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angi\Desktop\My dashboard\Excel\"/>
    </mc:Choice>
  </mc:AlternateContent>
  <xr:revisionPtr revIDLastSave="0" documentId="13_ncr:1_{72BAAE41-38DD-462B-B445-D713526C3B1A}" xr6:coauthVersionLast="47" xr6:coauthVersionMax="47" xr10:uidLastSave="{00000000-0000-0000-0000-000000000000}"/>
  <bookViews>
    <workbookView xWindow="-110" yWindow="-110" windowWidth="19420" windowHeight="11500" tabRatio="764" activeTab="1" xr2:uid="{53B063DA-EF44-4619-9C50-2B027AEC8EC6}"/>
  </bookViews>
  <sheets>
    <sheet name="Dashboard&gt;&gt;" sheetId="14" r:id="rId1"/>
    <sheet name="Dashboard" sheetId="12" r:id="rId2"/>
    <sheet name="Cleaned Dataset&gt;&gt;" sheetId="17" r:id="rId3"/>
    <sheet name="NZ_Ecommerce_Data" sheetId="1" r:id="rId4"/>
    <sheet name="Framework&gt;&gt;" sheetId="15" r:id="rId5"/>
    <sheet name="Combo Chart" sheetId="3" r:id="rId6"/>
    <sheet name="Waterfall_Chart" sheetId="4" r:id="rId7"/>
    <sheet name="Pie_Chart" sheetId="5" r:id="rId8"/>
    <sheet name="Map Chart" sheetId="6" r:id="rId9"/>
    <sheet name="Top 5 Category" sheetId="7" r:id="rId10"/>
    <sheet name="KPI_Framework&gt;&gt;" sheetId="16" r:id="rId11"/>
    <sheet name="KPI_YoY" sheetId="11" r:id="rId12"/>
    <sheet name="Detail1" sheetId="18" r:id="rId13"/>
    <sheet name="KPI" sheetId="9" r:id="rId14"/>
  </sheets>
  <definedNames>
    <definedName name="_xlchart.v1.0" hidden="1">Waterfall_Chart!$D$4:$D$7</definedName>
    <definedName name="_xlchart.v1.1" hidden="1">Waterfall_Chart!$E$3</definedName>
    <definedName name="_xlchart.v1.2" hidden="1">Waterfall_Chart!$E$4:$E$7</definedName>
    <definedName name="_xlchart.v1.7" hidden="1">Waterfall_Chart!$D$4:$D$7</definedName>
    <definedName name="_xlchart.v1.8" hidden="1">Waterfall_Chart!$E$3</definedName>
    <definedName name="_xlchart.v1.9" hidden="1">Waterfall_Chart!$E$4:$E$7</definedName>
    <definedName name="_xlchart.v5.10" hidden="1">'Map Chart'!$D$3</definedName>
    <definedName name="_xlchart.v5.11" hidden="1">'Map Chart'!$D$4:$D$12</definedName>
    <definedName name="_xlchart.v5.12" hidden="1">'Map Chart'!$E$3</definedName>
    <definedName name="_xlchart.v5.13" hidden="1">'Map Chart'!$E$4:$E$12</definedName>
    <definedName name="_xlchart.v5.3" hidden="1">'Map Chart'!$D$3</definedName>
    <definedName name="_xlchart.v5.4" hidden="1">'Map Chart'!$D$4:$D$12</definedName>
    <definedName name="_xlchart.v5.5" hidden="1">'Map Chart'!$E$3</definedName>
    <definedName name="_xlchart.v5.6" hidden="1">'Map Chart'!$E$4:$E$12</definedName>
    <definedName name="Slicer_Region">#N/A</definedName>
    <definedName name="Slicer_Segment">#N/A</definedName>
    <definedName name="Slicer_Year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001" i="1" l="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F12" i="11"/>
  <c r="E12" i="11"/>
  <c r="D12" i="11"/>
  <c r="C12" i="11"/>
  <c r="B12" i="11"/>
  <c r="F11" i="11"/>
  <c r="E11" i="11"/>
  <c r="D11" i="11"/>
  <c r="C11" i="11"/>
  <c r="D12" i="6"/>
  <c r="D11" i="6"/>
  <c r="D10" i="6"/>
  <c r="D9" i="6"/>
  <c r="D8" i="6"/>
  <c r="D7" i="6"/>
  <c r="D6" i="6"/>
  <c r="D5" i="6"/>
  <c r="D4" i="6"/>
  <c r="D7" i="4"/>
  <c r="D6" i="4"/>
  <c r="D5" i="4"/>
  <c r="D4" i="4"/>
  <c r="B11" i="11"/>
  <c r="F1" i="9"/>
  <c r="N17" i="9"/>
  <c r="E7" i="6"/>
  <c r="E5" i="6"/>
  <c r="K17" i="9"/>
  <c r="H17" i="9"/>
  <c r="E12" i="6"/>
  <c r="E6" i="6"/>
  <c r="E4" i="4"/>
  <c r="E4" i="6"/>
  <c r="E17" i="9"/>
  <c r="B17" i="9"/>
  <c r="E10" i="6"/>
  <c r="E9" i="6"/>
  <c r="E6" i="4"/>
  <c r="E11" i="6"/>
  <c r="E8" i="6"/>
  <c r="E5" i="4"/>
  <c r="E7" i="4" l="1"/>
</calcChain>
</file>

<file path=xl/sharedStrings.xml><?xml version="1.0" encoding="utf-8"?>
<sst xmlns="http://schemas.openxmlformats.org/spreadsheetml/2006/main" count="87794" uniqueCount="26649">
  <si>
    <t>Row ID</t>
  </si>
  <si>
    <t>Order ID</t>
  </si>
  <si>
    <t>Order Date</t>
  </si>
  <si>
    <t>Ship Date</t>
  </si>
  <si>
    <t>Ship Mode</t>
  </si>
  <si>
    <t>Customer ID</t>
  </si>
  <si>
    <t>Customer Name</t>
  </si>
  <si>
    <t>Segment</t>
  </si>
  <si>
    <t>City</t>
  </si>
  <si>
    <t>Region</t>
  </si>
  <si>
    <t>Category</t>
  </si>
  <si>
    <t>Sub-Category</t>
  </si>
  <si>
    <t>Sales</t>
  </si>
  <si>
    <t>Quantity</t>
  </si>
  <si>
    <t>Discount</t>
  </si>
  <si>
    <t>Profit</t>
  </si>
  <si>
    <t>NZ-2023-261285</t>
  </si>
  <si>
    <t>Standard Class</t>
  </si>
  <si>
    <t>ST-5689</t>
  </si>
  <si>
    <t>Stephanie Anderson</t>
  </si>
  <si>
    <t>Home Office</t>
  </si>
  <si>
    <t>Palmerston North</t>
  </si>
  <si>
    <t>Office Supplies</t>
  </si>
  <si>
    <t>Art</t>
  </si>
  <si>
    <t>NZ-2021-459374</t>
  </si>
  <si>
    <t>Same Day</t>
  </si>
  <si>
    <t>DA-6354</t>
  </si>
  <si>
    <t>Darryl MacDonald-Greig</t>
  </si>
  <si>
    <t>Consumer</t>
  </si>
  <si>
    <t>Furniture</t>
  </si>
  <si>
    <t>Tables</t>
  </si>
  <si>
    <t>NZ-2023-533865</t>
  </si>
  <si>
    <t>CA-4301</t>
  </si>
  <si>
    <t>Catherine Carr</t>
  </si>
  <si>
    <t>Hamilton</t>
  </si>
  <si>
    <t>Waikato</t>
  </si>
  <si>
    <t>Technology</t>
  </si>
  <si>
    <t>Laptops</t>
  </si>
  <si>
    <t>NZ-2024-855246</t>
  </si>
  <si>
    <t>Second Class</t>
  </si>
  <si>
    <t>MA-9506</t>
  </si>
  <si>
    <t>Mason Osborne</t>
  </si>
  <si>
    <t>Napier</t>
  </si>
  <si>
    <t>Hawke's Bay</t>
  </si>
  <si>
    <t>NZ-2023-770131</t>
  </si>
  <si>
    <t>KE-6276</t>
  </si>
  <si>
    <t>Kelly Potter-Murphy</t>
  </si>
  <si>
    <t>Nelson</t>
  </si>
  <si>
    <t>Furnishings</t>
  </si>
  <si>
    <t>NZ-2023-416416</t>
  </si>
  <si>
    <t>AN-7005</t>
  </si>
  <si>
    <t>Andrea Elliott</t>
  </si>
  <si>
    <t>Tauranga</t>
  </si>
  <si>
    <t>Bay of Plenty</t>
  </si>
  <si>
    <t>Paper</t>
  </si>
  <si>
    <t>NZ-2023-675850</t>
  </si>
  <si>
    <t>JE-5097</t>
  </si>
  <si>
    <t>Jennifer Davis-Satherley</t>
  </si>
  <si>
    <t>NZ-2025-280055</t>
  </si>
  <si>
    <t>First Class</t>
  </si>
  <si>
    <t>AN-6434</t>
  </si>
  <si>
    <t>Anthony Smith</t>
  </si>
  <si>
    <t>Christchurch</t>
  </si>
  <si>
    <t>Canterbury</t>
  </si>
  <si>
    <t>NZ-2024-848847</t>
  </si>
  <si>
    <t>DA-6423</t>
  </si>
  <si>
    <t>David Wilton</t>
  </si>
  <si>
    <t>Corporate</t>
  </si>
  <si>
    <t>NZ-2021-645462</t>
  </si>
  <si>
    <t>ST-8749</t>
  </si>
  <si>
    <t>Stephanie Armstrong-Bradley</t>
  </si>
  <si>
    <t>Accessories</t>
  </si>
  <si>
    <t>NZ-2023-334715</t>
  </si>
  <si>
    <t>JA-1810</t>
  </si>
  <si>
    <t>Jacob Pickering</t>
  </si>
  <si>
    <t>Binders</t>
  </si>
  <si>
    <t>NZ-2022-738904</t>
  </si>
  <si>
    <t>JO-9232</t>
  </si>
  <si>
    <t>Joanne Hickey</t>
  </si>
  <si>
    <t>Dunedin</t>
  </si>
  <si>
    <t>Otago</t>
  </si>
  <si>
    <t>NZ-2023-570878</t>
  </si>
  <si>
    <t>MA-2575</t>
  </si>
  <si>
    <t>Margaret Thomas</t>
  </si>
  <si>
    <t>NZ-2024-440700</t>
  </si>
  <si>
    <t>MA-9839</t>
  </si>
  <si>
    <t>Maria Carpenter-Southee</t>
  </si>
  <si>
    <t>NZ-2025-751770</t>
  </si>
  <si>
    <t>PE-8504</t>
  </si>
  <si>
    <t>Peter Little-Smith</t>
  </si>
  <si>
    <t>Bookcases</t>
  </si>
  <si>
    <t>NZ-2025-353828</t>
  </si>
  <si>
    <t>JA-2316</t>
  </si>
  <si>
    <t>Jacqueline Davidson-McMillan</t>
  </si>
  <si>
    <t>NZ-2024-222604</t>
  </si>
  <si>
    <t>SA-8415</t>
  </si>
  <si>
    <t>Sarah Moore</t>
  </si>
  <si>
    <t>NZ-2022-740261</t>
  </si>
  <si>
    <t>HE-3603</t>
  </si>
  <si>
    <t>Heather Boyle</t>
  </si>
  <si>
    <t>NZ-2021-516344</t>
  </si>
  <si>
    <t>RO-1915</t>
  </si>
  <si>
    <t>Robert McGregor</t>
  </si>
  <si>
    <t>NZ-2025-247597</t>
  </si>
  <si>
    <t>MI-7193</t>
  </si>
  <si>
    <t>Michael Guard</t>
  </si>
  <si>
    <t>Wellington</t>
  </si>
  <si>
    <t>Chairs</t>
  </si>
  <si>
    <t>NZ-2022-969327</t>
  </si>
  <si>
    <t>JO-7664</t>
  </si>
  <si>
    <t>John Mason</t>
  </si>
  <si>
    <t>Auckland</t>
  </si>
  <si>
    <t>NZ-2022-290787</t>
  </si>
  <si>
    <t>CO-4099</t>
  </si>
  <si>
    <t>Colleen Gray-Nicol</t>
  </si>
  <si>
    <t>NZ-2024-549169</t>
  </si>
  <si>
    <t>JA-3911</t>
  </si>
  <si>
    <t>Jack Gilmore</t>
  </si>
  <si>
    <t>Phones</t>
  </si>
  <si>
    <t>NZ-2024-841073</t>
  </si>
  <si>
    <t>NI-6062</t>
  </si>
  <si>
    <t>Nicholas Phillips</t>
  </si>
  <si>
    <t>NZ-2022-114883</t>
  </si>
  <si>
    <t>SH-3979</t>
  </si>
  <si>
    <t>Sheryl Williams</t>
  </si>
  <si>
    <t>NZ-2023-617953</t>
  </si>
  <si>
    <t>SI-7935</t>
  </si>
  <si>
    <t>Simon Potter</t>
  </si>
  <si>
    <t>NZ-2022-829741</t>
  </si>
  <si>
    <t>AN-2602</t>
  </si>
  <si>
    <t>Anita Barker</t>
  </si>
  <si>
    <t>NZ-2024-547598</t>
  </si>
  <si>
    <t>BR-3855</t>
  </si>
  <si>
    <t>Brian Smith</t>
  </si>
  <si>
    <t>Storage</t>
  </si>
  <si>
    <t>NZ-2023-903182</t>
  </si>
  <si>
    <t>RO-7357</t>
  </si>
  <si>
    <t>Ross Furness</t>
  </si>
  <si>
    <t>Tablets</t>
  </si>
  <si>
    <t>NZ-2022-751106</t>
  </si>
  <si>
    <t>KA-8919</t>
  </si>
  <si>
    <t>Kauri Enright-Payne</t>
  </si>
  <si>
    <t>NZ-2024-965864</t>
  </si>
  <si>
    <t>NA-7227</t>
  </si>
  <si>
    <t>Natasha Wilton-Ching</t>
  </si>
  <si>
    <t>Queenstown</t>
  </si>
  <si>
    <t>NZ-2023-349138</t>
  </si>
  <si>
    <t>DE-4291</t>
  </si>
  <si>
    <t>Denise McDonald</t>
  </si>
  <si>
    <t>NZ-2023-859490</t>
  </si>
  <si>
    <t>ST-4748</t>
  </si>
  <si>
    <t>Stella Roberts</t>
  </si>
  <si>
    <t>NZ-2023-610818</t>
  </si>
  <si>
    <t>AM-9117</t>
  </si>
  <si>
    <t>Amy Short</t>
  </si>
  <si>
    <t>NZ-2021-549227</t>
  </si>
  <si>
    <t>JE-8628</t>
  </si>
  <si>
    <t>Jessica Procter</t>
  </si>
  <si>
    <t>NZ-2025-879459</t>
  </si>
  <si>
    <t>LI-9021</t>
  </si>
  <si>
    <t>Linda Guthrie</t>
  </si>
  <si>
    <t>NZ-2024-756364</t>
  </si>
  <si>
    <t>GR-1782</t>
  </si>
  <si>
    <t>Grace Christie</t>
  </si>
  <si>
    <t>NZ-2022-668604</t>
  </si>
  <si>
    <t>RU-8763</t>
  </si>
  <si>
    <t>Ruby Henderson</t>
  </si>
  <si>
    <t>NZ-2021-301910</t>
  </si>
  <si>
    <t>AN-5792</t>
  </si>
  <si>
    <t>Angela Johansen-York</t>
  </si>
  <si>
    <t>NZ-2025-598838</t>
  </si>
  <si>
    <t>TE-8727</t>
  </si>
  <si>
    <t>Terry Thompson-Manning</t>
  </si>
  <si>
    <t>NZ-2023-127615</t>
  </si>
  <si>
    <t>PA-8059</t>
  </si>
  <si>
    <t>Pamela Bell</t>
  </si>
  <si>
    <t>NZ-2024-500816</t>
  </si>
  <si>
    <t>CR-4144</t>
  </si>
  <si>
    <t>Craig Bishop</t>
  </si>
  <si>
    <t>NZ-2022-851663</t>
  </si>
  <si>
    <t>NI-7600</t>
  </si>
  <si>
    <t>Nicola Webster</t>
  </si>
  <si>
    <t>NZ-2024-599940</t>
  </si>
  <si>
    <t>BE-8653</t>
  </si>
  <si>
    <t>Benjamin Scott</t>
  </si>
  <si>
    <t>NZ-2025-443892</t>
  </si>
  <si>
    <t>MA-2461</t>
  </si>
  <si>
    <t>Manaia Neal-Hutchinson</t>
  </si>
  <si>
    <t>NZ-2022-596391</t>
  </si>
  <si>
    <t>AS-1740</t>
  </si>
  <si>
    <t>Ashley Lee</t>
  </si>
  <si>
    <t>NZ-2022-231095</t>
  </si>
  <si>
    <t>JA-7529</t>
  </si>
  <si>
    <t>Jake Boyd-Olsen</t>
  </si>
  <si>
    <t>NZ-2025-870919</t>
  </si>
  <si>
    <t>DA-5157</t>
  </si>
  <si>
    <t>Daniel Morris</t>
  </si>
  <si>
    <t>NZ-2022-739114</t>
  </si>
  <si>
    <t>TI-1392</t>
  </si>
  <si>
    <t>Tina Anderson-Christie</t>
  </si>
  <si>
    <t>NZ-2024-368072</t>
  </si>
  <si>
    <t>HO-9925</t>
  </si>
  <si>
    <t>Hoani Lewis</t>
  </si>
  <si>
    <t>NZ-2025-566627</t>
  </si>
  <si>
    <t>HA-3997</t>
  </si>
  <si>
    <t>Harry Lowe-Meads</t>
  </si>
  <si>
    <t>NZ-2023-315281</t>
  </si>
  <si>
    <t>AL-9100</t>
  </si>
  <si>
    <t>Alan Russell</t>
  </si>
  <si>
    <t>NZ-2021-236801</t>
  </si>
  <si>
    <t>GE-3203</t>
  </si>
  <si>
    <t>Geoffrey Harrison</t>
  </si>
  <si>
    <t>NZ-2024-293210</t>
  </si>
  <si>
    <t>AD-3777</t>
  </si>
  <si>
    <t>Adam Pearson</t>
  </si>
  <si>
    <t>NZ-2021-593229</t>
  </si>
  <si>
    <t>JA-8690</t>
  </si>
  <si>
    <t>Jared Jellyman</t>
  </si>
  <si>
    <t>NZ-2021-817037</t>
  </si>
  <si>
    <t>BE-5742</t>
  </si>
  <si>
    <t>Benjamin Perry</t>
  </si>
  <si>
    <t>NZ-2023-337093</t>
  </si>
  <si>
    <t>VA-1871</t>
  </si>
  <si>
    <t>Vanessa Rogers</t>
  </si>
  <si>
    <t>NZ-2022-689259</t>
  </si>
  <si>
    <t>SA-8713</t>
  </si>
  <si>
    <t>Samantha Vercoe</t>
  </si>
  <si>
    <t>NZ-2025-285059</t>
  </si>
  <si>
    <t>EM-1118</t>
  </si>
  <si>
    <t>Emma Hume</t>
  </si>
  <si>
    <t>NZ-2025-301233</t>
  </si>
  <si>
    <t>AN-8196</t>
  </si>
  <si>
    <t>Andrew Burns</t>
  </si>
  <si>
    <t>NZ-2021-254516</t>
  </si>
  <si>
    <t>AD-2221</t>
  </si>
  <si>
    <t>Adrienne Chambers</t>
  </si>
  <si>
    <t>NZ-2021-617039</t>
  </si>
  <si>
    <t>NO-2426</t>
  </si>
  <si>
    <t>Noah Harper</t>
  </si>
  <si>
    <t>NZ-2023-654378</t>
  </si>
  <si>
    <t>KE-5530</t>
  </si>
  <si>
    <t>Kevin Tucker</t>
  </si>
  <si>
    <t>NZ-2024-823386</t>
  </si>
  <si>
    <t>RE-6941</t>
  </si>
  <si>
    <t>Rebecca Holloway</t>
  </si>
  <si>
    <t>NZ-2024-761439</t>
  </si>
  <si>
    <t>ST-4639</t>
  </si>
  <si>
    <t>Steven Christie</t>
  </si>
  <si>
    <t>NZ-2024-890273</t>
  </si>
  <si>
    <t>NI-4776</t>
  </si>
  <si>
    <t>Nicola May-Parker</t>
  </si>
  <si>
    <t>NZ-2022-490672</t>
  </si>
  <si>
    <t>RE-1984</t>
  </si>
  <si>
    <t>Renee Stewart</t>
  </si>
  <si>
    <t>NZ-2024-305644</t>
  </si>
  <si>
    <t>JO-2126</t>
  </si>
  <si>
    <t>John Mitchell-Davis</t>
  </si>
  <si>
    <t>NZ-2024-128539</t>
  </si>
  <si>
    <t>JA-9370</t>
  </si>
  <si>
    <t>Jayden Parker-Holmes</t>
  </si>
  <si>
    <t>NZ-2024-848643</t>
  </si>
  <si>
    <t>BE-1959</t>
  </si>
  <si>
    <t>Beauden Wheeler</t>
  </si>
  <si>
    <t>NZ-2023-218945</t>
  </si>
  <si>
    <t>SH-8596</t>
  </si>
  <si>
    <t>Shirley Craw</t>
  </si>
  <si>
    <t>NZ-2023-456572</t>
  </si>
  <si>
    <t>EL-5940</t>
  </si>
  <si>
    <t>Elaine Forrest</t>
  </si>
  <si>
    <t>NZ-2025-565264</t>
  </si>
  <si>
    <t>SC-2193</t>
  </si>
  <si>
    <t>Scott Lang-Cumming</t>
  </si>
  <si>
    <t>NZ-2022-305368</t>
  </si>
  <si>
    <t>PA-5324</t>
  </si>
  <si>
    <t>Paul Booth</t>
  </si>
  <si>
    <t>NZ-2024-731412</t>
  </si>
  <si>
    <t>LA-6777</t>
  </si>
  <si>
    <t>Lance Berry</t>
  </si>
  <si>
    <t>NZ-2022-919674</t>
  </si>
  <si>
    <t>MI-5604</t>
  </si>
  <si>
    <t>Michelle Huddleston</t>
  </si>
  <si>
    <t>NZ-2023-582514</t>
  </si>
  <si>
    <t>DA-6727</t>
  </si>
  <si>
    <t>David Davis</t>
  </si>
  <si>
    <t>NZ-2024-767039</t>
  </si>
  <si>
    <t>WE-5733</t>
  </si>
  <si>
    <t>Wendy Brown-Waghorn</t>
  </si>
  <si>
    <t>NZ-2024-130233</t>
  </si>
  <si>
    <t>JU-9774</t>
  </si>
  <si>
    <t>Justin Gunn</t>
  </si>
  <si>
    <t>NZ-2021-587818</t>
  </si>
  <si>
    <t>DA-8760</t>
  </si>
  <si>
    <t>David Clarke</t>
  </si>
  <si>
    <t>NZ-2022-819108</t>
  </si>
  <si>
    <t>AM-7615</t>
  </si>
  <si>
    <t>Amelia Shannon</t>
  </si>
  <si>
    <t>NZ-2023-324890</t>
  </si>
  <si>
    <t>SU-8961</t>
  </si>
  <si>
    <t>Susan Whyte-Logan</t>
  </si>
  <si>
    <t>NZ-2022-663143</t>
  </si>
  <si>
    <t>AM-1891</t>
  </si>
  <si>
    <t>Amanda Jones</t>
  </si>
  <si>
    <t>NZ-2021-131849</t>
  </si>
  <si>
    <t>RU-3358</t>
  </si>
  <si>
    <t>Ruth Jensen</t>
  </si>
  <si>
    <t>NZ-2022-565976</t>
  </si>
  <si>
    <t>JA-6229</t>
  </si>
  <si>
    <t>James Edwards</t>
  </si>
  <si>
    <t>NZ-2023-873743</t>
  </si>
  <si>
    <t>SH-1461</t>
  </si>
  <si>
    <t>Shane Baker</t>
  </si>
  <si>
    <t>NZ-2023-113360</t>
  </si>
  <si>
    <t>GE-9933</t>
  </si>
  <si>
    <t>Geoffrey Knight</t>
  </si>
  <si>
    <t>NZ-2022-146095</t>
  </si>
  <si>
    <t>JO-9116</t>
  </si>
  <si>
    <t>John Fisher-Eglinton</t>
  </si>
  <si>
    <t>NZ-2021-468455</t>
  </si>
  <si>
    <t>DA-5403</t>
  </si>
  <si>
    <t>Danielle Satherley</t>
  </si>
  <si>
    <t>NZ-2022-619456</t>
  </si>
  <si>
    <t>JO-7085</t>
  </si>
  <si>
    <t>Joseph Jamieson</t>
  </si>
  <si>
    <t>NZ-2023-514256</t>
  </si>
  <si>
    <t>MA-2514</t>
  </si>
  <si>
    <t>Mahi Smith</t>
  </si>
  <si>
    <t>NZ-2022-649821</t>
  </si>
  <si>
    <t>SA-6810</t>
  </si>
  <si>
    <t>Sara Cook-Thompson</t>
  </si>
  <si>
    <t>NZ-2024-986305</t>
  </si>
  <si>
    <t>JO-6245</t>
  </si>
  <si>
    <t>Jonathan Ryan</t>
  </si>
  <si>
    <t>NZ-2024-143741</t>
  </si>
  <si>
    <t>NI-6845</t>
  </si>
  <si>
    <t>Nigel Allen</t>
  </si>
  <si>
    <t>NZ-2023-333162</t>
  </si>
  <si>
    <t>JE-1452</t>
  </si>
  <si>
    <t>Jessica McCormick</t>
  </si>
  <si>
    <t>NZ-2021-440100</t>
  </si>
  <si>
    <t>AN-8813</t>
  </si>
  <si>
    <t>Anahera Bull-O'Brien</t>
  </si>
  <si>
    <t>NZ-2024-328459</t>
  </si>
  <si>
    <t>CO-3512</t>
  </si>
  <si>
    <t>Colin Smart-Judd</t>
  </si>
  <si>
    <t>NZ-2023-615203</t>
  </si>
  <si>
    <t>RI-3519</t>
  </si>
  <si>
    <t>Richard Small</t>
  </si>
  <si>
    <t>NZ-2021-681238</t>
  </si>
  <si>
    <t>HA-3553</t>
  </si>
  <si>
    <t>Hayley Bell</t>
  </si>
  <si>
    <t>NZ-2024-515450</t>
  </si>
  <si>
    <t>JA-7721</t>
  </si>
  <si>
    <t>Jacob McGregor-Lewis</t>
  </si>
  <si>
    <t>NZ-2022-631002</t>
  </si>
  <si>
    <t>WI-5661</t>
  </si>
  <si>
    <t>William Hayes</t>
  </si>
  <si>
    <t>NZ-2023-637295</t>
  </si>
  <si>
    <t>MA-4062</t>
  </si>
  <si>
    <t>Mark Jones-Woods</t>
  </si>
  <si>
    <t>NZ-2024-305871</t>
  </si>
  <si>
    <t>LI-5155</t>
  </si>
  <si>
    <t>Lisa Hanson</t>
  </si>
  <si>
    <t>NZ-2023-464467</t>
  </si>
  <si>
    <t>AN-2043</t>
  </si>
  <si>
    <t>Andrew Moore</t>
  </si>
  <si>
    <t>NZ-2024-419793</t>
  </si>
  <si>
    <t>VA-3702</t>
  </si>
  <si>
    <t>Vanessa Anderson</t>
  </si>
  <si>
    <t>NZ-2023-313806</t>
  </si>
  <si>
    <t>BE-7116</t>
  </si>
  <si>
    <t>Bevan Costello</t>
  </si>
  <si>
    <t>NZ-2024-217678</t>
  </si>
  <si>
    <t>JE-2699</t>
  </si>
  <si>
    <t>Jesse Davies</t>
  </si>
  <si>
    <t>NZ-2022-599827</t>
  </si>
  <si>
    <t>JE-2446</t>
  </si>
  <si>
    <t>Jessica Wong</t>
  </si>
  <si>
    <t>NZ-2022-221998</t>
  </si>
  <si>
    <t>AA-4800</t>
  </si>
  <si>
    <t>Aaron Burgess</t>
  </si>
  <si>
    <t>NZ-2022-212008</t>
  </si>
  <si>
    <t>MA-1546</t>
  </si>
  <si>
    <t>Mark Wills</t>
  </si>
  <si>
    <t>NZ-2024-902400</t>
  </si>
  <si>
    <t>AA-8944</t>
  </si>
  <si>
    <t>Aaron Learmonth</t>
  </si>
  <si>
    <t>NZ-2022-997134</t>
  </si>
  <si>
    <t>RO-4943</t>
  </si>
  <si>
    <t>Rochelle Maxwell</t>
  </si>
  <si>
    <t>NZ-2022-624294</t>
  </si>
  <si>
    <t>MA-5779</t>
  </si>
  <si>
    <t>Mark Irving-Oliver</t>
  </si>
  <si>
    <t>NZ-2022-129362</t>
  </si>
  <si>
    <t>GA-9609</t>
  </si>
  <si>
    <t>Gary Currie</t>
  </si>
  <si>
    <t>NZ-2023-848389</t>
  </si>
  <si>
    <t>JA-3845</t>
  </si>
  <si>
    <t>Jaxon Clifford</t>
  </si>
  <si>
    <t>NZ-2025-524114</t>
  </si>
  <si>
    <t>AN-4681</t>
  </si>
  <si>
    <t>Angela Hamilton-Hills</t>
  </si>
  <si>
    <t>NZ-2023-514916</t>
  </si>
  <si>
    <t>AN-9871</t>
  </si>
  <si>
    <t>Anthony Priest-Lawson</t>
  </si>
  <si>
    <t>NZ-2022-492013</t>
  </si>
  <si>
    <t>HA-7699</t>
  </si>
  <si>
    <t>Hayley Beard</t>
  </si>
  <si>
    <t>NZ-2023-732413</t>
  </si>
  <si>
    <t>BE-1954</t>
  </si>
  <si>
    <t>Benjamin Mortimer</t>
  </si>
  <si>
    <t>NZ-2023-218144</t>
  </si>
  <si>
    <t>ER-7326</t>
  </si>
  <si>
    <t>Erin Joe</t>
  </si>
  <si>
    <t>NZ-2021-443785</t>
  </si>
  <si>
    <t>RO-7794</t>
  </si>
  <si>
    <t>Ross Higgins</t>
  </si>
  <si>
    <t>NZ-2021-626960</t>
  </si>
  <si>
    <t>KI-1849</t>
  </si>
  <si>
    <t>Kirsty Walton</t>
  </si>
  <si>
    <t>NZ-2022-601528</t>
  </si>
  <si>
    <t>RO-7213</t>
  </si>
  <si>
    <t>Ross Gore</t>
  </si>
  <si>
    <t>NZ-2021-518786</t>
  </si>
  <si>
    <t>CA-6227</t>
  </si>
  <si>
    <t>Catherine Humphrey</t>
  </si>
  <si>
    <t>NZ-2023-277165</t>
  </si>
  <si>
    <t>GR-7110</t>
  </si>
  <si>
    <t>Graeme Blair</t>
  </si>
  <si>
    <t>NZ-2021-591179</t>
  </si>
  <si>
    <t>AN-9116</t>
  </si>
  <si>
    <t>Anthony Simmonds</t>
  </si>
  <si>
    <t>NZ-2024-630786</t>
  </si>
  <si>
    <t>PE-7181</t>
  </si>
  <si>
    <t>Peter Flood-Bell</t>
  </si>
  <si>
    <t>NZ-2022-432247</t>
  </si>
  <si>
    <t>GL-5329</t>
  </si>
  <si>
    <t>Glenn Ward</t>
  </si>
  <si>
    <t>NZ-2024-727780</t>
  </si>
  <si>
    <t>LY-9811</t>
  </si>
  <si>
    <t>Lynley Butler</t>
  </si>
  <si>
    <t>NZ-2023-287429</t>
  </si>
  <si>
    <t>MA-2120</t>
  </si>
  <si>
    <t>Manaia Smith-Wells</t>
  </si>
  <si>
    <t>NZ-2024-966674</t>
  </si>
  <si>
    <t>JA-9111</t>
  </si>
  <si>
    <t>Jade Green</t>
  </si>
  <si>
    <t>NZ-2022-862871</t>
  </si>
  <si>
    <t>RU-7877</t>
  </si>
  <si>
    <t>Ruby Casey</t>
  </si>
  <si>
    <t>NZ-2024-584683</t>
  </si>
  <si>
    <t>JE-5705</t>
  </si>
  <si>
    <t>Jessica Boniface</t>
  </si>
  <si>
    <t>NZ-2023-196454</t>
  </si>
  <si>
    <t>BR-8473</t>
  </si>
  <si>
    <t>Bruce Gray</t>
  </si>
  <si>
    <t>NZ-2023-139766</t>
  </si>
  <si>
    <t>MO-8985</t>
  </si>
  <si>
    <t>Monique Bailey-Kerr</t>
  </si>
  <si>
    <t>NZ-2025-238627</t>
  </si>
  <si>
    <t>IA-2228</t>
  </si>
  <si>
    <t>Ian Stokes</t>
  </si>
  <si>
    <t>NZ-2024-288828</t>
  </si>
  <si>
    <t>WE-7563</t>
  </si>
  <si>
    <t>Wendy Harrison</t>
  </si>
  <si>
    <t>NZ-2022-787341</t>
  </si>
  <si>
    <t>RO-2260</t>
  </si>
  <si>
    <t>Rochelle McLean-Stubbs</t>
  </si>
  <si>
    <t>NZ-2023-237167</t>
  </si>
  <si>
    <t>MU-3340</t>
  </si>
  <si>
    <t>Murray Fowler</t>
  </si>
  <si>
    <t>NZ-2021-417669</t>
  </si>
  <si>
    <t>DA-9106</t>
  </si>
  <si>
    <t>Daniel Thompson</t>
  </si>
  <si>
    <t>NZ-2023-811523</t>
  </si>
  <si>
    <t>ST-8662</t>
  </si>
  <si>
    <t>Stephanie Smith-Moore</t>
  </si>
  <si>
    <t>NZ-2025-191636</t>
  </si>
  <si>
    <t>AR-6337</t>
  </si>
  <si>
    <t>Aria Satherley</t>
  </si>
  <si>
    <t>NZ-2023-143173</t>
  </si>
  <si>
    <t>AS-7645</t>
  </si>
  <si>
    <t>Ashleigh Holmes</t>
  </si>
  <si>
    <t>NZ-2024-625822</t>
  </si>
  <si>
    <t>SI-4069</t>
  </si>
  <si>
    <t>Simon Boon-Rowe</t>
  </si>
  <si>
    <t>NZ-2025-553975</t>
  </si>
  <si>
    <t>WE-5291</t>
  </si>
  <si>
    <t>Wendy Gardner</t>
  </si>
  <si>
    <t>NZ-2022-413760</t>
  </si>
  <si>
    <t>CH-9996</t>
  </si>
  <si>
    <t>Charlotte Jacques</t>
  </si>
  <si>
    <t>NZ-2022-949128</t>
  </si>
  <si>
    <t>KE-6752</t>
  </si>
  <si>
    <t>Kenneth Smith</t>
  </si>
  <si>
    <t>NZ-2021-460688</t>
  </si>
  <si>
    <t>AL-5128</t>
  </si>
  <si>
    <t>Alexandra Boniface-Forrest</t>
  </si>
  <si>
    <t>NZ-2023-783619</t>
  </si>
  <si>
    <t>NA-5953</t>
  </si>
  <si>
    <t>Nathan Hart</t>
  </si>
  <si>
    <t>NZ-2023-648819</t>
  </si>
  <si>
    <t>LI-9336</t>
  </si>
  <si>
    <t>Liam Simpson</t>
  </si>
  <si>
    <t>NZ-2023-773454</t>
  </si>
  <si>
    <t>GE-9411</t>
  </si>
  <si>
    <t>Geoffrey Prouse-Thomas</t>
  </si>
  <si>
    <t>NZ-2023-115715</t>
  </si>
  <si>
    <t>TI-3063</t>
  </si>
  <si>
    <t>Timothy Cook-Williamson</t>
  </si>
  <si>
    <t>NZ-2024-501898</t>
  </si>
  <si>
    <t>JA-7185</t>
  </si>
  <si>
    <t>Jacob Edmonds</t>
  </si>
  <si>
    <t>NZ-2025-648666</t>
  </si>
  <si>
    <t>NA-3919</t>
  </si>
  <si>
    <t>Nathan Marshall-Jones</t>
  </si>
  <si>
    <t>NZ-2022-636745</t>
  </si>
  <si>
    <t>EM-4225</t>
  </si>
  <si>
    <t>Emily Hart</t>
  </si>
  <si>
    <t>NZ-2024-968482</t>
  </si>
  <si>
    <t>KA-8064</t>
  </si>
  <si>
    <t>Katrina Green</t>
  </si>
  <si>
    <t>NZ-2024-519678</t>
  </si>
  <si>
    <t>NA-6218</t>
  </si>
  <si>
    <t>Natasha Nelson-Campbell</t>
  </si>
  <si>
    <t>NZ-2025-175099</t>
  </si>
  <si>
    <t>AM-9174</t>
  </si>
  <si>
    <t>Amaia Hayward</t>
  </si>
  <si>
    <t>NZ-2024-230660</t>
  </si>
  <si>
    <t>AN-7926</t>
  </si>
  <si>
    <t>Andrew Gibson</t>
  </si>
  <si>
    <t>NZ-2021-108776</t>
  </si>
  <si>
    <t>GI-4677</t>
  </si>
  <si>
    <t>Gillian Williams</t>
  </si>
  <si>
    <t>NZ-2024-241564</t>
  </si>
  <si>
    <t>KE-1811</t>
  </si>
  <si>
    <t>Kelly Stevens</t>
  </si>
  <si>
    <t>NZ-2023-332437</t>
  </si>
  <si>
    <t>ME-1070</t>
  </si>
  <si>
    <t>Melissa Newton</t>
  </si>
  <si>
    <t>NZ-2022-488760</t>
  </si>
  <si>
    <t>JO-4718</t>
  </si>
  <si>
    <t>John Neal-Field</t>
  </si>
  <si>
    <t>NZ-2023-328424</t>
  </si>
  <si>
    <t>JU-8069</t>
  </si>
  <si>
    <t>Judith Smith</t>
  </si>
  <si>
    <t>NZ-2023-613369</t>
  </si>
  <si>
    <t>KE-3229</t>
  </si>
  <si>
    <t>Kelly Mason</t>
  </si>
  <si>
    <t>NZ-2022-864131</t>
  </si>
  <si>
    <t>AN-3151</t>
  </si>
  <si>
    <t>Anne Cameron</t>
  </si>
  <si>
    <t>NZ-2024-898964</t>
  </si>
  <si>
    <t>RO-3470</t>
  </si>
  <si>
    <t>Robert Reid</t>
  </si>
  <si>
    <t>NZ-2024-708584</t>
  </si>
  <si>
    <t>HO-9413</t>
  </si>
  <si>
    <t>Holly Smith</t>
  </si>
  <si>
    <t>NZ-2022-864642</t>
  </si>
  <si>
    <t>TA-8633</t>
  </si>
  <si>
    <t>Tayla Weston</t>
  </si>
  <si>
    <t>NZ-2024-884301</t>
  </si>
  <si>
    <t>DA-4676</t>
  </si>
  <si>
    <t>Darren Currie</t>
  </si>
  <si>
    <t>NZ-2023-545495</t>
  </si>
  <si>
    <t>WE-7541</t>
  </si>
  <si>
    <t>Wendy Gardner-Nicholas</t>
  </si>
  <si>
    <t>NZ-2023-919798</t>
  </si>
  <si>
    <t>AV-3520</t>
  </si>
  <si>
    <t>Ava McEwen</t>
  </si>
  <si>
    <t>NZ-2024-483374</t>
  </si>
  <si>
    <t>GR-3686</t>
  </si>
  <si>
    <t>Gregory Cook</t>
  </si>
  <si>
    <t>NZ-2022-621523</t>
  </si>
  <si>
    <t>HE-4136</t>
  </si>
  <si>
    <t>Henry Bishop</t>
  </si>
  <si>
    <t>NZ-2023-445759</t>
  </si>
  <si>
    <t>GR-9519</t>
  </si>
  <si>
    <t>Grace Graham</t>
  </si>
  <si>
    <t>NZ-2024-459580</t>
  </si>
  <si>
    <t>TA-9382</t>
  </si>
  <si>
    <t>Tanya Hughes</t>
  </si>
  <si>
    <t>NZ-2021-634417</t>
  </si>
  <si>
    <t>KE-7237</t>
  </si>
  <si>
    <t>Kenneth Dawick</t>
  </si>
  <si>
    <t>NZ-2025-235445</t>
  </si>
  <si>
    <t>AL-2769</t>
  </si>
  <si>
    <t>Alice Berry</t>
  </si>
  <si>
    <t>NZ-2025-791253</t>
  </si>
  <si>
    <t>AN-4313</t>
  </si>
  <si>
    <t>Andrea Hamilton</t>
  </si>
  <si>
    <t>NZ-2024-337306</t>
  </si>
  <si>
    <t>AL-6768</t>
  </si>
  <si>
    <t>Alan Williamson</t>
  </si>
  <si>
    <t>NZ-2023-368831</t>
  </si>
  <si>
    <t>PH-2530</t>
  </si>
  <si>
    <t>Phillip Matthews</t>
  </si>
  <si>
    <t>NZ-2024-957150</t>
  </si>
  <si>
    <t>JE-2668</t>
  </si>
  <si>
    <t>Jessica McIsaac</t>
  </si>
  <si>
    <t>NZ-2024-134719</t>
  </si>
  <si>
    <t>DY-4556</t>
  </si>
  <si>
    <t>Dylan Williams</t>
  </si>
  <si>
    <t>NZ-2023-142624</t>
  </si>
  <si>
    <t>MA-1538</t>
  </si>
  <si>
    <t>Mark O'Connor-Jordan</t>
  </si>
  <si>
    <t>NZ-2022-823101</t>
  </si>
  <si>
    <t>EV-6260</t>
  </si>
  <si>
    <t>Evelyn Williams-Jeffries</t>
  </si>
  <si>
    <t>NZ-2025-264540</t>
  </si>
  <si>
    <t>ME-3992</t>
  </si>
  <si>
    <t>Melissa Reid</t>
  </si>
  <si>
    <t>NZ-2022-701075</t>
  </si>
  <si>
    <t>RO-4504</t>
  </si>
  <si>
    <t>Ross Soper</t>
  </si>
  <si>
    <t>NZ-2022-380913</t>
  </si>
  <si>
    <t>DA-2439</t>
  </si>
  <si>
    <t>David Price</t>
  </si>
  <si>
    <t>NZ-2023-533394</t>
  </si>
  <si>
    <t>RE-5029</t>
  </si>
  <si>
    <t>Rebecca Goodwin</t>
  </si>
  <si>
    <t>NZ-2022-381721</t>
  </si>
  <si>
    <t>JO-3932</t>
  </si>
  <si>
    <t>John Riley</t>
  </si>
  <si>
    <t>NZ-2023-277507</t>
  </si>
  <si>
    <t>MA-4083</t>
  </si>
  <si>
    <t>Maria Jennings</t>
  </si>
  <si>
    <t>NZ-2024-766386</t>
  </si>
  <si>
    <t>SH-9314</t>
  </si>
  <si>
    <t>Shona Corbett</t>
  </si>
  <si>
    <t>NZ-2021-198886</t>
  </si>
  <si>
    <t>SA-6025</t>
  </si>
  <si>
    <t>Sarah Grant</t>
  </si>
  <si>
    <t>NZ-2022-601884</t>
  </si>
  <si>
    <t>DE-1360</t>
  </si>
  <si>
    <t>Denise Gray</t>
  </si>
  <si>
    <t>NZ-2021-728439</t>
  </si>
  <si>
    <t>TR-1793</t>
  </si>
  <si>
    <t>Tracy May</t>
  </si>
  <si>
    <t>NZ-2024-563963</t>
  </si>
  <si>
    <t>TI-5318</t>
  </si>
  <si>
    <t>Tina Monk</t>
  </si>
  <si>
    <t>NZ-2022-368464</t>
  </si>
  <si>
    <t>AN-6746</t>
  </si>
  <si>
    <t>Angela Allerby</t>
  </si>
  <si>
    <t>NZ-2024-469209</t>
  </si>
  <si>
    <t>JA-5534</t>
  </si>
  <si>
    <t>Jacqueline Warner</t>
  </si>
  <si>
    <t>NZ-2024-805015</t>
  </si>
  <si>
    <t>DE-9176</t>
  </si>
  <si>
    <t>Deborah Stratton</t>
  </si>
  <si>
    <t>NZ-2024-278284</t>
  </si>
  <si>
    <t>JO-3630</t>
  </si>
  <si>
    <t>Joseph Wood</t>
  </si>
  <si>
    <t>NZ-2021-457713</t>
  </si>
  <si>
    <t>FR-2750</t>
  </si>
  <si>
    <t>Frances Russell</t>
  </si>
  <si>
    <t>NZ-2022-236309</t>
  </si>
  <si>
    <t>CA-9013</t>
  </si>
  <si>
    <t>Catherine Gibbs</t>
  </si>
  <si>
    <t>NZ-2023-261551</t>
  </si>
  <si>
    <t>LA-9170</t>
  </si>
  <si>
    <t>Lauren Phillips-Dawick</t>
  </si>
  <si>
    <t>NZ-2021-523789</t>
  </si>
  <si>
    <t>HE-2635</t>
  </si>
  <si>
    <t>Helen Botham</t>
  </si>
  <si>
    <t>NZ-2023-334619</t>
  </si>
  <si>
    <t>AL-4651</t>
  </si>
  <si>
    <t>Alice Nelson</t>
  </si>
  <si>
    <t>NZ-2022-509981</t>
  </si>
  <si>
    <t>ST-8181</t>
  </si>
  <si>
    <t>Steven Gore</t>
  </si>
  <si>
    <t>NZ-2022-135394</t>
  </si>
  <si>
    <t>KE-4117</t>
  </si>
  <si>
    <t>Keegan Strawbridge</t>
  </si>
  <si>
    <t>NZ-2023-527740</t>
  </si>
  <si>
    <t>JA-9555</t>
  </si>
  <si>
    <t>Jason Morton</t>
  </si>
  <si>
    <t>NZ-2022-534854</t>
  </si>
  <si>
    <t>CR-3201</t>
  </si>
  <si>
    <t>Craig Woods</t>
  </si>
  <si>
    <t>NZ-2023-295097</t>
  </si>
  <si>
    <t>AL-4721</t>
  </si>
  <si>
    <t>Alan Patchett</t>
  </si>
  <si>
    <t>NZ-2024-766289</t>
  </si>
  <si>
    <t>KA-2007</t>
  </si>
  <si>
    <t>Karen Perry</t>
  </si>
  <si>
    <t>NZ-2023-214040</t>
  </si>
  <si>
    <t>KA-9589</t>
  </si>
  <si>
    <t>Kathleen Black</t>
  </si>
  <si>
    <t>NZ-2024-307408</t>
  </si>
  <si>
    <t>BR-6881</t>
  </si>
  <si>
    <t>Brian Reid</t>
  </si>
  <si>
    <t>NZ-2022-159574</t>
  </si>
  <si>
    <t>LI-3912</t>
  </si>
  <si>
    <t>Liam Maxwell</t>
  </si>
  <si>
    <t>NZ-2024-696234</t>
  </si>
  <si>
    <t>EL-5317</t>
  </si>
  <si>
    <t>Ella Harris-Brown</t>
  </si>
  <si>
    <t>NZ-2021-930277</t>
  </si>
  <si>
    <t>TR-1965</t>
  </si>
  <si>
    <t>Tracey Burke</t>
  </si>
  <si>
    <t>NZ-2021-890631</t>
  </si>
  <si>
    <t>JO-7563</t>
  </si>
  <si>
    <t>Jordan Forrest</t>
  </si>
  <si>
    <t>NZ-2023-612952</t>
  </si>
  <si>
    <t>VI-8614</t>
  </si>
  <si>
    <t>Victoria Lloyd-Gleeson</t>
  </si>
  <si>
    <t>NZ-2023-701050</t>
  </si>
  <si>
    <t>NI-2671</t>
  </si>
  <si>
    <t>Nigel Morgan</t>
  </si>
  <si>
    <t>NZ-2024-467119</t>
  </si>
  <si>
    <t>TI-1136</t>
  </si>
  <si>
    <t>Timothy Sutton</t>
  </si>
  <si>
    <t>NZ-2024-588884</t>
  </si>
  <si>
    <t>BR-8790</t>
  </si>
  <si>
    <t>Bruce Christiansen</t>
  </si>
  <si>
    <t>NZ-2024-534208</t>
  </si>
  <si>
    <t>RA-7606</t>
  </si>
  <si>
    <t>Rachael Kerr</t>
  </si>
  <si>
    <t>NZ-2025-977658</t>
  </si>
  <si>
    <t>JU-3476</t>
  </si>
  <si>
    <t>Justin Saunders</t>
  </si>
  <si>
    <t>NZ-2021-534530</t>
  </si>
  <si>
    <t>SI-3803</t>
  </si>
  <si>
    <t>Sienna O'Brien</t>
  </si>
  <si>
    <t>NZ-2024-126772</t>
  </si>
  <si>
    <t>DA-6698</t>
  </si>
  <si>
    <t>Daniel Cooke</t>
  </si>
  <si>
    <t>NZ-2024-259843</t>
  </si>
  <si>
    <t>AS-7584</t>
  </si>
  <si>
    <t>Ashleigh Dalziel</t>
  </si>
  <si>
    <t>NZ-2025-136271</t>
  </si>
  <si>
    <t>RY-4232</t>
  </si>
  <si>
    <t>Ryder Martin</t>
  </si>
  <si>
    <t>NZ-2024-753674</t>
  </si>
  <si>
    <t>JO-9984</t>
  </si>
  <si>
    <t>Joanne Wallace</t>
  </si>
  <si>
    <t>NZ-2023-942017</t>
  </si>
  <si>
    <t>SU-3013</t>
  </si>
  <si>
    <t>Suzanne Perano</t>
  </si>
  <si>
    <t>NZ-2023-491597</t>
  </si>
  <si>
    <t>AN-8970</t>
  </si>
  <si>
    <t>Anne Blake</t>
  </si>
  <si>
    <t>NZ-2024-216165</t>
  </si>
  <si>
    <t>RO-2719</t>
  </si>
  <si>
    <t>Robyn Jones</t>
  </si>
  <si>
    <t>NZ-2021-321287</t>
  </si>
  <si>
    <t>JU-3155</t>
  </si>
  <si>
    <t>Julie Toms</t>
  </si>
  <si>
    <t>NZ-2025-551433</t>
  </si>
  <si>
    <t>RO-4732</t>
  </si>
  <si>
    <t>Robert Jackson</t>
  </si>
  <si>
    <t>NZ-2022-861214</t>
  </si>
  <si>
    <t>SU-8053</t>
  </si>
  <si>
    <t>Susan Jefferies</t>
  </si>
  <si>
    <t>NZ-2021-533970</t>
  </si>
  <si>
    <t>JE-9603</t>
  </si>
  <si>
    <t>Jessie McManaway</t>
  </si>
  <si>
    <t>NZ-2024-117067</t>
  </si>
  <si>
    <t>FI-4921</t>
  </si>
  <si>
    <t>Fiona Short</t>
  </si>
  <si>
    <t>NZ-2025-823666</t>
  </si>
  <si>
    <t>EL-8391</t>
  </si>
  <si>
    <t>Elizabeth Waghorn-Craven</t>
  </si>
  <si>
    <t>NZ-2025-462246</t>
  </si>
  <si>
    <t>CA-1192</t>
  </si>
  <si>
    <t>Caroline Wood</t>
  </si>
  <si>
    <t>NZ-2024-348042</t>
  </si>
  <si>
    <t>EM-9179</t>
  </si>
  <si>
    <t>Emily Jamieson</t>
  </si>
  <si>
    <t>NZ-2024-323561</t>
  </si>
  <si>
    <t>DI-4109</t>
  </si>
  <si>
    <t>Diane Fowler-Duncan</t>
  </si>
  <si>
    <t>NZ-2023-514889</t>
  </si>
  <si>
    <t>RO-9774</t>
  </si>
  <si>
    <t>Ross Rush-Brown</t>
  </si>
  <si>
    <t>NZ-2021-818415</t>
  </si>
  <si>
    <t>HA-2612</t>
  </si>
  <si>
    <t>Hannah Smith-Kelly</t>
  </si>
  <si>
    <t>NZ-2021-804073</t>
  </si>
  <si>
    <t>CH-4183</t>
  </si>
  <si>
    <t>Charlotte Bailey-Thomas</t>
  </si>
  <si>
    <t>NZ-2022-228232</t>
  </si>
  <si>
    <t>BR-9519</t>
  </si>
  <si>
    <t>Brandon Douglas</t>
  </si>
  <si>
    <t>NZ-2023-140979</t>
  </si>
  <si>
    <t>LE-1832</t>
  </si>
  <si>
    <t>Leah Green</t>
  </si>
  <si>
    <t>NZ-2021-311934</t>
  </si>
  <si>
    <t>KY-9107</t>
  </si>
  <si>
    <t>Kyle McLeod</t>
  </si>
  <si>
    <t>NZ-2022-431257</t>
  </si>
  <si>
    <t>PA-1794</t>
  </si>
  <si>
    <t>Paul Johnstone-Smith</t>
  </si>
  <si>
    <t>NZ-2024-191419</t>
  </si>
  <si>
    <t>FL-6917</t>
  </si>
  <si>
    <t>Fletcher Fisher-Hart</t>
  </si>
  <si>
    <t>NZ-2022-292134</t>
  </si>
  <si>
    <t>GA-8722</t>
  </si>
  <si>
    <t>Gabriella Williams</t>
  </si>
  <si>
    <t>NZ-2022-111600</t>
  </si>
  <si>
    <t>RI-8828</t>
  </si>
  <si>
    <t>Riley Morgan</t>
  </si>
  <si>
    <t>NZ-2023-350305</t>
  </si>
  <si>
    <t>AB-7303</t>
  </si>
  <si>
    <t>Abigail Simpson</t>
  </si>
  <si>
    <t>NZ-2021-932812</t>
  </si>
  <si>
    <t>GE-4070</t>
  </si>
  <si>
    <t>Georgia Stevens-Atkinson</t>
  </si>
  <si>
    <t>NZ-2022-589490</t>
  </si>
  <si>
    <t>TI-1505</t>
  </si>
  <si>
    <t>Timothy Morgan</t>
  </si>
  <si>
    <t>NZ-2022-308611</t>
  </si>
  <si>
    <t>TR-4320</t>
  </si>
  <si>
    <t>Troy Moore</t>
  </si>
  <si>
    <t>NZ-2023-561188</t>
  </si>
  <si>
    <t>IA-4308</t>
  </si>
  <si>
    <t>Ian Perry</t>
  </si>
  <si>
    <t>NZ-2022-454447</t>
  </si>
  <si>
    <t>BR-9733</t>
  </si>
  <si>
    <t>Brendon Mitchell</t>
  </si>
  <si>
    <t>NZ-2022-293031</t>
  </si>
  <si>
    <t>DO-8781</t>
  </si>
  <si>
    <t>Donna Rogers</t>
  </si>
  <si>
    <t>NZ-2025-784046</t>
  </si>
  <si>
    <t>GR-1866</t>
  </si>
  <si>
    <t>Gregory Gordon</t>
  </si>
  <si>
    <t>NZ-2021-899533</t>
  </si>
  <si>
    <t>KA-8658</t>
  </si>
  <si>
    <t>Katherine Cameron-Anderson</t>
  </si>
  <si>
    <t>NZ-2023-824562</t>
  </si>
  <si>
    <t>NA-1510</t>
  </si>
  <si>
    <t>Natalie Smart</t>
  </si>
  <si>
    <t>NZ-2021-873912</t>
  </si>
  <si>
    <t>MI-3394</t>
  </si>
  <si>
    <t>Michelle Taylor</t>
  </si>
  <si>
    <t>NZ-2022-644769</t>
  </si>
  <si>
    <t>CH-3261</t>
  </si>
  <si>
    <t>Charlotte Wallace</t>
  </si>
  <si>
    <t>NZ-2022-101724</t>
  </si>
  <si>
    <t>GL-9261</t>
  </si>
  <si>
    <t>Glen Gordon</t>
  </si>
  <si>
    <t>NZ-2023-533128</t>
  </si>
  <si>
    <t>JA-8346</t>
  </si>
  <si>
    <t>James Thomas</t>
  </si>
  <si>
    <t>NZ-2022-911681</t>
  </si>
  <si>
    <t>LI-9244</t>
  </si>
  <si>
    <t>Linda MacDonald</t>
  </si>
  <si>
    <t>NZ-2024-559730</t>
  </si>
  <si>
    <t>IA-8721</t>
  </si>
  <si>
    <t>Ian Dalziel</t>
  </si>
  <si>
    <t>NZ-2023-755492</t>
  </si>
  <si>
    <t>AN-6904</t>
  </si>
  <si>
    <t>Anna Coleman</t>
  </si>
  <si>
    <t>NZ-2025-693775</t>
  </si>
  <si>
    <t>MI-4912</t>
  </si>
  <si>
    <t>Michael Bull</t>
  </si>
  <si>
    <t>NZ-2023-274608</t>
  </si>
  <si>
    <t>HA-5385</t>
  </si>
  <si>
    <t>Harper Woolley</t>
  </si>
  <si>
    <t>NZ-2025-388463</t>
  </si>
  <si>
    <t>NA-1682</t>
  </si>
  <si>
    <t>Nathan Guy</t>
  </si>
  <si>
    <t>NZ-2021-536418</t>
  </si>
  <si>
    <t>DE-6788</t>
  </si>
  <si>
    <t>Dennis Williams</t>
  </si>
  <si>
    <t>NZ-2023-583507</t>
  </si>
  <si>
    <t>LA-6734</t>
  </si>
  <si>
    <t>Lachlan Fowler</t>
  </si>
  <si>
    <t>NZ-2022-742945</t>
  </si>
  <si>
    <t>MA-1346</t>
  </si>
  <si>
    <t>Maria Boon</t>
  </si>
  <si>
    <t>NZ-2021-703724</t>
  </si>
  <si>
    <t>CR-1931</t>
  </si>
  <si>
    <t>NZ-2024-927589</t>
  </si>
  <si>
    <t>MI-7615</t>
  </si>
  <si>
    <t>Michael Allen</t>
  </si>
  <si>
    <t>NZ-2022-261744</t>
  </si>
  <si>
    <t>BA-5870</t>
  </si>
  <si>
    <t>Barbara Dalton-Carter</t>
  </si>
  <si>
    <t>NZ-2023-945487</t>
  </si>
  <si>
    <t>JA-3468</t>
  </si>
  <si>
    <t>Jake Black-Corlett</t>
  </si>
  <si>
    <t>NZ-2022-240313</t>
  </si>
  <si>
    <t>JA-5919</t>
  </si>
  <si>
    <t>Jason Douglas-Martin</t>
  </si>
  <si>
    <t>NZ-2023-494335</t>
  </si>
  <si>
    <t>CA-3707</t>
  </si>
  <si>
    <t>Caleb Thomas-Steele</t>
  </si>
  <si>
    <t>NZ-2021-382524</t>
  </si>
  <si>
    <t>CH-2653</t>
  </si>
  <si>
    <t>Christian Watts</t>
  </si>
  <si>
    <t>NZ-2022-371404</t>
  </si>
  <si>
    <t>SU-8412</t>
  </si>
  <si>
    <t>Susan Smith-Gardiner</t>
  </si>
  <si>
    <t>NZ-2024-398193</t>
  </si>
  <si>
    <t>LA-9461</t>
  </si>
  <si>
    <t>Lance Jefferies</t>
  </si>
  <si>
    <t>NZ-2023-565586</t>
  </si>
  <si>
    <t>CH-6340</t>
  </si>
  <si>
    <t>Charlotte Moran</t>
  </si>
  <si>
    <t>NZ-2022-563808</t>
  </si>
  <si>
    <t>EL-4976</t>
  </si>
  <si>
    <t>Elizabeth Burgess-McCallum</t>
  </si>
  <si>
    <t>NZ-2021-105981</t>
  </si>
  <si>
    <t>NO-1488</t>
  </si>
  <si>
    <t>Noah Williamson</t>
  </si>
  <si>
    <t>NZ-2022-407987</t>
  </si>
  <si>
    <t>NA-5053</t>
  </si>
  <si>
    <t>Nathan Kerr</t>
  </si>
  <si>
    <t>NZ-2025-964331</t>
  </si>
  <si>
    <t>EM-3666</t>
  </si>
  <si>
    <t>Emily Godfrey</t>
  </si>
  <si>
    <t>NZ-2025-787885</t>
  </si>
  <si>
    <t>RO-4650</t>
  </si>
  <si>
    <t>Robert Middlemiss</t>
  </si>
  <si>
    <t>NZ-2022-939192</t>
  </si>
  <si>
    <t>RE-2695</t>
  </si>
  <si>
    <t>Rebecca Richards-Stewart</t>
  </si>
  <si>
    <t>NZ-2024-667256</t>
  </si>
  <si>
    <t>PE-3387</t>
  </si>
  <si>
    <t>Peter Peters</t>
  </si>
  <si>
    <t>NZ-2023-448958</t>
  </si>
  <si>
    <t>JO-3160</t>
  </si>
  <si>
    <t>Jonathan Boyce-Schwass</t>
  </si>
  <si>
    <t>NZ-2023-193346</t>
  </si>
  <si>
    <t>TO-7493</t>
  </si>
  <si>
    <t>Tom Dawson</t>
  </si>
  <si>
    <t>NZ-2022-322751</t>
  </si>
  <si>
    <t>ED-6882</t>
  </si>
  <si>
    <t>Edward Anderson</t>
  </si>
  <si>
    <t>NZ-2024-666606</t>
  </si>
  <si>
    <t>KA-5320</t>
  </si>
  <si>
    <t>Katherine Boyd</t>
  </si>
  <si>
    <t>NZ-2024-141808</t>
  </si>
  <si>
    <t>KE-7043</t>
  </si>
  <si>
    <t>Kevin Campbell-Smith</t>
  </si>
  <si>
    <t>NZ-2022-783037</t>
  </si>
  <si>
    <t>PA-7085</t>
  </si>
  <si>
    <t>Paul Cameron</t>
  </si>
  <si>
    <t>NZ-2024-879555</t>
  </si>
  <si>
    <t>TR-5535</t>
  </si>
  <si>
    <t>Tracey Johnston</t>
  </si>
  <si>
    <t>NZ-2022-270938</t>
  </si>
  <si>
    <t>LI-8053</t>
  </si>
  <si>
    <t>Lisa Williams</t>
  </si>
  <si>
    <t>NZ-2023-775555</t>
  </si>
  <si>
    <t>KY-4164</t>
  </si>
  <si>
    <t>Kyle Miller</t>
  </si>
  <si>
    <t>NZ-2024-554975</t>
  </si>
  <si>
    <t>NI-1145</t>
  </si>
  <si>
    <t>Nikora Larsen-Griffiths</t>
  </si>
  <si>
    <t>NZ-2022-123834</t>
  </si>
  <si>
    <t>JO-1887</t>
  </si>
  <si>
    <t>Joanne Bird</t>
  </si>
  <si>
    <t>NZ-2023-139698</t>
  </si>
  <si>
    <t>TR-2857</t>
  </si>
  <si>
    <t>Tracey Francis</t>
  </si>
  <si>
    <t>NZ-2022-876565</t>
  </si>
  <si>
    <t>MA-1924</t>
  </si>
  <si>
    <t>Mark Osborne</t>
  </si>
  <si>
    <t>NZ-2025-858228</t>
  </si>
  <si>
    <t>ST-8247</t>
  </si>
  <si>
    <t>Stacey Smith</t>
  </si>
  <si>
    <t>NZ-2023-211656</t>
  </si>
  <si>
    <t>KE-9985</t>
  </si>
  <si>
    <t>Kerry Adams</t>
  </si>
  <si>
    <t>NZ-2024-910261</t>
  </si>
  <si>
    <t>EM-8026</t>
  </si>
  <si>
    <t>Emma Gray</t>
  </si>
  <si>
    <t>NZ-2025-800671</t>
  </si>
  <si>
    <t>MA-2091</t>
  </si>
  <si>
    <t>Mary Pritchard</t>
  </si>
  <si>
    <t>NZ-2025-365864</t>
  </si>
  <si>
    <t>MI-9768</t>
  </si>
  <si>
    <t>Michael Smith</t>
  </si>
  <si>
    <t>NZ-2025-863636</t>
  </si>
  <si>
    <t>ST-1487</t>
  </si>
  <si>
    <t>Stuart Jones-Shannon</t>
  </si>
  <si>
    <t>NZ-2022-444761</t>
  </si>
  <si>
    <t>KA-5955</t>
  </si>
  <si>
    <t>Karen Norton-Maxwell</t>
  </si>
  <si>
    <t>NZ-2024-107028</t>
  </si>
  <si>
    <t>RH-2741</t>
  </si>
  <si>
    <t>Rhys Wilton-Joe</t>
  </si>
  <si>
    <t>NZ-2024-826995</t>
  </si>
  <si>
    <t>WA-3834</t>
  </si>
  <si>
    <t>Wayne Simpson</t>
  </si>
  <si>
    <t>NZ-2021-977972</t>
  </si>
  <si>
    <t>NI-3977</t>
  </si>
  <si>
    <t>Nicole Holloway</t>
  </si>
  <si>
    <t>NZ-2024-821474</t>
  </si>
  <si>
    <t>TR-8628</t>
  </si>
  <si>
    <t>Trevor Matheson</t>
  </si>
  <si>
    <t>NZ-2022-165012</t>
  </si>
  <si>
    <t>KA-4620</t>
  </si>
  <si>
    <t>Kathryn Dalton</t>
  </si>
  <si>
    <t>NZ-2024-420644</t>
  </si>
  <si>
    <t>AN-6294</t>
  </si>
  <si>
    <t>NZ-2024-581381</t>
  </si>
  <si>
    <t>DA-8043</t>
  </si>
  <si>
    <t>David Carroll</t>
  </si>
  <si>
    <t>NZ-2022-234362</t>
  </si>
  <si>
    <t>SH-7002</t>
  </si>
  <si>
    <t>Sheryl Rossiter</t>
  </si>
  <si>
    <t>NZ-2022-585694</t>
  </si>
  <si>
    <t>JA-4391</t>
  </si>
  <si>
    <t>James Phillips-Jenkins</t>
  </si>
  <si>
    <t>NZ-2022-815179</t>
  </si>
  <si>
    <t>JO-8068</t>
  </si>
  <si>
    <t>Joanna Conway-Roberts</t>
  </si>
  <si>
    <t>NZ-2024-286695</t>
  </si>
  <si>
    <t>JE-7968</t>
  </si>
  <si>
    <t>Jesse McDowall</t>
  </si>
  <si>
    <t>NZ-2024-379147</t>
  </si>
  <si>
    <t>CA-6448</t>
  </si>
  <si>
    <t>Catherine Lee-Hook</t>
  </si>
  <si>
    <t>NZ-2025-646278</t>
  </si>
  <si>
    <t>SA-7361</t>
  </si>
  <si>
    <t>Sarah Webster</t>
  </si>
  <si>
    <t>NZ-2024-392690</t>
  </si>
  <si>
    <t>SE-8939</t>
  </si>
  <si>
    <t>Sean Clifford</t>
  </si>
  <si>
    <t>NZ-2025-244539</t>
  </si>
  <si>
    <t>MA-5891</t>
  </si>
  <si>
    <t>Mary Poole</t>
  </si>
  <si>
    <t>NZ-2025-350048</t>
  </si>
  <si>
    <t>AS-1395</t>
  </si>
  <si>
    <t>Ashleigh Brown-Gledhill</t>
  </si>
  <si>
    <t>NZ-2024-649639</t>
  </si>
  <si>
    <t>AN-8105</t>
  </si>
  <si>
    <t>Anahera Neal</t>
  </si>
  <si>
    <t>NZ-2024-425706</t>
  </si>
  <si>
    <t>MA-4196</t>
  </si>
  <si>
    <t>Max Miller</t>
  </si>
  <si>
    <t>NZ-2024-804568</t>
  </si>
  <si>
    <t>DE-2843</t>
  </si>
  <si>
    <t>Dean Phillips</t>
  </si>
  <si>
    <t>NZ-2023-386937</t>
  </si>
  <si>
    <t>DA-7779</t>
  </si>
  <si>
    <t>David Williams-Anderson</t>
  </si>
  <si>
    <t>NZ-2021-476584</t>
  </si>
  <si>
    <t>SA-6483</t>
  </si>
  <si>
    <t>Sarah Chandler</t>
  </si>
  <si>
    <t>NZ-2021-249866</t>
  </si>
  <si>
    <t>SA-4127</t>
  </si>
  <si>
    <t>Sara Woods-Barnett</t>
  </si>
  <si>
    <t>NZ-2024-515275</t>
  </si>
  <si>
    <t>RO-4015</t>
  </si>
  <si>
    <t>Robyn Jamieson</t>
  </si>
  <si>
    <t>NZ-2021-582315</t>
  </si>
  <si>
    <t>LU-2436</t>
  </si>
  <si>
    <t>Luke Fuller-Field</t>
  </si>
  <si>
    <t>NZ-2021-837773</t>
  </si>
  <si>
    <t>JO-7098</t>
  </si>
  <si>
    <t>John Coutts</t>
  </si>
  <si>
    <t>NZ-2023-441552</t>
  </si>
  <si>
    <t>IH-3587</t>
  </si>
  <si>
    <t>Ihaia Boyce-Corlett</t>
  </si>
  <si>
    <t>NZ-2023-563834</t>
  </si>
  <si>
    <t>BE-2815</t>
  </si>
  <si>
    <t>Benjamin Grant</t>
  </si>
  <si>
    <t>NZ-2023-150691</t>
  </si>
  <si>
    <t>SO-8856</t>
  </si>
  <si>
    <t>Sophie Jamieson</t>
  </si>
  <si>
    <t>NZ-2025-540150</t>
  </si>
  <si>
    <t>DA-9275</t>
  </si>
  <si>
    <t>Daniel Thomas</t>
  </si>
  <si>
    <t>NZ-2024-417308</t>
  </si>
  <si>
    <t>AR-3930</t>
  </si>
  <si>
    <t>Ariki Jones-Weston</t>
  </si>
  <si>
    <t>NZ-2022-159623</t>
  </si>
  <si>
    <t>CA-6426</t>
  </si>
  <si>
    <t>Catherine Currie</t>
  </si>
  <si>
    <t>NZ-2023-584300</t>
  </si>
  <si>
    <t>EL-4386</t>
  </si>
  <si>
    <t>Elizabeth Reid</t>
  </si>
  <si>
    <t>NZ-2023-467454</t>
  </si>
  <si>
    <t>XA-1247</t>
  </si>
  <si>
    <t>Xavier Scott</t>
  </si>
  <si>
    <t>NZ-2024-732542</t>
  </si>
  <si>
    <t>JO-8806</t>
  </si>
  <si>
    <t>John Jones</t>
  </si>
  <si>
    <t>NZ-2023-695375</t>
  </si>
  <si>
    <t>KE-2791</t>
  </si>
  <si>
    <t>Kelly Thomas</t>
  </si>
  <si>
    <t>NZ-2022-484872</t>
  </si>
  <si>
    <t>GR-9136</t>
  </si>
  <si>
    <t>Gregory Fletcher</t>
  </si>
  <si>
    <t>NZ-2022-203519</t>
  </si>
  <si>
    <t>NA-1055</t>
  </si>
  <si>
    <t>Nathan Hayes</t>
  </si>
  <si>
    <t>NZ-2021-502438</t>
  </si>
  <si>
    <t>TO-1635</t>
  </si>
  <si>
    <t>Toni Hudson</t>
  </si>
  <si>
    <t>NZ-2021-792792</t>
  </si>
  <si>
    <t>RO-9480</t>
  </si>
  <si>
    <t>Robyn Henderson</t>
  </si>
  <si>
    <t>NZ-2022-368418</t>
  </si>
  <si>
    <t>HA-5901</t>
  </si>
  <si>
    <t>Harley Hodson-Paterson</t>
  </si>
  <si>
    <t>NZ-2024-651677</t>
  </si>
  <si>
    <t>PE-1323</t>
  </si>
  <si>
    <t>Peter Taylor</t>
  </si>
  <si>
    <t>NZ-2021-263212</t>
  </si>
  <si>
    <t>KA-3956</t>
  </si>
  <si>
    <t>Karl Low</t>
  </si>
  <si>
    <t>NZ-2024-823374</t>
  </si>
  <si>
    <t>MI-8759</t>
  </si>
  <si>
    <t>Mia Smith</t>
  </si>
  <si>
    <t>NZ-2022-238663</t>
  </si>
  <si>
    <t>RE-2890</t>
  </si>
  <si>
    <t>Rebecca Monk-Thomas</t>
  </si>
  <si>
    <t>NZ-2023-811180</t>
  </si>
  <si>
    <t>MI-5805</t>
  </si>
  <si>
    <t>NZ-2023-609789</t>
  </si>
  <si>
    <t>ME-3653</t>
  </si>
  <si>
    <t>Megan Freeman</t>
  </si>
  <si>
    <t>NZ-2022-543005</t>
  </si>
  <si>
    <t>JE-8031</t>
  </si>
  <si>
    <t>Jennifer Dawson</t>
  </si>
  <si>
    <t>NZ-2022-834521</t>
  </si>
  <si>
    <t>JA-3552</t>
  </si>
  <si>
    <t>James Jones</t>
  </si>
  <si>
    <t>NZ-2023-667384</t>
  </si>
  <si>
    <t>ST-6369</t>
  </si>
  <si>
    <t>Stephanie Black</t>
  </si>
  <si>
    <t>NZ-2023-225700</t>
  </si>
  <si>
    <t>DY-2545</t>
  </si>
  <si>
    <t>Dylan Freeth</t>
  </si>
  <si>
    <t>NZ-2021-833853</t>
  </si>
  <si>
    <t>AR-3700</t>
  </si>
  <si>
    <t>Ariana Larsen</t>
  </si>
  <si>
    <t>NZ-2022-250655</t>
  </si>
  <si>
    <t>DE-7619</t>
  </si>
  <si>
    <t>Debbie Taylor</t>
  </si>
  <si>
    <t>NZ-2022-270819</t>
  </si>
  <si>
    <t>DA-2054</t>
  </si>
  <si>
    <t>Danielle Sowman</t>
  </si>
  <si>
    <t>NZ-2023-738174</t>
  </si>
  <si>
    <t>BR-4618</t>
  </si>
  <si>
    <t>Braxton Smith</t>
  </si>
  <si>
    <t>NZ-2024-245191</t>
  </si>
  <si>
    <t>RO-9926</t>
  </si>
  <si>
    <t>Robert Smith</t>
  </si>
  <si>
    <t>NZ-2025-676022</t>
  </si>
  <si>
    <t>CA-3287</t>
  </si>
  <si>
    <t>Catherine Gray</t>
  </si>
  <si>
    <t>NZ-2022-298541</t>
  </si>
  <si>
    <t>CL-3192</t>
  </si>
  <si>
    <t>Claire Waters</t>
  </si>
  <si>
    <t>NZ-2023-327403</t>
  </si>
  <si>
    <t>PA-1637</t>
  </si>
  <si>
    <t>Patrick Dawson</t>
  </si>
  <si>
    <t>NZ-2021-582959</t>
  </si>
  <si>
    <t>LA-2562</t>
  </si>
  <si>
    <t>Lauren Matthews</t>
  </si>
  <si>
    <t>NZ-2024-607016</t>
  </si>
  <si>
    <t>MI-8208</t>
  </si>
  <si>
    <t>Michelle O'Sullivan</t>
  </si>
  <si>
    <t>NZ-2024-698774</t>
  </si>
  <si>
    <t>OL-4211</t>
  </si>
  <si>
    <t>Olivia Logan</t>
  </si>
  <si>
    <t>NZ-2023-448029</t>
  </si>
  <si>
    <t>BR-3951</t>
  </si>
  <si>
    <t>Brenda Dawick</t>
  </si>
  <si>
    <t>NZ-2024-608220</t>
  </si>
  <si>
    <t>MA-4435</t>
  </si>
  <si>
    <t>Maria Lang</t>
  </si>
  <si>
    <t>NZ-2022-686612</t>
  </si>
  <si>
    <t>WE-3925</t>
  </si>
  <si>
    <t>Wendy Barrett-MacDonald</t>
  </si>
  <si>
    <t>NZ-2023-254551</t>
  </si>
  <si>
    <t>CH-1581</t>
  </si>
  <si>
    <t>Christian McKay-Ham</t>
  </si>
  <si>
    <t>NZ-2025-887783</t>
  </si>
  <si>
    <t>MA-6481</t>
  </si>
  <si>
    <t>Maria Black</t>
  </si>
  <si>
    <t>NZ-2022-665647</t>
  </si>
  <si>
    <t>AL-1567</t>
  </si>
  <si>
    <t>Allan Murphy</t>
  </si>
  <si>
    <t>NZ-2022-616509</t>
  </si>
  <si>
    <t>WA-6038</t>
  </si>
  <si>
    <t>Warren Barrett</t>
  </si>
  <si>
    <t>NZ-2021-753910</t>
  </si>
  <si>
    <t>GR-7354</t>
  </si>
  <si>
    <t>Graham Mears-Jackson</t>
  </si>
  <si>
    <t>NZ-2025-891151</t>
  </si>
  <si>
    <t>WI-6888</t>
  </si>
  <si>
    <t>William Kenny</t>
  </si>
  <si>
    <t>NZ-2021-570336</t>
  </si>
  <si>
    <t>LI-8590</t>
  </si>
  <si>
    <t>Lisa Knowles</t>
  </si>
  <si>
    <t>NZ-2022-163495</t>
  </si>
  <si>
    <t>LA-8862</t>
  </si>
  <si>
    <t>Lawrence Brown</t>
  </si>
  <si>
    <t>NZ-2024-433483</t>
  </si>
  <si>
    <t>DA-5595</t>
  </si>
  <si>
    <t>NZ-2023-320388</t>
  </si>
  <si>
    <t>JE-2744</t>
  </si>
  <si>
    <t>Jessica Humphrey</t>
  </si>
  <si>
    <t>NZ-2022-181408</t>
  </si>
  <si>
    <t>JA-3463</t>
  </si>
  <si>
    <t>Jason Bruce</t>
  </si>
  <si>
    <t>NZ-2025-889214</t>
  </si>
  <si>
    <t>AD-9961</t>
  </si>
  <si>
    <t>Addison Day</t>
  </si>
  <si>
    <t>NZ-2025-654465</t>
  </si>
  <si>
    <t>LI-1342</t>
  </si>
  <si>
    <t>Liam Hansen-Williams</t>
  </si>
  <si>
    <t>NZ-2025-260295</t>
  </si>
  <si>
    <t>JO-8044</t>
  </si>
  <si>
    <t>Jonathan McCarthy-Lang</t>
  </si>
  <si>
    <t>NZ-2024-663033</t>
  </si>
  <si>
    <t>JO-7583</t>
  </si>
  <si>
    <t>John Berkahn</t>
  </si>
  <si>
    <t>NZ-2024-129661</t>
  </si>
  <si>
    <t>RH-5603</t>
  </si>
  <si>
    <t>Rhys Rush</t>
  </si>
  <si>
    <t>NZ-2025-388184</t>
  </si>
  <si>
    <t>SA-6882</t>
  </si>
  <si>
    <t>Samuel Avery-MacDonald</t>
  </si>
  <si>
    <t>NZ-2022-396342</t>
  </si>
  <si>
    <t>ME-6748</t>
  </si>
  <si>
    <t>Melanie Bull</t>
  </si>
  <si>
    <t>NZ-2021-758525</t>
  </si>
  <si>
    <t>KA-5745</t>
  </si>
  <si>
    <t>Kathryn Mudgway</t>
  </si>
  <si>
    <t>NZ-2023-482697</t>
  </si>
  <si>
    <t>BL-2546</t>
  </si>
  <si>
    <t>Blake Collis</t>
  </si>
  <si>
    <t>NZ-2022-704510</t>
  </si>
  <si>
    <t>PA-4563</t>
  </si>
  <si>
    <t>Patricia Ingram-Sutton</t>
  </si>
  <si>
    <t>NZ-2021-595258</t>
  </si>
  <si>
    <t>WI-8533</t>
  </si>
  <si>
    <t>William Wilkinson</t>
  </si>
  <si>
    <t>NZ-2024-724245</t>
  </si>
  <si>
    <t>JA-1383</t>
  </si>
  <si>
    <t>Jane Webster</t>
  </si>
  <si>
    <t>NZ-2021-762654</t>
  </si>
  <si>
    <t>AN-8252</t>
  </si>
  <si>
    <t>Andrea Tucker</t>
  </si>
  <si>
    <t>NZ-2023-650903</t>
  </si>
  <si>
    <t>TH-3111</t>
  </si>
  <si>
    <t>Thomas Judd-Rickard</t>
  </si>
  <si>
    <t>NZ-2025-460432</t>
  </si>
  <si>
    <t>NA-8656</t>
  </si>
  <si>
    <t>Nathan McGregor</t>
  </si>
  <si>
    <t>NZ-2023-699677</t>
  </si>
  <si>
    <t>RA-3774</t>
  </si>
  <si>
    <t>Rachel Norton</t>
  </si>
  <si>
    <t>NZ-2025-956490</t>
  </si>
  <si>
    <t>ME-3923</t>
  </si>
  <si>
    <t>Megan Read</t>
  </si>
  <si>
    <t>NZ-2022-408425</t>
  </si>
  <si>
    <t>DA-2818</t>
  </si>
  <si>
    <t>Darryl Craven</t>
  </si>
  <si>
    <t>NZ-2024-193947</t>
  </si>
  <si>
    <t>PA-1787</t>
  </si>
  <si>
    <t>Paul Shailer-Wood</t>
  </si>
  <si>
    <t>NZ-2023-375204</t>
  </si>
  <si>
    <t>BR-6176</t>
  </si>
  <si>
    <t>Brooke Hudson</t>
  </si>
  <si>
    <t>NZ-2024-486388</t>
  </si>
  <si>
    <t>EL-5010</t>
  </si>
  <si>
    <t>Ella Burrell</t>
  </si>
  <si>
    <t>NZ-2024-407536</t>
  </si>
  <si>
    <t>EL-2064</t>
  </si>
  <si>
    <t>Elizabeth Hart</t>
  </si>
  <si>
    <t>NZ-2025-913141</t>
  </si>
  <si>
    <t>ME-8530</t>
  </si>
  <si>
    <t>Melissa Powell-Graham</t>
  </si>
  <si>
    <t>NZ-2023-846251</t>
  </si>
  <si>
    <t>TO-4004</t>
  </si>
  <si>
    <t>Toni Butcher</t>
  </si>
  <si>
    <t>NZ-2022-322294</t>
  </si>
  <si>
    <t>KA-2929</t>
  </si>
  <si>
    <t>Karen Graham</t>
  </si>
  <si>
    <t>NZ-2023-211607</t>
  </si>
  <si>
    <t>AM-4897</t>
  </si>
  <si>
    <t>Amanda Simpson</t>
  </si>
  <si>
    <t>NZ-2023-482682</t>
  </si>
  <si>
    <t>NI-8259</t>
  </si>
  <si>
    <t>Nicola Simmonds</t>
  </si>
  <si>
    <t>NZ-2022-182209</t>
  </si>
  <si>
    <t>BE-4868</t>
  </si>
  <si>
    <t>Benjamin Batchelar</t>
  </si>
  <si>
    <t>NZ-2025-420977</t>
  </si>
  <si>
    <t>RO-5866</t>
  </si>
  <si>
    <t>Rodney McMurray</t>
  </si>
  <si>
    <t>NZ-2024-126340</t>
  </si>
  <si>
    <t>EL-4277</t>
  </si>
  <si>
    <t>Ella Hansen-Woolley</t>
  </si>
  <si>
    <t>NZ-2024-573850</t>
  </si>
  <si>
    <t>LE-7817</t>
  </si>
  <si>
    <t>Lesley Best</t>
  </si>
  <si>
    <t>NZ-2022-210547</t>
  </si>
  <si>
    <t>JA-4898</t>
  </si>
  <si>
    <t>Jade Osborne</t>
  </si>
  <si>
    <t>NZ-2024-104528</t>
  </si>
  <si>
    <t>JA-5026</t>
  </si>
  <si>
    <t>Jacqueline Thompson-Law</t>
  </si>
  <si>
    <t>NZ-2022-487681</t>
  </si>
  <si>
    <t>TA-6960</t>
  </si>
  <si>
    <t>Tara Carroll</t>
  </si>
  <si>
    <t>NZ-2021-886403</t>
  </si>
  <si>
    <t>KY-2221</t>
  </si>
  <si>
    <t>Kylie Hansen-Forsyth</t>
  </si>
  <si>
    <t>NZ-2025-722129</t>
  </si>
  <si>
    <t>AR-7470</t>
  </si>
  <si>
    <t>Arlo Foote-Reid</t>
  </si>
  <si>
    <t>NZ-2021-471776</t>
  </si>
  <si>
    <t>TO-5455</t>
  </si>
  <si>
    <t>Toni Paton</t>
  </si>
  <si>
    <t>NZ-2022-502546</t>
  </si>
  <si>
    <t>JE-1104</t>
  </si>
  <si>
    <t>Jeanette Jenkins</t>
  </si>
  <si>
    <t>NZ-2022-905039</t>
  </si>
  <si>
    <t>CH-6654</t>
  </si>
  <si>
    <t>Christopher McKay</t>
  </si>
  <si>
    <t>NZ-2022-997023</t>
  </si>
  <si>
    <t>AA-6166</t>
  </si>
  <si>
    <t>Aaron Wallace-Harris</t>
  </si>
  <si>
    <t>NZ-2022-472915</t>
  </si>
  <si>
    <t>LU-6629</t>
  </si>
  <si>
    <t>Lucy McCormick</t>
  </si>
  <si>
    <t>NZ-2021-808083</t>
  </si>
  <si>
    <t>MA-3394</t>
  </si>
  <si>
    <t>Margaret Thompson-Turner</t>
  </si>
  <si>
    <t>NZ-2021-445270</t>
  </si>
  <si>
    <t>XA-5091</t>
  </si>
  <si>
    <t>Xavier Woods</t>
  </si>
  <si>
    <t>NZ-2023-329087</t>
  </si>
  <si>
    <t>AN-6630</t>
  </si>
  <si>
    <t>Anthony Huddleston</t>
  </si>
  <si>
    <t>NZ-2021-174594</t>
  </si>
  <si>
    <t>RY-7027</t>
  </si>
  <si>
    <t>Ryan Hart</t>
  </si>
  <si>
    <t>NZ-2024-936815</t>
  </si>
  <si>
    <t>RO-1653</t>
  </si>
  <si>
    <t>Rose Pearce</t>
  </si>
  <si>
    <t>NZ-2021-470217</t>
  </si>
  <si>
    <t>JA-2211</t>
  </si>
  <si>
    <t>Jacob Ward</t>
  </si>
  <si>
    <t>NZ-2022-412924</t>
  </si>
  <si>
    <t>JA-5083</t>
  </si>
  <si>
    <t>Jason Marshall</t>
  </si>
  <si>
    <t>NZ-2023-122769</t>
  </si>
  <si>
    <t>EL-4823</t>
  </si>
  <si>
    <t>Ella Small</t>
  </si>
  <si>
    <t>NZ-2024-845271</t>
  </si>
  <si>
    <t>EL-7194</t>
  </si>
  <si>
    <t>Elizabeth McCormick</t>
  </si>
  <si>
    <t>NZ-2022-977311</t>
  </si>
  <si>
    <t>EL-4942</t>
  </si>
  <si>
    <t>Elizabeth Williams</t>
  </si>
  <si>
    <t>NZ-2024-628053</t>
  </si>
  <si>
    <t>VI-5894</t>
  </si>
  <si>
    <t>Victoria Patterson</t>
  </si>
  <si>
    <t>NZ-2024-617318</t>
  </si>
  <si>
    <t>KE-5876</t>
  </si>
  <si>
    <t>Kerry Wilkinson</t>
  </si>
  <si>
    <t>NZ-2022-541716</t>
  </si>
  <si>
    <t>OL-6219</t>
  </si>
  <si>
    <t>Olivia Baker</t>
  </si>
  <si>
    <t>NZ-2022-884429</t>
  </si>
  <si>
    <t>NI-8483</t>
  </si>
  <si>
    <t>Nixon Way</t>
  </si>
  <si>
    <t>NZ-2023-292392</t>
  </si>
  <si>
    <t>FR-6218</t>
  </si>
  <si>
    <t>Frances Hepburn-Buckley</t>
  </si>
  <si>
    <t>NZ-2025-480882</t>
  </si>
  <si>
    <t>PE-7003</t>
  </si>
  <si>
    <t>Peter Harris-Pickering</t>
  </si>
  <si>
    <t>NZ-2025-549531</t>
  </si>
  <si>
    <t>DA-2155</t>
  </si>
  <si>
    <t>David Roberts-Munro</t>
  </si>
  <si>
    <t>NZ-2022-274015</t>
  </si>
  <si>
    <t>TI-2598</t>
  </si>
  <si>
    <t>Tiana Faulkner</t>
  </si>
  <si>
    <t>NZ-2021-817354</t>
  </si>
  <si>
    <t>WI-3457</t>
  </si>
  <si>
    <t>William Anderson-Peters</t>
  </si>
  <si>
    <t>NZ-2022-347370</t>
  </si>
  <si>
    <t>AM-9154</t>
  </si>
  <si>
    <t>Amy Martin</t>
  </si>
  <si>
    <t>NZ-2023-351791</t>
  </si>
  <si>
    <t>KE-8433</t>
  </si>
  <si>
    <t>Kenneth Chapman</t>
  </si>
  <si>
    <t>NZ-2023-549802</t>
  </si>
  <si>
    <t>JO-5467</t>
  </si>
  <si>
    <t>John Stubbs-Roberts</t>
  </si>
  <si>
    <t>NZ-2024-996534</t>
  </si>
  <si>
    <t>IS-4370</t>
  </si>
  <si>
    <t>Isabel Prouse</t>
  </si>
  <si>
    <t>NZ-2023-879801</t>
  </si>
  <si>
    <t>RO-5631</t>
  </si>
  <si>
    <t>NZ-2024-631867</t>
  </si>
  <si>
    <t>DO-2186</t>
  </si>
  <si>
    <t>Donna Bailey-Cooksley</t>
  </si>
  <si>
    <t>NZ-2024-647926</t>
  </si>
  <si>
    <t>WE-9393</t>
  </si>
  <si>
    <t>Wendy Mercer</t>
  </si>
  <si>
    <t>NZ-2024-548610</t>
  </si>
  <si>
    <t>BR-4302</t>
  </si>
  <si>
    <t>Brendon Thomas</t>
  </si>
  <si>
    <t>NZ-2023-561035</t>
  </si>
  <si>
    <t>GE-9197</t>
  </si>
  <si>
    <t>Gemma Edwards</t>
  </si>
  <si>
    <t>NZ-2022-626326</t>
  </si>
  <si>
    <t>TI-3365</t>
  </si>
  <si>
    <t>Timothy Alve</t>
  </si>
  <si>
    <t>NZ-2023-810865</t>
  </si>
  <si>
    <t>DE-7329</t>
  </si>
  <si>
    <t>Deborah Forsyth</t>
  </si>
  <si>
    <t>NZ-2022-856809</t>
  </si>
  <si>
    <t>IA-5181</t>
  </si>
  <si>
    <t>Ian Jones</t>
  </si>
  <si>
    <t>NZ-2023-288503</t>
  </si>
  <si>
    <t>PA-7906</t>
  </si>
  <si>
    <t>Patricia Horn</t>
  </si>
  <si>
    <t>NZ-2023-368847</t>
  </si>
  <si>
    <t>ED-2433</t>
  </si>
  <si>
    <t>Edward Smith-Davis</t>
  </si>
  <si>
    <t>NZ-2022-545316</t>
  </si>
  <si>
    <t>TI-7976</t>
  </si>
  <si>
    <t>Tiare Skinner</t>
  </si>
  <si>
    <t>NZ-2022-661214</t>
  </si>
  <si>
    <t>JO-7762</t>
  </si>
  <si>
    <t>Jorja Paul-Douglas</t>
  </si>
  <si>
    <t>NZ-2022-927658</t>
  </si>
  <si>
    <t>CH-9077</t>
  </si>
  <si>
    <t>Charlotte Lloyd</t>
  </si>
  <si>
    <t>NZ-2022-406482</t>
  </si>
  <si>
    <t>SA-9104</t>
  </si>
  <si>
    <t>Sandra Williamson</t>
  </si>
  <si>
    <t>NZ-2024-219275</t>
  </si>
  <si>
    <t>CA-1571</t>
  </si>
  <si>
    <t>Caroline Butler</t>
  </si>
  <si>
    <t>NZ-2022-639757</t>
  </si>
  <si>
    <t>CH-1774</t>
  </si>
  <si>
    <t>Chloe O'Brien-Gibb</t>
  </si>
  <si>
    <t>NZ-2025-644879</t>
  </si>
  <si>
    <t>BR-4901</t>
  </si>
  <si>
    <t>Brenda Brown</t>
  </si>
  <si>
    <t>NZ-2022-972451</t>
  </si>
  <si>
    <t>AD-3052</t>
  </si>
  <si>
    <t>Adam Turner-Kenny</t>
  </si>
  <si>
    <t>NZ-2024-905608</t>
  </si>
  <si>
    <t>AL-3303</t>
  </si>
  <si>
    <t>Alice Gibbs-Hepburn</t>
  </si>
  <si>
    <t>NZ-2024-256128</t>
  </si>
  <si>
    <t>MA-5215</t>
  </si>
  <si>
    <t>Mark Bruce</t>
  </si>
  <si>
    <t>NZ-2023-849424</t>
  </si>
  <si>
    <t>SE-1031</t>
  </si>
  <si>
    <t>Sebastian Ellery-Webster</t>
  </si>
  <si>
    <t>NZ-2024-283410</t>
  </si>
  <si>
    <t>SH-5981</t>
  </si>
  <si>
    <t>Shirley Watts</t>
  </si>
  <si>
    <t>NZ-2024-696560</t>
  </si>
  <si>
    <t>MI-3815</t>
  </si>
  <si>
    <t>Michael Jamieson</t>
  </si>
  <si>
    <t>NZ-2024-995474</t>
  </si>
  <si>
    <t>RO-1434</t>
  </si>
  <si>
    <t>Ross McLeod</t>
  </si>
  <si>
    <t>NZ-2023-169405</t>
  </si>
  <si>
    <t>Ella Willis</t>
  </si>
  <si>
    <t>NZ-2023-254035</t>
  </si>
  <si>
    <t>JA-9798</t>
  </si>
  <si>
    <t>Jade Martin-Bruce</t>
  </si>
  <si>
    <t>NZ-2021-739256</t>
  </si>
  <si>
    <t>MI-5544</t>
  </si>
  <si>
    <t>Michael Hepburn</t>
  </si>
  <si>
    <t>NZ-2025-252607</t>
  </si>
  <si>
    <t>WI-7531</t>
  </si>
  <si>
    <t>William Pickering</t>
  </si>
  <si>
    <t>NZ-2024-330090</t>
  </si>
  <si>
    <t>JO-7516</t>
  </si>
  <si>
    <t>Joshua Mason-O'Brien</t>
  </si>
  <si>
    <t>NZ-2023-704247</t>
  </si>
  <si>
    <t>MA-9648</t>
  </si>
  <si>
    <t>Mark Lewis-Jamieson</t>
  </si>
  <si>
    <t>NZ-2024-939544</t>
  </si>
  <si>
    <t>DO-6873</t>
  </si>
  <si>
    <t>Donna Cresswell</t>
  </si>
  <si>
    <t>NZ-2025-426432</t>
  </si>
  <si>
    <t>JO-1296</t>
  </si>
  <si>
    <t>Joshua Scott</t>
  </si>
  <si>
    <t>NZ-2023-432538</t>
  </si>
  <si>
    <t>KI-7484</t>
  </si>
  <si>
    <t>Kim Currie</t>
  </si>
  <si>
    <t>NZ-2022-413945</t>
  </si>
  <si>
    <t>WE-1524</t>
  </si>
  <si>
    <t>Wendy Webb</t>
  </si>
  <si>
    <t>NZ-2025-133688</t>
  </si>
  <si>
    <t>CA-1832</t>
  </si>
  <si>
    <t>Cameron Smith</t>
  </si>
  <si>
    <t>NZ-2022-214399</t>
  </si>
  <si>
    <t>AL-9454</t>
  </si>
  <si>
    <t>Alice Gibb</t>
  </si>
  <si>
    <t>NZ-2023-999806</t>
  </si>
  <si>
    <t>AM-8805</t>
  </si>
  <si>
    <t>Amy McNabb</t>
  </si>
  <si>
    <t>NZ-2025-378293</t>
  </si>
  <si>
    <t>NI-6060</t>
  </si>
  <si>
    <t>Nicholas Davis</t>
  </si>
  <si>
    <t>NZ-2021-889398</t>
  </si>
  <si>
    <t>CH-7240</t>
  </si>
  <si>
    <t>Christine Smith</t>
  </si>
  <si>
    <t>NZ-2023-547664</t>
  </si>
  <si>
    <t>JA-7565</t>
  </si>
  <si>
    <t>Jacob Knight</t>
  </si>
  <si>
    <t>NZ-2025-209002</t>
  </si>
  <si>
    <t>CO-2355</t>
  </si>
  <si>
    <t>Cooper Taylor</t>
  </si>
  <si>
    <t>NZ-2022-203381</t>
  </si>
  <si>
    <t>HA-4140</t>
  </si>
  <si>
    <t>Harrison Patchett</t>
  </si>
  <si>
    <t>NZ-2025-863863</t>
  </si>
  <si>
    <t>MA-1029</t>
  </si>
  <si>
    <t>Mackenzie Shepherd-Prouse</t>
  </si>
  <si>
    <t>NZ-2022-584404</t>
  </si>
  <si>
    <t>PH-5910</t>
  </si>
  <si>
    <t>Phillip Hume-Jones</t>
  </si>
  <si>
    <t>NZ-2021-361845</t>
  </si>
  <si>
    <t>BL-3579</t>
  </si>
  <si>
    <t>Blake Hope</t>
  </si>
  <si>
    <t>NZ-2022-916402</t>
  </si>
  <si>
    <t>RI-7219</t>
  </si>
  <si>
    <t>Richard Davis-Simpson</t>
  </si>
  <si>
    <t>NZ-2025-126593</t>
  </si>
  <si>
    <t>RU-5867</t>
  </si>
  <si>
    <t>Ruby Ryan</t>
  </si>
  <si>
    <t>NZ-2023-264505</t>
  </si>
  <si>
    <t>AA-4872</t>
  </si>
  <si>
    <t>Aaron Hughes</t>
  </si>
  <si>
    <t>NZ-2022-586751</t>
  </si>
  <si>
    <t>TY-5020</t>
  </si>
  <si>
    <t>Tyler Cook</t>
  </si>
  <si>
    <t>NZ-2024-827174</t>
  </si>
  <si>
    <t>SH-5065</t>
  </si>
  <si>
    <t>Sheryl Buick</t>
  </si>
  <si>
    <t>NZ-2022-553515</t>
  </si>
  <si>
    <t>SH-4687</t>
  </si>
  <si>
    <t>Shania Manning</t>
  </si>
  <si>
    <t>NZ-2022-780963</t>
  </si>
  <si>
    <t>PH-7109</t>
  </si>
  <si>
    <t>Phoebe Baxter-Lancaster</t>
  </si>
  <si>
    <t>NZ-2022-238179</t>
  </si>
  <si>
    <t>GI-5551</t>
  </si>
  <si>
    <t>Gillian Gray</t>
  </si>
  <si>
    <t>NZ-2022-624967</t>
  </si>
  <si>
    <t>CA-4472</t>
  </si>
  <si>
    <t>Catherine Douglas</t>
  </si>
  <si>
    <t>NZ-2024-979055</t>
  </si>
  <si>
    <t>RO-4407</t>
  </si>
  <si>
    <t>Robert Lewis</t>
  </si>
  <si>
    <t>NZ-2023-785630</t>
  </si>
  <si>
    <t>LI-6205</t>
  </si>
  <si>
    <t>Lilly Campbell</t>
  </si>
  <si>
    <t>NZ-2023-640993</t>
  </si>
  <si>
    <t>BR-7195</t>
  </si>
  <si>
    <t>Bruce Henderson</t>
  </si>
  <si>
    <t>NZ-2022-665146</t>
  </si>
  <si>
    <t>JU-3617</t>
  </si>
  <si>
    <t>Judith Dobson</t>
  </si>
  <si>
    <t>NZ-2024-209300</t>
  </si>
  <si>
    <t>CA-8469</t>
  </si>
  <si>
    <t>Cameron Cook</t>
  </si>
  <si>
    <t>NZ-2021-726579</t>
  </si>
  <si>
    <t>CH-4492</t>
  </si>
  <si>
    <t>Chloe Carr-Bird</t>
  </si>
  <si>
    <t>NZ-2025-173486</t>
  </si>
  <si>
    <t>JA-2884</t>
  </si>
  <si>
    <t>Jared Barr</t>
  </si>
  <si>
    <t>NZ-2024-626664</t>
  </si>
  <si>
    <t>JU-2168</t>
  </si>
  <si>
    <t>Justin Mason-Smith</t>
  </si>
  <si>
    <t>NZ-2022-659402</t>
  </si>
  <si>
    <t>AI-7940</t>
  </si>
  <si>
    <t>Aidan Gardner</t>
  </si>
  <si>
    <t>NZ-2022-490862</t>
  </si>
  <si>
    <t>SA-6542</t>
  </si>
  <si>
    <t>Sarah Wilkinson-Hoskins</t>
  </si>
  <si>
    <t>NZ-2022-582435</t>
  </si>
  <si>
    <t>LU-8040</t>
  </si>
  <si>
    <t>Luke Davis</t>
  </si>
  <si>
    <t>NZ-2023-887989</t>
  </si>
  <si>
    <t>DA-1790</t>
  </si>
  <si>
    <t>David Murphy</t>
  </si>
  <si>
    <t>NZ-2025-891698</t>
  </si>
  <si>
    <t>KA-8246</t>
  </si>
  <si>
    <t>Kathleen Moran</t>
  </si>
  <si>
    <t>NZ-2022-405064</t>
  </si>
  <si>
    <t>HA-9472</t>
  </si>
  <si>
    <t>Hayden Evans</t>
  </si>
  <si>
    <t>NZ-2024-260451</t>
  </si>
  <si>
    <t>JA-5247</t>
  </si>
  <si>
    <t>Jason Grant</t>
  </si>
  <si>
    <t>NZ-2023-307692</t>
  </si>
  <si>
    <t>GA-2714</t>
  </si>
  <si>
    <t>Garry Coutts</t>
  </si>
  <si>
    <t>NZ-2022-769090</t>
  </si>
  <si>
    <t>AM-2296</t>
  </si>
  <si>
    <t>Amanda Scott</t>
  </si>
  <si>
    <t>NZ-2024-649917</t>
  </si>
  <si>
    <t>JA-4878</t>
  </si>
  <si>
    <t>Jack Long</t>
  </si>
  <si>
    <t>NZ-2023-234136</t>
  </si>
  <si>
    <t>HU-3720</t>
  </si>
  <si>
    <t>Hugo Coley-Ryan</t>
  </si>
  <si>
    <t>NZ-2023-836320</t>
  </si>
  <si>
    <t>DA-7347</t>
  </si>
  <si>
    <t>Daniel Reader-Bryant</t>
  </si>
  <si>
    <t>NZ-2024-595628</t>
  </si>
  <si>
    <t>BR-7909</t>
  </si>
  <si>
    <t>Brittany Pedersen</t>
  </si>
  <si>
    <t>NZ-2022-566577</t>
  </si>
  <si>
    <t>RI-7549</t>
  </si>
  <si>
    <t>Richard Ford</t>
  </si>
  <si>
    <t>NZ-2024-183349</t>
  </si>
  <si>
    <t>MA-7666</t>
  </si>
  <si>
    <t>Matthew Mitchell</t>
  </si>
  <si>
    <t>NZ-2022-172122</t>
  </si>
  <si>
    <t>LU-3843</t>
  </si>
  <si>
    <t>Luca Smith-Pratt</t>
  </si>
  <si>
    <t>NZ-2024-925063</t>
  </si>
  <si>
    <t>SA-6612</t>
  </si>
  <si>
    <t>Samantha Tucker</t>
  </si>
  <si>
    <t>NZ-2023-885987</t>
  </si>
  <si>
    <t>EL-5290</t>
  </si>
  <si>
    <t>Elizabeth Trask</t>
  </si>
  <si>
    <t>NZ-2022-578351</t>
  </si>
  <si>
    <t>SA-6978</t>
  </si>
  <si>
    <t>Sam Meredith-Allan</t>
  </si>
  <si>
    <t>NZ-2023-622519</t>
  </si>
  <si>
    <t>JU-6510</t>
  </si>
  <si>
    <t>Julia Judd-Dixon</t>
  </si>
  <si>
    <t>NZ-2023-830352</t>
  </si>
  <si>
    <t>SH-1029</t>
  </si>
  <si>
    <t>Shane Harper</t>
  </si>
  <si>
    <t>NZ-2024-337666</t>
  </si>
  <si>
    <t>DE-3514</t>
  </si>
  <si>
    <t>Debbie Cooke</t>
  </si>
  <si>
    <t>NZ-2024-280415</t>
  </si>
  <si>
    <t>AN-8380</t>
  </si>
  <si>
    <t>Angela Forrest</t>
  </si>
  <si>
    <t>NZ-2021-326093</t>
  </si>
  <si>
    <t>SA-3552</t>
  </si>
  <si>
    <t>Sarah Rowe</t>
  </si>
  <si>
    <t>NZ-2023-105101</t>
  </si>
  <si>
    <t>IA-1448</t>
  </si>
  <si>
    <t>Ian McKinnon</t>
  </si>
  <si>
    <t>NZ-2024-160902</t>
  </si>
  <si>
    <t>DA-2739</t>
  </si>
  <si>
    <t>Daniel Bruce</t>
  </si>
  <si>
    <t>NZ-2023-910536</t>
  </si>
  <si>
    <t>SO-4279</t>
  </si>
  <si>
    <t>Sofia Curtis-Stone</t>
  </si>
  <si>
    <t>NZ-2025-327647</t>
  </si>
  <si>
    <t>SU-4499</t>
  </si>
  <si>
    <t>Suzanne Bell</t>
  </si>
  <si>
    <t>NZ-2022-817822</t>
  </si>
  <si>
    <t>CH-2699</t>
  </si>
  <si>
    <t>Christine Simpson-Ham</t>
  </si>
  <si>
    <t>NZ-2024-677414</t>
  </si>
  <si>
    <t>RA-9281</t>
  </si>
  <si>
    <t>Rachel Gray-Smart</t>
  </si>
  <si>
    <t>NZ-2023-977318</t>
  </si>
  <si>
    <t>RI-1793</t>
  </si>
  <si>
    <t>Richard Reid</t>
  </si>
  <si>
    <t>NZ-2024-321795</t>
  </si>
  <si>
    <t>TE-8425</t>
  </si>
  <si>
    <t>Teresa Martin</t>
  </si>
  <si>
    <t>NZ-2021-645380</t>
  </si>
  <si>
    <t>TO-7447</t>
  </si>
  <si>
    <t>Todd Scott</t>
  </si>
  <si>
    <t>NZ-2021-486950</t>
  </si>
  <si>
    <t>MA-3525</t>
  </si>
  <si>
    <t>Mark Duncan-MacKay</t>
  </si>
  <si>
    <t>NZ-2024-623607</t>
  </si>
  <si>
    <t>PA-3964</t>
  </si>
  <si>
    <t>Patrick Williams</t>
  </si>
  <si>
    <t>NZ-2025-460009</t>
  </si>
  <si>
    <t>AA-7553</t>
  </si>
  <si>
    <t>Aaron Mason</t>
  </si>
  <si>
    <t>NZ-2022-369521</t>
  </si>
  <si>
    <t>DO-2947</t>
  </si>
  <si>
    <t>Donna Zimmerman</t>
  </si>
  <si>
    <t>NZ-2022-831544</t>
  </si>
  <si>
    <t>BE-3753</t>
  </si>
  <si>
    <t>Belinda Davidson-Webster</t>
  </si>
  <si>
    <t>NZ-2022-684068</t>
  </si>
  <si>
    <t>JA-1786</t>
  </si>
  <si>
    <t>Jan Pickering</t>
  </si>
  <si>
    <t>NZ-2021-772441</t>
  </si>
  <si>
    <t>MI-5341</t>
  </si>
  <si>
    <t>Mikayla Schwass</t>
  </si>
  <si>
    <t>NZ-2024-672758</t>
  </si>
  <si>
    <t>ME-2026</t>
  </si>
  <si>
    <t>Melissa Powell</t>
  </si>
  <si>
    <t>NZ-2023-465605</t>
  </si>
  <si>
    <t>ST-6158</t>
  </si>
  <si>
    <t>Stephen Mears-Boon</t>
  </si>
  <si>
    <t>NZ-2023-833893</t>
  </si>
  <si>
    <t>RE-3714</t>
  </si>
  <si>
    <t>Rebecca Anderson</t>
  </si>
  <si>
    <t>NZ-2023-386555</t>
  </si>
  <si>
    <t>RI-5115</t>
  </si>
  <si>
    <t>Riley Brown-Pritchard</t>
  </si>
  <si>
    <t>NZ-2023-496099</t>
  </si>
  <si>
    <t>LE-1326</t>
  </si>
  <si>
    <t>Lesley Wallace</t>
  </si>
  <si>
    <t>NZ-2025-138102</t>
  </si>
  <si>
    <t>SI-7107</t>
  </si>
  <si>
    <t>Simon Eaton-Matthews</t>
  </si>
  <si>
    <t>NZ-2022-394992</t>
  </si>
  <si>
    <t>PH-1144</t>
  </si>
  <si>
    <t>Philippa Jones-Lambert</t>
  </si>
  <si>
    <t>NZ-2022-910962</t>
  </si>
  <si>
    <t>TR-3162</t>
  </si>
  <si>
    <t>Tracey Simpson</t>
  </si>
  <si>
    <t>NZ-2022-973232</t>
  </si>
  <si>
    <t>MI-1753</t>
  </si>
  <si>
    <t>Michelle Campbell</t>
  </si>
  <si>
    <t>NZ-2022-869466</t>
  </si>
  <si>
    <t>EL-9004</t>
  </si>
  <si>
    <t>Ellie Gullery</t>
  </si>
  <si>
    <t>NZ-2024-442913</t>
  </si>
  <si>
    <t>JA-7048</t>
  </si>
  <si>
    <t>Jane Anderson</t>
  </si>
  <si>
    <t>NZ-2024-784101</t>
  </si>
  <si>
    <t>JA-9592</t>
  </si>
  <si>
    <t>NZ-2022-795055</t>
  </si>
  <si>
    <t>PA-4602</t>
  </si>
  <si>
    <t>Paige Bryant</t>
  </si>
  <si>
    <t>NZ-2023-648326</t>
  </si>
  <si>
    <t>MA-9333</t>
  </si>
  <si>
    <t>Manaia Kendall</t>
  </si>
  <si>
    <t>NZ-2022-659862</t>
  </si>
  <si>
    <t>AM-8594</t>
  </si>
  <si>
    <t>Amanda Jacques</t>
  </si>
  <si>
    <t>NZ-2023-542906</t>
  </si>
  <si>
    <t>KA-3349</t>
  </si>
  <si>
    <t>Katie Powell-Waters</t>
  </si>
  <si>
    <t>NZ-2023-169697</t>
  </si>
  <si>
    <t>JA-9185</t>
  </si>
  <si>
    <t>Janine Gibson</t>
  </si>
  <si>
    <t>NZ-2024-889540</t>
  </si>
  <si>
    <t>JU-1606</t>
  </si>
  <si>
    <t>Julie McMillan</t>
  </si>
  <si>
    <t>NZ-2025-412891</t>
  </si>
  <si>
    <t>SH-8125</t>
  </si>
  <si>
    <t>Sharon George-Thomas</t>
  </si>
  <si>
    <t>NZ-2021-134923</t>
  </si>
  <si>
    <t>JO-6047</t>
  </si>
  <si>
    <t>Joshua Strawbridge</t>
  </si>
  <si>
    <t>NZ-2022-394214</t>
  </si>
  <si>
    <t>MA-1036</t>
  </si>
  <si>
    <t>Maree Bush</t>
  </si>
  <si>
    <t>NZ-2022-249357</t>
  </si>
  <si>
    <t>LA-5954</t>
  </si>
  <si>
    <t>Lachlan Hay</t>
  </si>
  <si>
    <t>NZ-2024-936675</t>
  </si>
  <si>
    <t>SC-5617</t>
  </si>
  <si>
    <t>Scott Bell</t>
  </si>
  <si>
    <t>NZ-2022-294649</t>
  </si>
  <si>
    <t>CH-6720</t>
  </si>
  <si>
    <t>Christine McEwen</t>
  </si>
  <si>
    <t>NZ-2023-243468</t>
  </si>
  <si>
    <t>PA-8083</t>
  </si>
  <si>
    <t>Patrick Hudson</t>
  </si>
  <si>
    <t>NZ-2025-839770</t>
  </si>
  <si>
    <t>MI-3554</t>
  </si>
  <si>
    <t>Michelle Short</t>
  </si>
  <si>
    <t>NZ-2022-913056</t>
  </si>
  <si>
    <t>AM-2470</t>
  </si>
  <si>
    <t>Amaia Norton-Barr</t>
  </si>
  <si>
    <t>NZ-2021-638968</t>
  </si>
  <si>
    <t>MA-8072</t>
  </si>
  <si>
    <t>Mark Bird</t>
  </si>
  <si>
    <t>NZ-2023-747434</t>
  </si>
  <si>
    <t>CR-7462</t>
  </si>
  <si>
    <t>Craig Mitchell</t>
  </si>
  <si>
    <t>NZ-2025-380255</t>
  </si>
  <si>
    <t>MA-7999</t>
  </si>
  <si>
    <t>Matthew Hardy-Ward</t>
  </si>
  <si>
    <t>NZ-2024-994010</t>
  </si>
  <si>
    <t>BE-6019</t>
  </si>
  <si>
    <t>Beverley Campbell</t>
  </si>
  <si>
    <t>NZ-2022-825833</t>
  </si>
  <si>
    <t>TH-2937</t>
  </si>
  <si>
    <t>Thomas Hickey</t>
  </si>
  <si>
    <t>NZ-2024-834986</t>
  </si>
  <si>
    <t>CH-7514</t>
  </si>
  <si>
    <t>Charlotte Watts</t>
  </si>
  <si>
    <t>NZ-2021-543562</t>
  </si>
  <si>
    <t>CH-9872</t>
  </si>
  <si>
    <t>Christopher Neal</t>
  </si>
  <si>
    <t>NZ-2025-548716</t>
  </si>
  <si>
    <t>CH-1760</t>
  </si>
  <si>
    <t>Christopher Cresswell</t>
  </si>
  <si>
    <t>NZ-2023-711542</t>
  </si>
  <si>
    <t>FI-8942</t>
  </si>
  <si>
    <t>Fiona North</t>
  </si>
  <si>
    <t>NZ-2022-735241</t>
  </si>
  <si>
    <t>TR-1175</t>
  </si>
  <si>
    <t>Troy Clarke-Wallis</t>
  </si>
  <si>
    <t>NZ-2022-464241</t>
  </si>
  <si>
    <t>JE-8501</t>
  </si>
  <si>
    <t>Jessica Ward</t>
  </si>
  <si>
    <t>NZ-2023-880827</t>
  </si>
  <si>
    <t>AD-6455</t>
  </si>
  <si>
    <t>Addison Harris-Coutts</t>
  </si>
  <si>
    <t>NZ-2023-247748</t>
  </si>
  <si>
    <t>SI-6765</t>
  </si>
  <si>
    <t>Simon Mason-Payne</t>
  </si>
  <si>
    <t>NZ-2022-869369</t>
  </si>
  <si>
    <t>MA-2428</t>
  </si>
  <si>
    <t>Margaret Allan</t>
  </si>
  <si>
    <t>NZ-2024-709687</t>
  </si>
  <si>
    <t>AN-5025</t>
  </si>
  <si>
    <t>Anne Allen</t>
  </si>
  <si>
    <t>NZ-2022-209712</t>
  </si>
  <si>
    <t>CH-7182</t>
  </si>
  <si>
    <t>Charles Hayes</t>
  </si>
  <si>
    <t>NZ-2023-513328</t>
  </si>
  <si>
    <t>JE-7674</t>
  </si>
  <si>
    <t>Jennifer Hart-Davis</t>
  </si>
  <si>
    <t>NZ-2024-585599</t>
  </si>
  <si>
    <t>LO-2299</t>
  </si>
  <si>
    <t>Lorraine Harper</t>
  </si>
  <si>
    <t>NZ-2022-652898</t>
  </si>
  <si>
    <t>MA-5322</t>
  </si>
  <si>
    <t>Marie Gill</t>
  </si>
  <si>
    <t>NZ-2022-219145</t>
  </si>
  <si>
    <t>AN-5094</t>
  </si>
  <si>
    <t>Anthony Reid-Parker</t>
  </si>
  <si>
    <t>NZ-2022-147943</t>
  </si>
  <si>
    <t>DA-8143</t>
  </si>
  <si>
    <t>Daniel Kerr-Cox</t>
  </si>
  <si>
    <t>NZ-2024-915536</t>
  </si>
  <si>
    <t>LE-3037</t>
  </si>
  <si>
    <t>Leanne Ford</t>
  </si>
  <si>
    <t>NZ-2024-909803</t>
  </si>
  <si>
    <t>RE-1163</t>
  </si>
  <si>
    <t>Renee Hadfield</t>
  </si>
  <si>
    <t>NZ-2025-863676</t>
  </si>
  <si>
    <t>MI-8542</t>
  </si>
  <si>
    <t>Michaela Kerr</t>
  </si>
  <si>
    <t>NZ-2025-915162</t>
  </si>
  <si>
    <t>CR-9062</t>
  </si>
  <si>
    <t>Craig Parsons</t>
  </si>
  <si>
    <t>NZ-2025-547402</t>
  </si>
  <si>
    <t>IS-4677</t>
  </si>
  <si>
    <t>Isaac Simpson</t>
  </si>
  <si>
    <t>NZ-2024-480927</t>
  </si>
  <si>
    <t>RI-5595</t>
  </si>
  <si>
    <t>NZ-2022-824312</t>
  </si>
  <si>
    <t>MA-3247</t>
  </si>
  <si>
    <t>Maddison Day</t>
  </si>
  <si>
    <t>NZ-2023-331349</t>
  </si>
  <si>
    <t>KA-8288</t>
  </si>
  <si>
    <t>Kathleen Drummond</t>
  </si>
  <si>
    <t>NZ-2025-448231</t>
  </si>
  <si>
    <t>GE-7610</t>
  </si>
  <si>
    <t>George Murphy</t>
  </si>
  <si>
    <t>NZ-2024-615715</t>
  </si>
  <si>
    <t>CH-8388</t>
  </si>
  <si>
    <t>Cheryl Flood</t>
  </si>
  <si>
    <t>NZ-2022-690828</t>
  </si>
  <si>
    <t>JO-7378</t>
  </si>
  <si>
    <t>John Jackson</t>
  </si>
  <si>
    <t>NZ-2021-325659</t>
  </si>
  <si>
    <t>ST-6509</t>
  </si>
  <si>
    <t>Stacey Rutherford</t>
  </si>
  <si>
    <t>NZ-2023-913053</t>
  </si>
  <si>
    <t>CA-4533</t>
  </si>
  <si>
    <t>Carolyn Carson-Boon</t>
  </si>
  <si>
    <t>NZ-2022-123979</t>
  </si>
  <si>
    <t>AN-7503</t>
  </si>
  <si>
    <t>Andrew Brown</t>
  </si>
  <si>
    <t>NZ-2024-772114</t>
  </si>
  <si>
    <t>KA-7249</t>
  </si>
  <si>
    <t>Kahurangi Millar</t>
  </si>
  <si>
    <t>NZ-2022-522646</t>
  </si>
  <si>
    <t>NA-8733</t>
  </si>
  <si>
    <t>Natalie North</t>
  </si>
  <si>
    <t>NZ-2024-615094</t>
  </si>
  <si>
    <t>TA-5558</t>
  </si>
  <si>
    <t>Tayla Bryant</t>
  </si>
  <si>
    <t>NZ-2022-104750</t>
  </si>
  <si>
    <t>EV-5167</t>
  </si>
  <si>
    <t>Evelyn Reid</t>
  </si>
  <si>
    <t>NZ-2021-794220</t>
  </si>
  <si>
    <t>AL-1788</t>
  </si>
  <si>
    <t>Alice Stevens</t>
  </si>
  <si>
    <t>NZ-2025-286787</t>
  </si>
  <si>
    <t>ST-4169</t>
  </si>
  <si>
    <t>Steven Coleman</t>
  </si>
  <si>
    <t>NZ-2023-702886</t>
  </si>
  <si>
    <t>JA-7574</t>
  </si>
  <si>
    <t>Jacob Reynolds</t>
  </si>
  <si>
    <t>NZ-2024-509539</t>
  </si>
  <si>
    <t>BR-1139</t>
  </si>
  <si>
    <t>Brooke Scott</t>
  </si>
  <si>
    <t>NZ-2022-455403</t>
  </si>
  <si>
    <t>AL-8277</t>
  </si>
  <si>
    <t>Alison Arnott</t>
  </si>
  <si>
    <t>NZ-2021-723531</t>
  </si>
  <si>
    <t>NA-8125</t>
  </si>
  <si>
    <t>Natasha Mitchell-Reid</t>
  </si>
  <si>
    <t>NZ-2023-868101</t>
  </si>
  <si>
    <t>PA-9265</t>
  </si>
  <si>
    <t>Paula Anderson</t>
  </si>
  <si>
    <t>NZ-2024-998948</t>
  </si>
  <si>
    <t>PA-6806</t>
  </si>
  <si>
    <t>Pauline McKay-Burton</t>
  </si>
  <si>
    <t>NZ-2023-191905</t>
  </si>
  <si>
    <t>GR-9354</t>
  </si>
  <si>
    <t>Graeme Marshall</t>
  </si>
  <si>
    <t>NZ-2021-131026</t>
  </si>
  <si>
    <t>JE-1845</t>
  </si>
  <si>
    <t>Jessica Reid</t>
  </si>
  <si>
    <t>NZ-2024-265538</t>
  </si>
  <si>
    <t>TI-2378</t>
  </si>
  <si>
    <t>Timothy Harris</t>
  </si>
  <si>
    <t>NZ-2023-785394</t>
  </si>
  <si>
    <t>SA-9675</t>
  </si>
  <si>
    <t>Sarah Williams</t>
  </si>
  <si>
    <t>NZ-2023-144661</t>
  </si>
  <si>
    <t>BR-1137</t>
  </si>
  <si>
    <t>Brett Jarvis</t>
  </si>
  <si>
    <t>NZ-2025-206065</t>
  </si>
  <si>
    <t>RA-4680</t>
  </si>
  <si>
    <t>Raymond Berry</t>
  </si>
  <si>
    <t>NZ-2024-113809</t>
  </si>
  <si>
    <t>MA-5015</t>
  </si>
  <si>
    <t>Martin Parker</t>
  </si>
  <si>
    <t>NZ-2025-832728</t>
  </si>
  <si>
    <t>ST-9544</t>
  </si>
  <si>
    <t>Stephen Grant</t>
  </si>
  <si>
    <t>NZ-2024-612951</t>
  </si>
  <si>
    <t>DY-1131</t>
  </si>
  <si>
    <t>Dylan Manning-Brown</t>
  </si>
  <si>
    <t>NZ-2024-377018</t>
  </si>
  <si>
    <t>GR-7447</t>
  </si>
  <si>
    <t>Grant Smart</t>
  </si>
  <si>
    <t>NZ-2023-818772</t>
  </si>
  <si>
    <t>FR-7689</t>
  </si>
  <si>
    <t>Frances Holdaway</t>
  </si>
  <si>
    <t>NZ-2023-222877</t>
  </si>
  <si>
    <t>PE-6902</t>
  </si>
  <si>
    <t>Peter Holdaway</t>
  </si>
  <si>
    <t>NZ-2023-807805</t>
  </si>
  <si>
    <t>WI-8793</t>
  </si>
  <si>
    <t>William Gleeson</t>
  </si>
  <si>
    <t>NZ-2022-357067</t>
  </si>
  <si>
    <t>MA-2591</t>
  </si>
  <si>
    <t>Matilda Simmons</t>
  </si>
  <si>
    <t>NZ-2023-721079</t>
  </si>
  <si>
    <t>PA-6913</t>
  </si>
  <si>
    <t>Pamela Christie-Tait</t>
  </si>
  <si>
    <t>NZ-2021-283072</t>
  </si>
  <si>
    <t>AL-3793</t>
  </si>
  <si>
    <t>Allan Field-McIsaac</t>
  </si>
  <si>
    <t>NZ-2023-849809</t>
  </si>
  <si>
    <t>PA-6338</t>
  </si>
  <si>
    <t>Paige Ingram</t>
  </si>
  <si>
    <t>NZ-2021-674764</t>
  </si>
  <si>
    <t>SC-3486</t>
  </si>
  <si>
    <t>Scott Jackson-Bryant</t>
  </si>
  <si>
    <t>NZ-2023-753425</t>
  </si>
  <si>
    <t>DA-9037</t>
  </si>
  <si>
    <t>Darryl Lambert</t>
  </si>
  <si>
    <t>NZ-2024-675113</t>
  </si>
  <si>
    <t>GA-1428</t>
  </si>
  <si>
    <t>Gavin Hope-Reardon</t>
  </si>
  <si>
    <t>NZ-2024-869383</t>
  </si>
  <si>
    <t>JE-2209</t>
  </si>
  <si>
    <t>Jesse Strawbridge-Russell</t>
  </si>
  <si>
    <t>NZ-2021-895600</t>
  </si>
  <si>
    <t>MA-4657</t>
  </si>
  <si>
    <t>Margaret Kerr-Howell</t>
  </si>
  <si>
    <t>NZ-2023-401151</t>
  </si>
  <si>
    <t>JA-3238</t>
  </si>
  <si>
    <t>James Hutchinson</t>
  </si>
  <si>
    <t>NZ-2022-471062</t>
  </si>
  <si>
    <t>LA-3697</t>
  </si>
  <si>
    <t>Lachlan Henry</t>
  </si>
  <si>
    <t>NZ-2023-647644</t>
  </si>
  <si>
    <t>LO-6370</t>
  </si>
  <si>
    <t>Louise Mortimer</t>
  </si>
  <si>
    <t>NZ-2023-900890</t>
  </si>
  <si>
    <t>PA-6865</t>
  </si>
  <si>
    <t>Paul Chapman</t>
  </si>
  <si>
    <t>NZ-2024-167775</t>
  </si>
  <si>
    <t>JA-5498</t>
  </si>
  <si>
    <t>Jason Scott</t>
  </si>
  <si>
    <t>NZ-2022-694212</t>
  </si>
  <si>
    <t>SH-2229</t>
  </si>
  <si>
    <t>Sharon Ferguson</t>
  </si>
  <si>
    <t>NZ-2024-188246</t>
  </si>
  <si>
    <t>ME-2457</t>
  </si>
  <si>
    <t>Melissa Thomas</t>
  </si>
  <si>
    <t>NZ-2021-210519</t>
  </si>
  <si>
    <t>SC-3829</t>
  </si>
  <si>
    <t>Scott Shailer</t>
  </si>
  <si>
    <t>NZ-2022-194453</t>
  </si>
  <si>
    <t>VA-9793</t>
  </si>
  <si>
    <t>Vanessa Tapp</t>
  </si>
  <si>
    <t>NZ-2024-940909</t>
  </si>
  <si>
    <t>HE-7106</t>
  </si>
  <si>
    <t>Heather Stevenson</t>
  </si>
  <si>
    <t>NZ-2022-954311</t>
  </si>
  <si>
    <t>CO-1204</t>
  </si>
  <si>
    <t>Connor Martin-Martin</t>
  </si>
  <si>
    <t>NZ-2024-288373</t>
  </si>
  <si>
    <t>HA-4279</t>
  </si>
  <si>
    <t>Harrison Taylor-Dick</t>
  </si>
  <si>
    <t>NZ-2023-486590</t>
  </si>
  <si>
    <t>HA-9176</t>
  </si>
  <si>
    <t>Hayley Sanders</t>
  </si>
  <si>
    <t>NZ-2023-189264</t>
  </si>
  <si>
    <t>GR-8185</t>
  </si>
  <si>
    <t>Grace Duncan</t>
  </si>
  <si>
    <t>NZ-2023-691876</t>
  </si>
  <si>
    <t>TH-3133</t>
  </si>
  <si>
    <t>Thomas Kenny</t>
  </si>
  <si>
    <t>NZ-2025-254425</t>
  </si>
  <si>
    <t>WE-7196</t>
  </si>
  <si>
    <t>Wendy Reid</t>
  </si>
  <si>
    <t>NZ-2025-742445</t>
  </si>
  <si>
    <t>PA-8675</t>
  </si>
  <si>
    <t>Patricia Smith</t>
  </si>
  <si>
    <t>NZ-2022-803068</t>
  </si>
  <si>
    <t>SA-9333</t>
  </si>
  <si>
    <t>Sandra Jenkins-Anderson</t>
  </si>
  <si>
    <t>NZ-2024-846963</t>
  </si>
  <si>
    <t>MU-5121</t>
  </si>
  <si>
    <t>Murray O'Sullivan-Cook</t>
  </si>
  <si>
    <t>NZ-2024-522317</t>
  </si>
  <si>
    <t>TA-6388</t>
  </si>
  <si>
    <t>Tania McIsaac</t>
  </si>
  <si>
    <t>NZ-2024-424291</t>
  </si>
  <si>
    <t>AN-6665</t>
  </si>
  <si>
    <t>Andrea Fowler</t>
  </si>
  <si>
    <t>NZ-2023-551472</t>
  </si>
  <si>
    <t>DO-7873</t>
  </si>
  <si>
    <t>Donald Davies</t>
  </si>
  <si>
    <t>NZ-2024-911227</t>
  </si>
  <si>
    <t>OL-9106</t>
  </si>
  <si>
    <t>Oliver Rayner</t>
  </si>
  <si>
    <t>NZ-2024-647372</t>
  </si>
  <si>
    <t>BR-1080</t>
  </si>
  <si>
    <t>Brent Miller</t>
  </si>
  <si>
    <t>NZ-2023-784791</t>
  </si>
  <si>
    <t>JA-9077</t>
  </si>
  <si>
    <t>Jack Powell-Thompson</t>
  </si>
  <si>
    <t>NZ-2023-980240</t>
  </si>
  <si>
    <t>MA-6198</t>
  </si>
  <si>
    <t>Mark Small-Allen</t>
  </si>
  <si>
    <t>NZ-2024-184966</t>
  </si>
  <si>
    <t>CA-7132</t>
  </si>
  <si>
    <t>Cameron Bishell</t>
  </si>
  <si>
    <t>NZ-2022-878810</t>
  </si>
  <si>
    <t>RI-6574</t>
  </si>
  <si>
    <t>Richard Smith</t>
  </si>
  <si>
    <t>NZ-2022-441154</t>
  </si>
  <si>
    <t>MI-4668</t>
  </si>
  <si>
    <t>Michael Todd-Armstrong</t>
  </si>
  <si>
    <t>NZ-2022-156326</t>
  </si>
  <si>
    <t>MA-9803</t>
  </si>
  <si>
    <t>Mahi Bishop</t>
  </si>
  <si>
    <t>NZ-2022-853257</t>
  </si>
  <si>
    <t>JO-9866</t>
  </si>
  <si>
    <t>Joel Blackwell-Alve</t>
  </si>
  <si>
    <t>NZ-2023-270898</t>
  </si>
  <si>
    <t>RO-3840</t>
  </si>
  <si>
    <t>Robert McMillan</t>
  </si>
  <si>
    <t>NZ-2024-966758</t>
  </si>
  <si>
    <t>VA-6718</t>
  </si>
  <si>
    <t>Vaughan Miller</t>
  </si>
  <si>
    <t>NZ-2023-507614</t>
  </si>
  <si>
    <t>RE-5980</t>
  </si>
  <si>
    <t>Rebecca Buick</t>
  </si>
  <si>
    <t>NZ-2024-731358</t>
  </si>
  <si>
    <t>MA-3397</t>
  </si>
  <si>
    <t>Maree Greig</t>
  </si>
  <si>
    <t>NZ-2024-462816</t>
  </si>
  <si>
    <t>TO-8568</t>
  </si>
  <si>
    <t>Tony Hamilton-Hamilton</t>
  </si>
  <si>
    <t>NZ-2021-155926</t>
  </si>
  <si>
    <t>JA-8014</t>
  </si>
  <si>
    <t>Janice Howard</t>
  </si>
  <si>
    <t>NZ-2022-775050</t>
  </si>
  <si>
    <t>RE-4785</t>
  </si>
  <si>
    <t>Rebecca Casey</t>
  </si>
  <si>
    <t>NZ-2023-645857</t>
  </si>
  <si>
    <t>SO-9881</t>
  </si>
  <si>
    <t>Sophie Craw</t>
  </si>
  <si>
    <t>NZ-2024-425191</t>
  </si>
  <si>
    <t>EL-1604</t>
  </si>
  <si>
    <t>Ella Bull</t>
  </si>
  <si>
    <t>NZ-2022-857108</t>
  </si>
  <si>
    <t>ET-9792</t>
  </si>
  <si>
    <t>Ethan Pollard</t>
  </si>
  <si>
    <t>NZ-2023-223114</t>
  </si>
  <si>
    <t>LE-6010</t>
  </si>
  <si>
    <t>Levi Orchard</t>
  </si>
  <si>
    <t>NZ-2023-563035</t>
  </si>
  <si>
    <t>EL-5226</t>
  </si>
  <si>
    <t>Ella Francis</t>
  </si>
  <si>
    <t>NZ-2022-514838</t>
  </si>
  <si>
    <t>SI-8399</t>
  </si>
  <si>
    <t>Simon McCormick</t>
  </si>
  <si>
    <t>NZ-2021-622181</t>
  </si>
  <si>
    <t>TI-2099</t>
  </si>
  <si>
    <t>Tina Harris</t>
  </si>
  <si>
    <t>NZ-2022-224080</t>
  </si>
  <si>
    <t>LI-7695</t>
  </si>
  <si>
    <t>Liam Mason</t>
  </si>
  <si>
    <t>NZ-2023-180286</t>
  </si>
  <si>
    <t>SA-6430</t>
  </si>
  <si>
    <t>Samuel Foote</t>
  </si>
  <si>
    <t>NZ-2022-494829</t>
  </si>
  <si>
    <t>HA-2823</t>
  </si>
  <si>
    <t>Hannah Cunningham</t>
  </si>
  <si>
    <t>NZ-2023-202555</t>
  </si>
  <si>
    <t>HA-5281</t>
  </si>
  <si>
    <t>Harrison Fleming-Long</t>
  </si>
  <si>
    <t>NZ-2024-633611</t>
  </si>
  <si>
    <t>RY-4510</t>
  </si>
  <si>
    <t>Ryan Evans</t>
  </si>
  <si>
    <t>NZ-2025-376221</t>
  </si>
  <si>
    <t>EL-9162</t>
  </si>
  <si>
    <t>Elizabeth Holdaway</t>
  </si>
  <si>
    <t>NZ-2024-726425</t>
  </si>
  <si>
    <t>RA-4388</t>
  </si>
  <si>
    <t>Rachel Wheeler</t>
  </si>
  <si>
    <t>NZ-2023-249571</t>
  </si>
  <si>
    <t>CH-7138</t>
  </si>
  <si>
    <t>Christopher Crawford</t>
  </si>
  <si>
    <t>NZ-2023-335491</t>
  </si>
  <si>
    <t>CH-4231</t>
  </si>
  <si>
    <t>Chelsea Anderson</t>
  </si>
  <si>
    <t>NZ-2024-391104</t>
  </si>
  <si>
    <t>MA-4379</t>
  </si>
  <si>
    <t>Maia Johansen</t>
  </si>
  <si>
    <t>NZ-2025-887767</t>
  </si>
  <si>
    <t>ST-4801</t>
  </si>
  <si>
    <t>Stephanie Hansen</t>
  </si>
  <si>
    <t>NZ-2023-416143</t>
  </si>
  <si>
    <t>DI-9975</t>
  </si>
  <si>
    <t>Dianne Blake</t>
  </si>
  <si>
    <t>NZ-2024-718378</t>
  </si>
  <si>
    <t>MI-9837</t>
  </si>
  <si>
    <t>Michele Campbell-Foot</t>
  </si>
  <si>
    <t>NZ-2024-465342</t>
  </si>
  <si>
    <t>NI-7599</t>
  </si>
  <si>
    <t>Nicole Cooke-Bruce</t>
  </si>
  <si>
    <t>NZ-2022-552427</t>
  </si>
  <si>
    <t>MI-7768</t>
  </si>
  <si>
    <t>Michael Stevenson-Moore</t>
  </si>
  <si>
    <t>NZ-2024-276436</t>
  </si>
  <si>
    <t>LO-7259</t>
  </si>
  <si>
    <t>Logan Murphy</t>
  </si>
  <si>
    <t>NZ-2025-946377</t>
  </si>
  <si>
    <t>MA-2351</t>
  </si>
  <si>
    <t>Mark Bishell</t>
  </si>
  <si>
    <t>NZ-2023-136484</t>
  </si>
  <si>
    <t>NA-7825</t>
  </si>
  <si>
    <t>Natasha Dawick</t>
  </si>
  <si>
    <t>NZ-2024-973923</t>
  </si>
  <si>
    <t>PA-2780</t>
  </si>
  <si>
    <t>Patricia Craven</t>
  </si>
  <si>
    <t>NZ-2023-386728</t>
  </si>
  <si>
    <t>GE-4333</t>
  </si>
  <si>
    <t>Gerald Fox</t>
  </si>
  <si>
    <t>NZ-2025-669957</t>
  </si>
  <si>
    <t>ST-4937</t>
  </si>
  <si>
    <t>Stephanie McMillan</t>
  </si>
  <si>
    <t>NZ-2024-792428</t>
  </si>
  <si>
    <t>KA-9737</t>
  </si>
  <si>
    <t>Kate Murphy</t>
  </si>
  <si>
    <t>NZ-2022-150032</t>
  </si>
  <si>
    <t>JA-2854</t>
  </si>
  <si>
    <t>James Martin</t>
  </si>
  <si>
    <t>NZ-2024-900666</t>
  </si>
  <si>
    <t>SH-9914</t>
  </si>
  <si>
    <t>Shane Butcher-Ireland</t>
  </si>
  <si>
    <t>NZ-2022-622036</t>
  </si>
  <si>
    <t>CH-8218</t>
  </si>
  <si>
    <t>Christopher Jensen</t>
  </si>
  <si>
    <t>NZ-2023-335900</t>
  </si>
  <si>
    <t>CH-6176</t>
  </si>
  <si>
    <t>Charlotte Bryant</t>
  </si>
  <si>
    <t>NZ-2024-522951</t>
  </si>
  <si>
    <t>PE-8487</t>
  </si>
  <si>
    <t>Peter Sullivan-Rose</t>
  </si>
  <si>
    <t>NZ-2025-726258</t>
  </si>
  <si>
    <t>SH-5150</t>
  </si>
  <si>
    <t>Sharon Hart</t>
  </si>
  <si>
    <t>NZ-2024-898583</t>
  </si>
  <si>
    <t>CH-5083</t>
  </si>
  <si>
    <t>Charlotte Gray</t>
  </si>
  <si>
    <t>NZ-2024-206345</t>
  </si>
  <si>
    <t>AY-6110</t>
  </si>
  <si>
    <t>Ayla Rush</t>
  </si>
  <si>
    <t>NZ-2022-478641</t>
  </si>
  <si>
    <t>SU-7302</t>
  </si>
  <si>
    <t>Susan Neal-Procter</t>
  </si>
  <si>
    <t>NZ-2023-800852</t>
  </si>
  <si>
    <t>ST-9988</t>
  </si>
  <si>
    <t>Stephen Crawford</t>
  </si>
  <si>
    <t>NZ-2022-898743</t>
  </si>
  <si>
    <t>DE-6905</t>
  </si>
  <si>
    <t>Deborah Jackson</t>
  </si>
  <si>
    <t>NZ-2025-968999</t>
  </si>
  <si>
    <t>LO-3027</t>
  </si>
  <si>
    <t>Louise Martin</t>
  </si>
  <si>
    <t>NZ-2021-671569</t>
  </si>
  <si>
    <t>PH-7373</t>
  </si>
  <si>
    <t>Phillip Steer</t>
  </si>
  <si>
    <t>NZ-2022-422688</t>
  </si>
  <si>
    <t>JO-3231</t>
  </si>
  <si>
    <t>Joanne Moore</t>
  </si>
  <si>
    <t>NZ-2021-268525</t>
  </si>
  <si>
    <t>AN-2202</t>
  </si>
  <si>
    <t>Annette MacDonald-Butler</t>
  </si>
  <si>
    <t>NZ-2023-143428</t>
  </si>
  <si>
    <t>MA-6658</t>
  </si>
  <si>
    <t>Mary McDonald</t>
  </si>
  <si>
    <t>NZ-2023-787600</t>
  </si>
  <si>
    <t>CA-2472</t>
  </si>
  <si>
    <t>Cameron Bond</t>
  </si>
  <si>
    <t>NZ-2025-337288</t>
  </si>
  <si>
    <t>RE-6515</t>
  </si>
  <si>
    <t>Rebecca Sutton</t>
  </si>
  <si>
    <t>NZ-2022-997205</t>
  </si>
  <si>
    <t>SA-1708</t>
  </si>
  <si>
    <t>Sandra Tanner</t>
  </si>
  <si>
    <t>NZ-2022-313150</t>
  </si>
  <si>
    <t>SA-5916</t>
  </si>
  <si>
    <t>Sarah Kerr-Robb</t>
  </si>
  <si>
    <t>NZ-2024-980802</t>
  </si>
  <si>
    <t>GR-1904</t>
  </si>
  <si>
    <t>Grant Morris</t>
  </si>
  <si>
    <t>NZ-2023-540431</t>
  </si>
  <si>
    <t>PH-6803</t>
  </si>
  <si>
    <t>Philippa Guy</t>
  </si>
  <si>
    <t>NZ-2023-396099</t>
  </si>
  <si>
    <t>DE-8710</t>
  </si>
  <si>
    <t>Denise Taylor</t>
  </si>
  <si>
    <t>NZ-2024-654514</t>
  </si>
  <si>
    <t>JO-7782</t>
  </si>
  <si>
    <t>Joshua Robb-Carroll</t>
  </si>
  <si>
    <t>NZ-2023-456508</t>
  </si>
  <si>
    <t>DA-6342</t>
  </si>
  <si>
    <t>David Smith</t>
  </si>
  <si>
    <t>NZ-2024-210845</t>
  </si>
  <si>
    <t>SA-1000</t>
  </si>
  <si>
    <t>Sandra Jones</t>
  </si>
  <si>
    <t>NZ-2023-797936</t>
  </si>
  <si>
    <t>TI-8783</t>
  </si>
  <si>
    <t>Timothy Marfell</t>
  </si>
  <si>
    <t>NZ-2024-995236</t>
  </si>
  <si>
    <t>SH-6567</t>
  </si>
  <si>
    <t>Sharon Miller</t>
  </si>
  <si>
    <t>NZ-2024-487242</t>
  </si>
  <si>
    <t>BA-8594</t>
  </si>
  <si>
    <t>Bailey Lamb</t>
  </si>
  <si>
    <t>NZ-2023-639413</t>
  </si>
  <si>
    <t>RO-3796</t>
  </si>
  <si>
    <t>Robert Williams</t>
  </si>
  <si>
    <t>NZ-2024-496599</t>
  </si>
  <si>
    <t>OL-3620</t>
  </si>
  <si>
    <t>Oliver Hamilton</t>
  </si>
  <si>
    <t>NZ-2022-573809</t>
  </si>
  <si>
    <t>KY-8399</t>
  </si>
  <si>
    <t>Kyle Davies-Brown</t>
  </si>
  <si>
    <t>NZ-2024-600673</t>
  </si>
  <si>
    <t>RO-8075</t>
  </si>
  <si>
    <t>Robyn Frost</t>
  </si>
  <si>
    <t>NZ-2022-341519</t>
  </si>
  <si>
    <t>JO-5223</t>
  </si>
  <si>
    <t>Joshua Miles</t>
  </si>
  <si>
    <t>NZ-2025-953025</t>
  </si>
  <si>
    <t>PA-2850</t>
  </si>
  <si>
    <t>Paul Forrest</t>
  </si>
  <si>
    <t>NZ-2023-113084</t>
  </si>
  <si>
    <t>NI-5458</t>
  </si>
  <si>
    <t>Nigel Davis</t>
  </si>
  <si>
    <t>NZ-2023-643919</t>
  </si>
  <si>
    <t>JA-3798</t>
  </si>
  <si>
    <t>Jason Carpenter</t>
  </si>
  <si>
    <t>NZ-2025-981032</t>
  </si>
  <si>
    <t>CH-5338</t>
  </si>
  <si>
    <t>Christine Mercer</t>
  </si>
  <si>
    <t>NZ-2021-542512</t>
  </si>
  <si>
    <t>KA-1609</t>
  </si>
  <si>
    <t>Katrina McKay-Scott</t>
  </si>
  <si>
    <t>NZ-2023-114328</t>
  </si>
  <si>
    <t>LO-1718</t>
  </si>
  <si>
    <t>Louise Price</t>
  </si>
  <si>
    <t>NZ-2022-115707</t>
  </si>
  <si>
    <t>DA-2989</t>
  </si>
  <si>
    <t>David Sinclair-Simpson</t>
  </si>
  <si>
    <t>NZ-2022-416945</t>
  </si>
  <si>
    <t>JU-9866</t>
  </si>
  <si>
    <t>Julie McEwen</t>
  </si>
  <si>
    <t>NZ-2024-580167</t>
  </si>
  <si>
    <t>AR-1660</t>
  </si>
  <si>
    <t>Ariana Higgins</t>
  </si>
  <si>
    <t>NZ-2021-377817</t>
  </si>
  <si>
    <t>CH-2804</t>
  </si>
  <si>
    <t>Christine Scott</t>
  </si>
  <si>
    <t>NZ-2023-395985</t>
  </si>
  <si>
    <t>TY-8468</t>
  </si>
  <si>
    <t>Tyson Greig</t>
  </si>
  <si>
    <t>NZ-2023-790116</t>
  </si>
  <si>
    <t>AN-1078</t>
  </si>
  <si>
    <t>Andrea Day</t>
  </si>
  <si>
    <t>NZ-2024-333116</t>
  </si>
  <si>
    <t>HE-8326</t>
  </si>
  <si>
    <t>Helen Broughan</t>
  </si>
  <si>
    <t>NZ-2023-957744</t>
  </si>
  <si>
    <t>GE-2107</t>
  </si>
  <si>
    <t>Gemma Ireland</t>
  </si>
  <si>
    <t>NZ-2024-117836</t>
  </si>
  <si>
    <t>TI-7147</t>
  </si>
  <si>
    <t>Tiare Burrell-Knight</t>
  </si>
  <si>
    <t>NZ-2023-558799</t>
  </si>
  <si>
    <t>AD-2936</t>
  </si>
  <si>
    <t>Adam Jones</t>
  </si>
  <si>
    <t>NZ-2024-627051</t>
  </si>
  <si>
    <t>NO-1067</t>
  </si>
  <si>
    <t>Norman Taylor-Buchanan</t>
  </si>
  <si>
    <t>NZ-2024-663407</t>
  </si>
  <si>
    <t>RO-2078</t>
  </si>
  <si>
    <t>Roger Shannon</t>
  </si>
  <si>
    <t>NZ-2024-685659</t>
  </si>
  <si>
    <t>JA-5961</t>
  </si>
  <si>
    <t>James Rogers-Vincent</t>
  </si>
  <si>
    <t>NZ-2021-526204</t>
  </si>
  <si>
    <t>SU-1420</t>
  </si>
  <si>
    <t>Suzanne Pickering-Nicol</t>
  </si>
  <si>
    <t>NZ-2023-305450</t>
  </si>
  <si>
    <t>SA-9633</t>
  </si>
  <si>
    <t>Sandra Buchanan</t>
  </si>
  <si>
    <t>NZ-2021-194812</t>
  </si>
  <si>
    <t>Samuel Campbell-Reynolds</t>
  </si>
  <si>
    <t>NZ-2024-333454</t>
  </si>
  <si>
    <t>LE-2093</t>
  </si>
  <si>
    <t>Leanne Collis-Roberts</t>
  </si>
  <si>
    <t>NZ-2023-169212</t>
  </si>
  <si>
    <t>WI-6528</t>
  </si>
  <si>
    <t>William Spencer</t>
  </si>
  <si>
    <t>NZ-2023-726070</t>
  </si>
  <si>
    <t>AI-6619</t>
  </si>
  <si>
    <t>Aimee Green</t>
  </si>
  <si>
    <t>NZ-2021-974488</t>
  </si>
  <si>
    <t>CR-1170</t>
  </si>
  <si>
    <t>Craig Black</t>
  </si>
  <si>
    <t>NZ-2023-302670</t>
  </si>
  <si>
    <t>SE-7970</t>
  </si>
  <si>
    <t>Sean Baldick-McIsaac</t>
  </si>
  <si>
    <t>NZ-2024-731027</t>
  </si>
  <si>
    <t>BR-9931</t>
  </si>
  <si>
    <t>Bridget McFarlane</t>
  </si>
  <si>
    <t>NZ-2021-427795</t>
  </si>
  <si>
    <t>GA-6882</t>
  </si>
  <si>
    <t>Gary McCormick-Powell</t>
  </si>
  <si>
    <t>NZ-2022-387299</t>
  </si>
  <si>
    <t>CH-7199</t>
  </si>
  <si>
    <t>Christopher Vercoe</t>
  </si>
  <si>
    <t>NZ-2021-458914</t>
  </si>
  <si>
    <t>MA-2657</t>
  </si>
  <si>
    <t>Maria O'Neill</t>
  </si>
  <si>
    <t>NZ-2022-334797</t>
  </si>
  <si>
    <t>RO-5216</t>
  </si>
  <si>
    <t>Rodney Jordan</t>
  </si>
  <si>
    <t>NZ-2023-526058</t>
  </si>
  <si>
    <t>HE-5948</t>
  </si>
  <si>
    <t>Helen Gleeson</t>
  </si>
  <si>
    <t>NZ-2024-973991</t>
  </si>
  <si>
    <t>MA-6199</t>
  </si>
  <si>
    <t>Mackenzie Martin</t>
  </si>
  <si>
    <t>NZ-2022-862676</t>
  </si>
  <si>
    <t>RE-6758</t>
  </si>
  <si>
    <t>Rebecca Ward</t>
  </si>
  <si>
    <t>NZ-2021-290797</t>
  </si>
  <si>
    <t>NI-5459</t>
  </si>
  <si>
    <t>Nicole Murphy</t>
  </si>
  <si>
    <t>NZ-2023-246397</t>
  </si>
  <si>
    <t>MA-8992</t>
  </si>
  <si>
    <t>MacKenzie Campbell</t>
  </si>
  <si>
    <t>NZ-2025-491287</t>
  </si>
  <si>
    <t>BA-6717</t>
  </si>
  <si>
    <t>Bailey Stewart</t>
  </si>
  <si>
    <t>NZ-2022-660819</t>
  </si>
  <si>
    <t>DI-8261</t>
  </si>
  <si>
    <t>Dianne Donald</t>
  </si>
  <si>
    <t>NZ-2023-929383</t>
  </si>
  <si>
    <t>LE-7274</t>
  </si>
  <si>
    <t>Leo Joe</t>
  </si>
  <si>
    <t>NZ-2024-329823</t>
  </si>
  <si>
    <t>WI-7001</t>
  </si>
  <si>
    <t>William Hayward</t>
  </si>
  <si>
    <t>NZ-2023-960056</t>
  </si>
  <si>
    <t>IS-8952</t>
  </si>
  <si>
    <t>Isabelle Waghorn</t>
  </si>
  <si>
    <t>NZ-2021-497205</t>
  </si>
  <si>
    <t>JA-3416</t>
  </si>
  <si>
    <t>Jackson Stewart</t>
  </si>
  <si>
    <t>NZ-2024-623913</t>
  </si>
  <si>
    <t>IS-4934</t>
  </si>
  <si>
    <t>Isaac Morgan</t>
  </si>
  <si>
    <t>NZ-2023-373568</t>
  </si>
  <si>
    <t>JA-6043</t>
  </si>
  <si>
    <t>Jan Dean</t>
  </si>
  <si>
    <t>NZ-2022-957747</t>
  </si>
  <si>
    <t>WE-3054</t>
  </si>
  <si>
    <t>Wendy Gee</t>
  </si>
  <si>
    <t>NZ-2025-477328</t>
  </si>
  <si>
    <t>JO-4793</t>
  </si>
  <si>
    <t>Jolene Furness</t>
  </si>
  <si>
    <t>NZ-2022-875377</t>
  </si>
  <si>
    <t>AN-5075</t>
  </si>
  <si>
    <t>Angela Holdaway</t>
  </si>
  <si>
    <t>NZ-2024-834561</t>
  </si>
  <si>
    <t>DA-7454</t>
  </si>
  <si>
    <t>David MacDonald-Browne</t>
  </si>
  <si>
    <t>NZ-2022-847374</t>
  </si>
  <si>
    <t>RE-3094</t>
  </si>
  <si>
    <t>Reuben Taylor</t>
  </si>
  <si>
    <t>NZ-2024-789560</t>
  </si>
  <si>
    <t>MA-4626</t>
  </si>
  <si>
    <t>Marilyn Hepburn</t>
  </si>
  <si>
    <t>NZ-2023-563518</t>
  </si>
  <si>
    <t>VI-9592</t>
  </si>
  <si>
    <t>Victoria Brown-Black</t>
  </si>
  <si>
    <t>NZ-2024-458087</t>
  </si>
  <si>
    <t>LU-4973</t>
  </si>
  <si>
    <t>Luke Thomas-McCallum</t>
  </si>
  <si>
    <t>NZ-2023-180221</t>
  </si>
  <si>
    <t>CH-5463</t>
  </si>
  <si>
    <t>Chelsea Smith</t>
  </si>
  <si>
    <t>NZ-2024-687859</t>
  </si>
  <si>
    <t>JE-6006</t>
  </si>
  <si>
    <t>Jessica Haines</t>
  </si>
  <si>
    <t>NZ-2023-910945</t>
  </si>
  <si>
    <t>DE-5115</t>
  </si>
  <si>
    <t>Deborah Davis</t>
  </si>
  <si>
    <t>NZ-2022-338545</t>
  </si>
  <si>
    <t>ST-2683</t>
  </si>
  <si>
    <t>Stephen Healy</t>
  </si>
  <si>
    <t>NZ-2024-734381</t>
  </si>
  <si>
    <t>AL-8063</t>
  </si>
  <si>
    <t>Alan Dawson-Weston</t>
  </si>
  <si>
    <t>NZ-2024-619668</t>
  </si>
  <si>
    <t>PA-2607</t>
  </si>
  <si>
    <t>Paris Guthrie</t>
  </si>
  <si>
    <t>NZ-2023-696172</t>
  </si>
  <si>
    <t>RI-4149</t>
  </si>
  <si>
    <t>Richard Lowe-Rogers</t>
  </si>
  <si>
    <t>NZ-2023-108261</t>
  </si>
  <si>
    <t>PE-3307</t>
  </si>
  <si>
    <t>Peter Campbell</t>
  </si>
  <si>
    <t>NZ-2022-188034</t>
  </si>
  <si>
    <t>GR-1635</t>
  </si>
  <si>
    <t>Graham Edwards</t>
  </si>
  <si>
    <t>NZ-2025-754633</t>
  </si>
  <si>
    <t>AN-3317</t>
  </si>
  <si>
    <t>Anahera Stone</t>
  </si>
  <si>
    <t>NZ-2024-487053</t>
  </si>
  <si>
    <t>CA-7545</t>
  </si>
  <si>
    <t>Caroline Davis</t>
  </si>
  <si>
    <t>NZ-2022-538184</t>
  </si>
  <si>
    <t>AN-8139</t>
  </si>
  <si>
    <t>Anna Ford-Hope</t>
  </si>
  <si>
    <t>NZ-2024-764294</t>
  </si>
  <si>
    <t>KE-9788</t>
  </si>
  <si>
    <t>Kerry Morris</t>
  </si>
  <si>
    <t>NZ-2023-462215</t>
  </si>
  <si>
    <t>JU-8522</t>
  </si>
  <si>
    <t>Judith Stace</t>
  </si>
  <si>
    <t>NZ-2023-619502</t>
  </si>
  <si>
    <t>PE-8573</t>
  </si>
  <si>
    <t>Peter Wong</t>
  </si>
  <si>
    <t>NZ-2022-542753</t>
  </si>
  <si>
    <t>JE-7777</t>
  </si>
  <si>
    <t>Jessica Drummond</t>
  </si>
  <si>
    <t>NZ-2025-310523</t>
  </si>
  <si>
    <t>HA-5272</t>
  </si>
  <si>
    <t>Hamish Moore-Smith</t>
  </si>
  <si>
    <t>NZ-2025-810508</t>
  </si>
  <si>
    <t>AI-7738</t>
  </si>
  <si>
    <t>Aidan Campbell</t>
  </si>
  <si>
    <t>NZ-2024-281655</t>
  </si>
  <si>
    <t>WA-2356</t>
  </si>
  <si>
    <t>Wayne Bailey</t>
  </si>
  <si>
    <t>NZ-2024-841098</t>
  </si>
  <si>
    <t>ET-7317</t>
  </si>
  <si>
    <t>Ethan Burns-Ellery</t>
  </si>
  <si>
    <t>NZ-2023-966507</t>
  </si>
  <si>
    <t>JA-8401</t>
  </si>
  <si>
    <t>Jacqueline Pritchard</t>
  </si>
  <si>
    <t>NZ-2021-347949</t>
  </si>
  <si>
    <t>TA-2844</t>
  </si>
  <si>
    <t>Tamati Robb</t>
  </si>
  <si>
    <t>NZ-2024-514890</t>
  </si>
  <si>
    <t>JI-4449</t>
  </si>
  <si>
    <t>Jillian Twidle</t>
  </si>
  <si>
    <t>NZ-2022-724843</t>
  </si>
  <si>
    <t>JA-4585</t>
  </si>
  <si>
    <t>Jason McIsaac</t>
  </si>
  <si>
    <t>NZ-2023-311965</t>
  </si>
  <si>
    <t>KA-1454</t>
  </si>
  <si>
    <t>Kay Pedersen</t>
  </si>
  <si>
    <t>NZ-2024-959168</t>
  </si>
  <si>
    <t>JO-7083</t>
  </si>
  <si>
    <t>Jordan Stewart</t>
  </si>
  <si>
    <t>NZ-2024-549615</t>
  </si>
  <si>
    <t>AN-1724</t>
  </si>
  <si>
    <t>Annabelle Gray</t>
  </si>
  <si>
    <t>NZ-2022-926987</t>
  </si>
  <si>
    <t>LI-1095</t>
  </si>
  <si>
    <t>Lily Osborne-Buckley</t>
  </si>
  <si>
    <t>NZ-2023-170342</t>
  </si>
  <si>
    <t>LI-1652</t>
  </si>
  <si>
    <t>Lisa Anderson</t>
  </si>
  <si>
    <t>NZ-2022-932946</t>
  </si>
  <si>
    <t>JA-4107</t>
  </si>
  <si>
    <t>Jaxon Taylor</t>
  </si>
  <si>
    <t>NZ-2022-226258</t>
  </si>
  <si>
    <t>JO-2992</t>
  </si>
  <si>
    <t>Jordan Campbell</t>
  </si>
  <si>
    <t>NZ-2022-129520</t>
  </si>
  <si>
    <t>SA-6160</t>
  </si>
  <si>
    <t>Samantha Conway</t>
  </si>
  <si>
    <t>NZ-2022-398283</t>
  </si>
  <si>
    <t>RO-5267</t>
  </si>
  <si>
    <t>Ronald Morrison</t>
  </si>
  <si>
    <t>NZ-2024-750610</t>
  </si>
  <si>
    <t>JA-8510</t>
  </si>
  <si>
    <t>James Harrison</t>
  </si>
  <si>
    <t>NZ-2022-570983</t>
  </si>
  <si>
    <t>CH-9045</t>
  </si>
  <si>
    <t>Christopher Gifford</t>
  </si>
  <si>
    <t>NZ-2023-877411</t>
  </si>
  <si>
    <t>ST-2890</t>
  </si>
  <si>
    <t>Steven Maxwell</t>
  </si>
  <si>
    <t>NZ-2025-432841</t>
  </si>
  <si>
    <t>RO-3744</t>
  </si>
  <si>
    <t>Rodney Potter</t>
  </si>
  <si>
    <t>NZ-2023-438164</t>
  </si>
  <si>
    <t>MA-6549</t>
  </si>
  <si>
    <t>Martin Smith-Anderson</t>
  </si>
  <si>
    <t>NZ-2024-502745</t>
  </si>
  <si>
    <t>SH-6954</t>
  </si>
  <si>
    <t>Sharon Donald</t>
  </si>
  <si>
    <t>NZ-2023-459485</t>
  </si>
  <si>
    <t>GR-8582</t>
  </si>
  <si>
    <t>Grant O'Sullivan</t>
  </si>
  <si>
    <t>NZ-2022-522740</t>
  </si>
  <si>
    <t>AS-4273</t>
  </si>
  <si>
    <t>Ashley Johansen</t>
  </si>
  <si>
    <t>NZ-2023-180595</t>
  </si>
  <si>
    <t>DY-9142</t>
  </si>
  <si>
    <t>Dylan Wall</t>
  </si>
  <si>
    <t>NZ-2025-259154</t>
  </si>
  <si>
    <t>AT-4965</t>
  </si>
  <si>
    <t>Ataahua Eglinton-Craw</t>
  </si>
  <si>
    <t>NZ-2024-354061</t>
  </si>
  <si>
    <t>HE-6379</t>
  </si>
  <si>
    <t>Helen Butcher</t>
  </si>
  <si>
    <t>NZ-2024-692262</t>
  </si>
  <si>
    <t>RE-5346</t>
  </si>
  <si>
    <t>Regan Anderson</t>
  </si>
  <si>
    <t>NZ-2022-661419</t>
  </si>
  <si>
    <t>LI-6039</t>
  </si>
  <si>
    <t>Lisa Holmes</t>
  </si>
  <si>
    <t>NZ-2022-538724</t>
  </si>
  <si>
    <t>PA-7904</t>
  </si>
  <si>
    <t>Paula Lee</t>
  </si>
  <si>
    <t>NZ-2022-694326</t>
  </si>
  <si>
    <t>SA-3998</t>
  </si>
  <si>
    <t>Sarah Holmes-Nicol</t>
  </si>
  <si>
    <t>NZ-2022-866329</t>
  </si>
  <si>
    <t>AS-8475</t>
  </si>
  <si>
    <t>Ashley Allen</t>
  </si>
  <si>
    <t>NZ-2021-218353</t>
  </si>
  <si>
    <t>MA-5770</t>
  </si>
  <si>
    <t>Matthew Henderson</t>
  </si>
  <si>
    <t>NZ-2023-451102</t>
  </si>
  <si>
    <t>BR-9988</t>
  </si>
  <si>
    <t>Brendan Bird-Jones</t>
  </si>
  <si>
    <t>NZ-2021-885016</t>
  </si>
  <si>
    <t>GA-7290</t>
  </si>
  <si>
    <t>Garry Jones</t>
  </si>
  <si>
    <t>NZ-2022-535800</t>
  </si>
  <si>
    <t>JU-9543</t>
  </si>
  <si>
    <t>Julie Esson</t>
  </si>
  <si>
    <t>NZ-2024-554660</t>
  </si>
  <si>
    <t>DO-8795</t>
  </si>
  <si>
    <t>Donna Butler</t>
  </si>
  <si>
    <t>NZ-2022-411979</t>
  </si>
  <si>
    <t>JO-5793</t>
  </si>
  <si>
    <t>Joseph Dick</t>
  </si>
  <si>
    <t>NZ-2024-547589</t>
  </si>
  <si>
    <t>RI-3973</t>
  </si>
  <si>
    <t>Riley Rush</t>
  </si>
  <si>
    <t>NZ-2023-852169</t>
  </si>
  <si>
    <t>AN-4412</t>
  </si>
  <si>
    <t>Angela Mitchell</t>
  </si>
  <si>
    <t>NZ-2022-373145</t>
  </si>
  <si>
    <t>JO-4324</t>
  </si>
  <si>
    <t>Jodie Gullery</t>
  </si>
  <si>
    <t>NZ-2023-602117</t>
  </si>
  <si>
    <t>JO-9735</t>
  </si>
  <si>
    <t>Joy Johnston</t>
  </si>
  <si>
    <t>NZ-2021-752395</t>
  </si>
  <si>
    <t>KA-1155</t>
  </si>
  <si>
    <t>Kate Drew</t>
  </si>
  <si>
    <t>NZ-2025-121970</t>
  </si>
  <si>
    <t>DA-3418</t>
  </si>
  <si>
    <t>Daniel Dixon</t>
  </si>
  <si>
    <t>NZ-2024-253859</t>
  </si>
  <si>
    <t>RO-5329</t>
  </si>
  <si>
    <t>Robert Scott</t>
  </si>
  <si>
    <t>NZ-2022-623960</t>
  </si>
  <si>
    <t>BL-9087</t>
  </si>
  <si>
    <t>Blair McKay</t>
  </si>
  <si>
    <t>NZ-2024-578016</t>
  </si>
  <si>
    <t>GE-3810</t>
  </si>
  <si>
    <t>George Christie</t>
  </si>
  <si>
    <t>NZ-2023-207831</t>
  </si>
  <si>
    <t>IS-1848</t>
  </si>
  <si>
    <t>Isabel Bell</t>
  </si>
  <si>
    <t>NZ-2021-388613</t>
  </si>
  <si>
    <t>BR-4271</t>
  </si>
  <si>
    <t>Brenda Thompson</t>
  </si>
  <si>
    <t>NZ-2023-922251</t>
  </si>
  <si>
    <t>MI-8048</t>
  </si>
  <si>
    <t>Michael Craven</t>
  </si>
  <si>
    <t>NZ-2024-938779</t>
  </si>
  <si>
    <t>TO-9620</t>
  </si>
  <si>
    <t>Tony Blake</t>
  </si>
  <si>
    <t>NZ-2025-730036</t>
  </si>
  <si>
    <t>JO-9483</t>
  </si>
  <si>
    <t>Joanna Bary</t>
  </si>
  <si>
    <t>NZ-2021-588182</t>
  </si>
  <si>
    <t>MI-1673</t>
  </si>
  <si>
    <t>Michael McGrath</t>
  </si>
  <si>
    <t>NZ-2023-666354</t>
  </si>
  <si>
    <t>VI-2757</t>
  </si>
  <si>
    <t>Vincent Porter</t>
  </si>
  <si>
    <t>NZ-2025-749165</t>
  </si>
  <si>
    <t>JA-6483</t>
  </si>
  <si>
    <t>James Adams</t>
  </si>
  <si>
    <t>NZ-2024-163146</t>
  </si>
  <si>
    <t>BR-5363</t>
  </si>
  <si>
    <t>Brooke Chapman</t>
  </si>
  <si>
    <t>NZ-2023-367091</t>
  </si>
  <si>
    <t>MA-8249</t>
  </si>
  <si>
    <t>Maree Roberts</t>
  </si>
  <si>
    <t>NZ-2022-919070</t>
  </si>
  <si>
    <t>RO-6113</t>
  </si>
  <si>
    <t>Robert Brown-McCallum</t>
  </si>
  <si>
    <t>NZ-2021-134320</t>
  </si>
  <si>
    <t>HE-7225</t>
  </si>
  <si>
    <t>Heather Bright</t>
  </si>
  <si>
    <t>NZ-2025-161772</t>
  </si>
  <si>
    <t>JO-2468</t>
  </si>
  <si>
    <t>Joanna Murdoch</t>
  </si>
  <si>
    <t>NZ-2024-301239</t>
  </si>
  <si>
    <t>GR-3426</t>
  </si>
  <si>
    <t>Gregory Cole</t>
  </si>
  <si>
    <t>NZ-2025-991113</t>
  </si>
  <si>
    <t>SA-9319</t>
  </si>
  <si>
    <t>Samuel Smith-Hamilton</t>
  </si>
  <si>
    <t>NZ-2024-679530</t>
  </si>
  <si>
    <t>MA-3756</t>
  </si>
  <si>
    <t>Mark MacKay-MacKenzie</t>
  </si>
  <si>
    <t>NZ-2023-333751</t>
  </si>
  <si>
    <t>DA-8439</t>
  </si>
  <si>
    <t>David Baldick</t>
  </si>
  <si>
    <t>NZ-2023-995857</t>
  </si>
  <si>
    <t>CA-7792</t>
  </si>
  <si>
    <t>Carolyn Davis</t>
  </si>
  <si>
    <t>NZ-2025-449904</t>
  </si>
  <si>
    <t>DA-3748</t>
  </si>
  <si>
    <t>David Jamieson</t>
  </si>
  <si>
    <t>NZ-2024-358519</t>
  </si>
  <si>
    <t>CR-3104</t>
  </si>
  <si>
    <t>Craig McMillan</t>
  </si>
  <si>
    <t>NZ-2022-965692</t>
  </si>
  <si>
    <t>JO-8404</t>
  </si>
  <si>
    <t>Joanne Crawford</t>
  </si>
  <si>
    <t>NZ-2021-566438</t>
  </si>
  <si>
    <t>LI-1710</t>
  </si>
  <si>
    <t>Linda Davey-Marshall</t>
  </si>
  <si>
    <t>NZ-2022-649344</t>
  </si>
  <si>
    <t>KI-5646</t>
  </si>
  <si>
    <t>Kingston Pedersen</t>
  </si>
  <si>
    <t>NZ-2025-959486</t>
  </si>
  <si>
    <t>SH-6503</t>
  </si>
  <si>
    <t>Sharon Jenkins</t>
  </si>
  <si>
    <t>NZ-2022-994622</t>
  </si>
  <si>
    <t>RE-9949</t>
  </si>
  <si>
    <t>Rebecca Martin-Ireland</t>
  </si>
  <si>
    <t>NZ-2021-997620</t>
  </si>
  <si>
    <t>DA-7401</t>
  </si>
  <si>
    <t>David Dawson-Wells</t>
  </si>
  <si>
    <t>NZ-2021-363998</t>
  </si>
  <si>
    <t>MI-2423</t>
  </si>
  <si>
    <t>Michelle Hadfield</t>
  </si>
  <si>
    <t>NZ-2021-280547</t>
  </si>
  <si>
    <t>AM-7619</t>
  </si>
  <si>
    <t>Amy Mitchell</t>
  </si>
  <si>
    <t>NZ-2024-738931</t>
  </si>
  <si>
    <t>IS-3582</t>
  </si>
  <si>
    <t>Isaac Currie</t>
  </si>
  <si>
    <t>NZ-2022-407253</t>
  </si>
  <si>
    <t>AS-5504</t>
  </si>
  <si>
    <t>Ashleigh Ward</t>
  </si>
  <si>
    <t>NZ-2021-656860</t>
  </si>
  <si>
    <t>NO-3769</t>
  </si>
  <si>
    <t>Noah Drummond</t>
  </si>
  <si>
    <t>NZ-2024-279215</t>
  </si>
  <si>
    <t>RE-7259</t>
  </si>
  <si>
    <t>Renee Hansen</t>
  </si>
  <si>
    <t>NZ-2024-441679</t>
  </si>
  <si>
    <t>AN-7099</t>
  </si>
  <si>
    <t>Andrea Field</t>
  </si>
  <si>
    <t>NZ-2021-700066</t>
  </si>
  <si>
    <t>JE-6559</t>
  </si>
  <si>
    <t>Jesse Simmonds</t>
  </si>
  <si>
    <t>NZ-2024-590583</t>
  </si>
  <si>
    <t>RE-5394</t>
  </si>
  <si>
    <t>Rebecca Mitchell-Morris</t>
  </si>
  <si>
    <t>NZ-2025-436872</t>
  </si>
  <si>
    <t>PA-2650</t>
  </si>
  <si>
    <t>Paige Jefferies</t>
  </si>
  <si>
    <t>NZ-2021-291011</t>
  </si>
  <si>
    <t>ZO-2110</t>
  </si>
  <si>
    <t>Zoe Read</t>
  </si>
  <si>
    <t>NZ-2025-939930</t>
  </si>
  <si>
    <t>SC-5410</t>
  </si>
  <si>
    <t>Scott McEwen</t>
  </si>
  <si>
    <t>NZ-2025-682757</t>
  </si>
  <si>
    <t>JU-2815</t>
  </si>
  <si>
    <t>Julie Cook</t>
  </si>
  <si>
    <t>NZ-2024-361921</t>
  </si>
  <si>
    <t>ST-9803</t>
  </si>
  <si>
    <t>Steven Hutchinson</t>
  </si>
  <si>
    <t>NZ-2023-821346</t>
  </si>
  <si>
    <t>BR-1353</t>
  </si>
  <si>
    <t>Brooke Field</t>
  </si>
  <si>
    <t>NZ-2021-920530</t>
  </si>
  <si>
    <t>KA-9973</t>
  </si>
  <si>
    <t>Katherine Cresswell</t>
  </si>
  <si>
    <t>NZ-2024-986998</t>
  </si>
  <si>
    <t>MA-6530</t>
  </si>
  <si>
    <t>Mason Wells-Perano</t>
  </si>
  <si>
    <t>NZ-2022-316755</t>
  </si>
  <si>
    <t>TR-5472</t>
  </si>
  <si>
    <t>Tracey Matthews</t>
  </si>
  <si>
    <t>NZ-2022-296071</t>
  </si>
  <si>
    <t>GL-9687</t>
  </si>
  <si>
    <t>Glen Morrison</t>
  </si>
  <si>
    <t>NZ-2021-326347</t>
  </si>
  <si>
    <t>KA-7940</t>
  </si>
  <si>
    <t>Karen Corbett-Small</t>
  </si>
  <si>
    <t>NZ-2025-496945</t>
  </si>
  <si>
    <t>PA-6756</t>
  </si>
  <si>
    <t>Paige Taylor</t>
  </si>
  <si>
    <t>NZ-2022-843398</t>
  </si>
  <si>
    <t>FI-2911</t>
  </si>
  <si>
    <t>Fiona Smith</t>
  </si>
  <si>
    <t>NZ-2025-289603</t>
  </si>
  <si>
    <t>AN-1308</t>
  </si>
  <si>
    <t>Anna Berry</t>
  </si>
  <si>
    <t>NZ-2025-826389</t>
  </si>
  <si>
    <t>DA-9985</t>
  </si>
  <si>
    <t>Daniel Doyle</t>
  </si>
  <si>
    <t>NZ-2023-238742</t>
  </si>
  <si>
    <t>JE-9508</t>
  </si>
  <si>
    <t>Jessica Baxter</t>
  </si>
  <si>
    <t>NZ-2022-813973</t>
  </si>
  <si>
    <t>KA-1260</t>
  </si>
  <si>
    <t>Kate Gullery-Kemp</t>
  </si>
  <si>
    <t>NZ-2024-757449</t>
  </si>
  <si>
    <t>DO-6169</t>
  </si>
  <si>
    <t>Donald Smith-Drake</t>
  </si>
  <si>
    <t>NZ-2022-288960</t>
  </si>
  <si>
    <t>JE-4524</t>
  </si>
  <si>
    <t>Jessica Howell-Ham</t>
  </si>
  <si>
    <t>NZ-2021-276667</t>
  </si>
  <si>
    <t>LI-1350</t>
  </si>
  <si>
    <t>Lily Reid</t>
  </si>
  <si>
    <t>NZ-2024-962590</t>
  </si>
  <si>
    <t>ET-5371</t>
  </si>
  <si>
    <t>Ethan Mitchell</t>
  </si>
  <si>
    <t>NZ-2022-862790</t>
  </si>
  <si>
    <t>TR-2546</t>
  </si>
  <si>
    <t>Trevor Todd-Douglas</t>
  </si>
  <si>
    <t>NZ-2023-475144</t>
  </si>
  <si>
    <t>CA-5445</t>
  </si>
  <si>
    <t>Callum Peters</t>
  </si>
  <si>
    <t>NZ-2023-697224</t>
  </si>
  <si>
    <t>KY-8201</t>
  </si>
  <si>
    <t>Kylie Perano</t>
  </si>
  <si>
    <t>NZ-2025-194161</t>
  </si>
  <si>
    <t>JO-7922</t>
  </si>
  <si>
    <t>Josephine Gifford</t>
  </si>
  <si>
    <t>NZ-2023-912655</t>
  </si>
  <si>
    <t>DA-8265</t>
  </si>
  <si>
    <t>David Nelson</t>
  </si>
  <si>
    <t>NZ-2024-641547</t>
  </si>
  <si>
    <t>LI-9140</t>
  </si>
  <si>
    <t>Linda Kelly</t>
  </si>
  <si>
    <t>NZ-2022-490175</t>
  </si>
  <si>
    <t>OL-6314</t>
  </si>
  <si>
    <t>Olive Hogg</t>
  </si>
  <si>
    <t>NZ-2023-534705</t>
  </si>
  <si>
    <t>BR-4364</t>
  </si>
  <si>
    <t>Brenda Botham</t>
  </si>
  <si>
    <t>NZ-2023-393610</t>
  </si>
  <si>
    <t>CA-4769</t>
  </si>
  <si>
    <t>Caleb Newton</t>
  </si>
  <si>
    <t>NZ-2025-302784</t>
  </si>
  <si>
    <t>SH-1295</t>
  </si>
  <si>
    <t>Sharon Smart</t>
  </si>
  <si>
    <t>NZ-2022-154400</t>
  </si>
  <si>
    <t>SU-5910</t>
  </si>
  <si>
    <t>Susan Williams</t>
  </si>
  <si>
    <t>NZ-2024-768040</t>
  </si>
  <si>
    <t>TO-8554</t>
  </si>
  <si>
    <t>Tony Sowman</t>
  </si>
  <si>
    <t>NZ-2022-199602</t>
  </si>
  <si>
    <t>AL-4766</t>
  </si>
  <si>
    <t>Alexandra Cresswell</t>
  </si>
  <si>
    <t>NZ-2024-160942</t>
  </si>
  <si>
    <t>OS-4060</t>
  </si>
  <si>
    <t>Oscar Blake</t>
  </si>
  <si>
    <t>NZ-2021-163672</t>
  </si>
  <si>
    <t>SH-5015</t>
  </si>
  <si>
    <t>Sharon Fowler</t>
  </si>
  <si>
    <t>NZ-2021-616712</t>
  </si>
  <si>
    <t>CH-8581</t>
  </si>
  <si>
    <t>Christopher Oliver-Joe</t>
  </si>
  <si>
    <t>NZ-2023-301495</t>
  </si>
  <si>
    <t>AN-8014</t>
  </si>
  <si>
    <t>Anne Jeffries</t>
  </si>
  <si>
    <t>NZ-2023-740918</t>
  </si>
  <si>
    <t>LE-4484</t>
  </si>
  <si>
    <t>Leslie Brown</t>
  </si>
  <si>
    <t>NZ-2024-503301</t>
  </si>
  <si>
    <t>AN-1456</t>
  </si>
  <si>
    <t>Anahera Smith</t>
  </si>
  <si>
    <t>NZ-2021-834736</t>
  </si>
  <si>
    <t>GA-7340</t>
  </si>
  <si>
    <t>Garry Morris</t>
  </si>
  <si>
    <t>NZ-2022-515913</t>
  </si>
  <si>
    <t>BE-7432</t>
  </si>
  <si>
    <t>Belinda Irving</t>
  </si>
  <si>
    <t>NZ-2023-697274</t>
  </si>
  <si>
    <t>SA-7169</t>
  </si>
  <si>
    <t>Sarah Matheson</t>
  </si>
  <si>
    <t>NZ-2024-264732</t>
  </si>
  <si>
    <t>CO-2645</t>
  </si>
  <si>
    <t>Connor Henry</t>
  </si>
  <si>
    <t>NZ-2023-179617</t>
  </si>
  <si>
    <t>LY-8048</t>
  </si>
  <si>
    <t>Lynda Hart</t>
  </si>
  <si>
    <t>NZ-2021-939485</t>
  </si>
  <si>
    <t>TI-8294</t>
  </si>
  <si>
    <t>Timothy Reeves</t>
  </si>
  <si>
    <t>NZ-2023-767418</t>
  </si>
  <si>
    <t>EL-1321</t>
  </si>
  <si>
    <t>Ella Patterson</t>
  </si>
  <si>
    <t>NZ-2023-505079</t>
  </si>
  <si>
    <t>HA-2288</t>
  </si>
  <si>
    <t>Hamish Bell</t>
  </si>
  <si>
    <t>NZ-2021-135093</t>
  </si>
  <si>
    <t>MA-3775</t>
  </si>
  <si>
    <t>Maia Gibbons-Jones</t>
  </si>
  <si>
    <t>NZ-2023-934109</t>
  </si>
  <si>
    <t>PA-2319</t>
  </si>
  <si>
    <t>Paul Bartlett</t>
  </si>
  <si>
    <t>NZ-2022-780569</t>
  </si>
  <si>
    <t>RA-9050</t>
  </si>
  <si>
    <t>Raewyn Robson-Faulkner</t>
  </si>
  <si>
    <t>NZ-2023-577263</t>
  </si>
  <si>
    <t>CH-8521</t>
  </si>
  <si>
    <t>Charlotte Dunn-Holdaway</t>
  </si>
  <si>
    <t>NZ-2023-721107</t>
  </si>
  <si>
    <t>PA-9771</t>
  </si>
  <si>
    <t>Pamela Hansen-Cook</t>
  </si>
  <si>
    <t>NZ-2023-812393</t>
  </si>
  <si>
    <t>EL-5814</t>
  </si>
  <si>
    <t>Ella Bryant</t>
  </si>
  <si>
    <t>NZ-2024-835775</t>
  </si>
  <si>
    <t>PH-4718</t>
  </si>
  <si>
    <t>Phoebe Donaldson-Adams</t>
  </si>
  <si>
    <t>NZ-2021-899149</t>
  </si>
  <si>
    <t>JO-9710</t>
  </si>
  <si>
    <t>Joseph Riley</t>
  </si>
  <si>
    <t>NZ-2022-118268</t>
  </si>
  <si>
    <t>SH-3856</t>
  </si>
  <si>
    <t>Shakira Mason</t>
  </si>
  <si>
    <t>NZ-2024-717559</t>
  </si>
  <si>
    <t>RE-4915</t>
  </si>
  <si>
    <t>Renee Simmons</t>
  </si>
  <si>
    <t>NZ-2021-300124</t>
  </si>
  <si>
    <t>AR-3962</t>
  </si>
  <si>
    <t>Ari Satherley</t>
  </si>
  <si>
    <t>NZ-2022-196824</t>
  </si>
  <si>
    <t>MI-1059</t>
  </si>
  <si>
    <t>Michelle Buick-Gill</t>
  </si>
  <si>
    <t>NZ-2024-721480</t>
  </si>
  <si>
    <t>RO-1047</t>
  </si>
  <si>
    <t>Rodney Jones</t>
  </si>
  <si>
    <t>NZ-2024-312369</t>
  </si>
  <si>
    <t>LE-8881</t>
  </si>
  <si>
    <t>Leah Hughes</t>
  </si>
  <si>
    <t>NZ-2023-688266</t>
  </si>
  <si>
    <t>JO-1827</t>
  </si>
  <si>
    <t>Jordan Davey</t>
  </si>
  <si>
    <t>NZ-2024-892616</t>
  </si>
  <si>
    <t>KO-6639</t>
  </si>
  <si>
    <t>Kora Simmonds</t>
  </si>
  <si>
    <t>NZ-2025-977513</t>
  </si>
  <si>
    <t>RO-1880</t>
  </si>
  <si>
    <t>Ross Alve</t>
  </si>
  <si>
    <t>NZ-2023-564336</t>
  </si>
  <si>
    <t>LI-7017</t>
  </si>
  <si>
    <t>Linda Anderson</t>
  </si>
  <si>
    <t>NZ-2022-880230</t>
  </si>
  <si>
    <t>JA-3405</t>
  </si>
  <si>
    <t>Jason Gaskin</t>
  </si>
  <si>
    <t>NZ-2024-908574</t>
  </si>
  <si>
    <t>JO-8314</t>
  </si>
  <si>
    <t>John Olsen-Stubbs</t>
  </si>
  <si>
    <t>NZ-2022-129535</t>
  </si>
  <si>
    <t>AV-3963</t>
  </si>
  <si>
    <t>Ava Beard</t>
  </si>
  <si>
    <t>NZ-2024-442703</t>
  </si>
  <si>
    <t>AN-2084</t>
  </si>
  <si>
    <t>Andrew Stratton</t>
  </si>
  <si>
    <t>NZ-2022-686604</t>
  </si>
  <si>
    <t>KA-7733</t>
  </si>
  <si>
    <t>Karen Bishop</t>
  </si>
  <si>
    <t>NZ-2024-503175</t>
  </si>
  <si>
    <t>AL-1193</t>
  </si>
  <si>
    <t>Alyssa Ward</t>
  </si>
  <si>
    <t>NZ-2023-286327</t>
  </si>
  <si>
    <t>EL-1099</t>
  </si>
  <si>
    <t>Elizabeth Booth</t>
  </si>
  <si>
    <t>NZ-2021-782846</t>
  </si>
  <si>
    <t>JA-6905</t>
  </si>
  <si>
    <t>Jacob Davis</t>
  </si>
  <si>
    <t>NZ-2025-205912</t>
  </si>
  <si>
    <t>IS-6187</t>
  </si>
  <si>
    <t>Isaac Gibbs</t>
  </si>
  <si>
    <t>NZ-2021-815601</t>
  </si>
  <si>
    <t>ST-3959</t>
  </si>
  <si>
    <t>Steven Russell</t>
  </si>
  <si>
    <t>NZ-2023-455151</t>
  </si>
  <si>
    <t>EM-1912</t>
  </si>
  <si>
    <t>Emma Freeman</t>
  </si>
  <si>
    <t>NZ-2021-491911</t>
  </si>
  <si>
    <t>DE-5464</t>
  </si>
  <si>
    <t>Denise Hutchinson</t>
  </si>
  <si>
    <t>NZ-2024-152817</t>
  </si>
  <si>
    <t>LE-5628</t>
  </si>
  <si>
    <t>Lesley Manning</t>
  </si>
  <si>
    <t>NZ-2022-230062</t>
  </si>
  <si>
    <t>SU-1409</t>
  </si>
  <si>
    <t>Susan Francis</t>
  </si>
  <si>
    <t>NZ-2024-223132</t>
  </si>
  <si>
    <t>RA-8868</t>
  </si>
  <si>
    <t>Raewyn Olsen</t>
  </si>
  <si>
    <t>NZ-2025-695089</t>
  </si>
  <si>
    <t>LU-6156</t>
  </si>
  <si>
    <t>Lucy Martin</t>
  </si>
  <si>
    <t>NZ-2023-493526</t>
  </si>
  <si>
    <t>RU-5431</t>
  </si>
  <si>
    <t>Russell Miller</t>
  </si>
  <si>
    <t>NZ-2024-217959</t>
  </si>
  <si>
    <t>RE-9206</t>
  </si>
  <si>
    <t>Renee Jackson</t>
  </si>
  <si>
    <t>NZ-2024-931733</t>
  </si>
  <si>
    <t>SA-1151</t>
  </si>
  <si>
    <t>Samantha Anderson</t>
  </si>
  <si>
    <t>NZ-2021-912031</t>
  </si>
  <si>
    <t>MA-1860</t>
  </si>
  <si>
    <t>Mark Simmons</t>
  </si>
  <si>
    <t>NZ-2022-902020</t>
  </si>
  <si>
    <t>DA-1406</t>
  </si>
  <si>
    <t>Daniel Phillips</t>
  </si>
  <si>
    <t>NZ-2024-344883</t>
  </si>
  <si>
    <t>CR-9988</t>
  </si>
  <si>
    <t>Craig Morgan</t>
  </si>
  <si>
    <t>NZ-2022-631375</t>
  </si>
  <si>
    <t>JU-1486</t>
  </si>
  <si>
    <t>Julie Huddleston-Thompson</t>
  </si>
  <si>
    <t>NZ-2022-457836</t>
  </si>
  <si>
    <t>JA-6766</t>
  </si>
  <si>
    <t>Jason Hoskins</t>
  </si>
  <si>
    <t>NZ-2024-181452</t>
  </si>
  <si>
    <t>JO-7805</t>
  </si>
  <si>
    <t>Joshua McFarlane</t>
  </si>
  <si>
    <t>NZ-2024-802852</t>
  </si>
  <si>
    <t>TE-2547</t>
  </si>
  <si>
    <t>Terence Martin</t>
  </si>
  <si>
    <t>NZ-2021-792519</t>
  </si>
  <si>
    <t>JE-1052</t>
  </si>
  <si>
    <t>Jessica Roberts</t>
  </si>
  <si>
    <t>NZ-2021-876290</t>
  </si>
  <si>
    <t>JE-6530</t>
  </si>
  <si>
    <t>Jennifer Johnston</t>
  </si>
  <si>
    <t>NZ-2023-216024</t>
  </si>
  <si>
    <t>MA-2243</t>
  </si>
  <si>
    <t>Margaret Stevenson</t>
  </si>
  <si>
    <t>NZ-2024-857734</t>
  </si>
  <si>
    <t>LI-9263</t>
  </si>
  <si>
    <t>Lisa Webster-Dixon</t>
  </si>
  <si>
    <t>NZ-2025-204839</t>
  </si>
  <si>
    <t>GE-6773</t>
  </si>
  <si>
    <t>Geoffrey Wood</t>
  </si>
  <si>
    <t>NZ-2022-310276</t>
  </si>
  <si>
    <t>CH-3917</t>
  </si>
  <si>
    <t>Charlotte Sutton-Page</t>
  </si>
  <si>
    <t>NZ-2024-820397</t>
  </si>
  <si>
    <t>EL-5830</t>
  </si>
  <si>
    <t>Ella Johansen</t>
  </si>
  <si>
    <t>NZ-2022-751126</t>
  </si>
  <si>
    <t>MA-3509</t>
  </si>
  <si>
    <t>Maree Morgan</t>
  </si>
  <si>
    <t>NZ-2024-700573</t>
  </si>
  <si>
    <t>RA-3441</t>
  </si>
  <si>
    <t>Raewyn West-Richards</t>
  </si>
  <si>
    <t>NZ-2024-478106</t>
  </si>
  <si>
    <t>CO-2750</t>
  </si>
  <si>
    <t>Colleen Richards</t>
  </si>
  <si>
    <t>NZ-2024-207513</t>
  </si>
  <si>
    <t>ST-8041</t>
  </si>
  <si>
    <t>Stephen Harris-Marsh</t>
  </si>
  <si>
    <t>NZ-2022-207367</t>
  </si>
  <si>
    <t>HO-5923</t>
  </si>
  <si>
    <t>Holly Orr</t>
  </si>
  <si>
    <t>NZ-2024-520687</t>
  </si>
  <si>
    <t>KA-7250</t>
  </si>
  <si>
    <t>Kayla Steele</t>
  </si>
  <si>
    <t>NZ-2025-511034</t>
  </si>
  <si>
    <t>MO-8707</t>
  </si>
  <si>
    <t>Morgan Lucas</t>
  </si>
  <si>
    <t>NZ-2024-432108</t>
  </si>
  <si>
    <t>CL-4356</t>
  </si>
  <si>
    <t>Claire Pratt-Smith</t>
  </si>
  <si>
    <t>NZ-2022-204174</t>
  </si>
  <si>
    <t>MA-2306</t>
  </si>
  <si>
    <t>Matthew Morris</t>
  </si>
  <si>
    <t>NZ-2025-695948</t>
  </si>
  <si>
    <t>ED-1947</t>
  </si>
  <si>
    <t>Edward Fisher</t>
  </si>
  <si>
    <t>NZ-2023-720174</t>
  </si>
  <si>
    <t>MU-1388</t>
  </si>
  <si>
    <t>Murray Costello</t>
  </si>
  <si>
    <t>NZ-2023-262163</t>
  </si>
  <si>
    <t>FI-3591</t>
  </si>
  <si>
    <t>Fiona Dawson</t>
  </si>
  <si>
    <t>NZ-2021-159013</t>
  </si>
  <si>
    <t>SU-7857</t>
  </si>
  <si>
    <t>Susan Patchett</t>
  </si>
  <si>
    <t>NZ-2024-801382</t>
  </si>
  <si>
    <t>AN-4162</t>
  </si>
  <si>
    <t>Andrew MacDonald</t>
  </si>
  <si>
    <t>NZ-2021-888174</t>
  </si>
  <si>
    <t>RI-6047</t>
  </si>
  <si>
    <t>Riley Burton-McCarthy</t>
  </si>
  <si>
    <t>NZ-2022-319005</t>
  </si>
  <si>
    <t>TR-9138</t>
  </si>
  <si>
    <t>Trevor Gardner</t>
  </si>
  <si>
    <t>NZ-2025-269180</t>
  </si>
  <si>
    <t>CA-8235</t>
  </si>
  <si>
    <t>Carol Dyer</t>
  </si>
  <si>
    <t>NZ-2022-870821</t>
  </si>
  <si>
    <t>CA-2347</t>
  </si>
  <si>
    <t>Carol Williams</t>
  </si>
  <si>
    <t>NZ-2023-419125</t>
  </si>
  <si>
    <t>DE-3010</t>
  </si>
  <si>
    <t>Denise Davis-Black</t>
  </si>
  <si>
    <t>NZ-2023-124160</t>
  </si>
  <si>
    <t>SI-7591</t>
  </si>
  <si>
    <t>Simon Anderson</t>
  </si>
  <si>
    <t>NZ-2024-712591</t>
  </si>
  <si>
    <t>AM-2855</t>
  </si>
  <si>
    <t>Amanda Fowler</t>
  </si>
  <si>
    <t>NZ-2022-663642</t>
  </si>
  <si>
    <t>BR-1768</t>
  </si>
  <si>
    <t>Bridget Perry</t>
  </si>
  <si>
    <t>NZ-2024-200830</t>
  </si>
  <si>
    <t>PA-9967</t>
  </si>
  <si>
    <t>Paige Coleman-Mayo</t>
  </si>
  <si>
    <t>NZ-2023-167822</t>
  </si>
  <si>
    <t>KI-3358</t>
  </si>
  <si>
    <t>Kim Gill-Vercoe</t>
  </si>
  <si>
    <t>NZ-2023-582938</t>
  </si>
  <si>
    <t>ST-3516</t>
  </si>
  <si>
    <t>Steven MacDonald-McGill</t>
  </si>
  <si>
    <t>NZ-2025-713007</t>
  </si>
  <si>
    <t>DA-4010</t>
  </si>
  <si>
    <t>Daniel Russell</t>
  </si>
  <si>
    <t>NZ-2023-849823</t>
  </si>
  <si>
    <t>JA-3743</t>
  </si>
  <si>
    <t>Jack Hoskins</t>
  </si>
  <si>
    <t>NZ-2021-951442</t>
  </si>
  <si>
    <t>EM-1541</t>
  </si>
  <si>
    <t>Emma Scott</t>
  </si>
  <si>
    <t>NZ-2023-565209</t>
  </si>
  <si>
    <t>GA-7035</t>
  </si>
  <si>
    <t>Gabriel Dick</t>
  </si>
  <si>
    <t>NZ-2021-131346</t>
  </si>
  <si>
    <t>RE-6083</t>
  </si>
  <si>
    <t>Regan Webb-Carter</t>
  </si>
  <si>
    <t>NZ-2023-926394</t>
  </si>
  <si>
    <t>GI-1390</t>
  </si>
  <si>
    <t>Gillian Moore-Walsh</t>
  </si>
  <si>
    <t>NZ-2025-212010</t>
  </si>
  <si>
    <t>SI-1881</t>
  </si>
  <si>
    <t>Simon Doyle-Coleman</t>
  </si>
  <si>
    <t>NZ-2024-660865</t>
  </si>
  <si>
    <t>JE-6066</t>
  </si>
  <si>
    <t>Jennifer Cameron</t>
  </si>
  <si>
    <t>NZ-2023-923370</t>
  </si>
  <si>
    <t>MA-1809</t>
  </si>
  <si>
    <t>Matthew Bailey</t>
  </si>
  <si>
    <t>NZ-2025-950371</t>
  </si>
  <si>
    <t>IS-1778</t>
  </si>
  <si>
    <t>Isabella Knox</t>
  </si>
  <si>
    <t>NZ-2025-604480</t>
  </si>
  <si>
    <t>KA-5471</t>
  </si>
  <si>
    <t>Katherine Nash</t>
  </si>
  <si>
    <t>NZ-2025-163473</t>
  </si>
  <si>
    <t>DA-8428</t>
  </si>
  <si>
    <t>Danielle Allan-Phillips</t>
  </si>
  <si>
    <t>NZ-2023-808903</t>
  </si>
  <si>
    <t>WA-1080</t>
  </si>
  <si>
    <t>Wayne Smith-Smith</t>
  </si>
  <si>
    <t>NZ-2024-265472</t>
  </si>
  <si>
    <t>HE-6183</t>
  </si>
  <si>
    <t>Helen Dickson</t>
  </si>
  <si>
    <t>NZ-2024-109312</t>
  </si>
  <si>
    <t>CA-3497</t>
  </si>
  <si>
    <t>Carolyn West</t>
  </si>
  <si>
    <t>NZ-2025-403427</t>
  </si>
  <si>
    <t>SA-1096</t>
  </si>
  <si>
    <t>Sarah Healey-Jarvis</t>
  </si>
  <si>
    <t>NZ-2024-574552</t>
  </si>
  <si>
    <t>JU-9486</t>
  </si>
  <si>
    <t>Julia Hickey</t>
  </si>
  <si>
    <t>NZ-2023-591354</t>
  </si>
  <si>
    <t>PE-9611</t>
  </si>
  <si>
    <t>Peter Phillips</t>
  </si>
  <si>
    <t>NZ-2023-430422</t>
  </si>
  <si>
    <t>RA-3393</t>
  </si>
  <si>
    <t>Rachel Blick</t>
  </si>
  <si>
    <t>NZ-2022-466558</t>
  </si>
  <si>
    <t>MA-5772</t>
  </si>
  <si>
    <t>Matthew Rutherford</t>
  </si>
  <si>
    <t>NZ-2024-333211</t>
  </si>
  <si>
    <t>JA-9169</t>
  </si>
  <si>
    <t>Jamie Coleman</t>
  </si>
  <si>
    <t>NZ-2025-380653</t>
  </si>
  <si>
    <t>DA-5135</t>
  </si>
  <si>
    <t>Danielle Hart</t>
  </si>
  <si>
    <t>NZ-2023-138026</t>
  </si>
  <si>
    <t>JE-8420</t>
  </si>
  <si>
    <t>Jessica Ball-Murphy</t>
  </si>
  <si>
    <t>NZ-2024-995160</t>
  </si>
  <si>
    <t>SH-4606</t>
  </si>
  <si>
    <t>Sharon Lewis</t>
  </si>
  <si>
    <t>NZ-2022-408426</t>
  </si>
  <si>
    <t>DA-1729</t>
  </si>
  <si>
    <t>Daniel Dyer</t>
  </si>
  <si>
    <t>NZ-2022-720601</t>
  </si>
  <si>
    <t>SI-7541</t>
  </si>
  <si>
    <t>Simon Paul</t>
  </si>
  <si>
    <t>NZ-2023-367600</t>
  </si>
  <si>
    <t>MA-6467</t>
  </si>
  <si>
    <t>Mark Wells</t>
  </si>
  <si>
    <t>NZ-2022-988926</t>
  </si>
  <si>
    <t>HE-5070</t>
  </si>
  <si>
    <t>Heather McCallum</t>
  </si>
  <si>
    <t>NZ-2022-831215</t>
  </si>
  <si>
    <t>MA-2807</t>
  </si>
  <si>
    <t>Mackenzie Smith</t>
  </si>
  <si>
    <t>NZ-2022-516910</t>
  </si>
  <si>
    <t>LA-4924</t>
  </si>
  <si>
    <t>Lachlan Wheeler</t>
  </si>
  <si>
    <t>NZ-2022-910505</t>
  </si>
  <si>
    <t>CA-5660</t>
  </si>
  <si>
    <t>Cameron Browne-Douglas</t>
  </si>
  <si>
    <t>NZ-2022-829222</t>
  </si>
  <si>
    <t>HA-2957</t>
  </si>
  <si>
    <t>Harper Anderson-Christiansen</t>
  </si>
  <si>
    <t>NZ-2024-183903</t>
  </si>
  <si>
    <t>HO-3170</t>
  </si>
  <si>
    <t>Holly Lewis</t>
  </si>
  <si>
    <t>NZ-2022-152761</t>
  </si>
  <si>
    <t>LI-6265</t>
  </si>
  <si>
    <t>Lisa Baker</t>
  </si>
  <si>
    <t>NZ-2024-806211</t>
  </si>
  <si>
    <t>JE-5908</t>
  </si>
  <si>
    <t>Jennifer Price</t>
  </si>
  <si>
    <t>NZ-2024-551049</t>
  </si>
  <si>
    <t>EM-1791</t>
  </si>
  <si>
    <t>Emily Tanner-Aitken</t>
  </si>
  <si>
    <t>NZ-2022-887401</t>
  </si>
  <si>
    <t>TA-6106</t>
  </si>
  <si>
    <t>Tai Fox</t>
  </si>
  <si>
    <t>NZ-2023-604533</t>
  </si>
  <si>
    <t>AL-5793</t>
  </si>
  <si>
    <t>Alexander Anderson</t>
  </si>
  <si>
    <t>NZ-2023-433026</t>
  </si>
  <si>
    <t>SA-7858</t>
  </si>
  <si>
    <t>Samuel Mudgway</t>
  </si>
  <si>
    <t>NZ-2022-828084</t>
  </si>
  <si>
    <t>MA-6468</t>
  </si>
  <si>
    <t>Maria Greig-Robson</t>
  </si>
  <si>
    <t>NZ-2023-415395</t>
  </si>
  <si>
    <t>FA-9757</t>
  </si>
  <si>
    <t>Faith Schwass-Lewis</t>
  </si>
  <si>
    <t>NZ-2022-467650</t>
  </si>
  <si>
    <t>LY-1499</t>
  </si>
  <si>
    <t>Lynette Hogg-Nielsen</t>
  </si>
  <si>
    <t>NZ-2022-928801</t>
  </si>
  <si>
    <t>ST-2886</t>
  </si>
  <si>
    <t>Stephanie O'Connell</t>
  </si>
  <si>
    <t>NZ-2023-540642</t>
  </si>
  <si>
    <t>JO-8071</t>
  </si>
  <si>
    <t>Joanna Fisher</t>
  </si>
  <si>
    <t>NZ-2023-480428</t>
  </si>
  <si>
    <t>BR-2395</t>
  </si>
  <si>
    <t>Brent Nicholas</t>
  </si>
  <si>
    <t>NZ-2022-242796</t>
  </si>
  <si>
    <t>SU-3178</t>
  </si>
  <si>
    <t>Susan Jellyman</t>
  </si>
  <si>
    <t>NZ-2021-231303</t>
  </si>
  <si>
    <t>CL-1580</t>
  </si>
  <si>
    <t>Claire Evans</t>
  </si>
  <si>
    <t>NZ-2025-420993</t>
  </si>
  <si>
    <t>CO-7181</t>
  </si>
  <si>
    <t>Cody McMillan</t>
  </si>
  <si>
    <t>NZ-2022-732469</t>
  </si>
  <si>
    <t>CR-6103</t>
  </si>
  <si>
    <t>Craig Stewart</t>
  </si>
  <si>
    <t>NZ-2021-481376</t>
  </si>
  <si>
    <t>TI-6668</t>
  </si>
  <si>
    <t>Tina Dawson</t>
  </si>
  <si>
    <t>NZ-2024-224052</t>
  </si>
  <si>
    <t>JA-2735</t>
  </si>
  <si>
    <t>Jason Fenton</t>
  </si>
  <si>
    <t>NZ-2025-690733</t>
  </si>
  <si>
    <t>DE-1623</t>
  </si>
  <si>
    <t>Deborah Lucas-Stratford</t>
  </si>
  <si>
    <t>NZ-2024-206501</t>
  </si>
  <si>
    <t>MA-8905</t>
  </si>
  <si>
    <t>Matthew Warner</t>
  </si>
  <si>
    <t>NZ-2021-938893</t>
  </si>
  <si>
    <t>WA-1679</t>
  </si>
  <si>
    <t>Warren Miller</t>
  </si>
  <si>
    <t>NZ-2024-386711</t>
  </si>
  <si>
    <t>AA-8081</t>
  </si>
  <si>
    <t>Aaron Boniface-North</t>
  </si>
  <si>
    <t>NZ-2023-929361</t>
  </si>
  <si>
    <t>JU-3595</t>
  </si>
  <si>
    <t>Judith Greig-Russell</t>
  </si>
  <si>
    <t>NZ-2024-874302</t>
  </si>
  <si>
    <t>SH-8896</t>
  </si>
  <si>
    <t>Shaun Paterson</t>
  </si>
  <si>
    <t>NZ-2023-737879</t>
  </si>
  <si>
    <t>DO-3123</t>
  </si>
  <si>
    <t>Donna Gardiner</t>
  </si>
  <si>
    <t>NZ-2024-358431</t>
  </si>
  <si>
    <t>KA-2952</t>
  </si>
  <si>
    <t>Karen Adams</t>
  </si>
  <si>
    <t>NZ-2022-747809</t>
  </si>
  <si>
    <t>LA-6911</t>
  </si>
  <si>
    <t>Lauren Nielsen</t>
  </si>
  <si>
    <t>NZ-2024-668947</t>
  </si>
  <si>
    <t>VI-7789</t>
  </si>
  <si>
    <t>Victoria Ireland-Bell</t>
  </si>
  <si>
    <t>NZ-2025-217937</t>
  </si>
  <si>
    <t>DA-6045</t>
  </si>
  <si>
    <t>David Mann</t>
  </si>
  <si>
    <t>NZ-2022-496656</t>
  </si>
  <si>
    <t>NA-4400</t>
  </si>
  <si>
    <t>Nathaniel Greer</t>
  </si>
  <si>
    <t>NZ-2024-835325</t>
  </si>
  <si>
    <t>MA-6153</t>
  </si>
  <si>
    <t>Matthew Dean</t>
  </si>
  <si>
    <t>NZ-2022-882154</t>
  </si>
  <si>
    <t>MA-3054</t>
  </si>
  <si>
    <t>Matthew Reeves</t>
  </si>
  <si>
    <t>NZ-2023-631740</t>
  </si>
  <si>
    <t>SH-3346</t>
  </si>
  <si>
    <t>Shane Lucas</t>
  </si>
  <si>
    <t>NZ-2022-513597</t>
  </si>
  <si>
    <t>JA-1204</t>
  </si>
  <si>
    <t>Jane Smith</t>
  </si>
  <si>
    <t>NZ-2023-217068</t>
  </si>
  <si>
    <t>JE-8977</t>
  </si>
  <si>
    <t>Jessica Ford</t>
  </si>
  <si>
    <t>NZ-2022-860490</t>
  </si>
  <si>
    <t>MI-8841</t>
  </si>
  <si>
    <t>Michael Barr-Murphy</t>
  </si>
  <si>
    <t>NZ-2024-804740</t>
  </si>
  <si>
    <t>RE-1959</t>
  </si>
  <si>
    <t>Rebecca Williams</t>
  </si>
  <si>
    <t>NZ-2025-853717</t>
  </si>
  <si>
    <t>KI-4758</t>
  </si>
  <si>
    <t>Kim Morgan-Dalziel</t>
  </si>
  <si>
    <t>NZ-2023-961852</t>
  </si>
  <si>
    <t>MA-2318</t>
  </si>
  <si>
    <t>Manaia Stokes</t>
  </si>
  <si>
    <t>NZ-2021-651371</t>
  </si>
  <si>
    <t>DA-3147</t>
  </si>
  <si>
    <t>Daniel Parker-Aldridge</t>
  </si>
  <si>
    <t>NZ-2022-995204</t>
  </si>
  <si>
    <t>GA-7649</t>
  </si>
  <si>
    <t>Gavin Jackson</t>
  </si>
  <si>
    <t>NZ-2023-273832</t>
  </si>
  <si>
    <t>AL-4607</t>
  </si>
  <si>
    <t>Alexander Martin-Martin</t>
  </si>
  <si>
    <t>NZ-2025-605577</t>
  </si>
  <si>
    <t>AN-8719</t>
  </si>
  <si>
    <t>Angus Smith-Lewis</t>
  </si>
  <si>
    <t>NZ-2021-645737</t>
  </si>
  <si>
    <t>JO-5249</t>
  </si>
  <si>
    <t>Joanne Parsons-Collis</t>
  </si>
  <si>
    <t>NZ-2025-207279</t>
  </si>
  <si>
    <t>JO-8188</t>
  </si>
  <si>
    <t>John Davidson-Lewis</t>
  </si>
  <si>
    <t>NZ-2021-330352</t>
  </si>
  <si>
    <t>CH-3809</t>
  </si>
  <si>
    <t>Christopher Forbes-Stevens</t>
  </si>
  <si>
    <t>NZ-2021-863456</t>
  </si>
  <si>
    <t>AN-1572</t>
  </si>
  <si>
    <t>Anna Allen</t>
  </si>
  <si>
    <t>NZ-2022-285178</t>
  </si>
  <si>
    <t>HO-5797</t>
  </si>
  <si>
    <t>Holly Davies-Drummond</t>
  </si>
  <si>
    <t>NZ-2023-972019</t>
  </si>
  <si>
    <t>RA-7536</t>
  </si>
  <si>
    <t>Rachel Gibbs</t>
  </si>
  <si>
    <t>NZ-2024-851263</t>
  </si>
  <si>
    <t>BE-5125</t>
  </si>
  <si>
    <t>Benjamin Jefferies</t>
  </si>
  <si>
    <t>NZ-2023-987969</t>
  </si>
  <si>
    <t>KA-4541</t>
  </si>
  <si>
    <t>Kate Landon-Lane-Meads</t>
  </si>
  <si>
    <t>NZ-2022-860017</t>
  </si>
  <si>
    <t>JA-9400</t>
  </si>
  <si>
    <t>Jack Burrell-Chapman</t>
  </si>
  <si>
    <t>NZ-2023-121063</t>
  </si>
  <si>
    <t>LI-1107</t>
  </si>
  <si>
    <t>Lincoln Johnstone</t>
  </si>
  <si>
    <t>NZ-2024-112449</t>
  </si>
  <si>
    <t>MA-1009</t>
  </si>
  <si>
    <t>Mathew Coleman</t>
  </si>
  <si>
    <t>NZ-2024-324862</t>
  </si>
  <si>
    <t>DA-2906</t>
  </si>
  <si>
    <t>Daniel O'Leary-Faulkner</t>
  </si>
  <si>
    <t>NZ-2021-927803</t>
  </si>
  <si>
    <t>JE-6410</t>
  </si>
  <si>
    <t>Jessica Russell-Taylor</t>
  </si>
  <si>
    <t>NZ-2024-866491</t>
  </si>
  <si>
    <t>JO-4470</t>
  </si>
  <si>
    <t>Jordan Butler</t>
  </si>
  <si>
    <t>NZ-2021-349181</t>
  </si>
  <si>
    <t>JO-4299</t>
  </si>
  <si>
    <t>John Currie-Allen</t>
  </si>
  <si>
    <t>NZ-2024-409669</t>
  </si>
  <si>
    <t>NE-3523</t>
  </si>
  <si>
    <t>Neil Shepherd-North</t>
  </si>
  <si>
    <t>NZ-2022-872151</t>
  </si>
  <si>
    <t>DA-3412</t>
  </si>
  <si>
    <t>Darren Hood</t>
  </si>
  <si>
    <t>NZ-2023-798927</t>
  </si>
  <si>
    <t>MA-1212</t>
  </si>
  <si>
    <t>Manaia Craven</t>
  </si>
  <si>
    <t>NZ-2025-276474</t>
  </si>
  <si>
    <t>KE-8843</t>
  </si>
  <si>
    <t>Keith Phillips</t>
  </si>
  <si>
    <t>NZ-2022-359062</t>
  </si>
  <si>
    <t>DA-1523</t>
  </si>
  <si>
    <t>NZ-2023-575599</t>
  </si>
  <si>
    <t>JO-9153</t>
  </si>
  <si>
    <t>Jordan Hardy</t>
  </si>
  <si>
    <t>NZ-2022-592818</t>
  </si>
  <si>
    <t>RE-4631</t>
  </si>
  <si>
    <t>Rebecca Chapman</t>
  </si>
  <si>
    <t>NZ-2023-367966</t>
  </si>
  <si>
    <t>EL-9843</t>
  </si>
  <si>
    <t>Elizabeth Osborne</t>
  </si>
  <si>
    <t>NZ-2022-494404</t>
  </si>
  <si>
    <t>JO-6875</t>
  </si>
  <si>
    <t>Joshua Smith</t>
  </si>
  <si>
    <t>NZ-2024-842022</t>
  </si>
  <si>
    <t>AL-8717</t>
  </si>
  <si>
    <t>Alyssa McIntyre</t>
  </si>
  <si>
    <t>NZ-2023-433751</t>
  </si>
  <si>
    <t>CH-1101</t>
  </si>
  <si>
    <t>Charlotte McDonald-Munro</t>
  </si>
  <si>
    <t>NZ-2021-148062</t>
  </si>
  <si>
    <t>LI-9201</t>
  </si>
  <si>
    <t>Lindsay Rogers</t>
  </si>
  <si>
    <t>NZ-2023-525803</t>
  </si>
  <si>
    <t>JA-3000</t>
  </si>
  <si>
    <t>Jacob Smith-Freeman</t>
  </si>
  <si>
    <t>NZ-2023-630677</t>
  </si>
  <si>
    <t>TA-6249</t>
  </si>
  <si>
    <t>Taylor Holland</t>
  </si>
  <si>
    <t>NZ-2022-362878</t>
  </si>
  <si>
    <t>AN-3496</t>
  </si>
  <si>
    <t>Andrea Miller</t>
  </si>
  <si>
    <t>NZ-2024-127868</t>
  </si>
  <si>
    <t>KA-5322</t>
  </si>
  <si>
    <t>Kaia Middleton</t>
  </si>
  <si>
    <t>NZ-2022-250904</t>
  </si>
  <si>
    <t>BL-2598</t>
  </si>
  <si>
    <t>Blake Smith</t>
  </si>
  <si>
    <t>NZ-2024-327168</t>
  </si>
  <si>
    <t>EL-7951</t>
  </si>
  <si>
    <t>Ella Drew</t>
  </si>
  <si>
    <t>NZ-2023-414079</t>
  </si>
  <si>
    <t>TR-5804</t>
  </si>
  <si>
    <t>Tracey Gill</t>
  </si>
  <si>
    <t>NZ-2023-984088</t>
  </si>
  <si>
    <t>MA-2790</t>
  </si>
  <si>
    <t>Mary Thornton-Powell</t>
  </si>
  <si>
    <t>NZ-2025-373271</t>
  </si>
  <si>
    <t>HA-1737</t>
  </si>
  <si>
    <t>Hayley Thompson</t>
  </si>
  <si>
    <t>NZ-2024-322904</t>
  </si>
  <si>
    <t>LI-8554</t>
  </si>
  <si>
    <t>Linda Simpson-Reynolds</t>
  </si>
  <si>
    <t>NZ-2023-137953</t>
  </si>
  <si>
    <t>RU-1752</t>
  </si>
  <si>
    <t>Ruth Sinclair</t>
  </si>
  <si>
    <t>NZ-2024-159559</t>
  </si>
  <si>
    <t>HE-8725</t>
  </si>
  <si>
    <t>Henry Davies</t>
  </si>
  <si>
    <t>NZ-2022-426335</t>
  </si>
  <si>
    <t>LO-9719</t>
  </si>
  <si>
    <t>Louise Taylor</t>
  </si>
  <si>
    <t>NZ-2023-991763</t>
  </si>
  <si>
    <t>AN-2415</t>
  </si>
  <si>
    <t>Andrew Munro</t>
  </si>
  <si>
    <t>NZ-2023-539599</t>
  </si>
  <si>
    <t>JA-8704</t>
  </si>
  <si>
    <t>Jamie Brown</t>
  </si>
  <si>
    <t>NZ-2024-277958</t>
  </si>
  <si>
    <t>OL-5121</t>
  </si>
  <si>
    <t>Oliver Moran</t>
  </si>
  <si>
    <t>NZ-2024-546962</t>
  </si>
  <si>
    <t>TE-5693</t>
  </si>
  <si>
    <t>Te Ariki Davis</t>
  </si>
  <si>
    <t>NZ-2022-879244</t>
  </si>
  <si>
    <t>KA-5623</t>
  </si>
  <si>
    <t>Karl Findlay</t>
  </si>
  <si>
    <t>NZ-2025-657888</t>
  </si>
  <si>
    <t>DI-6940</t>
  </si>
  <si>
    <t>Diane Lamb</t>
  </si>
  <si>
    <t>NZ-2024-459763</t>
  </si>
  <si>
    <t>SO-8735</t>
  </si>
  <si>
    <t>Sophie O'Keefe</t>
  </si>
  <si>
    <t>NZ-2022-221094</t>
  </si>
  <si>
    <t>JO-2888</t>
  </si>
  <si>
    <t>Joy Johansen</t>
  </si>
  <si>
    <t>NZ-2021-336711</t>
  </si>
  <si>
    <t>JA-6131</t>
  </si>
  <si>
    <t>James Wells</t>
  </si>
  <si>
    <t>NZ-2021-797738</t>
  </si>
  <si>
    <t>RI-8004</t>
  </si>
  <si>
    <t>Richard Gardner</t>
  </si>
  <si>
    <t>NZ-2023-893937</t>
  </si>
  <si>
    <t>JO-3708</t>
  </si>
  <si>
    <t>Joshua Potter</t>
  </si>
  <si>
    <t>NZ-2024-709136</t>
  </si>
  <si>
    <t>LA-3474</t>
  </si>
  <si>
    <t>Lachlan Drake</t>
  </si>
  <si>
    <t>NZ-2024-195821</t>
  </si>
  <si>
    <t>EM-5946</t>
  </si>
  <si>
    <t>Emily Shailer</t>
  </si>
  <si>
    <t>NZ-2024-818107</t>
  </si>
  <si>
    <t>VI-8858</t>
  </si>
  <si>
    <t>Vincent Turnbull</t>
  </si>
  <si>
    <t>NZ-2023-988972</t>
  </si>
  <si>
    <t>CA-3062</t>
  </si>
  <si>
    <t>Cameron Hawkins</t>
  </si>
  <si>
    <t>NZ-2024-323139</t>
  </si>
  <si>
    <t>GE-1578</t>
  </si>
  <si>
    <t>Gerard Beard</t>
  </si>
  <si>
    <t>NZ-2022-698397</t>
  </si>
  <si>
    <t>SA-3702</t>
  </si>
  <si>
    <t>Sandra Larsen</t>
  </si>
  <si>
    <t>NZ-2023-149346</t>
  </si>
  <si>
    <t>MI-3716</t>
  </si>
  <si>
    <t>Michelle Anderson</t>
  </si>
  <si>
    <t>NZ-2025-731588</t>
  </si>
  <si>
    <t>ZA-7725</t>
  </si>
  <si>
    <t>Zane Smith</t>
  </si>
  <si>
    <t>NZ-2024-352889</t>
  </si>
  <si>
    <t>AN-3824</t>
  </si>
  <si>
    <t>Anne Broughan</t>
  </si>
  <si>
    <t>NZ-2024-750742</t>
  </si>
  <si>
    <t>RE-6394</t>
  </si>
  <si>
    <t>Rex Beard</t>
  </si>
  <si>
    <t>NZ-2025-234191</t>
  </si>
  <si>
    <t>BE-6643</t>
  </si>
  <si>
    <t>Belinda Atkinson</t>
  </si>
  <si>
    <t>NZ-2022-153621</t>
  </si>
  <si>
    <t>KE-7918</t>
  </si>
  <si>
    <t>Kelly Smith</t>
  </si>
  <si>
    <t>NZ-2025-297850</t>
  </si>
  <si>
    <t>EM-8628</t>
  </si>
  <si>
    <t>Emma Forrest</t>
  </si>
  <si>
    <t>NZ-2023-105202</t>
  </si>
  <si>
    <t>BR-7471</t>
  </si>
  <si>
    <t>Brent Walsh</t>
  </si>
  <si>
    <t>NZ-2025-785866</t>
  </si>
  <si>
    <t>TI-6397</t>
  </si>
  <si>
    <t>Timothy Foote</t>
  </si>
  <si>
    <t>NZ-2022-509270</t>
  </si>
  <si>
    <t>SI-6705</t>
  </si>
  <si>
    <t>Sienna Boyce</t>
  </si>
  <si>
    <t>NZ-2023-253554</t>
  </si>
  <si>
    <t>MA-1967</t>
  </si>
  <si>
    <t>Mark Cox</t>
  </si>
  <si>
    <t>NZ-2024-136528</t>
  </si>
  <si>
    <t>IA-2155</t>
  </si>
  <si>
    <t>Ian Barr</t>
  </si>
  <si>
    <t>NZ-2023-770332</t>
  </si>
  <si>
    <t>DA-3848</t>
  </si>
  <si>
    <t>David Shand</t>
  </si>
  <si>
    <t>NZ-2022-284968</t>
  </si>
  <si>
    <t>DA-1449</t>
  </si>
  <si>
    <t>David Gibson</t>
  </si>
  <si>
    <t>NZ-2025-419575</t>
  </si>
  <si>
    <t>MI-4291</t>
  </si>
  <si>
    <t>Michael Millar</t>
  </si>
  <si>
    <t>NZ-2025-127816</t>
  </si>
  <si>
    <t>NI-7921</t>
  </si>
  <si>
    <t>Nicola McLachlan-Jellyman</t>
  </si>
  <si>
    <t>NZ-2021-609927</t>
  </si>
  <si>
    <t>FL-9006</t>
  </si>
  <si>
    <t>Fletcher Henderson</t>
  </si>
  <si>
    <t>NZ-2023-464480</t>
  </si>
  <si>
    <t>RO-2821</t>
  </si>
  <si>
    <t>Roger O'Brien</t>
  </si>
  <si>
    <t>NZ-2024-100202</t>
  </si>
  <si>
    <t>DY-1772</t>
  </si>
  <si>
    <t>Dylan Smith</t>
  </si>
  <si>
    <t>NZ-2024-710094</t>
  </si>
  <si>
    <t>DA-1364</t>
  </si>
  <si>
    <t>David Morrison</t>
  </si>
  <si>
    <t>NZ-2025-454380</t>
  </si>
  <si>
    <t>RI-4119</t>
  </si>
  <si>
    <t>Richard Patchett</t>
  </si>
  <si>
    <t>NZ-2021-469587</t>
  </si>
  <si>
    <t>MA-9879</t>
  </si>
  <si>
    <t>Mathew Waugh</t>
  </si>
  <si>
    <t>NZ-2021-167859</t>
  </si>
  <si>
    <t>JE-7474</t>
  </si>
  <si>
    <t>Jessica McDonald</t>
  </si>
  <si>
    <t>NZ-2023-675155</t>
  </si>
  <si>
    <t>AM-6642</t>
  </si>
  <si>
    <t>Amelia Hansen</t>
  </si>
  <si>
    <t>NZ-2022-706004</t>
  </si>
  <si>
    <t>IS-3300</t>
  </si>
  <si>
    <t>Isaac Browne</t>
  </si>
  <si>
    <t>NZ-2024-725262</t>
  </si>
  <si>
    <t>MA-4382</t>
  </si>
  <si>
    <t>Matthew Stevens</t>
  </si>
  <si>
    <t>NZ-2025-170904</t>
  </si>
  <si>
    <t>AS-7836</t>
  </si>
  <si>
    <t>Ashleigh Fletcher-Griffiths</t>
  </si>
  <si>
    <t>NZ-2023-755504</t>
  </si>
  <si>
    <t>LI-9516</t>
  </si>
  <si>
    <t>Lincoln Casey</t>
  </si>
  <si>
    <t>NZ-2022-605618</t>
  </si>
  <si>
    <t>PE-1757</t>
  </si>
  <si>
    <t>Peter Lambert</t>
  </si>
  <si>
    <t>NZ-2021-671314</t>
  </si>
  <si>
    <t>HA-6345</t>
  </si>
  <si>
    <t>Harry Forsyth</t>
  </si>
  <si>
    <t>NZ-2022-511135</t>
  </si>
  <si>
    <t>LE-1239</t>
  </si>
  <si>
    <t>Levi Stewart-Harper</t>
  </si>
  <si>
    <t>NZ-2025-680206</t>
  </si>
  <si>
    <t>BE-3012</t>
  </si>
  <si>
    <t>Benjamin Ford</t>
  </si>
  <si>
    <t>NZ-2024-164399</t>
  </si>
  <si>
    <t>MI-2349</t>
  </si>
  <si>
    <t>Michael Gardiner</t>
  </si>
  <si>
    <t>NZ-2022-401789</t>
  </si>
  <si>
    <t>MA-9625</t>
  </si>
  <si>
    <t>Marilyn McKay</t>
  </si>
  <si>
    <t>NZ-2022-749379</t>
  </si>
  <si>
    <t>TE-8717</t>
  </si>
  <si>
    <t>Tessa Franklin</t>
  </si>
  <si>
    <t>NZ-2023-695492</t>
  </si>
  <si>
    <t>KA-2689</t>
  </si>
  <si>
    <t>Kate Hills</t>
  </si>
  <si>
    <t>NZ-2024-969260</t>
  </si>
  <si>
    <t>NA-1269</t>
  </si>
  <si>
    <t>Natalie Morgan</t>
  </si>
  <si>
    <t>NZ-2023-697076</t>
  </si>
  <si>
    <t>CH-6003</t>
  </si>
  <si>
    <t>Charles Stubbs-Bassett</t>
  </si>
  <si>
    <t>NZ-2024-952077</t>
  </si>
  <si>
    <t>HE-2620</t>
  </si>
  <si>
    <t>Helen Nolan</t>
  </si>
  <si>
    <t>NZ-2022-964029</t>
  </si>
  <si>
    <t>CH-5199</t>
  </si>
  <si>
    <t>Charlotte Drake</t>
  </si>
  <si>
    <t>NZ-2022-113938</t>
  </si>
  <si>
    <t>CH-2460</t>
  </si>
  <si>
    <t>Charlotte Linton-Joe</t>
  </si>
  <si>
    <t>NZ-2025-466050</t>
  </si>
  <si>
    <t>KI-4726</t>
  </si>
  <si>
    <t>Kim Haines</t>
  </si>
  <si>
    <t>NZ-2021-230060</t>
  </si>
  <si>
    <t>CA-6271</t>
  </si>
  <si>
    <t>Catherine Carson</t>
  </si>
  <si>
    <t>NZ-2023-266822</t>
  </si>
  <si>
    <t>OL-2750</t>
  </si>
  <si>
    <t>Oliver Matthews</t>
  </si>
  <si>
    <t>NZ-2022-859629</t>
  </si>
  <si>
    <t>AM-5929</t>
  </si>
  <si>
    <t>Amber Holland</t>
  </si>
  <si>
    <t>NZ-2021-496080</t>
  </si>
  <si>
    <t>LY-7738</t>
  </si>
  <si>
    <t>Lynette Williams</t>
  </si>
  <si>
    <t>NZ-2025-999853</t>
  </si>
  <si>
    <t>GE-4578</t>
  </si>
  <si>
    <t>Georgia Gillespie-Roberts</t>
  </si>
  <si>
    <t>NZ-2021-381289</t>
  </si>
  <si>
    <t>SA-3974</t>
  </si>
  <si>
    <t>Samantha Thomas</t>
  </si>
  <si>
    <t>NZ-2025-237939</t>
  </si>
  <si>
    <t>VI-2222</t>
  </si>
  <si>
    <t>Victoria Chapman</t>
  </si>
  <si>
    <t>NZ-2022-419039</t>
  </si>
  <si>
    <t>SO-7869</t>
  </si>
  <si>
    <t>Sophie Harrison</t>
  </si>
  <si>
    <t>NZ-2022-709469</t>
  </si>
  <si>
    <t>HA-5517</t>
  </si>
  <si>
    <t>Harry Eden</t>
  </si>
  <si>
    <t>NZ-2024-968170</t>
  </si>
  <si>
    <t>MA-4500</t>
  </si>
  <si>
    <t>Matthew Williams</t>
  </si>
  <si>
    <t>NZ-2022-987390</t>
  </si>
  <si>
    <t>DE-8879</t>
  </si>
  <si>
    <t>Debra McDonald</t>
  </si>
  <si>
    <t>NZ-2022-340410</t>
  </si>
  <si>
    <t>OL-7244</t>
  </si>
  <si>
    <t>Oliver Wratt-Smith</t>
  </si>
  <si>
    <t>NZ-2022-388627</t>
  </si>
  <si>
    <t>JO-4768</t>
  </si>
  <si>
    <t>Jordan Gill</t>
  </si>
  <si>
    <t>NZ-2024-743911</t>
  </si>
  <si>
    <t>WI-6746</t>
  </si>
  <si>
    <t>William Thomas</t>
  </si>
  <si>
    <t>NZ-2024-906808</t>
  </si>
  <si>
    <t>MA-5579</t>
  </si>
  <si>
    <t>Mark Beattie</t>
  </si>
  <si>
    <t>NZ-2023-991692</t>
  </si>
  <si>
    <t>MA-7891</t>
  </si>
  <si>
    <t>Matthew Craven</t>
  </si>
  <si>
    <t>NZ-2023-368274</t>
  </si>
  <si>
    <t>CH-3991</t>
  </si>
  <si>
    <t>Charlie Kerr</t>
  </si>
  <si>
    <t>NZ-2024-639730</t>
  </si>
  <si>
    <t>EM-5257</t>
  </si>
  <si>
    <t>Emma Foote</t>
  </si>
  <si>
    <t>NZ-2023-153225</t>
  </si>
  <si>
    <t>NI-2621</t>
  </si>
  <si>
    <t>Nicholas Jensen</t>
  </si>
  <si>
    <t>NZ-2023-202870</t>
  </si>
  <si>
    <t>MA-3326</t>
  </si>
  <si>
    <t>Matilda Priest</t>
  </si>
  <si>
    <t>NZ-2022-227106</t>
  </si>
  <si>
    <t>HO-1756</t>
  </si>
  <si>
    <t>Holly Edwards</t>
  </si>
  <si>
    <t>NZ-2021-689049</t>
  </si>
  <si>
    <t>DA-4647</t>
  </si>
  <si>
    <t>Daniel Stubbs</t>
  </si>
  <si>
    <t>NZ-2021-969346</t>
  </si>
  <si>
    <t>JO-1157</t>
  </si>
  <si>
    <t>Joseph Simmonds</t>
  </si>
  <si>
    <t>NZ-2023-985757</t>
  </si>
  <si>
    <t>KA-8713</t>
  </si>
  <si>
    <t>Katherine Duncan</t>
  </si>
  <si>
    <t>NZ-2024-745212</t>
  </si>
  <si>
    <t>JA-9966</t>
  </si>
  <si>
    <t>Jasmine Wells-Phillips</t>
  </si>
  <si>
    <t>NZ-2023-905705</t>
  </si>
  <si>
    <t>MA-1965</t>
  </si>
  <si>
    <t>Mark Davis-Howard</t>
  </si>
  <si>
    <t>NZ-2022-911080</t>
  </si>
  <si>
    <t>GR-2577</t>
  </si>
  <si>
    <t>Gregory Price</t>
  </si>
  <si>
    <t>NZ-2024-977829</t>
  </si>
  <si>
    <t>BR-3767</t>
  </si>
  <si>
    <t>Brian Chapman</t>
  </si>
  <si>
    <t>NZ-2023-369393</t>
  </si>
  <si>
    <t>AN-9901</t>
  </si>
  <si>
    <t>Anna McFarlane</t>
  </si>
  <si>
    <t>NZ-2023-536811</t>
  </si>
  <si>
    <t>KA-9156</t>
  </si>
  <si>
    <t>Karen Boyle</t>
  </si>
  <si>
    <t>NZ-2024-133144</t>
  </si>
  <si>
    <t>BR-2393</t>
  </si>
  <si>
    <t>Brad McKinnon</t>
  </si>
  <si>
    <t>NZ-2023-195176</t>
  </si>
  <si>
    <t>LE-9575</t>
  </si>
  <si>
    <t>Leah Anderson</t>
  </si>
  <si>
    <t>NZ-2023-833923</t>
  </si>
  <si>
    <t>MI-9788</t>
  </si>
  <si>
    <t>Michael Hook-Hughes</t>
  </si>
  <si>
    <t>NZ-2023-949106</t>
  </si>
  <si>
    <t>IS-5223</t>
  </si>
  <si>
    <t>Israel Gill</t>
  </si>
  <si>
    <t>NZ-2024-570411</t>
  </si>
  <si>
    <t>PA-1797</t>
  </si>
  <si>
    <t>Patrick Hayward</t>
  </si>
  <si>
    <t>NZ-2023-455430</t>
  </si>
  <si>
    <t>AD-4606</t>
  </si>
  <si>
    <t>Adam O'Connell</t>
  </si>
  <si>
    <t>NZ-2024-263461</t>
  </si>
  <si>
    <t>BR-2343</t>
  </si>
  <si>
    <t>Bradley Sinclair</t>
  </si>
  <si>
    <t>NZ-2022-435115</t>
  </si>
  <si>
    <t>FL-9384</t>
  </si>
  <si>
    <t>Flynn George</t>
  </si>
  <si>
    <t>NZ-2021-487803</t>
  </si>
  <si>
    <t>SH-3441</t>
  </si>
  <si>
    <t>Shayne Harris</t>
  </si>
  <si>
    <t>NZ-2023-370713</t>
  </si>
  <si>
    <t>BE-8016</t>
  </si>
  <si>
    <t>Benjamin Stewart</t>
  </si>
  <si>
    <t>NZ-2022-922205</t>
  </si>
  <si>
    <t>JA-7830</t>
  </si>
  <si>
    <t>Jayden Davies-McLean</t>
  </si>
  <si>
    <t>NZ-2023-796556</t>
  </si>
  <si>
    <t>MA-4104</t>
  </si>
  <si>
    <t>Matthew Smart</t>
  </si>
  <si>
    <t>NZ-2022-765450</t>
  </si>
  <si>
    <t>GR-6885</t>
  </si>
  <si>
    <t>Gregory Tait</t>
  </si>
  <si>
    <t>NZ-2024-361064</t>
  </si>
  <si>
    <t>LI-5340</t>
  </si>
  <si>
    <t>Lisa Fitzgerald-Murphy</t>
  </si>
  <si>
    <t>NZ-2025-476326</t>
  </si>
  <si>
    <t>ZO-8950</t>
  </si>
  <si>
    <t>Zoe Strawbridge</t>
  </si>
  <si>
    <t>NZ-2025-886605</t>
  </si>
  <si>
    <t>TR-5379</t>
  </si>
  <si>
    <t>Troy Currie</t>
  </si>
  <si>
    <t>NZ-2023-746182</t>
  </si>
  <si>
    <t>MI-2586</t>
  </si>
  <si>
    <t>Michael Day</t>
  </si>
  <si>
    <t>NZ-2023-606153</t>
  </si>
  <si>
    <t>AI-4725</t>
  </si>
  <si>
    <t>Aimee Gledhill</t>
  </si>
  <si>
    <t>NZ-2025-613776</t>
  </si>
  <si>
    <t>SO-3214</t>
  </si>
  <si>
    <t>Sonia Dixon</t>
  </si>
  <si>
    <t>NZ-2023-955359</t>
  </si>
  <si>
    <t>JA-9218</t>
  </si>
  <si>
    <t>Jayden Thompson-Morrison</t>
  </si>
  <si>
    <t>NZ-2024-337834</t>
  </si>
  <si>
    <t>TE-6530</t>
  </si>
  <si>
    <t>Teresa Carter</t>
  </si>
  <si>
    <t>NZ-2023-754051</t>
  </si>
  <si>
    <t>AM-9662</t>
  </si>
  <si>
    <t>Amy O'Neill</t>
  </si>
  <si>
    <t>NZ-2023-571782</t>
  </si>
  <si>
    <t>ME-2343</t>
  </si>
  <si>
    <t>Melanie Greer</t>
  </si>
  <si>
    <t>NZ-2022-735738</t>
  </si>
  <si>
    <t>JU-2234</t>
  </si>
  <si>
    <t>Judith Armstrong</t>
  </si>
  <si>
    <t>NZ-2025-946103</t>
  </si>
  <si>
    <t>CA-2727</t>
  </si>
  <si>
    <t>Caitlin Healy</t>
  </si>
  <si>
    <t>NZ-2024-444829</t>
  </si>
  <si>
    <t>ET-8674</t>
  </si>
  <si>
    <t>Ethan Potter</t>
  </si>
  <si>
    <t>NZ-2024-969177</t>
  </si>
  <si>
    <t>SA-3103</t>
  </si>
  <si>
    <t>Sarah Buchanan</t>
  </si>
  <si>
    <t>NZ-2024-325012</t>
  </si>
  <si>
    <t>FI-4117</t>
  </si>
  <si>
    <t>Fiona McIntyre</t>
  </si>
  <si>
    <t>NZ-2022-555637</t>
  </si>
  <si>
    <t>SO-6069</t>
  </si>
  <si>
    <t>Sophie North</t>
  </si>
  <si>
    <t>NZ-2025-486914</t>
  </si>
  <si>
    <t>CH-5821</t>
  </si>
  <si>
    <t>Christopher Holland-Nicholas</t>
  </si>
  <si>
    <t>NZ-2024-917139</t>
  </si>
  <si>
    <t>GR-2217</t>
  </si>
  <si>
    <t>Grace Jellyman</t>
  </si>
  <si>
    <t>NZ-2024-882707</t>
  </si>
  <si>
    <t>HE-9890</t>
  </si>
  <si>
    <t>Helen Reardon-Forbes</t>
  </si>
  <si>
    <t>NZ-2024-384675</t>
  </si>
  <si>
    <t>MI-1488</t>
  </si>
  <si>
    <t>Michael Newman-Gilchrist</t>
  </si>
  <si>
    <t>NZ-2023-633964</t>
  </si>
  <si>
    <t>JA-6442</t>
  </si>
  <si>
    <t>Jack Harper</t>
  </si>
  <si>
    <t>NZ-2023-465249</t>
  </si>
  <si>
    <t>SA-2625</t>
  </si>
  <si>
    <t>Sarah Schwass</t>
  </si>
  <si>
    <t>NZ-2021-594559</t>
  </si>
  <si>
    <t>LY-8631</t>
  </si>
  <si>
    <t>Lynda Osborne</t>
  </si>
  <si>
    <t>NZ-2024-692067</t>
  </si>
  <si>
    <t>ST-5343</t>
  </si>
  <si>
    <t>Stuart Bell-Lyon</t>
  </si>
  <si>
    <t>NZ-2025-568027</t>
  </si>
  <si>
    <t>MA-8023</t>
  </si>
  <si>
    <t>Matthew Peters</t>
  </si>
  <si>
    <t>NZ-2022-472830</t>
  </si>
  <si>
    <t>PH-2094</t>
  </si>
  <si>
    <t>Phillip Baxter</t>
  </si>
  <si>
    <t>NZ-2021-362954</t>
  </si>
  <si>
    <t>DY-9486</t>
  </si>
  <si>
    <t>Dylan Short</t>
  </si>
  <si>
    <t>NZ-2023-774459</t>
  </si>
  <si>
    <t>FR-5827</t>
  </si>
  <si>
    <t>Frances McMahon-Smart</t>
  </si>
  <si>
    <t>NZ-2025-910905</t>
  </si>
  <si>
    <t>EM-5608</t>
  </si>
  <si>
    <t>Emma Bailey</t>
  </si>
  <si>
    <t>NZ-2022-853580</t>
  </si>
  <si>
    <t>RI-8725</t>
  </si>
  <si>
    <t>Richard Perry</t>
  </si>
  <si>
    <t>NZ-2023-580410</t>
  </si>
  <si>
    <t>AM-5042</t>
  </si>
  <si>
    <t>Amanda Tucker</t>
  </si>
  <si>
    <t>NZ-2021-238121</t>
  </si>
  <si>
    <t>BA-8617</t>
  </si>
  <si>
    <t>Barbara Miller</t>
  </si>
  <si>
    <t>NZ-2022-613812</t>
  </si>
  <si>
    <t>RO-2312</t>
  </si>
  <si>
    <t>Roman Rose</t>
  </si>
  <si>
    <t>NZ-2022-812676</t>
  </si>
  <si>
    <t>BE-1044</t>
  </si>
  <si>
    <t>Beau Mudgway</t>
  </si>
  <si>
    <t>NZ-2024-746835</t>
  </si>
  <si>
    <t>PE-5175</t>
  </si>
  <si>
    <t>Peter Mitchell</t>
  </si>
  <si>
    <t>NZ-2025-991765</t>
  </si>
  <si>
    <t>SI-4252</t>
  </si>
  <si>
    <t>Simon Graham-Field</t>
  </si>
  <si>
    <t>NZ-2021-635138</t>
  </si>
  <si>
    <t>KE-4042</t>
  </si>
  <si>
    <t>Keegan Sinclair</t>
  </si>
  <si>
    <t>NZ-2024-828041</t>
  </si>
  <si>
    <t>NI-8458</t>
  </si>
  <si>
    <t>Nigel Findlay</t>
  </si>
  <si>
    <t>NZ-2024-480757</t>
  </si>
  <si>
    <t>AM-7806</t>
  </si>
  <si>
    <t>Amy Higgins</t>
  </si>
  <si>
    <t>NZ-2025-323865</t>
  </si>
  <si>
    <t>MA-1152</t>
  </si>
  <si>
    <t>Max Freeth</t>
  </si>
  <si>
    <t>NZ-2023-236304</t>
  </si>
  <si>
    <t>RI-3497</t>
  </si>
  <si>
    <t>NZ-2024-690557</t>
  </si>
  <si>
    <t>CH-8515</t>
  </si>
  <si>
    <t>Cheryl McLean-Paton</t>
  </si>
  <si>
    <t>NZ-2023-991783</t>
  </si>
  <si>
    <t>BL-4591</t>
  </si>
  <si>
    <t>Blake Davies</t>
  </si>
  <si>
    <t>NZ-2023-357210</t>
  </si>
  <si>
    <t>PA-6601</t>
  </si>
  <si>
    <t>Paula Rogers</t>
  </si>
  <si>
    <t>NZ-2022-748074</t>
  </si>
  <si>
    <t>AN-6300</t>
  </si>
  <si>
    <t>Andrew Gledhill</t>
  </si>
  <si>
    <t>NZ-2023-671469</t>
  </si>
  <si>
    <t>SH-6209</t>
  </si>
  <si>
    <t>Shaun Connolly</t>
  </si>
  <si>
    <t>NZ-2023-588033</t>
  </si>
  <si>
    <t>MA-6370</t>
  </si>
  <si>
    <t>Mark Wong</t>
  </si>
  <si>
    <t>NZ-2024-652950</t>
  </si>
  <si>
    <t>MA-3529</t>
  </si>
  <si>
    <t>Maraea McDowall-Smith</t>
  </si>
  <si>
    <t>NZ-2022-752862</t>
  </si>
  <si>
    <t>ST-2833</t>
  </si>
  <si>
    <t>Stephen Wong</t>
  </si>
  <si>
    <t>NZ-2021-708035</t>
  </si>
  <si>
    <t>JA-4523</t>
  </si>
  <si>
    <t>Jake Miller</t>
  </si>
  <si>
    <t>NZ-2023-891017</t>
  </si>
  <si>
    <t>AL-7983</t>
  </si>
  <si>
    <t>Alison Morris</t>
  </si>
  <si>
    <t>NZ-2024-967994</t>
  </si>
  <si>
    <t>SA-4307</t>
  </si>
  <si>
    <t>Sarah Roberts</t>
  </si>
  <si>
    <t>NZ-2021-891386</t>
  </si>
  <si>
    <t>JO-4204</t>
  </si>
  <si>
    <t>John Rees</t>
  </si>
  <si>
    <t>NZ-2024-981829</t>
  </si>
  <si>
    <t>CH-3730</t>
  </si>
  <si>
    <t>Christopher Green-Wallace</t>
  </si>
  <si>
    <t>NZ-2022-389525</t>
  </si>
  <si>
    <t>JU-9333</t>
  </si>
  <si>
    <t>Julie Blackwell</t>
  </si>
  <si>
    <t>NZ-2022-369893</t>
  </si>
  <si>
    <t>PE-5003</t>
  </si>
  <si>
    <t>Peter Kemp-Osborne</t>
  </si>
  <si>
    <t>NZ-2022-646542</t>
  </si>
  <si>
    <t>EM-1901</t>
  </si>
  <si>
    <t>Emily Gilchrist</t>
  </si>
  <si>
    <t>NZ-2022-213037</t>
  </si>
  <si>
    <t>DA-5580</t>
  </si>
  <si>
    <t>David McEwen</t>
  </si>
  <si>
    <t>NZ-2023-268896</t>
  </si>
  <si>
    <t>PH-7943</t>
  </si>
  <si>
    <t>Philip McKay</t>
  </si>
  <si>
    <t>NZ-2022-243709</t>
  </si>
  <si>
    <t>AN-8387</t>
  </si>
  <si>
    <t>NZ-2025-725016</t>
  </si>
  <si>
    <t>TO-8796</t>
  </si>
  <si>
    <t>Tony Barnett</t>
  </si>
  <si>
    <t>NZ-2024-310481</t>
  </si>
  <si>
    <t>DA-7544</t>
  </si>
  <si>
    <t>Daniel Funnell-Turner</t>
  </si>
  <si>
    <t>NZ-2021-185767</t>
  </si>
  <si>
    <t>PA-2076</t>
  </si>
  <si>
    <t>Paul Smith</t>
  </si>
  <si>
    <t>NZ-2022-359505</t>
  </si>
  <si>
    <t>KA-8819</t>
  </si>
  <si>
    <t>Karen Burns-Rowe</t>
  </si>
  <si>
    <t>NZ-2022-171151</t>
  </si>
  <si>
    <t>PA-1964</t>
  </si>
  <si>
    <t>Pamela Oliver</t>
  </si>
  <si>
    <t>NZ-2023-856208</t>
  </si>
  <si>
    <t>MA-9246</t>
  </si>
  <si>
    <t>Maia Clarke-Gleeson</t>
  </si>
  <si>
    <t>NZ-2024-325732</t>
  </si>
  <si>
    <t>DA-8552</t>
  </si>
  <si>
    <t>NZ-2024-887739</t>
  </si>
  <si>
    <t>SO-8329</t>
  </si>
  <si>
    <t>Sophie Booth-Scott</t>
  </si>
  <si>
    <t>NZ-2024-655309</t>
  </si>
  <si>
    <t>GR-4208</t>
  </si>
  <si>
    <t>Grace Morris</t>
  </si>
  <si>
    <t>NZ-2023-842167</t>
  </si>
  <si>
    <t>JA-8442</t>
  </si>
  <si>
    <t>Jacqueline Lammas-Gillies</t>
  </si>
  <si>
    <t>NZ-2022-437786</t>
  </si>
  <si>
    <t>HA-9906</t>
  </si>
  <si>
    <t>Hannah Broughan</t>
  </si>
  <si>
    <t>NZ-2022-354672</t>
  </si>
  <si>
    <t>BR-7707</t>
  </si>
  <si>
    <t>Brett Huddleston</t>
  </si>
  <si>
    <t>NZ-2021-576574</t>
  </si>
  <si>
    <t>WI-8433</t>
  </si>
  <si>
    <t>William Hyde</t>
  </si>
  <si>
    <t>NZ-2024-309041</t>
  </si>
  <si>
    <t>SH-5897</t>
  </si>
  <si>
    <t>Shirley Jamieson</t>
  </si>
  <si>
    <t>NZ-2025-782703</t>
  </si>
  <si>
    <t>ME-1082</t>
  </si>
  <si>
    <t>Melissa Gill</t>
  </si>
  <si>
    <t>NZ-2023-276564</t>
  </si>
  <si>
    <t>SA-5867</t>
  </si>
  <si>
    <t>Samuel Allen</t>
  </si>
  <si>
    <t>NZ-2022-901355</t>
  </si>
  <si>
    <t>NI-5075</t>
  </si>
  <si>
    <t>Nikita Phillips</t>
  </si>
  <si>
    <t>NZ-2021-773028</t>
  </si>
  <si>
    <t>WA-9508</t>
  </si>
  <si>
    <t>Wayne Anderson</t>
  </si>
  <si>
    <t>NZ-2022-314891</t>
  </si>
  <si>
    <t>JE-6943</t>
  </si>
  <si>
    <t>Jennifer Anderson</t>
  </si>
  <si>
    <t>NZ-2025-147068</t>
  </si>
  <si>
    <t>DO-6146</t>
  </si>
  <si>
    <t>Donald Gledhill</t>
  </si>
  <si>
    <t>NZ-2025-100339</t>
  </si>
  <si>
    <t>ER-1389</t>
  </si>
  <si>
    <t>Erin Smith</t>
  </si>
  <si>
    <t>NZ-2022-709536</t>
  </si>
  <si>
    <t>LI-3493</t>
  </si>
  <si>
    <t>Linda Crawford-Fox</t>
  </si>
  <si>
    <t>NZ-2022-915120</t>
  </si>
  <si>
    <t>AM-6212</t>
  </si>
  <si>
    <t>Amelia Smith</t>
  </si>
  <si>
    <t>NZ-2021-950808</t>
  </si>
  <si>
    <t>SU-7650</t>
  </si>
  <si>
    <t>Susan Boyce</t>
  </si>
  <si>
    <t>NZ-2024-245145</t>
  </si>
  <si>
    <t>JA-1169</t>
  </si>
  <si>
    <t>Janine Gilchrist</t>
  </si>
  <si>
    <t>NZ-2024-552038</t>
  </si>
  <si>
    <t>DE-4547</t>
  </si>
  <si>
    <t>Dennis Laurenson</t>
  </si>
  <si>
    <t>NZ-2024-589122</t>
  </si>
  <si>
    <t>AN-7572</t>
  </si>
  <si>
    <t>Andrew Davey</t>
  </si>
  <si>
    <t>NZ-2022-844507</t>
  </si>
  <si>
    <t>JA-8455</t>
  </si>
  <si>
    <t>Jamie Batchelar</t>
  </si>
  <si>
    <t>NZ-2024-510306</t>
  </si>
  <si>
    <t>DA-3896</t>
  </si>
  <si>
    <t>Daniel Douglas</t>
  </si>
  <si>
    <t>NZ-2024-406589</t>
  </si>
  <si>
    <t>JA-2686</t>
  </si>
  <si>
    <t>James Fox</t>
  </si>
  <si>
    <t>NZ-2023-793790</t>
  </si>
  <si>
    <t>MA-5910</t>
  </si>
  <si>
    <t>NZ-2024-181430</t>
  </si>
  <si>
    <t>LE-4166</t>
  </si>
  <si>
    <t>Leo Price</t>
  </si>
  <si>
    <t>NZ-2024-141295</t>
  </si>
  <si>
    <t>WI-5201</t>
  </si>
  <si>
    <t>William Miller-Mason</t>
  </si>
  <si>
    <t>NZ-2024-851160</t>
  </si>
  <si>
    <t>HO-8253</t>
  </si>
  <si>
    <t>Holly Wood</t>
  </si>
  <si>
    <t>NZ-2024-592679</t>
  </si>
  <si>
    <t>TH-3537</t>
  </si>
  <si>
    <t>Thomas Berkahn</t>
  </si>
  <si>
    <t>NZ-2025-539124</t>
  </si>
  <si>
    <t>BE-7537</t>
  </si>
  <si>
    <t>Benjamin Sutton-Wong</t>
  </si>
  <si>
    <t>NZ-2021-101943</t>
  </si>
  <si>
    <t>MA-3393</t>
  </si>
  <si>
    <t>Maria McCarthy</t>
  </si>
  <si>
    <t>NZ-2023-436352</t>
  </si>
  <si>
    <t>LI-6084</t>
  </si>
  <si>
    <t>Lisa Brown-Morton</t>
  </si>
  <si>
    <t>NZ-2021-554005</t>
  </si>
  <si>
    <t>KA-6466</t>
  </si>
  <si>
    <t>Katrina Manson</t>
  </si>
  <si>
    <t>NZ-2024-351149</t>
  </si>
  <si>
    <t>TH-4581</t>
  </si>
  <si>
    <t>Thomas Kay</t>
  </si>
  <si>
    <t>NZ-2023-784034</t>
  </si>
  <si>
    <t>AN-6007</t>
  </si>
  <si>
    <t>Andrew Waugh-Hodson</t>
  </si>
  <si>
    <t>NZ-2023-226069</t>
  </si>
  <si>
    <t>DA-1886</t>
  </si>
  <si>
    <t>David Jones</t>
  </si>
  <si>
    <t>NZ-2023-130396</t>
  </si>
  <si>
    <t>SO-2685</t>
  </si>
  <si>
    <t>Sophie Chapman</t>
  </si>
  <si>
    <t>NZ-2023-756618</t>
  </si>
  <si>
    <t>MI-4677</t>
  </si>
  <si>
    <t>Michael Stevens</t>
  </si>
  <si>
    <t>NZ-2024-995638</t>
  </si>
  <si>
    <t>MU-9356</t>
  </si>
  <si>
    <t>Murray Gledhill</t>
  </si>
  <si>
    <t>NZ-2024-194760</t>
  </si>
  <si>
    <t>GL-4543</t>
  </si>
  <si>
    <t>Glenda Thomas</t>
  </si>
  <si>
    <t>NZ-2022-617628</t>
  </si>
  <si>
    <t>SH-9932</t>
  </si>
  <si>
    <t>Shane Simmons</t>
  </si>
  <si>
    <t>NZ-2025-287126</t>
  </si>
  <si>
    <t>SU-2327</t>
  </si>
  <si>
    <t>Susan Pickering-Frost</t>
  </si>
  <si>
    <t>NZ-2023-374130</t>
  </si>
  <si>
    <t>HO-3395</t>
  </si>
  <si>
    <t>Holly Scott</t>
  </si>
  <si>
    <t>NZ-2024-429689</t>
  </si>
  <si>
    <t>CA-7807</t>
  </si>
  <si>
    <t>Carl Smith</t>
  </si>
  <si>
    <t>NZ-2023-219919</t>
  </si>
  <si>
    <t>BA-1404</t>
  </si>
  <si>
    <t>Barbara Graham</t>
  </si>
  <si>
    <t>NZ-2021-870095</t>
  </si>
  <si>
    <t>MA-1884</t>
  </si>
  <si>
    <t>Matthew Jellyman-Neal</t>
  </si>
  <si>
    <t>NZ-2025-459344</t>
  </si>
  <si>
    <t>RY-5172</t>
  </si>
  <si>
    <t>Ryan Taylor</t>
  </si>
  <si>
    <t>NZ-2022-381259</t>
  </si>
  <si>
    <t>PE-4605</t>
  </si>
  <si>
    <t>Peter Hardy</t>
  </si>
  <si>
    <t>NZ-2021-745593</t>
  </si>
  <si>
    <t>LI-8625</t>
  </si>
  <si>
    <t>Liam Marsh</t>
  </si>
  <si>
    <t>NZ-2022-876083</t>
  </si>
  <si>
    <t>KI-7843</t>
  </si>
  <si>
    <t>Kim Bailey</t>
  </si>
  <si>
    <t>NZ-2022-242351</t>
  </si>
  <si>
    <t>MA-9166</t>
  </si>
  <si>
    <t>Matthew Wilkinson-Dick</t>
  </si>
  <si>
    <t>NZ-2022-417152</t>
  </si>
  <si>
    <t>SA-8269</t>
  </si>
  <si>
    <t>Sarah Davidson</t>
  </si>
  <si>
    <t>NZ-2022-682146</t>
  </si>
  <si>
    <t>ME-8648</t>
  </si>
  <si>
    <t>Melanie Owen</t>
  </si>
  <si>
    <t>NZ-2022-778939</t>
  </si>
  <si>
    <t>PA-8928</t>
  </si>
  <si>
    <t>Patrick Healy</t>
  </si>
  <si>
    <t>NZ-2023-163386</t>
  </si>
  <si>
    <t>JA-6368</t>
  </si>
  <si>
    <t>Jacob Davenport</t>
  </si>
  <si>
    <t>NZ-2023-910768</t>
  </si>
  <si>
    <t>HA-9291</t>
  </si>
  <si>
    <t>Hayden Read</t>
  </si>
  <si>
    <t>NZ-2024-119456</t>
  </si>
  <si>
    <t>JO-7333</t>
  </si>
  <si>
    <t>John Steele-Davis</t>
  </si>
  <si>
    <t>NZ-2022-463479</t>
  </si>
  <si>
    <t>LU-9319</t>
  </si>
  <si>
    <t>Lucy Barnes</t>
  </si>
  <si>
    <t>NZ-2022-591013</t>
  </si>
  <si>
    <t>HU-8538</t>
  </si>
  <si>
    <t>Huia Holloway</t>
  </si>
  <si>
    <t>NZ-2024-124377</t>
  </si>
  <si>
    <t>AS-9516</t>
  </si>
  <si>
    <t>Ashley Smith-Prentice</t>
  </si>
  <si>
    <t>NZ-2021-696581</t>
  </si>
  <si>
    <t>KA-8277</t>
  </si>
  <si>
    <t>Karyn McMahon</t>
  </si>
  <si>
    <t>NZ-2025-409856</t>
  </si>
  <si>
    <t>KA-7357</t>
  </si>
  <si>
    <t>Katherine Mann</t>
  </si>
  <si>
    <t>NZ-2022-343956</t>
  </si>
  <si>
    <t>MA-5595</t>
  </si>
  <si>
    <t>Mark Bowden</t>
  </si>
  <si>
    <t>NZ-2024-392889</t>
  </si>
  <si>
    <t>RI-5932</t>
  </si>
  <si>
    <t>Richard Barnett</t>
  </si>
  <si>
    <t>NZ-2024-899450</t>
  </si>
  <si>
    <t>RA-8009</t>
  </si>
  <si>
    <t>Rachel Hodson</t>
  </si>
  <si>
    <t>NZ-2022-309054</t>
  </si>
  <si>
    <t>JA-7060</t>
  </si>
  <si>
    <t>James Skinner-Jacques</t>
  </si>
  <si>
    <t>NZ-2022-701914</t>
  </si>
  <si>
    <t>AN-9157</t>
  </si>
  <si>
    <t>Anthony Steer</t>
  </si>
  <si>
    <t>NZ-2021-678593</t>
  </si>
  <si>
    <t>ST-5831</t>
  </si>
  <si>
    <t>Stephanie O'Connor</t>
  </si>
  <si>
    <t>NZ-2021-709826</t>
  </si>
  <si>
    <t>MA-5791</t>
  </si>
  <si>
    <t>Malcolm Burton</t>
  </si>
  <si>
    <t>NZ-2025-928022</t>
  </si>
  <si>
    <t>MI-8199</t>
  </si>
  <si>
    <t>Michelle Brown</t>
  </si>
  <si>
    <t>NZ-2023-245683</t>
  </si>
  <si>
    <t>CH-4135</t>
  </si>
  <si>
    <t>Cheryl Rees-O'Donnell</t>
  </si>
  <si>
    <t>NZ-2022-145041</t>
  </si>
  <si>
    <t>CH-2128</t>
  </si>
  <si>
    <t>Cheyenne Nielsen</t>
  </si>
  <si>
    <t>NZ-2021-581572</t>
  </si>
  <si>
    <t>RA-6149</t>
  </si>
  <si>
    <t>Rachel McDonald</t>
  </si>
  <si>
    <t>NZ-2022-510376</t>
  </si>
  <si>
    <t>LA-7761</t>
  </si>
  <si>
    <t>Lauren Lamb</t>
  </si>
  <si>
    <t>NZ-2024-986337</t>
  </si>
  <si>
    <t>LU-2330</t>
  </si>
  <si>
    <t>Luke Parsons</t>
  </si>
  <si>
    <t>NZ-2024-169440</t>
  </si>
  <si>
    <t>CR-4344</t>
  </si>
  <si>
    <t>Craig Adams</t>
  </si>
  <si>
    <t>NZ-2025-115926</t>
  </si>
  <si>
    <t>KA-1681</t>
  </si>
  <si>
    <t>Katrina Jones</t>
  </si>
  <si>
    <t>NZ-2022-310197</t>
  </si>
  <si>
    <t>MI-2731</t>
  </si>
  <si>
    <t>NZ-2024-160214</t>
  </si>
  <si>
    <t>LI-8896</t>
  </si>
  <si>
    <t>Lincoln Weston</t>
  </si>
  <si>
    <t>NZ-2022-637602</t>
  </si>
  <si>
    <t>RO-1159</t>
  </si>
  <si>
    <t>Rochelle Nicholson</t>
  </si>
  <si>
    <t>NZ-2024-380255</t>
  </si>
  <si>
    <t>BR-8218</t>
  </si>
  <si>
    <t>Brent Haines</t>
  </si>
  <si>
    <t>NZ-2023-106759</t>
  </si>
  <si>
    <t>MA-3306</t>
  </si>
  <si>
    <t>Margaret Kenny</t>
  </si>
  <si>
    <t>NZ-2022-930064</t>
  </si>
  <si>
    <t>NI-4264</t>
  </si>
  <si>
    <t>Nicola Jones</t>
  </si>
  <si>
    <t>NZ-2021-363180</t>
  </si>
  <si>
    <t>JO-8927</t>
  </si>
  <si>
    <t>Joshua Bell-Satherley</t>
  </si>
  <si>
    <t>NZ-2022-387698</t>
  </si>
  <si>
    <t>KI-8289</t>
  </si>
  <si>
    <t>Kim Arnott</t>
  </si>
  <si>
    <t>NZ-2021-944658</t>
  </si>
  <si>
    <t>CA-8391</t>
  </si>
  <si>
    <t>Carol O'Neill-Thomas</t>
  </si>
  <si>
    <t>NZ-2024-745774</t>
  </si>
  <si>
    <t>MI-3889</t>
  </si>
  <si>
    <t>Michael Sinclair-Wallace</t>
  </si>
  <si>
    <t>NZ-2023-453557</t>
  </si>
  <si>
    <t>RE-9089</t>
  </si>
  <si>
    <t>Reuben Williams</t>
  </si>
  <si>
    <t>NZ-2025-949571</t>
  </si>
  <si>
    <t>HA-9037</t>
  </si>
  <si>
    <t>Hayley Bird</t>
  </si>
  <si>
    <t>NZ-2023-393170</t>
  </si>
  <si>
    <t>LI-6136</t>
  </si>
  <si>
    <t>Linda Smith</t>
  </si>
  <si>
    <t>NZ-2021-765921</t>
  </si>
  <si>
    <t>PA-4846</t>
  </si>
  <si>
    <t>Paul McLeod</t>
  </si>
  <si>
    <t>NZ-2023-368061</t>
  </si>
  <si>
    <t>WA-4074</t>
  </si>
  <si>
    <t>Wayne Smith</t>
  </si>
  <si>
    <t>NZ-2024-813382</t>
  </si>
  <si>
    <t>CA-8043</t>
  </si>
  <si>
    <t>Catherine Hoskins</t>
  </si>
  <si>
    <t>NZ-2022-940024</t>
  </si>
  <si>
    <t>JE-6645</t>
  </si>
  <si>
    <t>Jesse Coutts</t>
  </si>
  <si>
    <t>NZ-2022-535366</t>
  </si>
  <si>
    <t>DA-6364</t>
  </si>
  <si>
    <t>David Cameron-Stubbs</t>
  </si>
  <si>
    <t>NZ-2025-928219</t>
  </si>
  <si>
    <t>DA-5407</t>
  </si>
  <si>
    <t>Daryl O'Neill</t>
  </si>
  <si>
    <t>NZ-2024-619223</t>
  </si>
  <si>
    <t>SO-5196</t>
  </si>
  <si>
    <t>Sophie Prouse</t>
  </si>
  <si>
    <t>NZ-2022-110184</t>
  </si>
  <si>
    <t>JO-8530</t>
  </si>
  <si>
    <t>John Dillon</t>
  </si>
  <si>
    <t>NZ-2024-408206</t>
  </si>
  <si>
    <t>NA-7772</t>
  </si>
  <si>
    <t>Natalie Terry</t>
  </si>
  <si>
    <t>NZ-2022-591438</t>
  </si>
  <si>
    <t>IS-7531</t>
  </si>
  <si>
    <t>Isla Evans</t>
  </si>
  <si>
    <t>NZ-2024-180647</t>
  </si>
  <si>
    <t>WA-5849</t>
  </si>
  <si>
    <t>Warren Healy</t>
  </si>
  <si>
    <t>NZ-2024-419797</t>
  </si>
  <si>
    <t>MI-8615</t>
  </si>
  <si>
    <t>Michael Olsen</t>
  </si>
  <si>
    <t>NZ-2022-979823</t>
  </si>
  <si>
    <t>TH-6793</t>
  </si>
  <si>
    <t>Thomas Booth</t>
  </si>
  <si>
    <t>NZ-2023-649669</t>
  </si>
  <si>
    <t>PA-9170</t>
  </si>
  <si>
    <t>Paul Duncan</t>
  </si>
  <si>
    <t>NZ-2024-122549</t>
  </si>
  <si>
    <t>CO-7734</t>
  </si>
  <si>
    <t>Cody Stratford</t>
  </si>
  <si>
    <t>NZ-2024-972305</t>
  </si>
  <si>
    <t>LI-6765</t>
  </si>
  <si>
    <t>Linda Francis</t>
  </si>
  <si>
    <t>NZ-2022-463710</t>
  </si>
  <si>
    <t>BR-4458</t>
  </si>
  <si>
    <t>Bradley Smith</t>
  </si>
  <si>
    <t>NZ-2024-775775</t>
  </si>
  <si>
    <t>CA-8040</t>
  </si>
  <si>
    <t>Carol Herd</t>
  </si>
  <si>
    <t>NZ-2025-832457</t>
  </si>
  <si>
    <t>CH-4289</t>
  </si>
  <si>
    <t>Charlotte Hansen</t>
  </si>
  <si>
    <t>NZ-2022-582015</t>
  </si>
  <si>
    <t>MA-1601</t>
  </si>
  <si>
    <t>Madeleine Jennings</t>
  </si>
  <si>
    <t>NZ-2022-802275</t>
  </si>
  <si>
    <t>TR-2836</t>
  </si>
  <si>
    <t>Tracey Burgess</t>
  </si>
  <si>
    <t>NZ-2024-332229</t>
  </si>
  <si>
    <t>GR-3378</t>
  </si>
  <si>
    <t>Grant Davey-Thomas</t>
  </si>
  <si>
    <t>NZ-2025-452152</t>
  </si>
  <si>
    <t>DA-5319</t>
  </si>
  <si>
    <t>David Olsen</t>
  </si>
  <si>
    <t>NZ-2022-522352</t>
  </si>
  <si>
    <t>OL-7610</t>
  </si>
  <si>
    <t>Olivia Hooper</t>
  </si>
  <si>
    <t>NZ-2022-229855</t>
  </si>
  <si>
    <t>MI-8965</t>
  </si>
  <si>
    <t>Michael McCarthy-Kenny</t>
  </si>
  <si>
    <t>NZ-2023-593069</t>
  </si>
  <si>
    <t>DA-9868</t>
  </si>
  <si>
    <t>Damian Baldwin-Todd</t>
  </si>
  <si>
    <t>NZ-2021-346976</t>
  </si>
  <si>
    <t>JO-1373</t>
  </si>
  <si>
    <t>Joseph Stace</t>
  </si>
  <si>
    <t>NZ-2024-821067</t>
  </si>
  <si>
    <t>AN-7269</t>
  </si>
  <si>
    <t>Anna Oliver</t>
  </si>
  <si>
    <t>NZ-2022-939894</t>
  </si>
  <si>
    <t>BR-7936</t>
  </si>
  <si>
    <t>Brooke Clarke-O'Connor</t>
  </si>
  <si>
    <t>NZ-2023-462026</t>
  </si>
  <si>
    <t>LO-8092</t>
  </si>
  <si>
    <t>Logan Clarke</t>
  </si>
  <si>
    <t>NZ-2023-801878</t>
  </si>
  <si>
    <t>DA-7644</t>
  </si>
  <si>
    <t>Danielle Smith</t>
  </si>
  <si>
    <t>NZ-2021-779385</t>
  </si>
  <si>
    <t>TA-1616</t>
  </si>
  <si>
    <t>Tai Lewis</t>
  </si>
  <si>
    <t>NZ-2022-424491</t>
  </si>
  <si>
    <t>GE-7892</t>
  </si>
  <si>
    <t>Georgina Barr</t>
  </si>
  <si>
    <t>NZ-2021-711303</t>
  </si>
  <si>
    <t>JO-1369</t>
  </si>
  <si>
    <t>John Nicholas</t>
  </si>
  <si>
    <t>NZ-2024-397245</t>
  </si>
  <si>
    <t>CO-7589</t>
  </si>
  <si>
    <t>Colleen Hills</t>
  </si>
  <si>
    <t>NZ-2022-875587</t>
  </si>
  <si>
    <t>MI-9335</t>
  </si>
  <si>
    <t>Mitchell Manning-Mitchell</t>
  </si>
  <si>
    <t>NZ-2022-718586</t>
  </si>
  <si>
    <t>RY-4640</t>
  </si>
  <si>
    <t>Ryan Cameron</t>
  </si>
  <si>
    <t>NZ-2025-412052</t>
  </si>
  <si>
    <t>ST-3963</t>
  </si>
  <si>
    <t>Stephanie Furness</t>
  </si>
  <si>
    <t>NZ-2023-797639</t>
  </si>
  <si>
    <t>ME-8557</t>
  </si>
  <si>
    <t>Melanie Ryan</t>
  </si>
  <si>
    <t>NZ-2021-871705</t>
  </si>
  <si>
    <t>AM-6359</t>
  </si>
  <si>
    <t>NZ-2022-979446</t>
  </si>
  <si>
    <t>JO-5008</t>
  </si>
  <si>
    <t>Joanna Fowler</t>
  </si>
  <si>
    <t>NZ-2023-449700</t>
  </si>
  <si>
    <t>AN-3249</t>
  </si>
  <si>
    <t>Angus Eden</t>
  </si>
  <si>
    <t>NZ-2024-828245</t>
  </si>
  <si>
    <t>AL-3256</t>
  </si>
  <si>
    <t>Alexander Howard</t>
  </si>
  <si>
    <t>NZ-2024-152180</t>
  </si>
  <si>
    <t>DA-8754</t>
  </si>
  <si>
    <t>Darryl Page</t>
  </si>
  <si>
    <t>NZ-2022-171193</t>
  </si>
  <si>
    <t>DA-7049</t>
  </si>
  <si>
    <t>David Rogers-Kennedy</t>
  </si>
  <si>
    <t>NZ-2023-363925</t>
  </si>
  <si>
    <t>RO-7802</t>
  </si>
  <si>
    <t>Robert Barnett-George</t>
  </si>
  <si>
    <t>NZ-2025-827813</t>
  </si>
  <si>
    <t>JO-9724</t>
  </si>
  <si>
    <t>Joshua Ryan-Allen</t>
  </si>
  <si>
    <t>NZ-2022-234896</t>
  </si>
  <si>
    <t>SI-6303</t>
  </si>
  <si>
    <t>Simon Taylor</t>
  </si>
  <si>
    <t>NZ-2022-851810</t>
  </si>
  <si>
    <t>BR-3259</t>
  </si>
  <si>
    <t>Brian Montgomery</t>
  </si>
  <si>
    <t>NZ-2023-236795</t>
  </si>
  <si>
    <t>MA-8919</t>
  </si>
  <si>
    <t>Madison Wood-Costello</t>
  </si>
  <si>
    <t>NZ-2025-780173</t>
  </si>
  <si>
    <t>GA-7476</t>
  </si>
  <si>
    <t>Gavin Williams</t>
  </si>
  <si>
    <t>NZ-2024-482311</t>
  </si>
  <si>
    <t>TR-4677</t>
  </si>
  <si>
    <t>Troy Oliver</t>
  </si>
  <si>
    <t>NZ-2021-399173</t>
  </si>
  <si>
    <t>SA-1221</t>
  </si>
  <si>
    <t>Sandra Lucas-Adams</t>
  </si>
  <si>
    <t>NZ-2025-565460</t>
  </si>
  <si>
    <t>NO-6206</t>
  </si>
  <si>
    <t>Noah Monk</t>
  </si>
  <si>
    <t>NZ-2022-162617</t>
  </si>
  <si>
    <t>LU-1117</t>
  </si>
  <si>
    <t>Luke Brown</t>
  </si>
  <si>
    <t>NZ-2023-235438</t>
  </si>
  <si>
    <t>MA-7927</t>
  </si>
  <si>
    <t>Madison Adams</t>
  </si>
  <si>
    <t>NZ-2025-846171</t>
  </si>
  <si>
    <t>LO-8808</t>
  </si>
  <si>
    <t>Louis Fisher</t>
  </si>
  <si>
    <t>NZ-2022-586295</t>
  </si>
  <si>
    <t>SA-9204</t>
  </si>
  <si>
    <t>Sarah Skinner</t>
  </si>
  <si>
    <t>NZ-2025-395126</t>
  </si>
  <si>
    <t>CH-7020</t>
  </si>
  <si>
    <t>Charles Woods</t>
  </si>
  <si>
    <t>NZ-2022-345111</t>
  </si>
  <si>
    <t>LA-9113</t>
  </si>
  <si>
    <t>Laura Marfell</t>
  </si>
  <si>
    <t>NZ-2021-269803</t>
  </si>
  <si>
    <t>RI-9574</t>
  </si>
  <si>
    <t>Richard Baxter</t>
  </si>
  <si>
    <t>NZ-2025-850113</t>
  </si>
  <si>
    <t>SC-2568</t>
  </si>
  <si>
    <t>Scott Ward</t>
  </si>
  <si>
    <t>NZ-2023-511155</t>
  </si>
  <si>
    <t>LI-3977</t>
  </si>
  <si>
    <t>Linda Rose</t>
  </si>
  <si>
    <t>NZ-2022-645689</t>
  </si>
  <si>
    <t>DA-2104</t>
  </si>
  <si>
    <t>Daniel Moore</t>
  </si>
  <si>
    <t>NZ-2022-499213</t>
  </si>
  <si>
    <t>GR-2712</t>
  </si>
  <si>
    <t>Grant Green</t>
  </si>
  <si>
    <t>NZ-2024-971059</t>
  </si>
  <si>
    <t>TA-5731</t>
  </si>
  <si>
    <t>Tania Martin-McLachlan</t>
  </si>
  <si>
    <t>NZ-2022-641658</t>
  </si>
  <si>
    <t>MA-6083</t>
  </si>
  <si>
    <t>Mark Drummond-Ferguson</t>
  </si>
  <si>
    <t>NZ-2022-949640</t>
  </si>
  <si>
    <t>DE-7528</t>
  </si>
  <si>
    <t>Denise Stratford</t>
  </si>
  <si>
    <t>NZ-2025-168668</t>
  </si>
  <si>
    <t>BE-8925</t>
  </si>
  <si>
    <t>Benjamin Reynolds-Forbes</t>
  </si>
  <si>
    <t>NZ-2021-673812</t>
  </si>
  <si>
    <t>SH-5087</t>
  </si>
  <si>
    <t>Sharon Owen-Fowler</t>
  </si>
  <si>
    <t>NZ-2023-460996</t>
  </si>
  <si>
    <t>SA-7539</t>
  </si>
  <si>
    <t>Sandra Ryan-Hopkins</t>
  </si>
  <si>
    <t>NZ-2023-423453</t>
  </si>
  <si>
    <t>TA-9632</t>
  </si>
  <si>
    <t>Tangaroa Boyd</t>
  </si>
  <si>
    <t>NZ-2025-505670</t>
  </si>
  <si>
    <t>CH-4386</t>
  </si>
  <si>
    <t>Christopher Ward-Marshall</t>
  </si>
  <si>
    <t>NZ-2023-288790</t>
  </si>
  <si>
    <t>KE-2081</t>
  </si>
  <si>
    <t>Kerry Griffin</t>
  </si>
  <si>
    <t>NZ-2024-450064</t>
  </si>
  <si>
    <t>GL-7743</t>
  </si>
  <si>
    <t>Glenn Flood</t>
  </si>
  <si>
    <t>NZ-2022-309762</t>
  </si>
  <si>
    <t>KE-8134</t>
  </si>
  <si>
    <t>Kelly Pope</t>
  </si>
  <si>
    <t>NZ-2023-254486</t>
  </si>
  <si>
    <t>NA-5155</t>
  </si>
  <si>
    <t>Natasha Jensen</t>
  </si>
  <si>
    <t>NZ-2022-975053</t>
  </si>
  <si>
    <t>DA-5480</t>
  </si>
  <si>
    <t>Danielle Graham</t>
  </si>
  <si>
    <t>NZ-2024-107162</t>
  </si>
  <si>
    <t>RO-8791</t>
  </si>
  <si>
    <t>Robert Black</t>
  </si>
  <si>
    <t>NZ-2024-876134</t>
  </si>
  <si>
    <t>OL-2677</t>
  </si>
  <si>
    <t>Olivia Smith</t>
  </si>
  <si>
    <t>NZ-2024-534792</t>
  </si>
  <si>
    <t>GR-7978</t>
  </si>
  <si>
    <t>Graeme Larsen</t>
  </si>
  <si>
    <t>NZ-2023-160424</t>
  </si>
  <si>
    <t>ST-5992</t>
  </si>
  <si>
    <t>Stella Taylor</t>
  </si>
  <si>
    <t>NZ-2025-192081</t>
  </si>
  <si>
    <t>ME-9682</t>
  </si>
  <si>
    <t>NZ-2024-422390</t>
  </si>
  <si>
    <t>SA-5953</t>
  </si>
  <si>
    <t>Samuel Woolley-Gibbons</t>
  </si>
  <si>
    <t>NZ-2022-226488</t>
  </si>
  <si>
    <t>MI-8284</t>
  </si>
  <si>
    <t>Michelle Terry</t>
  </si>
  <si>
    <t>NZ-2025-443571</t>
  </si>
  <si>
    <t>EL-7789</t>
  </si>
  <si>
    <t>Ella Davis-Davidson</t>
  </si>
  <si>
    <t>NZ-2024-171512</t>
  </si>
  <si>
    <t>SH-2303</t>
  </si>
  <si>
    <t>Shane Grant</t>
  </si>
  <si>
    <t>NZ-2024-354602</t>
  </si>
  <si>
    <t>JO-1489</t>
  </si>
  <si>
    <t>John MacDonald-Fowler</t>
  </si>
  <si>
    <t>NZ-2023-633077</t>
  </si>
  <si>
    <t>JE-7765</t>
  </si>
  <si>
    <t>Jessica O'Leary</t>
  </si>
  <si>
    <t>NZ-2022-802677</t>
  </si>
  <si>
    <t>NI-4953</t>
  </si>
  <si>
    <t>Nicholas Nelson-Wheeler</t>
  </si>
  <si>
    <t>NZ-2024-696727</t>
  </si>
  <si>
    <t>LO-3721</t>
  </si>
  <si>
    <t>Logan Smith</t>
  </si>
  <si>
    <t>NZ-2023-721825</t>
  </si>
  <si>
    <t>HA-5635</t>
  </si>
  <si>
    <t>Hayley Russell</t>
  </si>
  <si>
    <t>NZ-2024-501348</t>
  </si>
  <si>
    <t>GE-1259</t>
  </si>
  <si>
    <t>Georgia Hope</t>
  </si>
  <si>
    <t>NZ-2022-377501</t>
  </si>
  <si>
    <t>MI-8571</t>
  </si>
  <si>
    <t>Michael Donald</t>
  </si>
  <si>
    <t>NZ-2021-742346</t>
  </si>
  <si>
    <t>MI-7448</t>
  </si>
  <si>
    <t>Millie Miller</t>
  </si>
  <si>
    <t>NZ-2023-467821</t>
  </si>
  <si>
    <t>KA-4890</t>
  </si>
  <si>
    <t>Kahurangi Mitchell</t>
  </si>
  <si>
    <t>NZ-2022-261642</t>
  </si>
  <si>
    <t>AN-6534</t>
  </si>
  <si>
    <t>Anahera Harris</t>
  </si>
  <si>
    <t>NZ-2023-914778</t>
  </si>
  <si>
    <t>OL-1826</t>
  </si>
  <si>
    <t>Olivia Gillies</t>
  </si>
  <si>
    <t>NZ-2024-162828</t>
  </si>
  <si>
    <t>CH-3162</t>
  </si>
  <si>
    <t>Chloe Hansen</t>
  </si>
  <si>
    <t>NZ-2025-947179</t>
  </si>
  <si>
    <t>AD-2626</t>
  </si>
  <si>
    <t>Adam Howell</t>
  </si>
  <si>
    <t>NZ-2022-389275</t>
  </si>
  <si>
    <t>SA-4841</t>
  </si>
  <si>
    <t>Sandra Gilchrist</t>
  </si>
  <si>
    <t>NZ-2022-251505</t>
  </si>
  <si>
    <t>DE-5367</t>
  </si>
  <si>
    <t>Deborah Hudson</t>
  </si>
  <si>
    <t>NZ-2021-197657</t>
  </si>
  <si>
    <t>DI-4038</t>
  </si>
  <si>
    <t>Dion Sinclair</t>
  </si>
  <si>
    <t>NZ-2022-520779</t>
  </si>
  <si>
    <t>AN-9940</t>
  </si>
  <si>
    <t>Anne Simpson</t>
  </si>
  <si>
    <t>NZ-2022-386268</t>
  </si>
  <si>
    <t>DA-8572</t>
  </si>
  <si>
    <t>Daniel Jensen</t>
  </si>
  <si>
    <t>NZ-2023-207795</t>
  </si>
  <si>
    <t>JO-2294</t>
  </si>
  <si>
    <t>Joseph Griffiths</t>
  </si>
  <si>
    <t>NZ-2024-890689</t>
  </si>
  <si>
    <t>PA-2649</t>
  </si>
  <si>
    <t>Patricia Gilchrist</t>
  </si>
  <si>
    <t>NZ-2024-431391</t>
  </si>
  <si>
    <t>RO-6075</t>
  </si>
  <si>
    <t>Rosemary Evans</t>
  </si>
  <si>
    <t>NZ-2023-295228</t>
  </si>
  <si>
    <t>BR-5542</t>
  </si>
  <si>
    <t>Bronwyn Anderson</t>
  </si>
  <si>
    <t>NZ-2021-764806</t>
  </si>
  <si>
    <t>PH-4241</t>
  </si>
  <si>
    <t>Philip Harris</t>
  </si>
  <si>
    <t>NZ-2024-973679</t>
  </si>
  <si>
    <t>IA-7304</t>
  </si>
  <si>
    <t>Ian Casey</t>
  </si>
  <si>
    <t>NZ-2021-198044</t>
  </si>
  <si>
    <t>JO-2396</t>
  </si>
  <si>
    <t>Joseph Carter-Spencer</t>
  </si>
  <si>
    <t>NZ-2024-730775</t>
  </si>
  <si>
    <t>XA-3721</t>
  </si>
  <si>
    <t>Xavier McKenna</t>
  </si>
  <si>
    <t>NZ-2022-507590</t>
  </si>
  <si>
    <t>EM-3687</t>
  </si>
  <si>
    <t>Emily Ewart-Stevens</t>
  </si>
  <si>
    <t>NZ-2023-205849</t>
  </si>
  <si>
    <t>RU-3463</t>
  </si>
  <si>
    <t>Ruby Fuller</t>
  </si>
  <si>
    <t>NZ-2024-827997</t>
  </si>
  <si>
    <t>PA-8460</t>
  </si>
  <si>
    <t>Paul Mason</t>
  </si>
  <si>
    <t>NZ-2024-180205</t>
  </si>
  <si>
    <t>JA-8817</t>
  </si>
  <si>
    <t>Jamie O'Sullivan</t>
  </si>
  <si>
    <t>NZ-2022-590364</t>
  </si>
  <si>
    <t>HE-1175</t>
  </si>
  <si>
    <t>Helen George</t>
  </si>
  <si>
    <t>NZ-2024-200289</t>
  </si>
  <si>
    <t>SH-5458</t>
  </si>
  <si>
    <t>Shannon Mitchell-Coley</t>
  </si>
  <si>
    <t>NZ-2024-896820</t>
  </si>
  <si>
    <t>AS-2860</t>
  </si>
  <si>
    <t>Ashton Price</t>
  </si>
  <si>
    <t>NZ-2022-208281</t>
  </si>
  <si>
    <t>AV-8239</t>
  </si>
  <si>
    <t>Ava Williams-Kennedy</t>
  </si>
  <si>
    <t>NZ-2022-675204</t>
  </si>
  <si>
    <t>EZ-7782</t>
  </si>
  <si>
    <t>Ezra Smart-Hughes</t>
  </si>
  <si>
    <t>NZ-2024-663472</t>
  </si>
  <si>
    <t>SU-7264</t>
  </si>
  <si>
    <t>Susan West</t>
  </si>
  <si>
    <t>NZ-2022-624086</t>
  </si>
  <si>
    <t>DI-3636</t>
  </si>
  <si>
    <t>Diane Green</t>
  </si>
  <si>
    <t>NZ-2023-294341</t>
  </si>
  <si>
    <t>PH-3868</t>
  </si>
  <si>
    <t>Phillip Reader</t>
  </si>
  <si>
    <t>NZ-2023-683090</t>
  </si>
  <si>
    <t>JO-6463</t>
  </si>
  <si>
    <t>John Williams</t>
  </si>
  <si>
    <t>NZ-2022-542466</t>
  </si>
  <si>
    <t>DI-6339</t>
  </si>
  <si>
    <t>Diane Meads-Paton</t>
  </si>
  <si>
    <t>NZ-2022-755100</t>
  </si>
  <si>
    <t>DA-2331</t>
  </si>
  <si>
    <t>Darren Hughes</t>
  </si>
  <si>
    <t>NZ-2024-511138</t>
  </si>
  <si>
    <t>TR-2056</t>
  </si>
  <si>
    <t>Trevor Cooksley-Lyon</t>
  </si>
  <si>
    <t>NZ-2024-613301</t>
  </si>
  <si>
    <t>LE-3444</t>
  </si>
  <si>
    <t>Levi Buchanan</t>
  </si>
  <si>
    <t>NZ-2025-597648</t>
  </si>
  <si>
    <t>TE-4046</t>
  </si>
  <si>
    <t>Te Koha Parker</t>
  </si>
  <si>
    <t>NZ-2024-699219</t>
  </si>
  <si>
    <t>JO-5708</t>
  </si>
  <si>
    <t>John Roberts</t>
  </si>
  <si>
    <t>NZ-2024-934488</t>
  </si>
  <si>
    <t>NI-5626</t>
  </si>
  <si>
    <t>Nikora Smith</t>
  </si>
  <si>
    <t>NZ-2021-177811</t>
  </si>
  <si>
    <t>LO-2240</t>
  </si>
  <si>
    <t>Lorraine Brown-Scott</t>
  </si>
  <si>
    <t>NZ-2023-714670</t>
  </si>
  <si>
    <t>EM-3170</t>
  </si>
  <si>
    <t>Emily Cox-Anderson</t>
  </si>
  <si>
    <t>NZ-2025-851217</t>
  </si>
  <si>
    <t>AM-1971</t>
  </si>
  <si>
    <t>Amy Smith</t>
  </si>
  <si>
    <t>NZ-2023-634572</t>
  </si>
  <si>
    <t>CA-2567</t>
  </si>
  <si>
    <t>Carter Hamilton</t>
  </si>
  <si>
    <t>NZ-2025-849253</t>
  </si>
  <si>
    <t>MA-1415</t>
  </si>
  <si>
    <t>Matthew Parkes-Smith</t>
  </si>
  <si>
    <t>NZ-2023-303761</t>
  </si>
  <si>
    <t>NA-8060</t>
  </si>
  <si>
    <t>Natalie Nelson</t>
  </si>
  <si>
    <t>NZ-2025-991726</t>
  </si>
  <si>
    <t>SE-6000</t>
  </si>
  <si>
    <t>Sean Dillon</t>
  </si>
  <si>
    <t>NZ-2023-153702</t>
  </si>
  <si>
    <t>GR-1905</t>
  </si>
  <si>
    <t>Grace Anderson</t>
  </si>
  <si>
    <t>NZ-2022-870075</t>
  </si>
  <si>
    <t>LO-9328</t>
  </si>
  <si>
    <t>Louis Marfell</t>
  </si>
  <si>
    <t>NZ-2023-688359</t>
  </si>
  <si>
    <t>AN-1430</t>
  </si>
  <si>
    <t>Anne Brown</t>
  </si>
  <si>
    <t>NZ-2023-347159</t>
  </si>
  <si>
    <t>SE-5516</t>
  </si>
  <si>
    <t>Seth Knight</t>
  </si>
  <si>
    <t>NZ-2024-981494</t>
  </si>
  <si>
    <t>JU-9377</t>
  </si>
  <si>
    <t>Julia Bowater-Burns</t>
  </si>
  <si>
    <t>NZ-2022-218177</t>
  </si>
  <si>
    <t>CA-7445</t>
  </si>
  <si>
    <t>Callum Gore</t>
  </si>
  <si>
    <t>NZ-2023-582222</t>
  </si>
  <si>
    <t>JA-4922</t>
  </si>
  <si>
    <t>Janet Lane</t>
  </si>
  <si>
    <t>NZ-2023-516008</t>
  </si>
  <si>
    <t>AM-8179</t>
  </si>
  <si>
    <t>Amy Baldwin</t>
  </si>
  <si>
    <t>NZ-2023-455949</t>
  </si>
  <si>
    <t>DA-6927</t>
  </si>
  <si>
    <t>David Carter</t>
  </si>
  <si>
    <t>NZ-2021-932444</t>
  </si>
  <si>
    <t>DA-1735</t>
  </si>
  <si>
    <t>NZ-2022-545432</t>
  </si>
  <si>
    <t>GE-1319</t>
  </si>
  <si>
    <t>Geoffrey Ryan</t>
  </si>
  <si>
    <t>NZ-2025-713284</t>
  </si>
  <si>
    <t>ZO-6431</t>
  </si>
  <si>
    <t>Zoe Kennedy</t>
  </si>
  <si>
    <t>NZ-2022-346803</t>
  </si>
  <si>
    <t>SH-7291</t>
  </si>
  <si>
    <t>Sheryl Jensen</t>
  </si>
  <si>
    <t>NZ-2022-775646</t>
  </si>
  <si>
    <t>TH-9063</t>
  </si>
  <si>
    <t>Thomas Cunningham</t>
  </si>
  <si>
    <t>NZ-2025-287399</t>
  </si>
  <si>
    <t>CA-3091</t>
  </si>
  <si>
    <t>Carol Mears</t>
  </si>
  <si>
    <t>NZ-2024-696252</t>
  </si>
  <si>
    <t>AN-7530</t>
  </si>
  <si>
    <t>Anna Skinner-Evans</t>
  </si>
  <si>
    <t>NZ-2025-964659</t>
  </si>
  <si>
    <t>JE-9073</t>
  </si>
  <si>
    <t>Jesse O'Sullivan</t>
  </si>
  <si>
    <t>NZ-2025-387129</t>
  </si>
  <si>
    <t>MA-3374</t>
  </si>
  <si>
    <t>Malcolm Drummond-Jamieson</t>
  </si>
  <si>
    <t>NZ-2024-845063</t>
  </si>
  <si>
    <t>CH-6606</t>
  </si>
  <si>
    <t>Christine Morgan</t>
  </si>
  <si>
    <t>NZ-2022-617709</t>
  </si>
  <si>
    <t>ME-4931</t>
  </si>
  <si>
    <t>Melanie Wells</t>
  </si>
  <si>
    <t>NZ-2023-594766</t>
  </si>
  <si>
    <t>DA-5878</t>
  </si>
  <si>
    <t>Darren Parker</t>
  </si>
  <si>
    <t>NZ-2023-619969</t>
  </si>
  <si>
    <t>RE-8118</t>
  </si>
  <si>
    <t>Regan Cox</t>
  </si>
  <si>
    <t>NZ-2023-916556</t>
  </si>
  <si>
    <t>SA-3527</t>
  </si>
  <si>
    <t>Samuel Morton</t>
  </si>
  <si>
    <t>NZ-2024-688812</t>
  </si>
  <si>
    <t>CA-6525</t>
  </si>
  <si>
    <t>Carol Price</t>
  </si>
  <si>
    <t>NZ-2023-556383</t>
  </si>
  <si>
    <t>GR-2454</t>
  </si>
  <si>
    <t>Graeme Frost</t>
  </si>
  <si>
    <t>NZ-2022-692208</t>
  </si>
  <si>
    <t>CH-1502</t>
  </si>
  <si>
    <t>Chelsea Olsen</t>
  </si>
  <si>
    <t>NZ-2022-430912</t>
  </si>
  <si>
    <t>RO-8148</t>
  </si>
  <si>
    <t>Rosemary Donaldson</t>
  </si>
  <si>
    <t>NZ-2021-991270</t>
  </si>
  <si>
    <t>TA-6729</t>
  </si>
  <si>
    <t>Tamati Gilchrist</t>
  </si>
  <si>
    <t>NZ-2024-763141</t>
  </si>
  <si>
    <t>CH-5102</t>
  </si>
  <si>
    <t>Charlotte Green-Taylor</t>
  </si>
  <si>
    <t>NZ-2024-844853</t>
  </si>
  <si>
    <t>SH-7858</t>
  </si>
  <si>
    <t>Shane Kirk</t>
  </si>
  <si>
    <t>NZ-2022-650561</t>
  </si>
  <si>
    <t>KA-8124</t>
  </si>
  <si>
    <t>Kahurangi Day</t>
  </si>
  <si>
    <t>NZ-2023-774173</t>
  </si>
  <si>
    <t>DE-5968</t>
  </si>
  <si>
    <t>Dean Johnston-Wood</t>
  </si>
  <si>
    <t>NZ-2023-275133</t>
  </si>
  <si>
    <t>RO-4328</t>
  </si>
  <si>
    <t>Robyn Evans</t>
  </si>
  <si>
    <t>NZ-2023-950637</t>
  </si>
  <si>
    <t>ET-6043</t>
  </si>
  <si>
    <t>Ethan Reynolds-Morris</t>
  </si>
  <si>
    <t>NZ-2021-229725</t>
  </si>
  <si>
    <t>YV-4720</t>
  </si>
  <si>
    <t>Yvonne Butler</t>
  </si>
  <si>
    <t>NZ-2023-217057</t>
  </si>
  <si>
    <t>GR-2875</t>
  </si>
  <si>
    <t>Gregory Dickson</t>
  </si>
  <si>
    <t>NZ-2024-993499</t>
  </si>
  <si>
    <t>JO-4262</t>
  </si>
  <si>
    <t>Joanne Jamieson</t>
  </si>
  <si>
    <t>NZ-2022-310513</t>
  </si>
  <si>
    <t>PA-5098</t>
  </si>
  <si>
    <t>Paul Holloway</t>
  </si>
  <si>
    <t>NZ-2022-768192</t>
  </si>
  <si>
    <t>RA-9839</t>
  </si>
  <si>
    <t>Rachel Turner</t>
  </si>
  <si>
    <t>NZ-2024-646897</t>
  </si>
  <si>
    <t>DA-7990</t>
  </si>
  <si>
    <t>Daniel Jefferies-Cole</t>
  </si>
  <si>
    <t>NZ-2024-738449</t>
  </si>
  <si>
    <t>PE-1476</t>
  </si>
  <si>
    <t>Peter McCormick</t>
  </si>
  <si>
    <t>NZ-2024-914779</t>
  </si>
  <si>
    <t>SH-4079</t>
  </si>
  <si>
    <t>Sharon Learmonth</t>
  </si>
  <si>
    <t>NZ-2021-127863</t>
  </si>
  <si>
    <t>DI-4992</t>
  </si>
  <si>
    <t>Diane McKay</t>
  </si>
  <si>
    <t>NZ-2022-168364</t>
  </si>
  <si>
    <t>SI-8744</t>
  </si>
  <si>
    <t>Sienna Scott</t>
  </si>
  <si>
    <t>NZ-2024-962285</t>
  </si>
  <si>
    <t>RY-5033</t>
  </si>
  <si>
    <t>Ryan Simmons</t>
  </si>
  <si>
    <t>NZ-2023-508638</t>
  </si>
  <si>
    <t>CH-1247</t>
  </si>
  <si>
    <t>Christine Page</t>
  </si>
  <si>
    <t>NZ-2024-860413</t>
  </si>
  <si>
    <t>RU-8016</t>
  </si>
  <si>
    <t>Ruby Johnston</t>
  </si>
  <si>
    <t>NZ-2022-862475</t>
  </si>
  <si>
    <t>JO-7862</t>
  </si>
  <si>
    <t>John Bradley</t>
  </si>
  <si>
    <t>NZ-2021-765796</t>
  </si>
  <si>
    <t>AL-1615</t>
  </si>
  <si>
    <t>Alexander Rush-Wills</t>
  </si>
  <si>
    <t>NZ-2022-633507</t>
  </si>
  <si>
    <t>WI-5673</t>
  </si>
  <si>
    <t>William Jones-Gill</t>
  </si>
  <si>
    <t>NZ-2024-409415</t>
  </si>
  <si>
    <t>SA-5470</t>
  </si>
  <si>
    <t>Samuel Webb-Botham</t>
  </si>
  <si>
    <t>NZ-2022-222027</t>
  </si>
  <si>
    <t>AM-9373</t>
  </si>
  <si>
    <t>Amanda Gillies-Lawson</t>
  </si>
  <si>
    <t>NZ-2023-950117</t>
  </si>
  <si>
    <t>SC-2204</t>
  </si>
  <si>
    <t>Scott Healy-Gill</t>
  </si>
  <si>
    <t>NZ-2025-613613</t>
  </si>
  <si>
    <t>IS-2937</t>
  </si>
  <si>
    <t>Isla Hansen</t>
  </si>
  <si>
    <t>NZ-2023-216366</t>
  </si>
  <si>
    <t>JE-4019</t>
  </si>
  <si>
    <t>Jennifer Wallis</t>
  </si>
  <si>
    <t>NZ-2021-831196</t>
  </si>
  <si>
    <t>HA-3503</t>
  </si>
  <si>
    <t>Hannah Jellyman-Chapman</t>
  </si>
  <si>
    <t>NZ-2023-760243</t>
  </si>
  <si>
    <t>NI-9977</t>
  </si>
  <si>
    <t>Nikau Jeffries</t>
  </si>
  <si>
    <t>NZ-2024-621960</t>
  </si>
  <si>
    <t>CH-1969</t>
  </si>
  <si>
    <t>Charles O'Connell</t>
  </si>
  <si>
    <t>NZ-2023-936753</t>
  </si>
  <si>
    <t>ER-1201</t>
  </si>
  <si>
    <t>Erin Pickering</t>
  </si>
  <si>
    <t>NZ-2021-207276</t>
  </si>
  <si>
    <t>TA-1296</t>
  </si>
  <si>
    <t>Tania O'Leary</t>
  </si>
  <si>
    <t>NZ-2024-535751</t>
  </si>
  <si>
    <t>AI-6603</t>
  </si>
  <si>
    <t>Aidan O'Sullivan-Cox</t>
  </si>
  <si>
    <t>NZ-2025-403047</t>
  </si>
  <si>
    <t>CH-4271</t>
  </si>
  <si>
    <t>Christian Simpson</t>
  </si>
  <si>
    <t>NZ-2022-679841</t>
  </si>
  <si>
    <t>SA-3532</t>
  </si>
  <si>
    <t>Samuel Perry-Harris</t>
  </si>
  <si>
    <t>NZ-2021-854209</t>
  </si>
  <si>
    <t>SE-5380</t>
  </si>
  <si>
    <t>Seth Steele</t>
  </si>
  <si>
    <t>NZ-2023-578184</t>
  </si>
  <si>
    <t>WA-7059</t>
  </si>
  <si>
    <t>Wayne Rodgers-Richards</t>
  </si>
  <si>
    <t>NZ-2022-543143</t>
  </si>
  <si>
    <t>MA-6659</t>
  </si>
  <si>
    <t>Max Graham</t>
  </si>
  <si>
    <t>NZ-2025-934491</t>
  </si>
  <si>
    <t>KA-5425</t>
  </si>
  <si>
    <t>Karen Armstrong-Ward</t>
  </si>
  <si>
    <t>NZ-2024-868290</t>
  </si>
  <si>
    <t>AL-8487</t>
  </si>
  <si>
    <t>Alice Mason</t>
  </si>
  <si>
    <t>NZ-2024-238917</t>
  </si>
  <si>
    <t>MA-7970</t>
  </si>
  <si>
    <t>Max Clarke</t>
  </si>
  <si>
    <t>NZ-2021-291870</t>
  </si>
  <si>
    <t>CH-3381</t>
  </si>
  <si>
    <t>Christine McGrath</t>
  </si>
  <si>
    <t>NZ-2021-113567</t>
  </si>
  <si>
    <t>LE-4784</t>
  </si>
  <si>
    <t>Leanne Gill</t>
  </si>
  <si>
    <t>NZ-2023-171865</t>
  </si>
  <si>
    <t>LA-1724</t>
  </si>
  <si>
    <t>Lauren Bartlett</t>
  </si>
  <si>
    <t>NZ-2024-538221</t>
  </si>
  <si>
    <t>CL-7094</t>
  </si>
  <si>
    <t>Claire Phillips</t>
  </si>
  <si>
    <t>NZ-2023-442594</t>
  </si>
  <si>
    <t>JA-8045</t>
  </si>
  <si>
    <t>NZ-2024-419912</t>
  </si>
  <si>
    <t>AN-1756</t>
  </si>
  <si>
    <t>Angela Wilton-Wood</t>
  </si>
  <si>
    <t>NZ-2024-800985</t>
  </si>
  <si>
    <t>HA-4562</t>
  </si>
  <si>
    <t>Harper Claridge</t>
  </si>
  <si>
    <t>NZ-2023-713060</t>
  </si>
  <si>
    <t>JE-2602</t>
  </si>
  <si>
    <t>Jenna Page</t>
  </si>
  <si>
    <t>NZ-2021-926214</t>
  </si>
  <si>
    <t>RO-4637</t>
  </si>
  <si>
    <t>Rochelle Brown</t>
  </si>
  <si>
    <t>NZ-2023-528098</t>
  </si>
  <si>
    <t>ED-4573</t>
  </si>
  <si>
    <t>Edward Smith</t>
  </si>
  <si>
    <t>NZ-2023-866989</t>
  </si>
  <si>
    <t>AN-1306</t>
  </si>
  <si>
    <t>Ann Spencer</t>
  </si>
  <si>
    <t>NZ-2023-700117</t>
  </si>
  <si>
    <t>SH-5160</t>
  </si>
  <si>
    <t>Shannon Graham</t>
  </si>
  <si>
    <t>NZ-2022-845845</t>
  </si>
  <si>
    <t>LE-3239</t>
  </si>
  <si>
    <t>Leonard Gibson</t>
  </si>
  <si>
    <t>NZ-2022-443950</t>
  </si>
  <si>
    <t>WI-8880</t>
  </si>
  <si>
    <t>William Shannon</t>
  </si>
  <si>
    <t>NZ-2023-314850</t>
  </si>
  <si>
    <t>MA-9084</t>
  </si>
  <si>
    <t>Manawa Webster</t>
  </si>
  <si>
    <t>NZ-2023-688139</t>
  </si>
  <si>
    <t>EM-6707</t>
  </si>
  <si>
    <t>Emily Small</t>
  </si>
  <si>
    <t>NZ-2022-592370</t>
  </si>
  <si>
    <t>JA-5786</t>
  </si>
  <si>
    <t>Jasmine Cairns</t>
  </si>
  <si>
    <t>NZ-2025-142705</t>
  </si>
  <si>
    <t>GI-9621</t>
  </si>
  <si>
    <t>Gillian Smith</t>
  </si>
  <si>
    <t>NZ-2022-476302</t>
  </si>
  <si>
    <t>JO-7970</t>
  </si>
  <si>
    <t>John Buchanan</t>
  </si>
  <si>
    <t>NZ-2023-644041</t>
  </si>
  <si>
    <t>OL-4131</t>
  </si>
  <si>
    <t>Olivia Moore</t>
  </si>
  <si>
    <t>NZ-2021-317844</t>
  </si>
  <si>
    <t>GE-8847</t>
  </si>
  <si>
    <t>Gemma Morton</t>
  </si>
  <si>
    <t>NZ-2025-815234</t>
  </si>
  <si>
    <t>SU-5937</t>
  </si>
  <si>
    <t>Summer Fowler</t>
  </si>
  <si>
    <t>NZ-2025-594399</t>
  </si>
  <si>
    <t>OL-6520</t>
  </si>
  <si>
    <t>Olivia Sinclair</t>
  </si>
  <si>
    <t>NZ-2021-399209</t>
  </si>
  <si>
    <t>LE-6574</t>
  </si>
  <si>
    <t>Lee Turner</t>
  </si>
  <si>
    <t>NZ-2023-237558</t>
  </si>
  <si>
    <t>DE-7627</t>
  </si>
  <si>
    <t>Debbie Millar</t>
  </si>
  <si>
    <t>NZ-2023-308439</t>
  </si>
  <si>
    <t>GE-5982</t>
  </si>
  <si>
    <t>George Sowman</t>
  </si>
  <si>
    <t>NZ-2022-303638</t>
  </si>
  <si>
    <t>JA-9955</t>
  </si>
  <si>
    <t>James Williams-Gill</t>
  </si>
  <si>
    <t>NZ-2022-825968</t>
  </si>
  <si>
    <t>BE-7046</t>
  </si>
  <si>
    <t>Benjamin Rowlands</t>
  </si>
  <si>
    <t>NZ-2022-584820</t>
  </si>
  <si>
    <t>FI-2120</t>
  </si>
  <si>
    <t>Fiona Jordan</t>
  </si>
  <si>
    <t>NZ-2025-349148</t>
  </si>
  <si>
    <t>SO-5967</t>
  </si>
  <si>
    <t>Sophie Lucas</t>
  </si>
  <si>
    <t>NZ-2022-893185</t>
  </si>
  <si>
    <t>SE-3114</t>
  </si>
  <si>
    <t>Sean Ingram</t>
  </si>
  <si>
    <t>NZ-2024-713793</t>
  </si>
  <si>
    <t>JO-1044</t>
  </si>
  <si>
    <t>Joshua Roberts</t>
  </si>
  <si>
    <t>NZ-2022-851666</t>
  </si>
  <si>
    <t>RE-5974</t>
  </si>
  <si>
    <t>Renee Brown</t>
  </si>
  <si>
    <t>NZ-2024-829526</t>
  </si>
  <si>
    <t>SA-7330</t>
  </si>
  <si>
    <t>Sarah Bruce</t>
  </si>
  <si>
    <t>NZ-2023-995764</t>
  </si>
  <si>
    <t>DA-2457</t>
  </si>
  <si>
    <t>David Freeth-Chambers</t>
  </si>
  <si>
    <t>NZ-2022-990159</t>
  </si>
  <si>
    <t>CH-1608</t>
  </si>
  <si>
    <t>Christopher Barnes</t>
  </si>
  <si>
    <t>NZ-2022-408052</t>
  </si>
  <si>
    <t>AL-1660</t>
  </si>
  <si>
    <t>Alyssa Black</t>
  </si>
  <si>
    <t>NZ-2022-909423</t>
  </si>
  <si>
    <t>IS-8711</t>
  </si>
  <si>
    <t>Isaac Poole</t>
  </si>
  <si>
    <t>NZ-2021-163066</t>
  </si>
  <si>
    <t>JO-5349</t>
  </si>
  <si>
    <t>Joel Weston-Robert</t>
  </si>
  <si>
    <t>NZ-2024-511541</t>
  </si>
  <si>
    <t>JE-8923</t>
  </si>
  <si>
    <t>Jennifer Elliott</t>
  </si>
  <si>
    <t>NZ-2022-435146</t>
  </si>
  <si>
    <t>TO-9228</t>
  </si>
  <si>
    <t>Todd Low</t>
  </si>
  <si>
    <t>NZ-2024-397404</t>
  </si>
  <si>
    <t>KA-3680</t>
  </si>
  <si>
    <t>Katherine Jones</t>
  </si>
  <si>
    <t>NZ-2022-385967</t>
  </si>
  <si>
    <t>DO-4355</t>
  </si>
  <si>
    <t>Donald Turner</t>
  </si>
  <si>
    <t>NZ-2022-500449</t>
  </si>
  <si>
    <t>TO-1400</t>
  </si>
  <si>
    <t>Tony Turner-McManaway</t>
  </si>
  <si>
    <t>NZ-2022-955595</t>
  </si>
  <si>
    <t>JO-5277</t>
  </si>
  <si>
    <t>Joshua Price</t>
  </si>
  <si>
    <t>NZ-2023-841370</t>
  </si>
  <si>
    <t>XA-3192</t>
  </si>
  <si>
    <t>Xavier Wells</t>
  </si>
  <si>
    <t>NZ-2023-438093</t>
  </si>
  <si>
    <t>IS-7831</t>
  </si>
  <si>
    <t>Isla Stratford-Walsh</t>
  </si>
  <si>
    <t>NZ-2021-850426</t>
  </si>
  <si>
    <t>JU-8980</t>
  </si>
  <si>
    <t>Julie Harrison-Henderson</t>
  </si>
  <si>
    <t>NZ-2022-374989</t>
  </si>
  <si>
    <t>IS-4228</t>
  </si>
  <si>
    <t>Isabella Christiansen</t>
  </si>
  <si>
    <t>NZ-2024-873312</t>
  </si>
  <si>
    <t>EL-4180</t>
  </si>
  <si>
    <t>Elizabeth Jarvis-Connolly</t>
  </si>
  <si>
    <t>NZ-2025-968677</t>
  </si>
  <si>
    <t>TE-1454</t>
  </si>
  <si>
    <t>Teresa Hardy-Cameron</t>
  </si>
  <si>
    <t>NZ-2024-877897</t>
  </si>
  <si>
    <t>SA-7130</t>
  </si>
  <si>
    <t>Sarah Miles</t>
  </si>
  <si>
    <t>NZ-2023-823116</t>
  </si>
  <si>
    <t>SU-6639</t>
  </si>
  <si>
    <t>Susan Henderson</t>
  </si>
  <si>
    <t>NZ-2022-472147</t>
  </si>
  <si>
    <t>TI-4288</t>
  </si>
  <si>
    <t>Timothy Wood</t>
  </si>
  <si>
    <t>NZ-2025-247014</t>
  </si>
  <si>
    <t>JA-5555</t>
  </si>
  <si>
    <t>Jason Skinner</t>
  </si>
  <si>
    <t>NZ-2022-715307</t>
  </si>
  <si>
    <t>MA-7083</t>
  </si>
  <si>
    <t>Mary Hart</t>
  </si>
  <si>
    <t>NZ-2023-844460</t>
  </si>
  <si>
    <t>MA-2778</t>
  </si>
  <si>
    <t>Matthew Hawkins</t>
  </si>
  <si>
    <t>NZ-2023-807447</t>
  </si>
  <si>
    <t>JA-3886</t>
  </si>
  <si>
    <t>Jade Knight</t>
  </si>
  <si>
    <t>NZ-2022-273808</t>
  </si>
  <si>
    <t>AL-7298</t>
  </si>
  <si>
    <t>Alexandra Fisher</t>
  </si>
  <si>
    <t>NZ-2024-323911</t>
  </si>
  <si>
    <t>SA-5218</t>
  </si>
  <si>
    <t>Sarah Clarke</t>
  </si>
  <si>
    <t>NZ-2023-689221</t>
  </si>
  <si>
    <t>ST-9957</t>
  </si>
  <si>
    <t>Stephen Knight</t>
  </si>
  <si>
    <t>NZ-2022-105130</t>
  </si>
  <si>
    <t>SU-1445</t>
  </si>
  <si>
    <t>Susan Holmes</t>
  </si>
  <si>
    <t>NZ-2025-385046</t>
  </si>
  <si>
    <t>MI-2960</t>
  </si>
  <si>
    <t>Michael Kenny</t>
  </si>
  <si>
    <t>NZ-2023-293011</t>
  </si>
  <si>
    <t>MA-2498</t>
  </si>
  <si>
    <t>Maddison Gray-Andrew</t>
  </si>
  <si>
    <t>NZ-2023-170896</t>
  </si>
  <si>
    <t>ED-7161</t>
  </si>
  <si>
    <t>Edward Miller</t>
  </si>
  <si>
    <t>NZ-2022-168589</t>
  </si>
  <si>
    <t>BR-7092</t>
  </si>
  <si>
    <t>Brooke Dawson</t>
  </si>
  <si>
    <t>NZ-2024-264867</t>
  </si>
  <si>
    <t>HA-8779</t>
  </si>
  <si>
    <t>Harry Green</t>
  </si>
  <si>
    <t>NZ-2023-339930</t>
  </si>
  <si>
    <t>MA-8491</t>
  </si>
  <si>
    <t>Margaret Hughes</t>
  </si>
  <si>
    <t>NZ-2024-299587</t>
  </si>
  <si>
    <t>MA-3892</t>
  </si>
  <si>
    <t>Mark Hart</t>
  </si>
  <si>
    <t>NZ-2023-349026</t>
  </si>
  <si>
    <t>Darren Taylor</t>
  </si>
  <si>
    <t>NZ-2023-958669</t>
  </si>
  <si>
    <t>MA-6781</t>
  </si>
  <si>
    <t>Matthew Bailey-Ellery</t>
  </si>
  <si>
    <t>NZ-2023-165890</t>
  </si>
  <si>
    <t>JA-5214</t>
  </si>
  <si>
    <t>James Jensen</t>
  </si>
  <si>
    <t>NZ-2022-417338</t>
  </si>
  <si>
    <t>LO-5180</t>
  </si>
  <si>
    <t>Louise Marshall</t>
  </si>
  <si>
    <t>NZ-2024-558302</t>
  </si>
  <si>
    <t>SE-1683</t>
  </si>
  <si>
    <t>Sean Hubbard</t>
  </si>
  <si>
    <t>NZ-2021-985174</t>
  </si>
  <si>
    <t>DA-5646</t>
  </si>
  <si>
    <t>Daniel Reader</t>
  </si>
  <si>
    <t>NZ-2023-997605</t>
  </si>
  <si>
    <t>LY-2150</t>
  </si>
  <si>
    <t>Lynette Kerr</t>
  </si>
  <si>
    <t>NZ-2022-299519</t>
  </si>
  <si>
    <t>AM-2667</t>
  </si>
  <si>
    <t>Amanda Gray</t>
  </si>
  <si>
    <t>NZ-2024-340950</t>
  </si>
  <si>
    <t>ME-3620</t>
  </si>
  <si>
    <t>Melanie Johnston-Lewis</t>
  </si>
  <si>
    <t>NZ-2021-939323</t>
  </si>
  <si>
    <t>SH-2361</t>
  </si>
  <si>
    <t>Sharon Lee</t>
  </si>
  <si>
    <t>NZ-2024-108871</t>
  </si>
  <si>
    <t>GL-8962</t>
  </si>
  <si>
    <t>Glenda Fowler</t>
  </si>
  <si>
    <t>NZ-2023-197998</t>
  </si>
  <si>
    <t>TA-6954</t>
  </si>
  <si>
    <t>Tania Smith</t>
  </si>
  <si>
    <t>NZ-2025-726232</t>
  </si>
  <si>
    <t>AN-9566</t>
  </si>
  <si>
    <t>Anthony Lyons-Parker</t>
  </si>
  <si>
    <t>NZ-2024-910813</t>
  </si>
  <si>
    <t>PE-7810</t>
  </si>
  <si>
    <t>Peter Boyce</t>
  </si>
  <si>
    <t>NZ-2025-891917</t>
  </si>
  <si>
    <t>LE-2728</t>
  </si>
  <si>
    <t>Levi Knight</t>
  </si>
  <si>
    <t>NZ-2023-520304</t>
  </si>
  <si>
    <t>SO-1075</t>
  </si>
  <si>
    <t>Sophie Millar</t>
  </si>
  <si>
    <t>NZ-2022-375009</t>
  </si>
  <si>
    <t>CH-3113</t>
  </si>
  <si>
    <t>Chelsea Ball</t>
  </si>
  <si>
    <t>NZ-2021-279065</t>
  </si>
  <si>
    <t>NI-5211</t>
  </si>
  <si>
    <t>Nicola Corlett</t>
  </si>
  <si>
    <t>NZ-2023-518194</t>
  </si>
  <si>
    <t>NA-4251</t>
  </si>
  <si>
    <t>Natalie Martin</t>
  </si>
  <si>
    <t>NZ-2023-328987</t>
  </si>
  <si>
    <t>SA-1145</t>
  </si>
  <si>
    <t>Sarah Fisher</t>
  </si>
  <si>
    <t>NZ-2024-770755</t>
  </si>
  <si>
    <t>FL-1282</t>
  </si>
  <si>
    <t>Fletcher Morton</t>
  </si>
  <si>
    <t>NZ-2021-726209</t>
  </si>
  <si>
    <t>JO-5924</t>
  </si>
  <si>
    <t>John Clarke</t>
  </si>
  <si>
    <t>NZ-2023-291757</t>
  </si>
  <si>
    <t>GL-3147</t>
  </si>
  <si>
    <t>Glenn Simpson</t>
  </si>
  <si>
    <t>NZ-2023-875238</t>
  </si>
  <si>
    <t>CO-2048</t>
  </si>
  <si>
    <t>Cooper Carter</t>
  </si>
  <si>
    <t>NZ-2023-654229</t>
  </si>
  <si>
    <t>SH-6596</t>
  </si>
  <si>
    <t>Sheree Eaton</t>
  </si>
  <si>
    <t>NZ-2021-679894</t>
  </si>
  <si>
    <t>AM-5917</t>
  </si>
  <si>
    <t>Amanda Barnett</t>
  </si>
  <si>
    <t>NZ-2023-139875</t>
  </si>
  <si>
    <t>SA-5444</t>
  </si>
  <si>
    <t>Sandra Holloway</t>
  </si>
  <si>
    <t>NZ-2024-298494</t>
  </si>
  <si>
    <t>JA-3987</t>
  </si>
  <si>
    <t>Jayden Cooksley</t>
  </si>
  <si>
    <t>NZ-2021-551872</t>
  </si>
  <si>
    <t>ME-3916</t>
  </si>
  <si>
    <t>Melanie Wilton</t>
  </si>
  <si>
    <t>NZ-2023-456218</t>
  </si>
  <si>
    <t>LU-1716</t>
  </si>
  <si>
    <t>Luke Hudson</t>
  </si>
  <si>
    <t>NZ-2024-192452</t>
  </si>
  <si>
    <t>GR-5539</t>
  </si>
  <si>
    <t>Grace Weston</t>
  </si>
  <si>
    <t>NZ-2024-749172</t>
  </si>
  <si>
    <t>RA-1185</t>
  </si>
  <si>
    <t>Rachel Craven-Payne</t>
  </si>
  <si>
    <t>NZ-2023-618447</t>
  </si>
  <si>
    <t>SH-9020</t>
  </si>
  <si>
    <t>Shane Thomas-Leslie</t>
  </si>
  <si>
    <t>NZ-2022-880685</t>
  </si>
  <si>
    <t>TA-3330</t>
  </si>
  <si>
    <t>Tania Davis</t>
  </si>
  <si>
    <t>NZ-2023-249106</t>
  </si>
  <si>
    <t>SA-9482</t>
  </si>
  <si>
    <t>Sarah Allan</t>
  </si>
  <si>
    <t>NZ-2022-401461</t>
  </si>
  <si>
    <t>JO-7280</t>
  </si>
  <si>
    <t>John Brown-Walton</t>
  </si>
  <si>
    <t>NZ-2023-288621</t>
  </si>
  <si>
    <t>JE-7848</t>
  </si>
  <si>
    <t>Jeremy Burgess-Shailer</t>
  </si>
  <si>
    <t>NZ-2023-546582</t>
  </si>
  <si>
    <t>MA-3517</t>
  </si>
  <si>
    <t>Matiu Long</t>
  </si>
  <si>
    <t>NZ-2024-958210</t>
  </si>
  <si>
    <t>BR-9124</t>
  </si>
  <si>
    <t>Bradley Bailey</t>
  </si>
  <si>
    <t>NZ-2024-833246</t>
  </si>
  <si>
    <t>NA-9825</t>
  </si>
  <si>
    <t>Natalie Craven</t>
  </si>
  <si>
    <t>NZ-2022-897711</t>
  </si>
  <si>
    <t>MI-1974</t>
  </si>
  <si>
    <t>Michael Love</t>
  </si>
  <si>
    <t>NZ-2024-384980</t>
  </si>
  <si>
    <t>RE-7521</t>
  </si>
  <si>
    <t>Rebecca Pearce</t>
  </si>
  <si>
    <t>NZ-2022-566243</t>
  </si>
  <si>
    <t>TU-4668</t>
  </si>
  <si>
    <t>Tui Mitchell-Freeth</t>
  </si>
  <si>
    <t>NZ-2023-967983</t>
  </si>
  <si>
    <t>PA-3617</t>
  </si>
  <si>
    <t>Paige Burgess-Matthews</t>
  </si>
  <si>
    <t>NZ-2022-530220</t>
  </si>
  <si>
    <t>CL-3753</t>
  </si>
  <si>
    <t>Claire Perry-Oliver</t>
  </si>
  <si>
    <t>NZ-2024-456313</t>
  </si>
  <si>
    <t>MI-8232</t>
  </si>
  <si>
    <t>Michelle Collis-Davey</t>
  </si>
  <si>
    <t>NZ-2024-997534</t>
  </si>
  <si>
    <t>ZO-9849</t>
  </si>
  <si>
    <t>Zoe Hamilton</t>
  </si>
  <si>
    <t>NZ-2024-443349</t>
  </si>
  <si>
    <t>TA-1177</t>
  </si>
  <si>
    <t>Taylor Carter</t>
  </si>
  <si>
    <t>NZ-2025-529230</t>
  </si>
  <si>
    <t>AN-7261</t>
  </si>
  <si>
    <t>Andrew Edwards-Bary</t>
  </si>
  <si>
    <t>NZ-2024-925396</t>
  </si>
  <si>
    <t>DO-9867</t>
  </si>
  <si>
    <t>Donald Hickey</t>
  </si>
  <si>
    <t>NZ-2024-464965</t>
  </si>
  <si>
    <t>RE-2811</t>
  </si>
  <si>
    <t>Rebecca Turner</t>
  </si>
  <si>
    <t>NZ-2024-462162</t>
  </si>
  <si>
    <t>AN-1661</t>
  </si>
  <si>
    <t>Andrew Aberhart</t>
  </si>
  <si>
    <t>NZ-2022-344371</t>
  </si>
  <si>
    <t>PH-2217</t>
  </si>
  <si>
    <t>Philippa Walsh</t>
  </si>
  <si>
    <t>NZ-2023-375068</t>
  </si>
  <si>
    <t>OL-1147</t>
  </si>
  <si>
    <t>Olivia Stokes-Cooksley</t>
  </si>
  <si>
    <t>NZ-2024-427129</t>
  </si>
  <si>
    <t>RI-6153</t>
  </si>
  <si>
    <t>Richard Jensen</t>
  </si>
  <si>
    <t>NZ-2022-234286</t>
  </si>
  <si>
    <t>HA-4533</t>
  </si>
  <si>
    <t>Harrison Ryan</t>
  </si>
  <si>
    <t>NZ-2023-928484</t>
  </si>
  <si>
    <t>KA-2539</t>
  </si>
  <si>
    <t>Kayla Street</t>
  </si>
  <si>
    <t>NZ-2022-866150</t>
  </si>
  <si>
    <t>EV-8032</t>
  </si>
  <si>
    <t>Eva Esson</t>
  </si>
  <si>
    <t>NZ-2024-743497</t>
  </si>
  <si>
    <t>SA-2157</t>
  </si>
  <si>
    <t>Samantha McKay</t>
  </si>
  <si>
    <t>NZ-2022-926695</t>
  </si>
  <si>
    <t>WE-1830</t>
  </si>
  <si>
    <t>Wendy Smith</t>
  </si>
  <si>
    <t>NZ-2025-250161</t>
  </si>
  <si>
    <t>ST-4671</t>
  </si>
  <si>
    <t>Steven Forrest</t>
  </si>
  <si>
    <t>NZ-2024-194797</t>
  </si>
  <si>
    <t>CR-4690</t>
  </si>
  <si>
    <t>Crystal Enright</t>
  </si>
  <si>
    <t>NZ-2023-562901</t>
  </si>
  <si>
    <t>KE-5044</t>
  </si>
  <si>
    <t>Kevin Mears</t>
  </si>
  <si>
    <t>NZ-2024-639515</t>
  </si>
  <si>
    <t>DA-9527</t>
  </si>
  <si>
    <t>David Parker</t>
  </si>
  <si>
    <t>NZ-2023-470572</t>
  </si>
  <si>
    <t>AM-8593</t>
  </si>
  <si>
    <t>Amanda Stewart</t>
  </si>
  <si>
    <t>NZ-2021-230755</t>
  </si>
  <si>
    <t>MA-1138</t>
  </si>
  <si>
    <t>Martin Davies</t>
  </si>
  <si>
    <t>NZ-2023-184115</t>
  </si>
  <si>
    <t>NI-4644</t>
  </si>
  <si>
    <t>Nicola Croad-O'Sullivan</t>
  </si>
  <si>
    <t>NZ-2023-156168</t>
  </si>
  <si>
    <t>KA-3413</t>
  </si>
  <si>
    <t>Karen Booker</t>
  </si>
  <si>
    <t>NZ-2024-345450</t>
  </si>
  <si>
    <t>JU-1806</t>
  </si>
  <si>
    <t>Julie Norton</t>
  </si>
  <si>
    <t>NZ-2022-160934</t>
  </si>
  <si>
    <t>JA-6098</t>
  </si>
  <si>
    <t>Jan Barnett</t>
  </si>
  <si>
    <t>NZ-2021-837638</t>
  </si>
  <si>
    <t>SC-2513</t>
  </si>
  <si>
    <t>Scott Knowles</t>
  </si>
  <si>
    <t>NZ-2021-728865</t>
  </si>
  <si>
    <t>MI-5148</t>
  </si>
  <si>
    <t>Mia Taylor</t>
  </si>
  <si>
    <t>NZ-2023-790576</t>
  </si>
  <si>
    <t>SC-3782</t>
  </si>
  <si>
    <t>Scott Watkins-Adams</t>
  </si>
  <si>
    <t>NZ-2023-160088</t>
  </si>
  <si>
    <t>WA-1507</t>
  </si>
  <si>
    <t>Wayne Montgomery</t>
  </si>
  <si>
    <t>NZ-2022-722522</t>
  </si>
  <si>
    <t>MU-5724</t>
  </si>
  <si>
    <t>Murray Bell</t>
  </si>
  <si>
    <t>NZ-2023-767555</t>
  </si>
  <si>
    <t>LO-3862</t>
  </si>
  <si>
    <t>Logan Evans</t>
  </si>
  <si>
    <t>NZ-2022-263839</t>
  </si>
  <si>
    <t>MA-2771</t>
  </si>
  <si>
    <t>Max Smith</t>
  </si>
  <si>
    <t>NZ-2024-135896</t>
  </si>
  <si>
    <t>PH-1077</t>
  </si>
  <si>
    <t>Philip Ireland</t>
  </si>
  <si>
    <t>NZ-2025-255741</t>
  </si>
  <si>
    <t>RO-1417</t>
  </si>
  <si>
    <t>Robert Barrett-Rowland</t>
  </si>
  <si>
    <t>NZ-2023-972881</t>
  </si>
  <si>
    <t>OL-1020</t>
  </si>
  <si>
    <t>Oliver Hay</t>
  </si>
  <si>
    <t>NZ-2022-231140</t>
  </si>
  <si>
    <t>BR-3884</t>
  </si>
  <si>
    <t>Brent Clarke</t>
  </si>
  <si>
    <t>NZ-2021-915603</t>
  </si>
  <si>
    <t>LO-6679</t>
  </si>
  <si>
    <t>Louis Murdoch</t>
  </si>
  <si>
    <t>NZ-2024-345658</t>
  </si>
  <si>
    <t>SU-6928</t>
  </si>
  <si>
    <t>Suzanne Smith-Bishell</t>
  </si>
  <si>
    <t>NZ-2024-342706</t>
  </si>
  <si>
    <t>HO-3576</t>
  </si>
  <si>
    <t>Holly Tapp</t>
  </si>
  <si>
    <t>NZ-2022-287868</t>
  </si>
  <si>
    <t>CH-8450</t>
  </si>
  <si>
    <t>Christine Rayner</t>
  </si>
  <si>
    <t>NZ-2023-509462</t>
  </si>
  <si>
    <t>AA-4224</t>
  </si>
  <si>
    <t>Aaron Clarke</t>
  </si>
  <si>
    <t>NZ-2021-484906</t>
  </si>
  <si>
    <t>AL-4682</t>
  </si>
  <si>
    <t>Alicia Stewart</t>
  </si>
  <si>
    <t>NZ-2023-820348</t>
  </si>
  <si>
    <t>MI-4724</t>
  </si>
  <si>
    <t>Michael Edwards</t>
  </si>
  <si>
    <t>NZ-2023-979956</t>
  </si>
  <si>
    <t>AM-3831</t>
  </si>
  <si>
    <t>Amy Smart</t>
  </si>
  <si>
    <t>NZ-2021-254385</t>
  </si>
  <si>
    <t>AN-8563</t>
  </si>
  <si>
    <t>Anthony Price</t>
  </si>
  <si>
    <t>NZ-2023-320123</t>
  </si>
  <si>
    <t>JA-6958</t>
  </si>
  <si>
    <t>Jason Goodwin</t>
  </si>
  <si>
    <t>NZ-2024-490642</t>
  </si>
  <si>
    <t>CO-7129</t>
  </si>
  <si>
    <t>Cooper Armstrong</t>
  </si>
  <si>
    <t>NZ-2023-423327</t>
  </si>
  <si>
    <t>JO-5678</t>
  </si>
  <si>
    <t>Joanna Parkes</t>
  </si>
  <si>
    <t>NZ-2025-862205</t>
  </si>
  <si>
    <t>PE-7714</t>
  </si>
  <si>
    <t>Peter Simpson</t>
  </si>
  <si>
    <t>NZ-2022-475768</t>
  </si>
  <si>
    <t>TR-6882</t>
  </si>
  <si>
    <t>Tracy Hook-Harris</t>
  </si>
  <si>
    <t>NZ-2024-476794</t>
  </si>
  <si>
    <t>AA-5464</t>
  </si>
  <si>
    <t>Aaron Russell</t>
  </si>
  <si>
    <t>NZ-2024-553570</t>
  </si>
  <si>
    <t>LI-1534</t>
  </si>
  <si>
    <t>Lisa Street</t>
  </si>
  <si>
    <t>NZ-2023-680452</t>
  </si>
  <si>
    <t>MA-1426</t>
  </si>
  <si>
    <t>Maree Paton</t>
  </si>
  <si>
    <t>NZ-2024-840512</t>
  </si>
  <si>
    <t>AN-1016</t>
  </si>
  <si>
    <t>Anna Nicholson</t>
  </si>
  <si>
    <t>NZ-2022-944167</t>
  </si>
  <si>
    <t>AM-8749</t>
  </si>
  <si>
    <t>Amanda Morris</t>
  </si>
  <si>
    <t>NZ-2025-712259</t>
  </si>
  <si>
    <t>ZA-6645</t>
  </si>
  <si>
    <t>Zara Marshall</t>
  </si>
  <si>
    <t>NZ-2025-551800</t>
  </si>
  <si>
    <t>RO-4888</t>
  </si>
  <si>
    <t>Rochelle Mercer</t>
  </si>
  <si>
    <t>NZ-2022-794275</t>
  </si>
  <si>
    <t>AM-6805</t>
  </si>
  <si>
    <t>Amanda Cole</t>
  </si>
  <si>
    <t>NZ-2024-193731</t>
  </si>
  <si>
    <t>MA-4069</t>
  </si>
  <si>
    <t>Mathew Blackwell</t>
  </si>
  <si>
    <t>NZ-2022-199876</t>
  </si>
  <si>
    <t>JO-5032</t>
  </si>
  <si>
    <t>Jonathan Fox-Gaskin</t>
  </si>
  <si>
    <t>NZ-2023-260802</t>
  </si>
  <si>
    <t>JA-2419</t>
  </si>
  <si>
    <t>Jacob Hood-Batchelar</t>
  </si>
  <si>
    <t>NZ-2023-138011</t>
  </si>
  <si>
    <t>NI-1041</t>
  </si>
  <si>
    <t>Nicole Graham</t>
  </si>
  <si>
    <t>NZ-2022-299327</t>
  </si>
  <si>
    <t>ST-8718</t>
  </si>
  <si>
    <t>NZ-2024-236519</t>
  </si>
  <si>
    <t>KA-3754</t>
  </si>
  <si>
    <t>Kate Jones</t>
  </si>
  <si>
    <t>NZ-2023-331562</t>
  </si>
  <si>
    <t>BR-5229</t>
  </si>
  <si>
    <t>Brian Patchett-Dobson</t>
  </si>
  <si>
    <t>NZ-2023-407603</t>
  </si>
  <si>
    <t>ED-8683</t>
  </si>
  <si>
    <t>Edward Hart-Thompson</t>
  </si>
  <si>
    <t>NZ-2023-477383</t>
  </si>
  <si>
    <t>HA-4818</t>
  </si>
  <si>
    <t>Harry Wallace</t>
  </si>
  <si>
    <t>NZ-2023-846263</t>
  </si>
  <si>
    <t>SA-9164</t>
  </si>
  <si>
    <t>Samuel McCormick</t>
  </si>
  <si>
    <t>NZ-2021-792198</t>
  </si>
  <si>
    <t>DE-8439</t>
  </si>
  <si>
    <t>Desmond Shepherd</t>
  </si>
  <si>
    <t>NZ-2022-890233</t>
  </si>
  <si>
    <t>SU-7697</t>
  </si>
  <si>
    <t>Summer Thomas-Waghorn</t>
  </si>
  <si>
    <t>NZ-2022-155992</t>
  </si>
  <si>
    <t>SH-3281</t>
  </si>
  <si>
    <t>Sharon Gaskin</t>
  </si>
  <si>
    <t>NZ-2022-374504</t>
  </si>
  <si>
    <t>AS-9914</t>
  </si>
  <si>
    <t>Ashleigh Henderson</t>
  </si>
  <si>
    <t>NZ-2023-778243</t>
  </si>
  <si>
    <t>CH-7672</t>
  </si>
  <si>
    <t>Christopher Bryant</t>
  </si>
  <si>
    <t>NZ-2024-995816</t>
  </si>
  <si>
    <t>LA-2231</t>
  </si>
  <si>
    <t>Laura Spencer</t>
  </si>
  <si>
    <t>NZ-2022-501547</t>
  </si>
  <si>
    <t>MI-4442</t>
  </si>
  <si>
    <t>Mia Blair</t>
  </si>
  <si>
    <t>NZ-2023-118775</t>
  </si>
  <si>
    <t>ME-3253</t>
  </si>
  <si>
    <t>Melanie Henderson</t>
  </si>
  <si>
    <t>NZ-2021-591883</t>
  </si>
  <si>
    <t>DA-3331</t>
  </si>
  <si>
    <t>David Parsons</t>
  </si>
  <si>
    <t>NZ-2023-763745</t>
  </si>
  <si>
    <t>MO-9966</t>
  </si>
  <si>
    <t>Monique Gleeson</t>
  </si>
  <si>
    <t>NZ-2022-458769</t>
  </si>
  <si>
    <t>SA-1198</t>
  </si>
  <si>
    <t>Samantha Blake</t>
  </si>
  <si>
    <t>NZ-2024-936502</t>
  </si>
  <si>
    <t>ST-5665</t>
  </si>
  <si>
    <t>Stuart Alexander</t>
  </si>
  <si>
    <t>NZ-2022-480736</t>
  </si>
  <si>
    <t>RA-3479</t>
  </si>
  <si>
    <t>Raewyn Johansen</t>
  </si>
  <si>
    <t>NZ-2022-200387</t>
  </si>
  <si>
    <t>SU-9553</t>
  </si>
  <si>
    <t>Susan Griffin</t>
  </si>
  <si>
    <t>NZ-2023-398161</t>
  </si>
  <si>
    <t>SH-2906</t>
  </si>
  <si>
    <t>Shane Lawson</t>
  </si>
  <si>
    <t>NZ-2023-230871</t>
  </si>
  <si>
    <t>WE-8524</t>
  </si>
  <si>
    <t>Wendy Evans</t>
  </si>
  <si>
    <t>NZ-2022-286439</t>
  </si>
  <si>
    <t>JA-1665</t>
  </si>
  <si>
    <t>Janine Henderson</t>
  </si>
  <si>
    <t>NZ-2024-191930</t>
  </si>
  <si>
    <t>AD-7115</t>
  </si>
  <si>
    <t>Adam Gilchrist</t>
  </si>
  <si>
    <t>NZ-2021-193228</t>
  </si>
  <si>
    <t>DE-1368</t>
  </si>
  <si>
    <t>Deborah Ingram-Holland</t>
  </si>
  <si>
    <t>NZ-2021-569812</t>
  </si>
  <si>
    <t>ST-6120</t>
  </si>
  <si>
    <t>Steven Smith</t>
  </si>
  <si>
    <t>NZ-2023-176943</t>
  </si>
  <si>
    <t>AN-6410</t>
  </si>
  <si>
    <t>Anne Curtis</t>
  </si>
  <si>
    <t>NZ-2024-573301</t>
  </si>
  <si>
    <t>OL-5461</t>
  </si>
  <si>
    <t>Olivia Cook</t>
  </si>
  <si>
    <t>NZ-2021-483632</t>
  </si>
  <si>
    <t>EM-7199</t>
  </si>
  <si>
    <t>Emma Harrison</t>
  </si>
  <si>
    <t>NZ-2022-809711</t>
  </si>
  <si>
    <t>SI-5323</t>
  </si>
  <si>
    <t>Simon Neal</t>
  </si>
  <si>
    <t>NZ-2021-445355</t>
  </si>
  <si>
    <t>ER-6585</t>
  </si>
  <si>
    <t>Erin Sheridan-Carpenter</t>
  </si>
  <si>
    <t>NZ-2025-766485</t>
  </si>
  <si>
    <t>CH-6952</t>
  </si>
  <si>
    <t>Christopher Knight</t>
  </si>
  <si>
    <t>NZ-2023-291276</t>
  </si>
  <si>
    <t>AN-3573</t>
  </si>
  <si>
    <t>Annette Perano</t>
  </si>
  <si>
    <t>NZ-2021-476091</t>
  </si>
  <si>
    <t>RA-5879</t>
  </si>
  <si>
    <t>Rachel Cresswell</t>
  </si>
  <si>
    <t>NZ-2022-617584</t>
  </si>
  <si>
    <t>SU-2915</t>
  </si>
  <si>
    <t>Susan Webster</t>
  </si>
  <si>
    <t>NZ-2022-889604</t>
  </si>
  <si>
    <t>GR-4172</t>
  </si>
  <si>
    <t>Graeme Davies</t>
  </si>
  <si>
    <t>NZ-2023-127311</t>
  </si>
  <si>
    <t>MI-1880</t>
  </si>
  <si>
    <t>Michelle Hardie</t>
  </si>
  <si>
    <t>NZ-2023-216182</t>
  </si>
  <si>
    <t>JA-8945</t>
  </si>
  <si>
    <t>Jack McLachlan</t>
  </si>
  <si>
    <t>NZ-2023-546620</t>
  </si>
  <si>
    <t>PA-6687</t>
  </si>
  <si>
    <t>Pauline Turner-Rose</t>
  </si>
  <si>
    <t>NZ-2025-963932</t>
  </si>
  <si>
    <t>DE-3580</t>
  </si>
  <si>
    <t>Denise Payne</t>
  </si>
  <si>
    <t>NZ-2023-104190</t>
  </si>
  <si>
    <t>HE-7742</t>
  </si>
  <si>
    <t>Heather Russell-Donaldson</t>
  </si>
  <si>
    <t>NZ-2022-204941</t>
  </si>
  <si>
    <t>MA-4271</t>
  </si>
  <si>
    <t>NZ-2023-573306</t>
  </si>
  <si>
    <t>ME-9205</t>
  </si>
  <si>
    <t>Melissa Page</t>
  </si>
  <si>
    <t>NZ-2023-458016</t>
  </si>
  <si>
    <t>AL-7633</t>
  </si>
  <si>
    <t>Alan Neal</t>
  </si>
  <si>
    <t>NZ-2023-829874</t>
  </si>
  <si>
    <t>RA-6687</t>
  </si>
  <si>
    <t>Raewyn Herd</t>
  </si>
  <si>
    <t>NZ-2022-294747</t>
  </si>
  <si>
    <t>PA-2045</t>
  </si>
  <si>
    <t>Paul Cook</t>
  </si>
  <si>
    <t>NZ-2023-330364</t>
  </si>
  <si>
    <t>PH-5535</t>
  </si>
  <si>
    <t>Philippa Mercer</t>
  </si>
  <si>
    <t>NZ-2024-446904</t>
  </si>
  <si>
    <t>CH-5962</t>
  </si>
  <si>
    <t>Charlotte Saunders</t>
  </si>
  <si>
    <t>NZ-2024-516531</t>
  </si>
  <si>
    <t>MA-6067</t>
  </si>
  <si>
    <t>Margaret Corlett</t>
  </si>
  <si>
    <t>NZ-2024-939727</t>
  </si>
  <si>
    <t>LI-5473</t>
  </si>
  <si>
    <t>Linda Roberts-Pollard</t>
  </si>
  <si>
    <t>NZ-2023-550991</t>
  </si>
  <si>
    <t>LO-9140</t>
  </si>
  <si>
    <t>Louise Rees-Smith</t>
  </si>
  <si>
    <t>NZ-2024-418476</t>
  </si>
  <si>
    <t>DE-9307</t>
  </si>
  <si>
    <t>Destiny Long</t>
  </si>
  <si>
    <t>NZ-2023-306160</t>
  </si>
  <si>
    <t>JA-1829</t>
  </si>
  <si>
    <t>Jacqueline Thompson</t>
  </si>
  <si>
    <t>NZ-2024-969365</t>
  </si>
  <si>
    <t>MA-4633</t>
  </si>
  <si>
    <t>Matthew Jennings</t>
  </si>
  <si>
    <t>NZ-2025-111469</t>
  </si>
  <si>
    <t>MA-9777</t>
  </si>
  <si>
    <t>Matiu Hills</t>
  </si>
  <si>
    <t>NZ-2024-135887</t>
  </si>
  <si>
    <t>HA-7988</t>
  </si>
  <si>
    <t>Harper Manning-Waters</t>
  </si>
  <si>
    <t>NZ-2022-628298</t>
  </si>
  <si>
    <t>HE-9172</t>
  </si>
  <si>
    <t>Henry Donald</t>
  </si>
  <si>
    <t>NZ-2024-470898</t>
  </si>
  <si>
    <t>SH-9917</t>
  </si>
  <si>
    <t>Shaun Burns-Ingram</t>
  </si>
  <si>
    <t>NZ-2024-407204</t>
  </si>
  <si>
    <t>ST-3621</t>
  </si>
  <si>
    <t>Stephen Reid</t>
  </si>
  <si>
    <t>NZ-2023-711986</t>
  </si>
  <si>
    <t>TO-1189</t>
  </si>
  <si>
    <t>Toni McEwen</t>
  </si>
  <si>
    <t>NZ-2024-187368</t>
  </si>
  <si>
    <t>DE-4593</t>
  </si>
  <si>
    <t>Deborah Booth-Franklin</t>
  </si>
  <si>
    <t>NZ-2024-643848</t>
  </si>
  <si>
    <t>AU-7383</t>
  </si>
  <si>
    <t>Austin Moore-Baker</t>
  </si>
  <si>
    <t>NZ-2024-986988</t>
  </si>
  <si>
    <t>MA-1251</t>
  </si>
  <si>
    <t>Margaret Fowler</t>
  </si>
  <si>
    <t>NZ-2023-703202</t>
  </si>
  <si>
    <t>CA-6459</t>
  </si>
  <si>
    <t>Carol Roberts</t>
  </si>
  <si>
    <t>NZ-2022-762638</t>
  </si>
  <si>
    <t>PA-2476</t>
  </si>
  <si>
    <t>Paul Nielsen</t>
  </si>
  <si>
    <t>NZ-2024-844602</t>
  </si>
  <si>
    <t>JA-1818</t>
  </si>
  <si>
    <t>Jade Armstrong</t>
  </si>
  <si>
    <t>NZ-2023-203072</t>
  </si>
  <si>
    <t>AN-8792</t>
  </si>
  <si>
    <t>Andrew Hayes-Thomas</t>
  </si>
  <si>
    <t>NZ-2021-902118</t>
  </si>
  <si>
    <t>SH-4615</t>
  </si>
  <si>
    <t>Shane Funnell-Rowe</t>
  </si>
  <si>
    <t>NZ-2022-527757</t>
  </si>
  <si>
    <t>HA-8314</t>
  </si>
  <si>
    <t>Hayley Chambers</t>
  </si>
  <si>
    <t>NZ-2025-190348</t>
  </si>
  <si>
    <t>AN-5574</t>
  </si>
  <si>
    <t>Andrew Dunn-Owen</t>
  </si>
  <si>
    <t>NZ-2024-123767</t>
  </si>
  <si>
    <t>RI-8194</t>
  </si>
  <si>
    <t>NZ-2024-673279</t>
  </si>
  <si>
    <t>HA-7030</t>
  </si>
  <si>
    <t>Hayden Cragg</t>
  </si>
  <si>
    <t>NZ-2022-760797</t>
  </si>
  <si>
    <t>DA-3587</t>
  </si>
  <si>
    <t>Daniel Anderson</t>
  </si>
  <si>
    <t>NZ-2023-701982</t>
  </si>
  <si>
    <t>KA-6894</t>
  </si>
  <si>
    <t>Katie Paul</t>
  </si>
  <si>
    <t>NZ-2024-166199</t>
  </si>
  <si>
    <t>EM-8335</t>
  </si>
  <si>
    <t>Emily Atkinson-McIntosh</t>
  </si>
  <si>
    <t>NZ-2024-858530</t>
  </si>
  <si>
    <t>SO-8883</t>
  </si>
  <si>
    <t>Sophie Hay</t>
  </si>
  <si>
    <t>NZ-2024-390168</t>
  </si>
  <si>
    <t>CA-4031</t>
  </si>
  <si>
    <t>Cassandra Hope</t>
  </si>
  <si>
    <t>NZ-2021-838355</t>
  </si>
  <si>
    <t>Natasha Jones</t>
  </si>
  <si>
    <t>NZ-2024-197745</t>
  </si>
  <si>
    <t>MA-7327</t>
  </si>
  <si>
    <t>Mark Mitchell</t>
  </si>
  <si>
    <t>NZ-2021-761672</t>
  </si>
  <si>
    <t>BR-7898</t>
  </si>
  <si>
    <t>Brian Hansen</t>
  </si>
  <si>
    <t>NZ-2024-698165</t>
  </si>
  <si>
    <t>RO-9626</t>
  </si>
  <si>
    <t>Rochelle Harris</t>
  </si>
  <si>
    <t>NZ-2024-181772</t>
  </si>
  <si>
    <t>RO-1935</t>
  </si>
  <si>
    <t>Robert Johnston</t>
  </si>
  <si>
    <t>NZ-2025-133565</t>
  </si>
  <si>
    <t>RO-2810</t>
  </si>
  <si>
    <t>Robyn Boyd</t>
  </si>
  <si>
    <t>NZ-2021-980525</t>
  </si>
  <si>
    <t>KA-5313</t>
  </si>
  <si>
    <t>Kathryn Roberts-Smith</t>
  </si>
  <si>
    <t>NZ-2024-214910</t>
  </si>
  <si>
    <t>LI-8000</t>
  </si>
  <si>
    <t>Lisa McDonald</t>
  </si>
  <si>
    <t>NZ-2024-203313</t>
  </si>
  <si>
    <t>RO-8865</t>
  </si>
  <si>
    <t>Ross Buchanan</t>
  </si>
  <si>
    <t>NZ-2025-355197</t>
  </si>
  <si>
    <t>NI-5229</t>
  </si>
  <si>
    <t>Nigel Flood-Bailey</t>
  </si>
  <si>
    <t>NZ-2022-135146</t>
  </si>
  <si>
    <t>ME-4797</t>
  </si>
  <si>
    <t>Melanie Hood</t>
  </si>
  <si>
    <t>NZ-2022-307907</t>
  </si>
  <si>
    <t>KE-9131</t>
  </si>
  <si>
    <t>Kelly Price</t>
  </si>
  <si>
    <t>NZ-2021-452358</t>
  </si>
  <si>
    <t>MA-5123</t>
  </si>
  <si>
    <t>Matthew Martin-Bishop</t>
  </si>
  <si>
    <t>NZ-2023-453745</t>
  </si>
  <si>
    <t>JE-6973</t>
  </si>
  <si>
    <t>Jesse Lee</t>
  </si>
  <si>
    <t>NZ-2022-586759</t>
  </si>
  <si>
    <t>RI-5302</t>
  </si>
  <si>
    <t>Richard Cresswell</t>
  </si>
  <si>
    <t>NZ-2024-311251</t>
  </si>
  <si>
    <t>JO-3594</t>
  </si>
  <si>
    <t>NZ-2023-262806</t>
  </si>
  <si>
    <t>HO-1968</t>
  </si>
  <si>
    <t>Holly Love</t>
  </si>
  <si>
    <t>NZ-2024-957519</t>
  </si>
  <si>
    <t>JE-2059</t>
  </si>
  <si>
    <t>Jennifer Barker</t>
  </si>
  <si>
    <t>NZ-2021-972226</t>
  </si>
  <si>
    <t>PA-1157</t>
  </si>
  <si>
    <t>Paul Wells</t>
  </si>
  <si>
    <t>NZ-2022-989562</t>
  </si>
  <si>
    <t>IA-4249</t>
  </si>
  <si>
    <t>Ian Fenton</t>
  </si>
  <si>
    <t>NZ-2022-691629</t>
  </si>
  <si>
    <t>MA-5651</t>
  </si>
  <si>
    <t>Matthew Hudson</t>
  </si>
  <si>
    <t>NZ-2025-274392</t>
  </si>
  <si>
    <t>BE-9241</t>
  </si>
  <si>
    <t>Benjamin Jackson</t>
  </si>
  <si>
    <t>NZ-2024-566722</t>
  </si>
  <si>
    <t>GR-6453</t>
  </si>
  <si>
    <t>Gregory Baxter</t>
  </si>
  <si>
    <t>NZ-2024-793173</t>
  </si>
  <si>
    <t>AM-6688</t>
  </si>
  <si>
    <t>Amanda Gordon</t>
  </si>
  <si>
    <t>NZ-2022-559660</t>
  </si>
  <si>
    <t>AL-3526</t>
  </si>
  <si>
    <t>Alexander Sinclair</t>
  </si>
  <si>
    <t>NZ-2024-663452</t>
  </si>
  <si>
    <t>RI-7682</t>
  </si>
  <si>
    <t>Richard Ritchie</t>
  </si>
  <si>
    <t>NZ-2022-472799</t>
  </si>
  <si>
    <t>LI-8124</t>
  </si>
  <si>
    <t>Lilly Murphy</t>
  </si>
  <si>
    <t>NZ-2024-525380</t>
  </si>
  <si>
    <t>CH-5826</t>
  </si>
  <si>
    <t>Christopher Guthrie</t>
  </si>
  <si>
    <t>NZ-2022-254836</t>
  </si>
  <si>
    <t>DA-6603</t>
  </si>
  <si>
    <t>Daniel Wood</t>
  </si>
  <si>
    <t>NZ-2022-363858</t>
  </si>
  <si>
    <t>ME-5186</t>
  </si>
  <si>
    <t>Melanie Gleeson</t>
  </si>
  <si>
    <t>NZ-2021-825899</t>
  </si>
  <si>
    <t>JO-2376</t>
  </si>
  <si>
    <t>Joshua Farland-Pedersen</t>
  </si>
  <si>
    <t>NZ-2022-177654</t>
  </si>
  <si>
    <t>JA-2823</t>
  </si>
  <si>
    <t>Janine Jordan</t>
  </si>
  <si>
    <t>NZ-2022-283720</t>
  </si>
  <si>
    <t>JA-9251</t>
  </si>
  <si>
    <t>Jade Butler</t>
  </si>
  <si>
    <t>NZ-2025-780606</t>
  </si>
  <si>
    <t>MI-6929</t>
  </si>
  <si>
    <t>Millie Fulton</t>
  </si>
  <si>
    <t>NZ-2023-785540</t>
  </si>
  <si>
    <t>GL-8224</t>
  </si>
  <si>
    <t>Glen McDonald</t>
  </si>
  <si>
    <t>NZ-2021-261017</t>
  </si>
  <si>
    <t>CH-5942</t>
  </si>
  <si>
    <t>Christopher Short</t>
  </si>
  <si>
    <t>NZ-2023-143825</t>
  </si>
  <si>
    <t>LO-2888</t>
  </si>
  <si>
    <t>Lorraine Sutton</t>
  </si>
  <si>
    <t>NZ-2025-639289</t>
  </si>
  <si>
    <t>KA-2052</t>
  </si>
  <si>
    <t>Kayla Willis</t>
  </si>
  <si>
    <t>NZ-2025-245241</t>
  </si>
  <si>
    <t>DE-1646</t>
  </si>
  <si>
    <t>Denise Bruce</t>
  </si>
  <si>
    <t>NZ-2021-834318</t>
  </si>
  <si>
    <t>HA-9131</t>
  </si>
  <si>
    <t>Hamish Brown</t>
  </si>
  <si>
    <t>NZ-2024-110160</t>
  </si>
  <si>
    <t>JA-9002</t>
  </si>
  <si>
    <t>James Millar</t>
  </si>
  <si>
    <t>NZ-2023-982912</t>
  </si>
  <si>
    <t>LI-2478</t>
  </si>
  <si>
    <t>Liam Costello</t>
  </si>
  <si>
    <t>NZ-2024-321632</t>
  </si>
  <si>
    <t>AL-7338</t>
  </si>
  <si>
    <t>Alexander Middlemiss</t>
  </si>
  <si>
    <t>NZ-2025-553036</t>
  </si>
  <si>
    <t>AL-7102</t>
  </si>
  <si>
    <t>Alison Scott</t>
  </si>
  <si>
    <t>NZ-2023-559865</t>
  </si>
  <si>
    <t>DA-1840</t>
  </si>
  <si>
    <t>David Crawford</t>
  </si>
  <si>
    <t>NZ-2021-689283</t>
  </si>
  <si>
    <t>KE-7542</t>
  </si>
  <si>
    <t>Kevin Jenkins</t>
  </si>
  <si>
    <t>NZ-2024-479191</t>
  </si>
  <si>
    <t>MA-4785</t>
  </si>
  <si>
    <t>Matthew Anderson-Rutherford</t>
  </si>
  <si>
    <t>NZ-2024-673553</t>
  </si>
  <si>
    <t>CH-7792</t>
  </si>
  <si>
    <t>Christine Holdaway</t>
  </si>
  <si>
    <t>NZ-2021-306404</t>
  </si>
  <si>
    <t>GA-6125</t>
  </si>
  <si>
    <t>Gavin Drummond</t>
  </si>
  <si>
    <t>NZ-2023-277482</t>
  </si>
  <si>
    <t>KA-7865</t>
  </si>
  <si>
    <t>Kathryn Roberts</t>
  </si>
  <si>
    <t>NZ-2024-771677</t>
  </si>
  <si>
    <t>AL-9348</t>
  </si>
  <si>
    <t>Alex Ford</t>
  </si>
  <si>
    <t>NZ-2024-309941</t>
  </si>
  <si>
    <t>ME-4684</t>
  </si>
  <si>
    <t>Melissa O'Donnell-Reid</t>
  </si>
  <si>
    <t>NZ-2021-987807</t>
  </si>
  <si>
    <t>EM-1042</t>
  </si>
  <si>
    <t>Emily Webster</t>
  </si>
  <si>
    <t>NZ-2023-158981</t>
  </si>
  <si>
    <t>RO-5298</t>
  </si>
  <si>
    <t>NZ-2022-275653</t>
  </si>
  <si>
    <t>ST-6147</t>
  </si>
  <si>
    <t>Stephen Sheridan</t>
  </si>
  <si>
    <t>NZ-2025-409165</t>
  </si>
  <si>
    <t>JA-6211</t>
  </si>
  <si>
    <t>Jacqueline McDonald</t>
  </si>
  <si>
    <t>NZ-2024-953359</t>
  </si>
  <si>
    <t>ST-7687</t>
  </si>
  <si>
    <t>Stephen Roberts</t>
  </si>
  <si>
    <t>NZ-2021-932975</t>
  </si>
  <si>
    <t>RI-7836</t>
  </si>
  <si>
    <t>Richard McKay</t>
  </si>
  <si>
    <t>NZ-2023-909852</t>
  </si>
  <si>
    <t>JE-3295</t>
  </si>
  <si>
    <t>Jessica Scott</t>
  </si>
  <si>
    <t>NZ-2022-855485</t>
  </si>
  <si>
    <t>WA-9851</t>
  </si>
  <si>
    <t>Warwick Davis-Bond</t>
  </si>
  <si>
    <t>NZ-2024-198907</t>
  </si>
  <si>
    <t>JU-3309</t>
  </si>
  <si>
    <t>Julie Whyte</t>
  </si>
  <si>
    <t>NZ-2022-105869</t>
  </si>
  <si>
    <t>RO-6023</t>
  </si>
  <si>
    <t>Ronald Waghorn</t>
  </si>
  <si>
    <t>NZ-2022-517617</t>
  </si>
  <si>
    <t>BR-1388</t>
  </si>
  <si>
    <t>Bronwyn Herd</t>
  </si>
  <si>
    <t>NZ-2024-485564</t>
  </si>
  <si>
    <t>AA-2140</t>
  </si>
  <si>
    <t>Aaron Brown</t>
  </si>
  <si>
    <t>NZ-2024-371292</t>
  </si>
  <si>
    <t>SA-1750</t>
  </si>
  <si>
    <t>Samuel Taylor-McKinnon</t>
  </si>
  <si>
    <t>NZ-2024-334608</t>
  </si>
  <si>
    <t>BR-8304</t>
  </si>
  <si>
    <t>Brian Hughes-Smith</t>
  </si>
  <si>
    <t>NZ-2022-492879</t>
  </si>
  <si>
    <t>KE-1504</t>
  </si>
  <si>
    <t>Kevin Stevens</t>
  </si>
  <si>
    <t>NZ-2021-828601</t>
  </si>
  <si>
    <t>GA-2976</t>
  </si>
  <si>
    <t>Gary Paton</t>
  </si>
  <si>
    <t>NZ-2023-914649</t>
  </si>
  <si>
    <t>RI-2429</t>
  </si>
  <si>
    <t>Richard Franklin</t>
  </si>
  <si>
    <t>NZ-2025-562763</t>
  </si>
  <si>
    <t>GE-4445</t>
  </si>
  <si>
    <t>Georgina Greer-Casey</t>
  </si>
  <si>
    <t>NZ-2021-959338</t>
  </si>
  <si>
    <t>BR-6502</t>
  </si>
  <si>
    <t>Brooke Taylor</t>
  </si>
  <si>
    <t>NZ-2023-308480</t>
  </si>
  <si>
    <t>JO-5090</t>
  </si>
  <si>
    <t>Joanna Smith</t>
  </si>
  <si>
    <t>NZ-2022-533231</t>
  </si>
  <si>
    <t>SO-4010</t>
  </si>
  <si>
    <t>Sophie Stewart-Strawbridge</t>
  </si>
  <si>
    <t>NZ-2022-207541</t>
  </si>
  <si>
    <t>NI-9058</t>
  </si>
  <si>
    <t>Nicola Warner-Bell</t>
  </si>
  <si>
    <t>NZ-2021-608378</t>
  </si>
  <si>
    <t>LI-7576</t>
  </si>
  <si>
    <t>Lily Shannon</t>
  </si>
  <si>
    <t>NZ-2024-368668</t>
  </si>
  <si>
    <t>LU-3607</t>
  </si>
  <si>
    <t>Lucas Guard</t>
  </si>
  <si>
    <t>NZ-2021-866851</t>
  </si>
  <si>
    <t>HE-4374</t>
  </si>
  <si>
    <t>Heather Taylor</t>
  </si>
  <si>
    <t>NZ-2023-650250</t>
  </si>
  <si>
    <t>ST-2991</t>
  </si>
  <si>
    <t>Stuart Moran</t>
  </si>
  <si>
    <t>NZ-2025-809762</t>
  </si>
  <si>
    <t>RY-8683</t>
  </si>
  <si>
    <t>Ryan Davey</t>
  </si>
  <si>
    <t>NZ-2022-111836</t>
  </si>
  <si>
    <t>DA-7725</t>
  </si>
  <si>
    <t>Danielle Barnett</t>
  </si>
  <si>
    <t>NZ-2023-397356</t>
  </si>
  <si>
    <t>AR-1421</t>
  </si>
  <si>
    <t>Aroha Russell</t>
  </si>
  <si>
    <t>NZ-2022-899718</t>
  </si>
  <si>
    <t>ST-9517</t>
  </si>
  <si>
    <t>Stephanie Jellyman</t>
  </si>
  <si>
    <t>NZ-2023-579480</t>
  </si>
  <si>
    <t>SH-9860</t>
  </si>
  <si>
    <t>Sharon O'Sullivan</t>
  </si>
  <si>
    <t>NZ-2021-362469</t>
  </si>
  <si>
    <t>AM-9551</t>
  </si>
  <si>
    <t>Amelia Blackwell</t>
  </si>
  <si>
    <t>NZ-2024-500669</t>
  </si>
  <si>
    <t>OL-5634</t>
  </si>
  <si>
    <t>Olivia Berry</t>
  </si>
  <si>
    <t>NZ-2021-234123</t>
  </si>
  <si>
    <t>JE-1244</t>
  </si>
  <si>
    <t>Jeffrey Barr</t>
  </si>
  <si>
    <t>NZ-2021-103775</t>
  </si>
  <si>
    <t>KI-9833</t>
  </si>
  <si>
    <t>Kirsten Henderson</t>
  </si>
  <si>
    <t>NZ-2025-413581</t>
  </si>
  <si>
    <t>TH-4597</t>
  </si>
  <si>
    <t>Thomas Jackson</t>
  </si>
  <si>
    <t>NZ-2025-335009</t>
  </si>
  <si>
    <t>JE-1726</t>
  </si>
  <si>
    <t>Jessica Dean</t>
  </si>
  <si>
    <t>NZ-2023-931424</t>
  </si>
  <si>
    <t>LE-9711</t>
  </si>
  <si>
    <t>Leah Buick</t>
  </si>
  <si>
    <t>NZ-2021-356548</t>
  </si>
  <si>
    <t>ZO-4625</t>
  </si>
  <si>
    <t>Zoe Moore-Knight</t>
  </si>
  <si>
    <t>NZ-2022-488613</t>
  </si>
  <si>
    <t>AI-8308</t>
  </si>
  <si>
    <t>Aimee Connolly</t>
  </si>
  <si>
    <t>NZ-2021-641314</t>
  </si>
  <si>
    <t>JO-3092</t>
  </si>
  <si>
    <t>Joel Green</t>
  </si>
  <si>
    <t>NZ-2025-504352</t>
  </si>
  <si>
    <t>EM-7580</t>
  </si>
  <si>
    <t>Emma Fisher</t>
  </si>
  <si>
    <t>NZ-2022-468946</t>
  </si>
  <si>
    <t>AN-8229</t>
  </si>
  <si>
    <t>Andrew Cole</t>
  </si>
  <si>
    <t>NZ-2024-869049</t>
  </si>
  <si>
    <t>MI-9039</t>
  </si>
  <si>
    <t>Michael Rowlands</t>
  </si>
  <si>
    <t>NZ-2021-470136</t>
  </si>
  <si>
    <t>GR-4671</t>
  </si>
  <si>
    <t>Grant Mason-Neal</t>
  </si>
  <si>
    <t>NZ-2023-399205</t>
  </si>
  <si>
    <t>OL-9146</t>
  </si>
  <si>
    <t>Olivia Frost</t>
  </si>
  <si>
    <t>NZ-2024-779318</t>
  </si>
  <si>
    <t>SO-9746</t>
  </si>
  <si>
    <t>Sophie O'Neill</t>
  </si>
  <si>
    <t>NZ-2024-805151</t>
  </si>
  <si>
    <t>BR-8691</t>
  </si>
  <si>
    <t>Bruce Best</t>
  </si>
  <si>
    <t>NZ-2024-810241</t>
  </si>
  <si>
    <t>ST-8987</t>
  </si>
  <si>
    <t>Stacey Phillips</t>
  </si>
  <si>
    <t>NZ-2024-783437</t>
  </si>
  <si>
    <t>RO-2279</t>
  </si>
  <si>
    <t>Ross West-Powell</t>
  </si>
  <si>
    <t>NZ-2024-230658</t>
  </si>
  <si>
    <t>SI-1590</t>
  </si>
  <si>
    <t>Simon Hart</t>
  </si>
  <si>
    <t>NZ-2025-464276</t>
  </si>
  <si>
    <t>BR-5361</t>
  </si>
  <si>
    <t>Bronwyn Berry</t>
  </si>
  <si>
    <t>NZ-2024-362069</t>
  </si>
  <si>
    <t>GE-7065</t>
  </si>
  <si>
    <t>George Page-Gee</t>
  </si>
  <si>
    <t>NZ-2024-993237</t>
  </si>
  <si>
    <t>GE-5809</t>
  </si>
  <si>
    <t>Geoffrey Black-Hansen</t>
  </si>
  <si>
    <t>NZ-2023-428743</t>
  </si>
  <si>
    <t>TY-2858</t>
  </si>
  <si>
    <t>Tyler Anderson</t>
  </si>
  <si>
    <t>NZ-2022-836283</t>
  </si>
  <si>
    <t>AM-9816</t>
  </si>
  <si>
    <t>Amy Davies-Love</t>
  </si>
  <si>
    <t>NZ-2022-219541</t>
  </si>
  <si>
    <t>ZO-9356</t>
  </si>
  <si>
    <t>Zoe Buick-Tapp</t>
  </si>
  <si>
    <t>NZ-2024-228569</t>
  </si>
  <si>
    <t>JO-4183</t>
  </si>
  <si>
    <t>John Anderson</t>
  </si>
  <si>
    <t>NZ-2022-571480</t>
  </si>
  <si>
    <t>EM-1696</t>
  </si>
  <si>
    <t>Emma Jones</t>
  </si>
  <si>
    <t>NZ-2025-116865</t>
  </si>
  <si>
    <t>HE-1324</t>
  </si>
  <si>
    <t>Helen Phillips</t>
  </si>
  <si>
    <t>NZ-2023-982245</t>
  </si>
  <si>
    <t>RO-1351</t>
  </si>
  <si>
    <t>Robert Brown-Hope</t>
  </si>
  <si>
    <t>NZ-2021-529033</t>
  </si>
  <si>
    <t>ST-1486</t>
  </si>
  <si>
    <t>Steven McKay</t>
  </si>
  <si>
    <t>NZ-2024-850357</t>
  </si>
  <si>
    <t>FR-9090</t>
  </si>
  <si>
    <t>Frances Morton</t>
  </si>
  <si>
    <t>NZ-2024-641975</t>
  </si>
  <si>
    <t>RO-4153</t>
  </si>
  <si>
    <t>Rose Taylor</t>
  </si>
  <si>
    <t>NZ-2025-405610</t>
  </si>
  <si>
    <t>KY-5182</t>
  </si>
  <si>
    <t>Kylie Judd-MacDonald</t>
  </si>
  <si>
    <t>NZ-2024-976117</t>
  </si>
  <si>
    <t>CH-1532</t>
  </si>
  <si>
    <t>Chloe Reeves-Grant</t>
  </si>
  <si>
    <t>NZ-2022-164733</t>
  </si>
  <si>
    <t>CA-4641</t>
  </si>
  <si>
    <t>Cameron Carter-Lucas</t>
  </si>
  <si>
    <t>NZ-2024-277062</t>
  </si>
  <si>
    <t>ED-1032</t>
  </si>
  <si>
    <t>Edward Newton-Rutherford</t>
  </si>
  <si>
    <t>NZ-2024-635874</t>
  </si>
  <si>
    <t>RA-6845</t>
  </si>
  <si>
    <t>Rachel Smart</t>
  </si>
  <si>
    <t>NZ-2024-526432</t>
  </si>
  <si>
    <t>MA-4678</t>
  </si>
  <si>
    <t>Matthew Moore</t>
  </si>
  <si>
    <t>NZ-2024-839519</t>
  </si>
  <si>
    <t>RA-5784</t>
  </si>
  <si>
    <t>Rachel Morris-Esson</t>
  </si>
  <si>
    <t>NZ-2021-388773</t>
  </si>
  <si>
    <t>QU-5876</t>
  </si>
  <si>
    <t>Quinn Beard-Hayward</t>
  </si>
  <si>
    <t>NZ-2025-421539</t>
  </si>
  <si>
    <t>IS-2936</t>
  </si>
  <si>
    <t>Isla Oliver-Smith</t>
  </si>
  <si>
    <t>NZ-2023-786323</t>
  </si>
  <si>
    <t>AS-6865</t>
  </si>
  <si>
    <t>Ashley Mudgway-Wall</t>
  </si>
  <si>
    <t>NZ-2025-174132</t>
  </si>
  <si>
    <t>JO-8258</t>
  </si>
  <si>
    <t>John Bell</t>
  </si>
  <si>
    <t>NZ-2024-889426</t>
  </si>
  <si>
    <t>KA-6879</t>
  </si>
  <si>
    <t>Kate Boyce</t>
  </si>
  <si>
    <t>NZ-2024-323197</t>
  </si>
  <si>
    <t>KE-9509</t>
  </si>
  <si>
    <t>Keith Johnston</t>
  </si>
  <si>
    <t>NZ-2025-215935</t>
  </si>
  <si>
    <t>LI-8508</t>
  </si>
  <si>
    <t>Linda Cumming</t>
  </si>
  <si>
    <t>NZ-2024-660607</t>
  </si>
  <si>
    <t>MA-7599</t>
  </si>
  <si>
    <t>Mark Wratt</t>
  </si>
  <si>
    <t>NZ-2023-874379</t>
  </si>
  <si>
    <t>MA-9732</t>
  </si>
  <si>
    <t>Maria Burton</t>
  </si>
  <si>
    <t>NZ-2024-340072</t>
  </si>
  <si>
    <t>RU-9437</t>
  </si>
  <si>
    <t>Ruby McKay</t>
  </si>
  <si>
    <t>NZ-2024-348623</t>
  </si>
  <si>
    <t>BE-5529</t>
  </si>
  <si>
    <t>Bella McLeod</t>
  </si>
  <si>
    <t>NZ-2025-515068</t>
  </si>
  <si>
    <t>MI-1240</t>
  </si>
  <si>
    <t>Michael Nielsen</t>
  </si>
  <si>
    <t>NZ-2024-107011</t>
  </si>
  <si>
    <t>MI-5423</t>
  </si>
  <si>
    <t>Michael Munro</t>
  </si>
  <si>
    <t>NZ-2022-431454</t>
  </si>
  <si>
    <t>BR-2973</t>
  </si>
  <si>
    <t>Brooke Sutton</t>
  </si>
  <si>
    <t>NZ-2023-220367</t>
  </si>
  <si>
    <t>RE-2420</t>
  </si>
  <si>
    <t>Rebecca Stewart-Osborne</t>
  </si>
  <si>
    <t>NZ-2023-376439</t>
  </si>
  <si>
    <t>JO-3358</t>
  </si>
  <si>
    <t>Joanne Weston</t>
  </si>
  <si>
    <t>NZ-2022-888695</t>
  </si>
  <si>
    <t>RO-4091</t>
  </si>
  <si>
    <t>Robert Jensen</t>
  </si>
  <si>
    <t>NZ-2022-748177</t>
  </si>
  <si>
    <t>TA-7865</t>
  </si>
  <si>
    <t>Tara York</t>
  </si>
  <si>
    <t>NZ-2021-505421</t>
  </si>
  <si>
    <t>SA-9236</t>
  </si>
  <si>
    <t>Sarah Jenkins</t>
  </si>
  <si>
    <t>NZ-2024-793511</t>
  </si>
  <si>
    <t>IA-6061</t>
  </si>
  <si>
    <t>Ian Brown</t>
  </si>
  <si>
    <t>NZ-2022-698113</t>
  </si>
  <si>
    <t>AL-5220</t>
  </si>
  <si>
    <t>Alison Ramsay</t>
  </si>
  <si>
    <t>NZ-2022-106726</t>
  </si>
  <si>
    <t>KE-1347</t>
  </si>
  <si>
    <t>Kerry Taylor</t>
  </si>
  <si>
    <t>NZ-2021-813900</t>
  </si>
  <si>
    <t>KY-4652</t>
  </si>
  <si>
    <t>Kylie Duncan</t>
  </si>
  <si>
    <t>NZ-2024-419437</t>
  </si>
  <si>
    <t>AL-5103</t>
  </si>
  <si>
    <t>Alan McGregor</t>
  </si>
  <si>
    <t>NZ-2024-952245</t>
  </si>
  <si>
    <t>CO-9118</t>
  </si>
  <si>
    <t>Cody Christiansen</t>
  </si>
  <si>
    <t>NA-5005</t>
  </si>
  <si>
    <t>Natasha Forrest-Stevens</t>
  </si>
  <si>
    <t>NZ-2024-567005</t>
  </si>
  <si>
    <t>JO-6728</t>
  </si>
  <si>
    <t>Joel Morris</t>
  </si>
  <si>
    <t>NZ-2023-471322</t>
  </si>
  <si>
    <t>JE-8517</t>
  </si>
  <si>
    <t>Jesse Hughes</t>
  </si>
  <si>
    <t>NZ-2021-789210</t>
  </si>
  <si>
    <t>GL-7491</t>
  </si>
  <si>
    <t>Glenys Kay</t>
  </si>
  <si>
    <t>NZ-2022-331227</t>
  </si>
  <si>
    <t>JU-8705</t>
  </si>
  <si>
    <t>Judith Williams-MacKenzie</t>
  </si>
  <si>
    <t>NZ-2022-460388</t>
  </si>
  <si>
    <t>SI-4163</t>
  </si>
  <si>
    <t>Simon Russell</t>
  </si>
  <si>
    <t>NZ-2023-431459</t>
  </si>
  <si>
    <t>JO-9604</t>
  </si>
  <si>
    <t>John Evans</t>
  </si>
  <si>
    <t>NZ-2023-243134</t>
  </si>
  <si>
    <t>RO-6277</t>
  </si>
  <si>
    <t>Robert Scott-Thompson</t>
  </si>
  <si>
    <t>NZ-2025-468899</t>
  </si>
  <si>
    <t>AN-6360</t>
  </si>
  <si>
    <t>Anne Woods</t>
  </si>
  <si>
    <t>NZ-2021-630440</t>
  </si>
  <si>
    <t>CR-9617</t>
  </si>
  <si>
    <t>Craig Fletcher</t>
  </si>
  <si>
    <t>NZ-2024-380670</t>
  </si>
  <si>
    <t>PA-5044</t>
  </si>
  <si>
    <t>Patrick Dixon</t>
  </si>
  <si>
    <t>NZ-2021-527545</t>
  </si>
  <si>
    <t>PA-3797</t>
  </si>
  <si>
    <t>Patrick Ewart</t>
  </si>
  <si>
    <t>NZ-2024-571707</t>
  </si>
  <si>
    <t>OL-7905</t>
  </si>
  <si>
    <t>Olivia Simpson</t>
  </si>
  <si>
    <t>NZ-2024-363136</t>
  </si>
  <si>
    <t>DA-7547</t>
  </si>
  <si>
    <t>Darren Lambert</t>
  </si>
  <si>
    <t>NZ-2022-161794</t>
  </si>
  <si>
    <t>NI-4850</t>
  </si>
  <si>
    <t>Nicola Nicholson-Cook</t>
  </si>
  <si>
    <t>NZ-2021-441961</t>
  </si>
  <si>
    <t>BE-1583</t>
  </si>
  <si>
    <t>Beau Frost</t>
  </si>
  <si>
    <t>NZ-2023-667929</t>
  </si>
  <si>
    <t>JU-3690</t>
  </si>
  <si>
    <t>Judith Davidson</t>
  </si>
  <si>
    <t>NZ-2022-192235</t>
  </si>
  <si>
    <t>ET-3720</t>
  </si>
  <si>
    <t>Ethan MacDonald</t>
  </si>
  <si>
    <t>NZ-2022-369951</t>
  </si>
  <si>
    <t>BR-9754</t>
  </si>
  <si>
    <t>Brianna Watts</t>
  </si>
  <si>
    <t>NZ-2021-604547</t>
  </si>
  <si>
    <t>LI-7588</t>
  </si>
  <si>
    <t>Lisa Morgan-Thompson</t>
  </si>
  <si>
    <t>NZ-2024-334437</t>
  </si>
  <si>
    <t>SA-6199</t>
  </si>
  <si>
    <t>Samantha Wilton-Pope</t>
  </si>
  <si>
    <t>NZ-2021-437725</t>
  </si>
  <si>
    <t>SA-5351</t>
  </si>
  <si>
    <t>Samantha Satherley</t>
  </si>
  <si>
    <t>NZ-2025-824909</t>
  </si>
  <si>
    <t>XA-6344</t>
  </si>
  <si>
    <t>Xavier Poole</t>
  </si>
  <si>
    <t>NZ-2025-963562</t>
  </si>
  <si>
    <t>RO-3634</t>
  </si>
  <si>
    <t>Robert Pearce</t>
  </si>
  <si>
    <t>NZ-2022-592825</t>
  </si>
  <si>
    <t>HO-8174</t>
  </si>
  <si>
    <t>NZ-2024-393839</t>
  </si>
  <si>
    <t>SU-2647</t>
  </si>
  <si>
    <t>Suzanne Dawick</t>
  </si>
  <si>
    <t>NZ-2025-784229</t>
  </si>
  <si>
    <t>JO-7090</t>
  </si>
  <si>
    <t>NZ-2025-221831</t>
  </si>
  <si>
    <t>SA-9089</t>
  </si>
  <si>
    <t>Sarah Twidle</t>
  </si>
  <si>
    <t>NZ-2024-304686</t>
  </si>
  <si>
    <t>FI-2240</t>
  </si>
  <si>
    <t>Fiona Burt</t>
  </si>
  <si>
    <t>NZ-2024-930724</t>
  </si>
  <si>
    <t>KE-4185</t>
  </si>
  <si>
    <t>Kelly Freeman</t>
  </si>
  <si>
    <t>NZ-2021-633504</t>
  </si>
  <si>
    <t>LA-2079</t>
  </si>
  <si>
    <t>Lauren Hay</t>
  </si>
  <si>
    <t>NZ-2023-203781</t>
  </si>
  <si>
    <t>SH-6056</t>
  </si>
  <si>
    <t>Shane Wong</t>
  </si>
  <si>
    <t>NZ-2023-159145</t>
  </si>
  <si>
    <t>HA-1756</t>
  </si>
  <si>
    <t>Hayden Ireland-Smith</t>
  </si>
  <si>
    <t>NZ-2022-516643</t>
  </si>
  <si>
    <t>JA-5662</t>
  </si>
  <si>
    <t>James Coley</t>
  </si>
  <si>
    <t>NZ-2022-367754</t>
  </si>
  <si>
    <t>DA-2655</t>
  </si>
  <si>
    <t>Daniel Carter</t>
  </si>
  <si>
    <t>NZ-2022-406128</t>
  </si>
  <si>
    <t>KA-7997</t>
  </si>
  <si>
    <t>Kate Evans</t>
  </si>
  <si>
    <t>NZ-2021-216745</t>
  </si>
  <si>
    <t>KE-1997</t>
  </si>
  <si>
    <t>Kevin O'Sullivan</t>
  </si>
  <si>
    <t>NZ-2023-624023</t>
  </si>
  <si>
    <t>IS-2192</t>
  </si>
  <si>
    <t>Isaac Richards</t>
  </si>
  <si>
    <t>NZ-2024-814095</t>
  </si>
  <si>
    <t>JE-5761</t>
  </si>
  <si>
    <t>Jessica Hanson</t>
  </si>
  <si>
    <t>NZ-2024-550712</t>
  </si>
  <si>
    <t>VA-1938</t>
  </si>
  <si>
    <t>Vanessa Giles-Bell</t>
  </si>
  <si>
    <t>NZ-2022-623532</t>
  </si>
  <si>
    <t>CH-9879</t>
  </si>
  <si>
    <t>Cherie Mason-Allan</t>
  </si>
  <si>
    <t>NZ-2025-917565</t>
  </si>
  <si>
    <t>MI-8049</t>
  </si>
  <si>
    <t>Michelle Curtis-Bright</t>
  </si>
  <si>
    <t>NZ-2024-539671</t>
  </si>
  <si>
    <t>KA-5888</t>
  </si>
  <si>
    <t>Kaia Buick</t>
  </si>
  <si>
    <t>NZ-2023-694164</t>
  </si>
  <si>
    <t>CA-9599</t>
  </si>
  <si>
    <t>Caleb Allen</t>
  </si>
  <si>
    <t>NZ-2024-739915</t>
  </si>
  <si>
    <t>GL-9806</t>
  </si>
  <si>
    <t>Glenn Cragg</t>
  </si>
  <si>
    <t>NZ-2024-878940</t>
  </si>
  <si>
    <t>KE-5706</t>
  </si>
  <si>
    <t>Kevin Harper</t>
  </si>
  <si>
    <t>NZ-2022-278556</t>
  </si>
  <si>
    <t>RE-9742</t>
  </si>
  <si>
    <t>Rebecca Strawbridge-Woods</t>
  </si>
  <si>
    <t>NZ-2022-587719</t>
  </si>
  <si>
    <t>SI-4695</t>
  </si>
  <si>
    <t>Simon Perano</t>
  </si>
  <si>
    <t>NZ-2022-626302</t>
  </si>
  <si>
    <t>GR-6635</t>
  </si>
  <si>
    <t>Grant Jones-Davis</t>
  </si>
  <si>
    <t>NZ-2021-504242</t>
  </si>
  <si>
    <t>DE-8512</t>
  </si>
  <si>
    <t>Derek Rogers</t>
  </si>
  <si>
    <t>NZ-2024-155113</t>
  </si>
  <si>
    <t>GR-6704</t>
  </si>
  <si>
    <t>Graeme Hughes</t>
  </si>
  <si>
    <t>NZ-2021-837984</t>
  </si>
  <si>
    <t>CA-1941</t>
  </si>
  <si>
    <t>Carol Morgan-Williams</t>
  </si>
  <si>
    <t>NZ-2023-300303</t>
  </si>
  <si>
    <t>RI-1734</t>
  </si>
  <si>
    <t>Richard Dillon</t>
  </si>
  <si>
    <t>NZ-2023-405229</t>
  </si>
  <si>
    <t>DO-7692</t>
  </si>
  <si>
    <t>Donna Waters</t>
  </si>
  <si>
    <t>NZ-2024-309143</t>
  </si>
  <si>
    <t>LO-7567</t>
  </si>
  <si>
    <t>Lorraine Furness</t>
  </si>
  <si>
    <t>NZ-2024-679231</t>
  </si>
  <si>
    <t>DA-6205</t>
  </si>
  <si>
    <t>Danielle Small-Hanson</t>
  </si>
  <si>
    <t>NZ-2024-190626</t>
  </si>
  <si>
    <t>JA-2101</t>
  </si>
  <si>
    <t>Jacob Collis</t>
  </si>
  <si>
    <t>NZ-2021-742526</t>
  </si>
  <si>
    <t>NA-3016</t>
  </si>
  <si>
    <t>Nathan Patchett-Kenny</t>
  </si>
  <si>
    <t>NZ-2023-253366</t>
  </si>
  <si>
    <t>SU-6305</t>
  </si>
  <si>
    <t>Suzanne Gray</t>
  </si>
  <si>
    <t>NZ-2022-529351</t>
  </si>
  <si>
    <t>JU-6639</t>
  </si>
  <si>
    <t>Julie Thompson</t>
  </si>
  <si>
    <t>NZ-2022-274976</t>
  </si>
  <si>
    <t>MI-9755</t>
  </si>
  <si>
    <t>Michael Hansen</t>
  </si>
  <si>
    <t>NZ-2022-247995</t>
  </si>
  <si>
    <t>DA-2044</t>
  </si>
  <si>
    <t>Daniel Atkinson</t>
  </si>
  <si>
    <t>NZ-2025-673892</t>
  </si>
  <si>
    <t>MA-8853</t>
  </si>
  <si>
    <t>Matthew Roberts</t>
  </si>
  <si>
    <t>NZ-2023-242820</t>
  </si>
  <si>
    <t>PE-8896</t>
  </si>
  <si>
    <t>Peter O'Sullivan-Smith</t>
  </si>
  <si>
    <t>NZ-2024-844785</t>
  </si>
  <si>
    <t>CL-1694</t>
  </si>
  <si>
    <t>Claire Thompson</t>
  </si>
  <si>
    <t>NZ-2023-283904</t>
  </si>
  <si>
    <t>KI-5620</t>
  </si>
  <si>
    <t>Kim Bell</t>
  </si>
  <si>
    <t>NZ-2025-883049</t>
  </si>
  <si>
    <t>JA-7326</t>
  </si>
  <si>
    <t>Janice Griffiths</t>
  </si>
  <si>
    <t>NZ-2022-198968</t>
  </si>
  <si>
    <t>CR-9207</t>
  </si>
  <si>
    <t>Craig Holdaway</t>
  </si>
  <si>
    <t>NZ-2022-963479</t>
  </si>
  <si>
    <t>MI-2142</t>
  </si>
  <si>
    <t>Michael Thomas</t>
  </si>
  <si>
    <t>NZ-2023-888429</t>
  </si>
  <si>
    <t>KA-4164</t>
  </si>
  <si>
    <t>Katherine Turner</t>
  </si>
  <si>
    <t>NZ-2023-836642</t>
  </si>
  <si>
    <t>KA-6028</t>
  </si>
  <si>
    <t>Karen Martin</t>
  </si>
  <si>
    <t>NZ-2023-595254</t>
  </si>
  <si>
    <t>AI-5819</t>
  </si>
  <si>
    <t>Aidan Aldridge</t>
  </si>
  <si>
    <t>NZ-2025-936661</t>
  </si>
  <si>
    <t>EL-3880</t>
  </si>
  <si>
    <t>Elizabeth Murphy</t>
  </si>
  <si>
    <t>NZ-2024-537656</t>
  </si>
  <si>
    <t>JO-7828</t>
  </si>
  <si>
    <t>John Batchelar</t>
  </si>
  <si>
    <t>NZ-2022-940435</t>
  </si>
  <si>
    <t>OL-1475</t>
  </si>
  <si>
    <t>Olivia Patchett-Freeman</t>
  </si>
  <si>
    <t>NZ-2023-121299</t>
  </si>
  <si>
    <t>ST-5769</t>
  </si>
  <si>
    <t>Stacey Mason</t>
  </si>
  <si>
    <t>NZ-2022-919677</t>
  </si>
  <si>
    <t>MA-5303</t>
  </si>
  <si>
    <t>Mark Hook</t>
  </si>
  <si>
    <t>NZ-2022-877514</t>
  </si>
  <si>
    <t>AD-8269</t>
  </si>
  <si>
    <t>Adam McIsaac</t>
  </si>
  <si>
    <t>NZ-2023-796337</t>
  </si>
  <si>
    <t>JO-5926</t>
  </si>
  <si>
    <t>Joshua Weston</t>
  </si>
  <si>
    <t>NZ-2023-608385</t>
  </si>
  <si>
    <t>PH-2309</t>
  </si>
  <si>
    <t>Phillip Healy</t>
  </si>
  <si>
    <t>NZ-2021-541445</t>
  </si>
  <si>
    <t>MA-4059</t>
  </si>
  <si>
    <t>Mason Gray</t>
  </si>
  <si>
    <t>NZ-2022-458768</t>
  </si>
  <si>
    <t>JA-4216</t>
  </si>
  <si>
    <t>James McLean</t>
  </si>
  <si>
    <t>NZ-2023-209920</t>
  </si>
  <si>
    <t>CL-9164</t>
  </si>
  <si>
    <t>Claudia Scott</t>
  </si>
  <si>
    <t>NZ-2021-402606</t>
  </si>
  <si>
    <t>BR-9400</t>
  </si>
  <si>
    <t>Brett Vercoe</t>
  </si>
  <si>
    <t>NZ-2024-759300</t>
  </si>
  <si>
    <t>SH-6167</t>
  </si>
  <si>
    <t>Shane Hyde</t>
  </si>
  <si>
    <t>NZ-2021-554978</t>
  </si>
  <si>
    <t>LA-4610</t>
  </si>
  <si>
    <t>Laura Russell-Burns</t>
  </si>
  <si>
    <t>NZ-2022-775088</t>
  </si>
  <si>
    <t>Matthew Jensen-Williams</t>
  </si>
  <si>
    <t>NZ-2022-410168</t>
  </si>
  <si>
    <t>AL-2656</t>
  </si>
  <si>
    <t>Alice Anderson</t>
  </si>
  <si>
    <t>NZ-2022-183869</t>
  </si>
  <si>
    <t>HA-7310</t>
  </si>
  <si>
    <t>Hannah Kirk</t>
  </si>
  <si>
    <t>NZ-2021-716221</t>
  </si>
  <si>
    <t>RO-5450</t>
  </si>
  <si>
    <t>Robert Knowles</t>
  </si>
  <si>
    <t>NZ-2021-443958</t>
  </si>
  <si>
    <t>TA-6628</t>
  </si>
  <si>
    <t>Tane Smith</t>
  </si>
  <si>
    <t>NZ-2023-677498</t>
  </si>
  <si>
    <t>LY-1768</t>
  </si>
  <si>
    <t>Lynette Elliott</t>
  </si>
  <si>
    <t>NZ-2024-435159</t>
  </si>
  <si>
    <t>MI-8808</t>
  </si>
  <si>
    <t>Michelle Fisher</t>
  </si>
  <si>
    <t>NZ-2024-857141</t>
  </si>
  <si>
    <t>NA-7968</t>
  </si>
  <si>
    <t>Naomi Warren</t>
  </si>
  <si>
    <t>NZ-2023-589887</t>
  </si>
  <si>
    <t>ST-7419</t>
  </si>
  <si>
    <t>Stephen Harris</t>
  </si>
  <si>
    <t>NZ-2024-667243</t>
  </si>
  <si>
    <t>GA-1496</t>
  </si>
  <si>
    <t>Garry Chandler</t>
  </si>
  <si>
    <t>NZ-2025-634758</t>
  </si>
  <si>
    <t>AN-1801</t>
  </si>
  <si>
    <t>Angus Scott</t>
  </si>
  <si>
    <t>NZ-2022-907295</t>
  </si>
  <si>
    <t>SC-8707</t>
  </si>
  <si>
    <t>Scott Costello</t>
  </si>
  <si>
    <t>NZ-2023-859844</t>
  </si>
  <si>
    <t>LO-3998</t>
  </si>
  <si>
    <t>Lorraine Davies-Henderson</t>
  </si>
  <si>
    <t>NZ-2024-980094</t>
  </si>
  <si>
    <t>TA-3612</t>
  </si>
  <si>
    <t>Tania Wong</t>
  </si>
  <si>
    <t>NZ-2022-634273</t>
  </si>
  <si>
    <t>AL-5700</t>
  </si>
  <si>
    <t>Alison Oliver</t>
  </si>
  <si>
    <t>NZ-2025-841167</t>
  </si>
  <si>
    <t>AN-4295</t>
  </si>
  <si>
    <t>Andrew Patchett</t>
  </si>
  <si>
    <t>NZ-2022-968191</t>
  </si>
  <si>
    <t>WE-8995</t>
  </si>
  <si>
    <t>Wendy Faulkner</t>
  </si>
  <si>
    <t>NZ-2023-422553</t>
  </si>
  <si>
    <t>ST-4624</t>
  </si>
  <si>
    <t>Stephen Anderson</t>
  </si>
  <si>
    <t>NZ-2022-248528</t>
  </si>
  <si>
    <t>EL-7530</t>
  </si>
  <si>
    <t>Ella Taylor</t>
  </si>
  <si>
    <t>NZ-2022-542577</t>
  </si>
  <si>
    <t>CA-3673</t>
  </si>
  <si>
    <t>Carol Thomas</t>
  </si>
  <si>
    <t>NZ-2023-221019</t>
  </si>
  <si>
    <t>MI-4919</t>
  </si>
  <si>
    <t>Michelle Hamilton</t>
  </si>
  <si>
    <t>NZ-2022-336418</t>
  </si>
  <si>
    <t>LE-7350</t>
  </si>
  <si>
    <t>Leslie Scott</t>
  </si>
  <si>
    <t>NZ-2022-924019</t>
  </si>
  <si>
    <t>JO-1086</t>
  </si>
  <si>
    <t>John Learmonth-Larsen</t>
  </si>
  <si>
    <t>NZ-2022-687834</t>
  </si>
  <si>
    <t>CO-6293</t>
  </si>
  <si>
    <t>Cooper Clunies-Ross-Soper</t>
  </si>
  <si>
    <t>NZ-2021-745505</t>
  </si>
  <si>
    <t>JA-9265</t>
  </si>
  <si>
    <t>Janine Simmonds</t>
  </si>
  <si>
    <t>NZ-2022-857897</t>
  </si>
  <si>
    <t>JA-8029</t>
  </si>
  <si>
    <t>Jayden Simpson-McKenna</t>
  </si>
  <si>
    <t>NZ-2021-789889</t>
  </si>
  <si>
    <t>EM-4223</t>
  </si>
  <si>
    <t>Emily Hansen-Morris</t>
  </si>
  <si>
    <t>NZ-2024-304365</t>
  </si>
  <si>
    <t>DA-8533</t>
  </si>
  <si>
    <t>NZ-2025-756000</t>
  </si>
  <si>
    <t>LE-5320</t>
  </si>
  <si>
    <t>Leah Jenkins-Hansen</t>
  </si>
  <si>
    <t>NZ-2023-163179</t>
  </si>
  <si>
    <t>FI-9162</t>
  </si>
  <si>
    <t>Fiona West</t>
  </si>
  <si>
    <t>NZ-2022-732595</t>
  </si>
  <si>
    <t>GA-2445</t>
  </si>
  <si>
    <t>Gareth Healey</t>
  </si>
  <si>
    <t>NZ-2023-295750</t>
  </si>
  <si>
    <t>JO-1498</t>
  </si>
  <si>
    <t>Jordan Ryan</t>
  </si>
  <si>
    <t>NZ-2023-351131</t>
  </si>
  <si>
    <t>MA-6463</t>
  </si>
  <si>
    <t>Manaia Wilton</t>
  </si>
  <si>
    <t>NZ-2025-748721</t>
  </si>
  <si>
    <t>TR-7535</t>
  </si>
  <si>
    <t>Trevor Weston</t>
  </si>
  <si>
    <t>NZ-2023-286104</t>
  </si>
  <si>
    <t>SA-1538</t>
  </si>
  <si>
    <t>Sarah Horn</t>
  </si>
  <si>
    <t>NZ-2024-670222</t>
  </si>
  <si>
    <t>AN-9864</t>
  </si>
  <si>
    <t>Annette Cook</t>
  </si>
  <si>
    <t>NZ-2022-987771</t>
  </si>
  <si>
    <t>JE-5955</t>
  </si>
  <si>
    <t>Jessica Matthews</t>
  </si>
  <si>
    <t>NZ-2024-369373</t>
  </si>
  <si>
    <t>SI-9827</t>
  </si>
  <si>
    <t>Simon Morris</t>
  </si>
  <si>
    <t>NZ-2023-106675</t>
  </si>
  <si>
    <t>DA-4287</t>
  </si>
  <si>
    <t>Daniel Cook</t>
  </si>
  <si>
    <t>NZ-2025-879960</t>
  </si>
  <si>
    <t>TR-2662</t>
  </si>
  <si>
    <t>Tracey Watkins</t>
  </si>
  <si>
    <t>NZ-2022-607184</t>
  </si>
  <si>
    <t>SU-3244</t>
  </si>
  <si>
    <t>Suzanne Saunders</t>
  </si>
  <si>
    <t>NZ-2024-967575</t>
  </si>
  <si>
    <t>MI-1593</t>
  </si>
  <si>
    <t>Michael Waugh</t>
  </si>
  <si>
    <t>NZ-2022-588588</t>
  </si>
  <si>
    <t>RI-4260</t>
  </si>
  <si>
    <t>Richard Gleeson</t>
  </si>
  <si>
    <t>NZ-2024-376921</t>
  </si>
  <si>
    <t>VI-8816</t>
  </si>
  <si>
    <t>Vivienne Moody-Henderson</t>
  </si>
  <si>
    <t>NZ-2023-811193</t>
  </si>
  <si>
    <t>KE-2038</t>
  </si>
  <si>
    <t>Kenneth Moody</t>
  </si>
  <si>
    <t>NZ-2022-897309</t>
  </si>
  <si>
    <t>ZA-9328</t>
  </si>
  <si>
    <t>Zachary Parkes</t>
  </si>
  <si>
    <t>NZ-2023-380257</t>
  </si>
  <si>
    <t>RA-7088</t>
  </si>
  <si>
    <t>Raymond Trask</t>
  </si>
  <si>
    <t>NZ-2023-623200</t>
  </si>
  <si>
    <t>RI-8037</t>
  </si>
  <si>
    <t>Richard Stewart</t>
  </si>
  <si>
    <t>NZ-2021-356101</t>
  </si>
  <si>
    <t>NI-5242</t>
  </si>
  <si>
    <t>Nicole Kay</t>
  </si>
  <si>
    <t>NZ-2023-951988</t>
  </si>
  <si>
    <t>TI-5126</t>
  </si>
  <si>
    <t>Timothy Craw</t>
  </si>
  <si>
    <t>NZ-2023-666082</t>
  </si>
  <si>
    <t>JO-9519</t>
  </si>
  <si>
    <t>John Thompson</t>
  </si>
  <si>
    <t>NZ-2021-851008</t>
  </si>
  <si>
    <t>TY-8120</t>
  </si>
  <si>
    <t>Tyler Warner</t>
  </si>
  <si>
    <t>NZ-2024-767559</t>
  </si>
  <si>
    <t>AN-9834</t>
  </si>
  <si>
    <t>Andrea Higgins</t>
  </si>
  <si>
    <t>NZ-2023-291887</t>
  </si>
  <si>
    <t>ME-9550</t>
  </si>
  <si>
    <t>Melissa Williams</t>
  </si>
  <si>
    <t>NZ-2022-148789</t>
  </si>
  <si>
    <t>TI-1973</t>
  </si>
  <si>
    <t>Tia Brown</t>
  </si>
  <si>
    <t>NZ-2025-661153</t>
  </si>
  <si>
    <t>NI-4775</t>
  </si>
  <si>
    <t>Nikora Jones</t>
  </si>
  <si>
    <t>NZ-2024-246770</t>
  </si>
  <si>
    <t>KI-4700</t>
  </si>
  <si>
    <t>Kim Smith-Hamilton</t>
  </si>
  <si>
    <t>NZ-2023-858991</t>
  </si>
  <si>
    <t>DA-9917</t>
  </si>
  <si>
    <t>Danielle Carroll</t>
  </si>
  <si>
    <t>NZ-2022-188564</t>
  </si>
  <si>
    <t>KA-5324</t>
  </si>
  <si>
    <t>Karen Brown</t>
  </si>
  <si>
    <t>NZ-2022-310480</t>
  </si>
  <si>
    <t>DE-2240</t>
  </si>
  <si>
    <t>Deborah Sullivan</t>
  </si>
  <si>
    <t>NZ-2023-852594</t>
  </si>
  <si>
    <t>RA-2515</t>
  </si>
  <si>
    <t>Rachel Barnett</t>
  </si>
  <si>
    <t>NZ-2022-330633</t>
  </si>
  <si>
    <t>TI-3762</t>
  </si>
  <si>
    <t>Tia Gray-Davies</t>
  </si>
  <si>
    <t>NZ-2023-856702</t>
  </si>
  <si>
    <t>BE-5241</t>
  </si>
  <si>
    <t>Benjamin Gifford</t>
  </si>
  <si>
    <t>NZ-2024-450646</t>
  </si>
  <si>
    <t>RU-7314</t>
  </si>
  <si>
    <t>Russell Schwass</t>
  </si>
  <si>
    <t>NZ-2025-925180</t>
  </si>
  <si>
    <t>AA-8108</t>
  </si>
  <si>
    <t>Aaliyah Forbes</t>
  </si>
  <si>
    <t>NZ-2022-808986</t>
  </si>
  <si>
    <t>JO-9904</t>
  </si>
  <si>
    <t>Joshua Patchett</t>
  </si>
  <si>
    <t>NZ-2023-132774</t>
  </si>
  <si>
    <t>AL-8438</t>
  </si>
  <si>
    <t>Allan Way-Taylor</t>
  </si>
  <si>
    <t>NZ-2022-713959</t>
  </si>
  <si>
    <t>JA-5572</t>
  </si>
  <si>
    <t>James Woods</t>
  </si>
  <si>
    <t>NZ-2022-624559</t>
  </si>
  <si>
    <t>MI-1774</t>
  </si>
  <si>
    <t>Michelle Edwards</t>
  </si>
  <si>
    <t>NZ-2023-147008</t>
  </si>
  <si>
    <t>NI-7149</t>
  </si>
  <si>
    <t>Nicola Hansen</t>
  </si>
  <si>
    <t>NZ-2023-348949</t>
  </si>
  <si>
    <t>JA-9932</t>
  </si>
  <si>
    <t>Jane Carr</t>
  </si>
  <si>
    <t>NZ-2025-515366</t>
  </si>
  <si>
    <t>MA-1861</t>
  </si>
  <si>
    <t>Maia Evans</t>
  </si>
  <si>
    <t>NZ-2023-540479</t>
  </si>
  <si>
    <t>ST-9349</t>
  </si>
  <si>
    <t>Stella Stone</t>
  </si>
  <si>
    <t>NZ-2023-628350</t>
  </si>
  <si>
    <t>SH-8306</t>
  </si>
  <si>
    <t>Shona Claridge-Gilchrist</t>
  </si>
  <si>
    <t>NZ-2023-642953</t>
  </si>
  <si>
    <t>EL-5412</t>
  </si>
  <si>
    <t>Elizabeth Smith-Parker</t>
  </si>
  <si>
    <t>NZ-2022-813329</t>
  </si>
  <si>
    <t>JA-7974</t>
  </si>
  <si>
    <t>James Marshall</t>
  </si>
  <si>
    <t>NZ-2021-930468</t>
  </si>
  <si>
    <t>TA-4986</t>
  </si>
  <si>
    <t>Tania Ramsay</t>
  </si>
  <si>
    <t>NZ-2025-945321</t>
  </si>
  <si>
    <t>LA-5717</t>
  </si>
  <si>
    <t>Lachlan Howard-Jensen</t>
  </si>
  <si>
    <t>NZ-2025-156509</t>
  </si>
  <si>
    <t>MA-6043</t>
  </si>
  <si>
    <t>Max Healy</t>
  </si>
  <si>
    <t>NZ-2023-321893</t>
  </si>
  <si>
    <t>MA-9030</t>
  </si>
  <si>
    <t>Matthew North-Rayner</t>
  </si>
  <si>
    <t>NZ-2024-201226</t>
  </si>
  <si>
    <t>KA-1319</t>
  </si>
  <si>
    <t>Karen Stewart-Perry</t>
  </si>
  <si>
    <t>NZ-2021-911840</t>
  </si>
  <si>
    <t>RA-8152</t>
  </si>
  <si>
    <t>Rachael Russell</t>
  </si>
  <si>
    <t>NZ-2022-928378</t>
  </si>
  <si>
    <t>LI-3422</t>
  </si>
  <si>
    <t>Linda Ford</t>
  </si>
  <si>
    <t>NZ-2021-349348</t>
  </si>
  <si>
    <t>YV-6637</t>
  </si>
  <si>
    <t>Yvonne Bryant</t>
  </si>
  <si>
    <t>NZ-2025-937539</t>
  </si>
  <si>
    <t>AN-7547</t>
  </si>
  <si>
    <t>Andrew Webby</t>
  </si>
  <si>
    <t>NZ-2022-501544</t>
  </si>
  <si>
    <t>ET-1730</t>
  </si>
  <si>
    <t>Ethan Bright</t>
  </si>
  <si>
    <t>NZ-2022-864262</t>
  </si>
  <si>
    <t>AM-6284</t>
  </si>
  <si>
    <t>Amanda Robert</t>
  </si>
  <si>
    <t>NZ-2022-741209</t>
  </si>
  <si>
    <t>DO-2334</t>
  </si>
  <si>
    <t>Dominic Jamieson</t>
  </si>
  <si>
    <t>NZ-2024-580557</t>
  </si>
  <si>
    <t>MA-6428</t>
  </si>
  <si>
    <t>Matthew Reid-Elliott</t>
  </si>
  <si>
    <t>NZ-2023-391033</t>
  </si>
  <si>
    <t>CH-2156</t>
  </si>
  <si>
    <t>Charlie Gilbert</t>
  </si>
  <si>
    <t>NZ-2023-592367</t>
  </si>
  <si>
    <t>KA-8456</t>
  </si>
  <si>
    <t>Karl Thompson</t>
  </si>
  <si>
    <t>NZ-2024-285891</t>
  </si>
  <si>
    <t>SU-2594</t>
  </si>
  <si>
    <t>Susan Stuart</t>
  </si>
  <si>
    <t>NZ-2024-587663</t>
  </si>
  <si>
    <t>RA-5712</t>
  </si>
  <si>
    <t>Rachel Waters-Fletcher</t>
  </si>
  <si>
    <t>NZ-2023-574693</t>
  </si>
  <si>
    <t>GL-3065</t>
  </si>
  <si>
    <t>Glenda Smith</t>
  </si>
  <si>
    <t>NZ-2023-516567</t>
  </si>
  <si>
    <t>DA-7118</t>
  </si>
  <si>
    <t>Daniel Davies</t>
  </si>
  <si>
    <t>NZ-2025-853203</t>
  </si>
  <si>
    <t>CO-9886</t>
  </si>
  <si>
    <t>Cody Gee</t>
  </si>
  <si>
    <t>NZ-2021-406290</t>
  </si>
  <si>
    <t>NI-9486</t>
  </si>
  <si>
    <t>Nicole Anderson-Neal</t>
  </si>
  <si>
    <t>NZ-2021-114963</t>
  </si>
  <si>
    <t>PE-2247</t>
  </si>
  <si>
    <t>Peter Turnbull</t>
  </si>
  <si>
    <t>NZ-2024-506677</t>
  </si>
  <si>
    <t>LI-3640</t>
  </si>
  <si>
    <t>Lisa Ellery</t>
  </si>
  <si>
    <t>NZ-2022-638455</t>
  </si>
  <si>
    <t>AS-5877</t>
  </si>
  <si>
    <t>Ashleigh Rees-Bell</t>
  </si>
  <si>
    <t>NZ-2022-159171</t>
  </si>
  <si>
    <t>AA-2602</t>
  </si>
  <si>
    <t>Aaron Atkinson</t>
  </si>
  <si>
    <t>NZ-2024-697299</t>
  </si>
  <si>
    <t>LI-5697</t>
  </si>
  <si>
    <t>Liam Fulton</t>
  </si>
  <si>
    <t>NZ-2025-933538</t>
  </si>
  <si>
    <t>MI-2654</t>
  </si>
  <si>
    <t>Michael Sullivan</t>
  </si>
  <si>
    <t>NZ-2023-519934</t>
  </si>
  <si>
    <t>RO-6085</t>
  </si>
  <si>
    <t>Roger Howard</t>
  </si>
  <si>
    <t>NZ-2023-253518</t>
  </si>
  <si>
    <t>SC-6820</t>
  </si>
  <si>
    <t>Scott Fuller</t>
  </si>
  <si>
    <t>NZ-2023-346672</t>
  </si>
  <si>
    <t>DA-1589</t>
  </si>
  <si>
    <t>Daniel York</t>
  </si>
  <si>
    <t>NZ-2023-690103</t>
  </si>
  <si>
    <t>LI-7081</t>
  </si>
  <si>
    <t>Lisa McLachlan</t>
  </si>
  <si>
    <t>NZ-2023-339368</t>
  </si>
  <si>
    <t>CH-2891</t>
  </si>
  <si>
    <t>Christopher Scott</t>
  </si>
  <si>
    <t>NZ-2022-934502</t>
  </si>
  <si>
    <t>JA-8174</t>
  </si>
  <si>
    <t>Jade Elliott</t>
  </si>
  <si>
    <t>NZ-2021-857310</t>
  </si>
  <si>
    <t>RI-8827</t>
  </si>
  <si>
    <t>Riley Blair-Stewart</t>
  </si>
  <si>
    <t>NZ-2022-245553</t>
  </si>
  <si>
    <t>MI-7104</t>
  </si>
  <si>
    <t>Mila Thomas-Holland</t>
  </si>
  <si>
    <t>NZ-2022-147078</t>
  </si>
  <si>
    <t>PE-6526</t>
  </si>
  <si>
    <t>Peter Hills</t>
  </si>
  <si>
    <t>NZ-2025-334083</t>
  </si>
  <si>
    <t>HE-1391</t>
  </si>
  <si>
    <t>Helen Scott</t>
  </si>
  <si>
    <t>NZ-2023-563858</t>
  </si>
  <si>
    <t>LE-5280</t>
  </si>
  <si>
    <t>Leon Ward-Davis</t>
  </si>
  <si>
    <t>NZ-2023-315289</t>
  </si>
  <si>
    <t>KE-8590</t>
  </si>
  <si>
    <t>Kevin Prentice</t>
  </si>
  <si>
    <t>NZ-2021-350853</t>
  </si>
  <si>
    <t>WI-9702</t>
  </si>
  <si>
    <t>William Hart-Cole</t>
  </si>
  <si>
    <t>NZ-2023-426428</t>
  </si>
  <si>
    <t>RA-3380</t>
  </si>
  <si>
    <t>Raymond Rush-Coleman</t>
  </si>
  <si>
    <t>NZ-2021-820282</t>
  </si>
  <si>
    <t>JO-3475</t>
  </si>
  <si>
    <t>Joanna Stratton-Read</t>
  </si>
  <si>
    <t>NZ-2022-639986</t>
  </si>
  <si>
    <t>AN-2060</t>
  </si>
  <si>
    <t>Anthony Anderson</t>
  </si>
  <si>
    <t>NZ-2024-567548</t>
  </si>
  <si>
    <t>RH-1400</t>
  </si>
  <si>
    <t>Rhys Gunn-Bell</t>
  </si>
  <si>
    <t>NZ-2022-162191</t>
  </si>
  <si>
    <t>BR-7792</t>
  </si>
  <si>
    <t>Brooklyn Healy</t>
  </si>
  <si>
    <t>NZ-2023-461581</t>
  </si>
  <si>
    <t>JA-2120</t>
  </si>
  <si>
    <t>James Vercoe</t>
  </si>
  <si>
    <t>NZ-2023-165582</t>
  </si>
  <si>
    <t>AS-3313</t>
  </si>
  <si>
    <t>Ashton Laurenson</t>
  </si>
  <si>
    <t>NZ-2023-769797</t>
  </si>
  <si>
    <t>GR-9935</t>
  </si>
  <si>
    <t>Grace Cameron</t>
  </si>
  <si>
    <t>NZ-2021-383802</t>
  </si>
  <si>
    <t>LY-1949</t>
  </si>
  <si>
    <t>Lynda Gibbs</t>
  </si>
  <si>
    <t>NZ-2024-640690</t>
  </si>
  <si>
    <t>DA-5854</t>
  </si>
  <si>
    <t>Daniel Powell</t>
  </si>
  <si>
    <t>NZ-2023-457361</t>
  </si>
  <si>
    <t>SA-7429</t>
  </si>
  <si>
    <t>Sarah Gordon</t>
  </si>
  <si>
    <t>NZ-2022-546113</t>
  </si>
  <si>
    <t>WI-2849</t>
  </si>
  <si>
    <t>William Mudgway-Davies</t>
  </si>
  <si>
    <t>NZ-2022-828445</t>
  </si>
  <si>
    <t>TH-7796</t>
  </si>
  <si>
    <t>Thomas Franklin</t>
  </si>
  <si>
    <t>NZ-2022-577209</t>
  </si>
  <si>
    <t>DO-9505</t>
  </si>
  <si>
    <t>Donald Dixon</t>
  </si>
  <si>
    <t>NZ-2025-300515</t>
  </si>
  <si>
    <t>LA-3460</t>
  </si>
  <si>
    <t>Lachlan Rogers</t>
  </si>
  <si>
    <t>NZ-2022-393513</t>
  </si>
  <si>
    <t>NE-7244</t>
  </si>
  <si>
    <t>Neil Smith</t>
  </si>
  <si>
    <t>NZ-2023-111652</t>
  </si>
  <si>
    <t>AM-7154</t>
  </si>
  <si>
    <t>Amber Thomas-Gibson</t>
  </si>
  <si>
    <t>NZ-2023-781765</t>
  </si>
  <si>
    <t>TY-9945</t>
  </si>
  <si>
    <t>Tyler Edwards</t>
  </si>
  <si>
    <t>NZ-2024-102429</t>
  </si>
  <si>
    <t>AS-2121</t>
  </si>
  <si>
    <t>Asher Martin-Dick</t>
  </si>
  <si>
    <t>NZ-2025-792641</t>
  </si>
  <si>
    <t>RO-5492</t>
  </si>
  <si>
    <t>Ronald Dunn</t>
  </si>
  <si>
    <t>NZ-2024-804093</t>
  </si>
  <si>
    <t>BE-9128</t>
  </si>
  <si>
    <t>Benjamin Vercoe</t>
  </si>
  <si>
    <t>NZ-2024-195820</t>
  </si>
  <si>
    <t>SU-5933</t>
  </si>
  <si>
    <t>Summer Reader-Mitchell</t>
  </si>
  <si>
    <t>NZ-2025-570497</t>
  </si>
  <si>
    <t>JO-4730</t>
  </si>
  <si>
    <t>Joshua Stokes</t>
  </si>
  <si>
    <t>NZ-2024-652896</t>
  </si>
  <si>
    <t>JO-1570</t>
  </si>
  <si>
    <t>John Hayward</t>
  </si>
  <si>
    <t>NZ-2021-805860</t>
  </si>
  <si>
    <t>AR-3265</t>
  </si>
  <si>
    <t>Aroha Bruce-Paul</t>
  </si>
  <si>
    <t>NZ-2025-267226</t>
  </si>
  <si>
    <t>MA-1904</t>
  </si>
  <si>
    <t>Mark Russell</t>
  </si>
  <si>
    <t>NZ-2025-739186</t>
  </si>
  <si>
    <t>CL-2223</t>
  </si>
  <si>
    <t>Claire Brown-Price</t>
  </si>
  <si>
    <t>NZ-2022-316942</t>
  </si>
  <si>
    <t>TR-6390</t>
  </si>
  <si>
    <t>Tracy Butler</t>
  </si>
  <si>
    <t>NZ-2023-141903</t>
  </si>
  <si>
    <t>DA-3225</t>
  </si>
  <si>
    <t>David Zimmerman</t>
  </si>
  <si>
    <t>NZ-2025-578475</t>
  </si>
  <si>
    <t>EL-5831</t>
  </si>
  <si>
    <t>Elijah Hills</t>
  </si>
  <si>
    <t>NZ-2022-503127</t>
  </si>
  <si>
    <t>SA-1115</t>
  </si>
  <si>
    <t>Sarah Graham</t>
  </si>
  <si>
    <t>NZ-2021-962599</t>
  </si>
  <si>
    <t>LI-8001</t>
  </si>
  <si>
    <t>Lisa Martin-Fuller</t>
  </si>
  <si>
    <t>NZ-2023-863422</t>
  </si>
  <si>
    <t>LA-9522</t>
  </si>
  <si>
    <t>Lance Roberts</t>
  </si>
  <si>
    <t>NZ-2024-218533</t>
  </si>
  <si>
    <t>RA-8701</t>
  </si>
  <si>
    <t>Rachel Greer-Sinclair</t>
  </si>
  <si>
    <t>NZ-2023-781990</t>
  </si>
  <si>
    <t>EM-8413</t>
  </si>
  <si>
    <t>Emma Woods</t>
  </si>
  <si>
    <t>NZ-2025-678478</t>
  </si>
  <si>
    <t>VI-5258</t>
  </si>
  <si>
    <t>Victoria Green</t>
  </si>
  <si>
    <t>NZ-2024-402459</t>
  </si>
  <si>
    <t>JO-2471</t>
  </si>
  <si>
    <t>Jordan Richards</t>
  </si>
  <si>
    <t>NZ-2024-849476</t>
  </si>
  <si>
    <t>TY-2087</t>
  </si>
  <si>
    <t>Tyler Day-Green</t>
  </si>
  <si>
    <t>NZ-2023-832916</t>
  </si>
  <si>
    <t>AM-3220</t>
  </si>
  <si>
    <t>Amy Ramsay</t>
  </si>
  <si>
    <t>NZ-2021-719257</t>
  </si>
  <si>
    <t>HE-3609</t>
  </si>
  <si>
    <t>Helen Reeves</t>
  </si>
  <si>
    <t>NZ-2023-896841</t>
  </si>
  <si>
    <t>PA-4780</t>
  </si>
  <si>
    <t>Patrick Field</t>
  </si>
  <si>
    <t>NZ-2025-223785</t>
  </si>
  <si>
    <t>DE-3530</t>
  </si>
  <si>
    <t>Dean Rowland</t>
  </si>
  <si>
    <t>NZ-2023-515867</t>
  </si>
  <si>
    <t>SH-6303</t>
  </si>
  <si>
    <t>Shelley Mason-Millar</t>
  </si>
  <si>
    <t>NZ-2022-516032</t>
  </si>
  <si>
    <t>ZO-4990</t>
  </si>
  <si>
    <t>Zoe Bradley</t>
  </si>
  <si>
    <t>NZ-2022-137590</t>
  </si>
  <si>
    <t>NA-4165</t>
  </si>
  <si>
    <t>Nathan Mears</t>
  </si>
  <si>
    <t>NZ-2023-968175</t>
  </si>
  <si>
    <t>CH-2395</t>
  </si>
  <si>
    <t>Charles Edwards</t>
  </si>
  <si>
    <t>NZ-2025-667814</t>
  </si>
  <si>
    <t>AN-3156</t>
  </si>
  <si>
    <t>Angela Lowe-Carpenter</t>
  </si>
  <si>
    <t>NZ-2022-852872</t>
  </si>
  <si>
    <t>JA-2196</t>
  </si>
  <si>
    <t>Jack Anderson</t>
  </si>
  <si>
    <t>NZ-2025-894979</t>
  </si>
  <si>
    <t>AN-8086</t>
  </si>
  <si>
    <t>Anna Barnes</t>
  </si>
  <si>
    <t>NZ-2024-197031</t>
  </si>
  <si>
    <t>DA-3926</t>
  </si>
  <si>
    <t>David Aitken</t>
  </si>
  <si>
    <t>NZ-2021-912068</t>
  </si>
  <si>
    <t>LO-6997</t>
  </si>
  <si>
    <t>Louise Lloyd</t>
  </si>
  <si>
    <t>NZ-2022-376316</t>
  </si>
  <si>
    <t>DY-3767</t>
  </si>
  <si>
    <t>Dylan Jones</t>
  </si>
  <si>
    <t>NZ-2023-785370</t>
  </si>
  <si>
    <t>PA-7908</t>
  </si>
  <si>
    <t>Paige Jackson</t>
  </si>
  <si>
    <t>NZ-2022-739309</t>
  </si>
  <si>
    <t>MA-9942</t>
  </si>
  <si>
    <t>Mary Turner</t>
  </si>
  <si>
    <t>NZ-2022-637538</t>
  </si>
  <si>
    <t>CH-2373</t>
  </si>
  <si>
    <t>Chloe Orr</t>
  </si>
  <si>
    <t>NZ-2021-627772</t>
  </si>
  <si>
    <t>CH-3848</t>
  </si>
  <si>
    <t>Christina Burke</t>
  </si>
  <si>
    <t>NZ-2021-268593</t>
  </si>
  <si>
    <t>PE-4983</t>
  </si>
  <si>
    <t>Peter Jellyman</t>
  </si>
  <si>
    <t>NZ-2021-407505</t>
  </si>
  <si>
    <t>WA-1471</t>
  </si>
  <si>
    <t>Wayne Cameron-Bond</t>
  </si>
  <si>
    <t>NZ-2024-674746</t>
  </si>
  <si>
    <t>ST-6979</t>
  </si>
  <si>
    <t>Steven Edwards</t>
  </si>
  <si>
    <t>NZ-2023-540429</t>
  </si>
  <si>
    <t>CA-1101</t>
  </si>
  <si>
    <t>Cameron Parsons</t>
  </si>
  <si>
    <t>NZ-2021-975150</t>
  </si>
  <si>
    <t>RI-6542</t>
  </si>
  <si>
    <t>Richard Morgan</t>
  </si>
  <si>
    <t>NZ-2022-258921</t>
  </si>
  <si>
    <t>AN-9069</t>
  </si>
  <si>
    <t>Angela Wilton-Potter</t>
  </si>
  <si>
    <t>NZ-2023-277570</t>
  </si>
  <si>
    <t>DA-2603</t>
  </si>
  <si>
    <t>David Wallace</t>
  </si>
  <si>
    <t>NZ-2023-180079</t>
  </si>
  <si>
    <t>PA-3444</t>
  </si>
  <si>
    <t>Patricia Dalziel</t>
  </si>
  <si>
    <t>NZ-2022-718223</t>
  </si>
  <si>
    <t>MA-4031</t>
  </si>
  <si>
    <t>Mark Atkinson</t>
  </si>
  <si>
    <t>NZ-2025-128582</t>
  </si>
  <si>
    <t>KA-1659</t>
  </si>
  <si>
    <t>Kate Thompson</t>
  </si>
  <si>
    <t>NZ-2024-514265</t>
  </si>
  <si>
    <t>LU-4663</t>
  </si>
  <si>
    <t>Luke Cook-Stokes</t>
  </si>
  <si>
    <t>NZ-2022-546918</t>
  </si>
  <si>
    <t>JO-6741</t>
  </si>
  <si>
    <t>John Ryan</t>
  </si>
  <si>
    <t>NZ-2023-427072</t>
  </si>
  <si>
    <t>TR-5011</t>
  </si>
  <si>
    <t>Troy Moody</t>
  </si>
  <si>
    <t>NZ-2024-762484</t>
  </si>
  <si>
    <t>RO-8486</t>
  </si>
  <si>
    <t>Robert Sowman</t>
  </si>
  <si>
    <t>NZ-2024-133468</t>
  </si>
  <si>
    <t>DE-8238</t>
  </si>
  <si>
    <t>Dean Wills-Nielsen</t>
  </si>
  <si>
    <t>NZ-2024-892834</t>
  </si>
  <si>
    <t>LO-6991</t>
  </si>
  <si>
    <t>Louise Williams-Pike</t>
  </si>
  <si>
    <t>NZ-2021-799716</t>
  </si>
  <si>
    <t>TO-4348</t>
  </si>
  <si>
    <t>Tony Larsen</t>
  </si>
  <si>
    <t>NZ-2021-135521</t>
  </si>
  <si>
    <t>JO-3570</t>
  </si>
  <si>
    <t>Joanne Baldick</t>
  </si>
  <si>
    <t>NZ-2023-408205</t>
  </si>
  <si>
    <t>SI-8979</t>
  </si>
  <si>
    <t>Simon Green</t>
  </si>
  <si>
    <t>NZ-2021-609992</t>
  </si>
  <si>
    <t>CO-9669</t>
  </si>
  <si>
    <t>Courtney Nielsen</t>
  </si>
  <si>
    <t>NZ-2022-558610</t>
  </si>
  <si>
    <t>AN-8681</t>
  </si>
  <si>
    <t>Andrea Gardiner</t>
  </si>
  <si>
    <t>NZ-2023-186050</t>
  </si>
  <si>
    <t>GE-4830</t>
  </si>
  <si>
    <t>Geoffrey Coutts</t>
  </si>
  <si>
    <t>NZ-2023-132506</t>
  </si>
  <si>
    <t>NA-5528</t>
  </si>
  <si>
    <t>Natasha Smith</t>
  </si>
  <si>
    <t>NZ-2022-399567</t>
  </si>
  <si>
    <t>NI-7536</t>
  </si>
  <si>
    <t>Nikita Cragg</t>
  </si>
  <si>
    <t>NZ-2025-764944</t>
  </si>
  <si>
    <t>VA-8904</t>
  </si>
  <si>
    <t>Vaughan Higgins</t>
  </si>
  <si>
    <t>NZ-2023-936672</t>
  </si>
  <si>
    <t>SA-3707</t>
  </si>
  <si>
    <t>Samuel Thomas</t>
  </si>
  <si>
    <t>NZ-2024-243294</t>
  </si>
  <si>
    <t>RU-3673</t>
  </si>
  <si>
    <t>Ruby Ward</t>
  </si>
  <si>
    <t>NZ-2024-452522</t>
  </si>
  <si>
    <t>VI-6089</t>
  </si>
  <si>
    <t>Vivienne Alve</t>
  </si>
  <si>
    <t>NZ-2024-778269</t>
  </si>
  <si>
    <t>SA-3902</t>
  </si>
  <si>
    <t>Samantha Collis</t>
  </si>
  <si>
    <t>NZ-2023-616135</t>
  </si>
  <si>
    <t>MI-8983</t>
  </si>
  <si>
    <t>Michael Jacques-Wells</t>
  </si>
  <si>
    <t>NZ-2023-128383</t>
  </si>
  <si>
    <t>ST-8430</t>
  </si>
  <si>
    <t>Stacey Harris</t>
  </si>
  <si>
    <t>NZ-2023-675128</t>
  </si>
  <si>
    <t>CH-8866</t>
  </si>
  <si>
    <t>Charlotte Morris</t>
  </si>
  <si>
    <t>NZ-2024-105102</t>
  </si>
  <si>
    <t>SH-2678</t>
  </si>
  <si>
    <t>Shelley Smith</t>
  </si>
  <si>
    <t>NZ-2022-734370</t>
  </si>
  <si>
    <t>SH-3769</t>
  </si>
  <si>
    <t>Sheryl Learmonth-Pike</t>
  </si>
  <si>
    <t>NZ-2024-948095</t>
  </si>
  <si>
    <t>DA-6251</t>
  </si>
  <si>
    <t>David Edwards</t>
  </si>
  <si>
    <t>NZ-2023-622218</t>
  </si>
  <si>
    <t>DE-4432</t>
  </si>
  <si>
    <t>Deborah Dillon-Holmes</t>
  </si>
  <si>
    <t>NZ-2022-864782</t>
  </si>
  <si>
    <t>WA-3005</t>
  </si>
  <si>
    <t>Wayne Green-Phillips</t>
  </si>
  <si>
    <t>NZ-2025-601322</t>
  </si>
  <si>
    <t>PE-6683</t>
  </si>
  <si>
    <t>Peter York</t>
  </si>
  <si>
    <t>NZ-2022-837138</t>
  </si>
  <si>
    <t>SH-9979</t>
  </si>
  <si>
    <t>Shaun Bowden</t>
  </si>
  <si>
    <t>NZ-2023-389531</t>
  </si>
  <si>
    <t>KI-7714</t>
  </si>
  <si>
    <t>Kingston Trask</t>
  </si>
  <si>
    <t>NZ-2021-754937</t>
  </si>
  <si>
    <t>JU-6616</t>
  </si>
  <si>
    <t>Julie Law</t>
  </si>
  <si>
    <t>NZ-2022-642916</t>
  </si>
  <si>
    <t>JE-3518</t>
  </si>
  <si>
    <t>Jennifer Williams</t>
  </si>
  <si>
    <t>NZ-2022-883235</t>
  </si>
  <si>
    <t>JU-9283</t>
  </si>
  <si>
    <t>Judith Little</t>
  </si>
  <si>
    <t>NZ-2023-380103</t>
  </si>
  <si>
    <t>LE-5591</t>
  </si>
  <si>
    <t>Leslie Reid</t>
  </si>
  <si>
    <t>NZ-2023-157415</t>
  </si>
  <si>
    <t>SA-3605</t>
  </si>
  <si>
    <t>Sarah Ward-Murdoch</t>
  </si>
  <si>
    <t>NZ-2023-272763</t>
  </si>
  <si>
    <t>MI-3588</t>
  </si>
  <si>
    <t>Michael Williams</t>
  </si>
  <si>
    <t>NZ-2021-771126</t>
  </si>
  <si>
    <t>CA-7736</t>
  </si>
  <si>
    <t>Carol Gardiner</t>
  </si>
  <si>
    <t>NZ-2022-848767</t>
  </si>
  <si>
    <t>CA-8261</t>
  </si>
  <si>
    <t>Carol Greer</t>
  </si>
  <si>
    <t>NZ-2025-885969</t>
  </si>
  <si>
    <t>JO-6806</t>
  </si>
  <si>
    <t>Joanna Mason</t>
  </si>
  <si>
    <t>NZ-2022-905161</t>
  </si>
  <si>
    <t>AN-3939</t>
  </si>
  <si>
    <t>Anna Campbell</t>
  </si>
  <si>
    <t>NZ-2024-273156</t>
  </si>
  <si>
    <t>MA-5054</t>
  </si>
  <si>
    <t>Matthew Riley</t>
  </si>
  <si>
    <t>NZ-2024-343661</t>
  </si>
  <si>
    <t>CH-6044</t>
  </si>
  <si>
    <t>Charles Pickering</t>
  </si>
  <si>
    <t>NZ-2022-780957</t>
  </si>
  <si>
    <t>SI-9799</t>
  </si>
  <si>
    <t>Simon Horton</t>
  </si>
  <si>
    <t>NZ-2022-766095</t>
  </si>
  <si>
    <t>LA-6405</t>
  </si>
  <si>
    <t>Layla Marshall</t>
  </si>
  <si>
    <t>NZ-2022-407149</t>
  </si>
  <si>
    <t>LI-2739</t>
  </si>
  <si>
    <t>Lisa Waller</t>
  </si>
  <si>
    <t>NZ-2021-756255</t>
  </si>
  <si>
    <t>PA-2418</t>
  </si>
  <si>
    <t>Pauline Richards-Williams</t>
  </si>
  <si>
    <t>NZ-2021-997469</t>
  </si>
  <si>
    <t>RA-7031</t>
  </si>
  <si>
    <t>Rachel Russell</t>
  </si>
  <si>
    <t>NZ-2025-945644</t>
  </si>
  <si>
    <t>JO-6523</t>
  </si>
  <si>
    <t>Jordan Sutton-Little</t>
  </si>
  <si>
    <t>NZ-2023-912368</t>
  </si>
  <si>
    <t>DA-8640</t>
  </si>
  <si>
    <t>Danielle Grant</t>
  </si>
  <si>
    <t>NZ-2023-364966</t>
  </si>
  <si>
    <t>WI-5297</t>
  </si>
  <si>
    <t>Wikitoria Coleman</t>
  </si>
  <si>
    <t>NZ-2024-958343</t>
  </si>
  <si>
    <t>RO-5003</t>
  </si>
  <si>
    <t>Robert Barr-Gibb</t>
  </si>
  <si>
    <t>NZ-2025-933186</t>
  </si>
  <si>
    <t>BR-5043</t>
  </si>
  <si>
    <t>Brooke Funnell</t>
  </si>
  <si>
    <t>NZ-2022-734611</t>
  </si>
  <si>
    <t>MA-7886</t>
  </si>
  <si>
    <t>Martin Brown</t>
  </si>
  <si>
    <t>NZ-2022-924170</t>
  </si>
  <si>
    <t>JE-5007</t>
  </si>
  <si>
    <t>Jennifer George</t>
  </si>
  <si>
    <t>NZ-2021-717499</t>
  </si>
  <si>
    <t>CR-5800</t>
  </si>
  <si>
    <t>Craig Harris</t>
  </si>
  <si>
    <t>NZ-2023-864648</t>
  </si>
  <si>
    <t>TE-7116</t>
  </si>
  <si>
    <t>Teresa McCallum</t>
  </si>
  <si>
    <t>NZ-2024-826204</t>
  </si>
  <si>
    <t>DA-9105</t>
  </si>
  <si>
    <t>Daniel Davidson</t>
  </si>
  <si>
    <t>NZ-2025-137607</t>
  </si>
  <si>
    <t>LI-2069</t>
  </si>
  <si>
    <t>Lily Turner</t>
  </si>
  <si>
    <t>NZ-2022-892018</t>
  </si>
  <si>
    <t>EV-4337</t>
  </si>
  <si>
    <t>Eva Patchett</t>
  </si>
  <si>
    <t>NZ-2021-187579</t>
  </si>
  <si>
    <t>AN-3784</t>
  </si>
  <si>
    <t>Angela Butler</t>
  </si>
  <si>
    <t>NZ-2023-695312</t>
  </si>
  <si>
    <t>MI-2287</t>
  </si>
  <si>
    <t>Michael Thompson</t>
  </si>
  <si>
    <t>NZ-2023-202174</t>
  </si>
  <si>
    <t>JA-8474</t>
  </si>
  <si>
    <t>Jack Cox</t>
  </si>
  <si>
    <t>NZ-2022-590180</t>
  </si>
  <si>
    <t>CA-6996</t>
  </si>
  <si>
    <t>Carolyn Barr</t>
  </si>
  <si>
    <t>NZ-2022-529131</t>
  </si>
  <si>
    <t>JA-2865</t>
  </si>
  <si>
    <t>Jasmine Duncan-Pratt</t>
  </si>
  <si>
    <t>NZ-2023-405851</t>
  </si>
  <si>
    <t>SC-3489</t>
  </si>
  <si>
    <t>Scott Clarke</t>
  </si>
  <si>
    <t>NZ-2023-544688</t>
  </si>
  <si>
    <t>LE-8035</t>
  </si>
  <si>
    <t>Leslie Clarke-Skinner</t>
  </si>
  <si>
    <t>NZ-2022-912219</t>
  </si>
  <si>
    <t>LO-7586</t>
  </si>
  <si>
    <t>Lois Fowler</t>
  </si>
  <si>
    <t>NZ-2024-416369</t>
  </si>
  <si>
    <t>JE-6465</t>
  </si>
  <si>
    <t>Jeffrey Buckley-Larsen</t>
  </si>
  <si>
    <t>NZ-2023-701089</t>
  </si>
  <si>
    <t>CO-6162</t>
  </si>
  <si>
    <t>Connor Davenport</t>
  </si>
  <si>
    <t>NZ-2025-617349</t>
  </si>
  <si>
    <t>NO-4416</t>
  </si>
  <si>
    <t>Noah Phillips</t>
  </si>
  <si>
    <t>NZ-2023-384136</t>
  </si>
  <si>
    <t>KA-5168</t>
  </si>
  <si>
    <t>Kay Fletcher</t>
  </si>
  <si>
    <t>NZ-2022-580476</t>
  </si>
  <si>
    <t>AA-3812</t>
  </si>
  <si>
    <t>Aaron Boyce</t>
  </si>
  <si>
    <t>NZ-2024-230514</t>
  </si>
  <si>
    <t>CA-1830</t>
  </si>
  <si>
    <t>Cameron Mason</t>
  </si>
  <si>
    <t>NZ-2021-257059</t>
  </si>
  <si>
    <t>CA-4942</t>
  </si>
  <si>
    <t>Catherine Murdoch-Brooks</t>
  </si>
  <si>
    <t>NZ-2023-418634</t>
  </si>
  <si>
    <t>PA-2903</t>
  </si>
  <si>
    <t>Paul Russell</t>
  </si>
  <si>
    <t>NZ-2024-882121</t>
  </si>
  <si>
    <t>DA-6658</t>
  </si>
  <si>
    <t>Daniel Eglinton</t>
  </si>
  <si>
    <t>NZ-2023-103193</t>
  </si>
  <si>
    <t>LY-6484</t>
  </si>
  <si>
    <t>Lynne Drew</t>
  </si>
  <si>
    <t>NZ-2023-211973</t>
  </si>
  <si>
    <t>MA-2389</t>
  </si>
  <si>
    <t>Matthew Wilton</t>
  </si>
  <si>
    <t>NZ-2022-390565</t>
  </si>
  <si>
    <t>RE-5310</t>
  </si>
  <si>
    <t>Regan Eaton</t>
  </si>
  <si>
    <t>NZ-2025-198976</t>
  </si>
  <si>
    <t>BR-8201</t>
  </si>
  <si>
    <t>Brenda Parker-Donaldson</t>
  </si>
  <si>
    <t>NZ-2021-518737</t>
  </si>
  <si>
    <t>DE-1876</t>
  </si>
  <si>
    <t>Deborah Hodson-Burton</t>
  </si>
  <si>
    <t>NZ-2025-227855</t>
  </si>
  <si>
    <t>WI-8098</t>
  </si>
  <si>
    <t>William Roberts</t>
  </si>
  <si>
    <t>NZ-2023-386544</t>
  </si>
  <si>
    <t>FI-5688</t>
  </si>
  <si>
    <t>Fiona Guy</t>
  </si>
  <si>
    <t>NZ-2022-192504</t>
  </si>
  <si>
    <t>MI-7279</t>
  </si>
  <si>
    <t>Michael Strawbridge</t>
  </si>
  <si>
    <t>NZ-2024-241311</t>
  </si>
  <si>
    <t>BL-1931</t>
  </si>
  <si>
    <t>Blake McKenna</t>
  </si>
  <si>
    <t>NZ-2025-664620</t>
  </si>
  <si>
    <t>FI-6395</t>
  </si>
  <si>
    <t>Finn Bush-Gardner</t>
  </si>
  <si>
    <t>NZ-2021-561928</t>
  </si>
  <si>
    <t>DA-1218</t>
  </si>
  <si>
    <t>Danielle Oliver</t>
  </si>
  <si>
    <t>NZ-2024-114291</t>
  </si>
  <si>
    <t>DE-6912</t>
  </si>
  <si>
    <t>Dean Evans-Fox</t>
  </si>
  <si>
    <t>NZ-2024-773620</t>
  </si>
  <si>
    <t>JE-2449</t>
  </si>
  <si>
    <t>Jesse Graham</t>
  </si>
  <si>
    <t>NZ-2023-898555</t>
  </si>
  <si>
    <t>MA-7034</t>
  </si>
  <si>
    <t>Matthew Alve-Kelly</t>
  </si>
  <si>
    <t>NZ-2025-540904</t>
  </si>
  <si>
    <t>MA-2949</t>
  </si>
  <si>
    <t>Matthew Burton</t>
  </si>
  <si>
    <t>NZ-2022-756982</t>
  </si>
  <si>
    <t>MI-8520</t>
  </si>
  <si>
    <t>Michelle Barker</t>
  </si>
  <si>
    <t>NZ-2023-684596</t>
  </si>
  <si>
    <t>NI-6328</t>
  </si>
  <si>
    <t>Nicola Beard-Ford</t>
  </si>
  <si>
    <t>NZ-2024-616765</t>
  </si>
  <si>
    <t>CA-5117</t>
  </si>
  <si>
    <t>Caleb Campbell</t>
  </si>
  <si>
    <t>NZ-2021-193190</t>
  </si>
  <si>
    <t>BE-7475</t>
  </si>
  <si>
    <t>Beverley Webb</t>
  </si>
  <si>
    <t>NZ-2023-439320</t>
  </si>
  <si>
    <t>TA-4724</t>
  </si>
  <si>
    <t>Tania Cameron</t>
  </si>
  <si>
    <t>NZ-2022-341426</t>
  </si>
  <si>
    <t>KY-9340</t>
  </si>
  <si>
    <t>Kyle Barnes</t>
  </si>
  <si>
    <t>NZ-2022-167668</t>
  </si>
  <si>
    <t>GO-2516</t>
  </si>
  <si>
    <t>Gordon Matthews</t>
  </si>
  <si>
    <t>NZ-2023-826700</t>
  </si>
  <si>
    <t>CH-6087</t>
  </si>
  <si>
    <t>Christine Norman</t>
  </si>
  <si>
    <t>NZ-2025-529328</t>
  </si>
  <si>
    <t>MI-4284</t>
  </si>
  <si>
    <t>Michael Boyce</t>
  </si>
  <si>
    <t>NZ-2022-565921</t>
  </si>
  <si>
    <t>AN-5797</t>
  </si>
  <si>
    <t>Anahera Cook</t>
  </si>
  <si>
    <t>NZ-2025-515553</t>
  </si>
  <si>
    <t>AL-2851</t>
  </si>
  <si>
    <t>Alan Millard</t>
  </si>
  <si>
    <t>NZ-2023-253286</t>
  </si>
  <si>
    <t>RO-6262</t>
  </si>
  <si>
    <t>Robyn Gill</t>
  </si>
  <si>
    <t>NZ-2021-226192</t>
  </si>
  <si>
    <t>GR-5054</t>
  </si>
  <si>
    <t>Graeme Phillips</t>
  </si>
  <si>
    <t>NZ-2023-420300</t>
  </si>
  <si>
    <t>JA-7543</t>
  </si>
  <si>
    <t>Jasmine Rush</t>
  </si>
  <si>
    <t>NZ-2025-394582</t>
  </si>
  <si>
    <t>GE-4978</t>
  </si>
  <si>
    <t>George Landon-Lane</t>
  </si>
  <si>
    <t>NZ-2024-362876</t>
  </si>
  <si>
    <t>SH-6290</t>
  </si>
  <si>
    <t>Shane Wood</t>
  </si>
  <si>
    <t>NZ-2024-422319</t>
  </si>
  <si>
    <t>EM-4392</t>
  </si>
  <si>
    <t>Emma Kirk-Scott</t>
  </si>
  <si>
    <t>NZ-2025-818051</t>
  </si>
  <si>
    <t>JA-6751</t>
  </si>
  <si>
    <t>Jamie Bailey</t>
  </si>
  <si>
    <t>NZ-2024-600550</t>
  </si>
  <si>
    <t>AR-2063</t>
  </si>
  <si>
    <t>Arthur Griffiths</t>
  </si>
  <si>
    <t>NZ-2024-937617</t>
  </si>
  <si>
    <t>IN-1467</t>
  </si>
  <si>
    <t>Indie Enright</t>
  </si>
  <si>
    <t>NZ-2024-939969</t>
  </si>
  <si>
    <t>JO-2052</t>
  </si>
  <si>
    <t>Joseph Freeman</t>
  </si>
  <si>
    <t>NZ-2024-317405</t>
  </si>
  <si>
    <t>RA-8316</t>
  </si>
  <si>
    <t>Rachel Poole</t>
  </si>
  <si>
    <t>NZ-2022-789286</t>
  </si>
  <si>
    <t>SC-6561</t>
  </si>
  <si>
    <t>Scarlett Hood-Bowden</t>
  </si>
  <si>
    <t>NZ-2023-361222</t>
  </si>
  <si>
    <t>HE-6848</t>
  </si>
  <si>
    <t>Heather Thomas</t>
  </si>
  <si>
    <t>NZ-2022-562523</t>
  </si>
  <si>
    <t>SA-6643</t>
  </si>
  <si>
    <t>Samuel Dyer</t>
  </si>
  <si>
    <t>NZ-2021-127088</t>
  </si>
  <si>
    <t>MI-7201</t>
  </si>
  <si>
    <t>Michael Dalziel</t>
  </si>
  <si>
    <t>NZ-2023-157121</t>
  </si>
  <si>
    <t>KA-5693</t>
  </si>
  <si>
    <t>Karl Robb</t>
  </si>
  <si>
    <t>NZ-2022-439843</t>
  </si>
  <si>
    <t>IS-6021</t>
  </si>
  <si>
    <t>Isabella O'Brien</t>
  </si>
  <si>
    <t>NZ-2024-228272</t>
  </si>
  <si>
    <t>JE-8791</t>
  </si>
  <si>
    <t>Jessica Faulkner</t>
  </si>
  <si>
    <t>NZ-2023-451306</t>
  </si>
  <si>
    <t>NI-1455</t>
  </si>
  <si>
    <t>Nicholas Collis</t>
  </si>
  <si>
    <t>NZ-2023-192689</t>
  </si>
  <si>
    <t>JA-8137</t>
  </si>
  <si>
    <t>Jacob Green</t>
  </si>
  <si>
    <t>NZ-2025-695418</t>
  </si>
  <si>
    <t>RO-7069</t>
  </si>
  <si>
    <t>Rochelle Francis</t>
  </si>
  <si>
    <t>NZ-2023-928330</t>
  </si>
  <si>
    <t>SA-2316</t>
  </si>
  <si>
    <t>Sally Wilton</t>
  </si>
  <si>
    <t>NZ-2024-884420</t>
  </si>
  <si>
    <t>JU-6973</t>
  </si>
  <si>
    <t>Judith Gifford</t>
  </si>
  <si>
    <t>NZ-2024-212412</t>
  </si>
  <si>
    <t>PH-2130</t>
  </si>
  <si>
    <t>Phillip Jordan</t>
  </si>
  <si>
    <t>NZ-2022-515331</t>
  </si>
  <si>
    <t>CA-9869</t>
  </si>
  <si>
    <t>Carolyn Bishell-Martin</t>
  </si>
  <si>
    <t>NZ-2023-434996</t>
  </si>
  <si>
    <t>JO-1769</t>
  </si>
  <si>
    <t>John Marshall</t>
  </si>
  <si>
    <t>NZ-2022-333164</t>
  </si>
  <si>
    <t>PH-1696</t>
  </si>
  <si>
    <t>Phillip Muir-Sowman</t>
  </si>
  <si>
    <t>NZ-2021-238017</t>
  </si>
  <si>
    <t>SO-7921</t>
  </si>
  <si>
    <t>Sophie Buchanan-Patterson</t>
  </si>
  <si>
    <t>NZ-2023-940918</t>
  </si>
  <si>
    <t>MI-8708</t>
  </si>
  <si>
    <t>Michael Buckley</t>
  </si>
  <si>
    <t>NZ-2023-958174</t>
  </si>
  <si>
    <t>BE-4167</t>
  </si>
  <si>
    <t>Benjamin Arnott</t>
  </si>
  <si>
    <t>NZ-2023-972388</t>
  </si>
  <si>
    <t>TH-3901</t>
  </si>
  <si>
    <t>Thomas Way</t>
  </si>
  <si>
    <t>NZ-2024-440795</t>
  </si>
  <si>
    <t>ST-5629</t>
  </si>
  <si>
    <t>Stephanie Learmonth</t>
  </si>
  <si>
    <t>NZ-2023-231169</t>
  </si>
  <si>
    <t>CA-6261</t>
  </si>
  <si>
    <t>Cameron Kelly</t>
  </si>
  <si>
    <t>NZ-2022-619658</t>
  </si>
  <si>
    <t>SI-2863</t>
  </si>
  <si>
    <t>Simon Ward</t>
  </si>
  <si>
    <t>NZ-2025-496657</t>
  </si>
  <si>
    <t>LA-7875</t>
  </si>
  <si>
    <t>Laura Woolley</t>
  </si>
  <si>
    <t>NZ-2025-487235</t>
  </si>
  <si>
    <t>ME-4110</t>
  </si>
  <si>
    <t>Melanie Simpson</t>
  </si>
  <si>
    <t>NZ-2024-112857</t>
  </si>
  <si>
    <t>JA-9195</t>
  </si>
  <si>
    <t>James Whittaker</t>
  </si>
  <si>
    <t>NZ-2025-594299</t>
  </si>
  <si>
    <t>CL-4663</t>
  </si>
  <si>
    <t>Claudia Lyons</t>
  </si>
  <si>
    <t>NZ-2023-690982</t>
  </si>
  <si>
    <t>ST-8101</t>
  </si>
  <si>
    <t>Stephanie Corlett</t>
  </si>
  <si>
    <t>NZ-2022-559925</t>
  </si>
  <si>
    <t>NA-6913</t>
  </si>
  <si>
    <t>Natasha Ireland</t>
  </si>
  <si>
    <t>NZ-2024-778532</t>
  </si>
  <si>
    <t>JE-6398</t>
  </si>
  <si>
    <t>Jenna McFarlane</t>
  </si>
  <si>
    <t>NZ-2024-336247</t>
  </si>
  <si>
    <t>PA-3060</t>
  </si>
  <si>
    <t>Paul Matthews</t>
  </si>
  <si>
    <t>NZ-2023-381844</t>
  </si>
  <si>
    <t>RI-8227</t>
  </si>
  <si>
    <t>Richard Butcher</t>
  </si>
  <si>
    <t>NZ-2022-753602</t>
  </si>
  <si>
    <t>AN-9833</t>
  </si>
  <si>
    <t>Angela Jones</t>
  </si>
  <si>
    <t>NZ-2025-268712</t>
  </si>
  <si>
    <t>HE-8018</t>
  </si>
  <si>
    <t>Helen Morrison</t>
  </si>
  <si>
    <t>NZ-2022-969007</t>
  </si>
  <si>
    <t>GR-8093</t>
  </si>
  <si>
    <t>Grace McLean</t>
  </si>
  <si>
    <t>NZ-2022-359964</t>
  </si>
  <si>
    <t>DE-9839</t>
  </si>
  <si>
    <t>Dennis Davenport</t>
  </si>
  <si>
    <t>NZ-2022-904009</t>
  </si>
  <si>
    <t>CA-9602</t>
  </si>
  <si>
    <t>Casey Lewis</t>
  </si>
  <si>
    <t>NZ-2022-510844</t>
  </si>
  <si>
    <t>HA-9036</t>
  </si>
  <si>
    <t>Hannah Fox</t>
  </si>
  <si>
    <t>NZ-2024-925146</t>
  </si>
  <si>
    <t>BR-5452</t>
  </si>
  <si>
    <t>Brenda Terry</t>
  </si>
  <si>
    <t>NZ-2023-414274</t>
  </si>
  <si>
    <t>LU-3292</t>
  </si>
  <si>
    <t>Luke Scott-McDowall</t>
  </si>
  <si>
    <t>NZ-2024-400088</t>
  </si>
  <si>
    <t>JA-1482</t>
  </si>
  <si>
    <t>Jayden Brown</t>
  </si>
  <si>
    <t>NZ-2024-186893</t>
  </si>
  <si>
    <t>TH-3136</t>
  </si>
  <si>
    <t>Thomas Black</t>
  </si>
  <si>
    <t>NZ-2024-304674</t>
  </si>
  <si>
    <t>EM-3096</t>
  </si>
  <si>
    <t>Emily Freeth</t>
  </si>
  <si>
    <t>NZ-2021-565737</t>
  </si>
  <si>
    <t>DA-5529</t>
  </si>
  <si>
    <t>NZ-2023-436943</t>
  </si>
  <si>
    <t>RO-9642</t>
  </si>
  <si>
    <t>Robert Davies</t>
  </si>
  <si>
    <t>NZ-2024-408448</t>
  </si>
  <si>
    <t>RA-9807</t>
  </si>
  <si>
    <t>Rachel Millard</t>
  </si>
  <si>
    <t>NZ-2022-821740</t>
  </si>
  <si>
    <t>MA-5336</t>
  </si>
  <si>
    <t>Maraea Matheson-Miller</t>
  </si>
  <si>
    <t>NZ-2024-672162</t>
  </si>
  <si>
    <t>AN-1379</t>
  </si>
  <si>
    <t>Anthony Taylor</t>
  </si>
  <si>
    <t>NZ-2024-371810</t>
  </si>
  <si>
    <t>CO-1549</t>
  </si>
  <si>
    <t>Courtney Marshall</t>
  </si>
  <si>
    <t>NZ-2024-667523</t>
  </si>
  <si>
    <t>SC-4737</t>
  </si>
  <si>
    <t>Scott Hayward</t>
  </si>
  <si>
    <t>NZ-2022-517833</t>
  </si>
  <si>
    <t>ZA-8168</t>
  </si>
  <si>
    <t>Zara Jones-Nielsen</t>
  </si>
  <si>
    <t>NZ-2024-229477</t>
  </si>
  <si>
    <t>ME-8660</t>
  </si>
  <si>
    <t>Melissa Lewis</t>
  </si>
  <si>
    <t>NZ-2023-279117</t>
  </si>
  <si>
    <t>DA-3942</t>
  </si>
  <si>
    <t>Darryl Hoare</t>
  </si>
  <si>
    <t>NZ-2022-591744</t>
  </si>
  <si>
    <t>SO-8058</t>
  </si>
  <si>
    <t>Sophie Maxwell</t>
  </si>
  <si>
    <t>NZ-2025-639837</t>
  </si>
  <si>
    <t>AM-8029</t>
  </si>
  <si>
    <t>Amanda Haines</t>
  </si>
  <si>
    <t>NZ-2024-395982</t>
  </si>
  <si>
    <t>JA-8960</t>
  </si>
  <si>
    <t>Jason Adams</t>
  </si>
  <si>
    <t>NZ-2022-393296</t>
  </si>
  <si>
    <t>RY-2629</t>
  </si>
  <si>
    <t>Ryan Ryan</t>
  </si>
  <si>
    <t>NZ-2022-885807</t>
  </si>
  <si>
    <t>EM-1584</t>
  </si>
  <si>
    <t>Emma Shand</t>
  </si>
  <si>
    <t>NZ-2024-600830</t>
  </si>
  <si>
    <t>BE-7234</t>
  </si>
  <si>
    <t>Benjamin Olsen</t>
  </si>
  <si>
    <t>NZ-2024-228806</t>
  </si>
  <si>
    <t>PA-4155</t>
  </si>
  <si>
    <t>Pauline Baker</t>
  </si>
  <si>
    <t>NZ-2023-679502</t>
  </si>
  <si>
    <t>KA-5209</t>
  </si>
  <si>
    <t>Kauri Conway</t>
  </si>
  <si>
    <t>NZ-2024-275553</t>
  </si>
  <si>
    <t>JE-2715</t>
  </si>
  <si>
    <t>Jessica Booker</t>
  </si>
  <si>
    <t>NZ-2024-778455</t>
  </si>
  <si>
    <t>FR-3429</t>
  </si>
  <si>
    <t>Frances Barnes</t>
  </si>
  <si>
    <t>NZ-2022-790388</t>
  </si>
  <si>
    <t>AN-6435</t>
  </si>
  <si>
    <t>Andrew McKenna</t>
  </si>
  <si>
    <t>NZ-2024-738042</t>
  </si>
  <si>
    <t>GL-4991</t>
  </si>
  <si>
    <t>Glenn Nolan-Poole</t>
  </si>
  <si>
    <t>NZ-2023-567802</t>
  </si>
  <si>
    <t>SA-3981</t>
  </si>
  <si>
    <t>Samuel Thompson-Mason</t>
  </si>
  <si>
    <t>NZ-2021-158973</t>
  </si>
  <si>
    <t>RA-7530</t>
  </si>
  <si>
    <t>Rachel Taylor</t>
  </si>
  <si>
    <t>NZ-2025-212744</t>
  </si>
  <si>
    <t>QU-6129</t>
  </si>
  <si>
    <t>Quinn Butler</t>
  </si>
  <si>
    <t>NZ-2025-369262</t>
  </si>
  <si>
    <t>WA-6803</t>
  </si>
  <si>
    <t>Wayne Marsh</t>
  </si>
  <si>
    <t>NZ-2023-764256</t>
  </si>
  <si>
    <t>PE-7545</t>
  </si>
  <si>
    <t>Penelope Simmonds</t>
  </si>
  <si>
    <t>NZ-2024-684700</t>
  </si>
  <si>
    <t>SH-1444</t>
  </si>
  <si>
    <t>Sheryl Healy</t>
  </si>
  <si>
    <t>NZ-2024-240225</t>
  </si>
  <si>
    <t>EL-1380</t>
  </si>
  <si>
    <t>Elizabeth Kenny</t>
  </si>
  <si>
    <t>NZ-2022-337089</t>
  </si>
  <si>
    <t>TR-4718</t>
  </si>
  <si>
    <t>Trevor Ward</t>
  </si>
  <si>
    <t>NZ-2022-164192</t>
  </si>
  <si>
    <t>MI-1137</t>
  </si>
  <si>
    <t>Michael Low</t>
  </si>
  <si>
    <t>NZ-2023-636660</t>
  </si>
  <si>
    <t>CA-6544</t>
  </si>
  <si>
    <t>Caitlin Sullivan</t>
  </si>
  <si>
    <t>NZ-2023-403760</t>
  </si>
  <si>
    <t>JE-9672</t>
  </si>
  <si>
    <t>Jennifer Lloyd</t>
  </si>
  <si>
    <t>NZ-2024-844142</t>
  </si>
  <si>
    <t>CA-4720</t>
  </si>
  <si>
    <t>Catherine Davey</t>
  </si>
  <si>
    <t>NZ-2022-595392</t>
  </si>
  <si>
    <t>SA-3319</t>
  </si>
  <si>
    <t>Samantha Hardy</t>
  </si>
  <si>
    <t>NZ-2024-185405</t>
  </si>
  <si>
    <t>AN-9448</t>
  </si>
  <si>
    <t>Andrew Roberts</t>
  </si>
  <si>
    <t>NZ-2022-606114</t>
  </si>
  <si>
    <t>DA-8745</t>
  </si>
  <si>
    <t>David Wills</t>
  </si>
  <si>
    <t>NZ-2023-377169</t>
  </si>
  <si>
    <t>PA-8408</t>
  </si>
  <si>
    <t>Patrick Barnett</t>
  </si>
  <si>
    <t>NZ-2024-312384</t>
  </si>
  <si>
    <t>KE-5730</t>
  </si>
  <si>
    <t>Kelly Jackson</t>
  </si>
  <si>
    <t>NZ-2022-984120</t>
  </si>
  <si>
    <t>KA-2756</t>
  </si>
  <si>
    <t>Kaia Gordon</t>
  </si>
  <si>
    <t>NZ-2025-160166</t>
  </si>
  <si>
    <t>ST-5033</t>
  </si>
  <si>
    <t>Steven Hay-Hansen</t>
  </si>
  <si>
    <t>NZ-2025-569680</t>
  </si>
  <si>
    <t>MA-4927</t>
  </si>
  <si>
    <t>Margaret O'Leary-Burgess</t>
  </si>
  <si>
    <t>NZ-2024-317197</t>
  </si>
  <si>
    <t>SI-2520</t>
  </si>
  <si>
    <t>Sienna Craw</t>
  </si>
  <si>
    <t>NZ-2024-525836</t>
  </si>
  <si>
    <t>JA-4232</t>
  </si>
  <si>
    <t>Jason Cooksley-Turner</t>
  </si>
  <si>
    <t>NZ-2022-580310</t>
  </si>
  <si>
    <t>MA-2702</t>
  </si>
  <si>
    <t>NZ-2023-201893</t>
  </si>
  <si>
    <t>KA-3450</t>
  </si>
  <si>
    <t>Karen Gibbons</t>
  </si>
  <si>
    <t>NZ-2022-756879</t>
  </si>
  <si>
    <t>HA-8569</t>
  </si>
  <si>
    <t>Hayden Gibson</t>
  </si>
  <si>
    <t>NZ-2023-613310</t>
  </si>
  <si>
    <t>AN-7068</t>
  </si>
  <si>
    <t>Andrea Searle</t>
  </si>
  <si>
    <t>NZ-2023-854997</t>
  </si>
  <si>
    <t>CH-9750</t>
  </si>
  <si>
    <t>Charles Mason</t>
  </si>
  <si>
    <t>NZ-2022-408453</t>
  </si>
  <si>
    <t>JO-3561</t>
  </si>
  <si>
    <t>Joan Russell-Mann</t>
  </si>
  <si>
    <t>NZ-2023-385077</t>
  </si>
  <si>
    <t>MI-9635</t>
  </si>
  <si>
    <t>Michael Reynolds</t>
  </si>
  <si>
    <t>NZ-2022-148389</t>
  </si>
  <si>
    <t>RO-3172</t>
  </si>
  <si>
    <t>Robert Mann</t>
  </si>
  <si>
    <t>NZ-2023-613892</t>
  </si>
  <si>
    <t>AN-8986</t>
  </si>
  <si>
    <t>Ann Campbell</t>
  </si>
  <si>
    <t>NZ-2021-761353</t>
  </si>
  <si>
    <t>GE-9863</t>
  </si>
  <si>
    <t>Georgia Mason</t>
  </si>
  <si>
    <t>NZ-2024-250229</t>
  </si>
  <si>
    <t>CA-1168</t>
  </si>
  <si>
    <t>NZ-2022-757051</t>
  </si>
  <si>
    <t>KA-9822</t>
  </si>
  <si>
    <t>Kathryn Marshall</t>
  </si>
  <si>
    <t>NZ-2023-701610</t>
  </si>
  <si>
    <t>RA-6066</t>
  </si>
  <si>
    <t>Rachel Oliver</t>
  </si>
  <si>
    <t>NZ-2025-697541</t>
  </si>
  <si>
    <t>VI-7941</t>
  </si>
  <si>
    <t>Vicki Ritchie</t>
  </si>
  <si>
    <t>NZ-2022-582400</t>
  </si>
  <si>
    <t>AN-3421</t>
  </si>
  <si>
    <t>Angela Whittaker</t>
  </si>
  <si>
    <t>NZ-2023-679463</t>
  </si>
  <si>
    <t>LI-8247</t>
  </si>
  <si>
    <t>Lisa Currie</t>
  </si>
  <si>
    <t>NZ-2023-438107</t>
  </si>
  <si>
    <t>PA-6120</t>
  </si>
  <si>
    <t>NZ-2024-691065</t>
  </si>
  <si>
    <t>CO-5767</t>
  </si>
  <si>
    <t>Connor Gibbons</t>
  </si>
  <si>
    <t>NZ-2022-253745</t>
  </si>
  <si>
    <t>SH-5587</t>
  </si>
  <si>
    <t>Sharon Jensen</t>
  </si>
  <si>
    <t>NZ-2023-422407</t>
  </si>
  <si>
    <t>LA-7310</t>
  </si>
  <si>
    <t>Lauren Jones</t>
  </si>
  <si>
    <t>NZ-2023-752802</t>
  </si>
  <si>
    <t>HA-3754</t>
  </si>
  <si>
    <t>Hannah Beattie</t>
  </si>
  <si>
    <t>NZ-2022-487925</t>
  </si>
  <si>
    <t>DA-9474</t>
  </si>
  <si>
    <t>David Jeffries</t>
  </si>
  <si>
    <t>NZ-2023-161140</t>
  </si>
  <si>
    <t>SI-1702</t>
  </si>
  <si>
    <t>Simon Adams-Taylor</t>
  </si>
  <si>
    <t>NZ-2023-744239</t>
  </si>
  <si>
    <t>CA-2868</t>
  </si>
  <si>
    <t>Cameron Currie</t>
  </si>
  <si>
    <t>NZ-2024-140531</t>
  </si>
  <si>
    <t>BA-6455</t>
  </si>
  <si>
    <t>Barry Rush</t>
  </si>
  <si>
    <t>NZ-2022-139122</t>
  </si>
  <si>
    <t>LA-3743</t>
  </si>
  <si>
    <t>Laura Chandler-Guy</t>
  </si>
  <si>
    <t>NZ-2024-192624</t>
  </si>
  <si>
    <t>BR-1316</t>
  </si>
  <si>
    <t>Brendon Warren</t>
  </si>
  <si>
    <t>NZ-2023-526312</t>
  </si>
  <si>
    <t>CR-5814</t>
  </si>
  <si>
    <t>Craig Moore</t>
  </si>
  <si>
    <t>NZ-2021-780190</t>
  </si>
  <si>
    <t>ZA-6113</t>
  </si>
  <si>
    <t>Zachary Arnott-Clarke</t>
  </si>
  <si>
    <t>NZ-2023-721304</t>
  </si>
  <si>
    <t>RY-1687</t>
  </si>
  <si>
    <t>Ryan Reid-Coleman</t>
  </si>
  <si>
    <t>NZ-2023-877243</t>
  </si>
  <si>
    <t>EM-9160</t>
  </si>
  <si>
    <t>Emma Jensen-Harrison</t>
  </si>
  <si>
    <t>NZ-2025-137766</t>
  </si>
  <si>
    <t>JE-2540</t>
  </si>
  <si>
    <t>Jenna Peters-Gibbs</t>
  </si>
  <si>
    <t>NZ-2023-426009</t>
  </si>
  <si>
    <t>CA-5414</t>
  </si>
  <si>
    <t>Carl Carson</t>
  </si>
  <si>
    <t>NZ-2022-866897</t>
  </si>
  <si>
    <t>AS-9785</t>
  </si>
  <si>
    <t>Ashlee MacKenzie</t>
  </si>
  <si>
    <t>NZ-2022-415362</t>
  </si>
  <si>
    <t>RA-2929</t>
  </si>
  <si>
    <t>Rachel Harris-Stuart</t>
  </si>
  <si>
    <t>NZ-2025-841636</t>
  </si>
  <si>
    <t>CH-8171</t>
  </si>
  <si>
    <t>Christina Harper-Dean</t>
  </si>
  <si>
    <t>NZ-2022-207853</t>
  </si>
  <si>
    <t>MA-3859</t>
  </si>
  <si>
    <t>Maria Owen</t>
  </si>
  <si>
    <t>NZ-2022-255285</t>
  </si>
  <si>
    <t>CL-2264</t>
  </si>
  <si>
    <t>Claire Campbell</t>
  </si>
  <si>
    <t>NZ-2022-528364</t>
  </si>
  <si>
    <t>PE-8553</t>
  </si>
  <si>
    <t>Peter McKenna</t>
  </si>
  <si>
    <t>NZ-2022-689106</t>
  </si>
  <si>
    <t>AN-2596</t>
  </si>
  <si>
    <t>Andrea Burrell-Wells</t>
  </si>
  <si>
    <t>NZ-2024-264320</t>
  </si>
  <si>
    <t>DA-2175</t>
  </si>
  <si>
    <t>David Moore</t>
  </si>
  <si>
    <t>NZ-2023-483322</t>
  </si>
  <si>
    <t>JO-4998</t>
  </si>
  <si>
    <t>Joanne Lancaster-Humphrey</t>
  </si>
  <si>
    <t>NZ-2021-378863</t>
  </si>
  <si>
    <t>AR-2105</t>
  </si>
  <si>
    <t>Ariana Black-Jones</t>
  </si>
  <si>
    <t>NZ-2025-228753</t>
  </si>
  <si>
    <t>KA-7674</t>
  </si>
  <si>
    <t>Kathleen Healey-McMurray</t>
  </si>
  <si>
    <t>NZ-2023-114810</t>
  </si>
  <si>
    <t>PA-8553</t>
  </si>
  <si>
    <t>Paul McKinnon-Harper</t>
  </si>
  <si>
    <t>NZ-2022-478016</t>
  </si>
  <si>
    <t>JE-2643</t>
  </si>
  <si>
    <t>Jennifer Hawkins</t>
  </si>
  <si>
    <t>NZ-2022-667303</t>
  </si>
  <si>
    <t>BR-5788</t>
  </si>
  <si>
    <t>Brianna Taylor</t>
  </si>
  <si>
    <t>NZ-2024-316626</t>
  </si>
  <si>
    <t>BR-6582</t>
  </si>
  <si>
    <t>Brett Mudgway</t>
  </si>
  <si>
    <t>NZ-2022-292510</t>
  </si>
  <si>
    <t>AL-9534</t>
  </si>
  <si>
    <t>NZ-2023-589096</t>
  </si>
  <si>
    <t>CH-1001</t>
  </si>
  <si>
    <t>Charlotte Kerr</t>
  </si>
  <si>
    <t>NZ-2022-720626</t>
  </si>
  <si>
    <t>CA-6107</t>
  </si>
  <si>
    <t>Catherine Johnston</t>
  </si>
  <si>
    <t>NZ-2022-389252</t>
  </si>
  <si>
    <t>WA-8101</t>
  </si>
  <si>
    <t>Warren Ingram</t>
  </si>
  <si>
    <t>NZ-2024-636393</t>
  </si>
  <si>
    <t>RE-8005</t>
  </si>
  <si>
    <t>Renee Jones</t>
  </si>
  <si>
    <t>NZ-2025-645875</t>
  </si>
  <si>
    <t>SA-3070</t>
  </si>
  <si>
    <t>Sarah Stevens-Watts</t>
  </si>
  <si>
    <t>NZ-2024-753513</t>
  </si>
  <si>
    <t>CH-1475</t>
  </si>
  <si>
    <t>Christine Hadfield</t>
  </si>
  <si>
    <t>NZ-2023-940256</t>
  </si>
  <si>
    <t>RE-5901</t>
  </si>
  <si>
    <t>Reuben Smith</t>
  </si>
  <si>
    <t>NZ-2021-712161</t>
  </si>
  <si>
    <t>JA-7313</t>
  </si>
  <si>
    <t>Jason Turner</t>
  </si>
  <si>
    <t>NZ-2022-662085</t>
  </si>
  <si>
    <t>JO-5029</t>
  </si>
  <si>
    <t>Joseph Ferguson</t>
  </si>
  <si>
    <t>NZ-2022-747881</t>
  </si>
  <si>
    <t>MO-4042</t>
  </si>
  <si>
    <t>Monique Graham-Kerr</t>
  </si>
  <si>
    <t>NZ-2023-120425</t>
  </si>
  <si>
    <t>LA-3731</t>
  </si>
  <si>
    <t>Laura Ham</t>
  </si>
  <si>
    <t>NZ-2023-523814</t>
  </si>
  <si>
    <t>JO-9410</t>
  </si>
  <si>
    <t>NZ-2023-314390</t>
  </si>
  <si>
    <t>PA-6068</t>
  </si>
  <si>
    <t>Paula Gordon</t>
  </si>
  <si>
    <t>NZ-2024-425016</t>
  </si>
  <si>
    <t>NI-7166</t>
  </si>
  <si>
    <t>Nicola Way</t>
  </si>
  <si>
    <t>NZ-2022-578709</t>
  </si>
  <si>
    <t>LO-6039</t>
  </si>
  <si>
    <t>Logan Clunies-Ross-Smith</t>
  </si>
  <si>
    <t>NZ-2022-777265</t>
  </si>
  <si>
    <t>IV-1115</t>
  </si>
  <si>
    <t>Ivan Ferguson</t>
  </si>
  <si>
    <t>NZ-2024-839030</t>
  </si>
  <si>
    <t>ME-4046</t>
  </si>
  <si>
    <t>Melissa McKay</t>
  </si>
  <si>
    <t>NZ-2023-827893</t>
  </si>
  <si>
    <t>ER-7547</t>
  </si>
  <si>
    <t>Eric Prouse</t>
  </si>
  <si>
    <t>NZ-2022-246947</t>
  </si>
  <si>
    <t>NI-6489</t>
  </si>
  <si>
    <t>Nicola Smith</t>
  </si>
  <si>
    <t>NZ-2021-576322</t>
  </si>
  <si>
    <t>EM-7487</t>
  </si>
  <si>
    <t>Emily Larsen</t>
  </si>
  <si>
    <t>NZ-2024-369862</t>
  </si>
  <si>
    <t>JA-9961</t>
  </si>
  <si>
    <t>Jason Smith-Smith</t>
  </si>
  <si>
    <t>NZ-2022-994424</t>
  </si>
  <si>
    <t>MO-5918</t>
  </si>
  <si>
    <t>Morgan Mason</t>
  </si>
  <si>
    <t>NZ-2022-337168</t>
  </si>
  <si>
    <t>MA-6290</t>
  </si>
  <si>
    <t>Mark Phillips</t>
  </si>
  <si>
    <t>NZ-2022-442002</t>
  </si>
  <si>
    <t>RO-6847</t>
  </si>
  <si>
    <t>Robert Kelly</t>
  </si>
  <si>
    <t>NZ-2023-544152</t>
  </si>
  <si>
    <t>CA-8959</t>
  </si>
  <si>
    <t>Cameron Black</t>
  </si>
  <si>
    <t>NZ-2024-299668</t>
  </si>
  <si>
    <t>AS-1519</t>
  </si>
  <si>
    <t>Ashley Baker-Reid</t>
  </si>
  <si>
    <t>NZ-2022-885744</t>
  </si>
  <si>
    <t>KA-3275</t>
  </si>
  <si>
    <t>Kathleen Stewart</t>
  </si>
  <si>
    <t>NZ-2023-888133</t>
  </si>
  <si>
    <t>RE-1289</t>
  </si>
  <si>
    <t>Rebekah Booth</t>
  </si>
  <si>
    <t>NZ-2022-903744</t>
  </si>
  <si>
    <t>MA-3305</t>
  </si>
  <si>
    <t>Mark Rayner</t>
  </si>
  <si>
    <t>NZ-2023-702578</t>
  </si>
  <si>
    <t>WI-2438</t>
  </si>
  <si>
    <t>William Campbell</t>
  </si>
  <si>
    <t>NZ-2023-962372</t>
  </si>
  <si>
    <t>AL-1440</t>
  </si>
  <si>
    <t>Alan Stuart</t>
  </si>
  <si>
    <t>NZ-2023-949895</t>
  </si>
  <si>
    <t>PE-4232</t>
  </si>
  <si>
    <t>Peter Green</t>
  </si>
  <si>
    <t>NZ-2022-969782</t>
  </si>
  <si>
    <t>JO-4117</t>
  </si>
  <si>
    <t>Joshua Allerby</t>
  </si>
  <si>
    <t>NZ-2024-915178</t>
  </si>
  <si>
    <t>AS-5675</t>
  </si>
  <si>
    <t>Ashleigh Marsh</t>
  </si>
  <si>
    <t>NZ-2023-152260</t>
  </si>
  <si>
    <t>CA-8736</t>
  </si>
  <si>
    <t>Cameron Barnes</t>
  </si>
  <si>
    <t>NZ-2023-591331</t>
  </si>
  <si>
    <t>KE-5704</t>
  </si>
  <si>
    <t>Kelsey Steer</t>
  </si>
  <si>
    <t>NZ-2022-768071</t>
  </si>
  <si>
    <t>PA-9971</t>
  </si>
  <si>
    <t>Paul Fisher</t>
  </si>
  <si>
    <t>NZ-2025-241928</t>
  </si>
  <si>
    <t>NI-3068</t>
  </si>
  <si>
    <t>Nicholas Kirk</t>
  </si>
  <si>
    <t>NZ-2021-846373</t>
  </si>
  <si>
    <t>JA-6286</t>
  </si>
  <si>
    <t>James Parker</t>
  </si>
  <si>
    <t>NZ-2024-438916</t>
  </si>
  <si>
    <t>ST-4151</t>
  </si>
  <si>
    <t>Stephen Guthrie</t>
  </si>
  <si>
    <t>NZ-2025-647182</t>
  </si>
  <si>
    <t>RY-2503</t>
  </si>
  <si>
    <t>NZ-2024-271112</t>
  </si>
  <si>
    <t>WI-1222</t>
  </si>
  <si>
    <t>Wiremu Smith</t>
  </si>
  <si>
    <t>NZ-2023-747368</t>
  </si>
  <si>
    <t>RO-3603</t>
  </si>
  <si>
    <t>Robyn Waters</t>
  </si>
  <si>
    <t>NZ-2022-759775</t>
  </si>
  <si>
    <t>NI-4956</t>
  </si>
  <si>
    <t>NZ-2024-895800</t>
  </si>
  <si>
    <t>DE-4694</t>
  </si>
  <si>
    <t>Derek Fulton-Ferguson</t>
  </si>
  <si>
    <t>NZ-2023-149650</t>
  </si>
  <si>
    <t>SA-1911</t>
  </si>
  <si>
    <t>Samantha Morgan</t>
  </si>
  <si>
    <t>NZ-2022-413269</t>
  </si>
  <si>
    <t>AS-6723</t>
  </si>
  <si>
    <t>Ashlee Murphy</t>
  </si>
  <si>
    <t>NZ-2022-492532</t>
  </si>
  <si>
    <t>EM-1454</t>
  </si>
  <si>
    <t>Emily Jensen</t>
  </si>
  <si>
    <t>NZ-2025-522754</t>
  </si>
  <si>
    <t>DE-7020</t>
  </si>
  <si>
    <t>Dean Edmonds</t>
  </si>
  <si>
    <t>NZ-2025-193635</t>
  </si>
  <si>
    <t>KA-7355</t>
  </si>
  <si>
    <t>Kathryn Dick</t>
  </si>
  <si>
    <t>NZ-2024-111831</t>
  </si>
  <si>
    <t>SA-4112</t>
  </si>
  <si>
    <t>Sandra Grant</t>
  </si>
  <si>
    <t>NZ-2024-746815</t>
  </si>
  <si>
    <t>BA-5885</t>
  </si>
  <si>
    <t>Barry Esson</t>
  </si>
  <si>
    <t>NZ-2023-233083</t>
  </si>
  <si>
    <t>RI-8859</t>
  </si>
  <si>
    <t>Richard Martin</t>
  </si>
  <si>
    <t>NZ-2025-826913</t>
  </si>
  <si>
    <t>JE-3750</t>
  </si>
  <si>
    <t>Jennifer Turner</t>
  </si>
  <si>
    <t>NZ-2022-375965</t>
  </si>
  <si>
    <t>DA-4822</t>
  </si>
  <si>
    <t>Daniel O'Brien</t>
  </si>
  <si>
    <t>NZ-2024-426740</t>
  </si>
  <si>
    <t>JA-4112</t>
  </si>
  <si>
    <t>Jacqueline Stewart</t>
  </si>
  <si>
    <t>NZ-2023-445011</t>
  </si>
  <si>
    <t>PE-5625</t>
  </si>
  <si>
    <t>Peter Rossiter</t>
  </si>
  <si>
    <t>NZ-2022-456875</t>
  </si>
  <si>
    <t>ST-2153</t>
  </si>
  <si>
    <t>Stephen Mitchell</t>
  </si>
  <si>
    <t>NZ-2024-366320</t>
  </si>
  <si>
    <t>AN-8939</t>
  </si>
  <si>
    <t>NZ-2023-237902</t>
  </si>
  <si>
    <t>KA-9130</t>
  </si>
  <si>
    <t>Katrina Smith</t>
  </si>
  <si>
    <t>NZ-2023-801484</t>
  </si>
  <si>
    <t>PH-6328</t>
  </si>
  <si>
    <t>Phillip Manning</t>
  </si>
  <si>
    <t>NZ-2022-892620</t>
  </si>
  <si>
    <t>JA-5837</t>
  </si>
  <si>
    <t>Jared Wood-Wallis</t>
  </si>
  <si>
    <t>NZ-2024-668219</t>
  </si>
  <si>
    <t>WI-9785</t>
  </si>
  <si>
    <t>William Shand</t>
  </si>
  <si>
    <t>NZ-2024-564862</t>
  </si>
  <si>
    <t>KE-7481</t>
  </si>
  <si>
    <t>Keith Gibson</t>
  </si>
  <si>
    <t>NZ-2023-601694</t>
  </si>
  <si>
    <t>MI-5285</t>
  </si>
  <si>
    <t>Michelle Fowler</t>
  </si>
  <si>
    <t>NZ-2023-458675</t>
  </si>
  <si>
    <t>Mark Page</t>
  </si>
  <si>
    <t>NZ-2023-866860</t>
  </si>
  <si>
    <t>ST-3811</t>
  </si>
  <si>
    <t>Stephanie Hooper</t>
  </si>
  <si>
    <t>NZ-2025-508661</t>
  </si>
  <si>
    <t>MI-6839</t>
  </si>
  <si>
    <t>Michael Cox</t>
  </si>
  <si>
    <t>NZ-2024-298295</t>
  </si>
  <si>
    <t>RE-9335</t>
  </si>
  <si>
    <t>Rex Smith</t>
  </si>
  <si>
    <t>NZ-2024-256158</t>
  </si>
  <si>
    <t>AN-1889</t>
  </si>
  <si>
    <t>NZ-2021-258390</t>
  </si>
  <si>
    <t>AN-2656</t>
  </si>
  <si>
    <t>Andrew Evans</t>
  </si>
  <si>
    <t>NZ-2024-452631</t>
  </si>
  <si>
    <t>AN-7921</t>
  </si>
  <si>
    <t>Anthony Barr</t>
  </si>
  <si>
    <t>NZ-2022-338649</t>
  </si>
  <si>
    <t>CH-6358</t>
  </si>
  <si>
    <t>Christine Brown</t>
  </si>
  <si>
    <t>NZ-2023-447706</t>
  </si>
  <si>
    <t>TR-9866</t>
  </si>
  <si>
    <t>Trevor Johnstone</t>
  </si>
  <si>
    <t>NZ-2023-646527</t>
  </si>
  <si>
    <t>TO-3290</t>
  </si>
  <si>
    <t>Tony Rowland-Toms</t>
  </si>
  <si>
    <t>NZ-2024-842339</t>
  </si>
  <si>
    <t>VA-4201</t>
  </si>
  <si>
    <t>Vanessa Cook</t>
  </si>
  <si>
    <t>NZ-2024-163996</t>
  </si>
  <si>
    <t>CA-8174</t>
  </si>
  <si>
    <t>Carl Kerr</t>
  </si>
  <si>
    <t>NZ-2021-897721</t>
  </si>
  <si>
    <t>SA-9835</t>
  </si>
  <si>
    <t>Sandra Smith</t>
  </si>
  <si>
    <t>NZ-2024-510151</t>
  </si>
  <si>
    <t>JE-9203</t>
  </si>
  <si>
    <t>Jessica Smith</t>
  </si>
  <si>
    <t>NZ-2025-909837</t>
  </si>
  <si>
    <t>PH-4312</t>
  </si>
  <si>
    <t>Phillip McGregor</t>
  </si>
  <si>
    <t>NZ-2023-470927</t>
  </si>
  <si>
    <t>EM-7119</t>
  </si>
  <si>
    <t>Emily Davis</t>
  </si>
  <si>
    <t>NZ-2025-897730</t>
  </si>
  <si>
    <t>TA-5097</t>
  </si>
  <si>
    <t>Tara Marshall</t>
  </si>
  <si>
    <t>NZ-2022-644358</t>
  </si>
  <si>
    <t>AN-8480</t>
  </si>
  <si>
    <t>Anna Pratt</t>
  </si>
  <si>
    <t>NZ-2025-255866</t>
  </si>
  <si>
    <t>BE-6080</t>
  </si>
  <si>
    <t>Benjamin Parkes</t>
  </si>
  <si>
    <t>NZ-2022-630201</t>
  </si>
  <si>
    <t>HU-6136</t>
  </si>
  <si>
    <t>Huia Franklin</t>
  </si>
  <si>
    <t>NZ-2023-190248</t>
  </si>
  <si>
    <t>HA-9586</t>
  </si>
  <si>
    <t>Hayden Pedersen</t>
  </si>
  <si>
    <t>NZ-2022-951699</t>
  </si>
  <si>
    <t>CO-3479</t>
  </si>
  <si>
    <t>Cole Turner</t>
  </si>
  <si>
    <t>NZ-2022-487513</t>
  </si>
  <si>
    <t>JE-3418</t>
  </si>
  <si>
    <t>Jeremy Pollard</t>
  </si>
  <si>
    <t>NZ-2025-498389</t>
  </si>
  <si>
    <t>HA-4781</t>
  </si>
  <si>
    <t>Hana Hook-Cook</t>
  </si>
  <si>
    <t>NZ-2024-625828</t>
  </si>
  <si>
    <t>DA-3364</t>
  </si>
  <si>
    <t>Darrin Anderson</t>
  </si>
  <si>
    <t>NZ-2025-233319</t>
  </si>
  <si>
    <t>SU-9498</t>
  </si>
  <si>
    <t>Suzanne Shaw</t>
  </si>
  <si>
    <t>NZ-2023-130144</t>
  </si>
  <si>
    <t>KY-5579</t>
  </si>
  <si>
    <t>Kyle Smith</t>
  </si>
  <si>
    <t>NZ-2024-809360</t>
  </si>
  <si>
    <t>DA-3839</t>
  </si>
  <si>
    <t>Darryl Barnett</t>
  </si>
  <si>
    <t>NZ-2024-776293</t>
  </si>
  <si>
    <t>CA-7360</t>
  </si>
  <si>
    <t>Cameron O'Brien</t>
  </si>
  <si>
    <t>NZ-2021-304795</t>
  </si>
  <si>
    <t>SO-9080</t>
  </si>
  <si>
    <t>Sophie Anderson</t>
  </si>
  <si>
    <t>NZ-2024-865633</t>
  </si>
  <si>
    <t>SH-5410</t>
  </si>
  <si>
    <t>Sharon Marfell</t>
  </si>
  <si>
    <t>NZ-2024-426303</t>
  </si>
  <si>
    <t>SU-2310</t>
  </si>
  <si>
    <t>Susan Howard</t>
  </si>
  <si>
    <t>NZ-2023-171864</t>
  </si>
  <si>
    <t>BR-2693</t>
  </si>
  <si>
    <t>Brooklyn Cook</t>
  </si>
  <si>
    <t>NZ-2021-876083</t>
  </si>
  <si>
    <t>JA-9564</t>
  </si>
  <si>
    <t>Janet North</t>
  </si>
  <si>
    <t>NZ-2021-626894</t>
  </si>
  <si>
    <t>PH-5391</t>
  </si>
  <si>
    <t>Phoenix Cumming-Jones</t>
  </si>
  <si>
    <t>NZ-2024-451148</t>
  </si>
  <si>
    <t>SE-4203</t>
  </si>
  <si>
    <t>Sean McPherson-Laing</t>
  </si>
  <si>
    <t>NZ-2025-488684</t>
  </si>
  <si>
    <t>SO-5531</t>
  </si>
  <si>
    <t>Sonia Brown</t>
  </si>
  <si>
    <t>NZ-2023-924319</t>
  </si>
  <si>
    <t>CH-2217</t>
  </si>
  <si>
    <t>Christine Roberts</t>
  </si>
  <si>
    <t>NZ-2022-889826</t>
  </si>
  <si>
    <t>PA-1039</t>
  </si>
  <si>
    <t>Patrick Boon</t>
  </si>
  <si>
    <t>NZ-2023-673190</t>
  </si>
  <si>
    <t>NO-5246</t>
  </si>
  <si>
    <t>Noah Smith</t>
  </si>
  <si>
    <t>NZ-2023-710620</t>
  </si>
  <si>
    <t>TO-5523</t>
  </si>
  <si>
    <t>Toni Perrin</t>
  </si>
  <si>
    <t>NZ-2021-675079</t>
  </si>
  <si>
    <t>TI-4437</t>
  </si>
  <si>
    <t>Tia Jennings</t>
  </si>
  <si>
    <t>NZ-2025-151283</t>
  </si>
  <si>
    <t>KE-8465</t>
  </si>
  <si>
    <t>Kevin Paul</t>
  </si>
  <si>
    <t>NZ-2024-152155</t>
  </si>
  <si>
    <t>AN-7334</t>
  </si>
  <si>
    <t>Angel Pearson</t>
  </si>
  <si>
    <t>NZ-2024-266453</t>
  </si>
  <si>
    <t>NA-9655</t>
  </si>
  <si>
    <t>Natalie Thompson</t>
  </si>
  <si>
    <t>NZ-2023-589619</t>
  </si>
  <si>
    <t>NO-8122</t>
  </si>
  <si>
    <t>Noah Linton</t>
  </si>
  <si>
    <t>NZ-2022-460700</t>
  </si>
  <si>
    <t>AL-7544</t>
  </si>
  <si>
    <t>Alexander Armstrong</t>
  </si>
  <si>
    <t>NZ-2025-653557</t>
  </si>
  <si>
    <t>CH-8821</t>
  </si>
  <si>
    <t>Christine Webb-Davies</t>
  </si>
  <si>
    <t>NZ-2024-270044</t>
  </si>
  <si>
    <t>PA-8804</t>
  </si>
  <si>
    <t>Patrick Clarke</t>
  </si>
  <si>
    <t>NZ-2025-710264</t>
  </si>
  <si>
    <t>OL-1861</t>
  </si>
  <si>
    <t>Oliver Hills-Olsen</t>
  </si>
  <si>
    <t>NZ-2024-814093</t>
  </si>
  <si>
    <t>BR-7753</t>
  </si>
  <si>
    <t>Bryan Fletcher</t>
  </si>
  <si>
    <t>NZ-2025-455749</t>
  </si>
  <si>
    <t>EM-7167</t>
  </si>
  <si>
    <t>Emma Terry</t>
  </si>
  <si>
    <t>NZ-2024-493187</t>
  </si>
  <si>
    <t>NA-3301</t>
  </si>
  <si>
    <t>Nathan Pearson</t>
  </si>
  <si>
    <t>NZ-2021-410455</t>
  </si>
  <si>
    <t>GA-3225</t>
  </si>
  <si>
    <t>Garry Smith</t>
  </si>
  <si>
    <t>NZ-2021-413585</t>
  </si>
  <si>
    <t>GR-1236</t>
  </si>
  <si>
    <t>Grace Marshall</t>
  </si>
  <si>
    <t>NZ-2023-703036</t>
  </si>
  <si>
    <t>ME-4539</t>
  </si>
  <si>
    <t>Megan Way-Holland</t>
  </si>
  <si>
    <t>NZ-2023-600946</t>
  </si>
  <si>
    <t>JE-9857</t>
  </si>
  <si>
    <t>Jessica Warren</t>
  </si>
  <si>
    <t>NZ-2022-434584</t>
  </si>
  <si>
    <t>MA-8632</t>
  </si>
  <si>
    <t>Mark Burt</t>
  </si>
  <si>
    <t>NZ-2022-709672</t>
  </si>
  <si>
    <t>CA-5778</t>
  </si>
  <si>
    <t>Caleb Hubbard</t>
  </si>
  <si>
    <t>NZ-2022-810228</t>
  </si>
  <si>
    <t>ST-1273</t>
  </si>
  <si>
    <t>Stephanie Chapman</t>
  </si>
  <si>
    <t>NZ-2023-386983</t>
  </si>
  <si>
    <t>AN-1857</t>
  </si>
  <si>
    <t>Angela McCallum-Kendall</t>
  </si>
  <si>
    <t>NZ-2021-546809</t>
  </si>
  <si>
    <t>LY-3829</t>
  </si>
  <si>
    <t>Lynette Jellyman</t>
  </si>
  <si>
    <t>NZ-2021-487223</t>
  </si>
  <si>
    <t>ME-6964</t>
  </si>
  <si>
    <t>Melissa Gilbert</t>
  </si>
  <si>
    <t>NZ-2023-666294</t>
  </si>
  <si>
    <t>AD-9446</t>
  </si>
  <si>
    <t>Adam Gilbert-Bary</t>
  </si>
  <si>
    <t>NZ-2023-848487</t>
  </si>
  <si>
    <t>LO-3549</t>
  </si>
  <si>
    <t>Lois Goodwin</t>
  </si>
  <si>
    <t>NZ-2022-364569</t>
  </si>
  <si>
    <t>IS-8252</t>
  </si>
  <si>
    <t>Isabella Vercoe</t>
  </si>
  <si>
    <t>NZ-2022-543443</t>
  </si>
  <si>
    <t>DI-5130</t>
  </si>
  <si>
    <t>Dion Walton</t>
  </si>
  <si>
    <t>NZ-2023-739177</t>
  </si>
  <si>
    <t>BE-2257</t>
  </si>
  <si>
    <t>Benjamin Fitzgerald-Sutton</t>
  </si>
  <si>
    <t>NZ-2022-130581</t>
  </si>
  <si>
    <t>NI-7127</t>
  </si>
  <si>
    <t>Nia Smith</t>
  </si>
  <si>
    <t>NZ-2024-119435</t>
  </si>
  <si>
    <t>DA-9798</t>
  </si>
  <si>
    <t>Darren Lloyd</t>
  </si>
  <si>
    <t>NZ-2021-954103</t>
  </si>
  <si>
    <t>CA-5628</t>
  </si>
  <si>
    <t>Carolyn Smith-Powell</t>
  </si>
  <si>
    <t>NZ-2023-224829</t>
  </si>
  <si>
    <t>TA-1241</t>
  </si>
  <si>
    <t>Tania Goodwin</t>
  </si>
  <si>
    <t>NZ-2022-730090</t>
  </si>
  <si>
    <t>BR-9362</t>
  </si>
  <si>
    <t>Bronwyn Stace</t>
  </si>
  <si>
    <t>NZ-2022-308085</t>
  </si>
  <si>
    <t>JO-3054</t>
  </si>
  <si>
    <t>John Gardiner</t>
  </si>
  <si>
    <t>NZ-2024-925547</t>
  </si>
  <si>
    <t>SA-5415</t>
  </si>
  <si>
    <t>Samuel Bryant-Kirk</t>
  </si>
  <si>
    <t>NZ-2022-809854</t>
  </si>
  <si>
    <t>BR-4318</t>
  </si>
  <si>
    <t>Brenda Knight</t>
  </si>
  <si>
    <t>NZ-2022-190190</t>
  </si>
  <si>
    <t>KA-9249</t>
  </si>
  <si>
    <t>Kathryn Lucas</t>
  </si>
  <si>
    <t>NZ-2024-864396</t>
  </si>
  <si>
    <t>JU-2894</t>
  </si>
  <si>
    <t>Judith Wilkinson</t>
  </si>
  <si>
    <t>NZ-2023-254882</t>
  </si>
  <si>
    <t>AI-4677</t>
  </si>
  <si>
    <t>Aimee Rose</t>
  </si>
  <si>
    <t>NZ-2023-860166</t>
  </si>
  <si>
    <t>AM-6746</t>
  </si>
  <si>
    <t>Amber Holdaway</t>
  </si>
  <si>
    <t>NZ-2021-440682</t>
  </si>
  <si>
    <t>MI-5904</t>
  </si>
  <si>
    <t>Michelle Henderson</t>
  </si>
  <si>
    <t>NZ-2024-910329</t>
  </si>
  <si>
    <t>VI-8033</t>
  </si>
  <si>
    <t>Victoria Neilson</t>
  </si>
  <si>
    <t>NZ-2022-531431</t>
  </si>
  <si>
    <t>PA-7965</t>
  </si>
  <si>
    <t>Paul Wallace</t>
  </si>
  <si>
    <t>NZ-2022-335137</t>
  </si>
  <si>
    <t>TO-1061</t>
  </si>
  <si>
    <t>Toni Brown</t>
  </si>
  <si>
    <t>NZ-2025-366485</t>
  </si>
  <si>
    <t>HA-9154</t>
  </si>
  <si>
    <t>Hannah Roberts</t>
  </si>
  <si>
    <t>NZ-2024-393189</t>
  </si>
  <si>
    <t>TR-5504</t>
  </si>
  <si>
    <t>Trevor Boyce</t>
  </si>
  <si>
    <t>NZ-2022-485286</t>
  </si>
  <si>
    <t>KA-2751</t>
  </si>
  <si>
    <t>Karyn Mason-Newman</t>
  </si>
  <si>
    <t>NZ-2024-884090</t>
  </si>
  <si>
    <t>AD-2218</t>
  </si>
  <si>
    <t>Adrian Cumming</t>
  </si>
  <si>
    <t>NZ-2023-903455</t>
  </si>
  <si>
    <t>SC-4284</t>
  </si>
  <si>
    <t>Scarlett Knight</t>
  </si>
  <si>
    <t>NZ-2024-579235</t>
  </si>
  <si>
    <t>CA-8007</t>
  </si>
  <si>
    <t>Caleb Stevens</t>
  </si>
  <si>
    <t>NZ-2024-170847</t>
  </si>
  <si>
    <t>AD-3621</t>
  </si>
  <si>
    <t>Adrian Smith-MacDonald</t>
  </si>
  <si>
    <t>NZ-2022-324420</t>
  </si>
  <si>
    <t>PA-2842</t>
  </si>
  <si>
    <t>Paul Lang</t>
  </si>
  <si>
    <t>NZ-2022-115636</t>
  </si>
  <si>
    <t>MA-9680</t>
  </si>
  <si>
    <t>Malcolm Webby-McCallum</t>
  </si>
  <si>
    <t>NZ-2025-217067</t>
  </si>
  <si>
    <t>SH-3558</t>
  </si>
  <si>
    <t>Shannon Scott</t>
  </si>
  <si>
    <t>NZ-2025-847639</t>
  </si>
  <si>
    <t>ST-2448</t>
  </si>
  <si>
    <t>Steven Perano-Perry</t>
  </si>
  <si>
    <t>NZ-2021-636537</t>
  </si>
  <si>
    <t>GA-4580</t>
  </si>
  <si>
    <t>Gabrielle McPherson</t>
  </si>
  <si>
    <t>NZ-2022-675419</t>
  </si>
  <si>
    <t>BR-7744</t>
  </si>
  <si>
    <t>Brittany Fisher</t>
  </si>
  <si>
    <t>NZ-2021-613690</t>
  </si>
  <si>
    <t>SH-9667</t>
  </si>
  <si>
    <t>Shirley Cole</t>
  </si>
  <si>
    <t>NZ-2021-537660</t>
  </si>
  <si>
    <t>MA-9320</t>
  </si>
  <si>
    <t>NZ-2023-727253</t>
  </si>
  <si>
    <t>ME-1937</t>
  </si>
  <si>
    <t>Melissa Huddleston-Peters</t>
  </si>
  <si>
    <t>NZ-2021-961918</t>
  </si>
  <si>
    <t>AM-8522</t>
  </si>
  <si>
    <t>Amy Pedersen</t>
  </si>
  <si>
    <t>NZ-2022-307285</t>
  </si>
  <si>
    <t>HA-9620</t>
  </si>
  <si>
    <t>Hayley Baldwin</t>
  </si>
  <si>
    <t>NZ-2022-242859</t>
  </si>
  <si>
    <t>MO-1152</t>
  </si>
  <si>
    <t>Morgan Carson-Muir</t>
  </si>
  <si>
    <t>NZ-2022-447065</t>
  </si>
  <si>
    <t>TE-7442</t>
  </si>
  <si>
    <t>Teresa McKinnon</t>
  </si>
  <si>
    <t>NZ-2024-346398</t>
  </si>
  <si>
    <t>SH-8579</t>
  </si>
  <si>
    <t>Shane Simpson</t>
  </si>
  <si>
    <t>NZ-2023-209697</t>
  </si>
  <si>
    <t>AA-3608</t>
  </si>
  <si>
    <t>Aaron Rogers</t>
  </si>
  <si>
    <t>NZ-2022-133796</t>
  </si>
  <si>
    <t>SU-3077</t>
  </si>
  <si>
    <t>Susan Mitchell</t>
  </si>
  <si>
    <t>NZ-2021-221410</t>
  </si>
  <si>
    <t>SA-9133</t>
  </si>
  <si>
    <t>Samuel Watts</t>
  </si>
  <si>
    <t>NZ-2021-366340</t>
  </si>
  <si>
    <t>DY-9457</t>
  </si>
  <si>
    <t>Dylan Jamieson</t>
  </si>
  <si>
    <t>NZ-2024-742906</t>
  </si>
  <si>
    <t>MA-6833</t>
  </si>
  <si>
    <t>Mary Woods</t>
  </si>
  <si>
    <t>NZ-2021-889127</t>
  </si>
  <si>
    <t>CA-8163</t>
  </si>
  <si>
    <t>Caitlin Matheson</t>
  </si>
  <si>
    <t>NZ-2023-817392</t>
  </si>
  <si>
    <t>GR-7572</t>
  </si>
  <si>
    <t>Grace Smith-Rush</t>
  </si>
  <si>
    <t>NZ-2021-820229</t>
  </si>
  <si>
    <t>JE-9545</t>
  </si>
  <si>
    <t>Jennifer Morris</t>
  </si>
  <si>
    <t>NZ-2021-794741</t>
  </si>
  <si>
    <t>NA-1724</t>
  </si>
  <si>
    <t>Natalie Healy</t>
  </si>
  <si>
    <t>NZ-2023-112232</t>
  </si>
  <si>
    <t>LE-9585</t>
  </si>
  <si>
    <t>Leon Phillips</t>
  </si>
  <si>
    <t>NZ-2024-731399</t>
  </si>
  <si>
    <t>DY-6832</t>
  </si>
  <si>
    <t>Dylan Ford</t>
  </si>
  <si>
    <t>NZ-2025-195731</t>
  </si>
  <si>
    <t>FI-3461</t>
  </si>
  <si>
    <t>Finn Matthews-Jennings</t>
  </si>
  <si>
    <t>NZ-2021-856684</t>
  </si>
  <si>
    <t>BE-5227</t>
  </si>
  <si>
    <t>Benjamin Price</t>
  </si>
  <si>
    <t>NZ-2023-805633</t>
  </si>
  <si>
    <t>AA-5354</t>
  </si>
  <si>
    <t>Aaron Shepherd</t>
  </si>
  <si>
    <t>NZ-2022-280062</t>
  </si>
  <si>
    <t>JA-6064</t>
  </si>
  <si>
    <t>Jason Woolley</t>
  </si>
  <si>
    <t>NZ-2025-885173</t>
  </si>
  <si>
    <t>MI-4437</t>
  </si>
  <si>
    <t>Miriama Jenkins</t>
  </si>
  <si>
    <t>NZ-2024-299591</t>
  </si>
  <si>
    <t>SO-3881</t>
  </si>
  <si>
    <t>Sophie Morgan</t>
  </si>
  <si>
    <t>NZ-2024-112298</t>
  </si>
  <si>
    <t>CO-1877</t>
  </si>
  <si>
    <t>Connor Connolly</t>
  </si>
  <si>
    <t>NZ-2023-285937</t>
  </si>
  <si>
    <t>CA-3134</t>
  </si>
  <si>
    <t>Caitlyn Burton-Jamieson</t>
  </si>
  <si>
    <t>NZ-2023-902069</t>
  </si>
  <si>
    <t>DY-8620</t>
  </si>
  <si>
    <t>Dylan Cole</t>
  </si>
  <si>
    <t>NZ-2024-981804</t>
  </si>
  <si>
    <t>KA-9842</t>
  </si>
  <si>
    <t>Kathryn MacKay-Carpenter</t>
  </si>
  <si>
    <t>NZ-2021-198278</t>
  </si>
  <si>
    <t>LI-9371</t>
  </si>
  <si>
    <t>Liam Wells</t>
  </si>
  <si>
    <t>NZ-2023-902950</t>
  </si>
  <si>
    <t>BR-9289</t>
  </si>
  <si>
    <t>Brian Morton</t>
  </si>
  <si>
    <t>NZ-2022-200150</t>
  </si>
  <si>
    <t>SE-6661</t>
  </si>
  <si>
    <t>Sean Fleming</t>
  </si>
  <si>
    <t>NZ-2024-841982</t>
  </si>
  <si>
    <t>LI-7157</t>
  </si>
  <si>
    <t>Lincoln Fox</t>
  </si>
  <si>
    <t>NZ-2022-373367</t>
  </si>
  <si>
    <t>MA-6687</t>
  </si>
  <si>
    <t>Matthew Jamieson-Lucas</t>
  </si>
  <si>
    <t>NZ-2022-293061</t>
  </si>
  <si>
    <t>DA-4829</t>
  </si>
  <si>
    <t>Daniel Hodson</t>
  </si>
  <si>
    <t>NZ-2024-315153</t>
  </si>
  <si>
    <t>CL-4120</t>
  </si>
  <si>
    <t>Claire Williams</t>
  </si>
  <si>
    <t>NZ-2023-245699</t>
  </si>
  <si>
    <t>JA-7020</t>
  </si>
  <si>
    <t>Jane Lancaster</t>
  </si>
  <si>
    <t>NZ-2022-192452</t>
  </si>
  <si>
    <t>EM-2479</t>
  </si>
  <si>
    <t>Emma Barnes</t>
  </si>
  <si>
    <t>NZ-2022-305036</t>
  </si>
  <si>
    <t>AM-4287</t>
  </si>
  <si>
    <t>Amber Short</t>
  </si>
  <si>
    <t>NZ-2023-716401</t>
  </si>
  <si>
    <t>JA-5782</t>
  </si>
  <si>
    <t>James Cooke</t>
  </si>
  <si>
    <t>NZ-2023-255439</t>
  </si>
  <si>
    <t>CH-4547</t>
  </si>
  <si>
    <t>Christopher Hodson</t>
  </si>
  <si>
    <t>NZ-2024-809709</t>
  </si>
  <si>
    <t>CH-7826</t>
  </si>
  <si>
    <t>Charlotte Bond-Anderson</t>
  </si>
  <si>
    <t>NZ-2024-740587</t>
  </si>
  <si>
    <t>LO-3903</t>
  </si>
  <si>
    <t>Louise Cook</t>
  </si>
  <si>
    <t>NZ-2024-254415</t>
  </si>
  <si>
    <t>AV-2970</t>
  </si>
  <si>
    <t>Ava Gilchrist</t>
  </si>
  <si>
    <t>NZ-2024-209627</t>
  </si>
  <si>
    <t>JA-4695</t>
  </si>
  <si>
    <t>Jasmine Bary</t>
  </si>
  <si>
    <t>NZ-2024-123674</t>
  </si>
  <si>
    <t>MA-2953</t>
  </si>
  <si>
    <t>Mark Bush</t>
  </si>
  <si>
    <t>NZ-2024-644113</t>
  </si>
  <si>
    <t>CA-8354</t>
  </si>
  <si>
    <t>Cameron Doyle</t>
  </si>
  <si>
    <t>NZ-2024-453859</t>
  </si>
  <si>
    <t>LI-2698</t>
  </si>
  <si>
    <t>Lisa Crawford</t>
  </si>
  <si>
    <t>NZ-2023-382789</t>
  </si>
  <si>
    <t>JA-8247</t>
  </si>
  <si>
    <t>Jacqueline Page-Bradley</t>
  </si>
  <si>
    <t>NZ-2023-196041</t>
  </si>
  <si>
    <t>AL-2571</t>
  </si>
  <si>
    <t>Alicia Barr</t>
  </si>
  <si>
    <t>NZ-2022-200224</t>
  </si>
  <si>
    <t>SH-7985</t>
  </si>
  <si>
    <t>Shannon Smart-Lee</t>
  </si>
  <si>
    <t>NZ-2022-995225</t>
  </si>
  <si>
    <t>ST-9270</t>
  </si>
  <si>
    <t>Stephen Brown</t>
  </si>
  <si>
    <t>NZ-2023-332273</t>
  </si>
  <si>
    <t>MA-4858</t>
  </si>
  <si>
    <t>Margaret Clarke</t>
  </si>
  <si>
    <t>NZ-2024-643925</t>
  </si>
  <si>
    <t>LY-9183</t>
  </si>
  <si>
    <t>Lynette Forrest</t>
  </si>
  <si>
    <t>NZ-2023-947288</t>
  </si>
  <si>
    <t>NI-4060</t>
  </si>
  <si>
    <t>Nigel Baker</t>
  </si>
  <si>
    <t>NZ-2022-153117</t>
  </si>
  <si>
    <t>MA-5254</t>
  </si>
  <si>
    <t>Matthew Thompson</t>
  </si>
  <si>
    <t>NZ-2024-491238</t>
  </si>
  <si>
    <t>SH-8346</t>
  </si>
  <si>
    <t>Shane Tait-Berry</t>
  </si>
  <si>
    <t>NZ-2023-272109</t>
  </si>
  <si>
    <t>RI-9068</t>
  </si>
  <si>
    <t>Riley Robb-Powell</t>
  </si>
  <si>
    <t>NZ-2024-745908</t>
  </si>
  <si>
    <t>MI-3446</t>
  </si>
  <si>
    <t>Michelle Knight</t>
  </si>
  <si>
    <t>NZ-2023-715403</t>
  </si>
  <si>
    <t>AR-7436</t>
  </si>
  <si>
    <t>Aria Gibb</t>
  </si>
  <si>
    <t>NZ-2025-225233</t>
  </si>
  <si>
    <t>MA-3190</t>
  </si>
  <si>
    <t>Maureen Gibbons</t>
  </si>
  <si>
    <t>NZ-2023-466557</t>
  </si>
  <si>
    <t>JO-3072</t>
  </si>
  <si>
    <t>Jonathan Jensen</t>
  </si>
  <si>
    <t>NZ-2021-318805</t>
  </si>
  <si>
    <t>AL-7512</t>
  </si>
  <si>
    <t>Alexander Thomas-Haines</t>
  </si>
  <si>
    <t>NZ-2025-353859</t>
  </si>
  <si>
    <t>TI-7221</t>
  </si>
  <si>
    <t>Timothy Aldridge</t>
  </si>
  <si>
    <t>NZ-2022-134259</t>
  </si>
  <si>
    <t>JE-1920</t>
  </si>
  <si>
    <t>Jennifer Harris-Nicholson</t>
  </si>
  <si>
    <t>NZ-2023-239352</t>
  </si>
  <si>
    <t>CR-3937</t>
  </si>
  <si>
    <t>Craig Orr-Smith</t>
  </si>
  <si>
    <t>NZ-2021-190366</t>
  </si>
  <si>
    <t>TI-5077</t>
  </si>
  <si>
    <t>Timothy Blackwell</t>
  </si>
  <si>
    <t>NZ-2023-121549</t>
  </si>
  <si>
    <t>SA-4513</t>
  </si>
  <si>
    <t>Sasha Jones</t>
  </si>
  <si>
    <t>NZ-2024-254927</t>
  </si>
  <si>
    <t>MA-2058</t>
  </si>
  <si>
    <t>Mason Hodson-Jensen</t>
  </si>
  <si>
    <t>NZ-2025-248600</t>
  </si>
  <si>
    <t>KE-3047</t>
  </si>
  <si>
    <t>Kelly Allan</t>
  </si>
  <si>
    <t>NZ-2025-272428</t>
  </si>
  <si>
    <t>AS-9241</t>
  </si>
  <si>
    <t>Ashleigh Chambers</t>
  </si>
  <si>
    <t>NZ-2024-165787</t>
  </si>
  <si>
    <t>MA-6261</t>
  </si>
  <si>
    <t>Margaret Lloyd</t>
  </si>
  <si>
    <t>NZ-2022-468827</t>
  </si>
  <si>
    <t>HO-5529</t>
  </si>
  <si>
    <t>Holly Watt-Roberts</t>
  </si>
  <si>
    <t>NZ-2024-529550</t>
  </si>
  <si>
    <t>AR-6345</t>
  </si>
  <si>
    <t>Aria Anderson</t>
  </si>
  <si>
    <t>NZ-2023-724813</t>
  </si>
  <si>
    <t>TR-5071</t>
  </si>
  <si>
    <t>Trent Moore-Webster</t>
  </si>
  <si>
    <t>NZ-2025-452527</t>
  </si>
  <si>
    <t>GI-5498</t>
  </si>
  <si>
    <t>Gillian Thompson</t>
  </si>
  <si>
    <t>NZ-2022-818062</t>
  </si>
  <si>
    <t>JO-5002</t>
  </si>
  <si>
    <t>Joshua Stevens</t>
  </si>
  <si>
    <t>NZ-2022-256556</t>
  </si>
  <si>
    <t>DA-4809</t>
  </si>
  <si>
    <t>Daniel Olsen-Dalton</t>
  </si>
  <si>
    <t>NZ-2023-759148</t>
  </si>
  <si>
    <t>JE-2573</t>
  </si>
  <si>
    <t>Jennifer Skinner-Williams</t>
  </si>
  <si>
    <t>NZ-2022-927218</t>
  </si>
  <si>
    <t>MI-9828</t>
  </si>
  <si>
    <t>NZ-2024-181813</t>
  </si>
  <si>
    <t>JA-6739</t>
  </si>
  <si>
    <t>James Hughes</t>
  </si>
  <si>
    <t>NZ-2022-952399</t>
  </si>
  <si>
    <t>RO-1346</t>
  </si>
  <si>
    <t>NZ-2024-841983</t>
  </si>
  <si>
    <t>EM-4177</t>
  </si>
  <si>
    <t>Emily Waghorn-Best</t>
  </si>
  <si>
    <t>NZ-2022-262560</t>
  </si>
  <si>
    <t>BR-6186</t>
  </si>
  <si>
    <t>Brian Davidson</t>
  </si>
  <si>
    <t>NZ-2022-604620</t>
  </si>
  <si>
    <t>AS-1261</t>
  </si>
  <si>
    <t>Ashton Middleton</t>
  </si>
  <si>
    <t>NZ-2024-522862</t>
  </si>
  <si>
    <t>NI-3040</t>
  </si>
  <si>
    <t>Nicole Thompson</t>
  </si>
  <si>
    <t>NZ-2024-303690</t>
  </si>
  <si>
    <t>RI-7112</t>
  </si>
  <si>
    <t>Richard O'Sullivan</t>
  </si>
  <si>
    <t>NZ-2022-589195</t>
  </si>
  <si>
    <t>AN-1831</t>
  </si>
  <si>
    <t>Anthony Read</t>
  </si>
  <si>
    <t>NZ-2024-143901</t>
  </si>
  <si>
    <t>WI-4356</t>
  </si>
  <si>
    <t>William Woolley</t>
  </si>
  <si>
    <t>NZ-2022-952824</t>
  </si>
  <si>
    <t>CR-4195</t>
  </si>
  <si>
    <t>Craig Banks</t>
  </si>
  <si>
    <t>NZ-2021-412610</t>
  </si>
  <si>
    <t>GR-2078</t>
  </si>
  <si>
    <t>Gregory Clarke</t>
  </si>
  <si>
    <t>NZ-2023-650407</t>
  </si>
  <si>
    <t>CO-3213</t>
  </si>
  <si>
    <t>Colleen Butler</t>
  </si>
  <si>
    <t>NZ-2025-800370</t>
  </si>
  <si>
    <t>TE-2172</t>
  </si>
  <si>
    <t>Terry Neal</t>
  </si>
  <si>
    <t>NZ-2025-993754</t>
  </si>
  <si>
    <t>WI-2202</t>
  </si>
  <si>
    <t>William Roberts-Nelson</t>
  </si>
  <si>
    <t>NZ-2023-196180</t>
  </si>
  <si>
    <t>TY-6015</t>
  </si>
  <si>
    <t>Tyler Healey</t>
  </si>
  <si>
    <t>NZ-2025-407210</t>
  </si>
  <si>
    <t>JO-4705</t>
  </si>
  <si>
    <t>Joshua Perry</t>
  </si>
  <si>
    <t>NZ-2025-857309</t>
  </si>
  <si>
    <t>BR-1787</t>
  </si>
  <si>
    <t>Bronwyn Dick-Esson</t>
  </si>
  <si>
    <t>NZ-2023-902545</t>
  </si>
  <si>
    <t>RA-1282</t>
  </si>
  <si>
    <t>Rachel Ramsay</t>
  </si>
  <si>
    <t>NZ-2021-378888</t>
  </si>
  <si>
    <t>ST-3820</t>
  </si>
  <si>
    <t>Stacey Gill</t>
  </si>
  <si>
    <t>NZ-2021-833495</t>
  </si>
  <si>
    <t>MA-5506</t>
  </si>
  <si>
    <t>Mahi Holdaway-Cameron</t>
  </si>
  <si>
    <t>NZ-2024-997611</t>
  </si>
  <si>
    <t>MA-5509</t>
  </si>
  <si>
    <t>Mark Williams</t>
  </si>
  <si>
    <t>NZ-2024-207530</t>
  </si>
  <si>
    <t>RY-9480</t>
  </si>
  <si>
    <t>Ryan Millar</t>
  </si>
  <si>
    <t>NZ-2023-530033</t>
  </si>
  <si>
    <t>RU-7650</t>
  </si>
  <si>
    <t>Russell Davis-Hadfield</t>
  </si>
  <si>
    <t>NZ-2024-586818</t>
  </si>
  <si>
    <t>BR-9130</t>
  </si>
  <si>
    <t>Bradley Campbell</t>
  </si>
  <si>
    <t>NZ-2024-257741</t>
  </si>
  <si>
    <t>TO-8776</t>
  </si>
  <si>
    <t>Tony Flood</t>
  </si>
  <si>
    <t>NZ-2024-993565</t>
  </si>
  <si>
    <t>SA-3520</t>
  </si>
  <si>
    <t>Sarah Fletcher</t>
  </si>
  <si>
    <t>NZ-2022-945129</t>
  </si>
  <si>
    <t>MO-5041</t>
  </si>
  <si>
    <t>Morgan Barr</t>
  </si>
  <si>
    <t>NZ-2025-952317</t>
  </si>
  <si>
    <t>JE-7359</t>
  </si>
  <si>
    <t>Jessica Thomas</t>
  </si>
  <si>
    <t>NZ-2022-564101</t>
  </si>
  <si>
    <t>BL-2323</t>
  </si>
  <si>
    <t>Blair Butler-O'Sullivan</t>
  </si>
  <si>
    <t>NZ-2025-178503</t>
  </si>
  <si>
    <t>SA-3023</t>
  </si>
  <si>
    <t>Samantha Jarvis-Johansen</t>
  </si>
  <si>
    <t>NZ-2022-593716</t>
  </si>
  <si>
    <t>HI-8902</t>
  </si>
  <si>
    <t>Hinewai Bishell</t>
  </si>
  <si>
    <t>NZ-2022-178245</t>
  </si>
  <si>
    <t>AS-5407</t>
  </si>
  <si>
    <t>Ashleigh Miller</t>
  </si>
  <si>
    <t>NZ-2023-145459</t>
  </si>
  <si>
    <t>PA-2223</t>
  </si>
  <si>
    <t>Patricia Black</t>
  </si>
  <si>
    <t>NZ-2023-240263</t>
  </si>
  <si>
    <t>ZO-9013</t>
  </si>
  <si>
    <t>Zoe Stratford-Brown</t>
  </si>
  <si>
    <t>NZ-2025-485371</t>
  </si>
  <si>
    <t>JA-1585</t>
  </si>
  <si>
    <t>Jacqueline Farland-Harris</t>
  </si>
  <si>
    <t>NZ-2021-605087</t>
  </si>
  <si>
    <t>AI-1846</t>
  </si>
  <si>
    <t>Aimee Osborne</t>
  </si>
  <si>
    <t>NZ-2024-382948</t>
  </si>
  <si>
    <t>BL-4172</t>
  </si>
  <si>
    <t>Blair Porter</t>
  </si>
  <si>
    <t>NZ-2022-816476</t>
  </si>
  <si>
    <t>CH-5178</t>
  </si>
  <si>
    <t>Cherie Giles</t>
  </si>
  <si>
    <t>NZ-2024-682977</t>
  </si>
  <si>
    <t>LY-9663</t>
  </si>
  <si>
    <t>Lynette Grant-Johnstone</t>
  </si>
  <si>
    <t>NZ-2021-962668</t>
  </si>
  <si>
    <t>AN-4720</t>
  </si>
  <si>
    <t>Anna Wood</t>
  </si>
  <si>
    <t>NZ-2024-943363</t>
  </si>
  <si>
    <t>RE-3846</t>
  </si>
  <si>
    <t>Rebecca Marshall-Turnbull</t>
  </si>
  <si>
    <t>NZ-2025-697739</t>
  </si>
  <si>
    <t>MA-5780</t>
  </si>
  <si>
    <t>Maia Freeth</t>
  </si>
  <si>
    <t>NZ-2021-804916</t>
  </si>
  <si>
    <t>SH-3539</t>
  </si>
  <si>
    <t>Sharon Craw</t>
  </si>
  <si>
    <t>NZ-2022-607706</t>
  </si>
  <si>
    <t>GR-9050</t>
  </si>
  <si>
    <t>Grace Harrison-Long</t>
  </si>
  <si>
    <t>NZ-2024-232261</t>
  </si>
  <si>
    <t>MI-8298</t>
  </si>
  <si>
    <t>Michael Street-Barrett</t>
  </si>
  <si>
    <t>NZ-2022-770509</t>
  </si>
  <si>
    <t>AL-1819</t>
  </si>
  <si>
    <t>Alan Simpson-Stevens</t>
  </si>
  <si>
    <t>NZ-2025-532486</t>
  </si>
  <si>
    <t>PA-8103</t>
  </si>
  <si>
    <t>Paul Davis</t>
  </si>
  <si>
    <t>NZ-2021-753465</t>
  </si>
  <si>
    <t>AN-4353</t>
  </si>
  <si>
    <t>Anahera Blick</t>
  </si>
  <si>
    <t>NZ-2021-181333</t>
  </si>
  <si>
    <t>CH-5141</t>
  </si>
  <si>
    <t>Charlie Smith</t>
  </si>
  <si>
    <t>NZ-2022-788122</t>
  </si>
  <si>
    <t>SO-8754</t>
  </si>
  <si>
    <t>Sophie Avery-Price</t>
  </si>
  <si>
    <t>NZ-2024-246305</t>
  </si>
  <si>
    <t>CH-2848</t>
  </si>
  <si>
    <t>Charlie Munro-Simmons</t>
  </si>
  <si>
    <t>NZ-2023-363071</t>
  </si>
  <si>
    <t>ME-2181</t>
  </si>
  <si>
    <t>Melanie McMahon-Miller</t>
  </si>
  <si>
    <t>NZ-2022-130771</t>
  </si>
  <si>
    <t>NA-4190</t>
  </si>
  <si>
    <t>Natasha Harris</t>
  </si>
  <si>
    <t>NZ-2022-707143</t>
  </si>
  <si>
    <t>JO-7029</t>
  </si>
  <si>
    <t>Jordan Ford</t>
  </si>
  <si>
    <t>NZ-2022-794880</t>
  </si>
  <si>
    <t>OL-9872</t>
  </si>
  <si>
    <t>NZ-2024-298122</t>
  </si>
  <si>
    <t>MI-1463</t>
  </si>
  <si>
    <t>Michael Fuller-Millar</t>
  </si>
  <si>
    <t>NZ-2022-930525</t>
  </si>
  <si>
    <t>NI-8595</t>
  </si>
  <si>
    <t>Nicola Newman</t>
  </si>
  <si>
    <t>NZ-2024-299294</t>
  </si>
  <si>
    <t>AA-8423</t>
  </si>
  <si>
    <t>Aaron Forrest</t>
  </si>
  <si>
    <t>NZ-2021-397195</t>
  </si>
  <si>
    <t>AN-7179</t>
  </si>
  <si>
    <t>Andrea MacDonald-Bell</t>
  </si>
  <si>
    <t>NZ-2023-788836</t>
  </si>
  <si>
    <t>LE-1844</t>
  </si>
  <si>
    <t>Leanne Boyle</t>
  </si>
  <si>
    <t>NZ-2024-292247</t>
  </si>
  <si>
    <t>MA-7659</t>
  </si>
  <si>
    <t>Matthew Shailer-Scott</t>
  </si>
  <si>
    <t>NZ-2023-570352</t>
  </si>
  <si>
    <t>AL-7764</t>
  </si>
  <si>
    <t>Allan Black-McKay</t>
  </si>
  <si>
    <t>NZ-2023-965191</t>
  </si>
  <si>
    <t>JO-7428</t>
  </si>
  <si>
    <t>Joanna Jamieson</t>
  </si>
  <si>
    <t>NZ-2024-110268</t>
  </si>
  <si>
    <t>TI-1302</t>
  </si>
  <si>
    <t>Tina Smith</t>
  </si>
  <si>
    <t>NZ-2024-131559</t>
  </si>
  <si>
    <t>RU-2308</t>
  </si>
  <si>
    <t>Ruby Way</t>
  </si>
  <si>
    <t>NZ-2021-224447</t>
  </si>
  <si>
    <t>GR-5857</t>
  </si>
  <si>
    <t>Grant O'Keefe</t>
  </si>
  <si>
    <t>NZ-2022-246875</t>
  </si>
  <si>
    <t>MI-3065</t>
  </si>
  <si>
    <t>Michael Taylor-Skinner</t>
  </si>
  <si>
    <t>NZ-2023-520986</t>
  </si>
  <si>
    <t>BR-9033</t>
  </si>
  <si>
    <t>Brendon O'Connell</t>
  </si>
  <si>
    <t>NZ-2022-122091</t>
  </si>
  <si>
    <t>RE-4603</t>
  </si>
  <si>
    <t>Rebecca Boyce</t>
  </si>
  <si>
    <t>NZ-2024-581368</t>
  </si>
  <si>
    <t>MA-9639</t>
  </si>
  <si>
    <t>Mark Turner</t>
  </si>
  <si>
    <t>NZ-2021-178334</t>
  </si>
  <si>
    <t>MA-8419</t>
  </si>
  <si>
    <t>Mark Procter</t>
  </si>
  <si>
    <t>NZ-2024-843522</t>
  </si>
  <si>
    <t>KA-7095</t>
  </si>
  <si>
    <t>Katie Harris</t>
  </si>
  <si>
    <t>NZ-2024-955417</t>
  </si>
  <si>
    <t>JO-7297</t>
  </si>
  <si>
    <t>Joshua McMillan-Wood</t>
  </si>
  <si>
    <t>NZ-2022-801630</t>
  </si>
  <si>
    <t>LA-4812</t>
  </si>
  <si>
    <t>Lauren Baxter</t>
  </si>
  <si>
    <t>NZ-2025-632017</t>
  </si>
  <si>
    <t>JE-7962</t>
  </si>
  <si>
    <t>Jennifer Lucas</t>
  </si>
  <si>
    <t>NZ-2023-943616</t>
  </si>
  <si>
    <t>HA-7319</t>
  </si>
  <si>
    <t>Hamish Drummond</t>
  </si>
  <si>
    <t>NZ-2021-862539</t>
  </si>
  <si>
    <t>MU-6817</t>
  </si>
  <si>
    <t>Murray Taylor</t>
  </si>
  <si>
    <t>NZ-2024-544920</t>
  </si>
  <si>
    <t>WI-5176</t>
  </si>
  <si>
    <t>William Stewart</t>
  </si>
  <si>
    <t>NZ-2022-848965</t>
  </si>
  <si>
    <t>TH-1480</t>
  </si>
  <si>
    <t>Thomas Thomas</t>
  </si>
  <si>
    <t>NZ-2023-585059</t>
  </si>
  <si>
    <t>MI-5573</t>
  </si>
  <si>
    <t>Michelle Prentice</t>
  </si>
  <si>
    <t>NZ-2022-934531</t>
  </si>
  <si>
    <t>TR-6297</t>
  </si>
  <si>
    <t>Tracy Graham-Willis</t>
  </si>
  <si>
    <t>NZ-2025-635455</t>
  </si>
  <si>
    <t>WA-2691</t>
  </si>
  <si>
    <t>Wayne Knight</t>
  </si>
  <si>
    <t>NZ-2022-947019</t>
  </si>
  <si>
    <t>SA-4905</t>
  </si>
  <si>
    <t>Sarah Ham</t>
  </si>
  <si>
    <t>NZ-2024-820967</t>
  </si>
  <si>
    <t>DI-6719</t>
  </si>
  <si>
    <t>Dianne McIntosh</t>
  </si>
  <si>
    <t>NZ-2024-948373</t>
  </si>
  <si>
    <t>JU-6541</t>
  </si>
  <si>
    <t>Justin Wilton</t>
  </si>
  <si>
    <t>NZ-2024-631696</t>
  </si>
  <si>
    <t>HA-9827</t>
  </si>
  <si>
    <t>Harrison Johnston</t>
  </si>
  <si>
    <t>NZ-2023-735649</t>
  </si>
  <si>
    <t>FI-5687</t>
  </si>
  <si>
    <t>Fiona Stokes</t>
  </si>
  <si>
    <t>NZ-2024-967907</t>
  </si>
  <si>
    <t>GE-9531</t>
  </si>
  <si>
    <t>Georgia Davenport-Ellery</t>
  </si>
  <si>
    <t>NZ-2024-390464</t>
  </si>
  <si>
    <t>JA-5095</t>
  </si>
  <si>
    <t>Jacqueline Blick</t>
  </si>
  <si>
    <t>NZ-2022-687686</t>
  </si>
  <si>
    <t>KA-5052</t>
  </si>
  <si>
    <t>Katrina Watts</t>
  </si>
  <si>
    <t>NZ-2024-349960</t>
  </si>
  <si>
    <t>NI-4671</t>
  </si>
  <si>
    <t>Nicholas Graham</t>
  </si>
  <si>
    <t>NZ-2024-141905</t>
  </si>
  <si>
    <t>BE-2071</t>
  </si>
  <si>
    <t>Benjamin Hawkins-Millard</t>
  </si>
  <si>
    <t>NZ-2025-405896</t>
  </si>
  <si>
    <t>LI-4010</t>
  </si>
  <si>
    <t>Linda Taylor</t>
  </si>
  <si>
    <t>NZ-2021-912765</t>
  </si>
  <si>
    <t>BE-5561</t>
  </si>
  <si>
    <t>Belinda Jones</t>
  </si>
  <si>
    <t>NZ-2024-357817</t>
  </si>
  <si>
    <t>JE-8389</t>
  </si>
  <si>
    <t>Jessica Kelly</t>
  </si>
  <si>
    <t>NZ-2022-271542</t>
  </si>
  <si>
    <t>JA-9178</t>
  </si>
  <si>
    <t>Jacqueline Jellyman</t>
  </si>
  <si>
    <t>NZ-2024-982675</t>
  </si>
  <si>
    <t>JO-2279</t>
  </si>
  <si>
    <t>Joanna Webb-Donald</t>
  </si>
  <si>
    <t>NZ-2024-341405</t>
  </si>
  <si>
    <t>MA-6414</t>
  </si>
  <si>
    <t>Matiu Russell</t>
  </si>
  <si>
    <t>NZ-2023-345024</t>
  </si>
  <si>
    <t>LE-6544</t>
  </si>
  <si>
    <t>Leanne Donaldson</t>
  </si>
  <si>
    <t>NZ-2021-578389</t>
  </si>
  <si>
    <t>GE-1733</t>
  </si>
  <si>
    <t>George Harris</t>
  </si>
  <si>
    <t>NZ-2023-726727</t>
  </si>
  <si>
    <t>AM-2713</t>
  </si>
  <si>
    <t>Amanda Stokes</t>
  </si>
  <si>
    <t>NZ-2025-909643</t>
  </si>
  <si>
    <t>WI-4165</t>
  </si>
  <si>
    <t>William Anderson</t>
  </si>
  <si>
    <t>NZ-2023-233189</t>
  </si>
  <si>
    <t>NI-2500</t>
  </si>
  <si>
    <t>Nicholas Fitzgerald-Booth</t>
  </si>
  <si>
    <t>NZ-2021-648131</t>
  </si>
  <si>
    <t>TH-2677</t>
  </si>
  <si>
    <t>Thea Hart</t>
  </si>
  <si>
    <t>NZ-2022-836922</t>
  </si>
  <si>
    <t>PE-6204</t>
  </si>
  <si>
    <t>Peter Bird</t>
  </si>
  <si>
    <t>NZ-2024-428377</t>
  </si>
  <si>
    <t>CH-9943</t>
  </si>
  <si>
    <t>Cherie Kennedy-McKay</t>
  </si>
  <si>
    <t>NZ-2021-365255</t>
  </si>
  <si>
    <t>NA-2076</t>
  </si>
  <si>
    <t>Natasha Wall-Smart</t>
  </si>
  <si>
    <t>NZ-2024-812009</t>
  </si>
  <si>
    <t>CA-7785</t>
  </si>
  <si>
    <t>Catherine Jenkins</t>
  </si>
  <si>
    <t>NZ-2023-989709</t>
  </si>
  <si>
    <t>ST-8397</t>
  </si>
  <si>
    <t>Steven Gaskin</t>
  </si>
  <si>
    <t>NZ-2025-836224</t>
  </si>
  <si>
    <t>EL-4649</t>
  </si>
  <si>
    <t>Elizabeth Simmons</t>
  </si>
  <si>
    <t>NZ-2023-795933</t>
  </si>
  <si>
    <t>MI-9422</t>
  </si>
  <si>
    <t>Michael Pearce-Jackson</t>
  </si>
  <si>
    <t>NZ-2022-758134</t>
  </si>
  <si>
    <t>GR-7535</t>
  </si>
  <si>
    <t>Grant Ford</t>
  </si>
  <si>
    <t>NZ-2023-462287</t>
  </si>
  <si>
    <t>CA-7406</t>
  </si>
  <si>
    <t>Carolyn Oliver</t>
  </si>
  <si>
    <t>NZ-2024-286104</t>
  </si>
  <si>
    <t>IS-8333</t>
  </si>
  <si>
    <t>Isabella Fisher</t>
  </si>
  <si>
    <t>NZ-2025-233811</t>
  </si>
  <si>
    <t>AL-8770</t>
  </si>
  <si>
    <t>Alex Hoare</t>
  </si>
  <si>
    <t>NZ-2024-130920</t>
  </si>
  <si>
    <t>EM-8592</t>
  </si>
  <si>
    <t>Emily Campbell</t>
  </si>
  <si>
    <t>NZ-2024-335660</t>
  </si>
  <si>
    <t>JO-4454</t>
  </si>
  <si>
    <t>John Casey</t>
  </si>
  <si>
    <t>NZ-2025-710364</t>
  </si>
  <si>
    <t>KA-2498</t>
  </si>
  <si>
    <t>Kathryn Booth</t>
  </si>
  <si>
    <t>NZ-2023-645102</t>
  </si>
  <si>
    <t>JO-4920</t>
  </si>
  <si>
    <t>Joshua Thompson</t>
  </si>
  <si>
    <t>NZ-2023-709253</t>
  </si>
  <si>
    <t>TH-4011</t>
  </si>
  <si>
    <t>Theodore Morris</t>
  </si>
  <si>
    <t>NZ-2023-522552</t>
  </si>
  <si>
    <t>JA-1239</t>
  </si>
  <si>
    <t>James Waller</t>
  </si>
  <si>
    <t>NZ-2023-628837</t>
  </si>
  <si>
    <t>AL-9066</t>
  </si>
  <si>
    <t>Alison Hewitt-Satherley</t>
  </si>
  <si>
    <t>NZ-2024-352822</t>
  </si>
  <si>
    <t>TO-6616</t>
  </si>
  <si>
    <t>Tony Smith</t>
  </si>
  <si>
    <t>NZ-2022-645613</t>
  </si>
  <si>
    <t>RH-3235</t>
  </si>
  <si>
    <t>Rhys Johnston</t>
  </si>
  <si>
    <t>NZ-2021-754737</t>
  </si>
  <si>
    <t>SA-7003</t>
  </si>
  <si>
    <t>Sarah Waters</t>
  </si>
  <si>
    <t>NZ-2024-558515</t>
  </si>
  <si>
    <t>FI-1085</t>
  </si>
  <si>
    <t>Finn Stace</t>
  </si>
  <si>
    <t>NZ-2024-964189</t>
  </si>
  <si>
    <t>HA-6100</t>
  </si>
  <si>
    <t>Hannah Evans</t>
  </si>
  <si>
    <t>NZ-2024-210162</t>
  </si>
  <si>
    <t>KE-7050</t>
  </si>
  <si>
    <t>Kevin Walton</t>
  </si>
  <si>
    <t>NZ-2022-785603</t>
  </si>
  <si>
    <t>SI-1723</t>
  </si>
  <si>
    <t>Simon O'Brien-Holloway</t>
  </si>
  <si>
    <t>NZ-2022-299104</t>
  </si>
  <si>
    <t>MA-7495</t>
  </si>
  <si>
    <t>Mark Moore</t>
  </si>
  <si>
    <t>NZ-2022-981402</t>
  </si>
  <si>
    <t>JU-2796</t>
  </si>
  <si>
    <t>Julie Twidle-Scott</t>
  </si>
  <si>
    <t>NZ-2024-125933</t>
  </si>
  <si>
    <t>HE-3789</t>
  </si>
  <si>
    <t>Henry Casey-Donald</t>
  </si>
  <si>
    <t>NZ-2023-541798</t>
  </si>
  <si>
    <t>BL-3280</t>
  </si>
  <si>
    <t>Blake Anderson</t>
  </si>
  <si>
    <t>NZ-2024-769477</t>
  </si>
  <si>
    <t>KA-4429</t>
  </si>
  <si>
    <t>Kathleen Roberts</t>
  </si>
  <si>
    <t>NZ-2023-889132</t>
  </si>
  <si>
    <t>MI-5812</t>
  </si>
  <si>
    <t>Mitchell Johnstone</t>
  </si>
  <si>
    <t>NZ-2025-245944</t>
  </si>
  <si>
    <t>PA-1273</t>
  </si>
  <si>
    <t>Paula Reynolds</t>
  </si>
  <si>
    <t>NZ-2024-552712</t>
  </si>
  <si>
    <t>CH-2389</t>
  </si>
  <si>
    <t>Christine Coleman-Hart</t>
  </si>
  <si>
    <t>NZ-2024-652175</t>
  </si>
  <si>
    <t>GA-3336</t>
  </si>
  <si>
    <t>Gail Aitken-MacDonald</t>
  </si>
  <si>
    <t>NZ-2025-425561</t>
  </si>
  <si>
    <t>KE-6726</t>
  </si>
  <si>
    <t>Keegan Hudson</t>
  </si>
  <si>
    <t>NZ-2022-112868</t>
  </si>
  <si>
    <t>AN-2211</t>
  </si>
  <si>
    <t>Annette Sixtus</t>
  </si>
  <si>
    <t>NZ-2021-705656</t>
  </si>
  <si>
    <t>SA-8116</t>
  </si>
  <si>
    <t>Sandra Dean</t>
  </si>
  <si>
    <t>NZ-2024-163063</t>
  </si>
  <si>
    <t>JE-9683</t>
  </si>
  <si>
    <t>Jennifer Giles</t>
  </si>
  <si>
    <t>NZ-2025-407896</t>
  </si>
  <si>
    <t>JA-1069</t>
  </si>
  <si>
    <t>Jackson Turner</t>
  </si>
  <si>
    <t>NZ-2024-693811</t>
  </si>
  <si>
    <t>JA-4640</t>
  </si>
  <si>
    <t>James Dixon</t>
  </si>
  <si>
    <t>NZ-2024-722037</t>
  </si>
  <si>
    <t>AN-7306</t>
  </si>
  <si>
    <t>Anne Smith</t>
  </si>
  <si>
    <t>NZ-2022-592858</t>
  </si>
  <si>
    <t>EM-3339</t>
  </si>
  <si>
    <t>Emily Fowler</t>
  </si>
  <si>
    <t>NZ-2022-807012</t>
  </si>
  <si>
    <t>JA-8851</t>
  </si>
  <si>
    <t>James Waghorn</t>
  </si>
  <si>
    <t>NZ-2022-544090</t>
  </si>
  <si>
    <t>DA-2613</t>
  </si>
  <si>
    <t>Darren Johnston</t>
  </si>
  <si>
    <t>NZ-2022-628362</t>
  </si>
  <si>
    <t>DA-7507</t>
  </si>
  <si>
    <t>NZ-2023-697585</t>
  </si>
  <si>
    <t>SO-9759</t>
  </si>
  <si>
    <t>Sophia Alexander</t>
  </si>
  <si>
    <t>NZ-2024-589571</t>
  </si>
  <si>
    <t>NI-9065</t>
  </si>
  <si>
    <t>Nicholas Williams</t>
  </si>
  <si>
    <t>NZ-2024-839130</t>
  </si>
  <si>
    <t>AR-7874</t>
  </si>
  <si>
    <t>Ariki Hart</t>
  </si>
  <si>
    <t>NZ-2023-203645</t>
  </si>
  <si>
    <t>VA-8866</t>
  </si>
  <si>
    <t>Vanessa Gilchrist</t>
  </si>
  <si>
    <t>NZ-2023-305034</t>
  </si>
  <si>
    <t>HA-1926</t>
  </si>
  <si>
    <t>Hana McKay</t>
  </si>
  <si>
    <t>NZ-2021-830425</t>
  </si>
  <si>
    <t>JU-9088</t>
  </si>
  <si>
    <t>Julie Smith</t>
  </si>
  <si>
    <t>NZ-2024-253609</t>
  </si>
  <si>
    <t>BE-5413</t>
  </si>
  <si>
    <t>Ben Mitchell</t>
  </si>
  <si>
    <t>NZ-2025-700606</t>
  </si>
  <si>
    <t>PA-1096</t>
  </si>
  <si>
    <t>Paige Lawson</t>
  </si>
  <si>
    <t>NZ-2023-241292</t>
  </si>
  <si>
    <t>GL-7051</t>
  </si>
  <si>
    <t>Glen Holdaway</t>
  </si>
  <si>
    <t>NZ-2022-848018</t>
  </si>
  <si>
    <t>JO-1244</t>
  </si>
  <si>
    <t>Joshua Matthews</t>
  </si>
  <si>
    <t>NZ-2022-969774</t>
  </si>
  <si>
    <t>JI-6199</t>
  </si>
  <si>
    <t>Jill Humphrey-Prouse</t>
  </si>
  <si>
    <t>NZ-2021-699356</t>
  </si>
  <si>
    <t>JA-6650</t>
  </si>
  <si>
    <t>James Ryan</t>
  </si>
  <si>
    <t>NZ-2025-428351</t>
  </si>
  <si>
    <t>MO-9657</t>
  </si>
  <si>
    <t>Monique McCallum</t>
  </si>
  <si>
    <t>NZ-2021-160435</t>
  </si>
  <si>
    <t>TO-3605</t>
  </si>
  <si>
    <t>Tony Donaldson</t>
  </si>
  <si>
    <t>NZ-2024-729258</t>
  </si>
  <si>
    <t>RI-3412</t>
  </si>
  <si>
    <t>Richard Hyde</t>
  </si>
  <si>
    <t>NZ-2024-880924</t>
  </si>
  <si>
    <t>KA-8587</t>
  </si>
  <si>
    <t>Kate Fuller</t>
  </si>
  <si>
    <t>NZ-2022-619720</t>
  </si>
  <si>
    <t>HE-6780</t>
  </si>
  <si>
    <t>Heather Aitken</t>
  </si>
  <si>
    <t>NZ-2023-753008</t>
  </si>
  <si>
    <t>DA-7873</t>
  </si>
  <si>
    <t>Daniel Bailey</t>
  </si>
  <si>
    <t>NZ-2024-930213</t>
  </si>
  <si>
    <t>BR-3957</t>
  </si>
  <si>
    <t>Bruce Gee</t>
  </si>
  <si>
    <t>NZ-2022-386041</t>
  </si>
  <si>
    <t>MA-2568</t>
  </si>
  <si>
    <t>Manaia Pratt</t>
  </si>
  <si>
    <t>NZ-2023-575671</t>
  </si>
  <si>
    <t>NI-4647</t>
  </si>
  <si>
    <t>Nicola Tanner</t>
  </si>
  <si>
    <t>NZ-2023-710897</t>
  </si>
  <si>
    <t>BR-8524</t>
  </si>
  <si>
    <t>Brian Anderson-Higgins</t>
  </si>
  <si>
    <t>NZ-2023-528577</t>
  </si>
  <si>
    <t>JO-6111</t>
  </si>
  <si>
    <t>John Chapman</t>
  </si>
  <si>
    <t>NZ-2025-588616</t>
  </si>
  <si>
    <t>TR-7103</t>
  </si>
  <si>
    <t>Tracy Orchard-Anderson</t>
  </si>
  <si>
    <t>NZ-2023-526610</t>
  </si>
  <si>
    <t>EL-8172</t>
  </si>
  <si>
    <t>Ella Barnes</t>
  </si>
  <si>
    <t>NZ-2024-913312</t>
  </si>
  <si>
    <t>CA-5706</t>
  </si>
  <si>
    <t>Cameron Adams</t>
  </si>
  <si>
    <t>NZ-2022-825829</t>
  </si>
  <si>
    <t>MA-2462</t>
  </si>
  <si>
    <t>Mark Mortimer</t>
  </si>
  <si>
    <t>NZ-2025-132950</t>
  </si>
  <si>
    <t>MA-8074</t>
  </si>
  <si>
    <t>Manaaki Smith-Turnbull</t>
  </si>
  <si>
    <t>NZ-2022-725240</t>
  </si>
  <si>
    <t>JO-8524</t>
  </si>
  <si>
    <t>Jorja Drake</t>
  </si>
  <si>
    <t>NZ-2021-837402</t>
  </si>
  <si>
    <t>KA-3847</t>
  </si>
  <si>
    <t>Karen Smith-Anderson</t>
  </si>
  <si>
    <t>NZ-2022-388621</t>
  </si>
  <si>
    <t>JE-6882</t>
  </si>
  <si>
    <t>Jesse Coley</t>
  </si>
  <si>
    <t>NZ-2024-764113</t>
  </si>
  <si>
    <t>LI-9130</t>
  </si>
  <si>
    <t>Linda O'Brien</t>
  </si>
  <si>
    <t>NZ-2024-533325</t>
  </si>
  <si>
    <t>FI-8575</t>
  </si>
  <si>
    <t>Fiona Simpson</t>
  </si>
  <si>
    <t>NZ-2023-515244</t>
  </si>
  <si>
    <t>JO-7015</t>
  </si>
  <si>
    <t>Joseph Forsyth-Warner</t>
  </si>
  <si>
    <t>NZ-2021-421768</t>
  </si>
  <si>
    <t>SA-6246</t>
  </si>
  <si>
    <t>Samuel Poole</t>
  </si>
  <si>
    <t>NZ-2023-165733</t>
  </si>
  <si>
    <t>RA-1283</t>
  </si>
  <si>
    <t>Rachael Kenny</t>
  </si>
  <si>
    <t>NZ-2022-666598</t>
  </si>
  <si>
    <t>JO-1174</t>
  </si>
  <si>
    <t>Jonathan Burt</t>
  </si>
  <si>
    <t>NZ-2025-778852</t>
  </si>
  <si>
    <t>JO-9819</t>
  </si>
  <si>
    <t>Joseph Wratt</t>
  </si>
  <si>
    <t>NZ-2023-388569</t>
  </si>
  <si>
    <t>OS-5622</t>
  </si>
  <si>
    <t>Oscar Nelson</t>
  </si>
  <si>
    <t>NZ-2025-141531</t>
  </si>
  <si>
    <t>TE-1950</t>
  </si>
  <si>
    <t>Terence McDowall-Sutton</t>
  </si>
  <si>
    <t>NZ-2025-532463</t>
  </si>
  <si>
    <t>DA-7395</t>
  </si>
  <si>
    <t>David Allen</t>
  </si>
  <si>
    <t>NZ-2022-652659</t>
  </si>
  <si>
    <t>IS-7345</t>
  </si>
  <si>
    <t>Isabella Nicholas</t>
  </si>
  <si>
    <t>NZ-2021-781438</t>
  </si>
  <si>
    <t>NI-2429</t>
  </si>
  <si>
    <t>Nicola Gray</t>
  </si>
  <si>
    <t>NZ-2025-564812</t>
  </si>
  <si>
    <t>SH-3839</t>
  </si>
  <si>
    <t>Shirley Neal</t>
  </si>
  <si>
    <t>NZ-2025-366963</t>
  </si>
  <si>
    <t>JA-8634</t>
  </si>
  <si>
    <t>James Price</t>
  </si>
  <si>
    <t>NZ-2023-588971</t>
  </si>
  <si>
    <t>DE-2808</t>
  </si>
  <si>
    <t>Debra Butler</t>
  </si>
  <si>
    <t>NZ-2023-153970</t>
  </si>
  <si>
    <t>KI-7146</t>
  </si>
  <si>
    <t>Kingston Ryan</t>
  </si>
  <si>
    <t>NZ-2022-455008</t>
  </si>
  <si>
    <t>RO-1931</t>
  </si>
  <si>
    <t>Robert Sowman-Eaton</t>
  </si>
  <si>
    <t>NZ-2021-911134</t>
  </si>
  <si>
    <t>TA-8930</t>
  </si>
  <si>
    <t>Tayla MacDonald</t>
  </si>
  <si>
    <t>NZ-2021-528174</t>
  </si>
  <si>
    <t>SH-2594</t>
  </si>
  <si>
    <t>Shannon Jones-Watts</t>
  </si>
  <si>
    <t>NZ-2022-348689</t>
  </si>
  <si>
    <t>AN-6414</t>
  </si>
  <si>
    <t>Andrew Ireland-Sixtus</t>
  </si>
  <si>
    <t>NZ-2025-270233</t>
  </si>
  <si>
    <t>WE-5272</t>
  </si>
  <si>
    <t>Wendy Moore-Thompson</t>
  </si>
  <si>
    <t>NZ-2023-838837</t>
  </si>
  <si>
    <t>TA-8525</t>
  </si>
  <si>
    <t>Tanya Hewitt-Nielsen</t>
  </si>
  <si>
    <t>NZ-2021-439470</t>
  </si>
  <si>
    <t>CH-5768</t>
  </si>
  <si>
    <t>Christopher Perry-Foot</t>
  </si>
  <si>
    <t>NZ-2022-640882</t>
  </si>
  <si>
    <t>JU-6884</t>
  </si>
  <si>
    <t>Julie Thomas</t>
  </si>
  <si>
    <t>NZ-2025-856337</t>
  </si>
  <si>
    <t>SU-4508</t>
  </si>
  <si>
    <t>Suzanne Short-Kelly</t>
  </si>
  <si>
    <t>NZ-2021-297656</t>
  </si>
  <si>
    <t>JO-6224</t>
  </si>
  <si>
    <t>Joseph Campbell</t>
  </si>
  <si>
    <t>NZ-2025-626746</t>
  </si>
  <si>
    <t>RO-3494</t>
  </si>
  <si>
    <t>Robyn Smith</t>
  </si>
  <si>
    <t>NZ-2023-959875</t>
  </si>
  <si>
    <t>RU-5538</t>
  </si>
  <si>
    <t>Russell Jensen</t>
  </si>
  <si>
    <t>NZ-2025-846707</t>
  </si>
  <si>
    <t>SA-9402</t>
  </si>
  <si>
    <t>Sam Lee</t>
  </si>
  <si>
    <t>NZ-2025-465540</t>
  </si>
  <si>
    <t>CH-8627</t>
  </si>
  <si>
    <t>Christine MacKenzie</t>
  </si>
  <si>
    <t>NZ-2023-810126</t>
  </si>
  <si>
    <t>AI-3070</t>
  </si>
  <si>
    <t>Aimee Hickey</t>
  </si>
  <si>
    <t>NZ-2022-275329</t>
  </si>
  <si>
    <t>JA-1355</t>
  </si>
  <si>
    <t>Jason Jones</t>
  </si>
  <si>
    <t>NZ-2025-491821</t>
  </si>
  <si>
    <t>RE-7151</t>
  </si>
  <si>
    <t>Renee Wells</t>
  </si>
  <si>
    <t>NZ-2024-387039</t>
  </si>
  <si>
    <t>PH-5820</t>
  </si>
  <si>
    <t>Philip Payne</t>
  </si>
  <si>
    <t>NZ-2021-209651</t>
  </si>
  <si>
    <t>JO-5025</t>
  </si>
  <si>
    <t>Joanna Collis-Hutchinson</t>
  </si>
  <si>
    <t>NZ-2024-488566</t>
  </si>
  <si>
    <t>OL-9250</t>
  </si>
  <si>
    <t>Olivia McIntyre</t>
  </si>
  <si>
    <t>NZ-2024-246784</t>
  </si>
  <si>
    <t>LE-7177</t>
  </si>
  <si>
    <t>Leo Harris</t>
  </si>
  <si>
    <t>NZ-2025-669327</t>
  </si>
  <si>
    <t>PO-5585</t>
  </si>
  <si>
    <t>Poppy Mortimer</t>
  </si>
  <si>
    <t>NZ-2023-641985</t>
  </si>
  <si>
    <t>LE-8320</t>
  </si>
  <si>
    <t>Leanne Roberts</t>
  </si>
  <si>
    <t>NZ-2021-549432</t>
  </si>
  <si>
    <t>MI-8793</t>
  </si>
  <si>
    <t>Michael Taylor</t>
  </si>
  <si>
    <t>NZ-2022-458519</t>
  </si>
  <si>
    <t>CA-1316</t>
  </si>
  <si>
    <t>Casey Fletcher</t>
  </si>
  <si>
    <t>NZ-2022-332277</t>
  </si>
  <si>
    <t>CH-5815</t>
  </si>
  <si>
    <t>Christopher Laing</t>
  </si>
  <si>
    <t>NZ-2022-337076</t>
  </si>
  <si>
    <t>MA-7525</t>
  </si>
  <si>
    <t>Matthew Reid</t>
  </si>
  <si>
    <t>NZ-2024-987854</t>
  </si>
  <si>
    <t>JE-2208</t>
  </si>
  <si>
    <t>Jennifer Craw-Jennings</t>
  </si>
  <si>
    <t>NZ-2024-790655</t>
  </si>
  <si>
    <t>JO-2073</t>
  </si>
  <si>
    <t>Joel Crawford-Smith</t>
  </si>
  <si>
    <t>NZ-2023-449371</t>
  </si>
  <si>
    <t>WA-4193</t>
  </si>
  <si>
    <t>Warren Parsons-Barnes</t>
  </si>
  <si>
    <t>NZ-2024-296848</t>
  </si>
  <si>
    <t>JO-6388</t>
  </si>
  <si>
    <t>Joseph O'Sullivan</t>
  </si>
  <si>
    <t>NZ-2025-434864</t>
  </si>
  <si>
    <t>RO-8552</t>
  </si>
  <si>
    <t>Robert Hart</t>
  </si>
  <si>
    <t>NZ-2022-601535</t>
  </si>
  <si>
    <t>JO-3852</t>
  </si>
  <si>
    <t>Joanne Ingram</t>
  </si>
  <si>
    <t>NZ-2023-393987</t>
  </si>
  <si>
    <t>CR-4416</t>
  </si>
  <si>
    <t>Craig Blair</t>
  </si>
  <si>
    <t>NZ-2025-796470</t>
  </si>
  <si>
    <t>AL-7083</t>
  </si>
  <si>
    <t>Alexander Skinner</t>
  </si>
  <si>
    <t>NZ-2021-578311</t>
  </si>
  <si>
    <t>DA-5146</t>
  </si>
  <si>
    <t>David Burns-Morrison</t>
  </si>
  <si>
    <t>NZ-2024-977091</t>
  </si>
  <si>
    <t>JO-3982</t>
  </si>
  <si>
    <t>Joanna Douglas</t>
  </si>
  <si>
    <t>NZ-2023-371280</t>
  </si>
  <si>
    <t>AL-3684</t>
  </si>
  <si>
    <t>Alison Turner</t>
  </si>
  <si>
    <t>NZ-2025-746265</t>
  </si>
  <si>
    <t>KA-7945</t>
  </si>
  <si>
    <t>Karen Alexander-Smith</t>
  </si>
  <si>
    <t>NZ-2025-553393</t>
  </si>
  <si>
    <t>AL-9371</t>
  </si>
  <si>
    <t>Alexandra Thompson-Hutchinson</t>
  </si>
  <si>
    <t>NZ-2022-906803</t>
  </si>
  <si>
    <t>ST-8528</t>
  </si>
  <si>
    <t>Stephen Ewart</t>
  </si>
  <si>
    <t>NZ-2024-330535</t>
  </si>
  <si>
    <t>DO-9071</t>
  </si>
  <si>
    <t>Douglas Lancaster</t>
  </si>
  <si>
    <t>NZ-2021-850780</t>
  </si>
  <si>
    <t>RI-4416</t>
  </si>
  <si>
    <t>Richard Gledhill-Greer</t>
  </si>
  <si>
    <t>NZ-2022-559626</t>
  </si>
  <si>
    <t>DA-9061</t>
  </si>
  <si>
    <t>NZ-2022-616440</t>
  </si>
  <si>
    <t>AN-1235</t>
  </si>
  <si>
    <t>Angela Hubbard</t>
  </si>
  <si>
    <t>NZ-2024-684699</t>
  </si>
  <si>
    <t>SU-1487</t>
  </si>
  <si>
    <t>Summer Hudson</t>
  </si>
  <si>
    <t>NZ-2025-429833</t>
  </si>
  <si>
    <t>GE-2608</t>
  </si>
  <si>
    <t>George Hodson-Carter</t>
  </si>
  <si>
    <t>NZ-2024-184371</t>
  </si>
  <si>
    <t>GO-1091</t>
  </si>
  <si>
    <t>Gordon Smith</t>
  </si>
  <si>
    <t>NZ-2022-718897</t>
  </si>
  <si>
    <t>PO-7061</t>
  </si>
  <si>
    <t>Poppy Scott-Barnett</t>
  </si>
  <si>
    <t>NZ-2022-937909</t>
  </si>
  <si>
    <t>JO-9034</t>
  </si>
  <si>
    <t>John Nolan</t>
  </si>
  <si>
    <t>NZ-2022-904755</t>
  </si>
  <si>
    <t>CH-9702</t>
  </si>
  <si>
    <t>Christopher Ryan</t>
  </si>
  <si>
    <t>NZ-2024-366069</t>
  </si>
  <si>
    <t>EM-8627</t>
  </si>
  <si>
    <t>Emma Carter</t>
  </si>
  <si>
    <t>NZ-2024-559140</t>
  </si>
  <si>
    <t>CH-1002</t>
  </si>
  <si>
    <t>Charlotte Seymour</t>
  </si>
  <si>
    <t>NZ-2021-879904</t>
  </si>
  <si>
    <t>TR-2120</t>
  </si>
  <si>
    <t>Tracy Gray</t>
  </si>
  <si>
    <t>NZ-2023-707229</t>
  </si>
  <si>
    <t>SU-8100</t>
  </si>
  <si>
    <t>Susan Turnbull</t>
  </si>
  <si>
    <t>NZ-2024-151734</t>
  </si>
  <si>
    <t>BL-1114</t>
  </si>
  <si>
    <t>Blair Marshall</t>
  </si>
  <si>
    <t>NZ-2021-135724</t>
  </si>
  <si>
    <t>GR-7136</t>
  </si>
  <si>
    <t>Grant Aldridge</t>
  </si>
  <si>
    <t>NZ-2025-185957</t>
  </si>
  <si>
    <t>NA-4831</t>
  </si>
  <si>
    <t>Nathan Williams</t>
  </si>
  <si>
    <t>NZ-2024-387753</t>
  </si>
  <si>
    <t>CO-3423</t>
  </si>
  <si>
    <t>Corey Baldwin</t>
  </si>
  <si>
    <t>NZ-2022-982255</t>
  </si>
  <si>
    <t>RO-9806</t>
  </si>
  <si>
    <t>Rochelle Gibb</t>
  </si>
  <si>
    <t>NZ-2022-305341</t>
  </si>
  <si>
    <t>WA-1007</t>
  </si>
  <si>
    <t>Warren Campbell-Saunders</t>
  </si>
  <si>
    <t>NZ-2025-758020</t>
  </si>
  <si>
    <t>SE-8499</t>
  </si>
  <si>
    <t>Sean Jamieson</t>
  </si>
  <si>
    <t>NZ-2024-550238</t>
  </si>
  <si>
    <t>RE-8473</t>
  </si>
  <si>
    <t>Rebecca McDonald-Jones</t>
  </si>
  <si>
    <t>NZ-2025-464902</t>
  </si>
  <si>
    <t>KA-7464</t>
  </si>
  <si>
    <t>Karen Pritchard-Walton</t>
  </si>
  <si>
    <t>NZ-2024-103091</t>
  </si>
  <si>
    <t>IS-8302</t>
  </si>
  <si>
    <t>Isabella Bartlett-Douglas</t>
  </si>
  <si>
    <t>NZ-2022-864111</t>
  </si>
  <si>
    <t>JA-3277</t>
  </si>
  <si>
    <t>Jason Lambert</t>
  </si>
  <si>
    <t>NZ-2022-288757</t>
  </si>
  <si>
    <t>JA-1591</t>
  </si>
  <si>
    <t>Jamie Reed</t>
  </si>
  <si>
    <t>NZ-2022-632545</t>
  </si>
  <si>
    <t>AL-5581</t>
  </si>
  <si>
    <t>Alex Matthews-Reeves</t>
  </si>
  <si>
    <t>NZ-2024-440900</t>
  </si>
  <si>
    <t>EM-4907</t>
  </si>
  <si>
    <t>Emily Eden-Taylor</t>
  </si>
  <si>
    <t>NZ-2024-136368</t>
  </si>
  <si>
    <t>LY-9384</t>
  </si>
  <si>
    <t>Lynette Taylor</t>
  </si>
  <si>
    <t>NZ-2024-597884</t>
  </si>
  <si>
    <t>MI-4358</t>
  </si>
  <si>
    <t>Michelle Gillies</t>
  </si>
  <si>
    <t>NZ-2025-806536</t>
  </si>
  <si>
    <t>TA-6437</t>
  </si>
  <si>
    <t>Tamati Jones-Shailer</t>
  </si>
  <si>
    <t>NZ-2022-228199</t>
  </si>
  <si>
    <t>PA-2293</t>
  </si>
  <si>
    <t>Paul Middleton-Landon-Lane</t>
  </si>
  <si>
    <t>NZ-2023-678011</t>
  </si>
  <si>
    <t>ZA-3081</t>
  </si>
  <si>
    <t>Zachary Hook-Morgan</t>
  </si>
  <si>
    <t>NZ-2023-167432</t>
  </si>
  <si>
    <t>IA-9572</t>
  </si>
  <si>
    <t>Ian Simpson</t>
  </si>
  <si>
    <t>NZ-2024-944162</t>
  </si>
  <si>
    <t>JA-8202</t>
  </si>
  <si>
    <t>Janine May</t>
  </si>
  <si>
    <t>NZ-2024-488252</t>
  </si>
  <si>
    <t>AL-9904</t>
  </si>
  <si>
    <t>Alexander Miller-Gledhill</t>
  </si>
  <si>
    <t>NZ-2022-972996</t>
  </si>
  <si>
    <t>TR-6426</t>
  </si>
  <si>
    <t>Tracy Small</t>
  </si>
  <si>
    <t>NZ-2023-809193</t>
  </si>
  <si>
    <t>TE-1975</t>
  </si>
  <si>
    <t>Terence Linton</t>
  </si>
  <si>
    <t>NZ-2024-978407</t>
  </si>
  <si>
    <t>IS-6779</t>
  </si>
  <si>
    <t>Isabel Johansen-Hope</t>
  </si>
  <si>
    <t>NZ-2024-288411</t>
  </si>
  <si>
    <t>AL-5561</t>
  </si>
  <si>
    <t>Alex Mitchell</t>
  </si>
  <si>
    <t>NZ-2023-640943</t>
  </si>
  <si>
    <t>MA-7570</t>
  </si>
  <si>
    <t>Matthew Marshall</t>
  </si>
  <si>
    <t>NZ-2025-477189</t>
  </si>
  <si>
    <t>JO-5660</t>
  </si>
  <si>
    <t>Joseph Orr</t>
  </si>
  <si>
    <t>NZ-2024-463940</t>
  </si>
  <si>
    <t>MA-2409</t>
  </si>
  <si>
    <t>Mark Hawkins</t>
  </si>
  <si>
    <t>NZ-2024-802437</t>
  </si>
  <si>
    <t>RO-8502</t>
  </si>
  <si>
    <t>Robyn Haines</t>
  </si>
  <si>
    <t>NZ-2021-314131</t>
  </si>
  <si>
    <t>KE-7171</t>
  </si>
  <si>
    <t>Kelsey Mayo</t>
  </si>
  <si>
    <t>NZ-2023-859626</t>
  </si>
  <si>
    <t>OL-3164</t>
  </si>
  <si>
    <t>Olivia Aberhart</t>
  </si>
  <si>
    <t>NZ-2024-877993</t>
  </si>
  <si>
    <t>CA-1879</t>
  </si>
  <si>
    <t>Catherine Smith</t>
  </si>
  <si>
    <t>NZ-2022-283856</t>
  </si>
  <si>
    <t>OL-1547</t>
  </si>
  <si>
    <t>Oliver Jackson</t>
  </si>
  <si>
    <t>NZ-2024-366771</t>
  </si>
  <si>
    <t>KE-6187</t>
  </si>
  <si>
    <t>Kevin Parker-Warren</t>
  </si>
  <si>
    <t>NZ-2025-491270</t>
  </si>
  <si>
    <t>CO-9368</t>
  </si>
  <si>
    <t>Colleen Howard</t>
  </si>
  <si>
    <t>NZ-2023-511041</t>
  </si>
  <si>
    <t>JA-2104</t>
  </si>
  <si>
    <t>James Hardy</t>
  </si>
  <si>
    <t>NZ-2022-666696</t>
  </si>
  <si>
    <t>JA-6197</t>
  </si>
  <si>
    <t>Jacob Wells</t>
  </si>
  <si>
    <t>NZ-2024-735980</t>
  </si>
  <si>
    <t>JU-6146</t>
  </si>
  <si>
    <t>Julie Rush</t>
  </si>
  <si>
    <t>NZ-2022-660951</t>
  </si>
  <si>
    <t>JO-1363</t>
  </si>
  <si>
    <t>Jonathan Waters</t>
  </si>
  <si>
    <t>NZ-2024-892011</t>
  </si>
  <si>
    <t>VA-4681</t>
  </si>
  <si>
    <t>Vanessa Neilson</t>
  </si>
  <si>
    <t>NZ-2022-686199</t>
  </si>
  <si>
    <t>EL-5471</t>
  </si>
  <si>
    <t>Elijah Burnett</t>
  </si>
  <si>
    <t>NZ-2022-242892</t>
  </si>
  <si>
    <t>KA-7191</t>
  </si>
  <si>
    <t>Katherine Jackson</t>
  </si>
  <si>
    <t>NZ-2022-996068</t>
  </si>
  <si>
    <t>GR-8357</t>
  </si>
  <si>
    <t>Gregory Adams</t>
  </si>
  <si>
    <t>NZ-2024-887933</t>
  </si>
  <si>
    <t>AN-2319</t>
  </si>
  <si>
    <t>Andrew Williams-Smith</t>
  </si>
  <si>
    <t>NZ-2022-719127</t>
  </si>
  <si>
    <t>LI-7431</t>
  </si>
  <si>
    <t>Linda Cameron</t>
  </si>
  <si>
    <t>NZ-2024-677136</t>
  </si>
  <si>
    <t>BR-1254</t>
  </si>
  <si>
    <t>Bruce Pope</t>
  </si>
  <si>
    <t>NZ-2022-657569</t>
  </si>
  <si>
    <t>TA-8532</t>
  </si>
  <si>
    <t>Tane Williams-Lang</t>
  </si>
  <si>
    <t>NZ-2025-874956</t>
  </si>
  <si>
    <t>JA-2043</t>
  </si>
  <si>
    <t>James Stratford-Pratt</t>
  </si>
  <si>
    <t>NZ-2022-144601</t>
  </si>
  <si>
    <t>MA-4394</t>
  </si>
  <si>
    <t>Maria Judd-Ham</t>
  </si>
  <si>
    <t>NZ-2024-675536</t>
  </si>
  <si>
    <t>CA-8731</t>
  </si>
  <si>
    <t>Catherine Nolan</t>
  </si>
  <si>
    <t>NZ-2024-560617</t>
  </si>
  <si>
    <t>KI-3178</t>
  </si>
  <si>
    <t>Kim Hyde</t>
  </si>
  <si>
    <t>NZ-2024-472453</t>
  </si>
  <si>
    <t>AN-6612</t>
  </si>
  <si>
    <t>NZ-2025-981380</t>
  </si>
  <si>
    <t>GE-3879</t>
  </si>
  <si>
    <t>Georgia Webster</t>
  </si>
  <si>
    <t>NZ-2022-575927</t>
  </si>
  <si>
    <t>JO-1015</t>
  </si>
  <si>
    <t>Joanna Lewis</t>
  </si>
  <si>
    <t>NZ-2022-428399</t>
  </si>
  <si>
    <t>ST-7989</t>
  </si>
  <si>
    <t>Stephen Freeth</t>
  </si>
  <si>
    <t>NZ-2021-343922</t>
  </si>
  <si>
    <t>AI-7001</t>
  </si>
  <si>
    <t>Aidan Hope</t>
  </si>
  <si>
    <t>NZ-2021-519819</t>
  </si>
  <si>
    <t>CH-8708</t>
  </si>
  <si>
    <t>Cheryl Faulkner</t>
  </si>
  <si>
    <t>NZ-2022-172138</t>
  </si>
  <si>
    <t>Andrew Flood</t>
  </si>
  <si>
    <t>NZ-2023-981843</t>
  </si>
  <si>
    <t>BE-3445</t>
  </si>
  <si>
    <t>Ben Adams-Baldwin</t>
  </si>
  <si>
    <t>NZ-2023-731269</t>
  </si>
  <si>
    <t>VI-4997</t>
  </si>
  <si>
    <t>Violet Armstrong</t>
  </si>
  <si>
    <t>NZ-2022-916321</t>
  </si>
  <si>
    <t>AN-3358</t>
  </si>
  <si>
    <t>Anna Wall</t>
  </si>
  <si>
    <t>NZ-2022-760160</t>
  </si>
  <si>
    <t>EV-6769</t>
  </si>
  <si>
    <t>Evelyn Russell</t>
  </si>
  <si>
    <t>NZ-2023-865978</t>
  </si>
  <si>
    <t>DA-4620</t>
  </si>
  <si>
    <t>Darren Holland</t>
  </si>
  <si>
    <t>NZ-2022-742936</t>
  </si>
  <si>
    <t>EL-4597</t>
  </si>
  <si>
    <t>Elizabeth Francis</t>
  </si>
  <si>
    <t>NZ-2025-612767</t>
  </si>
  <si>
    <t>MA-2417</t>
  </si>
  <si>
    <t>Matthew Dawick</t>
  </si>
  <si>
    <t>NZ-2023-473548</t>
  </si>
  <si>
    <t>KA-5582</t>
  </si>
  <si>
    <t>Kate Soper</t>
  </si>
  <si>
    <t>NZ-2023-384386</t>
  </si>
  <si>
    <t>CA-8383</t>
  </si>
  <si>
    <t>Cameron Mears</t>
  </si>
  <si>
    <t>NZ-2022-734597</t>
  </si>
  <si>
    <t>LI-4578</t>
  </si>
  <si>
    <t>Liam Pedersen</t>
  </si>
  <si>
    <t>NZ-2025-474639</t>
  </si>
  <si>
    <t>LY-2365</t>
  </si>
  <si>
    <t>Lynda Drew</t>
  </si>
  <si>
    <t>NZ-2024-205791</t>
  </si>
  <si>
    <t>AM-2025</t>
  </si>
  <si>
    <t>Amy Chambers-Toms</t>
  </si>
  <si>
    <t>NZ-2021-627847</t>
  </si>
  <si>
    <t>PA-3180</t>
  </si>
  <si>
    <t>Paige Cooke</t>
  </si>
  <si>
    <t>NZ-2022-579038</t>
  </si>
  <si>
    <t>JA-7199</t>
  </si>
  <si>
    <t>Jacob Jensen</t>
  </si>
  <si>
    <t>NZ-2024-970138</t>
  </si>
  <si>
    <t>NA-8073</t>
  </si>
  <si>
    <t>Natasha MacPherson</t>
  </si>
  <si>
    <t>NZ-2025-855694</t>
  </si>
  <si>
    <t>AN-6748</t>
  </si>
  <si>
    <t>Andrew Turner</t>
  </si>
  <si>
    <t>NZ-2022-686560</t>
  </si>
  <si>
    <t>PA-8207</t>
  </si>
  <si>
    <t>Paula Harris</t>
  </si>
  <si>
    <t>NZ-2022-374233</t>
  </si>
  <si>
    <t>CH-2534</t>
  </si>
  <si>
    <t>Christopher Avery</t>
  </si>
  <si>
    <t>NZ-2024-312886</t>
  </si>
  <si>
    <t>ST-9095</t>
  </si>
  <si>
    <t>Stuart Hanson</t>
  </si>
  <si>
    <t>NZ-2023-903016</t>
  </si>
  <si>
    <t>KI-9376</t>
  </si>
  <si>
    <t>Kim Hart</t>
  </si>
  <si>
    <t>NZ-2022-539076</t>
  </si>
  <si>
    <t>TI-4160</t>
  </si>
  <si>
    <t>Timothy Freeman</t>
  </si>
  <si>
    <t>NZ-2025-110445</t>
  </si>
  <si>
    <t>JO-1889</t>
  </si>
  <si>
    <t>Joanne Cresswell</t>
  </si>
  <si>
    <t>NZ-2024-408907</t>
  </si>
  <si>
    <t>AN-2107</t>
  </si>
  <si>
    <t>Anna Gibbs-Price</t>
  </si>
  <si>
    <t>NZ-2021-230724</t>
  </si>
  <si>
    <t>NI-1436</t>
  </si>
  <si>
    <t>Nicholas O'Connor</t>
  </si>
  <si>
    <t>NZ-2023-962685</t>
  </si>
  <si>
    <t>NA-9086</t>
  </si>
  <si>
    <t>Nathan Kemp</t>
  </si>
  <si>
    <t>NZ-2025-190515</t>
  </si>
  <si>
    <t>LU-8082</t>
  </si>
  <si>
    <t>Luke O'Neill</t>
  </si>
  <si>
    <t>NZ-2022-295787</t>
  </si>
  <si>
    <t>NI-6274</t>
  </si>
  <si>
    <t>Nikau Hook-Burrell</t>
  </si>
  <si>
    <t>NZ-2023-804641</t>
  </si>
  <si>
    <t>AN-8733</t>
  </si>
  <si>
    <t>Andrew Smith</t>
  </si>
  <si>
    <t>NZ-2022-466374</t>
  </si>
  <si>
    <t>JA-6146</t>
  </si>
  <si>
    <t>Jamie McDonald</t>
  </si>
  <si>
    <t>NZ-2023-826527</t>
  </si>
  <si>
    <t>AN-4297</t>
  </si>
  <si>
    <t>Anaru Shailer</t>
  </si>
  <si>
    <t>NZ-2025-126488</t>
  </si>
  <si>
    <t>PA-8695</t>
  </si>
  <si>
    <t>Paige Blake</t>
  </si>
  <si>
    <t>NZ-2022-828685</t>
  </si>
  <si>
    <t>MU-1081</t>
  </si>
  <si>
    <t>Murray Davis</t>
  </si>
  <si>
    <t>NZ-2023-757152</t>
  </si>
  <si>
    <t>AA-1760</t>
  </si>
  <si>
    <t>NZ-2022-124451</t>
  </si>
  <si>
    <t>CR-6991</t>
  </si>
  <si>
    <t>Crystal Williams</t>
  </si>
  <si>
    <t>NZ-2025-868275</t>
  </si>
  <si>
    <t>DA-6352</t>
  </si>
  <si>
    <t>David Green-Best</t>
  </si>
  <si>
    <t>NZ-2024-101931</t>
  </si>
  <si>
    <t>RE-4690</t>
  </si>
  <si>
    <t>Rebecca Saunders-Booker</t>
  </si>
  <si>
    <t>NZ-2023-621968</t>
  </si>
  <si>
    <t>AN-6816</t>
  </si>
  <si>
    <t>Andrew Croad</t>
  </si>
  <si>
    <t>NZ-2022-857823</t>
  </si>
  <si>
    <t>PE-9759</t>
  </si>
  <si>
    <t>Peter Mortimer</t>
  </si>
  <si>
    <t>NZ-2021-912303</t>
  </si>
  <si>
    <t>LE-6750</t>
  </si>
  <si>
    <t>Leon Pickering</t>
  </si>
  <si>
    <t>NZ-2022-819055</t>
  </si>
  <si>
    <t>DA-2340</t>
  </si>
  <si>
    <t>NZ-2022-638111</t>
  </si>
  <si>
    <t>WI-1500</t>
  </si>
  <si>
    <t>William Leslie-Greer</t>
  </si>
  <si>
    <t>NZ-2023-809684</t>
  </si>
  <si>
    <t>PA-3342</t>
  </si>
  <si>
    <t>Patricia Fox</t>
  </si>
  <si>
    <t>NZ-2022-152648</t>
  </si>
  <si>
    <t>ST-1928</t>
  </si>
  <si>
    <t>Stephen Waller</t>
  </si>
  <si>
    <t>NZ-2024-958982</t>
  </si>
  <si>
    <t>JA-3650</t>
  </si>
  <si>
    <t>Jan Smith-Marshall</t>
  </si>
  <si>
    <t>NZ-2023-139273</t>
  </si>
  <si>
    <t>RO-6675</t>
  </si>
  <si>
    <t>Rodney Elliott</t>
  </si>
  <si>
    <t>NZ-2025-698742</t>
  </si>
  <si>
    <t>DA-3950</t>
  </si>
  <si>
    <t>Daniel Dobson-Leslie</t>
  </si>
  <si>
    <t>NZ-2025-861966</t>
  </si>
  <si>
    <t>RY-9390</t>
  </si>
  <si>
    <t>Ryder Gibbs</t>
  </si>
  <si>
    <t>NZ-2024-675661</t>
  </si>
  <si>
    <t>JU-2872</t>
  </si>
  <si>
    <t>Judith Blick</t>
  </si>
  <si>
    <t>NZ-2022-569337</t>
  </si>
  <si>
    <t>KI-7940</t>
  </si>
  <si>
    <t>Kieran Pearson</t>
  </si>
  <si>
    <t>NZ-2021-372281</t>
  </si>
  <si>
    <t>MI-4730</t>
  </si>
  <si>
    <t>NZ-2023-333530</t>
  </si>
  <si>
    <t>NE-8099</t>
  </si>
  <si>
    <t>Neil Parsons</t>
  </si>
  <si>
    <t>NZ-2023-122627</t>
  </si>
  <si>
    <t>DA-9926</t>
  </si>
  <si>
    <t>David Dixon</t>
  </si>
  <si>
    <t>NZ-2023-541788</t>
  </si>
  <si>
    <t>ZO-1027</t>
  </si>
  <si>
    <t>Zoe Paton</t>
  </si>
  <si>
    <t>NZ-2021-876316</t>
  </si>
  <si>
    <t>CO-6396</t>
  </si>
  <si>
    <t>Corey Williamson</t>
  </si>
  <si>
    <t>NZ-2021-555356</t>
  </si>
  <si>
    <t>JA-9132</t>
  </si>
  <si>
    <t>Jason Wall</t>
  </si>
  <si>
    <t>NZ-2022-947111</t>
  </si>
  <si>
    <t>JE-6799</t>
  </si>
  <si>
    <t>Jennifer Larsen-Williamson</t>
  </si>
  <si>
    <t>NZ-2023-858587</t>
  </si>
  <si>
    <t>AN-8636</t>
  </si>
  <si>
    <t>Angela Webb</t>
  </si>
  <si>
    <t>NZ-2025-426205</t>
  </si>
  <si>
    <t>MA-9548</t>
  </si>
  <si>
    <t>Mark Green</t>
  </si>
  <si>
    <t>NZ-2021-247504</t>
  </si>
  <si>
    <t>MA-1365</t>
  </si>
  <si>
    <t>Mark Ching</t>
  </si>
  <si>
    <t>NZ-2021-834105</t>
  </si>
  <si>
    <t>GA-8066</t>
  </si>
  <si>
    <t>Gabrielle Jones-Coley</t>
  </si>
  <si>
    <t>NZ-2023-162596</t>
  </si>
  <si>
    <t>SU-7022</t>
  </si>
  <si>
    <t>Susan Lucas</t>
  </si>
  <si>
    <t>NZ-2022-503922</t>
  </si>
  <si>
    <t>IS-9599</t>
  </si>
  <si>
    <t>Isabella Munro</t>
  </si>
  <si>
    <t>NZ-2024-472770</t>
  </si>
  <si>
    <t>WI-2776</t>
  </si>
  <si>
    <t>Wikitoria Jenkins</t>
  </si>
  <si>
    <t>NZ-2024-566911</t>
  </si>
  <si>
    <t>TH-5990</t>
  </si>
  <si>
    <t>Thomas Bell</t>
  </si>
  <si>
    <t>NZ-2024-386523</t>
  </si>
  <si>
    <t>JA-7418</t>
  </si>
  <si>
    <t>Jack Kendall</t>
  </si>
  <si>
    <t>NZ-2024-145086</t>
  </si>
  <si>
    <t>AB-5410</t>
  </si>
  <si>
    <t>Abigail Jenkins</t>
  </si>
  <si>
    <t>NZ-2024-868639</t>
  </si>
  <si>
    <t>RO-2815</t>
  </si>
  <si>
    <t>Ronald Smith-O'Leary</t>
  </si>
  <si>
    <t>NZ-2021-915661</t>
  </si>
  <si>
    <t>DA-8268</t>
  </si>
  <si>
    <t>Daniel Dean</t>
  </si>
  <si>
    <t>NZ-2025-317371</t>
  </si>
  <si>
    <t>NA-5112</t>
  </si>
  <si>
    <t>Natasha Gilbert</t>
  </si>
  <si>
    <t>NZ-2024-446927</t>
  </si>
  <si>
    <t>GA-7639</t>
  </si>
  <si>
    <t>Gary Green</t>
  </si>
  <si>
    <t>NZ-2024-783730</t>
  </si>
  <si>
    <t>AD-8020</t>
  </si>
  <si>
    <t>Adam Hansen</t>
  </si>
  <si>
    <t>NZ-2025-676003</t>
  </si>
  <si>
    <t>RE-3265</t>
  </si>
  <si>
    <t>Renee Bush-Gardiner</t>
  </si>
  <si>
    <t>NZ-2024-616678</t>
  </si>
  <si>
    <t>SU-3730</t>
  </si>
  <si>
    <t>Suzanne Turner</t>
  </si>
  <si>
    <t>NZ-2024-358244</t>
  </si>
  <si>
    <t>RA-8604</t>
  </si>
  <si>
    <t>Rachel Davey</t>
  </si>
  <si>
    <t>NZ-2024-836709</t>
  </si>
  <si>
    <t>RO-1776</t>
  </si>
  <si>
    <t>Robyn Russell</t>
  </si>
  <si>
    <t>NZ-2024-410136</t>
  </si>
  <si>
    <t>AN-9051</t>
  </si>
  <si>
    <t>Angela Rodgers</t>
  </si>
  <si>
    <t>NZ-2023-975014</t>
  </si>
  <si>
    <t>AN-1992</t>
  </si>
  <si>
    <t>Andrea Hughes</t>
  </si>
  <si>
    <t>NZ-2023-842101</t>
  </si>
  <si>
    <t>SA-4594</t>
  </si>
  <si>
    <t>Samuel MacDonald</t>
  </si>
  <si>
    <t>NZ-2023-309014</t>
  </si>
  <si>
    <t>IS-2663</t>
  </si>
  <si>
    <t>Isabella Davies-Boyd</t>
  </si>
  <si>
    <t>NZ-2023-696811</t>
  </si>
  <si>
    <t>AN-2727</t>
  </si>
  <si>
    <t>Andrew Gardiner</t>
  </si>
  <si>
    <t>NZ-2023-851292</t>
  </si>
  <si>
    <t>CH-1997</t>
  </si>
  <si>
    <t>Christine MacKay</t>
  </si>
  <si>
    <t>NZ-2023-676267</t>
  </si>
  <si>
    <t>JA-1601</t>
  </si>
  <si>
    <t>Jacqueline Anderson</t>
  </si>
  <si>
    <t>NZ-2025-584121</t>
  </si>
  <si>
    <t>JU-6704</t>
  </si>
  <si>
    <t>Julie Trask</t>
  </si>
  <si>
    <t>NZ-2024-667733</t>
  </si>
  <si>
    <t>RE-2945</t>
  </si>
  <si>
    <t>Rebecca Reid-Sutton</t>
  </si>
  <si>
    <t>NZ-2023-856369</t>
  </si>
  <si>
    <t>KA-4700</t>
  </si>
  <si>
    <t>Kaia Parkes-Goodwin</t>
  </si>
  <si>
    <t>NZ-2024-754945</t>
  </si>
  <si>
    <t>LY-3016</t>
  </si>
  <si>
    <t>Lynda Hardie-Fuller</t>
  </si>
  <si>
    <t>NZ-2024-899493</t>
  </si>
  <si>
    <t>TA-1813</t>
  </si>
  <si>
    <t>Tane Thompson</t>
  </si>
  <si>
    <t>NZ-2025-327136</t>
  </si>
  <si>
    <t>HO-7360</t>
  </si>
  <si>
    <t>Holly Street</t>
  </si>
  <si>
    <t>NZ-2022-589440</t>
  </si>
  <si>
    <t>ZA-6238</t>
  </si>
  <si>
    <t>Zachary Scott</t>
  </si>
  <si>
    <t>NZ-2023-422684</t>
  </si>
  <si>
    <t>PH-1485</t>
  </si>
  <si>
    <t>Philip Evans</t>
  </si>
  <si>
    <t>NZ-2023-804216</t>
  </si>
  <si>
    <t>WI-6524</t>
  </si>
  <si>
    <t>William Day</t>
  </si>
  <si>
    <t>NZ-2023-641370</t>
  </si>
  <si>
    <t>EM-8390</t>
  </si>
  <si>
    <t>Emily Johnston</t>
  </si>
  <si>
    <t>NZ-2022-685480</t>
  </si>
  <si>
    <t>JO-9191</t>
  </si>
  <si>
    <t>Joy Wallace</t>
  </si>
  <si>
    <t>NZ-2021-318904</t>
  </si>
  <si>
    <t>AD-1771</t>
  </si>
  <si>
    <t>Adam Monk</t>
  </si>
  <si>
    <t>NZ-2024-903215</t>
  </si>
  <si>
    <t>AS-3447</t>
  </si>
  <si>
    <t>Ashley Morris</t>
  </si>
  <si>
    <t>NZ-2024-842088</t>
  </si>
  <si>
    <t>PH-6046</t>
  </si>
  <si>
    <t>Phoebe Payne-Weston</t>
  </si>
  <si>
    <t>NZ-2023-166566</t>
  </si>
  <si>
    <t>MI-9566</t>
  </si>
  <si>
    <t>Michelle Nielsen</t>
  </si>
  <si>
    <t>NZ-2023-755376</t>
  </si>
  <si>
    <t>JA-7161</t>
  </si>
  <si>
    <t>Janet Smith</t>
  </si>
  <si>
    <t>NZ-2023-400650</t>
  </si>
  <si>
    <t>WI-8167</t>
  </si>
  <si>
    <t>William Linton</t>
  </si>
  <si>
    <t>NZ-2023-943260</t>
  </si>
  <si>
    <t>RE-5125</t>
  </si>
  <si>
    <t>Rebecca Beard</t>
  </si>
  <si>
    <t>NZ-2024-754040</t>
  </si>
  <si>
    <t>JE-8759</t>
  </si>
  <si>
    <t>Jeremy Wells</t>
  </si>
  <si>
    <t>NZ-2021-237722</t>
  </si>
  <si>
    <t>CH-3411</t>
  </si>
  <si>
    <t>Christine Bradley-Freeth</t>
  </si>
  <si>
    <t>NZ-2023-799127</t>
  </si>
  <si>
    <t>NI-2379</t>
  </si>
  <si>
    <t>Nicole Green</t>
  </si>
  <si>
    <t>NZ-2021-849933</t>
  </si>
  <si>
    <t>PE-7200</t>
  </si>
  <si>
    <t>Peter Jackson</t>
  </si>
  <si>
    <t>NZ-2025-782100</t>
  </si>
  <si>
    <t>MO-9457</t>
  </si>
  <si>
    <t>Molly Douglas</t>
  </si>
  <si>
    <t>NZ-2024-365373</t>
  </si>
  <si>
    <t>KA-7043</t>
  </si>
  <si>
    <t>Katherine Bishop</t>
  </si>
  <si>
    <t>NZ-2025-769435</t>
  </si>
  <si>
    <t>KI-7770</t>
  </si>
  <si>
    <t>Kirsty Oliver</t>
  </si>
  <si>
    <t>NZ-2022-774703</t>
  </si>
  <si>
    <t>PA-4755</t>
  </si>
  <si>
    <t>Paul McDonald</t>
  </si>
  <si>
    <t>NZ-2022-569938</t>
  </si>
  <si>
    <t>JA-7692</t>
  </si>
  <si>
    <t>James Linton</t>
  </si>
  <si>
    <t>NZ-2025-957062</t>
  </si>
  <si>
    <t>AM-8041</t>
  </si>
  <si>
    <t>Amanda Field</t>
  </si>
  <si>
    <t>NZ-2022-383590</t>
  </si>
  <si>
    <t>NI-3172</t>
  </si>
  <si>
    <t>Nicholas Whyte</t>
  </si>
  <si>
    <t>NZ-2024-627050</t>
  </si>
  <si>
    <t>CH-2425</t>
  </si>
  <si>
    <t>Christopher O'Sullivan</t>
  </si>
  <si>
    <t>NZ-2024-435497</t>
  </si>
  <si>
    <t>LY-9532</t>
  </si>
  <si>
    <t>Lynette Gordon</t>
  </si>
  <si>
    <t>NZ-2023-647356</t>
  </si>
  <si>
    <t>HE-4888</t>
  </si>
  <si>
    <t>Heather Parker</t>
  </si>
  <si>
    <t>NZ-2025-227681</t>
  </si>
  <si>
    <t>SU-8693</t>
  </si>
  <si>
    <t>Susan Robson</t>
  </si>
  <si>
    <t>NZ-2022-891535</t>
  </si>
  <si>
    <t>LE-6802</t>
  </si>
  <si>
    <t>Leah Wong-Woods</t>
  </si>
  <si>
    <t>NZ-2022-204665</t>
  </si>
  <si>
    <t>CH-8925</t>
  </si>
  <si>
    <t>NZ-2024-201498</t>
  </si>
  <si>
    <t>GE-7868</t>
  </si>
  <si>
    <t>Geoffrey Burnett</t>
  </si>
  <si>
    <t>NZ-2022-770926</t>
  </si>
  <si>
    <t>NA-8502</t>
  </si>
  <si>
    <t>Natalie Oliver</t>
  </si>
  <si>
    <t>NZ-2022-447664</t>
  </si>
  <si>
    <t>JO-6579</t>
  </si>
  <si>
    <t>Jonathan Cameron</t>
  </si>
  <si>
    <t>NZ-2025-369838</t>
  </si>
  <si>
    <t>CA-6147</t>
  </si>
  <si>
    <t>Caitlin Hansen-Rogers</t>
  </si>
  <si>
    <t>NZ-2021-179337</t>
  </si>
  <si>
    <t>JI-7113</t>
  </si>
  <si>
    <t>Jillian Gibson-Craven</t>
  </si>
  <si>
    <t>NZ-2024-648585</t>
  </si>
  <si>
    <t>EL-4483</t>
  </si>
  <si>
    <t>Elizabeth Low</t>
  </si>
  <si>
    <t>NZ-2023-897700</t>
  </si>
  <si>
    <t>AD-7632</t>
  </si>
  <si>
    <t>Adrian Farland</t>
  </si>
  <si>
    <t>NZ-2024-512603</t>
  </si>
  <si>
    <t>ST-8727</t>
  </si>
  <si>
    <t>Stephen Ward</t>
  </si>
  <si>
    <t>NZ-2023-471573</t>
  </si>
  <si>
    <t>MI-5262</t>
  </si>
  <si>
    <t>Michelle Wong</t>
  </si>
  <si>
    <t>NZ-2024-916133</t>
  </si>
  <si>
    <t>CH-5438</t>
  </si>
  <si>
    <t>Charlie Ward</t>
  </si>
  <si>
    <t>NZ-2021-390991</t>
  </si>
  <si>
    <t>AI-2917</t>
  </si>
  <si>
    <t>Aiden Wallace</t>
  </si>
  <si>
    <t>NZ-2024-515722</t>
  </si>
  <si>
    <t>JE-9096</t>
  </si>
  <si>
    <t>Jessica Thomas-Wood</t>
  </si>
  <si>
    <t>NZ-2021-103600</t>
  </si>
  <si>
    <t>JA-4211</t>
  </si>
  <si>
    <t>James Jamieson</t>
  </si>
  <si>
    <t>NZ-2023-569066</t>
  </si>
  <si>
    <t>RO-8994</t>
  </si>
  <si>
    <t>Rosemary Vercoe</t>
  </si>
  <si>
    <t>NZ-2023-442429</t>
  </si>
  <si>
    <t>AS-2171</t>
  </si>
  <si>
    <t>NZ-2021-742914</t>
  </si>
  <si>
    <t>DE-5307</t>
  </si>
  <si>
    <t>Deborah Knight</t>
  </si>
  <si>
    <t>NZ-2024-302416</t>
  </si>
  <si>
    <t>JO-6187</t>
  </si>
  <si>
    <t>Joseph Rayner-Harper</t>
  </si>
  <si>
    <t>NZ-2023-638735</t>
  </si>
  <si>
    <t>PA-7495</t>
  </si>
  <si>
    <t>Paul Lambert</t>
  </si>
  <si>
    <t>NZ-2023-180082</t>
  </si>
  <si>
    <t>DA-1171</t>
  </si>
  <si>
    <t>Danielle Hamilton</t>
  </si>
  <si>
    <t>NZ-2024-290597</t>
  </si>
  <si>
    <t>SA-7126</t>
  </si>
  <si>
    <t>Samuel Morrison</t>
  </si>
  <si>
    <t>NZ-2023-451429</t>
  </si>
  <si>
    <t>ST-6226</t>
  </si>
  <si>
    <t>Stephen Barnett</t>
  </si>
  <si>
    <t>NZ-2023-308953</t>
  </si>
  <si>
    <t>AN-9332</t>
  </si>
  <si>
    <t>Anna Peters-Gill</t>
  </si>
  <si>
    <t>NZ-2022-645092</t>
  </si>
  <si>
    <t>GE-1565</t>
  </si>
  <si>
    <t>Georgia Lewis-Millar</t>
  </si>
  <si>
    <t>NZ-2025-171947</t>
  </si>
  <si>
    <t>WA-2836</t>
  </si>
  <si>
    <t>Waimarie McMillan</t>
  </si>
  <si>
    <t>NZ-2025-996367</t>
  </si>
  <si>
    <t>RE-7622</t>
  </si>
  <si>
    <t>Rebecca Hickey</t>
  </si>
  <si>
    <t>NZ-2023-552173</t>
  </si>
  <si>
    <t>SA-2746</t>
  </si>
  <si>
    <t>Samuel Moore</t>
  </si>
  <si>
    <t>NZ-2022-419998</t>
  </si>
  <si>
    <t>JU-9264</t>
  </si>
  <si>
    <t>Judith Barrett</t>
  </si>
  <si>
    <t>NZ-2023-395619</t>
  </si>
  <si>
    <t>MA-5134</t>
  </si>
  <si>
    <t>Mary O'Connor</t>
  </si>
  <si>
    <t>NZ-2024-663789</t>
  </si>
  <si>
    <t>ME-5230</t>
  </si>
  <si>
    <t>Melissa Watt</t>
  </si>
  <si>
    <t>NZ-2023-860753</t>
  </si>
  <si>
    <t>DA-7039</t>
  </si>
  <si>
    <t>Daniel Kay</t>
  </si>
  <si>
    <t>NZ-2024-511144</t>
  </si>
  <si>
    <t>AI-2532</t>
  </si>
  <si>
    <t>Aimee Lane</t>
  </si>
  <si>
    <t>NZ-2025-538808</t>
  </si>
  <si>
    <t>PE-9643</t>
  </si>
  <si>
    <t>Peyton Hawkins</t>
  </si>
  <si>
    <t>NZ-2023-518795</t>
  </si>
  <si>
    <t>RA-7230</t>
  </si>
  <si>
    <t>Rachael Lucas</t>
  </si>
  <si>
    <t>NZ-2023-528480</t>
  </si>
  <si>
    <t>AM-7599</t>
  </si>
  <si>
    <t>Amaia Parker</t>
  </si>
  <si>
    <t>NZ-2024-383668</t>
  </si>
  <si>
    <t>DA-6721</t>
  </si>
  <si>
    <t>David Smith-Hepburn</t>
  </si>
  <si>
    <t>NZ-2023-697091</t>
  </si>
  <si>
    <t>JE-5853</t>
  </si>
  <si>
    <t>Jennifer Thomas-Landon-Lane</t>
  </si>
  <si>
    <t>NZ-2024-523919</t>
  </si>
  <si>
    <t>SA-7978</t>
  </si>
  <si>
    <t>Sarah Hart</t>
  </si>
  <si>
    <t>NZ-2022-409760</t>
  </si>
  <si>
    <t>MI-6402</t>
  </si>
  <si>
    <t>Michael McKay</t>
  </si>
  <si>
    <t>NZ-2023-159791</t>
  </si>
  <si>
    <t>CO-8880</t>
  </si>
  <si>
    <t>Cody Wilton</t>
  </si>
  <si>
    <t>NZ-2023-557854</t>
  </si>
  <si>
    <t>RA-2187</t>
  </si>
  <si>
    <t>Rachel Murphy</t>
  </si>
  <si>
    <t>NZ-2022-558801</t>
  </si>
  <si>
    <t>KE-3413</t>
  </si>
  <si>
    <t>Kerry Bull</t>
  </si>
  <si>
    <t>NZ-2024-452078</t>
  </si>
  <si>
    <t>NI-5986</t>
  </si>
  <si>
    <t>Nicole Nolan</t>
  </si>
  <si>
    <t>NZ-2021-575791</t>
  </si>
  <si>
    <t>RO-3756</t>
  </si>
  <si>
    <t>Robert Collis</t>
  </si>
  <si>
    <t>NZ-2023-460117</t>
  </si>
  <si>
    <t>JO-5627</t>
  </si>
  <si>
    <t>NZ-2022-981382</t>
  </si>
  <si>
    <t>HA-6576</t>
  </si>
  <si>
    <t>Hamish Johansen</t>
  </si>
  <si>
    <t>NZ-2021-503603</t>
  </si>
  <si>
    <t>JO-6353</t>
  </si>
  <si>
    <t>John Reeves</t>
  </si>
  <si>
    <t>NZ-2023-776564</t>
  </si>
  <si>
    <t>SC-8890</t>
  </si>
  <si>
    <t>Scott Craig</t>
  </si>
  <si>
    <t>NZ-2021-450408</t>
  </si>
  <si>
    <t>PE-7359</t>
  </si>
  <si>
    <t>Peter Hawkins</t>
  </si>
  <si>
    <t>NZ-2023-127202</t>
  </si>
  <si>
    <t>KI-5781</t>
  </si>
  <si>
    <t>Kim Fletcher-Harris</t>
  </si>
  <si>
    <t>NZ-2021-248239</t>
  </si>
  <si>
    <t>MA-1007</t>
  </si>
  <si>
    <t>Matthew Newman</t>
  </si>
  <si>
    <t>NZ-2024-295325</t>
  </si>
  <si>
    <t>SO-7147</t>
  </si>
  <si>
    <t>Sophia Watkins-Holdaway</t>
  </si>
  <si>
    <t>NZ-2022-331963</t>
  </si>
  <si>
    <t>BR-9228</t>
  </si>
  <si>
    <t>Brent Shailer</t>
  </si>
  <si>
    <t>NZ-2023-380441</t>
  </si>
  <si>
    <t>BE-9841</t>
  </si>
  <si>
    <t>Benjamin Moore-Martin</t>
  </si>
  <si>
    <t>NZ-2022-963171</t>
  </si>
  <si>
    <t>BR-4322</t>
  </si>
  <si>
    <t>Brian Tapp-Gardner</t>
  </si>
  <si>
    <t>NZ-2024-562989</t>
  </si>
  <si>
    <t>GL-1262</t>
  </si>
  <si>
    <t>Glen Smith</t>
  </si>
  <si>
    <t>NZ-2024-392375</t>
  </si>
  <si>
    <t>RO-6778</t>
  </si>
  <si>
    <t>Rosemary Stevens</t>
  </si>
  <si>
    <t>NZ-2023-681473</t>
  </si>
  <si>
    <t>JA-8348</t>
  </si>
  <si>
    <t>Jamie Lewis</t>
  </si>
  <si>
    <t>NZ-2024-275258</t>
  </si>
  <si>
    <t>GE-3322</t>
  </si>
  <si>
    <t>Geoffrey Hodson-Howard</t>
  </si>
  <si>
    <t>NZ-2021-759348</t>
  </si>
  <si>
    <t>PA-5072</t>
  </si>
  <si>
    <t>Patrick Ellery</t>
  </si>
  <si>
    <t>NZ-2021-104998</t>
  </si>
  <si>
    <t>CR-5995</t>
  </si>
  <si>
    <t>Craig Murphy</t>
  </si>
  <si>
    <t>NZ-2024-444520</t>
  </si>
  <si>
    <t>BL-1058</t>
  </si>
  <si>
    <t>Blake Ham</t>
  </si>
  <si>
    <t>NZ-2022-669369</t>
  </si>
  <si>
    <t>JO-9921</t>
  </si>
  <si>
    <t>John Buick</t>
  </si>
  <si>
    <t>NZ-2024-482986</t>
  </si>
  <si>
    <t>PE-8239</t>
  </si>
  <si>
    <t>Peter Ward</t>
  </si>
  <si>
    <t>NZ-2023-866946</t>
  </si>
  <si>
    <t>MA-3201</t>
  </si>
  <si>
    <t>Mahi Millar-Thomas</t>
  </si>
  <si>
    <t>NZ-2024-239535</t>
  </si>
  <si>
    <t>KA-6349</t>
  </si>
  <si>
    <t>Karen Brooks</t>
  </si>
  <si>
    <t>NZ-2024-147444</t>
  </si>
  <si>
    <t>KA-7814</t>
  </si>
  <si>
    <t>Katherine Jordan-Campbell</t>
  </si>
  <si>
    <t>NZ-2024-308927</t>
  </si>
  <si>
    <t>SA-9712</t>
  </si>
  <si>
    <t>Sarah Black</t>
  </si>
  <si>
    <t>NZ-2023-524941</t>
  </si>
  <si>
    <t>JO-9928</t>
  </si>
  <si>
    <t>Jordan Watt</t>
  </si>
  <si>
    <t>NZ-2022-331838</t>
  </si>
  <si>
    <t>KA-4782</t>
  </si>
  <si>
    <t>Kate Lee</t>
  </si>
  <si>
    <t>NZ-2022-188782</t>
  </si>
  <si>
    <t>EL-4599</t>
  </si>
  <si>
    <t>Elizabeth Curtis</t>
  </si>
  <si>
    <t>NZ-2024-263485</t>
  </si>
  <si>
    <t>DE-2023</t>
  </si>
  <si>
    <t>Debra Bell</t>
  </si>
  <si>
    <t>NZ-2023-845412</t>
  </si>
  <si>
    <t>MA-6594</t>
  </si>
  <si>
    <t>Matthew Williams-Clarke</t>
  </si>
  <si>
    <t>NZ-2025-568666</t>
  </si>
  <si>
    <t>ED-4622</t>
  </si>
  <si>
    <t>Edward Rowlands</t>
  </si>
  <si>
    <t>NZ-2024-194899</t>
  </si>
  <si>
    <t>TA-1604</t>
  </si>
  <si>
    <t>Tania McPherson</t>
  </si>
  <si>
    <t>NZ-2023-476331</t>
  </si>
  <si>
    <t>RE-1811</t>
  </si>
  <si>
    <t>Reuben Gillies-Arnott</t>
  </si>
  <si>
    <t>NZ-2022-202408</t>
  </si>
  <si>
    <t>DE-6923</t>
  </si>
  <si>
    <t>Debbie Brown-Davidson</t>
  </si>
  <si>
    <t>NZ-2022-304923</t>
  </si>
  <si>
    <t>Mathew Nielsen</t>
  </si>
  <si>
    <t>NZ-2023-419706</t>
  </si>
  <si>
    <t>MA-3392</t>
  </si>
  <si>
    <t>Matthew Evans-Ryan</t>
  </si>
  <si>
    <t>NZ-2024-992562</t>
  </si>
  <si>
    <t>SH-8805</t>
  </si>
  <si>
    <t>Sharon Griffiths</t>
  </si>
  <si>
    <t>NZ-2022-484220</t>
  </si>
  <si>
    <t>SH-5951</t>
  </si>
  <si>
    <t>Shane Woods</t>
  </si>
  <si>
    <t>NZ-2021-528813</t>
  </si>
  <si>
    <t>MI-9506</t>
  </si>
  <si>
    <t>Michael Bartlett-Anderson</t>
  </si>
  <si>
    <t>NZ-2023-817598</t>
  </si>
  <si>
    <t>AN-1129</t>
  </si>
  <si>
    <t>Andrew Peters</t>
  </si>
  <si>
    <t>NZ-2024-519830</t>
  </si>
  <si>
    <t>LE-2908</t>
  </si>
  <si>
    <t>Leon Bright</t>
  </si>
  <si>
    <t>NZ-2023-427017</t>
  </si>
  <si>
    <t>SO-1933</t>
  </si>
  <si>
    <t>Sophie Hart</t>
  </si>
  <si>
    <t>NZ-2023-789613</t>
  </si>
  <si>
    <t>CA-2531</t>
  </si>
  <si>
    <t>Caleb Kirk</t>
  </si>
  <si>
    <t>NZ-2025-493470</t>
  </si>
  <si>
    <t>MA-9250</t>
  </si>
  <si>
    <t>Margaret Gilbert</t>
  </si>
  <si>
    <t>NZ-2021-355444</t>
  </si>
  <si>
    <t>HE-2608</t>
  </si>
  <si>
    <t>Heather Moore-Hansen</t>
  </si>
  <si>
    <t>NZ-2023-842573</t>
  </si>
  <si>
    <t>SA-3663</t>
  </si>
  <si>
    <t>Sandra Thompson</t>
  </si>
  <si>
    <t>NZ-2023-843897</t>
  </si>
  <si>
    <t>CH-1589</t>
  </si>
  <si>
    <t>Charlotte Wallis</t>
  </si>
  <si>
    <t>NZ-2025-807563</t>
  </si>
  <si>
    <t>TO-5641</t>
  </si>
  <si>
    <t>Todd Holmes</t>
  </si>
  <si>
    <t>NZ-2024-534454</t>
  </si>
  <si>
    <t>WE-7538</t>
  </si>
  <si>
    <t>Wendy Smart</t>
  </si>
  <si>
    <t>NZ-2022-425060</t>
  </si>
  <si>
    <t>AL-9387</t>
  </si>
  <si>
    <t>Alana Simmonds-Waugh</t>
  </si>
  <si>
    <t>NZ-2023-996061</t>
  </si>
  <si>
    <t>DA-3495</t>
  </si>
  <si>
    <t>Daniel Lee</t>
  </si>
  <si>
    <t>NZ-2021-599931</t>
  </si>
  <si>
    <t>SA-2565</t>
  </si>
  <si>
    <t>Samuel Low</t>
  </si>
  <si>
    <t>NZ-2024-274378</t>
  </si>
  <si>
    <t>JE-6409</t>
  </si>
  <si>
    <t>Jessica Broughan</t>
  </si>
  <si>
    <t>NZ-2024-445364</t>
  </si>
  <si>
    <t>RE-8016</t>
  </si>
  <si>
    <t>Rebecca Boniface</t>
  </si>
  <si>
    <t>NZ-2021-444048</t>
  </si>
  <si>
    <t>AN-3893</t>
  </si>
  <si>
    <t>Andrew Dawson</t>
  </si>
  <si>
    <t>NZ-2022-884795</t>
  </si>
  <si>
    <t>MA-7898</t>
  </si>
  <si>
    <t>Marie Davies</t>
  </si>
  <si>
    <t>NZ-2024-409312</t>
  </si>
  <si>
    <t>CH-2655</t>
  </si>
  <si>
    <t>Christopher Hayes</t>
  </si>
  <si>
    <t>NZ-2024-996381</t>
  </si>
  <si>
    <t>WA-1251</t>
  </si>
  <si>
    <t>Wayne Dick</t>
  </si>
  <si>
    <t>NZ-2024-707087</t>
  </si>
  <si>
    <t>CH-2673</t>
  </si>
  <si>
    <t>Charlie Hodson</t>
  </si>
  <si>
    <t>NZ-2024-245826</t>
  </si>
  <si>
    <t>AN-6638</t>
  </si>
  <si>
    <t>Anahera Davidson</t>
  </si>
  <si>
    <t>NZ-2023-641017</t>
  </si>
  <si>
    <t>HA-1569</t>
  </si>
  <si>
    <t>Harry Howell</t>
  </si>
  <si>
    <t>NZ-2022-561546</t>
  </si>
  <si>
    <t>MI-7360</t>
  </si>
  <si>
    <t>Michael Gore</t>
  </si>
  <si>
    <t>NZ-2025-681950</t>
  </si>
  <si>
    <t>MA-4890</t>
  </si>
  <si>
    <t>Matthew Neal</t>
  </si>
  <si>
    <t>NZ-2023-269396</t>
  </si>
  <si>
    <t>CH-3154</t>
  </si>
  <si>
    <t>Charles Godfrey</t>
  </si>
  <si>
    <t>NZ-2024-408658</t>
  </si>
  <si>
    <t>RI-3926</t>
  </si>
  <si>
    <t>Richard Bell-Shepherd</t>
  </si>
  <si>
    <t>NZ-2022-403572</t>
  </si>
  <si>
    <t>JO-6546</t>
  </si>
  <si>
    <t>Joseph Jones</t>
  </si>
  <si>
    <t>NZ-2022-959002</t>
  </si>
  <si>
    <t>RE-2349</t>
  </si>
  <si>
    <t>Rebecca Claridge-Richards</t>
  </si>
  <si>
    <t>NZ-2023-878663</t>
  </si>
  <si>
    <t>HE-1327</t>
  </si>
  <si>
    <t>Heather Wood</t>
  </si>
  <si>
    <t>NZ-2024-343946</t>
  </si>
  <si>
    <t>DA-9816</t>
  </si>
  <si>
    <t>David Robert</t>
  </si>
  <si>
    <t>NZ-2024-403761</t>
  </si>
  <si>
    <t>AN-6509</t>
  </si>
  <si>
    <t>Anthony Morgan</t>
  </si>
  <si>
    <t>NZ-2022-711929</t>
  </si>
  <si>
    <t>SA-2887</t>
  </si>
  <si>
    <t>Sarah Crawford</t>
  </si>
  <si>
    <t>NZ-2025-601552</t>
  </si>
  <si>
    <t>AS-6043</t>
  </si>
  <si>
    <t>Ashton Clarke</t>
  </si>
  <si>
    <t>NZ-2022-372774</t>
  </si>
  <si>
    <t>AM-6393</t>
  </si>
  <si>
    <t>Amy McCarthy</t>
  </si>
  <si>
    <t>NZ-2022-947245</t>
  </si>
  <si>
    <t>KA-1593</t>
  </si>
  <si>
    <t>Karen York</t>
  </si>
  <si>
    <t>NZ-2024-514887</t>
  </si>
  <si>
    <t>RI-8253</t>
  </si>
  <si>
    <t>Richard Moody-Martin</t>
  </si>
  <si>
    <t>NZ-2024-347752</t>
  </si>
  <si>
    <t>TH-5970</t>
  </si>
  <si>
    <t>Thomas Ferguson-Banks</t>
  </si>
  <si>
    <t>NZ-2023-550224</t>
  </si>
  <si>
    <t>KE-8406</t>
  </si>
  <si>
    <t>Kerry MacKenzie</t>
  </si>
  <si>
    <t>NZ-2023-933070</t>
  </si>
  <si>
    <t>KA-2353</t>
  </si>
  <si>
    <t>Kauri Grant</t>
  </si>
  <si>
    <t>NZ-2024-524237</t>
  </si>
  <si>
    <t>KI-8846</t>
  </si>
  <si>
    <t>Kim Anderson</t>
  </si>
  <si>
    <t>NZ-2023-241094</t>
  </si>
  <si>
    <t>MI-6451</t>
  </si>
  <si>
    <t>Michael Evans</t>
  </si>
  <si>
    <t>NZ-2021-514111</t>
  </si>
  <si>
    <t>AR-7192</t>
  </si>
  <si>
    <t>Aroha Scott-Barnett</t>
  </si>
  <si>
    <t>NZ-2021-246772</t>
  </si>
  <si>
    <t>MA-7675</t>
  </si>
  <si>
    <t>Mark Webster</t>
  </si>
  <si>
    <t>NZ-2024-957817</t>
  </si>
  <si>
    <t>MA-3641</t>
  </si>
  <si>
    <t>Maria Phillips</t>
  </si>
  <si>
    <t>NZ-2022-244541</t>
  </si>
  <si>
    <t>KY-5327</t>
  </si>
  <si>
    <t>Kyle Porter</t>
  </si>
  <si>
    <t>NZ-2021-178073</t>
  </si>
  <si>
    <t>MA-3979</t>
  </si>
  <si>
    <t>Mary Currie</t>
  </si>
  <si>
    <t>NZ-2023-458345</t>
  </si>
  <si>
    <t>MA-8833</t>
  </si>
  <si>
    <t>Matthew Davis</t>
  </si>
  <si>
    <t>NZ-2022-664112</t>
  </si>
  <si>
    <t>MA-2227</t>
  </si>
  <si>
    <t>Mark Ford</t>
  </si>
  <si>
    <t>NZ-2024-820030</t>
  </si>
  <si>
    <t>JU-5952</t>
  </si>
  <si>
    <t>Julie Wilkinson</t>
  </si>
  <si>
    <t>NZ-2022-967694</t>
  </si>
  <si>
    <t>PA-5380</t>
  </si>
  <si>
    <t>Paris Ireland</t>
  </si>
  <si>
    <t>NZ-2024-388231</t>
  </si>
  <si>
    <t>GE-4912</t>
  </si>
  <si>
    <t>George Parsons-Graham</t>
  </si>
  <si>
    <t>NZ-2022-829807</t>
  </si>
  <si>
    <t>BE-9423</t>
  </si>
  <si>
    <t>Benjamin Smith</t>
  </si>
  <si>
    <t>NZ-2022-658493</t>
  </si>
  <si>
    <t>JA-1994</t>
  </si>
  <si>
    <t>James Thompson</t>
  </si>
  <si>
    <t>NZ-2024-633217</t>
  </si>
  <si>
    <t>TI-6215</t>
  </si>
  <si>
    <t>Tina Montgomery</t>
  </si>
  <si>
    <t>NZ-2023-268170</t>
  </si>
  <si>
    <t>CH-1916</t>
  </si>
  <si>
    <t>Charlotte Baldwin</t>
  </si>
  <si>
    <t>NZ-2023-873649</t>
  </si>
  <si>
    <t>MA-9350</t>
  </si>
  <si>
    <t>Mark Robson</t>
  </si>
  <si>
    <t>NZ-2023-523367</t>
  </si>
  <si>
    <t>CR-2160</t>
  </si>
  <si>
    <t>Craig Field</t>
  </si>
  <si>
    <t>NZ-2024-699192</t>
  </si>
  <si>
    <t>RY-8306</t>
  </si>
  <si>
    <t>Ryan Ward</t>
  </si>
  <si>
    <t>NZ-2024-605942</t>
  </si>
  <si>
    <t>MA-3136</t>
  </si>
  <si>
    <t>Mathew Orchard</t>
  </si>
  <si>
    <t>NZ-2023-427080</t>
  </si>
  <si>
    <t>BE-7364</t>
  </si>
  <si>
    <t>Benjamin Rowe</t>
  </si>
  <si>
    <t>NZ-2021-631522</t>
  </si>
  <si>
    <t>SH-9783</t>
  </si>
  <si>
    <t>Shane Fisher-Wilkinson</t>
  </si>
  <si>
    <t>NZ-2023-548174</t>
  </si>
  <si>
    <t>LO-5076</t>
  </si>
  <si>
    <t>Louise Douglas</t>
  </si>
  <si>
    <t>NZ-2023-758825</t>
  </si>
  <si>
    <t>CL-9020</t>
  </si>
  <si>
    <t>Claire Coutts</t>
  </si>
  <si>
    <t>NZ-2023-253461</t>
  </si>
  <si>
    <t>SA-1527</t>
  </si>
  <si>
    <t>Samuel Conway</t>
  </si>
  <si>
    <t>NZ-2022-589279</t>
  </si>
  <si>
    <t>PA-9198</t>
  </si>
  <si>
    <t>Patrick Short-Bryant</t>
  </si>
  <si>
    <t>NZ-2022-659903</t>
  </si>
  <si>
    <t>AD-4647</t>
  </si>
  <si>
    <t>Adrian Wilton</t>
  </si>
  <si>
    <t>NZ-2023-165430</t>
  </si>
  <si>
    <t>LI-4685</t>
  </si>
  <si>
    <t>Linda Boyd</t>
  </si>
  <si>
    <t>NZ-2024-864664</t>
  </si>
  <si>
    <t>JA-5216</t>
  </si>
  <si>
    <t>Jasmine Jackson-Nielsen</t>
  </si>
  <si>
    <t>NZ-2021-367101</t>
  </si>
  <si>
    <t>AN-2651</t>
  </si>
  <si>
    <t>Andrew MacKay</t>
  </si>
  <si>
    <t>NZ-2023-843503</t>
  </si>
  <si>
    <t>SU-8495</t>
  </si>
  <si>
    <t>Susan Hooper-Taylor</t>
  </si>
  <si>
    <t>NZ-2024-146703</t>
  </si>
  <si>
    <t>CH-3164</t>
  </si>
  <si>
    <t>Christopher Kirk-Duncan</t>
  </si>
  <si>
    <t>NZ-2022-615896</t>
  </si>
  <si>
    <t>JA-2916</t>
  </si>
  <si>
    <t>Jason Newman</t>
  </si>
  <si>
    <t>NZ-2025-581898</t>
  </si>
  <si>
    <t>JE-4347</t>
  </si>
  <si>
    <t>Jessica Watt-Williams</t>
  </si>
  <si>
    <t>NZ-2023-884717</t>
  </si>
  <si>
    <t>AN-1372</t>
  </si>
  <si>
    <t>Anne Hayes-Black</t>
  </si>
  <si>
    <t>NZ-2024-744993</t>
  </si>
  <si>
    <t>BR-7454</t>
  </si>
  <si>
    <t>Bronwyn Hook</t>
  </si>
  <si>
    <t>NZ-2022-214936</t>
  </si>
  <si>
    <t>BR-8838</t>
  </si>
  <si>
    <t>Brandon Goodwin</t>
  </si>
  <si>
    <t>NZ-2024-227959</t>
  </si>
  <si>
    <t>MA-5127</t>
  </si>
  <si>
    <t>Matthew Jamieson-Costello</t>
  </si>
  <si>
    <t>NZ-2025-494857</t>
  </si>
  <si>
    <t>PA-9699</t>
  </si>
  <si>
    <t>Paul Short</t>
  </si>
  <si>
    <t>NZ-2024-203840</t>
  </si>
  <si>
    <t>SH-2988</t>
  </si>
  <si>
    <t>Shelley Dick</t>
  </si>
  <si>
    <t>NZ-2024-904374</t>
  </si>
  <si>
    <t>MA-3781</t>
  </si>
  <si>
    <t>Madison Harris</t>
  </si>
  <si>
    <t>NZ-2024-936021</t>
  </si>
  <si>
    <t>SH-8566</t>
  </si>
  <si>
    <t>Shirley Reader-Olsen</t>
  </si>
  <si>
    <t>NZ-2022-244247</t>
  </si>
  <si>
    <t>ET-6746</t>
  </si>
  <si>
    <t>Ethan Parker</t>
  </si>
  <si>
    <t>NZ-2022-199523</t>
  </si>
  <si>
    <t>SA-7416</t>
  </si>
  <si>
    <t>Sandra McDonald</t>
  </si>
  <si>
    <t>NZ-2024-823998</t>
  </si>
  <si>
    <t>JO-3692</t>
  </si>
  <si>
    <t>John Rickard</t>
  </si>
  <si>
    <t>NZ-2025-224703</t>
  </si>
  <si>
    <t>GA-3897</t>
  </si>
  <si>
    <t>Gavin Freeth</t>
  </si>
  <si>
    <t>NZ-2024-231001</t>
  </si>
  <si>
    <t>EL-4159</t>
  </si>
  <si>
    <t>Elijah Nicholson</t>
  </si>
  <si>
    <t>NZ-2022-322121</t>
  </si>
  <si>
    <t>AN-5755</t>
  </si>
  <si>
    <t>Andrew Miller</t>
  </si>
  <si>
    <t>NZ-2022-892893</t>
  </si>
  <si>
    <t>BR-2581</t>
  </si>
  <si>
    <t>Bradley Wills-Gardner</t>
  </si>
  <si>
    <t>NZ-2025-965941</t>
  </si>
  <si>
    <t>AR-7201</t>
  </si>
  <si>
    <t>Aria Dixon</t>
  </si>
  <si>
    <t>NZ-2025-109067</t>
  </si>
  <si>
    <t>IS-1925</t>
  </si>
  <si>
    <t>Isaac Allan</t>
  </si>
  <si>
    <t>NZ-2023-252407</t>
  </si>
  <si>
    <t>GR-9494</t>
  </si>
  <si>
    <t>Grant Powell-Henderson</t>
  </si>
  <si>
    <t>NZ-2023-144084</t>
  </si>
  <si>
    <t>CH-7808</t>
  </si>
  <si>
    <t>Christina Brown-Morgan</t>
  </si>
  <si>
    <t>NZ-2023-636135</t>
  </si>
  <si>
    <t>JA-6597</t>
  </si>
  <si>
    <t>James Mitchell</t>
  </si>
  <si>
    <t>NZ-2024-566816</t>
  </si>
  <si>
    <t>PE-5819</t>
  </si>
  <si>
    <t>Peter Baker</t>
  </si>
  <si>
    <t>NZ-2024-698668</t>
  </si>
  <si>
    <t>ED-4209</t>
  </si>
  <si>
    <t>Edward Norman</t>
  </si>
  <si>
    <t>NZ-2023-950296</t>
  </si>
  <si>
    <t>AN-7557</t>
  </si>
  <si>
    <t>Andrew Mudgway</t>
  </si>
  <si>
    <t>NZ-2024-631636</t>
  </si>
  <si>
    <t>PA-4003</t>
  </si>
  <si>
    <t>Paul Baker</t>
  </si>
  <si>
    <t>NZ-2022-591001</t>
  </si>
  <si>
    <t>BE-5658</t>
  </si>
  <si>
    <t>Bernard Walton</t>
  </si>
  <si>
    <t>NZ-2023-644253</t>
  </si>
  <si>
    <t>TR-5786</t>
  </si>
  <si>
    <t>Tracey Hart</t>
  </si>
  <si>
    <t>NZ-2024-334720</t>
  </si>
  <si>
    <t>CH-3064</t>
  </si>
  <si>
    <t>Christine Gill</t>
  </si>
  <si>
    <t>NZ-2021-306710</t>
  </si>
  <si>
    <t>SH-9638</t>
  </si>
  <si>
    <t>Sharlene Bassett</t>
  </si>
  <si>
    <t>NZ-2023-116445</t>
  </si>
  <si>
    <t>VA-9754</t>
  </si>
  <si>
    <t>Vanessa Davies</t>
  </si>
  <si>
    <t>NZ-2021-742443</t>
  </si>
  <si>
    <t>LE-6043</t>
  </si>
  <si>
    <t>Leonie Gardiner</t>
  </si>
  <si>
    <t>NZ-2025-949973</t>
  </si>
  <si>
    <t>KE-2570</t>
  </si>
  <si>
    <t>Kelly Fitzgerald</t>
  </si>
  <si>
    <t>NZ-2022-359066</t>
  </si>
  <si>
    <t>ED-7186</t>
  </si>
  <si>
    <t>Edward Boon-McEwen</t>
  </si>
  <si>
    <t>NZ-2025-203632</t>
  </si>
  <si>
    <t>AL-9039</t>
  </si>
  <si>
    <t>Allan Beattie</t>
  </si>
  <si>
    <t>NZ-2023-767229</t>
  </si>
  <si>
    <t>KA-5794</t>
  </si>
  <si>
    <t>Kay Stewart</t>
  </si>
  <si>
    <t>NZ-2021-435006</t>
  </si>
  <si>
    <t>WA-8813</t>
  </si>
  <si>
    <t>Wayne Tanner-Ramsay</t>
  </si>
  <si>
    <t>NZ-2024-367126</t>
  </si>
  <si>
    <t>KA-3092</t>
  </si>
  <si>
    <t>Kay Sullivan-O'Connor</t>
  </si>
  <si>
    <t>NZ-2022-375638</t>
  </si>
  <si>
    <t>AN-2192</t>
  </si>
  <si>
    <t>Andrew Perry</t>
  </si>
  <si>
    <t>NZ-2023-319432</t>
  </si>
  <si>
    <t>JO-7733</t>
  </si>
  <si>
    <t>Joshua Gardiner</t>
  </si>
  <si>
    <t>NZ-2022-780869</t>
  </si>
  <si>
    <t>SO-4200</t>
  </si>
  <si>
    <t>Sophie Alve</t>
  </si>
  <si>
    <t>NZ-2021-347221</t>
  </si>
  <si>
    <t>BA-4519</t>
  </si>
  <si>
    <t>Barbara Turner</t>
  </si>
  <si>
    <t>NZ-2024-905531</t>
  </si>
  <si>
    <t>TA-6328</t>
  </si>
  <si>
    <t>Tania Holmes</t>
  </si>
  <si>
    <t>NZ-2024-505270</t>
  </si>
  <si>
    <t>KE-5450</t>
  </si>
  <si>
    <t>Kevin Miles</t>
  </si>
  <si>
    <t>NZ-2024-421664</t>
  </si>
  <si>
    <t>IA-7558</t>
  </si>
  <si>
    <t>Ian McEwen</t>
  </si>
  <si>
    <t>NZ-2021-342627</t>
  </si>
  <si>
    <t>DA-5252</t>
  </si>
  <si>
    <t>Daniel Hayes</t>
  </si>
  <si>
    <t>NZ-2023-359397</t>
  </si>
  <si>
    <t>AM-3328</t>
  </si>
  <si>
    <t>Amelia Carson</t>
  </si>
  <si>
    <t>NZ-2024-669197</t>
  </si>
  <si>
    <t>AN-7930</t>
  </si>
  <si>
    <t>Anthony Pratt</t>
  </si>
  <si>
    <t>NZ-2024-966763</t>
  </si>
  <si>
    <t>WA-5652</t>
  </si>
  <si>
    <t>Warren Bell-Hart</t>
  </si>
  <si>
    <t>NZ-2022-510823</t>
  </si>
  <si>
    <t>RA-6588</t>
  </si>
  <si>
    <t>Rachel Jellyman</t>
  </si>
  <si>
    <t>NZ-2022-424959</t>
  </si>
  <si>
    <t>PH-2370</t>
  </si>
  <si>
    <t>Phillip Stewart</t>
  </si>
  <si>
    <t>NZ-2024-218282</t>
  </si>
  <si>
    <t>OL-4365</t>
  </si>
  <si>
    <t>Oliver Weston</t>
  </si>
  <si>
    <t>NZ-2025-422733</t>
  </si>
  <si>
    <t>GR-3272</t>
  </si>
  <si>
    <t>Graeme Moran</t>
  </si>
  <si>
    <t>NZ-2024-650375</t>
  </si>
  <si>
    <t>IS-7688</t>
  </si>
  <si>
    <t>Isabella Campbell</t>
  </si>
  <si>
    <t>NZ-2024-552958</t>
  </si>
  <si>
    <t>GA-2491</t>
  </si>
  <si>
    <t>Gary Shaw-Holland</t>
  </si>
  <si>
    <t>NZ-2024-142224</t>
  </si>
  <si>
    <t>LI-1786</t>
  </si>
  <si>
    <t>Lily Hodson-Kennedy</t>
  </si>
  <si>
    <t>NZ-2023-921685</t>
  </si>
  <si>
    <t>GR-6359</t>
  </si>
  <si>
    <t>NZ-2025-316950</t>
  </si>
  <si>
    <t>AN-9988</t>
  </si>
  <si>
    <t>Angela Thomas</t>
  </si>
  <si>
    <t>NZ-2025-191378</t>
  </si>
  <si>
    <t>BE-1914</t>
  </si>
  <si>
    <t>Bevan Burke</t>
  </si>
  <si>
    <t>NZ-2025-248647</t>
  </si>
  <si>
    <t>LE-9607</t>
  </si>
  <si>
    <t>Leanne Smith-Chapman</t>
  </si>
  <si>
    <t>NZ-2022-213900</t>
  </si>
  <si>
    <t>AN-1378</t>
  </si>
  <si>
    <t>Antony Lawson-Corlett</t>
  </si>
  <si>
    <t>NZ-2021-670039</t>
  </si>
  <si>
    <t>KE-2221</t>
  </si>
  <si>
    <t>Kerry Craw</t>
  </si>
  <si>
    <t>NZ-2025-619100</t>
  </si>
  <si>
    <t>TA-5318</t>
  </si>
  <si>
    <t>Tania Green-Thompson</t>
  </si>
  <si>
    <t>NZ-2025-411617</t>
  </si>
  <si>
    <t>EM-6586</t>
  </si>
  <si>
    <t>Emily Thomas</t>
  </si>
  <si>
    <t>NZ-2024-488739</t>
  </si>
  <si>
    <t>CO-9740</t>
  </si>
  <si>
    <t>Courtney Hickey</t>
  </si>
  <si>
    <t>NZ-2023-891623</t>
  </si>
  <si>
    <t>PA-5754</t>
  </si>
  <si>
    <t>Patrick Monk</t>
  </si>
  <si>
    <t>NZ-2023-376720</t>
  </si>
  <si>
    <t>LI-3607</t>
  </si>
  <si>
    <t>Lisa Taylor</t>
  </si>
  <si>
    <t>NZ-2023-794532</t>
  </si>
  <si>
    <t>KA-1510</t>
  </si>
  <si>
    <t>Karyn MacDonald-Hughes</t>
  </si>
  <si>
    <t>NZ-2024-309149</t>
  </si>
  <si>
    <t>CH-8270</t>
  </si>
  <si>
    <t>Christine Thompson</t>
  </si>
  <si>
    <t>NZ-2023-690872</t>
  </si>
  <si>
    <t>JO-2272</t>
  </si>
  <si>
    <t>Joel Hyde</t>
  </si>
  <si>
    <t>NZ-2024-659456</t>
  </si>
  <si>
    <t>PH-1353</t>
  </si>
  <si>
    <t>Phillip Gore</t>
  </si>
  <si>
    <t>NZ-2024-956157</t>
  </si>
  <si>
    <t>AD-8948</t>
  </si>
  <si>
    <t>Adrian Orchard-Law</t>
  </si>
  <si>
    <t>NZ-2023-863297</t>
  </si>
  <si>
    <t>HE-8633</t>
  </si>
  <si>
    <t>Helen Buchanan</t>
  </si>
  <si>
    <t>NZ-2023-338485</t>
  </si>
  <si>
    <t>MA-4883</t>
  </si>
  <si>
    <t>Matthew Rowland</t>
  </si>
  <si>
    <t>NZ-2025-721915</t>
  </si>
  <si>
    <t>BE-1390</t>
  </si>
  <si>
    <t>Benjamin Orr-Currie</t>
  </si>
  <si>
    <t>NZ-2022-954455</t>
  </si>
  <si>
    <t>MA-3406</t>
  </si>
  <si>
    <t>Matthew Doherty</t>
  </si>
  <si>
    <t>NZ-2022-876549</t>
  </si>
  <si>
    <t>CA-1831</t>
  </si>
  <si>
    <t>Catherine Smith-Lee</t>
  </si>
  <si>
    <t>NZ-2022-678736</t>
  </si>
  <si>
    <t>FE-1277</t>
  </si>
  <si>
    <t>Felix Brown-Williams</t>
  </si>
  <si>
    <t>NZ-2023-362658</t>
  </si>
  <si>
    <t>LI-7667</t>
  </si>
  <si>
    <t>Lily Kennedy</t>
  </si>
  <si>
    <t>NZ-2021-504239</t>
  </si>
  <si>
    <t>HA-6234</t>
  </si>
  <si>
    <t>Harry Bishop</t>
  </si>
  <si>
    <t>NZ-2022-163212</t>
  </si>
  <si>
    <t>DA-3123</t>
  </si>
  <si>
    <t>David Henderson</t>
  </si>
  <si>
    <t>NZ-2021-718600</t>
  </si>
  <si>
    <t>OS-2308</t>
  </si>
  <si>
    <t>Oscar Ritchie</t>
  </si>
  <si>
    <t>BR-3397</t>
  </si>
  <si>
    <t>Brooke Wallace</t>
  </si>
  <si>
    <t>NZ-2024-390455</t>
  </si>
  <si>
    <t>Victoria Field-Rose</t>
  </si>
  <si>
    <t>NZ-2024-389581</t>
  </si>
  <si>
    <t>CH-5361</t>
  </si>
  <si>
    <t>Christopher Parsons</t>
  </si>
  <si>
    <t>NZ-2025-894544</t>
  </si>
  <si>
    <t>LY-7298</t>
  </si>
  <si>
    <t>Lynette McDowall</t>
  </si>
  <si>
    <t>NZ-2021-198735</t>
  </si>
  <si>
    <t>WE-7013</t>
  </si>
  <si>
    <t>Wendy Matheson</t>
  </si>
  <si>
    <t>NZ-2025-197865</t>
  </si>
  <si>
    <t>AN-7304</t>
  </si>
  <si>
    <t>Andrew Nicholson</t>
  </si>
  <si>
    <t>NZ-2023-826790</t>
  </si>
  <si>
    <t>JA-8955</t>
  </si>
  <si>
    <t>Jackson Judd</t>
  </si>
  <si>
    <t>NZ-2022-132254</t>
  </si>
  <si>
    <t>EL-8658</t>
  </si>
  <si>
    <t>Elizabeth Connolly-Roberts</t>
  </si>
  <si>
    <t>NZ-2024-192298</t>
  </si>
  <si>
    <t>FR-3139</t>
  </si>
  <si>
    <t>Francis Smith</t>
  </si>
  <si>
    <t>NZ-2024-467484</t>
  </si>
  <si>
    <t>DA-6898</t>
  </si>
  <si>
    <t>Danielle Marshall-Henry</t>
  </si>
  <si>
    <t>NZ-2023-526115</t>
  </si>
  <si>
    <t>DA-4450</t>
  </si>
  <si>
    <t>David Hart</t>
  </si>
  <si>
    <t>NZ-2022-452645</t>
  </si>
  <si>
    <t>RO-9152</t>
  </si>
  <si>
    <t>Robert Pope</t>
  </si>
  <si>
    <t>NZ-2024-341773</t>
  </si>
  <si>
    <t>AM-8191</t>
  </si>
  <si>
    <t>Amanda Mason</t>
  </si>
  <si>
    <t>NZ-2023-412084</t>
  </si>
  <si>
    <t>DA-9779</t>
  </si>
  <si>
    <t>David Jackson</t>
  </si>
  <si>
    <t>NZ-2023-110303</t>
  </si>
  <si>
    <t>JA-5304</t>
  </si>
  <si>
    <t>James Burke</t>
  </si>
  <si>
    <t>NZ-2022-163759</t>
  </si>
  <si>
    <t>SI-4474</t>
  </si>
  <si>
    <t>Simon Moore</t>
  </si>
  <si>
    <t>NZ-2022-236382</t>
  </si>
  <si>
    <t>BA-3685</t>
  </si>
  <si>
    <t>Barbara Smith</t>
  </si>
  <si>
    <t>NZ-2022-957413</t>
  </si>
  <si>
    <t>HE-1423</t>
  </si>
  <si>
    <t>Hemi Giles</t>
  </si>
  <si>
    <t>NZ-2025-471454</t>
  </si>
  <si>
    <t>LU-2480</t>
  </si>
  <si>
    <t>Lucas Parsons</t>
  </si>
  <si>
    <t>NZ-2025-458674</t>
  </si>
  <si>
    <t>CA-6110</t>
  </si>
  <si>
    <t>Carol McLean</t>
  </si>
  <si>
    <t>NZ-2023-556530</t>
  </si>
  <si>
    <t>CA-1498</t>
  </si>
  <si>
    <t>Carol Patchett</t>
  </si>
  <si>
    <t>NZ-2023-741801</t>
  </si>
  <si>
    <t>BL-8846</t>
  </si>
  <si>
    <t>Blake Kay-Bartlett</t>
  </si>
  <si>
    <t>NZ-2022-309779</t>
  </si>
  <si>
    <t>PA-6998</t>
  </si>
  <si>
    <t>Paul Horn</t>
  </si>
  <si>
    <t>NZ-2024-584990</t>
  </si>
  <si>
    <t>LI-3221</t>
  </si>
  <si>
    <t>NZ-2024-558335</t>
  </si>
  <si>
    <t>DI-3657</t>
  </si>
  <si>
    <t>Dianne Allen</t>
  </si>
  <si>
    <t>NZ-2021-132709</t>
  </si>
  <si>
    <t>NE-7610</t>
  </si>
  <si>
    <t>Neil Harrison</t>
  </si>
  <si>
    <t>NZ-2022-481984</t>
  </si>
  <si>
    <t>PE-7882</t>
  </si>
  <si>
    <t>Peter Waller</t>
  </si>
  <si>
    <t>NZ-2025-266254</t>
  </si>
  <si>
    <t>NI-2748</t>
  </si>
  <si>
    <t>Nicole Smith</t>
  </si>
  <si>
    <t>NZ-2022-567918</t>
  </si>
  <si>
    <t>CH-7204</t>
  </si>
  <si>
    <t>Christopher Cameron</t>
  </si>
  <si>
    <t>NZ-2023-158955</t>
  </si>
  <si>
    <t>AM-9304</t>
  </si>
  <si>
    <t>Amy Franklin</t>
  </si>
  <si>
    <t>NZ-2023-854661</t>
  </si>
  <si>
    <t>JU-2265</t>
  </si>
  <si>
    <t>Julie Anderson-Dunn</t>
  </si>
  <si>
    <t>NZ-2021-217950</t>
  </si>
  <si>
    <t>VI-8536</t>
  </si>
  <si>
    <t>Victoria Evans</t>
  </si>
  <si>
    <t>NZ-2023-343305</t>
  </si>
  <si>
    <t>SA-5526</t>
  </si>
  <si>
    <t>Samantha Scott</t>
  </si>
  <si>
    <t>NZ-2025-327565</t>
  </si>
  <si>
    <t>LU-9715</t>
  </si>
  <si>
    <t>Luke Anderson</t>
  </si>
  <si>
    <t>NZ-2023-578480</t>
  </si>
  <si>
    <t>TI-9560</t>
  </si>
  <si>
    <t>Timothy Hart</t>
  </si>
  <si>
    <t>NZ-2025-692073</t>
  </si>
  <si>
    <t>BR-9958</t>
  </si>
  <si>
    <t>Braxton Grant</t>
  </si>
  <si>
    <t>NZ-2024-517061</t>
  </si>
  <si>
    <t>SA-4228</t>
  </si>
  <si>
    <t>Samuel Williams-Jenkins</t>
  </si>
  <si>
    <t>NZ-2023-519607</t>
  </si>
  <si>
    <t>ST-2641</t>
  </si>
  <si>
    <t>Stephen Douglas</t>
  </si>
  <si>
    <t>NZ-2023-576639</t>
  </si>
  <si>
    <t>PA-4868</t>
  </si>
  <si>
    <t>Paul Terry</t>
  </si>
  <si>
    <t>NZ-2024-269828</t>
  </si>
  <si>
    <t>PH-6960</t>
  </si>
  <si>
    <t>Philip Kendall</t>
  </si>
  <si>
    <t>NZ-2025-262426</t>
  </si>
  <si>
    <t>JO-6827</t>
  </si>
  <si>
    <t>Joel Davenport</t>
  </si>
  <si>
    <t>NZ-2023-158682</t>
  </si>
  <si>
    <t>NI-4539</t>
  </si>
  <si>
    <t>Nicola Thomas-Larsen</t>
  </si>
  <si>
    <t>NZ-2021-670076</t>
  </si>
  <si>
    <t>LO-8089</t>
  </si>
  <si>
    <t>Logan Turner</t>
  </si>
  <si>
    <t>NZ-2022-499167</t>
  </si>
  <si>
    <t>RI-4245</t>
  </si>
  <si>
    <t>Riley Watt</t>
  </si>
  <si>
    <t>NZ-2024-353333</t>
  </si>
  <si>
    <t>DY-3461</t>
  </si>
  <si>
    <t>Dylan Mitchell</t>
  </si>
  <si>
    <t>NZ-2023-573827</t>
  </si>
  <si>
    <t>RU-7368</t>
  </si>
  <si>
    <t>Ruby Patchett</t>
  </si>
  <si>
    <t>NZ-2024-863206</t>
  </si>
  <si>
    <t>NI-7154</t>
  </si>
  <si>
    <t>Nicholas Moore</t>
  </si>
  <si>
    <t>NZ-2025-186746</t>
  </si>
  <si>
    <t>VI-8075</t>
  </si>
  <si>
    <t>Victoria Farland</t>
  </si>
  <si>
    <t>NZ-2022-593084</t>
  </si>
  <si>
    <t>PA-3513</t>
  </si>
  <si>
    <t>Paul Christie</t>
  </si>
  <si>
    <t>NZ-2021-701878</t>
  </si>
  <si>
    <t>MI-7443</t>
  </si>
  <si>
    <t>Michael Cameron</t>
  </si>
  <si>
    <t>NZ-2021-925156</t>
  </si>
  <si>
    <t>LA-9232</t>
  </si>
  <si>
    <t>Lauren Bary</t>
  </si>
  <si>
    <t>NZ-2024-870581</t>
  </si>
  <si>
    <t>JO-2616</t>
  </si>
  <si>
    <t>Joshua Davis</t>
  </si>
  <si>
    <t>NZ-2025-354064</t>
  </si>
  <si>
    <t>PE-7638</t>
  </si>
  <si>
    <t>Peter Elliott-Brooks</t>
  </si>
  <si>
    <t>NZ-2022-750007</t>
  </si>
  <si>
    <t>MI-8436</t>
  </si>
  <si>
    <t>Michael Goodwin-Tucker</t>
  </si>
  <si>
    <t>NZ-2025-747663</t>
  </si>
  <si>
    <t>AN-9849</t>
  </si>
  <si>
    <t>Andrew Tait-Reynolds</t>
  </si>
  <si>
    <t>NZ-2022-648795</t>
  </si>
  <si>
    <t>KR-2503</t>
  </si>
  <si>
    <t>Krystal Burns</t>
  </si>
  <si>
    <t>NZ-2021-640157</t>
  </si>
  <si>
    <t>MA-9111</t>
  </si>
  <si>
    <t>Matthew Sutton</t>
  </si>
  <si>
    <t>NZ-2022-391049</t>
  </si>
  <si>
    <t>CO-9517</t>
  </si>
  <si>
    <t>Connor McCallum</t>
  </si>
  <si>
    <t>NZ-2022-947515</t>
  </si>
  <si>
    <t>JA-4613</t>
  </si>
  <si>
    <t>Jacqueline Cameron</t>
  </si>
  <si>
    <t>NZ-2025-756931</t>
  </si>
  <si>
    <t>TR-4093</t>
  </si>
  <si>
    <t>Tracey McMahon-Meredith</t>
  </si>
  <si>
    <t>NZ-2023-971000</t>
  </si>
  <si>
    <t>Christopher Anderson</t>
  </si>
  <si>
    <t>NZ-2021-169539</t>
  </si>
  <si>
    <t>RI-2415</t>
  </si>
  <si>
    <t>Richard Turner</t>
  </si>
  <si>
    <t>NZ-2022-200879</t>
  </si>
  <si>
    <t>BR-3167</t>
  </si>
  <si>
    <t>Bronwyn Weston</t>
  </si>
  <si>
    <t>NZ-2025-695059</t>
  </si>
  <si>
    <t>GR-8433</t>
  </si>
  <si>
    <t>Graham Gray</t>
  </si>
  <si>
    <t>NZ-2024-460386</t>
  </si>
  <si>
    <t>BE-3568</t>
  </si>
  <si>
    <t>Benjamin Fox</t>
  </si>
  <si>
    <t>NZ-2023-111667</t>
  </si>
  <si>
    <t>SU-5669</t>
  </si>
  <si>
    <t>Susan Dunn</t>
  </si>
  <si>
    <t>NZ-2022-500330</t>
  </si>
  <si>
    <t>ET-8383</t>
  </si>
  <si>
    <t>Ethan Beard-Fuller</t>
  </si>
  <si>
    <t>NZ-2021-191900</t>
  </si>
  <si>
    <t>JU-5221</t>
  </si>
  <si>
    <t>Julia Fisher-Shepherd</t>
  </si>
  <si>
    <t>NZ-2024-677428</t>
  </si>
  <si>
    <t>ME-6184</t>
  </si>
  <si>
    <t>Melissa West</t>
  </si>
  <si>
    <t>NZ-2025-322960</t>
  </si>
  <si>
    <t>NI-3358</t>
  </si>
  <si>
    <t>Nicola McCallum</t>
  </si>
  <si>
    <t>NZ-2024-197355</t>
  </si>
  <si>
    <t>SH-5934</t>
  </si>
  <si>
    <t>Shaun Haines-Marshall</t>
  </si>
  <si>
    <t>NZ-2022-101877</t>
  </si>
  <si>
    <t>GR-4079</t>
  </si>
  <si>
    <t>Grant Andrew</t>
  </si>
  <si>
    <t>NZ-2024-510681</t>
  </si>
  <si>
    <t>ED-3849</t>
  </si>
  <si>
    <t>Edward Jensen</t>
  </si>
  <si>
    <t>NZ-2024-628499</t>
  </si>
  <si>
    <t>GA-8546</t>
  </si>
  <si>
    <t>Gary Campbell</t>
  </si>
  <si>
    <t>NZ-2025-260238</t>
  </si>
  <si>
    <t>JA-7117</t>
  </si>
  <si>
    <t>Jasmine Rowe-McKenna</t>
  </si>
  <si>
    <t>NZ-2022-969553</t>
  </si>
  <si>
    <t>SA-4792</t>
  </si>
  <si>
    <t>Sarah Nielsen</t>
  </si>
  <si>
    <t>NZ-2023-587523</t>
  </si>
  <si>
    <t>JE-2881</t>
  </si>
  <si>
    <t>Jessica Pratt-Williams</t>
  </si>
  <si>
    <t>NZ-2022-287759</t>
  </si>
  <si>
    <t>SA-7246</t>
  </si>
  <si>
    <t>Sam Ward</t>
  </si>
  <si>
    <t>NZ-2022-778740</t>
  </si>
  <si>
    <t>DE-1168</t>
  </si>
  <si>
    <t>Denise Ward</t>
  </si>
  <si>
    <t>NZ-2023-585113</t>
  </si>
  <si>
    <t>HA-6431</t>
  </si>
  <si>
    <t>Hayley Hook</t>
  </si>
  <si>
    <t>NZ-2022-189280</t>
  </si>
  <si>
    <t>JA-8679</t>
  </si>
  <si>
    <t>Jared Smith</t>
  </si>
  <si>
    <t>NZ-2021-637314</t>
  </si>
  <si>
    <t>EM-6335</t>
  </si>
  <si>
    <t>Emily Arnold</t>
  </si>
  <si>
    <t>NZ-2023-460564</t>
  </si>
  <si>
    <t>JO-8607</t>
  </si>
  <si>
    <t>Joanna Wilton</t>
  </si>
  <si>
    <t>NZ-2024-699143</t>
  </si>
  <si>
    <t>DY-4682</t>
  </si>
  <si>
    <t>Dylan Armstrong</t>
  </si>
  <si>
    <t>NZ-2022-445331</t>
  </si>
  <si>
    <t>KE-7945</t>
  </si>
  <si>
    <t>Kelvin Brown-Foley</t>
  </si>
  <si>
    <t>NZ-2021-852521</t>
  </si>
  <si>
    <t>DA-5224</t>
  </si>
  <si>
    <t>David Robson</t>
  </si>
  <si>
    <t>NZ-2022-750693</t>
  </si>
  <si>
    <t>SE-7316</t>
  </si>
  <si>
    <t>Sean Love</t>
  </si>
  <si>
    <t>NZ-2025-504205</t>
  </si>
  <si>
    <t>KA-8824</t>
  </si>
  <si>
    <t>NZ-2022-308231</t>
  </si>
  <si>
    <t>LU-4398</t>
  </si>
  <si>
    <t>Luke Webster</t>
  </si>
  <si>
    <t>NZ-2022-941181</t>
  </si>
  <si>
    <t>DE-9983</t>
  </si>
  <si>
    <t>Declan Gledhill</t>
  </si>
  <si>
    <t>NZ-2021-406173</t>
  </si>
  <si>
    <t>EV-8448</t>
  </si>
  <si>
    <t>Eva Barnes</t>
  </si>
  <si>
    <t>NZ-2023-411086</t>
  </si>
  <si>
    <t>JE-6298</t>
  </si>
  <si>
    <t>Jennifer Woolley-Burrell</t>
  </si>
  <si>
    <t>NZ-2022-410327</t>
  </si>
  <si>
    <t>CR-2895</t>
  </si>
  <si>
    <t>Craig Knox</t>
  </si>
  <si>
    <t>NZ-2021-779859</t>
  </si>
  <si>
    <t>LE-2356</t>
  </si>
  <si>
    <t>Leo Casey</t>
  </si>
  <si>
    <t>NZ-2024-285620</t>
  </si>
  <si>
    <t>JA-3279</t>
  </si>
  <si>
    <t>James Howard</t>
  </si>
  <si>
    <t>NZ-2024-323680</t>
  </si>
  <si>
    <t>GA-6218</t>
  </si>
  <si>
    <t>Gavin Wilton-Donaldson</t>
  </si>
  <si>
    <t>NZ-2023-131109</t>
  </si>
  <si>
    <t>VI-1796</t>
  </si>
  <si>
    <t>Violet Pritchard-Smith</t>
  </si>
  <si>
    <t>NZ-2025-952672</t>
  </si>
  <si>
    <t>BR-2985</t>
  </si>
  <si>
    <t>Brent O'Donnell-McKay</t>
  </si>
  <si>
    <t>NZ-2024-110446</t>
  </si>
  <si>
    <t>DY-4320</t>
  </si>
  <si>
    <t>Dylan Sanders</t>
  </si>
  <si>
    <t>NZ-2022-389666</t>
  </si>
  <si>
    <t>WI-4187</t>
  </si>
  <si>
    <t>William Shailer</t>
  </si>
  <si>
    <t>NZ-2025-115945</t>
  </si>
  <si>
    <t>CO-3776</t>
  </si>
  <si>
    <t>Connor Burt</t>
  </si>
  <si>
    <t>AN-6601</t>
  </si>
  <si>
    <t>Anna Tait-Whittaker</t>
  </si>
  <si>
    <t>NZ-2023-835798</t>
  </si>
  <si>
    <t>NA-9310</t>
  </si>
  <si>
    <t>Natalie Knight</t>
  </si>
  <si>
    <t>NZ-2024-189075</t>
  </si>
  <si>
    <t>CA-8034</t>
  </si>
  <si>
    <t>Caroline Gordon</t>
  </si>
  <si>
    <t>NZ-2024-543675</t>
  </si>
  <si>
    <t>DA-4420</t>
  </si>
  <si>
    <t>NZ-2022-484770</t>
  </si>
  <si>
    <t>DA-2833</t>
  </si>
  <si>
    <t>Daniel Barker</t>
  </si>
  <si>
    <t>NZ-2023-663681</t>
  </si>
  <si>
    <t>KO-4027</t>
  </si>
  <si>
    <t>Kora Broughan</t>
  </si>
  <si>
    <t>NZ-2022-125454</t>
  </si>
  <si>
    <t>CH-4377</t>
  </si>
  <si>
    <t>Christine Lloyd</t>
  </si>
  <si>
    <t>NZ-2022-295191</t>
  </si>
  <si>
    <t>HA-7202</t>
  </si>
  <si>
    <t>Hannah Sullivan</t>
  </si>
  <si>
    <t>NZ-2025-961133</t>
  </si>
  <si>
    <t>MI-3604</t>
  </si>
  <si>
    <t>Michael Davidson</t>
  </si>
  <si>
    <t>NZ-2021-750372</t>
  </si>
  <si>
    <t>SH-7120</t>
  </si>
  <si>
    <t>Sharon Hughes</t>
  </si>
  <si>
    <t>NZ-2021-385012</t>
  </si>
  <si>
    <t>NE-5552</t>
  </si>
  <si>
    <t>Neil Stevens</t>
  </si>
  <si>
    <t>NZ-2023-781697</t>
  </si>
  <si>
    <t>GR-8836</t>
  </si>
  <si>
    <t>Grace Elliott</t>
  </si>
  <si>
    <t>NZ-2022-845037</t>
  </si>
  <si>
    <t>EM-5374</t>
  </si>
  <si>
    <t>Emma Gordon</t>
  </si>
  <si>
    <t>NZ-2022-870486</t>
  </si>
  <si>
    <t>MU-6513</t>
  </si>
  <si>
    <t>Murray George</t>
  </si>
  <si>
    <t>NZ-2023-968970</t>
  </si>
  <si>
    <t>IS-3792</t>
  </si>
  <si>
    <t>Isabelle Cook</t>
  </si>
  <si>
    <t>NZ-2021-516887</t>
  </si>
  <si>
    <t>MA-9123</t>
  </si>
  <si>
    <t>Maria Campbell-Burgess</t>
  </si>
  <si>
    <t>NZ-2024-189280</t>
  </si>
  <si>
    <t>LA-8893</t>
  </si>
  <si>
    <t>Laura Webb</t>
  </si>
  <si>
    <t>NZ-2023-645816</t>
  </si>
  <si>
    <t>BA-9022</t>
  </si>
  <si>
    <t>Barry Gledhill-Harrison</t>
  </si>
  <si>
    <t>NZ-2023-993376</t>
  </si>
  <si>
    <t>EL-1240</t>
  </si>
  <si>
    <t>Ella Brown</t>
  </si>
  <si>
    <t>NZ-2024-669573</t>
  </si>
  <si>
    <t>PA-2170</t>
  </si>
  <si>
    <t>Paige Cooksley</t>
  </si>
  <si>
    <t>NZ-2025-473456</t>
  </si>
  <si>
    <t>DA-2888</t>
  </si>
  <si>
    <t>NZ-2022-969390</t>
  </si>
  <si>
    <t>NI-7346</t>
  </si>
  <si>
    <t>Nicola Smith-Woods</t>
  </si>
  <si>
    <t>NZ-2024-318650</t>
  </si>
  <si>
    <t>SA-4335</t>
  </si>
  <si>
    <t>Samuel Field</t>
  </si>
  <si>
    <t>NZ-2025-482060</t>
  </si>
  <si>
    <t>SH-4919</t>
  </si>
  <si>
    <t>Shane Harrison</t>
  </si>
  <si>
    <t>NZ-2021-326289</t>
  </si>
  <si>
    <t>TH-3356</t>
  </si>
  <si>
    <t>Thomas Ritchie</t>
  </si>
  <si>
    <t>NZ-2022-736956</t>
  </si>
  <si>
    <t>VI-6844</t>
  </si>
  <si>
    <t>Victoria Burt-Jackson</t>
  </si>
  <si>
    <t>NZ-2024-150211</t>
  </si>
  <si>
    <t>VI-5279</t>
  </si>
  <si>
    <t>Victoria MacDonald</t>
  </si>
  <si>
    <t>NZ-2021-646134</t>
  </si>
  <si>
    <t>AM-7275</t>
  </si>
  <si>
    <t>Amanda Guy</t>
  </si>
  <si>
    <t>NZ-2024-437912</t>
  </si>
  <si>
    <t>JE-7121</t>
  </si>
  <si>
    <t>Jesse Pratt</t>
  </si>
  <si>
    <t>NZ-2021-957329</t>
  </si>
  <si>
    <t>CH-8900</t>
  </si>
  <si>
    <t>Christopher Stuart-Simpson</t>
  </si>
  <si>
    <t>NZ-2025-473283</t>
  </si>
  <si>
    <t>DO-8179</t>
  </si>
  <si>
    <t>Dominic Forbes</t>
  </si>
  <si>
    <t>NZ-2023-137676</t>
  </si>
  <si>
    <t>NI-1811</t>
  </si>
  <si>
    <t>Nigel Smith</t>
  </si>
  <si>
    <t>NZ-2021-346395</t>
  </si>
  <si>
    <t>EM-1834</t>
  </si>
  <si>
    <t>Emma Harris</t>
  </si>
  <si>
    <t>NZ-2021-253031</t>
  </si>
  <si>
    <t>CA-5056</t>
  </si>
  <si>
    <t>Cameron Gibbons</t>
  </si>
  <si>
    <t>NZ-2022-969953</t>
  </si>
  <si>
    <t>ED-2508</t>
  </si>
  <si>
    <t>Edward Nelson</t>
  </si>
  <si>
    <t>NZ-2025-503654</t>
  </si>
  <si>
    <t>MA-5072</t>
  </si>
  <si>
    <t>Matthew Allen</t>
  </si>
  <si>
    <t>NZ-2021-989986</t>
  </si>
  <si>
    <t>MA-7073</t>
  </si>
  <si>
    <t>Mark Murdoch</t>
  </si>
  <si>
    <t>NZ-2023-513071</t>
  </si>
  <si>
    <t>EL-7923</t>
  </si>
  <si>
    <t>Elizabeth Morrison-Turner</t>
  </si>
  <si>
    <t>NZ-2023-838419</t>
  </si>
  <si>
    <t>CH-7765</t>
  </si>
  <si>
    <t>Christian Jenkins</t>
  </si>
  <si>
    <t>NZ-2023-753478</t>
  </si>
  <si>
    <t>PE-7020</t>
  </si>
  <si>
    <t>Peter Clifford</t>
  </si>
  <si>
    <t>NZ-2025-856573</t>
  </si>
  <si>
    <t>KA-2503</t>
  </si>
  <si>
    <t>Karl Arnold</t>
  </si>
  <si>
    <t>NZ-2022-455883</t>
  </si>
  <si>
    <t>VI-1984</t>
  </si>
  <si>
    <t>Vicki Ewart</t>
  </si>
  <si>
    <t>NZ-2024-867570</t>
  </si>
  <si>
    <t>AN-6785</t>
  </si>
  <si>
    <t>Ann Street</t>
  </si>
  <si>
    <t>NZ-2022-725045</t>
  </si>
  <si>
    <t>ED-3659</t>
  </si>
  <si>
    <t>Eden Collis</t>
  </si>
  <si>
    <t>NZ-2022-627294</t>
  </si>
  <si>
    <t>BR-8341</t>
  </si>
  <si>
    <t>Bronwyn Gibbons</t>
  </si>
  <si>
    <t>NZ-2025-345882</t>
  </si>
  <si>
    <t>SA-2312</t>
  </si>
  <si>
    <t>Samuel Cook</t>
  </si>
  <si>
    <t>NZ-2022-284904</t>
  </si>
  <si>
    <t>LU-5193</t>
  </si>
  <si>
    <t>Lucy Hughes</t>
  </si>
  <si>
    <t>NZ-2022-104385</t>
  </si>
  <si>
    <t>DE-8824</t>
  </si>
  <si>
    <t>Deborah Butler</t>
  </si>
  <si>
    <t>NZ-2022-975630</t>
  </si>
  <si>
    <t>BR-9152</t>
  </si>
  <si>
    <t>Brian Fowler</t>
  </si>
  <si>
    <t>NZ-2025-323517</t>
  </si>
  <si>
    <t>SH-5762</t>
  </si>
  <si>
    <t>Shona MacDonald</t>
  </si>
  <si>
    <t>NZ-2024-406584</t>
  </si>
  <si>
    <t>BA-5430</t>
  </si>
  <si>
    <t>Barbara Hutchinson</t>
  </si>
  <si>
    <t>NZ-2023-537695</t>
  </si>
  <si>
    <t>MA-5214</t>
  </si>
  <si>
    <t>Manawa Rowe</t>
  </si>
  <si>
    <t>NZ-2023-132760</t>
  </si>
  <si>
    <t>MI-2372</t>
  </si>
  <si>
    <t>Michelle Steer</t>
  </si>
  <si>
    <t>NZ-2021-213172</t>
  </si>
  <si>
    <t>LA-8717</t>
  </si>
  <si>
    <t>Laura Ching</t>
  </si>
  <si>
    <t>NZ-2022-468315</t>
  </si>
  <si>
    <t>RI-5217</t>
  </si>
  <si>
    <t>Richard Scott</t>
  </si>
  <si>
    <t>NZ-2023-698390</t>
  </si>
  <si>
    <t>AL-7467</t>
  </si>
  <si>
    <t>Alexander Mitchell</t>
  </si>
  <si>
    <t>NZ-2022-416127</t>
  </si>
  <si>
    <t>PE-5970</t>
  </si>
  <si>
    <t>Peter Watkins-Oliver</t>
  </si>
  <si>
    <t>NZ-2024-785936</t>
  </si>
  <si>
    <t>GE-3103</t>
  </si>
  <si>
    <t>George Lee</t>
  </si>
  <si>
    <t>NZ-2022-331730</t>
  </si>
  <si>
    <t>JA-8398</t>
  </si>
  <si>
    <t>Jamie Kelly</t>
  </si>
  <si>
    <t>NZ-2021-258028</t>
  </si>
  <si>
    <t>SA-8726</t>
  </si>
  <si>
    <t>Sara Williamson</t>
  </si>
  <si>
    <t>NZ-2021-179672</t>
  </si>
  <si>
    <t>DU-4938</t>
  </si>
  <si>
    <t>Duncan Johnston-Kennedy</t>
  </si>
  <si>
    <t>NZ-2024-990904</t>
  </si>
  <si>
    <t>AS-5818</t>
  </si>
  <si>
    <t>Ashleigh Maxwell</t>
  </si>
  <si>
    <t>NZ-2023-194094</t>
  </si>
  <si>
    <t>RU-8756</t>
  </si>
  <si>
    <t>Ruth Thomas</t>
  </si>
  <si>
    <t>NZ-2024-741586</t>
  </si>
  <si>
    <t>OL-8960</t>
  </si>
  <si>
    <t>Olivia O'Sullivan</t>
  </si>
  <si>
    <t>NZ-2025-122596</t>
  </si>
  <si>
    <t>BR-1012</t>
  </si>
  <si>
    <t>Brooklyn Ward</t>
  </si>
  <si>
    <t>NZ-2024-221213</t>
  </si>
  <si>
    <t>BR-6802</t>
  </si>
  <si>
    <t>Brent Reid-Holdaway</t>
  </si>
  <si>
    <t>NZ-2025-222119</t>
  </si>
  <si>
    <t>MA-9161</t>
  </si>
  <si>
    <t>Mareikura Soper</t>
  </si>
  <si>
    <t>NZ-2024-109837</t>
  </si>
  <si>
    <t>KA-3159</t>
  </si>
  <si>
    <t>Katelyn Shaw</t>
  </si>
  <si>
    <t>NZ-2021-103163</t>
  </si>
  <si>
    <t>JO-2892</t>
  </si>
  <si>
    <t>Joanne Thompson-Smart</t>
  </si>
  <si>
    <t>NZ-2024-516397</t>
  </si>
  <si>
    <t>YV-8808</t>
  </si>
  <si>
    <t>Yvonne Lambert</t>
  </si>
  <si>
    <t>NZ-2021-499271</t>
  </si>
  <si>
    <t>MA-3376</t>
  </si>
  <si>
    <t>Maia Jones</t>
  </si>
  <si>
    <t>NZ-2022-905965</t>
  </si>
  <si>
    <t>PA-8069</t>
  </si>
  <si>
    <t>Paul Steele</t>
  </si>
  <si>
    <t>NZ-2022-235323</t>
  </si>
  <si>
    <t>HE-2188</t>
  </si>
  <si>
    <t>Hemi Smith</t>
  </si>
  <si>
    <t>NZ-2022-724958</t>
  </si>
  <si>
    <t>KA-9278</t>
  </si>
  <si>
    <t>Katie Lane</t>
  </si>
  <si>
    <t>NZ-2024-480253</t>
  </si>
  <si>
    <t>PH-3977</t>
  </si>
  <si>
    <t>Phoebe Jennings</t>
  </si>
  <si>
    <t>NZ-2023-785455</t>
  </si>
  <si>
    <t>JA-1718</t>
  </si>
  <si>
    <t>Janine Foot</t>
  </si>
  <si>
    <t>NZ-2024-386759</t>
  </si>
  <si>
    <t>CH-3215</t>
  </si>
  <si>
    <t>NZ-2024-136885</t>
  </si>
  <si>
    <t>TA-4206</t>
  </si>
  <si>
    <t>Tania Patterson</t>
  </si>
  <si>
    <t>NZ-2025-496619</t>
  </si>
  <si>
    <t>NA-2138</t>
  </si>
  <si>
    <t>Natasha Stace</t>
  </si>
  <si>
    <t>NZ-2021-400441</t>
  </si>
  <si>
    <t>JO-6994</t>
  </si>
  <si>
    <t>Jonathan Gifford</t>
  </si>
  <si>
    <t>NZ-2025-900798</t>
  </si>
  <si>
    <t>CR-9458</t>
  </si>
  <si>
    <t>Craig Ramsay</t>
  </si>
  <si>
    <t>NZ-2024-718030</t>
  </si>
  <si>
    <t>CA-3303</t>
  </si>
  <si>
    <t>Carol Gill</t>
  </si>
  <si>
    <t>NZ-2021-647893</t>
  </si>
  <si>
    <t>RA-3020</t>
  </si>
  <si>
    <t>Raymond Turner</t>
  </si>
  <si>
    <t>NZ-2022-974020</t>
  </si>
  <si>
    <t>Alexandra Woods</t>
  </si>
  <si>
    <t>NZ-2025-619017</t>
  </si>
  <si>
    <t>MA-2006</t>
  </si>
  <si>
    <t>Mark Howard</t>
  </si>
  <si>
    <t>NZ-2022-473547</t>
  </si>
  <si>
    <t>WA-4288</t>
  </si>
  <si>
    <t>Wayne Hayes-McLean</t>
  </si>
  <si>
    <t>NZ-2025-933046</t>
  </si>
  <si>
    <t>AM-8767</t>
  </si>
  <si>
    <t>Amy Anderson</t>
  </si>
  <si>
    <t>NZ-2024-444152</t>
  </si>
  <si>
    <t>RA-1537</t>
  </si>
  <si>
    <t>Rachel Saunders</t>
  </si>
  <si>
    <t>NZ-2025-184832</t>
  </si>
  <si>
    <t>MA-7998</t>
  </si>
  <si>
    <t>Margaret Jordan</t>
  </si>
  <si>
    <t>NZ-2023-207687</t>
  </si>
  <si>
    <t>GA-4024</t>
  </si>
  <si>
    <t>Gabriel Blackwell</t>
  </si>
  <si>
    <t>NZ-2024-452771</t>
  </si>
  <si>
    <t>FI-6743</t>
  </si>
  <si>
    <t>Finn Evans</t>
  </si>
  <si>
    <t>NZ-2025-912400</t>
  </si>
  <si>
    <t>MA-1751</t>
  </si>
  <si>
    <t>Maddison Reid-McManaway</t>
  </si>
  <si>
    <t>NZ-2024-190325</t>
  </si>
  <si>
    <t>ST-1258</t>
  </si>
  <si>
    <t>Stefan Harrison</t>
  </si>
  <si>
    <t>NZ-2025-368973</t>
  </si>
  <si>
    <t>JA-8155</t>
  </si>
  <si>
    <t>James Ellery-Evans</t>
  </si>
  <si>
    <t>NZ-2023-453173</t>
  </si>
  <si>
    <t>JA-9987</t>
  </si>
  <si>
    <t>Jason Davis</t>
  </si>
  <si>
    <t>NZ-2024-103860</t>
  </si>
  <si>
    <t>LU-3714</t>
  </si>
  <si>
    <t>Lucy Strawbridge</t>
  </si>
  <si>
    <t>NZ-2021-868809</t>
  </si>
  <si>
    <t>ST-3660</t>
  </si>
  <si>
    <t>Stephen Aldridge</t>
  </si>
  <si>
    <t>NZ-2024-809166</t>
  </si>
  <si>
    <t>SA-5129</t>
  </si>
  <si>
    <t>Sarah Mann</t>
  </si>
  <si>
    <t>NZ-2025-281547</t>
  </si>
  <si>
    <t>HA-2640</t>
  </si>
  <si>
    <t>Harrison Ritchie</t>
  </si>
  <si>
    <t>NZ-2022-584817</t>
  </si>
  <si>
    <t>MA-4929</t>
  </si>
  <si>
    <t>Maia Adams</t>
  </si>
  <si>
    <t>NZ-2023-461191</t>
  </si>
  <si>
    <t>BR-5288</t>
  </si>
  <si>
    <t>Brian Mason</t>
  </si>
  <si>
    <t>NZ-2023-976511</t>
  </si>
  <si>
    <t>SU-5324</t>
  </si>
  <si>
    <t>Suzanne Perry</t>
  </si>
  <si>
    <t>NZ-2021-850724</t>
  </si>
  <si>
    <t>ET-3917</t>
  </si>
  <si>
    <t>Ethan Field</t>
  </si>
  <si>
    <t>NZ-2024-409728</t>
  </si>
  <si>
    <t>SA-5440</t>
  </si>
  <si>
    <t>NZ-2022-522366</t>
  </si>
  <si>
    <t>DY-7590</t>
  </si>
  <si>
    <t>Dylan Scott</t>
  </si>
  <si>
    <t>NZ-2024-603117</t>
  </si>
  <si>
    <t>SH-7267</t>
  </si>
  <si>
    <t>Shane Parsons-Findlay</t>
  </si>
  <si>
    <t>NZ-2024-388106</t>
  </si>
  <si>
    <t>GA-3237</t>
  </si>
  <si>
    <t>Gary Jackson-Waugh</t>
  </si>
  <si>
    <t>NZ-2021-310320</t>
  </si>
  <si>
    <t>GR-5256</t>
  </si>
  <si>
    <t>Gregory Gray</t>
  </si>
  <si>
    <t>NZ-2021-485467</t>
  </si>
  <si>
    <t>JA-1222</t>
  </si>
  <si>
    <t>Jacob Skinner</t>
  </si>
  <si>
    <t>NZ-2024-904062</t>
  </si>
  <si>
    <t>KA-8005</t>
  </si>
  <si>
    <t>Kate Gillies</t>
  </si>
  <si>
    <t>NZ-2023-749241</t>
  </si>
  <si>
    <t>AL-5615</t>
  </si>
  <si>
    <t>Alex Johnston</t>
  </si>
  <si>
    <t>NZ-2021-231721</t>
  </si>
  <si>
    <t>TO-9460</t>
  </si>
  <si>
    <t>Toni Ford</t>
  </si>
  <si>
    <t>NZ-2022-376406</t>
  </si>
  <si>
    <t>JU-5434</t>
  </si>
  <si>
    <t>Julie McIsaac</t>
  </si>
  <si>
    <t>NZ-2022-849189</t>
  </si>
  <si>
    <t>ST-4325</t>
  </si>
  <si>
    <t>Stacey Hansen</t>
  </si>
  <si>
    <t>NZ-2025-608848</t>
  </si>
  <si>
    <t>EL-7816</t>
  </si>
  <si>
    <t>Elizabeth Gillespie-Moore</t>
  </si>
  <si>
    <t>NZ-2023-785179</t>
  </si>
  <si>
    <t>PA-7038</t>
  </si>
  <si>
    <t>Paula Miller</t>
  </si>
  <si>
    <t>NZ-2024-100415</t>
  </si>
  <si>
    <t>CO-2422</t>
  </si>
  <si>
    <t>Colleen Vercoe</t>
  </si>
  <si>
    <t>NZ-2025-476751</t>
  </si>
  <si>
    <t>MU-8512</t>
  </si>
  <si>
    <t>Murray Freeth</t>
  </si>
  <si>
    <t>NZ-2024-449971</t>
  </si>
  <si>
    <t>KA-6176</t>
  </si>
  <si>
    <t>Kayla Anderson</t>
  </si>
  <si>
    <t>NZ-2025-817309</t>
  </si>
  <si>
    <t>BR-4602</t>
  </si>
  <si>
    <t>Bruce Hanson-Smith</t>
  </si>
  <si>
    <t>NZ-2023-590163</t>
  </si>
  <si>
    <t>SU-5976</t>
  </si>
  <si>
    <t>Susan Pritchard</t>
  </si>
  <si>
    <t>NZ-2024-245041</t>
  </si>
  <si>
    <t>BR-7389</t>
  </si>
  <si>
    <t>Bradley Forbes</t>
  </si>
  <si>
    <t>NZ-2025-617179</t>
  </si>
  <si>
    <t>LI-5621</t>
  </si>
  <si>
    <t>Linda McDonald</t>
  </si>
  <si>
    <t>NZ-2022-370728</t>
  </si>
  <si>
    <t>AN-9293</t>
  </si>
  <si>
    <t>Andrew Horton</t>
  </si>
  <si>
    <t>NZ-2024-632428</t>
  </si>
  <si>
    <t>CH-7682</t>
  </si>
  <si>
    <t>Chloe Gibson</t>
  </si>
  <si>
    <t>NZ-2022-584400</t>
  </si>
  <si>
    <t>HA-1579</t>
  </si>
  <si>
    <t>Harrison Dick</t>
  </si>
  <si>
    <t>NZ-2024-829615</t>
  </si>
  <si>
    <t>LE-5990</t>
  </si>
  <si>
    <t>Levi Wilton</t>
  </si>
  <si>
    <t>NZ-2022-503184</t>
  </si>
  <si>
    <t>SA-6987</t>
  </si>
  <si>
    <t>Samuel Cresswell</t>
  </si>
  <si>
    <t>NZ-2021-512021</t>
  </si>
  <si>
    <t>RA-6006</t>
  </si>
  <si>
    <t>Raymond Thomas</t>
  </si>
  <si>
    <t>NZ-2024-521317</t>
  </si>
  <si>
    <t>ME-8740</t>
  </si>
  <si>
    <t>Melanie Ewart</t>
  </si>
  <si>
    <t>NZ-2025-532550</t>
  </si>
  <si>
    <t>ME-3006</t>
  </si>
  <si>
    <t>Melissa Knight</t>
  </si>
  <si>
    <t>NZ-2021-921388</t>
  </si>
  <si>
    <t>BR-8771</t>
  </si>
  <si>
    <t>Brent Graham</t>
  </si>
  <si>
    <t>NZ-2025-194159</t>
  </si>
  <si>
    <t>ZA-4849</t>
  </si>
  <si>
    <t>Zachary Coleman</t>
  </si>
  <si>
    <t>NZ-2022-385718</t>
  </si>
  <si>
    <t>BL-1426</t>
  </si>
  <si>
    <t>Blair Griffin-Boyd</t>
  </si>
  <si>
    <t>NZ-2023-568537</t>
  </si>
  <si>
    <t>BA-7727</t>
  </si>
  <si>
    <t>Barry McMahon</t>
  </si>
  <si>
    <t>NZ-2024-170379</t>
  </si>
  <si>
    <t>EL-3112</t>
  </si>
  <si>
    <t>Elizabeth Grant</t>
  </si>
  <si>
    <t>NZ-2023-143787</t>
  </si>
  <si>
    <t>MA-7351</t>
  </si>
  <si>
    <t>Matiu Morton-Armstrong</t>
  </si>
  <si>
    <t>NZ-2021-961803</t>
  </si>
  <si>
    <t>EL-8076</t>
  </si>
  <si>
    <t>Ella Carter</t>
  </si>
  <si>
    <t>NZ-2024-523403</t>
  </si>
  <si>
    <t>RI-6087</t>
  </si>
  <si>
    <t>Richard Lammas</t>
  </si>
  <si>
    <t>NZ-2023-152038</t>
  </si>
  <si>
    <t>NA-5645</t>
  </si>
  <si>
    <t>Natalie Lane</t>
  </si>
  <si>
    <t>NZ-2024-905594</t>
  </si>
  <si>
    <t>KA-1005</t>
  </si>
  <si>
    <t>Katie Webb</t>
  </si>
  <si>
    <t>NZ-2023-674895</t>
  </si>
  <si>
    <t>PH-2198</t>
  </si>
  <si>
    <t>Phoenix Taylor</t>
  </si>
  <si>
    <t>NZ-2025-649289</t>
  </si>
  <si>
    <t>LO-8951</t>
  </si>
  <si>
    <t>Louise Stewart</t>
  </si>
  <si>
    <t>NZ-2025-579128</t>
  </si>
  <si>
    <t>PA-4471</t>
  </si>
  <si>
    <t>Paris Blake</t>
  </si>
  <si>
    <t>NZ-2021-822235</t>
  </si>
  <si>
    <t>SA-8129</t>
  </si>
  <si>
    <t>Sam McLeod</t>
  </si>
  <si>
    <t>NZ-2021-996830</t>
  </si>
  <si>
    <t>DA-2817</t>
  </si>
  <si>
    <t>Daniel McKay</t>
  </si>
  <si>
    <t>NZ-2022-973615</t>
  </si>
  <si>
    <t>VI-3650</t>
  </si>
  <si>
    <t>Vicki Wall</t>
  </si>
  <si>
    <t>NZ-2024-869932</t>
  </si>
  <si>
    <t>ED-2600</t>
  </si>
  <si>
    <t>Edward Brown-Taylor</t>
  </si>
  <si>
    <t>NZ-2022-124757</t>
  </si>
  <si>
    <t>SE-5045</t>
  </si>
  <si>
    <t>Sebastian Eden</t>
  </si>
  <si>
    <t>NZ-2022-221109</t>
  </si>
  <si>
    <t>LA-6297</t>
  </si>
  <si>
    <t>Laura Howell</t>
  </si>
  <si>
    <t>NZ-2024-486987</t>
  </si>
  <si>
    <t>RA-9118</t>
  </si>
  <si>
    <t>Rawiri Bell</t>
  </si>
  <si>
    <t>NZ-2025-526153</t>
  </si>
  <si>
    <t>CH-7655</t>
  </si>
  <si>
    <t>Christopher Botham</t>
  </si>
  <si>
    <t>NZ-2022-357000</t>
  </si>
  <si>
    <t>MI-8471</t>
  </si>
  <si>
    <t>Michael McDonald</t>
  </si>
  <si>
    <t>NZ-2021-750566</t>
  </si>
  <si>
    <t>PE-9681</t>
  </si>
  <si>
    <t>Peter Bryant-May</t>
  </si>
  <si>
    <t>NZ-2021-262445</t>
  </si>
  <si>
    <t>RO-2505</t>
  </si>
  <si>
    <t>Rose Woods-Hutchinson</t>
  </si>
  <si>
    <t>NZ-2024-931556</t>
  </si>
  <si>
    <t>SC-9683</t>
  </si>
  <si>
    <t>Scarlett Dunn</t>
  </si>
  <si>
    <t>NZ-2023-946719</t>
  </si>
  <si>
    <t>TH-7937</t>
  </si>
  <si>
    <t>Thomas Jensen</t>
  </si>
  <si>
    <t>NZ-2023-860307</t>
  </si>
  <si>
    <t>MA-6578</t>
  </si>
  <si>
    <t>Manaia Powell</t>
  </si>
  <si>
    <t>NZ-2024-720646</t>
  </si>
  <si>
    <t>JO-7011</t>
  </si>
  <si>
    <t>Joanne Hansen</t>
  </si>
  <si>
    <t>NZ-2022-260358</t>
  </si>
  <si>
    <t>CH-7099</t>
  </si>
  <si>
    <t>NZ-2024-871029</t>
  </si>
  <si>
    <t>MA-3564</t>
  </si>
  <si>
    <t>Maureen Pike-Priest</t>
  </si>
  <si>
    <t>NZ-2021-878273</t>
  </si>
  <si>
    <t>SE-9850</t>
  </si>
  <si>
    <t>Sean Nicholas</t>
  </si>
  <si>
    <t>NZ-2023-389933</t>
  </si>
  <si>
    <t>AN-8305</t>
  </si>
  <si>
    <t>Anthony Turner</t>
  </si>
  <si>
    <t>NZ-2022-553995</t>
  </si>
  <si>
    <t>KI-8771</t>
  </si>
  <si>
    <t>Kirsten Phillips</t>
  </si>
  <si>
    <t>NZ-2022-237836</t>
  </si>
  <si>
    <t>PA-6316</t>
  </si>
  <si>
    <t>Paul Rush</t>
  </si>
  <si>
    <t>NZ-2025-386828</t>
  </si>
  <si>
    <t>CH-2407</t>
  </si>
  <si>
    <t>Charlotte Paterson</t>
  </si>
  <si>
    <t>NZ-2025-451598</t>
  </si>
  <si>
    <t>ZO-3970</t>
  </si>
  <si>
    <t>Zoe Olsen</t>
  </si>
  <si>
    <t>NZ-2024-477061</t>
  </si>
  <si>
    <t>MI-5667</t>
  </si>
  <si>
    <t>Mikaere Robert</t>
  </si>
  <si>
    <t>NZ-2023-997799</t>
  </si>
  <si>
    <t>DE-1016</t>
  </si>
  <si>
    <t>Debra Harris</t>
  </si>
  <si>
    <t>NZ-2023-719498</t>
  </si>
  <si>
    <t>JA-3010</t>
  </si>
  <si>
    <t>Jan Turner-Jamieson</t>
  </si>
  <si>
    <t>NZ-2021-926837</t>
  </si>
  <si>
    <t>PE-9293</t>
  </si>
  <si>
    <t>Peter Healey</t>
  </si>
  <si>
    <t>NZ-2022-552475</t>
  </si>
  <si>
    <t>TH-9349</t>
  </si>
  <si>
    <t>Thomas Oliver</t>
  </si>
  <si>
    <t>NZ-2023-854318</t>
  </si>
  <si>
    <t>CH-9625</t>
  </si>
  <si>
    <t>Christine Linton</t>
  </si>
  <si>
    <t>NZ-2025-614142</t>
  </si>
  <si>
    <t>JE-5876</t>
  </si>
  <si>
    <t>NZ-2022-518038</t>
  </si>
  <si>
    <t>SA-5737</t>
  </si>
  <si>
    <t>Sarah Baxter</t>
  </si>
  <si>
    <t>NZ-2022-583853</t>
  </si>
  <si>
    <t>HA-4071</t>
  </si>
  <si>
    <t>Hamish Gray</t>
  </si>
  <si>
    <t>NZ-2021-615283</t>
  </si>
  <si>
    <t>JE-1829</t>
  </si>
  <si>
    <t>Jeremy Rush</t>
  </si>
  <si>
    <t>NZ-2021-418780</t>
  </si>
  <si>
    <t>KE-4151</t>
  </si>
  <si>
    <t>Kelly Fisher-Olsen</t>
  </si>
  <si>
    <t>NZ-2023-236646</t>
  </si>
  <si>
    <t>RO-7171</t>
  </si>
  <si>
    <t>Ross Casey</t>
  </si>
  <si>
    <t>NZ-2024-369696</t>
  </si>
  <si>
    <t>EL-7285</t>
  </si>
  <si>
    <t>Elizabeth Christiansen</t>
  </si>
  <si>
    <t>NZ-2022-146609</t>
  </si>
  <si>
    <t>CH-6278</t>
  </si>
  <si>
    <t>Chloe Alexander</t>
  </si>
  <si>
    <t>NZ-2024-161302</t>
  </si>
  <si>
    <t>OL-4186</t>
  </si>
  <si>
    <t>Oliver Lawson</t>
  </si>
  <si>
    <t>NZ-2023-901125</t>
  </si>
  <si>
    <t>HU-8927</t>
  </si>
  <si>
    <t>Hunter Saunders-Rayner</t>
  </si>
  <si>
    <t>NZ-2022-674931</t>
  </si>
  <si>
    <t>MA-9773</t>
  </si>
  <si>
    <t>Mark Bailey</t>
  </si>
  <si>
    <t>NZ-2021-767332</t>
  </si>
  <si>
    <t>BR-7673</t>
  </si>
  <si>
    <t>Brenda Ryan</t>
  </si>
  <si>
    <t>NZ-2024-923719</t>
  </si>
  <si>
    <t>MI-4723</t>
  </si>
  <si>
    <t>Mitchell Ingram</t>
  </si>
  <si>
    <t>NZ-2021-101879</t>
  </si>
  <si>
    <t>JA-7538</t>
  </si>
  <si>
    <t>Jacob Shailer</t>
  </si>
  <si>
    <t>NZ-2024-651658</t>
  </si>
  <si>
    <t>JO-6590</t>
  </si>
  <si>
    <t>Joshua Croad-Gardiner</t>
  </si>
  <si>
    <t>NZ-2022-177786</t>
  </si>
  <si>
    <t>RU-9191</t>
  </si>
  <si>
    <t>Ruby Fletcher</t>
  </si>
  <si>
    <t>NZ-2023-801501</t>
  </si>
  <si>
    <t>BL-5500</t>
  </si>
  <si>
    <t>Blake O'Neill</t>
  </si>
  <si>
    <t>NZ-2025-209537</t>
  </si>
  <si>
    <t>AL-2021</t>
  </si>
  <si>
    <t>Alexander Shepherd</t>
  </si>
  <si>
    <t>NZ-2022-433084</t>
  </si>
  <si>
    <t>JO-1845</t>
  </si>
  <si>
    <t>Jonathan Bell</t>
  </si>
  <si>
    <t>NZ-2023-879007</t>
  </si>
  <si>
    <t>SH-6368</t>
  </si>
  <si>
    <t>Sharon Ward-Scott</t>
  </si>
  <si>
    <t>NZ-2022-139881</t>
  </si>
  <si>
    <t>LI-9031</t>
  </si>
  <si>
    <t>Lisa Carter</t>
  </si>
  <si>
    <t>NZ-2022-239238</t>
  </si>
  <si>
    <t>PH-8261</t>
  </si>
  <si>
    <t>Phillip McKay</t>
  </si>
  <si>
    <t>NZ-2025-328826</t>
  </si>
  <si>
    <t>AN-5380</t>
  </si>
  <si>
    <t>Andrew Rodgers</t>
  </si>
  <si>
    <t>NZ-2022-680894</t>
  </si>
  <si>
    <t>LU-4689</t>
  </si>
  <si>
    <t>Luca Knight</t>
  </si>
  <si>
    <t>NZ-2023-957168</t>
  </si>
  <si>
    <t>FI-6324</t>
  </si>
  <si>
    <t>Finn Simpson</t>
  </si>
  <si>
    <t>NZ-2021-343305</t>
  </si>
  <si>
    <t>MA-1249</t>
  </si>
  <si>
    <t>Mareikura Allan-Schwass</t>
  </si>
  <si>
    <t>NZ-2021-560850</t>
  </si>
  <si>
    <t>RO-8252</t>
  </si>
  <si>
    <t>Robert Bishell</t>
  </si>
  <si>
    <t>NZ-2024-561409</t>
  </si>
  <si>
    <t>AN-8954</t>
  </si>
  <si>
    <t>Anita Toms</t>
  </si>
  <si>
    <t>NZ-2023-313317</t>
  </si>
  <si>
    <t>MI-6963</t>
  </si>
  <si>
    <t>Michael Reid-Pollard</t>
  </si>
  <si>
    <t>NZ-2024-143471</t>
  </si>
  <si>
    <t>RE-8921</t>
  </si>
  <si>
    <t>Rebecca Mortimer</t>
  </si>
  <si>
    <t>NZ-2024-811664</t>
  </si>
  <si>
    <t>SI-9669</t>
  </si>
  <si>
    <t>Simon Marfell</t>
  </si>
  <si>
    <t>NZ-2023-278847</t>
  </si>
  <si>
    <t>CO-4666</t>
  </si>
  <si>
    <t>Cooper Brown</t>
  </si>
  <si>
    <t>NZ-2025-475733</t>
  </si>
  <si>
    <t>JO-6931</t>
  </si>
  <si>
    <t>Jonathan Matthews-Orr</t>
  </si>
  <si>
    <t>NZ-2024-383253</t>
  </si>
  <si>
    <t>AN-3509</t>
  </si>
  <si>
    <t>Andrew Roberts-Hoare</t>
  </si>
  <si>
    <t>NZ-2023-400886</t>
  </si>
  <si>
    <t>NO-2866</t>
  </si>
  <si>
    <t>Norman Oliver</t>
  </si>
  <si>
    <t>NZ-2023-857514</t>
  </si>
  <si>
    <t>WA-6805</t>
  </si>
  <si>
    <t>Warren Morrison-Ireland</t>
  </si>
  <si>
    <t>NZ-2023-308227</t>
  </si>
  <si>
    <t>CH-4233</t>
  </si>
  <si>
    <t>Christopher Small</t>
  </si>
  <si>
    <t>NZ-2022-777670</t>
  </si>
  <si>
    <t>KE-1305</t>
  </si>
  <si>
    <t>Kenneth Ewart</t>
  </si>
  <si>
    <t>NZ-2023-288123</t>
  </si>
  <si>
    <t>ST-9461</t>
  </si>
  <si>
    <t>NZ-2021-740426</t>
  </si>
  <si>
    <t>JA-7025</t>
  </si>
  <si>
    <t>Jason Green</t>
  </si>
  <si>
    <t>NZ-2022-916335</t>
  </si>
  <si>
    <t>ME-4187</t>
  </si>
  <si>
    <t>Melanie Fox</t>
  </si>
  <si>
    <t>NZ-2023-144235</t>
  </si>
  <si>
    <t>RA-4620</t>
  </si>
  <si>
    <t>Rachel Ryan</t>
  </si>
  <si>
    <t>NZ-2023-504475</t>
  </si>
  <si>
    <t>WI-9000</t>
  </si>
  <si>
    <t>William Evans</t>
  </si>
  <si>
    <t>NZ-2023-357017</t>
  </si>
  <si>
    <t>CA-3647</t>
  </si>
  <si>
    <t>Caleb Cresswell</t>
  </si>
  <si>
    <t>NZ-2022-316249</t>
  </si>
  <si>
    <t>GL-3339</t>
  </si>
  <si>
    <t>Glenn McLeod</t>
  </si>
  <si>
    <t>NZ-2023-565084</t>
  </si>
  <si>
    <t>JE-7675</t>
  </si>
  <si>
    <t>Jennifer Gray</t>
  </si>
  <si>
    <t>NZ-2025-421369</t>
  </si>
  <si>
    <t>JA-6369</t>
  </si>
  <si>
    <t>Jason Evans</t>
  </si>
  <si>
    <t>NZ-2021-754261</t>
  </si>
  <si>
    <t>BR-5655</t>
  </si>
  <si>
    <t>Brendon Mason</t>
  </si>
  <si>
    <t>NZ-2022-660462</t>
  </si>
  <si>
    <t>LI-6893</t>
  </si>
  <si>
    <t>Liam Guard</t>
  </si>
  <si>
    <t>NZ-2022-480135</t>
  </si>
  <si>
    <t>MA-2215</t>
  </si>
  <si>
    <t>Matthew Shannon</t>
  </si>
  <si>
    <t>NZ-2025-424086</t>
  </si>
  <si>
    <t>BR-2739</t>
  </si>
  <si>
    <t>Brendon Stevens</t>
  </si>
  <si>
    <t>NZ-2024-525509</t>
  </si>
  <si>
    <t>IS-2700</t>
  </si>
  <si>
    <t>Isabella Smith</t>
  </si>
  <si>
    <t>NZ-2025-859058</t>
  </si>
  <si>
    <t>AS-9669</t>
  </si>
  <si>
    <t>Ashley Farland</t>
  </si>
  <si>
    <t>NZ-2024-282849</t>
  </si>
  <si>
    <t>AN-5150</t>
  </si>
  <si>
    <t>Anthony Taylor-Boyd</t>
  </si>
  <si>
    <t>NZ-2022-641852</t>
  </si>
  <si>
    <t>SA-5772</t>
  </si>
  <si>
    <t>NZ-2025-656684</t>
  </si>
  <si>
    <t>JO-6876</t>
  </si>
  <si>
    <t>Joseph Wood-Scott</t>
  </si>
  <si>
    <t>NZ-2024-963978</t>
  </si>
  <si>
    <t>LU-6935</t>
  </si>
  <si>
    <t>Luke Clifford</t>
  </si>
  <si>
    <t>NZ-2024-545788</t>
  </si>
  <si>
    <t>EL-6636</t>
  </si>
  <si>
    <t>Ella Haines</t>
  </si>
  <si>
    <t>NZ-2025-987274</t>
  </si>
  <si>
    <t>SA-3199</t>
  </si>
  <si>
    <t>Sandra Barnes</t>
  </si>
  <si>
    <t>NZ-2023-705799</t>
  </si>
  <si>
    <t>RA-6105</t>
  </si>
  <si>
    <t>Rachael Oliver</t>
  </si>
  <si>
    <t>NZ-2024-295726</t>
  </si>
  <si>
    <t>AL-4833</t>
  </si>
  <si>
    <t>Alice Gifford-Lucas</t>
  </si>
  <si>
    <t>NZ-2024-857817</t>
  </si>
  <si>
    <t>GE-4379</t>
  </si>
  <si>
    <t>Georgia Brown</t>
  </si>
  <si>
    <t>NZ-2023-684087</t>
  </si>
  <si>
    <t>TO-5580</t>
  </si>
  <si>
    <t>Toni Smith</t>
  </si>
  <si>
    <t>NZ-2022-133305</t>
  </si>
  <si>
    <t>DA-4445</t>
  </si>
  <si>
    <t>Daniel Turner-Griffin</t>
  </si>
  <si>
    <t>NZ-2022-863445</t>
  </si>
  <si>
    <t>JA-1612</t>
  </si>
  <si>
    <t>Jake Crawford</t>
  </si>
  <si>
    <t>NZ-2024-222449</t>
  </si>
  <si>
    <t>RA-5737</t>
  </si>
  <si>
    <t>Rachel Ward</t>
  </si>
  <si>
    <t>NZ-2021-943308</t>
  </si>
  <si>
    <t>RA-8144</t>
  </si>
  <si>
    <t>Rachel Gray</t>
  </si>
  <si>
    <t>NZ-2022-236186</t>
  </si>
  <si>
    <t>TE-3458</t>
  </si>
  <si>
    <t>Teresa Richards</t>
  </si>
  <si>
    <t>NZ-2022-780371</t>
  </si>
  <si>
    <t>ST-3775</t>
  </si>
  <si>
    <t>Stephen Gee</t>
  </si>
  <si>
    <t>NZ-2024-576013</t>
  </si>
  <si>
    <t>GR-6153</t>
  </si>
  <si>
    <t>Grace Mitchell-Sinclair</t>
  </si>
  <si>
    <t>NZ-2022-613327</t>
  </si>
  <si>
    <t>AS-7938</t>
  </si>
  <si>
    <t>Ashley Barnes</t>
  </si>
  <si>
    <t>NZ-2025-337712</t>
  </si>
  <si>
    <t>CA-3044</t>
  </si>
  <si>
    <t>Carl Ritchie</t>
  </si>
  <si>
    <t>NZ-2024-187652</t>
  </si>
  <si>
    <t>GR-8083</t>
  </si>
  <si>
    <t>Grace Parkes-Reid</t>
  </si>
  <si>
    <t>NZ-2024-568422</t>
  </si>
  <si>
    <t>LE-8905</t>
  </si>
  <si>
    <t>Leslie Cole</t>
  </si>
  <si>
    <t>NZ-2024-976279</t>
  </si>
  <si>
    <t>MU-3879</t>
  </si>
  <si>
    <t>Murray Findlay</t>
  </si>
  <si>
    <t>NZ-2024-743701</t>
  </si>
  <si>
    <t>LI-9573</t>
  </si>
  <si>
    <t>Lisa Wood</t>
  </si>
  <si>
    <t>NZ-2023-535100</t>
  </si>
  <si>
    <t>LA-4437</t>
  </si>
  <si>
    <t>Lauren Gill</t>
  </si>
  <si>
    <t>NZ-2025-480124</t>
  </si>
  <si>
    <t>DO-6528</t>
  </si>
  <si>
    <t>Donna Page</t>
  </si>
  <si>
    <t>NZ-2023-603183</t>
  </si>
  <si>
    <t>BA-8018</t>
  </si>
  <si>
    <t>Barbara Brown</t>
  </si>
  <si>
    <t>NZ-2025-702268</t>
  </si>
  <si>
    <t>HE-2641</t>
  </si>
  <si>
    <t>Heather Faulkner</t>
  </si>
  <si>
    <t>NZ-2022-591752</t>
  </si>
  <si>
    <t>WI-5707</t>
  </si>
  <si>
    <t>Wikitoria Marshall</t>
  </si>
  <si>
    <t>NZ-2024-394981</t>
  </si>
  <si>
    <t>SU-5994</t>
  </si>
  <si>
    <t>Suzanne Woolley</t>
  </si>
  <si>
    <t>NZ-2024-374393</t>
  </si>
  <si>
    <t>DA-3878</t>
  </si>
  <si>
    <t>David Buick</t>
  </si>
  <si>
    <t>NZ-2022-936752</t>
  </si>
  <si>
    <t>WI-3023</t>
  </si>
  <si>
    <t>William Williams</t>
  </si>
  <si>
    <t>NZ-2023-411954</t>
  </si>
  <si>
    <t>DA-3020</t>
  </si>
  <si>
    <t>David Donaldson</t>
  </si>
  <si>
    <t>NZ-2021-588898</t>
  </si>
  <si>
    <t>EL-9362</t>
  </si>
  <si>
    <t>Elizabeth Richards</t>
  </si>
  <si>
    <t>NZ-2023-630869</t>
  </si>
  <si>
    <t>BR-1579</t>
  </si>
  <si>
    <t>Brent Jones</t>
  </si>
  <si>
    <t>NZ-2022-218418</t>
  </si>
  <si>
    <t>DA-3770</t>
  </si>
  <si>
    <t>David Jarvis</t>
  </si>
  <si>
    <t>NZ-2021-591331</t>
  </si>
  <si>
    <t>SA-8835</t>
  </si>
  <si>
    <t>Sarah Davey</t>
  </si>
  <si>
    <t>NZ-2024-446953</t>
  </si>
  <si>
    <t>TY-6826</t>
  </si>
  <si>
    <t>Tyler Lee-Carter</t>
  </si>
  <si>
    <t>NZ-2022-904132</t>
  </si>
  <si>
    <t>JE-2592</t>
  </si>
  <si>
    <t>Jessica Taylor</t>
  </si>
  <si>
    <t>NZ-2022-492339</t>
  </si>
  <si>
    <t>WE-1132</t>
  </si>
  <si>
    <t>Wendy Williams</t>
  </si>
  <si>
    <t>NZ-2022-490710</t>
  </si>
  <si>
    <t>MA-2714</t>
  </si>
  <si>
    <t>Matthew Donaldson</t>
  </si>
  <si>
    <t>NZ-2025-375143</t>
  </si>
  <si>
    <t>GR-7852</t>
  </si>
  <si>
    <t>Graeme Ford</t>
  </si>
  <si>
    <t>NZ-2024-581434</t>
  </si>
  <si>
    <t>AN-8360</t>
  </si>
  <si>
    <t>Anaru Lang</t>
  </si>
  <si>
    <t>NZ-2023-816165</t>
  </si>
  <si>
    <t>JO-9107</t>
  </si>
  <si>
    <t>Joshua Nicholas</t>
  </si>
  <si>
    <t>NZ-2024-850993</t>
  </si>
  <si>
    <t>JA-7846</t>
  </si>
  <si>
    <t>Jacqueline Johnston</t>
  </si>
  <si>
    <t>NZ-2021-571259</t>
  </si>
  <si>
    <t>GA-8472</t>
  </si>
  <si>
    <t>Garry Jacques</t>
  </si>
  <si>
    <t>NZ-2023-591814</t>
  </si>
  <si>
    <t>KA-3146</t>
  </si>
  <si>
    <t>Karyn Kerr</t>
  </si>
  <si>
    <t>NZ-2023-100022</t>
  </si>
  <si>
    <t>LA-6990</t>
  </si>
  <si>
    <t>Lance Booth</t>
  </si>
  <si>
    <t>NZ-2024-822105</t>
  </si>
  <si>
    <t>JU-3507</t>
  </si>
  <si>
    <t>Judith Morrison</t>
  </si>
  <si>
    <t>NZ-2024-311582</t>
  </si>
  <si>
    <t>SU-7420</t>
  </si>
  <si>
    <t>Summer Soper</t>
  </si>
  <si>
    <t>NZ-2024-509017</t>
  </si>
  <si>
    <t>CH-3207</t>
  </si>
  <si>
    <t>Christopher Patterson</t>
  </si>
  <si>
    <t>NZ-2022-603056</t>
  </si>
  <si>
    <t>EL-8718</t>
  </si>
  <si>
    <t>Elizabeth Foot</t>
  </si>
  <si>
    <t>NZ-2024-736174</t>
  </si>
  <si>
    <t>BA-5196</t>
  </si>
  <si>
    <t>Barry Bond</t>
  </si>
  <si>
    <t>NZ-2023-568934</t>
  </si>
  <si>
    <t>DA-3012</t>
  </si>
  <si>
    <t>Damian Stevens</t>
  </si>
  <si>
    <t>NZ-2022-449440</t>
  </si>
  <si>
    <t>LU-2122</t>
  </si>
  <si>
    <t>Lucy Harris</t>
  </si>
  <si>
    <t>NZ-2024-773049</t>
  </si>
  <si>
    <t>DE-8937</t>
  </si>
  <si>
    <t>Deborah Wills</t>
  </si>
  <si>
    <t>NZ-2024-881269</t>
  </si>
  <si>
    <t>NI-5867</t>
  </si>
  <si>
    <t>NZ-2022-578770</t>
  </si>
  <si>
    <t>DO-8544</t>
  </si>
  <si>
    <t>Donald Hutchinson</t>
  </si>
  <si>
    <t>NZ-2022-990382</t>
  </si>
  <si>
    <t>GE-8686</t>
  </si>
  <si>
    <t>George Rasmussen</t>
  </si>
  <si>
    <t>NZ-2022-306193</t>
  </si>
  <si>
    <t>DA-7868</t>
  </si>
  <si>
    <t>Daniel Brown</t>
  </si>
  <si>
    <t>NZ-2023-713793</t>
  </si>
  <si>
    <t>PH-2358</t>
  </si>
  <si>
    <t>Phoenix Wallis</t>
  </si>
  <si>
    <t>NZ-2024-792900</t>
  </si>
  <si>
    <t>AN-8440</t>
  </si>
  <si>
    <t>Anna Hansen</t>
  </si>
  <si>
    <t>NZ-2021-505081</t>
  </si>
  <si>
    <t>PE-9313</t>
  </si>
  <si>
    <t>Peter Findlay</t>
  </si>
  <si>
    <t>NZ-2024-266721</t>
  </si>
  <si>
    <t>RO-7190</t>
  </si>
  <si>
    <t>Roger Gibson</t>
  </si>
  <si>
    <t>NZ-2022-408608</t>
  </si>
  <si>
    <t>JO-8610</t>
  </si>
  <si>
    <t>Joseph Tanner</t>
  </si>
  <si>
    <t>NZ-2022-390829</t>
  </si>
  <si>
    <t>ME-2190</t>
  </si>
  <si>
    <t>Melissa Satherley</t>
  </si>
  <si>
    <t>NZ-2022-989010</t>
  </si>
  <si>
    <t>KA-7935</t>
  </si>
  <si>
    <t>Kay Thomas</t>
  </si>
  <si>
    <t>NZ-2023-729526</t>
  </si>
  <si>
    <t>KE-4795</t>
  </si>
  <si>
    <t>Kelsey Rogers</t>
  </si>
  <si>
    <t>NZ-2025-324867</t>
  </si>
  <si>
    <t>NI-1382</t>
  </si>
  <si>
    <t>Nicholas Anderson</t>
  </si>
  <si>
    <t>NZ-2023-476543</t>
  </si>
  <si>
    <t>PA-6659</t>
  </si>
  <si>
    <t>Patricia Booker</t>
  </si>
  <si>
    <t>NZ-2024-253896</t>
  </si>
  <si>
    <t>LE-5426</t>
  </si>
  <si>
    <t>Leanne Neal</t>
  </si>
  <si>
    <t>NZ-2025-869203</t>
  </si>
  <si>
    <t>SA-7612</t>
  </si>
  <si>
    <t>Sarah Bryant</t>
  </si>
  <si>
    <t>NZ-2021-204166</t>
  </si>
  <si>
    <t>ZA-1348</t>
  </si>
  <si>
    <t>Zara Anderson</t>
  </si>
  <si>
    <t>NZ-2024-710820</t>
  </si>
  <si>
    <t>DE-6683</t>
  </si>
  <si>
    <t>Debbie Stratton</t>
  </si>
  <si>
    <t>NZ-2024-229630</t>
  </si>
  <si>
    <t>BA-7953</t>
  </si>
  <si>
    <t>Barry Crawford-Rossiter</t>
  </si>
  <si>
    <t>NZ-2021-211992</t>
  </si>
  <si>
    <t>NA-2413</t>
  </si>
  <si>
    <t>Natasha Satherley</t>
  </si>
  <si>
    <t>NZ-2023-420116</t>
  </si>
  <si>
    <t>LY-6287</t>
  </si>
  <si>
    <t>Lynda Jamieson</t>
  </si>
  <si>
    <t>NZ-2025-813684</t>
  </si>
  <si>
    <t>DA-1050</t>
  </si>
  <si>
    <t>Damian Clifford</t>
  </si>
  <si>
    <t>NZ-2024-973545</t>
  </si>
  <si>
    <t>JO-1818</t>
  </si>
  <si>
    <t>Joshua Gledhill</t>
  </si>
  <si>
    <t>NZ-2022-621855</t>
  </si>
  <si>
    <t>MA-5807</t>
  </si>
  <si>
    <t>Mark Donaldson</t>
  </si>
  <si>
    <t>NZ-2022-123869</t>
  </si>
  <si>
    <t>EM-9864</t>
  </si>
  <si>
    <t>Emily Gray-Beard</t>
  </si>
  <si>
    <t>NZ-2023-955854</t>
  </si>
  <si>
    <t>BR-9301</t>
  </si>
  <si>
    <t>Brian Foley-Pickering</t>
  </si>
  <si>
    <t>NZ-2024-634019</t>
  </si>
  <si>
    <t>KA-5375</t>
  </si>
  <si>
    <t>Kaia Hansen</t>
  </si>
  <si>
    <t>NZ-2024-750529</t>
  </si>
  <si>
    <t>NI-3298</t>
  </si>
  <si>
    <t>Nicholas Stevens</t>
  </si>
  <si>
    <t>NZ-2021-240940</t>
  </si>
  <si>
    <t>EL-4896</t>
  </si>
  <si>
    <t>Ella Wilkinson-Simpson</t>
  </si>
  <si>
    <t>NZ-2021-707997</t>
  </si>
  <si>
    <t>BE-7601</t>
  </si>
  <si>
    <t>Benjamin Hamilton</t>
  </si>
  <si>
    <t>NZ-2022-205320</t>
  </si>
  <si>
    <t>LU-5138</t>
  </si>
  <si>
    <t>Lucy Monk-Smith</t>
  </si>
  <si>
    <t>NZ-2022-742942</t>
  </si>
  <si>
    <t>CA-7506</t>
  </si>
  <si>
    <t>Cameron Nicol</t>
  </si>
  <si>
    <t>NZ-2023-868891</t>
  </si>
  <si>
    <t>WI-5868</t>
  </si>
  <si>
    <t>Wiremu Frost</t>
  </si>
  <si>
    <t>NZ-2022-156275</t>
  </si>
  <si>
    <t>MA-7138</t>
  </si>
  <si>
    <t>NZ-2023-749347</t>
  </si>
  <si>
    <t>AN-4120</t>
  </si>
  <si>
    <t>Anna Francis</t>
  </si>
  <si>
    <t>NZ-2024-925893</t>
  </si>
  <si>
    <t>GR-5426</t>
  </si>
  <si>
    <t>Grant Wallis-Webb</t>
  </si>
  <si>
    <t>NZ-2022-596502</t>
  </si>
  <si>
    <t>CH-1851</t>
  </si>
  <si>
    <t>Charlotte O'Connell</t>
  </si>
  <si>
    <t>NZ-2022-336317</t>
  </si>
  <si>
    <t>KA-3952</t>
  </si>
  <si>
    <t>Karen Taylor</t>
  </si>
  <si>
    <t>NZ-2023-656301</t>
  </si>
  <si>
    <t>DO-7771</t>
  </si>
  <si>
    <t>Donna Eden</t>
  </si>
  <si>
    <t>NZ-2024-587613</t>
  </si>
  <si>
    <t>LI-2430</t>
  </si>
  <si>
    <t>Lisa Davidson</t>
  </si>
  <si>
    <t>NZ-2024-582213</t>
  </si>
  <si>
    <t>RO-8110</t>
  </si>
  <si>
    <t>Robert Mitchell-Morris</t>
  </si>
  <si>
    <t>NZ-2025-996697</t>
  </si>
  <si>
    <t>JU-1688</t>
  </si>
  <si>
    <t>Judith Thomas</t>
  </si>
  <si>
    <t>NZ-2024-445089</t>
  </si>
  <si>
    <t>AM-9966</t>
  </si>
  <si>
    <t>Amanda Burns</t>
  </si>
  <si>
    <t>NZ-2021-189023</t>
  </si>
  <si>
    <t>RI-3470</t>
  </si>
  <si>
    <t>Richard MacDonald</t>
  </si>
  <si>
    <t>NZ-2023-191832</t>
  </si>
  <si>
    <t>JA-8564</t>
  </si>
  <si>
    <t>James Joe</t>
  </si>
  <si>
    <t>NZ-2022-301849</t>
  </si>
  <si>
    <t>GR-1592</t>
  </si>
  <si>
    <t>NZ-2023-469333</t>
  </si>
  <si>
    <t>MI-2513</t>
  </si>
  <si>
    <t>Michael Arnott-Oliver</t>
  </si>
  <si>
    <t>NZ-2025-998216</t>
  </si>
  <si>
    <t>NI-6452</t>
  </si>
  <si>
    <t>Nicole Taylor</t>
  </si>
  <si>
    <t>NZ-2024-611102</t>
  </si>
  <si>
    <t>PA-6160</t>
  </si>
  <si>
    <t>Pamela Gardner</t>
  </si>
  <si>
    <t>NZ-2025-541589</t>
  </si>
  <si>
    <t>IS-1602</t>
  </si>
  <si>
    <t>Isaac Anderson</t>
  </si>
  <si>
    <t>NZ-2023-475660</t>
  </si>
  <si>
    <t>AN-5763</t>
  </si>
  <si>
    <t>Antony Turner</t>
  </si>
  <si>
    <t>NZ-2025-356700</t>
  </si>
  <si>
    <t>MI-1450</t>
  </si>
  <si>
    <t>Michael Burt</t>
  </si>
  <si>
    <t>NZ-2022-887690</t>
  </si>
  <si>
    <t>MA-9079</t>
  </si>
  <si>
    <t>Mark Ward</t>
  </si>
  <si>
    <t>NZ-2023-348900</t>
  </si>
  <si>
    <t>RO-4728</t>
  </si>
  <si>
    <t>Robert Dunn</t>
  </si>
  <si>
    <t>NZ-2025-352869</t>
  </si>
  <si>
    <t>CA-8627</t>
  </si>
  <si>
    <t>Cameron Alve</t>
  </si>
  <si>
    <t>NZ-2021-656391</t>
  </si>
  <si>
    <t>RA-9212</t>
  </si>
  <si>
    <t>Raymond Mitchell</t>
  </si>
  <si>
    <t>NZ-2022-997880</t>
  </si>
  <si>
    <t>SA-9491</t>
  </si>
  <si>
    <t>Samuel McDonald</t>
  </si>
  <si>
    <t>NZ-2022-339664</t>
  </si>
  <si>
    <t>ER-5631</t>
  </si>
  <si>
    <t>Erin Black</t>
  </si>
  <si>
    <t>NZ-2022-243878</t>
  </si>
  <si>
    <t>CH-3253</t>
  </si>
  <si>
    <t>Chloe Hayes</t>
  </si>
  <si>
    <t>NZ-2022-581093</t>
  </si>
  <si>
    <t>LY-5091</t>
  </si>
  <si>
    <t>Lydia Watt-Searle</t>
  </si>
  <si>
    <t>NZ-2022-730470</t>
  </si>
  <si>
    <t>JU-7206</t>
  </si>
  <si>
    <t>Julie Forbes</t>
  </si>
  <si>
    <t>NZ-2024-257411</t>
  </si>
  <si>
    <t>JA-6671</t>
  </si>
  <si>
    <t>Jack Stewart</t>
  </si>
  <si>
    <t>NZ-2024-778938</t>
  </si>
  <si>
    <t>LY-1932</t>
  </si>
  <si>
    <t>Lynette Cook-Smith</t>
  </si>
  <si>
    <t>NZ-2023-359486</t>
  </si>
  <si>
    <t>HE-3290</t>
  </si>
  <si>
    <t>Helen Hansen-Newton</t>
  </si>
  <si>
    <t>NZ-2022-603811</t>
  </si>
  <si>
    <t>SH-7827</t>
  </si>
  <si>
    <t>Shannon Jones-Morrison</t>
  </si>
  <si>
    <t>NZ-2024-299740</t>
  </si>
  <si>
    <t>JA-1078</t>
  </si>
  <si>
    <t>Jackson Anderson-Steele</t>
  </si>
  <si>
    <t>NZ-2023-899645</t>
  </si>
  <si>
    <t>HA-7976</t>
  </si>
  <si>
    <t>Hannah Newman-Evans</t>
  </si>
  <si>
    <t>NZ-2022-366833</t>
  </si>
  <si>
    <t>JU-5830</t>
  </si>
  <si>
    <t>Julie Gibson</t>
  </si>
  <si>
    <t>NZ-2023-845765</t>
  </si>
  <si>
    <t>MA-9085</t>
  </si>
  <si>
    <t>Mark Mears</t>
  </si>
  <si>
    <t>NZ-2022-306101</t>
  </si>
  <si>
    <t>KA-3445</t>
  </si>
  <si>
    <t>Karen Smart</t>
  </si>
  <si>
    <t>NZ-2023-521109</t>
  </si>
  <si>
    <t>WE-8063</t>
  </si>
  <si>
    <t>Wendy Murphy-Ward</t>
  </si>
  <si>
    <t>NZ-2023-858748</t>
  </si>
  <si>
    <t>PE-5244</t>
  </si>
  <si>
    <t>Peyton Black</t>
  </si>
  <si>
    <t>NZ-2023-718146</t>
  </si>
  <si>
    <t>GL-9093</t>
  </si>
  <si>
    <t>Glenda Simpson</t>
  </si>
  <si>
    <t>NZ-2022-149368</t>
  </si>
  <si>
    <t>PA-8147</t>
  </si>
  <si>
    <t>Patrick Edwards</t>
  </si>
  <si>
    <t>NZ-2025-218514</t>
  </si>
  <si>
    <t>JO-2883</t>
  </si>
  <si>
    <t>John Gray</t>
  </si>
  <si>
    <t>NZ-2024-328414</t>
  </si>
  <si>
    <t>NA-3278</t>
  </si>
  <si>
    <t>Natasha Griffin-Cook</t>
  </si>
  <si>
    <t>NZ-2024-902147</t>
  </si>
  <si>
    <t>TE-4473</t>
  </si>
  <si>
    <t>Teresa Harris</t>
  </si>
  <si>
    <t>NZ-2022-847728</t>
  </si>
  <si>
    <t>HE-7437</t>
  </si>
  <si>
    <t>Henry Roberts</t>
  </si>
  <si>
    <t>NZ-2024-123062</t>
  </si>
  <si>
    <t>AM-3082</t>
  </si>
  <si>
    <t>Amber Mason-Thomas</t>
  </si>
  <si>
    <t>NZ-2024-855170</t>
  </si>
  <si>
    <t>RE-9452</t>
  </si>
  <si>
    <t>Rebecca Saunders</t>
  </si>
  <si>
    <t>NZ-2023-699015</t>
  </si>
  <si>
    <t>MI-5985</t>
  </si>
  <si>
    <t>Michael Morgan</t>
  </si>
  <si>
    <t>NZ-2023-786866</t>
  </si>
  <si>
    <t>SH-5466</t>
  </si>
  <si>
    <t>Sharon Neal-Pearson</t>
  </si>
  <si>
    <t>NZ-2022-743214</t>
  </si>
  <si>
    <t>KA-2395</t>
  </si>
  <si>
    <t>Karen Mitchell</t>
  </si>
  <si>
    <t>NZ-2023-367420</t>
  </si>
  <si>
    <t>AN-6181</t>
  </si>
  <si>
    <t>NZ-2022-104657</t>
  </si>
  <si>
    <t>JA-2505</t>
  </si>
  <si>
    <t>Jason Huddleston</t>
  </si>
  <si>
    <t>NZ-2024-111177</t>
  </si>
  <si>
    <t>MA-3677</t>
  </si>
  <si>
    <t>Matthew Bishop</t>
  </si>
  <si>
    <t>NZ-2022-822947</t>
  </si>
  <si>
    <t>CO-1841</t>
  </si>
  <si>
    <t>Colin Pickering</t>
  </si>
  <si>
    <t>NZ-2025-905514</t>
  </si>
  <si>
    <t>MI-4888</t>
  </si>
  <si>
    <t>Michael Moore-Ward</t>
  </si>
  <si>
    <t>NZ-2022-607852</t>
  </si>
  <si>
    <t>AN-1742</t>
  </si>
  <si>
    <t>Anika Scott</t>
  </si>
  <si>
    <t>NZ-2025-381523</t>
  </si>
  <si>
    <t>AI-4313</t>
  </si>
  <si>
    <t>Aimee Hart</t>
  </si>
  <si>
    <t>NZ-2024-551418</t>
  </si>
  <si>
    <t>AL-3412</t>
  </si>
  <si>
    <t>Alexander Murphy</t>
  </si>
  <si>
    <t>NZ-2024-220015</t>
  </si>
  <si>
    <t>AN-2728</t>
  </si>
  <si>
    <t>Andrea Rose</t>
  </si>
  <si>
    <t>NZ-2024-673027</t>
  </si>
  <si>
    <t>SC-9003</t>
  </si>
  <si>
    <t>Scott Anderson</t>
  </si>
  <si>
    <t>NZ-2023-389125</t>
  </si>
  <si>
    <t>KY-8367</t>
  </si>
  <si>
    <t>Kylie Newton</t>
  </si>
  <si>
    <t>NZ-2023-405402</t>
  </si>
  <si>
    <t>HA-6328</t>
  </si>
  <si>
    <t>Hannah Jackson</t>
  </si>
  <si>
    <t>NZ-2025-420841</t>
  </si>
  <si>
    <t>MU-3988</t>
  </si>
  <si>
    <t>Murray Cameron</t>
  </si>
  <si>
    <t>NZ-2022-641597</t>
  </si>
  <si>
    <t>WI-1150</t>
  </si>
  <si>
    <t>William Smith</t>
  </si>
  <si>
    <t>NZ-2025-761068</t>
  </si>
  <si>
    <t>KA-8648</t>
  </si>
  <si>
    <t>Kayla Booker-Dalton</t>
  </si>
  <si>
    <t>NZ-2024-951702</t>
  </si>
  <si>
    <t>RY-1222</t>
  </si>
  <si>
    <t>Ryan Wheeler</t>
  </si>
  <si>
    <t>NZ-2024-977186</t>
  </si>
  <si>
    <t>CH-2439</t>
  </si>
  <si>
    <t>Cheryl Anderson</t>
  </si>
  <si>
    <t>NZ-2024-965249</t>
  </si>
  <si>
    <t>DA-5788</t>
  </si>
  <si>
    <t>Danielle Pritchard-Phillips</t>
  </si>
  <si>
    <t>NZ-2021-171132</t>
  </si>
  <si>
    <t>SA-1285</t>
  </si>
  <si>
    <t>NZ-2023-815106</t>
  </si>
  <si>
    <t>RE-1667</t>
  </si>
  <si>
    <t>Rebecca Guard</t>
  </si>
  <si>
    <t>NZ-2022-275700</t>
  </si>
  <si>
    <t>AR-6722</t>
  </si>
  <si>
    <t>Ariana Perano</t>
  </si>
  <si>
    <t>NZ-2023-974164</t>
  </si>
  <si>
    <t>ST-8549</t>
  </si>
  <si>
    <t>Stephen Campbell</t>
  </si>
  <si>
    <t>NZ-2023-779029</t>
  </si>
  <si>
    <t>GA-4443</t>
  </si>
  <si>
    <t>Gary Higgins</t>
  </si>
  <si>
    <t>NZ-2023-994572</t>
  </si>
  <si>
    <t>GR-2303</t>
  </si>
  <si>
    <t>Grant Small</t>
  </si>
  <si>
    <t>NZ-2023-363386</t>
  </si>
  <si>
    <t>AL-6216</t>
  </si>
  <si>
    <t>Alexander Saunders</t>
  </si>
  <si>
    <t>NZ-2021-255044</t>
  </si>
  <si>
    <t>BR-2528</t>
  </si>
  <si>
    <t>Brad Edwards</t>
  </si>
  <si>
    <t>NZ-2024-763491</t>
  </si>
  <si>
    <t>DO-8736</t>
  </si>
  <si>
    <t>Donald Hood</t>
  </si>
  <si>
    <t>NZ-2021-133024</t>
  </si>
  <si>
    <t>BR-9065</t>
  </si>
  <si>
    <t>Brooke Fuller-Brown</t>
  </si>
  <si>
    <t>NZ-2024-137835</t>
  </si>
  <si>
    <t>SH-4595</t>
  </si>
  <si>
    <t>Shannon Nicol</t>
  </si>
  <si>
    <t>NZ-2024-629188</t>
  </si>
  <si>
    <t>SA-4375</t>
  </si>
  <si>
    <t>Sarah Murdoch</t>
  </si>
  <si>
    <t>NZ-2025-999757</t>
  </si>
  <si>
    <t>RE-5454</t>
  </si>
  <si>
    <t>Rebecca Armstrong-Hanson</t>
  </si>
  <si>
    <t>NZ-2023-831517</t>
  </si>
  <si>
    <t>KA-4181</t>
  </si>
  <si>
    <t>Kathleen Wilton</t>
  </si>
  <si>
    <t>NZ-2024-349111</t>
  </si>
  <si>
    <t>LE-7429</t>
  </si>
  <si>
    <t>Lee Martin</t>
  </si>
  <si>
    <t>NZ-2025-689494</t>
  </si>
  <si>
    <t>JA-9074</t>
  </si>
  <si>
    <t>Jaxon Brown</t>
  </si>
  <si>
    <t>NZ-2023-341843</t>
  </si>
  <si>
    <t>MA-6925</t>
  </si>
  <si>
    <t>Matthew Croad</t>
  </si>
  <si>
    <t>NZ-2024-966574</t>
  </si>
  <si>
    <t>MA-5760</t>
  </si>
  <si>
    <t>Mark Johnston-Small</t>
  </si>
  <si>
    <t>NZ-2021-267493</t>
  </si>
  <si>
    <t>KA-5875</t>
  </si>
  <si>
    <t>Kauri Scott</t>
  </si>
  <si>
    <t>NZ-2022-559118</t>
  </si>
  <si>
    <t>AN-6908</t>
  </si>
  <si>
    <t>Angel Rodgers</t>
  </si>
  <si>
    <t>NZ-2022-117078</t>
  </si>
  <si>
    <t>PE-4218</t>
  </si>
  <si>
    <t>Peter Morris</t>
  </si>
  <si>
    <t>NZ-2025-515777</t>
  </si>
  <si>
    <t>WA-9231</t>
  </si>
  <si>
    <t>Wayne Morgan</t>
  </si>
  <si>
    <t>NZ-2023-295363</t>
  </si>
  <si>
    <t>IA-9973</t>
  </si>
  <si>
    <t>Ian Harris</t>
  </si>
  <si>
    <t>NZ-2022-886748</t>
  </si>
  <si>
    <t>WI-1504</t>
  </si>
  <si>
    <t>NZ-2023-442419</t>
  </si>
  <si>
    <t>BR-8387</t>
  </si>
  <si>
    <t>Bryan Read</t>
  </si>
  <si>
    <t>NZ-2025-778399</t>
  </si>
  <si>
    <t>NI-4411</t>
  </si>
  <si>
    <t>Nicola Mitchell</t>
  </si>
  <si>
    <t>NZ-2022-425103</t>
  </si>
  <si>
    <t>KE-3180</t>
  </si>
  <si>
    <t>Kevin Knight-Ireland</t>
  </si>
  <si>
    <t>NZ-2022-353819</t>
  </si>
  <si>
    <t>LI-9232</t>
  </si>
  <si>
    <t>Lily Goodwin</t>
  </si>
  <si>
    <t>NZ-2024-942172</t>
  </si>
  <si>
    <t>CA-4640</t>
  </si>
  <si>
    <t>Carl Olsen</t>
  </si>
  <si>
    <t>NZ-2024-444627</t>
  </si>
  <si>
    <t>CO-3818</t>
  </si>
  <si>
    <t>Courtney Fitzgerald</t>
  </si>
  <si>
    <t>NZ-2023-674008</t>
  </si>
  <si>
    <t>NI-8405</t>
  </si>
  <si>
    <t>Nicholas Stewart</t>
  </si>
  <si>
    <t>NZ-2024-945816</t>
  </si>
  <si>
    <t>SI-9220</t>
  </si>
  <si>
    <t>Simon Henderson</t>
  </si>
  <si>
    <t>NZ-2024-621892</t>
  </si>
  <si>
    <t>YV-4612</t>
  </si>
  <si>
    <t>Yvonne Lang</t>
  </si>
  <si>
    <t>NZ-2024-263097</t>
  </si>
  <si>
    <t>ST-4271</t>
  </si>
  <si>
    <t>Stephen Stubbs</t>
  </si>
  <si>
    <t>NZ-2022-254844</t>
  </si>
  <si>
    <t>JA-9939</t>
  </si>
  <si>
    <t>Jason Avery</t>
  </si>
  <si>
    <t>NZ-2023-758561</t>
  </si>
  <si>
    <t>MA-4559</t>
  </si>
  <si>
    <t>Maurice Strawbridge</t>
  </si>
  <si>
    <t>NZ-2021-459570</t>
  </si>
  <si>
    <t>RO-7836</t>
  </si>
  <si>
    <t>Rochelle Horn</t>
  </si>
  <si>
    <t>NZ-2021-677320</t>
  </si>
  <si>
    <t>SA-5153</t>
  </si>
  <si>
    <t>Sarah Edwards</t>
  </si>
  <si>
    <t>NZ-2024-795380</t>
  </si>
  <si>
    <t>TI-8138</t>
  </si>
  <si>
    <t>Tiare Gibson-Casey</t>
  </si>
  <si>
    <t>NZ-2023-692547</t>
  </si>
  <si>
    <t>PA-1692</t>
  </si>
  <si>
    <t>Pamela Jackson</t>
  </si>
  <si>
    <t>NZ-2024-993375</t>
  </si>
  <si>
    <t>ST-5804</t>
  </si>
  <si>
    <t>NZ-2022-599345</t>
  </si>
  <si>
    <t>JO-9942</t>
  </si>
  <si>
    <t>Joanne Nielsen</t>
  </si>
  <si>
    <t>NZ-2023-203872</t>
  </si>
  <si>
    <t>BA-9562</t>
  </si>
  <si>
    <t>Bailey Holloway</t>
  </si>
  <si>
    <t>NZ-2023-535746</t>
  </si>
  <si>
    <t>KA-2141</t>
  </si>
  <si>
    <t>Kay West</t>
  </si>
  <si>
    <t>NZ-2024-697863</t>
  </si>
  <si>
    <t>DA-3475</t>
  </si>
  <si>
    <t>David Twidle</t>
  </si>
  <si>
    <t>NZ-2024-254898</t>
  </si>
  <si>
    <t>AB-2277</t>
  </si>
  <si>
    <t>Abby Logan</t>
  </si>
  <si>
    <t>NZ-2022-319475</t>
  </si>
  <si>
    <t>JA-8375</t>
  </si>
  <si>
    <t>James Johansen-Shepherd</t>
  </si>
  <si>
    <t>NZ-2022-194438</t>
  </si>
  <si>
    <t>PA-2901</t>
  </si>
  <si>
    <t>Pamela Vincent</t>
  </si>
  <si>
    <t>NZ-2023-437604</t>
  </si>
  <si>
    <t>AN-1696</t>
  </si>
  <si>
    <t>Anna Dobson-Anderson</t>
  </si>
  <si>
    <t>NZ-2024-565643</t>
  </si>
  <si>
    <t>BR-6526</t>
  </si>
  <si>
    <t>Brian Wood</t>
  </si>
  <si>
    <t>NZ-2024-422784</t>
  </si>
  <si>
    <t>MI-5002</t>
  </si>
  <si>
    <t>Michelle Spencer-Wilton</t>
  </si>
  <si>
    <t>NZ-2024-375466</t>
  </si>
  <si>
    <t>RA-2628</t>
  </si>
  <si>
    <t>Rachel Jensen</t>
  </si>
  <si>
    <t>NZ-2022-512371</t>
  </si>
  <si>
    <t>JU-2691</t>
  </si>
  <si>
    <t>NZ-2024-976559</t>
  </si>
  <si>
    <t>EM-2563</t>
  </si>
  <si>
    <t>Emma Giles</t>
  </si>
  <si>
    <t>NZ-2022-562841</t>
  </si>
  <si>
    <t>SU-9834</t>
  </si>
  <si>
    <t>Summer Wells</t>
  </si>
  <si>
    <t>NZ-2024-344554</t>
  </si>
  <si>
    <t>MI-6236</t>
  </si>
  <si>
    <t>Michael Nelson</t>
  </si>
  <si>
    <t>NZ-2024-753045</t>
  </si>
  <si>
    <t>KE-3841</t>
  </si>
  <si>
    <t>Kevin Carter</t>
  </si>
  <si>
    <t>NZ-2022-651069</t>
  </si>
  <si>
    <t>CH-6381</t>
  </si>
  <si>
    <t>Christina Kelly</t>
  </si>
  <si>
    <t>NZ-2024-357615</t>
  </si>
  <si>
    <t>MA-4602</t>
  </si>
  <si>
    <t>Mark Schwass</t>
  </si>
  <si>
    <t>NZ-2025-310783</t>
  </si>
  <si>
    <t>SH-8231</t>
  </si>
  <si>
    <t>Sheryl Gardiner</t>
  </si>
  <si>
    <t>NZ-2023-422943</t>
  </si>
  <si>
    <t>DA-6818</t>
  </si>
  <si>
    <t>David Perrin-Matheson</t>
  </si>
  <si>
    <t>NZ-2025-236581</t>
  </si>
  <si>
    <t>FI-7599</t>
  </si>
  <si>
    <t>Fiona Jackson-Stewart</t>
  </si>
  <si>
    <t>NZ-2022-180515</t>
  </si>
  <si>
    <t>ST-3419</t>
  </si>
  <si>
    <t>Stella Waugh</t>
  </si>
  <si>
    <t>NZ-2024-441142</t>
  </si>
  <si>
    <t>SA-6536</t>
  </si>
  <si>
    <t>Sarah Maxwell</t>
  </si>
  <si>
    <t>NZ-2022-871103</t>
  </si>
  <si>
    <t>SI-5213</t>
  </si>
  <si>
    <t>Simon Mason-Clarke</t>
  </si>
  <si>
    <t>NZ-2023-822735</t>
  </si>
  <si>
    <t>CA-1519</t>
  </si>
  <si>
    <t>Cassandra Brown</t>
  </si>
  <si>
    <t>NZ-2022-656633</t>
  </si>
  <si>
    <t>KE-2135</t>
  </si>
  <si>
    <t>Kelvin Baker</t>
  </si>
  <si>
    <t>NZ-2021-971032</t>
  </si>
  <si>
    <t>AR-5525</t>
  </si>
  <si>
    <t>Aroha Taylor</t>
  </si>
  <si>
    <t>NZ-2021-160995</t>
  </si>
  <si>
    <t>DA-9485</t>
  </si>
  <si>
    <t>NZ-2022-274898</t>
  </si>
  <si>
    <t>MO-8868</t>
  </si>
  <si>
    <t>Molly Allen</t>
  </si>
  <si>
    <t>NZ-2022-639942</t>
  </si>
  <si>
    <t>LA-4475</t>
  </si>
  <si>
    <t>Lachlan Price</t>
  </si>
  <si>
    <t>NZ-2023-283034</t>
  </si>
  <si>
    <t>CA-3040</t>
  </si>
  <si>
    <t>Caleb Webster</t>
  </si>
  <si>
    <t>NZ-2022-832552</t>
  </si>
  <si>
    <t>JA-5506</t>
  </si>
  <si>
    <t>Jamie Read</t>
  </si>
  <si>
    <t>NZ-2021-652382</t>
  </si>
  <si>
    <t>HA-1928</t>
  </si>
  <si>
    <t>Hannah Holland</t>
  </si>
  <si>
    <t>NZ-2025-602822</t>
  </si>
  <si>
    <t>HA-2791</t>
  </si>
  <si>
    <t>Hamish Seymour-Harris</t>
  </si>
  <si>
    <t>NZ-2022-295927</t>
  </si>
  <si>
    <t>VI-5100</t>
  </si>
  <si>
    <t>Vicky Neal</t>
  </si>
  <si>
    <t>NZ-2023-929648</t>
  </si>
  <si>
    <t>BR-8089</t>
  </si>
  <si>
    <t>Bruce Millard</t>
  </si>
  <si>
    <t>NZ-2024-345616</t>
  </si>
  <si>
    <t>AN-4778</t>
  </si>
  <si>
    <t>Andrew Lee</t>
  </si>
  <si>
    <t>NZ-2024-378421</t>
  </si>
  <si>
    <t>TR-8920</t>
  </si>
  <si>
    <t>Troy Sutton</t>
  </si>
  <si>
    <t>NZ-2022-668183</t>
  </si>
  <si>
    <t>LU-4456</t>
  </si>
  <si>
    <t>Lucy Berry-Adams</t>
  </si>
  <si>
    <t>NZ-2023-666679</t>
  </si>
  <si>
    <t>GE-4998</t>
  </si>
  <si>
    <t>Georgina McCarthy</t>
  </si>
  <si>
    <t>NZ-2022-323353</t>
  </si>
  <si>
    <t>CA-9737</t>
  </si>
  <si>
    <t>Carolyn Anderson</t>
  </si>
  <si>
    <t>NZ-2022-894259</t>
  </si>
  <si>
    <t>BR-9097</t>
  </si>
  <si>
    <t>Brad Holland</t>
  </si>
  <si>
    <t>NZ-2025-976947</t>
  </si>
  <si>
    <t>NI-7606</t>
  </si>
  <si>
    <t>Nicole Powell-Hooper</t>
  </si>
  <si>
    <t>NZ-2025-981606</t>
  </si>
  <si>
    <t>NI-1435</t>
  </si>
  <si>
    <t>Nixon Gardner</t>
  </si>
  <si>
    <t>NZ-2025-102008</t>
  </si>
  <si>
    <t>HA-2893</t>
  </si>
  <si>
    <t>Hayden Patchett-Evans</t>
  </si>
  <si>
    <t>NZ-2024-906985</t>
  </si>
  <si>
    <t>JA-4404</t>
  </si>
  <si>
    <t>Jason Thomas</t>
  </si>
  <si>
    <t>NZ-2024-800152</t>
  </si>
  <si>
    <t>PA-9031</t>
  </si>
  <si>
    <t>Pamela Smith</t>
  </si>
  <si>
    <t>NZ-2025-188402</t>
  </si>
  <si>
    <t>JO-8807</t>
  </si>
  <si>
    <t>Jonathan Rodgers</t>
  </si>
  <si>
    <t>NZ-2024-868040</t>
  </si>
  <si>
    <t>MA-8873</t>
  </si>
  <si>
    <t>Martin Jones-Croad</t>
  </si>
  <si>
    <t>NZ-2022-209879</t>
  </si>
  <si>
    <t>DA-5065</t>
  </si>
  <si>
    <t>Darren Parsons</t>
  </si>
  <si>
    <t>NZ-2021-605050</t>
  </si>
  <si>
    <t>CA-3128</t>
  </si>
  <si>
    <t>Cameron Harris-Baldick</t>
  </si>
  <si>
    <t>NZ-2022-840580</t>
  </si>
  <si>
    <t>JA-7480</t>
  </si>
  <si>
    <t>Jade George</t>
  </si>
  <si>
    <t>NZ-2024-601859</t>
  </si>
  <si>
    <t>TH-8140</t>
  </si>
  <si>
    <t>Thomas Dean</t>
  </si>
  <si>
    <t>NZ-2024-692808</t>
  </si>
  <si>
    <t>TO-5326</t>
  </si>
  <si>
    <t>Tony Sixtus</t>
  </si>
  <si>
    <t>NZ-2022-173167</t>
  </si>
  <si>
    <t>AN-1062</t>
  </si>
  <si>
    <t>Andrea Griffiths</t>
  </si>
  <si>
    <t>NZ-2024-364502</t>
  </si>
  <si>
    <t>DY-3810</t>
  </si>
  <si>
    <t>Dylan Foote</t>
  </si>
  <si>
    <t>NZ-2022-174071</t>
  </si>
  <si>
    <t>HA-5500</t>
  </si>
  <si>
    <t>Hayley Reid-Jones</t>
  </si>
  <si>
    <t>NZ-2022-913719</t>
  </si>
  <si>
    <t>CH-9918</t>
  </si>
  <si>
    <t>Christopher Wills</t>
  </si>
  <si>
    <t>NZ-2021-561212</t>
  </si>
  <si>
    <t>PE-5407</t>
  </si>
  <si>
    <t>Peter Esson</t>
  </si>
  <si>
    <t>NZ-2022-209207</t>
  </si>
  <si>
    <t>AM-5585</t>
  </si>
  <si>
    <t>Amelia Hooper</t>
  </si>
  <si>
    <t>NZ-2024-270100</t>
  </si>
  <si>
    <t>DA-3660</t>
  </si>
  <si>
    <t>NZ-2022-434023</t>
  </si>
  <si>
    <t>FI-3119</t>
  </si>
  <si>
    <t>Fiona Allen</t>
  </si>
  <si>
    <t>NZ-2022-968118</t>
  </si>
  <si>
    <t>AN-4884</t>
  </si>
  <si>
    <t>Andrew Harris</t>
  </si>
  <si>
    <t>NZ-2022-640299</t>
  </si>
  <si>
    <t>JA-4448</t>
  </si>
  <si>
    <t>Jasmine Francis-Burrell</t>
  </si>
  <si>
    <t>NZ-2025-894889</t>
  </si>
  <si>
    <t>DA-5814</t>
  </si>
  <si>
    <t>David Hudson-Esson</t>
  </si>
  <si>
    <t>NZ-2024-976198</t>
  </si>
  <si>
    <t>PE-6387</t>
  </si>
  <si>
    <t>Penelope Reynolds</t>
  </si>
  <si>
    <t>NZ-2024-263022</t>
  </si>
  <si>
    <t>ST-2456</t>
  </si>
  <si>
    <t>Stephen Burnett</t>
  </si>
  <si>
    <t>NZ-2022-438787</t>
  </si>
  <si>
    <t>NI-6949</t>
  </si>
  <si>
    <t>Nikita Williams-West</t>
  </si>
  <si>
    <t>NZ-2023-754482</t>
  </si>
  <si>
    <t>RO-4833</t>
  </si>
  <si>
    <t>Robyn Mitchell</t>
  </si>
  <si>
    <t>NZ-2021-806782</t>
  </si>
  <si>
    <t>LA-3031</t>
  </si>
  <si>
    <t>Laura Sullivan</t>
  </si>
  <si>
    <t>NZ-2024-355522</t>
  </si>
  <si>
    <t>SU-9887</t>
  </si>
  <si>
    <t>Susan Martin</t>
  </si>
  <si>
    <t>NZ-2023-493401</t>
  </si>
  <si>
    <t>JA-4799</t>
  </si>
  <si>
    <t>Jacqueline Thompson-Hart</t>
  </si>
  <si>
    <t>NZ-2023-418675</t>
  </si>
  <si>
    <t>SH-6787</t>
  </si>
  <si>
    <t>NZ-2023-340621</t>
  </si>
  <si>
    <t>AN-4876</t>
  </si>
  <si>
    <t>Andrew Thompson</t>
  </si>
  <si>
    <t>NZ-2022-904482</t>
  </si>
  <si>
    <t>MA-4698</t>
  </si>
  <si>
    <t>Mason Marfell</t>
  </si>
  <si>
    <t>NZ-2025-226629</t>
  </si>
  <si>
    <t>MI-9763</t>
  </si>
  <si>
    <t>Michelle Buckley</t>
  </si>
  <si>
    <t>NZ-2022-495893</t>
  </si>
  <si>
    <t>DA-3759</t>
  </si>
  <si>
    <t>Danielle Butler</t>
  </si>
  <si>
    <t>NZ-2021-919097</t>
  </si>
  <si>
    <t>NI-3350</t>
  </si>
  <si>
    <t>Nicholas Chambers-Shaw</t>
  </si>
  <si>
    <t>NZ-2023-735203</t>
  </si>
  <si>
    <t>EL-8158</t>
  </si>
  <si>
    <t>Ella Fowler</t>
  </si>
  <si>
    <t>NZ-2022-315546</t>
  </si>
  <si>
    <t>NA-1810</t>
  </si>
  <si>
    <t>Natasha Moore</t>
  </si>
  <si>
    <t>NZ-2021-279130</t>
  </si>
  <si>
    <t>AL-6971</t>
  </si>
  <si>
    <t>Alexandra Tanner</t>
  </si>
  <si>
    <t>NZ-2025-376063</t>
  </si>
  <si>
    <t>DA-9484</t>
  </si>
  <si>
    <t>Darryn Parsons</t>
  </si>
  <si>
    <t>NZ-2022-123159</t>
  </si>
  <si>
    <t>SA-3429</t>
  </si>
  <si>
    <t>Samantha Stokes</t>
  </si>
  <si>
    <t>NZ-2022-796112</t>
  </si>
  <si>
    <t>MA-1873</t>
  </si>
  <si>
    <t>Matthew Matthews</t>
  </si>
  <si>
    <t>NZ-2022-860632</t>
  </si>
  <si>
    <t>KA-3924</t>
  </si>
  <si>
    <t>Katrina Aldridge-Shaw</t>
  </si>
  <si>
    <t>NZ-2022-281783</t>
  </si>
  <si>
    <t>KI-7337</t>
  </si>
  <si>
    <t>Kimberley Bryant-Henderson</t>
  </si>
  <si>
    <t>NZ-2024-590596</t>
  </si>
  <si>
    <t>MA-9956</t>
  </si>
  <si>
    <t>Matthew Carter</t>
  </si>
  <si>
    <t>NZ-2021-105044</t>
  </si>
  <si>
    <t>NA-6298</t>
  </si>
  <si>
    <t>Nathan Curtis</t>
  </si>
  <si>
    <t>NZ-2021-395295</t>
  </si>
  <si>
    <t>LA-3692</t>
  </si>
  <si>
    <t>Lauren Beard</t>
  </si>
  <si>
    <t>NZ-2022-844589</t>
  </si>
  <si>
    <t>HE-4893</t>
  </si>
  <si>
    <t>Helen Baxter-Potter</t>
  </si>
  <si>
    <t>NZ-2023-876841</t>
  </si>
  <si>
    <t>KA-6988</t>
  </si>
  <si>
    <t>Kathryn Cole</t>
  </si>
  <si>
    <t>NZ-2024-141366</t>
  </si>
  <si>
    <t>CR-3662</t>
  </si>
  <si>
    <t>Craig Duncan</t>
  </si>
  <si>
    <t>NZ-2025-953463</t>
  </si>
  <si>
    <t>JA-4919</t>
  </si>
  <si>
    <t>James Burgess</t>
  </si>
  <si>
    <t>NZ-2023-703066</t>
  </si>
  <si>
    <t>MA-3902</t>
  </si>
  <si>
    <t>Mark Wood-Barrett</t>
  </si>
  <si>
    <t>NZ-2022-883374</t>
  </si>
  <si>
    <t>AB-8140</t>
  </si>
  <si>
    <t>Abigail Cook</t>
  </si>
  <si>
    <t>NZ-2024-970886</t>
  </si>
  <si>
    <t>AR-5698</t>
  </si>
  <si>
    <t>Ari Paul</t>
  </si>
  <si>
    <t>NZ-2022-133771</t>
  </si>
  <si>
    <t>DO-4161</t>
  </si>
  <si>
    <t>Donna Russell</t>
  </si>
  <si>
    <t>NZ-2022-732596</t>
  </si>
  <si>
    <t>NI-1028</t>
  </si>
  <si>
    <t>Nicholas Bassett</t>
  </si>
  <si>
    <t>NZ-2024-942224</t>
  </si>
  <si>
    <t>MA-4172</t>
  </si>
  <si>
    <t>Matthew Allan</t>
  </si>
  <si>
    <t>NZ-2021-938148</t>
  </si>
  <si>
    <t>TH-8698</t>
  </si>
  <si>
    <t>NZ-2023-950647</t>
  </si>
  <si>
    <t>MI-9174</t>
  </si>
  <si>
    <t>Michelle Thomas</t>
  </si>
  <si>
    <t>NZ-2025-314747</t>
  </si>
  <si>
    <t>RO-6165</t>
  </si>
  <si>
    <t>Rochelle Wilkinson</t>
  </si>
  <si>
    <t>NZ-2022-520024</t>
  </si>
  <si>
    <t>RO-1608</t>
  </si>
  <si>
    <t>Ronald Jensen</t>
  </si>
  <si>
    <t>NZ-2024-629390</t>
  </si>
  <si>
    <t>MU-9882</t>
  </si>
  <si>
    <t>Murray Smith</t>
  </si>
  <si>
    <t>NZ-2023-246636</t>
  </si>
  <si>
    <t>AD-9462</t>
  </si>
  <si>
    <t>Adam Hoskins</t>
  </si>
  <si>
    <t>NZ-2022-248587</t>
  </si>
  <si>
    <t>TH-8411</t>
  </si>
  <si>
    <t>Thomas Marshall</t>
  </si>
  <si>
    <t>NZ-2023-901218</t>
  </si>
  <si>
    <t>MA-6452</t>
  </si>
  <si>
    <t>Manaia Boyle</t>
  </si>
  <si>
    <t>NZ-2025-222924</t>
  </si>
  <si>
    <t>RE-2208</t>
  </si>
  <si>
    <t>Rex Laurenson</t>
  </si>
  <si>
    <t>NZ-2024-396598</t>
  </si>
  <si>
    <t>MI-3567</t>
  </si>
  <si>
    <t>Michael Marshall</t>
  </si>
  <si>
    <t>NZ-2022-494873</t>
  </si>
  <si>
    <t>MI-7917</t>
  </si>
  <si>
    <t>NZ-2022-132019</t>
  </si>
  <si>
    <t>ST-6533</t>
  </si>
  <si>
    <t>NZ-2024-456203</t>
  </si>
  <si>
    <t>OL-2546</t>
  </si>
  <si>
    <t>Olivia Scott-Oliver</t>
  </si>
  <si>
    <t>NZ-2022-336375</t>
  </si>
  <si>
    <t>SH-3485</t>
  </si>
  <si>
    <t>Shane Boyd-Hart</t>
  </si>
  <si>
    <t>NZ-2023-971676</t>
  </si>
  <si>
    <t>ST-1150</t>
  </si>
  <si>
    <t>Stacey McKinnon</t>
  </si>
  <si>
    <t>NZ-2021-359635</t>
  </si>
  <si>
    <t>TY-5480</t>
  </si>
  <si>
    <t>Tyler Rasmussen</t>
  </si>
  <si>
    <t>NZ-2024-192280</t>
  </si>
  <si>
    <t>TI-3015</t>
  </si>
  <si>
    <t>Timothy Hamilton</t>
  </si>
  <si>
    <t>NZ-2023-319918</t>
  </si>
  <si>
    <t>EL-6487</t>
  </si>
  <si>
    <t>Elizabeth Leslie</t>
  </si>
  <si>
    <t>NZ-2025-254009</t>
  </si>
  <si>
    <t>KE-6731</t>
  </si>
  <si>
    <t>Kelsey Barrett</t>
  </si>
  <si>
    <t>NZ-2024-530515</t>
  </si>
  <si>
    <t>CH-7350</t>
  </si>
  <si>
    <t>Christopher Johnston</t>
  </si>
  <si>
    <t>NZ-2023-183693</t>
  </si>
  <si>
    <t>JA-3541</t>
  </si>
  <si>
    <t>Jack Rowlands</t>
  </si>
  <si>
    <t>NZ-2022-296726</t>
  </si>
  <si>
    <t>WA-9479</t>
  </si>
  <si>
    <t>Wayne Stokes</t>
  </si>
  <si>
    <t>NZ-2024-601197</t>
  </si>
  <si>
    <t>MA-4323</t>
  </si>
  <si>
    <t>NZ-2023-637363</t>
  </si>
  <si>
    <t>KA-3375</t>
  </si>
  <si>
    <t>Karl Norton</t>
  </si>
  <si>
    <t>NZ-2022-126076</t>
  </si>
  <si>
    <t>LO-1302</t>
  </si>
  <si>
    <t>Lorraine Carr</t>
  </si>
  <si>
    <t>NZ-2023-584503</t>
  </si>
  <si>
    <t>RO-6733</t>
  </si>
  <si>
    <t>Ross Thomas-Taylor</t>
  </si>
  <si>
    <t>NZ-2024-375871</t>
  </si>
  <si>
    <t>JO-5517</t>
  </si>
  <si>
    <t>Joseph Knowles-Millard</t>
  </si>
  <si>
    <t>NZ-2023-755127</t>
  </si>
  <si>
    <t>ST-7935</t>
  </si>
  <si>
    <t>Stephen McLachlan</t>
  </si>
  <si>
    <t>NZ-2022-472371</t>
  </si>
  <si>
    <t>LI-2554</t>
  </si>
  <si>
    <t>Lisa Jennings</t>
  </si>
  <si>
    <t>NZ-2022-603481</t>
  </si>
  <si>
    <t>MA-3963</t>
  </si>
  <si>
    <t>Mark Adams</t>
  </si>
  <si>
    <t>NZ-2024-191005</t>
  </si>
  <si>
    <t>RI-7962</t>
  </si>
  <si>
    <t>Richard Fairhall</t>
  </si>
  <si>
    <t>NZ-2022-121038</t>
  </si>
  <si>
    <t>JO-5818</t>
  </si>
  <si>
    <t>Jordan Smith-Smith</t>
  </si>
  <si>
    <t>NZ-2024-148193</t>
  </si>
  <si>
    <t>RO-3262</t>
  </si>
  <si>
    <t>Robert Steele-Taylor</t>
  </si>
  <si>
    <t>NZ-2024-788428</t>
  </si>
  <si>
    <t>MA-8396</t>
  </si>
  <si>
    <t>Margaret Southee</t>
  </si>
  <si>
    <t>NZ-2022-804674</t>
  </si>
  <si>
    <t>HE-4941</t>
  </si>
  <si>
    <t>Helen Rutherford</t>
  </si>
  <si>
    <t>NZ-2021-734793</t>
  </si>
  <si>
    <t>OL-8135</t>
  </si>
  <si>
    <t>Olivia Ching-Neal</t>
  </si>
  <si>
    <t>NZ-2024-405377</t>
  </si>
  <si>
    <t>AN-6555</t>
  </si>
  <si>
    <t>Andrew Carter</t>
  </si>
  <si>
    <t>NZ-2025-367413</t>
  </si>
  <si>
    <t>RI-3935</t>
  </si>
  <si>
    <t>Riley Casey-Law</t>
  </si>
  <si>
    <t>NZ-2023-924305</t>
  </si>
  <si>
    <t>TH-4499</t>
  </si>
  <si>
    <t>Thomas O'Keefe-Reynolds</t>
  </si>
  <si>
    <t>NZ-2025-180725</t>
  </si>
  <si>
    <t>DA-7750</t>
  </si>
  <si>
    <t>David Richards</t>
  </si>
  <si>
    <t>NZ-2022-318204</t>
  </si>
  <si>
    <t>JE-3186</t>
  </si>
  <si>
    <t>Jennifer Steele</t>
  </si>
  <si>
    <t>NZ-2024-204866</t>
  </si>
  <si>
    <t>BR-2317</t>
  </si>
  <si>
    <t>Brenda Sutton</t>
  </si>
  <si>
    <t>NZ-2022-833520</t>
  </si>
  <si>
    <t>LU-7481</t>
  </si>
  <si>
    <t>Luke Horn</t>
  </si>
  <si>
    <t>NZ-2024-932368</t>
  </si>
  <si>
    <t>MA-4406</t>
  </si>
  <si>
    <t>Mark Eaton</t>
  </si>
  <si>
    <t>NZ-2025-313679</t>
  </si>
  <si>
    <t>BA-7515</t>
  </si>
  <si>
    <t>Barbara Jackson</t>
  </si>
  <si>
    <t>NZ-2021-432279</t>
  </si>
  <si>
    <t>AN-3971</t>
  </si>
  <si>
    <t>Annette Hart</t>
  </si>
  <si>
    <t>NZ-2022-471715</t>
  </si>
  <si>
    <t>KY-1724</t>
  </si>
  <si>
    <t>Kyle Perano-Scott</t>
  </si>
  <si>
    <t>NZ-2021-941983</t>
  </si>
  <si>
    <t>MA-9925</t>
  </si>
  <si>
    <t>Mackenzie Bright</t>
  </si>
  <si>
    <t>NZ-2025-681801</t>
  </si>
  <si>
    <t>IS-2249</t>
  </si>
  <si>
    <t>NZ-2021-908379</t>
  </si>
  <si>
    <t>JU-1132</t>
  </si>
  <si>
    <t>Justine Sullivan</t>
  </si>
  <si>
    <t>NZ-2022-906544</t>
  </si>
  <si>
    <t>RA-5827</t>
  </si>
  <si>
    <t>Raymond Bradley-Ward</t>
  </si>
  <si>
    <t>NZ-2023-273113</t>
  </si>
  <si>
    <t>LO-2098</t>
  </si>
  <si>
    <t>Lorraine Whyte-Thompson</t>
  </si>
  <si>
    <t>NZ-2024-119025</t>
  </si>
  <si>
    <t>HE-8805</t>
  </si>
  <si>
    <t>NZ-2022-304158</t>
  </si>
  <si>
    <t>MA-1375</t>
  </si>
  <si>
    <t>Maree Graham</t>
  </si>
  <si>
    <t>NZ-2024-795745</t>
  </si>
  <si>
    <t>RO-5513</t>
  </si>
  <si>
    <t>Robert Hubbard</t>
  </si>
  <si>
    <t>NZ-2025-965760</t>
  </si>
  <si>
    <t>NI-1723</t>
  </si>
  <si>
    <t>Nigel Thomas</t>
  </si>
  <si>
    <t>NZ-2025-723837</t>
  </si>
  <si>
    <t>DA-3454</t>
  </si>
  <si>
    <t>NZ-2023-176865</t>
  </si>
  <si>
    <t>AM-4864</t>
  </si>
  <si>
    <t>Amelia Mayo</t>
  </si>
  <si>
    <t>NZ-2022-881395</t>
  </si>
  <si>
    <t>AL-8331</t>
  </si>
  <si>
    <t>Alice Smart</t>
  </si>
  <si>
    <t>NZ-2024-352830</t>
  </si>
  <si>
    <t>EM-8411</t>
  </si>
  <si>
    <t>Emma Brown</t>
  </si>
  <si>
    <t>NZ-2023-602507</t>
  </si>
  <si>
    <t>EM-3483</t>
  </si>
  <si>
    <t>Emma Parkes</t>
  </si>
  <si>
    <t>NZ-2024-771543</t>
  </si>
  <si>
    <t>LO-6998</t>
  </si>
  <si>
    <t>Louise Oliver-Hooper</t>
  </si>
  <si>
    <t>NZ-2024-639462</t>
  </si>
  <si>
    <t>TO-6903</t>
  </si>
  <si>
    <t>Tony Willis</t>
  </si>
  <si>
    <t>NZ-2022-489960</t>
  </si>
  <si>
    <t>AR-9403</t>
  </si>
  <si>
    <t>Aria Sowman</t>
  </si>
  <si>
    <t>NZ-2022-765961</t>
  </si>
  <si>
    <t>SA-1260</t>
  </si>
  <si>
    <t>Samantha Davidson</t>
  </si>
  <si>
    <t>NZ-2023-976827</t>
  </si>
  <si>
    <t>DA-7670</t>
  </si>
  <si>
    <t>Daniel Long-Osborne</t>
  </si>
  <si>
    <t>NZ-2022-238189</t>
  </si>
  <si>
    <t>CR-7304</t>
  </si>
  <si>
    <t>Craig Jarvis</t>
  </si>
  <si>
    <t>NZ-2022-236094</t>
  </si>
  <si>
    <t>SU-1617</t>
  </si>
  <si>
    <t>Susan Richards</t>
  </si>
  <si>
    <t>NZ-2021-891632</t>
  </si>
  <si>
    <t>JA-8713</t>
  </si>
  <si>
    <t>NZ-2024-503617</t>
  </si>
  <si>
    <t>KA-5610</t>
  </si>
  <si>
    <t>Karen Simonsen</t>
  </si>
  <si>
    <t>NZ-2024-583434</t>
  </si>
  <si>
    <t>RI-4026</t>
  </si>
  <si>
    <t>Richard Nicholson-Ball</t>
  </si>
  <si>
    <t>NZ-2021-746614</t>
  </si>
  <si>
    <t>DA-9372</t>
  </si>
  <si>
    <t>NZ-2024-651095</t>
  </si>
  <si>
    <t>KA-4866</t>
  </si>
  <si>
    <t>Kathryn Saunders-Simpson</t>
  </si>
  <si>
    <t>NZ-2023-432346</t>
  </si>
  <si>
    <t>JE-8188</t>
  </si>
  <si>
    <t>Jesse Baker</t>
  </si>
  <si>
    <t>NZ-2024-931349</t>
  </si>
  <si>
    <t>VA-1207</t>
  </si>
  <si>
    <t>Vanessa Webster-Terry</t>
  </si>
  <si>
    <t>NZ-2022-206195</t>
  </si>
  <si>
    <t>BE-7593</t>
  </si>
  <si>
    <t>Bella Moore</t>
  </si>
  <si>
    <t>NZ-2023-416788</t>
  </si>
  <si>
    <t>HA-6908</t>
  </si>
  <si>
    <t>Hannah Rossiter</t>
  </si>
  <si>
    <t>NZ-2021-851250</t>
  </si>
  <si>
    <t>MA-1757</t>
  </si>
  <si>
    <t>Matthew O'Connell</t>
  </si>
  <si>
    <t>NZ-2023-284118</t>
  </si>
  <si>
    <t>RA-5398</t>
  </si>
  <si>
    <t>Rachel Rush-Peters</t>
  </si>
  <si>
    <t>NZ-2023-244463</t>
  </si>
  <si>
    <t>SO-4878</t>
  </si>
  <si>
    <t>Sophie Woods-Jensen</t>
  </si>
  <si>
    <t>NZ-2023-573687</t>
  </si>
  <si>
    <t>DA-3572</t>
  </si>
  <si>
    <t>Daniel Henderson</t>
  </si>
  <si>
    <t>NZ-2025-304799</t>
  </si>
  <si>
    <t>AR-9456</t>
  </si>
  <si>
    <t>Aria Findlay</t>
  </si>
  <si>
    <t>NZ-2021-427927</t>
  </si>
  <si>
    <t>ST-6295</t>
  </si>
  <si>
    <t>Steven Ward</t>
  </si>
  <si>
    <t>NZ-2025-669806</t>
  </si>
  <si>
    <t>IS-9027</t>
  </si>
  <si>
    <t>Isabella Pope-McMillan</t>
  </si>
  <si>
    <t>NZ-2024-167579</t>
  </si>
  <si>
    <t>RA-9009</t>
  </si>
  <si>
    <t>Raewyn Moore</t>
  </si>
  <si>
    <t>NZ-2023-703708</t>
  </si>
  <si>
    <t>PA-9222</t>
  </si>
  <si>
    <t>Patricia Simpson</t>
  </si>
  <si>
    <t>NZ-2022-434362</t>
  </si>
  <si>
    <t>GE-8420</t>
  </si>
  <si>
    <t>Georgia Harrison-Thomas</t>
  </si>
  <si>
    <t>NZ-2023-735342</t>
  </si>
  <si>
    <t>SA-4913</t>
  </si>
  <si>
    <t>Samuel Smith</t>
  </si>
  <si>
    <t>NZ-2025-371496</t>
  </si>
  <si>
    <t>AN-8861</t>
  </si>
  <si>
    <t>Anahera Robb</t>
  </si>
  <si>
    <t>NZ-2022-562489</t>
  </si>
  <si>
    <t>SA-4623</t>
  </si>
  <si>
    <t>Samantha Bishell</t>
  </si>
  <si>
    <t>NZ-2025-627677</t>
  </si>
  <si>
    <t>CH-3510</t>
  </si>
  <si>
    <t>Charlie Rowlands</t>
  </si>
  <si>
    <t>NZ-2023-745193</t>
  </si>
  <si>
    <t>AB-3434</t>
  </si>
  <si>
    <t>Abby Marshall</t>
  </si>
  <si>
    <t>NZ-2025-177126</t>
  </si>
  <si>
    <t>LA-4273</t>
  </si>
  <si>
    <t>Lance Robson</t>
  </si>
  <si>
    <t>NZ-2022-722770</t>
  </si>
  <si>
    <t>PA-8919</t>
  </si>
  <si>
    <t>Pamela Olsen-Simpson</t>
  </si>
  <si>
    <t>NZ-2022-293335</t>
  </si>
  <si>
    <t>MA-8248</t>
  </si>
  <si>
    <t>Mark Jones-Burns</t>
  </si>
  <si>
    <t>NZ-2023-567710</t>
  </si>
  <si>
    <t>GA-8097</t>
  </si>
  <si>
    <t>Gavin McKay-Franklin</t>
  </si>
  <si>
    <t>NZ-2022-289264</t>
  </si>
  <si>
    <t>MO-8032</t>
  </si>
  <si>
    <t>Morgan Simpson</t>
  </si>
  <si>
    <t>NZ-2024-487045</t>
  </si>
  <si>
    <t>AM-1273</t>
  </si>
  <si>
    <t>Amy Harris-McDonald</t>
  </si>
  <si>
    <t>NZ-2023-317536</t>
  </si>
  <si>
    <t>RO-4944</t>
  </si>
  <si>
    <t>Robert Carroll</t>
  </si>
  <si>
    <t>NZ-2023-299165</t>
  </si>
  <si>
    <t>HA-2814</t>
  </si>
  <si>
    <t>Hazel Dyer</t>
  </si>
  <si>
    <t>NZ-2024-212058</t>
  </si>
  <si>
    <t>KI-3172</t>
  </si>
  <si>
    <t>Kiri Waters-Wallace</t>
  </si>
  <si>
    <t>NZ-2022-304986</t>
  </si>
  <si>
    <t>TO-6681</t>
  </si>
  <si>
    <t>Toni Mayo</t>
  </si>
  <si>
    <t>NZ-2025-896414</t>
  </si>
  <si>
    <t>OL-2485</t>
  </si>
  <si>
    <t>Oliver Hawkins</t>
  </si>
  <si>
    <t>NZ-2024-693341</t>
  </si>
  <si>
    <t>PA-3298</t>
  </si>
  <si>
    <t>Paul Jellyman-Gray</t>
  </si>
  <si>
    <t>NZ-2022-921146</t>
  </si>
  <si>
    <t>GR-9478</t>
  </si>
  <si>
    <t>Graham Forrest</t>
  </si>
  <si>
    <t>NZ-2025-123742</t>
  </si>
  <si>
    <t>MA-9720</t>
  </si>
  <si>
    <t>Mary Graham</t>
  </si>
  <si>
    <t>NZ-2024-690779</t>
  </si>
  <si>
    <t>DE-3512</t>
  </si>
  <si>
    <t>Deborah Moore</t>
  </si>
  <si>
    <t>NZ-2023-931426</t>
  </si>
  <si>
    <t>NO-3739</t>
  </si>
  <si>
    <t>Noel Horton</t>
  </si>
  <si>
    <t>NZ-2022-583506</t>
  </si>
  <si>
    <t>ST-8299</t>
  </si>
  <si>
    <t>Stephen Wheeler</t>
  </si>
  <si>
    <t>NZ-2025-657564</t>
  </si>
  <si>
    <t>HA-6186</t>
  </si>
  <si>
    <t>Harry Stewart</t>
  </si>
  <si>
    <t>NZ-2021-107742</t>
  </si>
  <si>
    <t>RA-4479</t>
  </si>
  <si>
    <t>Rawiri Shailer</t>
  </si>
  <si>
    <t>NZ-2023-496210</t>
  </si>
  <si>
    <t>DE-4889</t>
  </si>
  <si>
    <t>Deborah Croad</t>
  </si>
  <si>
    <t>NZ-2025-809646</t>
  </si>
  <si>
    <t>KA-7079</t>
  </si>
  <si>
    <t>Kathryn Watts</t>
  </si>
  <si>
    <t>NZ-2022-355538</t>
  </si>
  <si>
    <t>LU-3354</t>
  </si>
  <si>
    <t>Lucy Satherley</t>
  </si>
  <si>
    <t>NZ-2023-151374</t>
  </si>
  <si>
    <t>ED-6228</t>
  </si>
  <si>
    <t>Eden Irving</t>
  </si>
  <si>
    <t>NZ-2021-500153</t>
  </si>
  <si>
    <t>JE-5229</t>
  </si>
  <si>
    <t>NZ-2025-214164</t>
  </si>
  <si>
    <t>PA-6759</t>
  </si>
  <si>
    <t>Paula Rickard</t>
  </si>
  <si>
    <t>NZ-2022-774837</t>
  </si>
  <si>
    <t>FL-7607</t>
  </si>
  <si>
    <t>Fletcher Rasmussen</t>
  </si>
  <si>
    <t>NZ-2023-517818</t>
  </si>
  <si>
    <t>MU-1041</t>
  </si>
  <si>
    <t>Murray Crawford-Simpson</t>
  </si>
  <si>
    <t>NZ-2025-444018</t>
  </si>
  <si>
    <t>OS-1180</t>
  </si>
  <si>
    <t>Oscar Dobson</t>
  </si>
  <si>
    <t>NZ-2021-604587</t>
  </si>
  <si>
    <t>JA-1672</t>
  </si>
  <si>
    <t>Jacqueline Blair-Gardiner</t>
  </si>
  <si>
    <t>NZ-2024-864958</t>
  </si>
  <si>
    <t>WI-1628</t>
  </si>
  <si>
    <t>NZ-2023-362326</t>
  </si>
  <si>
    <t>JA-2086</t>
  </si>
  <si>
    <t>Jack Peters</t>
  </si>
  <si>
    <t>NZ-2023-849530</t>
  </si>
  <si>
    <t>GR-7494</t>
  </si>
  <si>
    <t>Gregory Cragg</t>
  </si>
  <si>
    <t>NZ-2025-302771</t>
  </si>
  <si>
    <t>JA-5849</t>
  </si>
  <si>
    <t>Jake Reid</t>
  </si>
  <si>
    <t>NZ-2022-994837</t>
  </si>
  <si>
    <t>WA-6558</t>
  </si>
  <si>
    <t>Waimarie Nicholson</t>
  </si>
  <si>
    <t>NZ-2023-968911</t>
  </si>
  <si>
    <t>AL-5929</t>
  </si>
  <si>
    <t>Alison Hart</t>
  </si>
  <si>
    <t>NZ-2021-149650</t>
  </si>
  <si>
    <t>PE-3812</t>
  </si>
  <si>
    <t>Peter Rodgers</t>
  </si>
  <si>
    <t>NZ-2025-740046</t>
  </si>
  <si>
    <t>WE-6604</t>
  </si>
  <si>
    <t>Wendy Craig</t>
  </si>
  <si>
    <t>NZ-2022-713138</t>
  </si>
  <si>
    <t>MA-9608</t>
  </si>
  <si>
    <t>Maddison Duncan</t>
  </si>
  <si>
    <t>NZ-2021-199265</t>
  </si>
  <si>
    <t>AN-2031</t>
  </si>
  <si>
    <t>Andrew Cook</t>
  </si>
  <si>
    <t>NZ-2023-583286</t>
  </si>
  <si>
    <t>MI-2488</t>
  </si>
  <si>
    <t>Michael Cumming</t>
  </si>
  <si>
    <t>NZ-2024-101768</t>
  </si>
  <si>
    <t>HE-5750</t>
  </si>
  <si>
    <t>Helen Jackson</t>
  </si>
  <si>
    <t>NZ-2023-520262</t>
  </si>
  <si>
    <t>RE-4481</t>
  </si>
  <si>
    <t>Rebecca Orchard-Butler</t>
  </si>
  <si>
    <t>NZ-2021-580998</t>
  </si>
  <si>
    <t>MA-6472</t>
  </si>
  <si>
    <t>Manaia Mason</t>
  </si>
  <si>
    <t>NZ-2022-989537</t>
  </si>
  <si>
    <t>EL-6838</t>
  </si>
  <si>
    <t>Elizabeth Gifford</t>
  </si>
  <si>
    <t>NZ-2022-297471</t>
  </si>
  <si>
    <t>KI-4388</t>
  </si>
  <si>
    <t>Kingston Gray</t>
  </si>
  <si>
    <t>NZ-2023-151186</t>
  </si>
  <si>
    <t>JE-9871</t>
  </si>
  <si>
    <t>Jessica Lee</t>
  </si>
  <si>
    <t>NZ-2023-992813</t>
  </si>
  <si>
    <t>CH-9854</t>
  </si>
  <si>
    <t>Christine Waghorn-Craven</t>
  </si>
  <si>
    <t>NZ-2024-715356</t>
  </si>
  <si>
    <t>AN-6059</t>
  </si>
  <si>
    <t>Andrew Pearson</t>
  </si>
  <si>
    <t>NZ-2023-665404</t>
  </si>
  <si>
    <t>LO-8815</t>
  </si>
  <si>
    <t>Logan Gibbs</t>
  </si>
  <si>
    <t>NZ-2022-144246</t>
  </si>
  <si>
    <t>JU-2771</t>
  </si>
  <si>
    <t>Julie Grant</t>
  </si>
  <si>
    <t>NZ-2025-342876</t>
  </si>
  <si>
    <t>KE-2183</t>
  </si>
  <si>
    <t>Kevin Rossiter-Gill</t>
  </si>
  <si>
    <t>NZ-2024-435273</t>
  </si>
  <si>
    <t>SH-7507</t>
  </si>
  <si>
    <t>Sheryl Reardon-Morris</t>
  </si>
  <si>
    <t>NZ-2022-961560</t>
  </si>
  <si>
    <t>CA-1475</t>
  </si>
  <si>
    <t>Cameron Barrett-Simmons</t>
  </si>
  <si>
    <t>NZ-2025-846289</t>
  </si>
  <si>
    <t>MA-3353</t>
  </si>
  <si>
    <t>Mark Pratt</t>
  </si>
  <si>
    <t>NZ-2021-716298</t>
  </si>
  <si>
    <t>MA-3179</t>
  </si>
  <si>
    <t>Mary Williams</t>
  </si>
  <si>
    <t>NZ-2022-809414</t>
  </si>
  <si>
    <t>KI-1309</t>
  </si>
  <si>
    <t>Kim Bowater</t>
  </si>
  <si>
    <t>NZ-2022-856380</t>
  </si>
  <si>
    <t>JE-3609</t>
  </si>
  <si>
    <t>Jennifer Ward</t>
  </si>
  <si>
    <t>NZ-2021-356591</t>
  </si>
  <si>
    <t>JO-3842</t>
  </si>
  <si>
    <t>John Horton</t>
  </si>
  <si>
    <t>NZ-2023-334859</t>
  </si>
  <si>
    <t>AN-4610</t>
  </si>
  <si>
    <t>Ann Neal</t>
  </si>
  <si>
    <t>NZ-2022-421360</t>
  </si>
  <si>
    <t>SA-4047</t>
  </si>
  <si>
    <t>Sam Tapp</t>
  </si>
  <si>
    <t>NZ-2024-561847</t>
  </si>
  <si>
    <t>TA-2263</t>
  </si>
  <si>
    <t>Tania Guy</t>
  </si>
  <si>
    <t>NZ-2025-901853</t>
  </si>
  <si>
    <t>IS-9029</t>
  </si>
  <si>
    <t>Isla Woods</t>
  </si>
  <si>
    <t>NZ-2025-737382</t>
  </si>
  <si>
    <t>TH-4041</t>
  </si>
  <si>
    <t>Thomas Nicholas-McCormick</t>
  </si>
  <si>
    <t>NZ-2025-432500</t>
  </si>
  <si>
    <t>KA-3857</t>
  </si>
  <si>
    <t>Kane Smith-Parker</t>
  </si>
  <si>
    <t>NZ-2024-775035</t>
  </si>
  <si>
    <t>PA-7117</t>
  </si>
  <si>
    <t>Paul McIsaac</t>
  </si>
  <si>
    <t>NZ-2024-615937</t>
  </si>
  <si>
    <t>CR-5057</t>
  </si>
  <si>
    <t>Craig Gray</t>
  </si>
  <si>
    <t>NZ-2022-509992</t>
  </si>
  <si>
    <t>TY-2582</t>
  </si>
  <si>
    <t>Tyler Sanders</t>
  </si>
  <si>
    <t>NZ-2022-346452</t>
  </si>
  <si>
    <t>WA-5265</t>
  </si>
  <si>
    <t>Waimarie Ryan-Jones</t>
  </si>
  <si>
    <t>NZ-2025-879896</t>
  </si>
  <si>
    <t>DA-1297</t>
  </si>
  <si>
    <t>Danielle Burns</t>
  </si>
  <si>
    <t>NZ-2025-543642</t>
  </si>
  <si>
    <t>PA-9848</t>
  </si>
  <si>
    <t>Paul Shannon</t>
  </si>
  <si>
    <t>NZ-2022-685244</t>
  </si>
  <si>
    <t>LE-2112</t>
  </si>
  <si>
    <t>Leanne Foot</t>
  </si>
  <si>
    <t>NZ-2023-216403</t>
  </si>
  <si>
    <t>JU-5998</t>
  </si>
  <si>
    <t>Julie McMillan-Mitchell</t>
  </si>
  <si>
    <t>NZ-2024-311713</t>
  </si>
  <si>
    <t>MA-3037</t>
  </si>
  <si>
    <t>Matthew Higgins</t>
  </si>
  <si>
    <t>NZ-2023-544490</t>
  </si>
  <si>
    <t>SA-8526</t>
  </si>
  <si>
    <t>Sarah Read</t>
  </si>
  <si>
    <t>NZ-2024-231580</t>
  </si>
  <si>
    <t>ME-2704</t>
  </si>
  <si>
    <t>Melanie Gunn</t>
  </si>
  <si>
    <t>NZ-2023-396389</t>
  </si>
  <si>
    <t>MI-7266</t>
  </si>
  <si>
    <t>Michael Lane</t>
  </si>
  <si>
    <t>NZ-2021-764310</t>
  </si>
  <si>
    <t>AN-2683</t>
  </si>
  <si>
    <t>Andrew Skinner</t>
  </si>
  <si>
    <t>NZ-2024-391019</t>
  </si>
  <si>
    <t>NI-4050</t>
  </si>
  <si>
    <t>Nicola Cook</t>
  </si>
  <si>
    <t>NZ-2021-181214</t>
  </si>
  <si>
    <t>SA-1903</t>
  </si>
  <si>
    <t>Sam Jenkins</t>
  </si>
  <si>
    <t>NZ-2023-139535</t>
  </si>
  <si>
    <t>ST-1079</t>
  </si>
  <si>
    <t>Stephen Nielsen</t>
  </si>
  <si>
    <t>NZ-2022-437541</t>
  </si>
  <si>
    <t>MI-1292</t>
  </si>
  <si>
    <t>Miriama Hills</t>
  </si>
  <si>
    <t>NZ-2024-654257</t>
  </si>
  <si>
    <t>JU-8123</t>
  </si>
  <si>
    <t>Judith Hayward</t>
  </si>
  <si>
    <t>NZ-2021-137058</t>
  </si>
  <si>
    <t>HA-9689</t>
  </si>
  <si>
    <t>Hamish Gillies</t>
  </si>
  <si>
    <t>NZ-2024-239928</t>
  </si>
  <si>
    <t>AN-3767</t>
  </si>
  <si>
    <t>Angela Smith</t>
  </si>
  <si>
    <t>NZ-2023-979911</t>
  </si>
  <si>
    <t>OL-8472</t>
  </si>
  <si>
    <t>Oliver Spelman</t>
  </si>
  <si>
    <t>NZ-2024-128829</t>
  </si>
  <si>
    <t>LE-1225</t>
  </si>
  <si>
    <t>Leah Meads</t>
  </si>
  <si>
    <t>NZ-2022-211015</t>
  </si>
  <si>
    <t>GA-4656</t>
  </si>
  <si>
    <t>Gabrielle Hardy</t>
  </si>
  <si>
    <t>NZ-2025-275278</t>
  </si>
  <si>
    <t>AA-9111</t>
  </si>
  <si>
    <t>Aaron Montgomery</t>
  </si>
  <si>
    <t>NZ-2023-804449</t>
  </si>
  <si>
    <t>LE-9613</t>
  </si>
  <si>
    <t>Leah Freeman</t>
  </si>
  <si>
    <t>NZ-2024-948326</t>
  </si>
  <si>
    <t>CO-1764</t>
  </si>
  <si>
    <t>Cooper Satherley</t>
  </si>
  <si>
    <t>NZ-2021-204402</t>
  </si>
  <si>
    <t>HU-4302</t>
  </si>
  <si>
    <t>Huia Ward</t>
  </si>
  <si>
    <t>NZ-2022-218868</t>
  </si>
  <si>
    <t>DA-7338</t>
  </si>
  <si>
    <t>David O'Brien</t>
  </si>
  <si>
    <t>NZ-2022-762505</t>
  </si>
  <si>
    <t>WA-6379</t>
  </si>
  <si>
    <t>Wayne Southee</t>
  </si>
  <si>
    <t>NZ-2025-594510</t>
  </si>
  <si>
    <t>JI-4814</t>
  </si>
  <si>
    <t>Jillian Henderson</t>
  </si>
  <si>
    <t>NZ-2021-495523</t>
  </si>
  <si>
    <t>ED-7415</t>
  </si>
  <si>
    <t>Edward Manson</t>
  </si>
  <si>
    <t>NZ-2024-583728</t>
  </si>
  <si>
    <t>LI-2839</t>
  </si>
  <si>
    <t>Liam Pope</t>
  </si>
  <si>
    <t>NZ-2024-800396</t>
  </si>
  <si>
    <t>NI-2853</t>
  </si>
  <si>
    <t>Nicole McEwen</t>
  </si>
  <si>
    <t>NZ-2022-405344</t>
  </si>
  <si>
    <t>Wayne Ball</t>
  </si>
  <si>
    <t>NZ-2021-113128</t>
  </si>
  <si>
    <t>PA-8746</t>
  </si>
  <si>
    <t>NZ-2024-613145</t>
  </si>
  <si>
    <t>RI-7339</t>
  </si>
  <si>
    <t>NZ-2022-366903</t>
  </si>
  <si>
    <t>LA-1276</t>
  </si>
  <si>
    <t>Lance Caldwell-Phillips</t>
  </si>
  <si>
    <t>NZ-2022-652067</t>
  </si>
  <si>
    <t>TA-5608</t>
  </si>
  <si>
    <t>Tania Jones-Currie</t>
  </si>
  <si>
    <t>NZ-2023-952895</t>
  </si>
  <si>
    <t>PA-1315</t>
  </si>
  <si>
    <t>Patrick Cresswell</t>
  </si>
  <si>
    <t>NZ-2022-487022</t>
  </si>
  <si>
    <t>LY-6055</t>
  </si>
  <si>
    <t>Lynda Paul</t>
  </si>
  <si>
    <t>NZ-2022-205423</t>
  </si>
  <si>
    <t>CO-3899</t>
  </si>
  <si>
    <t>Colin Rutherford</t>
  </si>
  <si>
    <t>NZ-2023-189602</t>
  </si>
  <si>
    <t>TI-9794</t>
  </si>
  <si>
    <t>Tina Baker</t>
  </si>
  <si>
    <t>NZ-2023-747829</t>
  </si>
  <si>
    <t>HA-6771</t>
  </si>
  <si>
    <t>Hayden Foote-Hills</t>
  </si>
  <si>
    <t>NZ-2022-934517</t>
  </si>
  <si>
    <t>MO-1214</t>
  </si>
  <si>
    <t>Molly Olsen</t>
  </si>
  <si>
    <t>NZ-2024-541504</t>
  </si>
  <si>
    <t>NA-3801</t>
  </si>
  <si>
    <t>Natasha Nicholson-Morrison</t>
  </si>
  <si>
    <t>NZ-2024-408688</t>
  </si>
  <si>
    <t>AD-6198</t>
  </si>
  <si>
    <t>Adam Coleman</t>
  </si>
  <si>
    <t>NZ-2021-569746</t>
  </si>
  <si>
    <t>KA-2110</t>
  </si>
  <si>
    <t>Katherine Matthews-Boyd</t>
  </si>
  <si>
    <t>NZ-2025-111995</t>
  </si>
  <si>
    <t>CH-1440</t>
  </si>
  <si>
    <t>NZ-2025-988130</t>
  </si>
  <si>
    <t>HE-3387</t>
  </si>
  <si>
    <t>Helen MacDonald</t>
  </si>
  <si>
    <t>NZ-2023-161081</t>
  </si>
  <si>
    <t>PA-5844</t>
  </si>
  <si>
    <t>Paul McIntyre-MacKenzie</t>
  </si>
  <si>
    <t>NZ-2021-114010</t>
  </si>
  <si>
    <t>BR-8195</t>
  </si>
  <si>
    <t>Brian Cameron</t>
  </si>
  <si>
    <t>NZ-2025-198341</t>
  </si>
  <si>
    <t>AN-3212</t>
  </si>
  <si>
    <t>Anne Mason</t>
  </si>
  <si>
    <t>NZ-2024-493106</t>
  </si>
  <si>
    <t>HA-9121</t>
  </si>
  <si>
    <t>Hayley Davidson</t>
  </si>
  <si>
    <t>NZ-2024-183729</t>
  </si>
  <si>
    <t>JE-5866</t>
  </si>
  <si>
    <t>Jessica Moran</t>
  </si>
  <si>
    <t>NZ-2022-117200</t>
  </si>
  <si>
    <t>KA-3930</t>
  </si>
  <si>
    <t>Kahurangi Gibb</t>
  </si>
  <si>
    <t>NZ-2022-163326</t>
  </si>
  <si>
    <t>GL-2053</t>
  </si>
  <si>
    <t>Glenn Jones</t>
  </si>
  <si>
    <t>NZ-2022-179670</t>
  </si>
  <si>
    <t>TI-1013</t>
  </si>
  <si>
    <t>Timothy Caldwell</t>
  </si>
  <si>
    <t>NZ-2024-339666</t>
  </si>
  <si>
    <t>RO-6030</t>
  </si>
  <si>
    <t>NZ-2022-911482</t>
  </si>
  <si>
    <t>NI-4509</t>
  </si>
  <si>
    <t>NZ-2023-415902</t>
  </si>
  <si>
    <t>JA-4081</t>
  </si>
  <si>
    <t>Janine Pedersen</t>
  </si>
  <si>
    <t>NZ-2023-469046</t>
  </si>
  <si>
    <t>LI-6946</t>
  </si>
  <si>
    <t>Lisa Gibbons-Oliver</t>
  </si>
  <si>
    <t>NZ-2022-311854</t>
  </si>
  <si>
    <t>OL-3522</t>
  </si>
  <si>
    <t>Olivia Davenport</t>
  </si>
  <si>
    <t>NZ-2024-464395</t>
  </si>
  <si>
    <t>NI-4858</t>
  </si>
  <si>
    <t>Nicole Larsen</t>
  </si>
  <si>
    <t>NZ-2025-119388</t>
  </si>
  <si>
    <t>JA-2381</t>
  </si>
  <si>
    <t>Jan Tanner</t>
  </si>
  <si>
    <t>NZ-2022-545642</t>
  </si>
  <si>
    <t>JO-8734</t>
  </si>
  <si>
    <t>Jonathan Anderson</t>
  </si>
  <si>
    <t>NZ-2023-868621</t>
  </si>
  <si>
    <t>PA-5526</t>
  </si>
  <si>
    <t>Paige Barnes</t>
  </si>
  <si>
    <t>NZ-2021-876965</t>
  </si>
  <si>
    <t>GE-3650</t>
  </si>
  <si>
    <t>Georgina Hyde</t>
  </si>
  <si>
    <t>NZ-2022-798850</t>
  </si>
  <si>
    <t>BR-1458</t>
  </si>
  <si>
    <t>Brett Burns</t>
  </si>
  <si>
    <t>NZ-2022-115888</t>
  </si>
  <si>
    <t>TA-4508</t>
  </si>
  <si>
    <t>Tania Perry-McIntosh</t>
  </si>
  <si>
    <t>NZ-2023-965240</t>
  </si>
  <si>
    <t>NI-6873</t>
  </si>
  <si>
    <t>Nigel Beard</t>
  </si>
  <si>
    <t>NZ-2023-564633</t>
  </si>
  <si>
    <t>PE-6337</t>
  </si>
  <si>
    <t>Peter Christiansen</t>
  </si>
  <si>
    <t>NZ-2022-357481</t>
  </si>
  <si>
    <t>PE-6968</t>
  </si>
  <si>
    <t>Peter Jones</t>
  </si>
  <si>
    <t>NZ-2024-649759</t>
  </si>
  <si>
    <t>MA-3172</t>
  </si>
  <si>
    <t>Marion Martin</t>
  </si>
  <si>
    <t>NZ-2021-402666</t>
  </si>
  <si>
    <t>CR-1409</t>
  </si>
  <si>
    <t>Craig McIntyre</t>
  </si>
  <si>
    <t>NZ-2021-962632</t>
  </si>
  <si>
    <t>RO-8430</t>
  </si>
  <si>
    <t>Roger Craig</t>
  </si>
  <si>
    <t>NZ-2022-278052</t>
  </si>
  <si>
    <t>JA-1960</t>
  </si>
  <si>
    <t>Jane MacDonald</t>
  </si>
  <si>
    <t>NZ-2022-603264</t>
  </si>
  <si>
    <t>SI-9384</t>
  </si>
  <si>
    <t>Simon Gardiner-Marshall</t>
  </si>
  <si>
    <t>NZ-2025-118470</t>
  </si>
  <si>
    <t>KE-9607</t>
  </si>
  <si>
    <t>Kelly Sowman</t>
  </si>
  <si>
    <t>NZ-2023-628798</t>
  </si>
  <si>
    <t>ZA-8266</t>
  </si>
  <si>
    <t>Zara Martin</t>
  </si>
  <si>
    <t>NZ-2021-579907</t>
  </si>
  <si>
    <t>CH-1827</t>
  </si>
  <si>
    <t>Cheryl Hughes-Reid</t>
  </si>
  <si>
    <t>NZ-2023-612899</t>
  </si>
  <si>
    <t>JO-2865</t>
  </si>
  <si>
    <t>Joanne Bartlett-Marshall</t>
  </si>
  <si>
    <t>NZ-2021-461836</t>
  </si>
  <si>
    <t>DE-1279</t>
  </si>
  <si>
    <t>Dean Anderson-Green</t>
  </si>
  <si>
    <t>NZ-2024-949101</t>
  </si>
  <si>
    <t>JO-4518</t>
  </si>
  <si>
    <t>Joseph Brooks</t>
  </si>
  <si>
    <t>NZ-2023-971753</t>
  </si>
  <si>
    <t>JA-3627</t>
  </si>
  <si>
    <t>Jared Price-Wilton</t>
  </si>
  <si>
    <t>NZ-2024-262605</t>
  </si>
  <si>
    <t>LY-3734</t>
  </si>
  <si>
    <t>Lynette Mears</t>
  </si>
  <si>
    <t>NZ-2023-301782</t>
  </si>
  <si>
    <t>RE-7295</t>
  </si>
  <si>
    <t>Rebekah Mason</t>
  </si>
  <si>
    <t>NZ-2023-256952</t>
  </si>
  <si>
    <t>TR-7924</t>
  </si>
  <si>
    <t>Tracey Buchanan</t>
  </si>
  <si>
    <t>NZ-2021-989481</t>
  </si>
  <si>
    <t>SC-6319</t>
  </si>
  <si>
    <t>Scott Rogers-Hudson</t>
  </si>
  <si>
    <t>NZ-2022-491015</t>
  </si>
  <si>
    <t>JO-7704</t>
  </si>
  <si>
    <t>Joanne Funnell</t>
  </si>
  <si>
    <t>NZ-2021-404120</t>
  </si>
  <si>
    <t>KE-9999</t>
  </si>
  <si>
    <t>Kevin Cameron</t>
  </si>
  <si>
    <t>NZ-2023-923278</t>
  </si>
  <si>
    <t>MA-4859</t>
  </si>
  <si>
    <t>Matthew Taylor</t>
  </si>
  <si>
    <t>NZ-2024-768717</t>
  </si>
  <si>
    <t>AD-4715</t>
  </si>
  <si>
    <t>Adam Jensen</t>
  </si>
  <si>
    <t>NZ-2024-432818</t>
  </si>
  <si>
    <t>RI-3897</t>
  </si>
  <si>
    <t>Richard Matthews</t>
  </si>
  <si>
    <t>NZ-2023-572310</t>
  </si>
  <si>
    <t>KE-6804</t>
  </si>
  <si>
    <t>Kelly Curtis</t>
  </si>
  <si>
    <t>NZ-2024-460652</t>
  </si>
  <si>
    <t>PA-6673</t>
  </si>
  <si>
    <t>Paul Allen</t>
  </si>
  <si>
    <t>NZ-2024-197644</t>
  </si>
  <si>
    <t>NI-9869</t>
  </si>
  <si>
    <t>Nicole Pearson</t>
  </si>
  <si>
    <t>NZ-2023-560433</t>
  </si>
  <si>
    <t>DO-5541</t>
  </si>
  <si>
    <t>Douglas Scott</t>
  </si>
  <si>
    <t>NZ-2023-648734</t>
  </si>
  <si>
    <t>ZO-5203</t>
  </si>
  <si>
    <t>Zoe Turner</t>
  </si>
  <si>
    <t>NZ-2022-577466</t>
  </si>
  <si>
    <t>PE-5505</t>
  </si>
  <si>
    <t>Peter Broughan-Laurenson</t>
  </si>
  <si>
    <t>NZ-2022-481087</t>
  </si>
  <si>
    <t>TR-2386</t>
  </si>
  <si>
    <t>Trevor Cole</t>
  </si>
  <si>
    <t>NZ-2022-546253</t>
  </si>
  <si>
    <t>DA-1295</t>
  </si>
  <si>
    <t>Daniel Potter</t>
  </si>
  <si>
    <t>NZ-2025-602402</t>
  </si>
  <si>
    <t>MA-4030</t>
  </si>
  <si>
    <t>Maree Harrison</t>
  </si>
  <si>
    <t>NZ-2022-265226</t>
  </si>
  <si>
    <t>RE-4057</t>
  </si>
  <si>
    <t>Reuben Thompson-McMurray</t>
  </si>
  <si>
    <t>NZ-2024-781066</t>
  </si>
  <si>
    <t>RI-9602</t>
  </si>
  <si>
    <t>Richard Greig</t>
  </si>
  <si>
    <t>NZ-2025-380170</t>
  </si>
  <si>
    <t>NA-9275</t>
  </si>
  <si>
    <t>Natasha Cox</t>
  </si>
  <si>
    <t>NZ-2022-128548</t>
  </si>
  <si>
    <t>CR-6636</t>
  </si>
  <si>
    <t>Craig Davies</t>
  </si>
  <si>
    <t>NZ-2023-775268</t>
  </si>
  <si>
    <t>PA-8655</t>
  </si>
  <si>
    <t>Paige Ewart-Neal</t>
  </si>
  <si>
    <t>NZ-2021-334199</t>
  </si>
  <si>
    <t>MU-3728</t>
  </si>
  <si>
    <t>Murray Wilton-Larsen</t>
  </si>
  <si>
    <t>NZ-2024-503915</t>
  </si>
  <si>
    <t>EL-9566</t>
  </si>
  <si>
    <t>Elizabeth Lane</t>
  </si>
  <si>
    <t>NZ-2023-477781</t>
  </si>
  <si>
    <t>JA-3579</t>
  </si>
  <si>
    <t>James Gordon</t>
  </si>
  <si>
    <t>NZ-2022-295088</t>
  </si>
  <si>
    <t>JA-6794</t>
  </si>
  <si>
    <t>Jack Wood</t>
  </si>
  <si>
    <t>NZ-2022-861128</t>
  </si>
  <si>
    <t>KY-3563</t>
  </si>
  <si>
    <t>Kylie McKinnon</t>
  </si>
  <si>
    <t>NZ-2023-712032</t>
  </si>
  <si>
    <t>WI-6290</t>
  </si>
  <si>
    <t>William Haines</t>
  </si>
  <si>
    <t>NZ-2025-110020</t>
  </si>
  <si>
    <t>MI-9666</t>
  </si>
  <si>
    <t>Michelle McIsaac</t>
  </si>
  <si>
    <t>NZ-2024-619107</t>
  </si>
  <si>
    <t>WI-1716</t>
  </si>
  <si>
    <t>William Lamb</t>
  </si>
  <si>
    <t>NZ-2023-637227</t>
  </si>
  <si>
    <t>MI-1879</t>
  </si>
  <si>
    <t>NZ-2023-114551</t>
  </si>
  <si>
    <t>SA-5645</t>
  </si>
  <si>
    <t>Samantha Simonsen</t>
  </si>
  <si>
    <t>NZ-2023-374081</t>
  </si>
  <si>
    <t>AN-3220</t>
  </si>
  <si>
    <t>Anna Anderson</t>
  </si>
  <si>
    <t>NZ-2021-621493</t>
  </si>
  <si>
    <t>FI-2195</t>
  </si>
  <si>
    <t>Fiona Jellyman-Thomas</t>
  </si>
  <si>
    <t>NZ-2022-732750</t>
  </si>
  <si>
    <t>NA-1864</t>
  </si>
  <si>
    <t>Natalie Lewis</t>
  </si>
  <si>
    <t>NZ-2023-681330</t>
  </si>
  <si>
    <t>PA-2141</t>
  </si>
  <si>
    <t>Paul Stewart-McLachlan</t>
  </si>
  <si>
    <t>NZ-2024-790938</t>
  </si>
  <si>
    <t>TR-9338</t>
  </si>
  <si>
    <t>Tracey McFarlane</t>
  </si>
  <si>
    <t>NZ-2024-875333</t>
  </si>
  <si>
    <t>EM-5409</t>
  </si>
  <si>
    <t>Emily Patterson-Jones</t>
  </si>
  <si>
    <t>NZ-2024-140425</t>
  </si>
  <si>
    <t>SH-8101</t>
  </si>
  <si>
    <t>Shane Thomas</t>
  </si>
  <si>
    <t>NZ-2024-979645</t>
  </si>
  <si>
    <t>HE-4216</t>
  </si>
  <si>
    <t>Heather Waller</t>
  </si>
  <si>
    <t>NZ-2022-711865</t>
  </si>
  <si>
    <t>ST-4526</t>
  </si>
  <si>
    <t>Stephen Fairhall</t>
  </si>
  <si>
    <t>NZ-2024-630312</t>
  </si>
  <si>
    <t>TA-7740</t>
  </si>
  <si>
    <t>Tamara West</t>
  </si>
  <si>
    <t>NZ-2021-589420</t>
  </si>
  <si>
    <t>AM-6799</t>
  </si>
  <si>
    <t>Amy Gray</t>
  </si>
  <si>
    <t>NZ-2022-208125</t>
  </si>
  <si>
    <t>MI-1615</t>
  </si>
  <si>
    <t>NZ-2022-992301</t>
  </si>
  <si>
    <t>HU-7602</t>
  </si>
  <si>
    <t>Hunter Tapp</t>
  </si>
  <si>
    <t>NZ-2023-502876</t>
  </si>
  <si>
    <t>AN-6810</t>
  </si>
  <si>
    <t>Annette Nielsen-Steele</t>
  </si>
  <si>
    <t>NZ-2022-188487</t>
  </si>
  <si>
    <t>VA-2182</t>
  </si>
  <si>
    <t>Vaughan McDonald</t>
  </si>
  <si>
    <t>NZ-2023-528477</t>
  </si>
  <si>
    <t>PA-9307</t>
  </si>
  <si>
    <t>Paul Moody</t>
  </si>
  <si>
    <t>NZ-2024-856033</t>
  </si>
  <si>
    <t>MA-4422</t>
  </si>
  <si>
    <t>Matthew Pollard</t>
  </si>
  <si>
    <t>NZ-2021-272752</t>
  </si>
  <si>
    <t>AA-3187</t>
  </si>
  <si>
    <t>Aaron Gray</t>
  </si>
  <si>
    <t>NZ-2023-847586</t>
  </si>
  <si>
    <t>HA-3916</t>
  </si>
  <si>
    <t>Harry Humphrey</t>
  </si>
  <si>
    <t>NZ-2023-394108</t>
  </si>
  <si>
    <t>MO-7420</t>
  </si>
  <si>
    <t>Molly Jensen</t>
  </si>
  <si>
    <t>NZ-2024-195517</t>
  </si>
  <si>
    <t>AL-4097</t>
  </si>
  <si>
    <t>Alice McIsaac</t>
  </si>
  <si>
    <t>NZ-2023-228494</t>
  </si>
  <si>
    <t>KA-8860</t>
  </si>
  <si>
    <t>Karen Owen</t>
  </si>
  <si>
    <t>NZ-2023-954128</t>
  </si>
  <si>
    <t>SH-5431</t>
  </si>
  <si>
    <t>Shaun Wood-Davidson</t>
  </si>
  <si>
    <t>NZ-2023-859504</t>
  </si>
  <si>
    <t>LI-3239</t>
  </si>
  <si>
    <t>Lindsay Martin</t>
  </si>
  <si>
    <t>NZ-2023-709303</t>
  </si>
  <si>
    <t>RA-9881</t>
  </si>
  <si>
    <t>Rachel Lamb</t>
  </si>
  <si>
    <t>NZ-2022-407103</t>
  </si>
  <si>
    <t>BA-3677</t>
  </si>
  <si>
    <t>Barry Prentice</t>
  </si>
  <si>
    <t>NZ-2025-488937</t>
  </si>
  <si>
    <t>LO-5141</t>
  </si>
  <si>
    <t>Lorraine Franklin-Saunders</t>
  </si>
  <si>
    <t>NZ-2025-320805</t>
  </si>
  <si>
    <t>HA-7898</t>
  </si>
  <si>
    <t>Hayley McPherson</t>
  </si>
  <si>
    <t>NZ-2022-672068</t>
  </si>
  <si>
    <t>LY-5379</t>
  </si>
  <si>
    <t>Lynette Cameron</t>
  </si>
  <si>
    <t>NZ-2021-726276</t>
  </si>
  <si>
    <t>CA-7962</t>
  </si>
  <si>
    <t>Catherine Davis</t>
  </si>
  <si>
    <t>NZ-2022-292622</t>
  </si>
  <si>
    <t>MA-5935</t>
  </si>
  <si>
    <t>Mary Dawick</t>
  </si>
  <si>
    <t>NZ-2021-733741</t>
  </si>
  <si>
    <t>AM-6585</t>
  </si>
  <si>
    <t>Amaia Chandler</t>
  </si>
  <si>
    <t>NZ-2022-947594</t>
  </si>
  <si>
    <t>TA-7268</t>
  </si>
  <si>
    <t>Tania Faulkner</t>
  </si>
  <si>
    <t>NZ-2025-129018</t>
  </si>
  <si>
    <t>RO-6201</t>
  </si>
  <si>
    <t>Robin McKay</t>
  </si>
  <si>
    <t>NZ-2024-764125</t>
  </si>
  <si>
    <t>AM-1905</t>
  </si>
  <si>
    <t>Amelia Carter-Dixon</t>
  </si>
  <si>
    <t>NZ-2023-369108</t>
  </si>
  <si>
    <t>ME-5724</t>
  </si>
  <si>
    <t>Melissa Dalton</t>
  </si>
  <si>
    <t>NZ-2024-138345</t>
  </si>
  <si>
    <t>BR-4945</t>
  </si>
  <si>
    <t>Brooke O'Brien</t>
  </si>
  <si>
    <t>NZ-2023-275232</t>
  </si>
  <si>
    <t>MA-6974</t>
  </si>
  <si>
    <t>Mark Harrison</t>
  </si>
  <si>
    <t>NZ-2022-865320</t>
  </si>
  <si>
    <t>RI-2250</t>
  </si>
  <si>
    <t>NZ-2022-547835</t>
  </si>
  <si>
    <t>TO-3137</t>
  </si>
  <si>
    <t>Tony Nelson-Wood</t>
  </si>
  <si>
    <t>NZ-2024-818867</t>
  </si>
  <si>
    <t>JE-2949</t>
  </si>
  <si>
    <t>Jeremy Hansen-Wilkinson</t>
  </si>
  <si>
    <t>NZ-2024-364669</t>
  </si>
  <si>
    <t>AN-7736</t>
  </si>
  <si>
    <t>Anaru Wood</t>
  </si>
  <si>
    <t>NZ-2024-863071</t>
  </si>
  <si>
    <t>MI-9317</t>
  </si>
  <si>
    <t>Mila Larsen</t>
  </si>
  <si>
    <t>NZ-2025-366243</t>
  </si>
  <si>
    <t>BE-1628</t>
  </si>
  <si>
    <t>Belinda Davidson</t>
  </si>
  <si>
    <t>NZ-2023-520058</t>
  </si>
  <si>
    <t>PH-5502</t>
  </si>
  <si>
    <t>Philippa Vincent</t>
  </si>
  <si>
    <t>NZ-2022-676762</t>
  </si>
  <si>
    <t>JA-5357</t>
  </si>
  <si>
    <t>James Carter-Wells</t>
  </si>
  <si>
    <t>NZ-2024-323675</t>
  </si>
  <si>
    <t>EM-2925</t>
  </si>
  <si>
    <t>Emma Higgins-Cook</t>
  </si>
  <si>
    <t>NZ-2021-206225</t>
  </si>
  <si>
    <t>JO-1020</t>
  </si>
  <si>
    <t>Joel Pedersen</t>
  </si>
  <si>
    <t>NZ-2022-878063</t>
  </si>
  <si>
    <t>AN-6116</t>
  </si>
  <si>
    <t>Angela Ryan</t>
  </si>
  <si>
    <t>NZ-2024-746321</t>
  </si>
  <si>
    <t>KI-2283</t>
  </si>
  <si>
    <t>Kieran Webby-Jones</t>
  </si>
  <si>
    <t>NZ-2021-323352</t>
  </si>
  <si>
    <t>CA-4014</t>
  </si>
  <si>
    <t>Cameron Stuart</t>
  </si>
  <si>
    <t>NZ-2021-369464</t>
  </si>
  <si>
    <t>VI-8800</t>
  </si>
  <si>
    <t>Vicki Allen-Cairns</t>
  </si>
  <si>
    <t>NZ-2023-635630</t>
  </si>
  <si>
    <t>DA-1013</t>
  </si>
  <si>
    <t>David Frost</t>
  </si>
  <si>
    <t>NZ-2024-724543</t>
  </si>
  <si>
    <t>MA-7407</t>
  </si>
  <si>
    <t>Maria Laurenson</t>
  </si>
  <si>
    <t>NZ-2023-668890</t>
  </si>
  <si>
    <t>AM-5307</t>
  </si>
  <si>
    <t>Amelia Blick</t>
  </si>
  <si>
    <t>NZ-2024-261670</t>
  </si>
  <si>
    <t>GR-8744</t>
  </si>
  <si>
    <t>Graeme Holmes</t>
  </si>
  <si>
    <t>NZ-2023-702373</t>
  </si>
  <si>
    <t>RI-1081</t>
  </si>
  <si>
    <t>Richard Johnston-Weston</t>
  </si>
  <si>
    <t>NZ-2023-817920</t>
  </si>
  <si>
    <t>RE-3581</t>
  </si>
  <si>
    <t>Renee Clarke</t>
  </si>
  <si>
    <t>NZ-2025-212996</t>
  </si>
  <si>
    <t>JA-6961</t>
  </si>
  <si>
    <t>Jade Miller-Moore</t>
  </si>
  <si>
    <t>NZ-2025-179049</t>
  </si>
  <si>
    <t>JA-9567</t>
  </si>
  <si>
    <t>Jamie Hume</t>
  </si>
  <si>
    <t>NZ-2023-229618</t>
  </si>
  <si>
    <t>GR-9169</t>
  </si>
  <si>
    <t>Grace Fowler-Irving</t>
  </si>
  <si>
    <t>NZ-2022-371672</t>
  </si>
  <si>
    <t>AY-3025</t>
  </si>
  <si>
    <t>Ayla Barnes</t>
  </si>
  <si>
    <t>NZ-2024-971981</t>
  </si>
  <si>
    <t>JO-1496</t>
  </si>
  <si>
    <t>Jonathan Henderson</t>
  </si>
  <si>
    <t>NZ-2022-732417</t>
  </si>
  <si>
    <t>MI-3215</t>
  </si>
  <si>
    <t>Michelle Healey</t>
  </si>
  <si>
    <t>NZ-2024-831116</t>
  </si>
  <si>
    <t>DA-3756</t>
  </si>
  <si>
    <t>David Pratt</t>
  </si>
  <si>
    <t>NZ-2024-184984</t>
  </si>
  <si>
    <t>AL-4963</t>
  </si>
  <si>
    <t>Alice Thomas-Parker</t>
  </si>
  <si>
    <t>NZ-2022-438156</t>
  </si>
  <si>
    <t>KA-3485</t>
  </si>
  <si>
    <t>Karl Christie</t>
  </si>
  <si>
    <t>NZ-2022-686736</t>
  </si>
  <si>
    <t>LA-4931</t>
  </si>
  <si>
    <t>Laura Jones</t>
  </si>
  <si>
    <t>NZ-2024-928061</t>
  </si>
  <si>
    <t>SH-3125</t>
  </si>
  <si>
    <t>Shania Tapp</t>
  </si>
  <si>
    <t>NZ-2022-255440</t>
  </si>
  <si>
    <t>AM-8214</t>
  </si>
  <si>
    <t>Amy Forsyth</t>
  </si>
  <si>
    <t>NZ-2022-182757</t>
  </si>
  <si>
    <t>JU-5652</t>
  </si>
  <si>
    <t>Judith Hogg-Perano</t>
  </si>
  <si>
    <t>NZ-2021-802496</t>
  </si>
  <si>
    <t>LY-5166</t>
  </si>
  <si>
    <t>NZ-2022-942565</t>
  </si>
  <si>
    <t>KA-6357</t>
  </si>
  <si>
    <t>Katie Rogers-Morris</t>
  </si>
  <si>
    <t>NZ-2023-100884</t>
  </si>
  <si>
    <t>OL-2389</t>
  </si>
  <si>
    <t>Olivia Knight</t>
  </si>
  <si>
    <t>NZ-2022-250544</t>
  </si>
  <si>
    <t>LE-1980</t>
  </si>
  <si>
    <t>Leah Monk</t>
  </si>
  <si>
    <t>NZ-2023-602093</t>
  </si>
  <si>
    <t>SH-8170</t>
  </si>
  <si>
    <t>Sheryl Patchett</t>
  </si>
  <si>
    <t>NZ-2024-831435</t>
  </si>
  <si>
    <t>WI-9449</t>
  </si>
  <si>
    <t>William Reid</t>
  </si>
  <si>
    <t>NZ-2021-258868</t>
  </si>
  <si>
    <t>KE-4689</t>
  </si>
  <si>
    <t>Kenneth Giles</t>
  </si>
  <si>
    <t>NZ-2024-624031</t>
  </si>
  <si>
    <t>JE-8966</t>
  </si>
  <si>
    <t>Jessica Allan</t>
  </si>
  <si>
    <t>NZ-2023-201856</t>
  </si>
  <si>
    <t>PA-5304</t>
  </si>
  <si>
    <t>Paul Hansen</t>
  </si>
  <si>
    <t>NZ-2024-580097</t>
  </si>
  <si>
    <t>LE-6651</t>
  </si>
  <si>
    <t>Leon Williams</t>
  </si>
  <si>
    <t>NZ-2025-624934</t>
  </si>
  <si>
    <t>MI-2808</t>
  </si>
  <si>
    <t>Michael Francis</t>
  </si>
  <si>
    <t>NZ-2024-315780</t>
  </si>
  <si>
    <t>AR-7011</t>
  </si>
  <si>
    <t>Ariki Fuller</t>
  </si>
  <si>
    <t>NZ-2024-553667</t>
  </si>
  <si>
    <t>MA-2948</t>
  </si>
  <si>
    <t>Matthew Moran</t>
  </si>
  <si>
    <t>NZ-2022-422597</t>
  </si>
  <si>
    <t>LA-3228</t>
  </si>
  <si>
    <t>Lachlan Tucker</t>
  </si>
  <si>
    <t>NZ-2023-309070</t>
  </si>
  <si>
    <t>JO-5458</t>
  </si>
  <si>
    <t>Jonathan Neal-Munro</t>
  </si>
  <si>
    <t>NZ-2021-811488</t>
  </si>
  <si>
    <t>KA-7144</t>
  </si>
  <si>
    <t>Kate Carpenter</t>
  </si>
  <si>
    <t>NZ-2023-810163</t>
  </si>
  <si>
    <t>AN-1546</t>
  </si>
  <si>
    <t>Andrew Burke-Jacques</t>
  </si>
  <si>
    <t>NZ-2025-725136</t>
  </si>
  <si>
    <t>MA-9290</t>
  </si>
  <si>
    <t>Maia Forbes</t>
  </si>
  <si>
    <t>NZ-2022-693002</t>
  </si>
  <si>
    <t>EM-5704</t>
  </si>
  <si>
    <t>Emma Warner-Herd</t>
  </si>
  <si>
    <t>NZ-2022-615838</t>
  </si>
  <si>
    <t>ZO-9623</t>
  </si>
  <si>
    <t>Zoe McPherson</t>
  </si>
  <si>
    <t>NZ-2022-602665</t>
  </si>
  <si>
    <t>VI-4972</t>
  </si>
  <si>
    <t>Vicky Russell</t>
  </si>
  <si>
    <t>NZ-2023-219467</t>
  </si>
  <si>
    <t>MA-9945</t>
  </si>
  <si>
    <t>Mason Williams</t>
  </si>
  <si>
    <t>NZ-2023-374281</t>
  </si>
  <si>
    <t>KA-3282</t>
  </si>
  <si>
    <t>Kathryn Stratton-Bailey</t>
  </si>
  <si>
    <t>NZ-2021-134991</t>
  </si>
  <si>
    <t>YV-5859</t>
  </si>
  <si>
    <t>Yvonne Gordon</t>
  </si>
  <si>
    <t>NZ-2025-936334</t>
  </si>
  <si>
    <t>MI-4781</t>
  </si>
  <si>
    <t>Michael Robson</t>
  </si>
  <si>
    <t>NZ-2023-290590</t>
  </si>
  <si>
    <t>HU-3211</t>
  </si>
  <si>
    <t>Hugo Ball</t>
  </si>
  <si>
    <t>NZ-2024-134125</t>
  </si>
  <si>
    <t>WA-8247</t>
  </si>
  <si>
    <t>Warren Robson</t>
  </si>
  <si>
    <t>NZ-2023-755669</t>
  </si>
  <si>
    <t>HE-3641</t>
  </si>
  <si>
    <t>Heather Ramsay</t>
  </si>
  <si>
    <t>NZ-2023-709429</t>
  </si>
  <si>
    <t>AM-4002</t>
  </si>
  <si>
    <t>Amy Wilton</t>
  </si>
  <si>
    <t>NZ-2025-856322</t>
  </si>
  <si>
    <t>HE-1027</t>
  </si>
  <si>
    <t>Helen Paul-Miles</t>
  </si>
  <si>
    <t>NZ-2024-828918</t>
  </si>
  <si>
    <t>DA-6953</t>
  </si>
  <si>
    <t>David Taylor</t>
  </si>
  <si>
    <t>NZ-2024-634262</t>
  </si>
  <si>
    <t>JO-7180</t>
  </si>
  <si>
    <t>John Brown</t>
  </si>
  <si>
    <t>NZ-2023-571742</t>
  </si>
  <si>
    <t>JA-5482</t>
  </si>
  <si>
    <t>Jamie Burnett-Gibbons</t>
  </si>
  <si>
    <t>NZ-2023-384437</t>
  </si>
  <si>
    <t>SU-4815</t>
  </si>
  <si>
    <t>Suzanne Hart</t>
  </si>
  <si>
    <t>NZ-2022-762224</t>
  </si>
  <si>
    <t>AN-1662</t>
  </si>
  <si>
    <t>Andrew Nicol</t>
  </si>
  <si>
    <t>NZ-2024-319887</t>
  </si>
  <si>
    <t>LO-6258</t>
  </si>
  <si>
    <t>Logan Roberts</t>
  </si>
  <si>
    <t>NZ-2025-517545</t>
  </si>
  <si>
    <t>AA-4168</t>
  </si>
  <si>
    <t>Aaron Gardner-Wallis</t>
  </si>
  <si>
    <t>NZ-2024-894633</t>
  </si>
  <si>
    <t>AB-3620</t>
  </si>
  <si>
    <t>Abigail Reid-Ryan</t>
  </si>
  <si>
    <t>NZ-2023-397597</t>
  </si>
  <si>
    <t>MI-1642</t>
  </si>
  <si>
    <t>Michelle Cumming</t>
  </si>
  <si>
    <t>NZ-2024-975252</t>
  </si>
  <si>
    <t>JA-2804</t>
  </si>
  <si>
    <t>Jayden Black</t>
  </si>
  <si>
    <t>NZ-2022-400750</t>
  </si>
  <si>
    <t>AN-8942</t>
  </si>
  <si>
    <t>Andrew Anderson</t>
  </si>
  <si>
    <t>NZ-2021-647719</t>
  </si>
  <si>
    <t>BR-6929</t>
  </si>
  <si>
    <t>NZ-2022-415269</t>
  </si>
  <si>
    <t>HA-5307</t>
  </si>
  <si>
    <t>Hayden Love</t>
  </si>
  <si>
    <t>NZ-2024-909944</t>
  </si>
  <si>
    <t>PH-7237</t>
  </si>
  <si>
    <t>Philip Robb</t>
  </si>
  <si>
    <t>NZ-2023-812904</t>
  </si>
  <si>
    <t>CH-7881</t>
  </si>
  <si>
    <t>Chloe McDonald</t>
  </si>
  <si>
    <t>NZ-2023-260528</t>
  </si>
  <si>
    <t>TO-3907</t>
  </si>
  <si>
    <t>Tony Baldick-Atkinson</t>
  </si>
  <si>
    <t>NZ-2021-381864</t>
  </si>
  <si>
    <t>DA-7578</t>
  </si>
  <si>
    <t>David Small</t>
  </si>
  <si>
    <t>NZ-2024-664495</t>
  </si>
  <si>
    <t>TO-2882</t>
  </si>
  <si>
    <t>Toni Burnett</t>
  </si>
  <si>
    <t>NZ-2023-259197</t>
  </si>
  <si>
    <t>MI-8662</t>
  </si>
  <si>
    <t>Michael Currie</t>
  </si>
  <si>
    <t>NZ-2022-617030</t>
  </si>
  <si>
    <t>DE-6851</t>
  </si>
  <si>
    <t>Debra Craig</t>
  </si>
  <si>
    <t>NZ-2022-541331</t>
  </si>
  <si>
    <t>AN-2427</t>
  </si>
  <si>
    <t>Anna Gilmore</t>
  </si>
  <si>
    <t>NZ-2024-844819</t>
  </si>
  <si>
    <t>NI-2686</t>
  </si>
  <si>
    <t>Nicole Pickering-Watt</t>
  </si>
  <si>
    <t>NZ-2023-416296</t>
  </si>
  <si>
    <t>SA-2604</t>
  </si>
  <si>
    <t>Samuel Shand</t>
  </si>
  <si>
    <t>NZ-2021-116765</t>
  </si>
  <si>
    <t>MI-1781</t>
  </si>
  <si>
    <t>Michael Perry</t>
  </si>
  <si>
    <t>NZ-2023-749388</t>
  </si>
  <si>
    <t>BR-8559</t>
  </si>
  <si>
    <t>Bradley Ward-Jackson</t>
  </si>
  <si>
    <t>NZ-2023-803892</t>
  </si>
  <si>
    <t>LY-3302</t>
  </si>
  <si>
    <t>Lynda Smith</t>
  </si>
  <si>
    <t>NZ-2022-525924</t>
  </si>
  <si>
    <t>CL-5913</t>
  </si>
  <si>
    <t>Claire Ward</t>
  </si>
  <si>
    <t>NZ-2023-460632</t>
  </si>
  <si>
    <t>RI-7674</t>
  </si>
  <si>
    <t>Ria Webb-Freeman</t>
  </si>
  <si>
    <t>NZ-2022-202187</t>
  </si>
  <si>
    <t>HA-9680</t>
  </si>
  <si>
    <t>Hayden Larsen</t>
  </si>
  <si>
    <t>NZ-2022-891084</t>
  </si>
  <si>
    <t>AN-8517</t>
  </si>
  <si>
    <t>Ann Morris</t>
  </si>
  <si>
    <t>NZ-2024-336724</t>
  </si>
  <si>
    <t>EL-2603</t>
  </si>
  <si>
    <t>Elijah Pope</t>
  </si>
  <si>
    <t>NZ-2022-468421</t>
  </si>
  <si>
    <t>DA-9294</t>
  </si>
  <si>
    <t>NZ-2025-695906</t>
  </si>
  <si>
    <t>RO-2584</t>
  </si>
  <si>
    <t>Robert Corlett</t>
  </si>
  <si>
    <t>NZ-2021-602789</t>
  </si>
  <si>
    <t>CH-1270</t>
  </si>
  <si>
    <t>Christopher Little</t>
  </si>
  <si>
    <t>NZ-2023-350844</t>
  </si>
  <si>
    <t>PE-1977</t>
  </si>
  <si>
    <t>Peter Black</t>
  </si>
  <si>
    <t>NZ-2022-934940</t>
  </si>
  <si>
    <t>AS-1578</t>
  </si>
  <si>
    <t>Ashleigh Lamb</t>
  </si>
  <si>
    <t>NZ-2025-963399</t>
  </si>
  <si>
    <t>ST-4568</t>
  </si>
  <si>
    <t>Stephen Currie</t>
  </si>
  <si>
    <t>NZ-2024-835918</t>
  </si>
  <si>
    <t>CA-6659</t>
  </si>
  <si>
    <t>Campbell Larsen</t>
  </si>
  <si>
    <t>NZ-2022-407514</t>
  </si>
  <si>
    <t>GE-5294</t>
  </si>
  <si>
    <t>Georgia Steele-Thomas</t>
  </si>
  <si>
    <t>NZ-2023-430226</t>
  </si>
  <si>
    <t>MA-2632</t>
  </si>
  <si>
    <t>Mark Jones</t>
  </si>
  <si>
    <t>NZ-2021-306261</t>
  </si>
  <si>
    <t>JO-8713</t>
  </si>
  <si>
    <t>Joseph Murphy-Robert</t>
  </si>
  <si>
    <t>NZ-2023-165524</t>
  </si>
  <si>
    <t>LO-2670</t>
  </si>
  <si>
    <t>Louise Porter</t>
  </si>
  <si>
    <t>NZ-2025-521020</t>
  </si>
  <si>
    <t>MI-5690</t>
  </si>
  <si>
    <t>Michelle Conway-Wall</t>
  </si>
  <si>
    <t>NZ-2023-569694</t>
  </si>
  <si>
    <t>CH-8655</t>
  </si>
  <si>
    <t>Cheryl Barnes</t>
  </si>
  <si>
    <t>NZ-2023-103796</t>
  </si>
  <si>
    <t>KI-9160</t>
  </si>
  <si>
    <t>Kirsty Smith-Bowden</t>
  </si>
  <si>
    <t>NZ-2022-778169</t>
  </si>
  <si>
    <t>TO-8835</t>
  </si>
  <si>
    <t>Toni Henderson-Edwards</t>
  </si>
  <si>
    <t>NZ-2024-118193</t>
  </si>
  <si>
    <t>MI-8886</t>
  </si>
  <si>
    <t>Michelle Wilton</t>
  </si>
  <si>
    <t>NZ-2023-884962</t>
  </si>
  <si>
    <t>MO-9341</t>
  </si>
  <si>
    <t>Morgan Simpson-Turner</t>
  </si>
  <si>
    <t>NZ-2022-679111</t>
  </si>
  <si>
    <t>AM-7273</t>
  </si>
  <si>
    <t>Amber Wallace</t>
  </si>
  <si>
    <t>NZ-2021-336501</t>
  </si>
  <si>
    <t>LU-5771</t>
  </si>
  <si>
    <t>Lucas Reeves</t>
  </si>
  <si>
    <t>NZ-2023-763383</t>
  </si>
  <si>
    <t>IS-7994</t>
  </si>
  <si>
    <t>Isaac Matthews</t>
  </si>
  <si>
    <t>NZ-2024-437651</t>
  </si>
  <si>
    <t>MI-1080</t>
  </si>
  <si>
    <t>Michaela Parker-Davis</t>
  </si>
  <si>
    <t>NZ-2023-216906</t>
  </si>
  <si>
    <t>RE-8800</t>
  </si>
  <si>
    <t>Renee Bailey</t>
  </si>
  <si>
    <t>NZ-2024-975745</t>
  </si>
  <si>
    <t>AN-5367</t>
  </si>
  <si>
    <t>Anna Morris</t>
  </si>
  <si>
    <t>NZ-2022-372899</t>
  </si>
  <si>
    <t>JA-1223</t>
  </si>
  <si>
    <t>Janet Lewis</t>
  </si>
  <si>
    <t>NZ-2024-959116</t>
  </si>
  <si>
    <t>SU-1992</t>
  </si>
  <si>
    <t>Suzanne Gardiner</t>
  </si>
  <si>
    <t>NZ-2022-519855</t>
  </si>
  <si>
    <t>JA-6358</t>
  </si>
  <si>
    <t>Jayden Forrest</t>
  </si>
  <si>
    <t>NZ-2025-639675</t>
  </si>
  <si>
    <t>JA-9720</t>
  </si>
  <si>
    <t>Jacqueline Dyer</t>
  </si>
  <si>
    <t>NZ-2023-847190</t>
  </si>
  <si>
    <t>HE-8831</t>
  </si>
  <si>
    <t>Heather Smith</t>
  </si>
  <si>
    <t>NZ-2024-841183</t>
  </si>
  <si>
    <t>CH-6368</t>
  </si>
  <si>
    <t>Cherie McKay</t>
  </si>
  <si>
    <t>NZ-2024-127908</t>
  </si>
  <si>
    <t>SO-2276</t>
  </si>
  <si>
    <t>Sophia Allan-Martin</t>
  </si>
  <si>
    <t>NZ-2024-243941</t>
  </si>
  <si>
    <t>KA-2775</t>
  </si>
  <si>
    <t>Kathryn Booker</t>
  </si>
  <si>
    <t>NZ-2022-530543</t>
  </si>
  <si>
    <t>JA-4828</t>
  </si>
  <si>
    <t>Jason Bird</t>
  </si>
  <si>
    <t>NZ-2021-323618</t>
  </si>
  <si>
    <t>GE-3143</t>
  </si>
  <si>
    <t>Gemma Bruce</t>
  </si>
  <si>
    <t>NZ-2021-529467</t>
  </si>
  <si>
    <t>RA-4110</t>
  </si>
  <si>
    <t>Rachel Batchelar-Osborne</t>
  </si>
  <si>
    <t>NZ-2022-301062</t>
  </si>
  <si>
    <t>CH-6237</t>
  </si>
  <si>
    <t>Charlie Carr-McEwen</t>
  </si>
  <si>
    <t>NZ-2021-469301</t>
  </si>
  <si>
    <t>RO-6909</t>
  </si>
  <si>
    <t>Robyn Cresswell</t>
  </si>
  <si>
    <t>NZ-2023-975278</t>
  </si>
  <si>
    <t>JA-4758</t>
  </si>
  <si>
    <t>James Costello</t>
  </si>
  <si>
    <t>NZ-2024-498005</t>
  </si>
  <si>
    <t>LE-8854</t>
  </si>
  <si>
    <t>Leanne Taylor-Holdaway</t>
  </si>
  <si>
    <t>NZ-2023-351327</t>
  </si>
  <si>
    <t>GR-1424</t>
  </si>
  <si>
    <t>Graham Furness</t>
  </si>
  <si>
    <t>NZ-2021-337191</t>
  </si>
  <si>
    <t>AN-2750</t>
  </si>
  <si>
    <t>Andrew McKay</t>
  </si>
  <si>
    <t>NZ-2023-149845</t>
  </si>
  <si>
    <t>AN-5100</t>
  </si>
  <si>
    <t>Anna Williams</t>
  </si>
  <si>
    <t>NZ-2022-441549</t>
  </si>
  <si>
    <t>MA-3688</t>
  </si>
  <si>
    <t>Manaia Edwards</t>
  </si>
  <si>
    <t>NZ-2021-701718</t>
  </si>
  <si>
    <t>PE-6209</t>
  </si>
  <si>
    <t>Peter Fisher</t>
  </si>
  <si>
    <t>NZ-2025-961975</t>
  </si>
  <si>
    <t>PA-2657</t>
  </si>
  <si>
    <t>Paul Davenport-Thomas</t>
  </si>
  <si>
    <t>NZ-2022-588077</t>
  </si>
  <si>
    <t>LE-2048</t>
  </si>
  <si>
    <t>Leanne Hay-McKay</t>
  </si>
  <si>
    <t>NZ-2022-862672</t>
  </si>
  <si>
    <t>ST-9159</t>
  </si>
  <si>
    <t>Stephen Elliott-Reynolds</t>
  </si>
  <si>
    <t>NZ-2022-524649</t>
  </si>
  <si>
    <t>TO-6211</t>
  </si>
  <si>
    <t>Tony Croad</t>
  </si>
  <si>
    <t>NZ-2021-191196</t>
  </si>
  <si>
    <t>TO-5280</t>
  </si>
  <si>
    <t>Toni Bush-Smith</t>
  </si>
  <si>
    <t>NZ-2024-805924</t>
  </si>
  <si>
    <t>SA-3726</t>
  </si>
  <si>
    <t>Sarah Kemp</t>
  </si>
  <si>
    <t>NZ-2021-519640</t>
  </si>
  <si>
    <t>DY-5321</t>
  </si>
  <si>
    <t>Dylan Lloyd</t>
  </si>
  <si>
    <t>NZ-2022-983600</t>
  </si>
  <si>
    <t>ZA-4004</t>
  </si>
  <si>
    <t>Zachary Woolley-Hudson</t>
  </si>
  <si>
    <t>NZ-2021-904310</t>
  </si>
  <si>
    <t>DI-2370</t>
  </si>
  <si>
    <t>Dion Olsen-Goodwin</t>
  </si>
  <si>
    <t>NZ-2022-696723</t>
  </si>
  <si>
    <t>MA-7162</t>
  </si>
  <si>
    <t>Mareikura Walton</t>
  </si>
  <si>
    <t>NZ-2024-801428</t>
  </si>
  <si>
    <t>DE-2266</t>
  </si>
  <si>
    <t>Deborah Doyle</t>
  </si>
  <si>
    <t>NZ-2023-406974</t>
  </si>
  <si>
    <t>KA-2151</t>
  </si>
  <si>
    <t>Kathryn Gilbert</t>
  </si>
  <si>
    <t>NZ-2025-673989</t>
  </si>
  <si>
    <t>JA-9361</t>
  </si>
  <si>
    <t>Jaxon Kerr</t>
  </si>
  <si>
    <t>NZ-2024-624396</t>
  </si>
  <si>
    <t>GA-9614</t>
  </si>
  <si>
    <t>Gavin Allen-Hodson</t>
  </si>
  <si>
    <t>NZ-2022-735304</t>
  </si>
  <si>
    <t>DA-7762</t>
  </si>
  <si>
    <t>David Duncan</t>
  </si>
  <si>
    <t>NZ-2024-844466</t>
  </si>
  <si>
    <t>TA-6272</t>
  </si>
  <si>
    <t>Tania Campbell</t>
  </si>
  <si>
    <t>NZ-2022-699733</t>
  </si>
  <si>
    <t>JO-7294</t>
  </si>
  <si>
    <t>John Buckley</t>
  </si>
  <si>
    <t>NZ-2023-620807</t>
  </si>
  <si>
    <t>MI-9109</t>
  </si>
  <si>
    <t>Michelle Smith-Bradley</t>
  </si>
  <si>
    <t>NZ-2024-942044</t>
  </si>
  <si>
    <t>SH-2496</t>
  </si>
  <si>
    <t>NZ-2023-524880</t>
  </si>
  <si>
    <t>WI-5165</t>
  </si>
  <si>
    <t>William MacKenzie</t>
  </si>
  <si>
    <t>NZ-2025-336100</t>
  </si>
  <si>
    <t>WI-4843</t>
  </si>
  <si>
    <t>William Healy</t>
  </si>
  <si>
    <t>NZ-2024-852138</t>
  </si>
  <si>
    <t>ST-1203</t>
  </si>
  <si>
    <t>Stuart Miller</t>
  </si>
  <si>
    <t>NZ-2022-857331</t>
  </si>
  <si>
    <t>CA-1850</t>
  </si>
  <si>
    <t>Catherine Simpson</t>
  </si>
  <si>
    <t>NZ-2023-384392</t>
  </si>
  <si>
    <t>SA-6776</t>
  </si>
  <si>
    <t>Sarah McMillan</t>
  </si>
  <si>
    <t>NZ-2022-929561</t>
  </si>
  <si>
    <t>HA-9494</t>
  </si>
  <si>
    <t>Hayley O'Connor</t>
  </si>
  <si>
    <t>NZ-2025-656996</t>
  </si>
  <si>
    <t>CO-5529</t>
  </si>
  <si>
    <t>Courtney Pearson</t>
  </si>
  <si>
    <t>NZ-2024-605786</t>
  </si>
  <si>
    <t>BR-6658</t>
  </si>
  <si>
    <t>Brendon Toms</t>
  </si>
  <si>
    <t>NZ-2022-917739</t>
  </si>
  <si>
    <t>KA-9146</t>
  </si>
  <si>
    <t>Kate Walton</t>
  </si>
  <si>
    <t>NZ-2023-112637</t>
  </si>
  <si>
    <t>LE-6867</t>
  </si>
  <si>
    <t>Lesley O'Connell</t>
  </si>
  <si>
    <t>NZ-2022-462967</t>
  </si>
  <si>
    <t>CO-3017</t>
  </si>
  <si>
    <t>Cody Hubbard</t>
  </si>
  <si>
    <t>NZ-2022-236183</t>
  </si>
  <si>
    <t>DE-1766</t>
  </si>
  <si>
    <t>Debra Taylor</t>
  </si>
  <si>
    <t>NZ-2023-524669</t>
  </si>
  <si>
    <t>AN-5273</t>
  </si>
  <si>
    <t>Antony Jackson</t>
  </si>
  <si>
    <t>NZ-2022-935777</t>
  </si>
  <si>
    <t>DA-5712</t>
  </si>
  <si>
    <t>Danielle Small</t>
  </si>
  <si>
    <t>NZ-2023-271877</t>
  </si>
  <si>
    <t>KA-5238</t>
  </si>
  <si>
    <t>Kauri Landon-Lane</t>
  </si>
  <si>
    <t>NZ-2023-222360</t>
  </si>
  <si>
    <t>CH-4798</t>
  </si>
  <si>
    <t>Charles Gray</t>
  </si>
  <si>
    <t>NZ-2022-597891</t>
  </si>
  <si>
    <t>GR-2367</t>
  </si>
  <si>
    <t>Grant Small-Tapp</t>
  </si>
  <si>
    <t>NZ-2025-232570</t>
  </si>
  <si>
    <t>LI-7210</t>
  </si>
  <si>
    <t>Linda Pearson</t>
  </si>
  <si>
    <t>NZ-2023-188640</t>
  </si>
  <si>
    <t>CR-5537</t>
  </si>
  <si>
    <t>Crystal Judd</t>
  </si>
  <si>
    <t>NZ-2024-512508</t>
  </si>
  <si>
    <t>DA-1363</t>
  </si>
  <si>
    <t>Darryl Lucas</t>
  </si>
  <si>
    <t>NZ-2023-556852</t>
  </si>
  <si>
    <t>SA-2957</t>
  </si>
  <si>
    <t>Sally Gleeson</t>
  </si>
  <si>
    <t>NZ-2023-983527</t>
  </si>
  <si>
    <t>RI-1929</t>
  </si>
  <si>
    <t>Ricky Thompson</t>
  </si>
  <si>
    <t>NZ-2025-778051</t>
  </si>
  <si>
    <t>HA-9947</t>
  </si>
  <si>
    <t>Hamish Pratt</t>
  </si>
  <si>
    <t>NZ-2022-322976</t>
  </si>
  <si>
    <t>MA-1778</t>
  </si>
  <si>
    <t>Max Brown</t>
  </si>
  <si>
    <t>NZ-2025-963322</t>
  </si>
  <si>
    <t>SI-4875</t>
  </si>
  <si>
    <t>Simon McMurray</t>
  </si>
  <si>
    <t>NZ-2022-319746</t>
  </si>
  <si>
    <t>DA-6301</t>
  </si>
  <si>
    <t>Daniel Tapp</t>
  </si>
  <si>
    <t>NZ-2024-159456</t>
  </si>
  <si>
    <t>ET-8834</t>
  </si>
  <si>
    <t>Ethan Rossiter</t>
  </si>
  <si>
    <t>NZ-2022-233734</t>
  </si>
  <si>
    <t>KE-7610</t>
  </si>
  <si>
    <t>NZ-2024-355384</t>
  </si>
  <si>
    <t>PE-2900</t>
  </si>
  <si>
    <t>NZ-2024-240775</t>
  </si>
  <si>
    <t>BR-7297</t>
  </si>
  <si>
    <t>Brooke Nicholson-Corlett</t>
  </si>
  <si>
    <t>NZ-2023-407358</t>
  </si>
  <si>
    <t>JE-9075</t>
  </si>
  <si>
    <t>Jessica Fletcher-Gill</t>
  </si>
  <si>
    <t>NZ-2022-792016</t>
  </si>
  <si>
    <t>AM-2799</t>
  </si>
  <si>
    <t>Amaia Russell</t>
  </si>
  <si>
    <t>NZ-2024-805354</t>
  </si>
  <si>
    <t>CA-9841</t>
  </si>
  <si>
    <t>Carolyn Thompson</t>
  </si>
  <si>
    <t>NZ-2022-733990</t>
  </si>
  <si>
    <t>Craig Evans</t>
  </si>
  <si>
    <t>NZ-2022-209433</t>
  </si>
  <si>
    <t>HA-9530</t>
  </si>
  <si>
    <t>Hayley Knight</t>
  </si>
  <si>
    <t>NZ-2025-337710</t>
  </si>
  <si>
    <t>RA-8829</t>
  </si>
  <si>
    <t>Rawiri Reed</t>
  </si>
  <si>
    <t>NZ-2025-941588</t>
  </si>
  <si>
    <t>AL-7334</t>
  </si>
  <si>
    <t>Alexander Davenport</t>
  </si>
  <si>
    <t>NZ-2025-679815</t>
  </si>
  <si>
    <t>RY-6369</t>
  </si>
  <si>
    <t>Ryan Murphy</t>
  </si>
  <si>
    <t>NZ-2023-221337</t>
  </si>
  <si>
    <t>KI-5959</t>
  </si>
  <si>
    <t>Kirsten Hodson</t>
  </si>
  <si>
    <t>NZ-2022-667469</t>
  </si>
  <si>
    <t>EM-5919</t>
  </si>
  <si>
    <t>Emily Harris</t>
  </si>
  <si>
    <t>NZ-2024-663218</t>
  </si>
  <si>
    <t>AM-7736</t>
  </si>
  <si>
    <t>Amy Frost</t>
  </si>
  <si>
    <t>NZ-2022-292087</t>
  </si>
  <si>
    <t>HA-4653</t>
  </si>
  <si>
    <t>Hamish Millar</t>
  </si>
  <si>
    <t>NZ-2025-146614</t>
  </si>
  <si>
    <t>SA-3658</t>
  </si>
  <si>
    <t>Sarah MacKenzie</t>
  </si>
  <si>
    <t>NZ-2025-774977</t>
  </si>
  <si>
    <t>BL-6754</t>
  </si>
  <si>
    <t>Blair Waters</t>
  </si>
  <si>
    <t>NZ-2023-486918</t>
  </si>
  <si>
    <t>HE-4204</t>
  </si>
  <si>
    <t>Helen MacDonald-Matthews</t>
  </si>
  <si>
    <t>NZ-2022-743629</t>
  </si>
  <si>
    <t>PA-4400</t>
  </si>
  <si>
    <t>Paul McKenna</t>
  </si>
  <si>
    <t>NZ-2024-103445</t>
  </si>
  <si>
    <t>LO-9873</t>
  </si>
  <si>
    <t>Louise Thomas</t>
  </si>
  <si>
    <t>NZ-2021-508498</t>
  </si>
  <si>
    <t>CH-9933</t>
  </si>
  <si>
    <t>Christopher Enright-Anderson</t>
  </si>
  <si>
    <t>NZ-2023-429239</t>
  </si>
  <si>
    <t>JA-9711</t>
  </si>
  <si>
    <t>Jack Caldwell</t>
  </si>
  <si>
    <t>NZ-2022-434733</t>
  </si>
  <si>
    <t>JA-5925</t>
  </si>
  <si>
    <t>Jason Gillespie-Anderson</t>
  </si>
  <si>
    <t>NZ-2025-292392</t>
  </si>
  <si>
    <t>TA-7599</t>
  </si>
  <si>
    <t>Tayla Armstrong</t>
  </si>
  <si>
    <t>NZ-2023-170242</t>
  </si>
  <si>
    <t>NE-2894</t>
  </si>
  <si>
    <t>Neville Schwass</t>
  </si>
  <si>
    <t>NZ-2021-100122</t>
  </si>
  <si>
    <t>TR-1419</t>
  </si>
  <si>
    <t>Tracy Fisher</t>
  </si>
  <si>
    <t>NZ-2022-701905</t>
  </si>
  <si>
    <t>KA-5339</t>
  </si>
  <si>
    <t>Kay Turner</t>
  </si>
  <si>
    <t>NZ-2023-767648</t>
  </si>
  <si>
    <t>KE-9275</t>
  </si>
  <si>
    <t>Kelvin Ford-Reid</t>
  </si>
  <si>
    <t>NZ-2023-169637</t>
  </si>
  <si>
    <t>SA-8566</t>
  </si>
  <si>
    <t>Samuel Freeth</t>
  </si>
  <si>
    <t>NZ-2023-387244</t>
  </si>
  <si>
    <t>SC-8731</t>
  </si>
  <si>
    <t>Scarlett Cox</t>
  </si>
  <si>
    <t>NZ-2023-225223</t>
  </si>
  <si>
    <t>HA-7772</t>
  </si>
  <si>
    <t>Hayden Beattie</t>
  </si>
  <si>
    <t>NZ-2023-585777</t>
  </si>
  <si>
    <t>MA-2893</t>
  </si>
  <si>
    <t>Marie Linton-Wood</t>
  </si>
  <si>
    <t>NZ-2022-669326</t>
  </si>
  <si>
    <t>PA-8802</t>
  </si>
  <si>
    <t>Paul Gleeson-Williams</t>
  </si>
  <si>
    <t>NZ-2023-633526</t>
  </si>
  <si>
    <t>JA-7146</t>
  </si>
  <si>
    <t>James Jackson</t>
  </si>
  <si>
    <t>NZ-2022-327126</t>
  </si>
  <si>
    <t>RO-9792</t>
  </si>
  <si>
    <t>Ronald Wilkinson</t>
  </si>
  <si>
    <t>NZ-2024-683621</t>
  </si>
  <si>
    <t>PA-6944</t>
  </si>
  <si>
    <t>Paul Skinner-Harper</t>
  </si>
  <si>
    <t>NZ-2024-558088</t>
  </si>
  <si>
    <t>NA-6481</t>
  </si>
  <si>
    <t>Natasha Carpenter</t>
  </si>
  <si>
    <t>NZ-2022-122616</t>
  </si>
  <si>
    <t>RA-1821</t>
  </si>
  <si>
    <t>NZ-2022-127047</t>
  </si>
  <si>
    <t>MI-8828</t>
  </si>
  <si>
    <t>Michael Johnston</t>
  </si>
  <si>
    <t>NZ-2022-487904</t>
  </si>
  <si>
    <t>PE-3072</t>
  </si>
  <si>
    <t>Peter Smith</t>
  </si>
  <si>
    <t>NZ-2025-341732</t>
  </si>
  <si>
    <t>JA-3414</t>
  </si>
  <si>
    <t>Jared Warner</t>
  </si>
  <si>
    <t>NZ-2024-693677</t>
  </si>
  <si>
    <t>AM-3729</t>
  </si>
  <si>
    <t>Amelia Mason</t>
  </si>
  <si>
    <t>NZ-2023-909356</t>
  </si>
  <si>
    <t>KY-2151</t>
  </si>
  <si>
    <t>Kyle Saunders</t>
  </si>
  <si>
    <t>NZ-2024-930978</t>
  </si>
  <si>
    <t>SH-6068</t>
  </si>
  <si>
    <t>Shane O'Brien-Green</t>
  </si>
  <si>
    <t>NZ-2025-300940</t>
  </si>
  <si>
    <t>AN-6311</t>
  </si>
  <si>
    <t>Anthony Thomas-Thompson</t>
  </si>
  <si>
    <t>NZ-2023-163767</t>
  </si>
  <si>
    <t>FI-3527</t>
  </si>
  <si>
    <t>Fiona Davidson</t>
  </si>
  <si>
    <t>NZ-2024-987863</t>
  </si>
  <si>
    <t>SO-5287</t>
  </si>
  <si>
    <t>Sophie Fletcher</t>
  </si>
  <si>
    <t>NZ-2025-774075</t>
  </si>
  <si>
    <t>VA-1521</t>
  </si>
  <si>
    <t>Vanessa Edwards</t>
  </si>
  <si>
    <t>NZ-2022-673698</t>
  </si>
  <si>
    <t>SA-9918</t>
  </si>
  <si>
    <t>Sally Anderson-Stratton</t>
  </si>
  <si>
    <t>NZ-2021-765166</t>
  </si>
  <si>
    <t>DY-3252</t>
  </si>
  <si>
    <t>NZ-2025-665387</t>
  </si>
  <si>
    <t>HE-8700</t>
  </si>
  <si>
    <t>Helen Higgins</t>
  </si>
  <si>
    <t>NZ-2024-462713</t>
  </si>
  <si>
    <t>TH-1427</t>
  </si>
  <si>
    <t>Thomas Perry</t>
  </si>
  <si>
    <t>NZ-2021-767097</t>
  </si>
  <si>
    <t>NE-9369</t>
  </si>
  <si>
    <t>Neil Perano</t>
  </si>
  <si>
    <t>NZ-2021-239488</t>
  </si>
  <si>
    <t>JU-9042</t>
  </si>
  <si>
    <t>Justine Gardiner</t>
  </si>
  <si>
    <t>NZ-2025-135527</t>
  </si>
  <si>
    <t>LU-9774</t>
  </si>
  <si>
    <t>Lucy Campbell</t>
  </si>
  <si>
    <t>NZ-2021-940996</t>
  </si>
  <si>
    <t>LU-5288</t>
  </si>
  <si>
    <t>Luke Berkahn</t>
  </si>
  <si>
    <t>NZ-2023-136241</t>
  </si>
  <si>
    <t>EL-8535</t>
  </si>
  <si>
    <t>Ella Larsen</t>
  </si>
  <si>
    <t>NZ-2025-991372</t>
  </si>
  <si>
    <t>TH-8220</t>
  </si>
  <si>
    <t>NZ-2024-891525</t>
  </si>
  <si>
    <t>AS-6927</t>
  </si>
  <si>
    <t>Ashley Allan</t>
  </si>
  <si>
    <t>NZ-2021-784101</t>
  </si>
  <si>
    <t>JA-1353</t>
  </si>
  <si>
    <t>Jasmine Williamson</t>
  </si>
  <si>
    <t>NZ-2024-739914</t>
  </si>
  <si>
    <t>RA-5870</t>
  </si>
  <si>
    <t>Raymond Lawson</t>
  </si>
  <si>
    <t>NZ-2023-485006</t>
  </si>
  <si>
    <t>IS-2044</t>
  </si>
  <si>
    <t>NZ-2021-285717</t>
  </si>
  <si>
    <t>KE-6066</t>
  </si>
  <si>
    <t>Kelly Goodwin</t>
  </si>
  <si>
    <t>NZ-2024-217688</t>
  </si>
  <si>
    <t>DA-5460</t>
  </si>
  <si>
    <t>Darrin O'Connor</t>
  </si>
  <si>
    <t>NZ-2021-294355</t>
  </si>
  <si>
    <t>MU-3678</t>
  </si>
  <si>
    <t>Murray Kennedy</t>
  </si>
  <si>
    <t>NZ-2024-156437</t>
  </si>
  <si>
    <t>CH-3934</t>
  </si>
  <si>
    <t>Charlotte McMillan</t>
  </si>
  <si>
    <t>NZ-2023-261020</t>
  </si>
  <si>
    <t>FA-8972</t>
  </si>
  <si>
    <t>Faith McKay</t>
  </si>
  <si>
    <t>NZ-2024-525148</t>
  </si>
  <si>
    <t>JO-5069</t>
  </si>
  <si>
    <t>Jonathan Griffiths-Harris</t>
  </si>
  <si>
    <t>NZ-2024-655706</t>
  </si>
  <si>
    <t>RU-6113</t>
  </si>
  <si>
    <t>Ruby Phillips</t>
  </si>
  <si>
    <t>NZ-2023-654696</t>
  </si>
  <si>
    <t>TA-4691</t>
  </si>
  <si>
    <t>Tania Hills-Jensen</t>
  </si>
  <si>
    <t>NZ-2025-452662</t>
  </si>
  <si>
    <t>CL-9996</t>
  </si>
  <si>
    <t>Clinton Anderson</t>
  </si>
  <si>
    <t>NZ-2024-803840</t>
  </si>
  <si>
    <t>BR-4656</t>
  </si>
  <si>
    <t>Brett Wilkinson</t>
  </si>
  <si>
    <t>NZ-2023-539474</t>
  </si>
  <si>
    <t>GE-8210</t>
  </si>
  <si>
    <t>Gerard Jones-Reeves</t>
  </si>
  <si>
    <t>NZ-2022-203186</t>
  </si>
  <si>
    <t>JO-5350</t>
  </si>
  <si>
    <t>Joshua Waller</t>
  </si>
  <si>
    <t>NZ-2024-535949</t>
  </si>
  <si>
    <t>KE-1072</t>
  </si>
  <si>
    <t>Kerry Francis</t>
  </si>
  <si>
    <t>NZ-2023-539835</t>
  </si>
  <si>
    <t>HA-4478</t>
  </si>
  <si>
    <t>Hannah Rowlands</t>
  </si>
  <si>
    <t>NZ-2025-845247</t>
  </si>
  <si>
    <t>WI-2370</t>
  </si>
  <si>
    <t>William Perry</t>
  </si>
  <si>
    <t>NZ-2024-617740</t>
  </si>
  <si>
    <t>SC-9622</t>
  </si>
  <si>
    <t>Scott Thomas</t>
  </si>
  <si>
    <t>NZ-2025-463142</t>
  </si>
  <si>
    <t>RA-8294</t>
  </si>
  <si>
    <t>Rachel Waller</t>
  </si>
  <si>
    <t>NZ-2022-340528</t>
  </si>
  <si>
    <t>JO-9092</t>
  </si>
  <si>
    <t>John Fenton</t>
  </si>
  <si>
    <t>NZ-2024-922838</t>
  </si>
  <si>
    <t>JO-4697</t>
  </si>
  <si>
    <t>John Boyd</t>
  </si>
  <si>
    <t>NZ-2021-734603</t>
  </si>
  <si>
    <t>NI-2351</t>
  </si>
  <si>
    <t>Nicholas Fuller</t>
  </si>
  <si>
    <t>NZ-2024-427327</t>
  </si>
  <si>
    <t>ST-5227</t>
  </si>
  <si>
    <t>Stephanie Whyte</t>
  </si>
  <si>
    <t>NZ-2024-361680</t>
  </si>
  <si>
    <t>JE-8166</t>
  </si>
  <si>
    <t>Jennifer Simonsen</t>
  </si>
  <si>
    <t>NZ-2021-808259</t>
  </si>
  <si>
    <t>NI-4069</t>
  </si>
  <si>
    <t>Nicholas Howell</t>
  </si>
  <si>
    <t>NZ-2024-477476</t>
  </si>
  <si>
    <t>AN-3261</t>
  </si>
  <si>
    <t>Anna Kelly-Shand</t>
  </si>
  <si>
    <t>NZ-2021-315010</t>
  </si>
  <si>
    <t>NI-8845</t>
  </si>
  <si>
    <t>Nicholas Ching</t>
  </si>
  <si>
    <t>NZ-2022-995046</t>
  </si>
  <si>
    <t>RI-9406</t>
  </si>
  <si>
    <t>Richard Baker-Shaw</t>
  </si>
  <si>
    <t>NZ-2022-232913</t>
  </si>
  <si>
    <t>GE-4442</t>
  </si>
  <si>
    <t>Georgina Williams</t>
  </si>
  <si>
    <t>NZ-2021-635001</t>
  </si>
  <si>
    <t>MA-3282</t>
  </si>
  <si>
    <t>Mark Gardner</t>
  </si>
  <si>
    <t>NZ-2024-598726</t>
  </si>
  <si>
    <t>EL-3430</t>
  </si>
  <si>
    <t>Elizabeth Day</t>
  </si>
  <si>
    <t>NZ-2025-927015</t>
  </si>
  <si>
    <t>HA-6732</t>
  </si>
  <si>
    <t>Harper Evans-Meads</t>
  </si>
  <si>
    <t>NZ-2024-165241</t>
  </si>
  <si>
    <t>JO-5310</t>
  </si>
  <si>
    <t>Joanna Harris</t>
  </si>
  <si>
    <t>NZ-2023-436159</t>
  </si>
  <si>
    <t>CA-5197</t>
  </si>
  <si>
    <t>Caleb Andrew</t>
  </si>
  <si>
    <t>NZ-2021-919033</t>
  </si>
  <si>
    <t>NI-9308</t>
  </si>
  <si>
    <t>Nicole Anderson</t>
  </si>
  <si>
    <t>NZ-2022-452899</t>
  </si>
  <si>
    <t>LY-4484</t>
  </si>
  <si>
    <t>Lynette Ireland</t>
  </si>
  <si>
    <t>NZ-2022-849472</t>
  </si>
  <si>
    <t>AM-8298</t>
  </si>
  <si>
    <t>Amanda Payne</t>
  </si>
  <si>
    <t>NZ-2021-162062</t>
  </si>
  <si>
    <t>RI-6483</t>
  </si>
  <si>
    <t>Richard Monk</t>
  </si>
  <si>
    <t>NZ-2024-703035</t>
  </si>
  <si>
    <t>CH-1224</t>
  </si>
  <si>
    <t>Christopher Law</t>
  </si>
  <si>
    <t>NZ-2023-652593</t>
  </si>
  <si>
    <t>HE-9987</t>
  </si>
  <si>
    <t>Heather Pope</t>
  </si>
  <si>
    <t>NZ-2023-990463</t>
  </si>
  <si>
    <t>OL-2874</t>
  </si>
  <si>
    <t>NZ-2023-132735</t>
  </si>
  <si>
    <t>KA-3809</t>
  </si>
  <si>
    <t>Katherine Curtis-Fairhall</t>
  </si>
  <si>
    <t>NZ-2024-256747</t>
  </si>
  <si>
    <t>CR-4484</t>
  </si>
  <si>
    <t>Craig Gardiner-Anderson</t>
  </si>
  <si>
    <t>NZ-2023-713738</t>
  </si>
  <si>
    <t>RA-6920</t>
  </si>
  <si>
    <t>Rachael Harris</t>
  </si>
  <si>
    <t>NZ-2022-948926</t>
  </si>
  <si>
    <t>NA-4728</t>
  </si>
  <si>
    <t>Natasha Doyle</t>
  </si>
  <si>
    <t>NZ-2023-512620</t>
  </si>
  <si>
    <t>CA-2910</t>
  </si>
  <si>
    <t>Caitlin Davies-Beard</t>
  </si>
  <si>
    <t>NZ-2022-226517</t>
  </si>
  <si>
    <t>SA-4796</t>
  </si>
  <si>
    <t>Samuel Hansen</t>
  </si>
  <si>
    <t>NZ-2021-236353</t>
  </si>
  <si>
    <t>EV-7566</t>
  </si>
  <si>
    <t>Eva Orr</t>
  </si>
  <si>
    <t>NZ-2025-719930</t>
  </si>
  <si>
    <t>JO-6157</t>
  </si>
  <si>
    <t>Jonathan Riley-Mitchell</t>
  </si>
  <si>
    <t>NZ-2025-604976</t>
  </si>
  <si>
    <t>JI-2578</t>
  </si>
  <si>
    <t>Jillian Brown</t>
  </si>
  <si>
    <t>NZ-2025-508727</t>
  </si>
  <si>
    <t>GR-1864</t>
  </si>
  <si>
    <t>Grace Franklin</t>
  </si>
  <si>
    <t>NZ-2024-983259</t>
  </si>
  <si>
    <t>LI-5320</t>
  </si>
  <si>
    <t>Lisa McCallum</t>
  </si>
  <si>
    <t>NZ-2024-562064</t>
  </si>
  <si>
    <t>SU-9813</t>
  </si>
  <si>
    <t>Suzanne Brown-Gray</t>
  </si>
  <si>
    <t>NZ-2022-870196</t>
  </si>
  <si>
    <t>PH-6974</t>
  </si>
  <si>
    <t>Phillip Fletcher</t>
  </si>
  <si>
    <t>NZ-2023-779995</t>
  </si>
  <si>
    <t>AN-1099</t>
  </si>
  <si>
    <t>Anthony Hoare</t>
  </si>
  <si>
    <t>NZ-2024-439632</t>
  </si>
  <si>
    <t>MA-8859</t>
  </si>
  <si>
    <t>Mary Harris</t>
  </si>
  <si>
    <t>NZ-2025-748983</t>
  </si>
  <si>
    <t>DA-6662</t>
  </si>
  <si>
    <t>David Brown</t>
  </si>
  <si>
    <t>NZ-2024-807074</t>
  </si>
  <si>
    <t>AN-9699</t>
  </si>
  <si>
    <t>Anna Murphy</t>
  </si>
  <si>
    <t>NZ-2025-864085</t>
  </si>
  <si>
    <t>JA-5442</t>
  </si>
  <si>
    <t>James Sutton-Thompson</t>
  </si>
  <si>
    <t>NZ-2025-959722</t>
  </si>
  <si>
    <t>TA-7487</t>
  </si>
  <si>
    <t>Tamara Larsen</t>
  </si>
  <si>
    <t>NZ-2022-484346</t>
  </si>
  <si>
    <t>GR-8250</t>
  </si>
  <si>
    <t>Graeme Jackson-Sheridan</t>
  </si>
  <si>
    <t>NZ-2022-767466</t>
  </si>
  <si>
    <t>RE-8386</t>
  </si>
  <si>
    <t>Rebecca Cumming-Smith</t>
  </si>
  <si>
    <t>NZ-2022-653161</t>
  </si>
  <si>
    <t>KA-1863</t>
  </si>
  <si>
    <t>Kate Robson</t>
  </si>
  <si>
    <t>NZ-2024-186263</t>
  </si>
  <si>
    <t>GI-3744</t>
  </si>
  <si>
    <t>Gillian Meads</t>
  </si>
  <si>
    <t>NZ-2024-516309</t>
  </si>
  <si>
    <t>RA-4845</t>
  </si>
  <si>
    <t>Rachael Reid</t>
  </si>
  <si>
    <t>NZ-2022-571931</t>
  </si>
  <si>
    <t>LU-7446</t>
  </si>
  <si>
    <t>Lucas Joe</t>
  </si>
  <si>
    <t>NZ-2021-742343</t>
  </si>
  <si>
    <t>GR-9221</t>
  </si>
  <si>
    <t>Gregory Hadfield</t>
  </si>
  <si>
    <t>NZ-2022-407561</t>
  </si>
  <si>
    <t>OL-4395</t>
  </si>
  <si>
    <t>Oliver Davis</t>
  </si>
  <si>
    <t>NZ-2024-319116</t>
  </si>
  <si>
    <t>PA-8610</t>
  </si>
  <si>
    <t>Paris Wood</t>
  </si>
  <si>
    <t>NZ-2023-512796</t>
  </si>
  <si>
    <t>JA-1460</t>
  </si>
  <si>
    <t>Jasmine Fisher</t>
  </si>
  <si>
    <t>NZ-2022-292635</t>
  </si>
  <si>
    <t>DA-6140</t>
  </si>
  <si>
    <t>Daniel Harris</t>
  </si>
  <si>
    <t>NZ-2022-411478</t>
  </si>
  <si>
    <t>NA-3251</t>
  </si>
  <si>
    <t>Natasha Jamieson</t>
  </si>
  <si>
    <t>NZ-2022-267449</t>
  </si>
  <si>
    <t>GA-2289</t>
  </si>
  <si>
    <t>Gareth Ferguson</t>
  </si>
  <si>
    <t>NZ-2023-817858</t>
  </si>
  <si>
    <t>GR-1829</t>
  </si>
  <si>
    <t>Gregory Woods</t>
  </si>
  <si>
    <t>NZ-2021-626728</t>
  </si>
  <si>
    <t>MI-4509</t>
  </si>
  <si>
    <t>Michelle Jenkins</t>
  </si>
  <si>
    <t>NZ-2023-968030</t>
  </si>
  <si>
    <t>RO-5035</t>
  </si>
  <si>
    <t>Robert Lee-Warner</t>
  </si>
  <si>
    <t>NZ-2023-495048</t>
  </si>
  <si>
    <t>CH-6172</t>
  </si>
  <si>
    <t>Charlotte Kemp</t>
  </si>
  <si>
    <t>NZ-2023-661455</t>
  </si>
  <si>
    <t>SA-9214</t>
  </si>
  <si>
    <t>Samuel Mitchell-Lee</t>
  </si>
  <si>
    <t>NZ-2021-422650</t>
  </si>
  <si>
    <t>AN-7546</t>
  </si>
  <si>
    <t>Anthony Cunningham-Graham</t>
  </si>
  <si>
    <t>NZ-2022-765368</t>
  </si>
  <si>
    <t>TE-7195</t>
  </si>
  <si>
    <t>Tessa Smith</t>
  </si>
  <si>
    <t>NZ-2022-869314</t>
  </si>
  <si>
    <t>JA-5832</t>
  </si>
  <si>
    <t>Jacob Pollard</t>
  </si>
  <si>
    <t>NZ-2022-170442</t>
  </si>
  <si>
    <t>KE-1161</t>
  </si>
  <si>
    <t>Kevin Cameron-Rodgers</t>
  </si>
  <si>
    <t>NZ-2025-392676</t>
  </si>
  <si>
    <t>NI-5643</t>
  </si>
  <si>
    <t>Nicola Millard</t>
  </si>
  <si>
    <t>NZ-2021-967721</t>
  </si>
  <si>
    <t>JO-7555</t>
  </si>
  <si>
    <t>Joshua Green</t>
  </si>
  <si>
    <t>NZ-2025-568000</t>
  </si>
  <si>
    <t>RO-8978</t>
  </si>
  <si>
    <t>Robert Thompson</t>
  </si>
  <si>
    <t>NZ-2024-524114</t>
  </si>
  <si>
    <t>KI-4885</t>
  </si>
  <si>
    <t>Kieran Smith</t>
  </si>
  <si>
    <t>NZ-2022-157816</t>
  </si>
  <si>
    <t>PE-7240</t>
  </si>
  <si>
    <t>Peter Atkinson</t>
  </si>
  <si>
    <t>NZ-2025-455157</t>
  </si>
  <si>
    <t>BE-8817</t>
  </si>
  <si>
    <t>Benjamin Nelson</t>
  </si>
  <si>
    <t>NZ-2022-302173</t>
  </si>
  <si>
    <t>KA-9393</t>
  </si>
  <si>
    <t>Karen Williams</t>
  </si>
  <si>
    <t>NZ-2021-664182</t>
  </si>
  <si>
    <t>JA-9234</t>
  </si>
  <si>
    <t>Jack Forrest</t>
  </si>
  <si>
    <t>NZ-2021-801493</t>
  </si>
  <si>
    <t>TA-2394</t>
  </si>
  <si>
    <t>Taylor Searle</t>
  </si>
  <si>
    <t>NZ-2022-476436</t>
  </si>
  <si>
    <t>PA-3716</t>
  </si>
  <si>
    <t>Paula Bailey</t>
  </si>
  <si>
    <t>NZ-2025-395687</t>
  </si>
  <si>
    <t>ST-8986</t>
  </si>
  <si>
    <t>Stephen Cook-Evans</t>
  </si>
  <si>
    <t>NZ-2022-832543</t>
  </si>
  <si>
    <t>CA-6825</t>
  </si>
  <si>
    <t>Callum Perry</t>
  </si>
  <si>
    <t>NZ-2025-375090</t>
  </si>
  <si>
    <t>SA-3772</t>
  </si>
  <si>
    <t>Samantha Dillon</t>
  </si>
  <si>
    <t>NZ-2024-371944</t>
  </si>
  <si>
    <t>CH-7205</t>
  </si>
  <si>
    <t>Cheryl Best</t>
  </si>
  <si>
    <t>NZ-2021-336885</t>
  </si>
  <si>
    <t>KA-6954</t>
  </si>
  <si>
    <t>Karl Bary</t>
  </si>
  <si>
    <t>NZ-2023-394596</t>
  </si>
  <si>
    <t>LO-3909</t>
  </si>
  <si>
    <t>Louise Webster-Webb</t>
  </si>
  <si>
    <t>NZ-2022-635249</t>
  </si>
  <si>
    <t>PE-4443</t>
  </si>
  <si>
    <t>Peter Webb</t>
  </si>
  <si>
    <t>NZ-2023-660994</t>
  </si>
  <si>
    <t>JA-3049</t>
  </si>
  <si>
    <t>Jack Thompson</t>
  </si>
  <si>
    <t>NZ-2025-940177</t>
  </si>
  <si>
    <t>CH-1011</t>
  </si>
  <si>
    <t>Chloe Sutton</t>
  </si>
  <si>
    <t>NZ-2022-806603</t>
  </si>
  <si>
    <t>LY-8748</t>
  </si>
  <si>
    <t>Lynda Chapman-Fox</t>
  </si>
  <si>
    <t>NZ-2021-365006</t>
  </si>
  <si>
    <t>JO-9840</t>
  </si>
  <si>
    <t>John Gill</t>
  </si>
  <si>
    <t>NZ-2023-181411</t>
  </si>
  <si>
    <t>MI-4008</t>
  </si>
  <si>
    <t>Michael Freeman</t>
  </si>
  <si>
    <t>NZ-2022-437157</t>
  </si>
  <si>
    <t>AR-8851</t>
  </si>
  <si>
    <t>Ariana Carter</t>
  </si>
  <si>
    <t>NZ-2025-133007</t>
  </si>
  <si>
    <t>SH-6472</t>
  </si>
  <si>
    <t>Shane Giles</t>
  </si>
  <si>
    <t>NZ-2024-179998</t>
  </si>
  <si>
    <t>TY-7043</t>
  </si>
  <si>
    <t>Tyler Burr</t>
  </si>
  <si>
    <t>NZ-2023-506432</t>
  </si>
  <si>
    <t>MI-6930</t>
  </si>
  <si>
    <t>Mitchell Scott</t>
  </si>
  <si>
    <t>NZ-2024-128278</t>
  </si>
  <si>
    <t>VI-6401</t>
  </si>
  <si>
    <t>Violet Jensen</t>
  </si>
  <si>
    <t>NZ-2022-285299</t>
  </si>
  <si>
    <t>CA-4235</t>
  </si>
  <si>
    <t>Cameron Payne</t>
  </si>
  <si>
    <t>NZ-2024-654102</t>
  </si>
  <si>
    <t>ME-7506</t>
  </si>
  <si>
    <t>Melanie Taylor</t>
  </si>
  <si>
    <t>NZ-2025-640643</t>
  </si>
  <si>
    <t>JA-9374</t>
  </si>
  <si>
    <t>James Booker</t>
  </si>
  <si>
    <t>NZ-2023-373100</t>
  </si>
  <si>
    <t>CO-5911</t>
  </si>
  <si>
    <t>Colin Williams</t>
  </si>
  <si>
    <t>NZ-2021-226439</t>
  </si>
  <si>
    <t>FI-5935</t>
  </si>
  <si>
    <t>Fiona Moore</t>
  </si>
  <si>
    <t>NZ-2021-462451</t>
  </si>
  <si>
    <t>BR-6527</t>
  </si>
  <si>
    <t>Brent Dixon</t>
  </si>
  <si>
    <t>NZ-2022-172719</t>
  </si>
  <si>
    <t>OL-4268</t>
  </si>
  <si>
    <t>Olivia Stubbs-Clarke</t>
  </si>
  <si>
    <t>NZ-2021-623811</t>
  </si>
  <si>
    <t>MA-2013</t>
  </si>
  <si>
    <t>Maddison Simmons-Dunn</t>
  </si>
  <si>
    <t>NZ-2025-156181</t>
  </si>
  <si>
    <t>AL-8199</t>
  </si>
  <si>
    <t>Alexander Taylor</t>
  </si>
  <si>
    <t>NZ-2022-772941</t>
  </si>
  <si>
    <t>NI-7257</t>
  </si>
  <si>
    <t>Nicola Barr</t>
  </si>
  <si>
    <t>NZ-2021-573807</t>
  </si>
  <si>
    <t>BR-1435</t>
  </si>
  <si>
    <t>Brett McKay-Dickson</t>
  </si>
  <si>
    <t>NZ-2024-146167</t>
  </si>
  <si>
    <t>AN-9177</t>
  </si>
  <si>
    <t>NZ-2024-682050</t>
  </si>
  <si>
    <t>JE-9670</t>
  </si>
  <si>
    <t>Jessica Harper</t>
  </si>
  <si>
    <t>NZ-2023-897590</t>
  </si>
  <si>
    <t>TE-1817</t>
  </si>
  <si>
    <t>Teresa Henry</t>
  </si>
  <si>
    <t>NZ-2022-409432</t>
  </si>
  <si>
    <t>KE-5927</t>
  </si>
  <si>
    <t>Kerry Hook</t>
  </si>
  <si>
    <t>NZ-2023-420504</t>
  </si>
  <si>
    <t>MA-3213</t>
  </si>
  <si>
    <t>Madison Ewart</t>
  </si>
  <si>
    <t>NZ-2023-732010</t>
  </si>
  <si>
    <t>NI-1935</t>
  </si>
  <si>
    <t>Nia Johnstone-Rogers</t>
  </si>
  <si>
    <t>NZ-2022-958469</t>
  </si>
  <si>
    <t>TA-4320</t>
  </si>
  <si>
    <t>Tanya Johnston-Allerby</t>
  </si>
  <si>
    <t>NZ-2022-393503</t>
  </si>
  <si>
    <t>LI-3978</t>
  </si>
  <si>
    <t>Lisa Tapp</t>
  </si>
  <si>
    <t>NZ-2022-963488</t>
  </si>
  <si>
    <t>TY-1086</t>
  </si>
  <si>
    <t>Tyler Jackson</t>
  </si>
  <si>
    <t>NZ-2024-639802</t>
  </si>
  <si>
    <t>MA-8207</t>
  </si>
  <si>
    <t>Maia Satherley-Price</t>
  </si>
  <si>
    <t>NZ-2024-586162</t>
  </si>
  <si>
    <t>MI-6287</t>
  </si>
  <si>
    <t>Michael Turner-Hart</t>
  </si>
  <si>
    <t>NZ-2021-323312</t>
  </si>
  <si>
    <t>MA-2852</t>
  </si>
  <si>
    <t>Mark Thompson</t>
  </si>
  <si>
    <t>NZ-2022-672548</t>
  </si>
  <si>
    <t>MA-4566</t>
  </si>
  <si>
    <t>Matthew Boyle</t>
  </si>
  <si>
    <t>NZ-2022-406122</t>
  </si>
  <si>
    <t>PA-3941</t>
  </si>
  <si>
    <t>Paula Turner</t>
  </si>
  <si>
    <t>NZ-2022-293589</t>
  </si>
  <si>
    <t>DA-3485</t>
  </si>
  <si>
    <t>Daniel Blackwell</t>
  </si>
  <si>
    <t>NZ-2021-514154</t>
  </si>
  <si>
    <t>SU-7028</t>
  </si>
  <si>
    <t>Susan Cumming</t>
  </si>
  <si>
    <t>NZ-2025-784348</t>
  </si>
  <si>
    <t>RO-8886</t>
  </si>
  <si>
    <t>Robert Burke</t>
  </si>
  <si>
    <t>NZ-2021-597093</t>
  </si>
  <si>
    <t>JO-3576</t>
  </si>
  <si>
    <t>Jordan Nash</t>
  </si>
  <si>
    <t>NZ-2024-928391</t>
  </si>
  <si>
    <t>CH-5408</t>
  </si>
  <si>
    <t>Charles Fox</t>
  </si>
  <si>
    <t>NZ-2021-176059</t>
  </si>
  <si>
    <t>LI-1618</t>
  </si>
  <si>
    <t>Linda Hart</t>
  </si>
  <si>
    <t>NZ-2021-715543</t>
  </si>
  <si>
    <t>DE-9306</t>
  </si>
  <si>
    <t>Deborah Ferguson</t>
  </si>
  <si>
    <t>NZ-2021-176208</t>
  </si>
  <si>
    <t>PH-3359</t>
  </si>
  <si>
    <t>Philippa Harris-Pope</t>
  </si>
  <si>
    <t>NZ-2025-451440</t>
  </si>
  <si>
    <t>JA-4167</t>
  </si>
  <si>
    <t>James Stewart</t>
  </si>
  <si>
    <t>NZ-2023-312202</t>
  </si>
  <si>
    <t>JE-6639</t>
  </si>
  <si>
    <t>Jenna Parsons</t>
  </si>
  <si>
    <t>NZ-2024-116105</t>
  </si>
  <si>
    <t>GR-1705</t>
  </si>
  <si>
    <t>Graeme Potter</t>
  </si>
  <si>
    <t>NZ-2024-203470</t>
  </si>
  <si>
    <t>SH-9446</t>
  </si>
  <si>
    <t>Sharon Maxwell</t>
  </si>
  <si>
    <t>NZ-2024-827358</t>
  </si>
  <si>
    <t>CR-7126</t>
  </si>
  <si>
    <t>Craig Carter</t>
  </si>
  <si>
    <t>NZ-2021-688703</t>
  </si>
  <si>
    <t>MU-7335</t>
  </si>
  <si>
    <t>Murray MacDonald-Sullivan</t>
  </si>
  <si>
    <t>NZ-2022-669533</t>
  </si>
  <si>
    <t>SA-4097</t>
  </si>
  <si>
    <t>Sarah Furness</t>
  </si>
  <si>
    <t>NZ-2024-815263</t>
  </si>
  <si>
    <t>EM-5082</t>
  </si>
  <si>
    <t>Emily Rutherford</t>
  </si>
  <si>
    <t>NZ-2023-442411</t>
  </si>
  <si>
    <t>PH-6427</t>
  </si>
  <si>
    <t>Phillip Marshall</t>
  </si>
  <si>
    <t>NZ-2022-740084</t>
  </si>
  <si>
    <t>JO-5266</t>
  </si>
  <si>
    <t>Joy Morrison</t>
  </si>
  <si>
    <t>NZ-2023-686457</t>
  </si>
  <si>
    <t>MA-6899</t>
  </si>
  <si>
    <t>Max Herd-Black</t>
  </si>
  <si>
    <t>NZ-2022-382387</t>
  </si>
  <si>
    <t>ET-5216</t>
  </si>
  <si>
    <t>Ethan Hughes</t>
  </si>
  <si>
    <t>NZ-2022-944016</t>
  </si>
  <si>
    <t>KY-9385</t>
  </si>
  <si>
    <t>Kyle Lewis</t>
  </si>
  <si>
    <t>NZ-2021-738772</t>
  </si>
  <si>
    <t>GE-6831</t>
  </si>
  <si>
    <t>George Weston</t>
  </si>
  <si>
    <t>NZ-2023-574419</t>
  </si>
  <si>
    <t>AN-8425</t>
  </si>
  <si>
    <t>Anna Graham</t>
  </si>
  <si>
    <t>NZ-2024-780437</t>
  </si>
  <si>
    <t>LI-6159</t>
  </si>
  <si>
    <t>Lily Davies</t>
  </si>
  <si>
    <t>NZ-2021-537905</t>
  </si>
  <si>
    <t>AN-9885</t>
  </si>
  <si>
    <t>Angela Bull</t>
  </si>
  <si>
    <t>NZ-2022-494885</t>
  </si>
  <si>
    <t>HA-9114</t>
  </si>
  <si>
    <t>Hayley Rowe-Sullivan</t>
  </si>
  <si>
    <t>NZ-2023-474766</t>
  </si>
  <si>
    <t>AT-4723</t>
  </si>
  <si>
    <t>Ataahua Gardner-Meredith</t>
  </si>
  <si>
    <t>NZ-2021-424096</t>
  </si>
  <si>
    <t>IS-8104</t>
  </si>
  <si>
    <t>Israel Seymour-Gray</t>
  </si>
  <si>
    <t>NZ-2025-554254</t>
  </si>
  <si>
    <t>CH-5574</t>
  </si>
  <si>
    <t>Christine Healey-Herd</t>
  </si>
  <si>
    <t>NZ-2025-318085</t>
  </si>
  <si>
    <t>AD-7988</t>
  </si>
  <si>
    <t>Adam Hart-McEwen</t>
  </si>
  <si>
    <t>NZ-2024-804412</t>
  </si>
  <si>
    <t>EM-9164</t>
  </si>
  <si>
    <t>Emma Jacques</t>
  </si>
  <si>
    <t>NZ-2022-197939</t>
  </si>
  <si>
    <t>ST-5439</t>
  </si>
  <si>
    <t>NZ-2024-369950</t>
  </si>
  <si>
    <t>MI-4289</t>
  </si>
  <si>
    <t>Mikaere Knight</t>
  </si>
  <si>
    <t>NZ-2024-373102</t>
  </si>
  <si>
    <t>MI-7278</t>
  </si>
  <si>
    <t>Michael McCormick</t>
  </si>
  <si>
    <t>NZ-2024-360864</t>
  </si>
  <si>
    <t>BR-7411</t>
  </si>
  <si>
    <t>Bradley Morton</t>
  </si>
  <si>
    <t>NZ-2022-216558</t>
  </si>
  <si>
    <t>OL-9899</t>
  </si>
  <si>
    <t>Olivia Payne</t>
  </si>
  <si>
    <t>NZ-2022-605249</t>
  </si>
  <si>
    <t>RO-1148</t>
  </si>
  <si>
    <t>Robert Bell</t>
  </si>
  <si>
    <t>NZ-2023-539677</t>
  </si>
  <si>
    <t>AN-6655</t>
  </si>
  <si>
    <t>Angela Bishell-Johnston</t>
  </si>
  <si>
    <t>NZ-2023-407174</t>
  </si>
  <si>
    <t>RU-1830</t>
  </si>
  <si>
    <t>Russell Laurenson</t>
  </si>
  <si>
    <t>NZ-2021-454335</t>
  </si>
  <si>
    <t>BR-4984</t>
  </si>
  <si>
    <t>Brett Smith</t>
  </si>
  <si>
    <t>NZ-2021-350121</t>
  </si>
  <si>
    <t>VI-9963</t>
  </si>
  <si>
    <t>Victoria Reid</t>
  </si>
  <si>
    <t>NZ-2021-845858</t>
  </si>
  <si>
    <t>AL-7403</t>
  </si>
  <si>
    <t>Alison Bell</t>
  </si>
  <si>
    <t>NZ-2022-736089</t>
  </si>
  <si>
    <t>CR-2212</t>
  </si>
  <si>
    <t>Craig Burton-George</t>
  </si>
  <si>
    <t>NZ-2024-703489</t>
  </si>
  <si>
    <t>TO-7685</t>
  </si>
  <si>
    <t>Tony Campbell</t>
  </si>
  <si>
    <t>NZ-2021-415363</t>
  </si>
  <si>
    <t>WA-8890</t>
  </si>
  <si>
    <t>Wayne Southee-Rowlands</t>
  </si>
  <si>
    <t>NZ-2023-649003</t>
  </si>
  <si>
    <t>KA-8710</t>
  </si>
  <si>
    <t>Karl Reid</t>
  </si>
  <si>
    <t>NZ-2022-895291</t>
  </si>
  <si>
    <t>TO-4798</t>
  </si>
  <si>
    <t>Toni Christiansen</t>
  </si>
  <si>
    <t>NZ-2022-551984</t>
  </si>
  <si>
    <t>NI-1799</t>
  </si>
  <si>
    <t>Nicola Coleman-Mason</t>
  </si>
  <si>
    <t>NZ-2022-695801</t>
  </si>
  <si>
    <t>AN-7791</t>
  </si>
  <si>
    <t>Anna Bradley</t>
  </si>
  <si>
    <t>NZ-2025-246996</t>
  </si>
  <si>
    <t>CA-9848</t>
  </si>
  <si>
    <t>Carolyn McKinnon</t>
  </si>
  <si>
    <t>NZ-2024-776401</t>
  </si>
  <si>
    <t>SO-2634</t>
  </si>
  <si>
    <t>Sophie Adams</t>
  </si>
  <si>
    <t>NZ-2022-485960</t>
  </si>
  <si>
    <t>JO-6793</t>
  </si>
  <si>
    <t>John Henderson</t>
  </si>
  <si>
    <t>NZ-2022-701150</t>
  </si>
  <si>
    <t>DA-5145</t>
  </si>
  <si>
    <t>Daniel Taylor</t>
  </si>
  <si>
    <t>NZ-2021-790359</t>
  </si>
  <si>
    <t>MA-7853</t>
  </si>
  <si>
    <t>Mark Neal</t>
  </si>
  <si>
    <t>NZ-2025-866297</t>
  </si>
  <si>
    <t>SA-6176</t>
  </si>
  <si>
    <t>Samantha Griffiths</t>
  </si>
  <si>
    <t>NZ-2024-806967</t>
  </si>
  <si>
    <t>MA-4586</t>
  </si>
  <si>
    <t>Mareikura Jones</t>
  </si>
  <si>
    <t>NZ-2024-852509</t>
  </si>
  <si>
    <t>PA-1999</t>
  </si>
  <si>
    <t>Paula MacKenzie</t>
  </si>
  <si>
    <t>NZ-2022-931020</t>
  </si>
  <si>
    <t>VI-1528</t>
  </si>
  <si>
    <t>Vincent O'Donnell</t>
  </si>
  <si>
    <t>NZ-2023-709947</t>
  </si>
  <si>
    <t>JA-3443</t>
  </si>
  <si>
    <t>Jade Gilbert</t>
  </si>
  <si>
    <t>NZ-2023-896252</t>
  </si>
  <si>
    <t>EL-1597</t>
  </si>
  <si>
    <t>Elizabeth Marshall</t>
  </si>
  <si>
    <t>NZ-2021-174093</t>
  </si>
  <si>
    <t>NI-2205</t>
  </si>
  <si>
    <t>Nicola Barrett</t>
  </si>
  <si>
    <t>NZ-2022-427180</t>
  </si>
  <si>
    <t>SU-3521</t>
  </si>
  <si>
    <t>Susan Findlay</t>
  </si>
  <si>
    <t>NZ-2025-534555</t>
  </si>
  <si>
    <t>BL-6248</t>
  </si>
  <si>
    <t>Blake Graham</t>
  </si>
  <si>
    <t>NZ-2023-999700</t>
  </si>
  <si>
    <t>RI-8040</t>
  </si>
  <si>
    <t>Riley Allen</t>
  </si>
  <si>
    <t>NZ-2024-205250</t>
  </si>
  <si>
    <t>JA-9205</t>
  </si>
  <si>
    <t>Jason Barnes</t>
  </si>
  <si>
    <t>NZ-2025-199749</t>
  </si>
  <si>
    <t>JO-8873</t>
  </si>
  <si>
    <t>Joshua Lang</t>
  </si>
  <si>
    <t>NZ-2025-247953</t>
  </si>
  <si>
    <t>NZ-2023-935056</t>
  </si>
  <si>
    <t>SA-8971</t>
  </si>
  <si>
    <t>Sandra Harrison-Holmes</t>
  </si>
  <si>
    <t>NZ-2023-174471</t>
  </si>
  <si>
    <t>PA-4245</t>
  </si>
  <si>
    <t>Paige Currie</t>
  </si>
  <si>
    <t>NZ-2021-305776</t>
  </si>
  <si>
    <t>RO-5787</t>
  </si>
  <si>
    <t>Robert Taylor</t>
  </si>
  <si>
    <t>NZ-2024-877325</t>
  </si>
  <si>
    <t>GR-7906</t>
  </si>
  <si>
    <t>Grant Taylor-Anderson</t>
  </si>
  <si>
    <t>NZ-2022-651541</t>
  </si>
  <si>
    <t>JE-9634</t>
  </si>
  <si>
    <t>Jessica Mitchell</t>
  </si>
  <si>
    <t>NZ-2024-990148</t>
  </si>
  <si>
    <t>CH-9286</t>
  </si>
  <si>
    <t>Christopher Page</t>
  </si>
  <si>
    <t>NZ-2022-880084</t>
  </si>
  <si>
    <t>AN-4236</t>
  </si>
  <si>
    <t>Anthony Wallace</t>
  </si>
  <si>
    <t>NZ-2025-771740</t>
  </si>
  <si>
    <t>CO-2872</t>
  </si>
  <si>
    <t>Colin Thomas-Stevens</t>
  </si>
  <si>
    <t>NZ-2022-688499</t>
  </si>
  <si>
    <t>KI-4491</t>
  </si>
  <si>
    <t>Kingston Harris</t>
  </si>
  <si>
    <t>NZ-2022-223317</t>
  </si>
  <si>
    <t>ME-5955</t>
  </si>
  <si>
    <t>Melissa Payne</t>
  </si>
  <si>
    <t>NZ-2022-143162</t>
  </si>
  <si>
    <t>ST-4664</t>
  </si>
  <si>
    <t>Steven McMillan</t>
  </si>
  <si>
    <t>NZ-2024-698577</t>
  </si>
  <si>
    <t>TO-9639</t>
  </si>
  <si>
    <t>Toni Hughes</t>
  </si>
  <si>
    <t>NZ-2022-311693</t>
  </si>
  <si>
    <t>WA-6066</t>
  </si>
  <si>
    <t>Warren Cooksley-Fowler</t>
  </si>
  <si>
    <t>NZ-2022-668155</t>
  </si>
  <si>
    <t>WA-8288</t>
  </si>
  <si>
    <t>Wayne Dixon</t>
  </si>
  <si>
    <t>NZ-2023-469213</t>
  </si>
  <si>
    <t>SH-9994</t>
  </si>
  <si>
    <t>Sheryl Costello-Ward</t>
  </si>
  <si>
    <t>NZ-2023-684340</t>
  </si>
  <si>
    <t>BR-3740</t>
  </si>
  <si>
    <t>Brianna Watt</t>
  </si>
  <si>
    <t>NZ-2022-587061</t>
  </si>
  <si>
    <t>SA-1469</t>
  </si>
  <si>
    <t>Samuel Rose-West</t>
  </si>
  <si>
    <t>NZ-2024-300906</t>
  </si>
  <si>
    <t>CH-7102</t>
  </si>
  <si>
    <t>Charles Cook</t>
  </si>
  <si>
    <t>NZ-2025-924804</t>
  </si>
  <si>
    <t>OL-6877</t>
  </si>
  <si>
    <t>Olivia Davey</t>
  </si>
  <si>
    <t>NZ-2025-282888</t>
  </si>
  <si>
    <t>JO-2343</t>
  </si>
  <si>
    <t>Jonathan O'Donnell</t>
  </si>
  <si>
    <t>NZ-2023-717891</t>
  </si>
  <si>
    <t>BA-4043</t>
  </si>
  <si>
    <t>Barry Best</t>
  </si>
  <si>
    <t>NZ-2023-521470</t>
  </si>
  <si>
    <t>CO-3539</t>
  </si>
  <si>
    <t>Corey Miller</t>
  </si>
  <si>
    <t>NZ-2025-616794</t>
  </si>
  <si>
    <t>EM-5788</t>
  </si>
  <si>
    <t>Emily Brown</t>
  </si>
  <si>
    <t>NZ-2023-380590</t>
  </si>
  <si>
    <t>RA-6667</t>
  </si>
  <si>
    <t>Rachel Thompson</t>
  </si>
  <si>
    <t>NZ-2021-729219</t>
  </si>
  <si>
    <t>GR-9591</t>
  </si>
  <si>
    <t>Gregory Davis</t>
  </si>
  <si>
    <t>NZ-2023-939530</t>
  </si>
  <si>
    <t>KH-7226</t>
  </si>
  <si>
    <t>Khloe Evans</t>
  </si>
  <si>
    <t>NZ-2022-519561</t>
  </si>
  <si>
    <t>PA-4124</t>
  </si>
  <si>
    <t>Paula Mitchell-Morris</t>
  </si>
  <si>
    <t>NZ-2023-499504</t>
  </si>
  <si>
    <t>BE-4024</t>
  </si>
  <si>
    <t>Bella Horton</t>
  </si>
  <si>
    <t>NZ-2022-804046</t>
  </si>
  <si>
    <t>KA-6906</t>
  </si>
  <si>
    <t>Kahurangi Clarke</t>
  </si>
  <si>
    <t>NZ-2022-135842</t>
  </si>
  <si>
    <t>DA-6087</t>
  </si>
  <si>
    <t>Darren Patchett</t>
  </si>
  <si>
    <t>NZ-2024-388192</t>
  </si>
  <si>
    <t>WA-6011</t>
  </si>
  <si>
    <t>Warren Kennedy-Davey</t>
  </si>
  <si>
    <t>NZ-2022-829495</t>
  </si>
  <si>
    <t>AI-6426</t>
  </si>
  <si>
    <t>Aimee Bailey</t>
  </si>
  <si>
    <t>NZ-2021-738493</t>
  </si>
  <si>
    <t>BL-6957</t>
  </si>
  <si>
    <t>Blake Browne</t>
  </si>
  <si>
    <t>NZ-2024-950439</t>
  </si>
  <si>
    <t>CH-5098</t>
  </si>
  <si>
    <t>Christine Bull</t>
  </si>
  <si>
    <t>NZ-2021-905439</t>
  </si>
  <si>
    <t>AV-1111</t>
  </si>
  <si>
    <t>Ava O'Connor-Wong</t>
  </si>
  <si>
    <t>NZ-2023-257427</t>
  </si>
  <si>
    <t>DO-8580</t>
  </si>
  <si>
    <t>Donna Harrison</t>
  </si>
  <si>
    <t>NZ-2022-811937</t>
  </si>
  <si>
    <t>WI-9363</t>
  </si>
  <si>
    <t>William Kennedy</t>
  </si>
  <si>
    <t>NZ-2024-878553</t>
  </si>
  <si>
    <t>MI-4842</t>
  </si>
  <si>
    <t>NZ-2025-183112</t>
  </si>
  <si>
    <t>TR-7615</t>
  </si>
  <si>
    <t>Troy Judd</t>
  </si>
  <si>
    <t>NZ-2021-543122</t>
  </si>
  <si>
    <t>NO-6195</t>
  </si>
  <si>
    <t>Noah Carter</t>
  </si>
  <si>
    <t>NZ-2023-658860</t>
  </si>
  <si>
    <t>CA-1884</t>
  </si>
  <si>
    <t>Carol Sheridan</t>
  </si>
  <si>
    <t>NZ-2023-908712</t>
  </si>
  <si>
    <t>HU-3269</t>
  </si>
  <si>
    <t>Hunter Gill</t>
  </si>
  <si>
    <t>NZ-2021-947015</t>
  </si>
  <si>
    <t>KE-6371</t>
  </si>
  <si>
    <t>Kellie Gibbons</t>
  </si>
  <si>
    <t>NZ-2025-665394</t>
  </si>
  <si>
    <t>LO-7130</t>
  </si>
  <si>
    <t>Logan Ford-Baldick</t>
  </si>
  <si>
    <t>NZ-2022-387689</t>
  </si>
  <si>
    <t>LU-6110</t>
  </si>
  <si>
    <t>Lucy Simmonds</t>
  </si>
  <si>
    <t>NZ-2024-263357</t>
  </si>
  <si>
    <t>LY-4867</t>
  </si>
  <si>
    <t>Lynne Russell</t>
  </si>
  <si>
    <t>NZ-2024-207770</t>
  </si>
  <si>
    <t>CH-2716</t>
  </si>
  <si>
    <t>Christopher Dick</t>
  </si>
  <si>
    <t>NZ-2024-898978</t>
  </si>
  <si>
    <t>BE-2708</t>
  </si>
  <si>
    <t>Belinda Lawson</t>
  </si>
  <si>
    <t>NZ-2024-583477</t>
  </si>
  <si>
    <t>SA-1878</t>
  </si>
  <si>
    <t>Sam Leslie</t>
  </si>
  <si>
    <t>NZ-2024-714486</t>
  </si>
  <si>
    <t>SA-4436</t>
  </si>
  <si>
    <t>Sarah O'Brien</t>
  </si>
  <si>
    <t>NZ-2025-888896</t>
  </si>
  <si>
    <t>TR-6298</t>
  </si>
  <si>
    <t>Tracey Hardy-Barnett</t>
  </si>
  <si>
    <t>NZ-2024-502066</t>
  </si>
  <si>
    <t>CA-9557</t>
  </si>
  <si>
    <t>Catherine Kenny</t>
  </si>
  <si>
    <t>NZ-2024-271189</t>
  </si>
  <si>
    <t>JA-3017</t>
  </si>
  <si>
    <t>James Reid</t>
  </si>
  <si>
    <t>NZ-2024-175708</t>
  </si>
  <si>
    <t>ME-3868</t>
  </si>
  <si>
    <t>Melissa Marsh</t>
  </si>
  <si>
    <t>NZ-2022-128959</t>
  </si>
  <si>
    <t>NI-1391</t>
  </si>
  <si>
    <t>Nicholas Ryan</t>
  </si>
  <si>
    <t>NZ-2023-619952</t>
  </si>
  <si>
    <t>LY-3430</t>
  </si>
  <si>
    <t>Lynn Bradley</t>
  </si>
  <si>
    <t>NZ-2022-545024</t>
  </si>
  <si>
    <t>RA-4557</t>
  </si>
  <si>
    <t>Rawiri Brown</t>
  </si>
  <si>
    <t>NZ-2025-105376</t>
  </si>
  <si>
    <t>NI-9458</t>
  </si>
  <si>
    <t>Nicole Williams</t>
  </si>
  <si>
    <t>NZ-2022-356071</t>
  </si>
  <si>
    <t>EM-9786</t>
  </si>
  <si>
    <t>Emma Morton</t>
  </si>
  <si>
    <t>NZ-2022-992639</t>
  </si>
  <si>
    <t>MA-2274</t>
  </si>
  <si>
    <t>Maree Hansen</t>
  </si>
  <si>
    <t>NZ-2023-287659</t>
  </si>
  <si>
    <t>AN-7136</t>
  </si>
  <si>
    <t>Angela Dean</t>
  </si>
  <si>
    <t>NZ-2022-894563</t>
  </si>
  <si>
    <t>AM-9773</t>
  </si>
  <si>
    <t>Amanda Smith</t>
  </si>
  <si>
    <t>NZ-2023-874419</t>
  </si>
  <si>
    <t>RI-9446</t>
  </si>
  <si>
    <t>Richard Hansen</t>
  </si>
  <si>
    <t>NZ-2024-509751</t>
  </si>
  <si>
    <t>AN-9755</t>
  </si>
  <si>
    <t>Andrew Dawick-Hughes</t>
  </si>
  <si>
    <t>NZ-2025-284324</t>
  </si>
  <si>
    <t>ED-8973</t>
  </si>
  <si>
    <t>Edward Wood</t>
  </si>
  <si>
    <t>NZ-2025-260777</t>
  </si>
  <si>
    <t>IS-1592</t>
  </si>
  <si>
    <t>Isabella Anderson</t>
  </si>
  <si>
    <t>NZ-2023-923430</t>
  </si>
  <si>
    <t>HA-4579</t>
  </si>
  <si>
    <t>Hannah Brown-Thompson</t>
  </si>
  <si>
    <t>NZ-2022-921850</t>
  </si>
  <si>
    <t>DI-8629</t>
  </si>
  <si>
    <t>Diane Davis</t>
  </si>
  <si>
    <t>NZ-2024-931747</t>
  </si>
  <si>
    <t>KA-5101</t>
  </si>
  <si>
    <t>Kaia Smith</t>
  </si>
  <si>
    <t>NZ-2024-596786</t>
  </si>
  <si>
    <t>EM-1052</t>
  </si>
  <si>
    <t>Emily Buick</t>
  </si>
  <si>
    <t>NZ-2022-967334</t>
  </si>
  <si>
    <t>PA-8093</t>
  </si>
  <si>
    <t>Paul Perano</t>
  </si>
  <si>
    <t>NZ-2025-262793</t>
  </si>
  <si>
    <t>HE-3680</t>
  </si>
  <si>
    <t>Helen Barnes-Freeth</t>
  </si>
  <si>
    <t>NZ-2022-668562</t>
  </si>
  <si>
    <t>TA-3238</t>
  </si>
  <si>
    <t>Tania Lancaster</t>
  </si>
  <si>
    <t>NZ-2024-496697</t>
  </si>
  <si>
    <t>JE-7097</t>
  </si>
  <si>
    <t>Jeremy Taylor-Aberhart</t>
  </si>
  <si>
    <t>NZ-2024-123820</t>
  </si>
  <si>
    <t>JA-9928</t>
  </si>
  <si>
    <t>Jade Joe</t>
  </si>
  <si>
    <t>NZ-2023-670339</t>
  </si>
  <si>
    <t>IS-6529</t>
  </si>
  <si>
    <t>Isabelle McEwen</t>
  </si>
  <si>
    <t>NZ-2022-805736</t>
  </si>
  <si>
    <t>LA-7322</t>
  </si>
  <si>
    <t>Lauren Gordon</t>
  </si>
  <si>
    <t>NZ-2022-233097</t>
  </si>
  <si>
    <t>GE-6118</t>
  </si>
  <si>
    <t>Georgia Rush</t>
  </si>
  <si>
    <t>NZ-2023-364436</t>
  </si>
  <si>
    <t>DA-3981</t>
  </si>
  <si>
    <t>Daniel Hughes</t>
  </si>
  <si>
    <t>NZ-2023-888004</t>
  </si>
  <si>
    <t>MA-3019</t>
  </si>
  <si>
    <t>Mark Esson</t>
  </si>
  <si>
    <t>NZ-2023-139227</t>
  </si>
  <si>
    <t>DA-1223</t>
  </si>
  <si>
    <t>Daniel Smith</t>
  </si>
  <si>
    <t>NZ-2022-193454</t>
  </si>
  <si>
    <t>CA-2283</t>
  </si>
  <si>
    <t>Carolyn Joe</t>
  </si>
  <si>
    <t>NZ-2023-711279</t>
  </si>
  <si>
    <t>EM-3194</t>
  </si>
  <si>
    <t>Emily Payne</t>
  </si>
  <si>
    <t>NZ-2022-135925</t>
  </si>
  <si>
    <t>JE-3304</t>
  </si>
  <si>
    <t>Jennifer Hansen-Webster</t>
  </si>
  <si>
    <t>NZ-2023-825764</t>
  </si>
  <si>
    <t>LY-3790</t>
  </si>
  <si>
    <t>Lynda Healy-Bailey</t>
  </si>
  <si>
    <t>NZ-2024-218438</t>
  </si>
  <si>
    <t>RA-7637</t>
  </si>
  <si>
    <t>Rachel Grant</t>
  </si>
  <si>
    <t>NZ-2021-709628</t>
  </si>
  <si>
    <t>JE-4756</t>
  </si>
  <si>
    <t>Jennifer Phillips</t>
  </si>
  <si>
    <t>NZ-2022-889687</t>
  </si>
  <si>
    <t>BL-4892</t>
  </si>
  <si>
    <t>Blake Craw</t>
  </si>
  <si>
    <t>NZ-2022-562657</t>
  </si>
  <si>
    <t>JO-7883</t>
  </si>
  <si>
    <t>Jordan Matthews</t>
  </si>
  <si>
    <t>NZ-2024-387533</t>
  </si>
  <si>
    <t>PE-5131</t>
  </si>
  <si>
    <t>Peter Holmes</t>
  </si>
  <si>
    <t>NZ-2022-778232</t>
  </si>
  <si>
    <t>LE-4683</t>
  </si>
  <si>
    <t>Levi Fletcher</t>
  </si>
  <si>
    <t>NZ-2022-970057</t>
  </si>
  <si>
    <t>TR-3567</t>
  </si>
  <si>
    <t>Tracey Greer</t>
  </si>
  <si>
    <t>NZ-2025-496187</t>
  </si>
  <si>
    <t>JE-2560</t>
  </si>
  <si>
    <t>Jessica Moore</t>
  </si>
  <si>
    <t>NZ-2022-237513</t>
  </si>
  <si>
    <t>NE-1707</t>
  </si>
  <si>
    <t>Neil Phillips</t>
  </si>
  <si>
    <t>NZ-2023-864446</t>
  </si>
  <si>
    <t>TI-1124</t>
  </si>
  <si>
    <t>Tiare McIntosh</t>
  </si>
  <si>
    <t>NZ-2022-962548</t>
  </si>
  <si>
    <t>MA-3175</t>
  </si>
  <si>
    <t>Matthew Coleman</t>
  </si>
  <si>
    <t>NZ-2023-953834</t>
  </si>
  <si>
    <t>NA-8158</t>
  </si>
  <si>
    <t>Nate McGrath</t>
  </si>
  <si>
    <t>NZ-2023-682393</t>
  </si>
  <si>
    <t>LI-5437</t>
  </si>
  <si>
    <t>Lisa Turner</t>
  </si>
  <si>
    <t>NZ-2023-245578</t>
  </si>
  <si>
    <t>LI-4250</t>
  </si>
  <si>
    <t>Lisa Trask</t>
  </si>
  <si>
    <t>NZ-2021-874990</t>
  </si>
  <si>
    <t>AN-7386</t>
  </si>
  <si>
    <t>Ann Davison</t>
  </si>
  <si>
    <t>NZ-2023-747059</t>
  </si>
  <si>
    <t>AN-6763</t>
  </si>
  <si>
    <t>Andrew McCormick</t>
  </si>
  <si>
    <t>NZ-2021-750248</t>
  </si>
  <si>
    <t>KA-6291</t>
  </si>
  <si>
    <t>Kauri Enright</t>
  </si>
  <si>
    <t>NZ-2022-365503</t>
  </si>
  <si>
    <t>TE-8834</t>
  </si>
  <si>
    <t>Te Ariki Jenkins</t>
  </si>
  <si>
    <t>NZ-2025-830879</t>
  </si>
  <si>
    <t>ST-2764</t>
  </si>
  <si>
    <t>Stephanie Dillon</t>
  </si>
  <si>
    <t>NZ-2022-541862</t>
  </si>
  <si>
    <t>KE-2814</t>
  </si>
  <si>
    <t>Kelly Simonsen</t>
  </si>
  <si>
    <t>NZ-2025-103353</t>
  </si>
  <si>
    <t>BE-9817</t>
  </si>
  <si>
    <t>Beverley Patterson</t>
  </si>
  <si>
    <t>NZ-2021-167596</t>
  </si>
  <si>
    <t>KA-5189</t>
  </si>
  <si>
    <t>Kaia Scott</t>
  </si>
  <si>
    <t>NZ-2022-218931</t>
  </si>
  <si>
    <t>DA-9856</t>
  </si>
  <si>
    <t>David Stace</t>
  </si>
  <si>
    <t>NZ-2023-389346</t>
  </si>
  <si>
    <t>SA-5509</t>
  </si>
  <si>
    <t>Sarah Conway-Price</t>
  </si>
  <si>
    <t>NZ-2024-746458</t>
  </si>
  <si>
    <t>KY-4005</t>
  </si>
  <si>
    <t>Kylie McCallum</t>
  </si>
  <si>
    <t>NZ-2024-911460</t>
  </si>
  <si>
    <t>KA-9102</t>
  </si>
  <si>
    <t>Katrina Pratt-Anderson</t>
  </si>
  <si>
    <t>NZ-2022-589715</t>
  </si>
  <si>
    <t>DA-1971</t>
  </si>
  <si>
    <t>Daniel Nicholson</t>
  </si>
  <si>
    <t>NZ-2025-314983</t>
  </si>
  <si>
    <t>IS-3076</t>
  </si>
  <si>
    <t>Isobel Parker</t>
  </si>
  <si>
    <t>NZ-2025-703993</t>
  </si>
  <si>
    <t>PI-2040</t>
  </si>
  <si>
    <t>Piper Nicol-Hart</t>
  </si>
  <si>
    <t>NZ-2024-416461</t>
  </si>
  <si>
    <t>AD-4889</t>
  </si>
  <si>
    <t>Adrian Sowman</t>
  </si>
  <si>
    <t>NZ-2025-488091</t>
  </si>
  <si>
    <t>HA-9731</t>
  </si>
  <si>
    <t>Hannah Poole</t>
  </si>
  <si>
    <t>NZ-2024-136347</t>
  </si>
  <si>
    <t>DI-4587</t>
  </si>
  <si>
    <t>Dion Broughan-Cresswell</t>
  </si>
  <si>
    <t>NZ-2024-749527</t>
  </si>
  <si>
    <t>AI-3769</t>
  </si>
  <si>
    <t>Aidan Small-Marshall</t>
  </si>
  <si>
    <t>NZ-2021-701654</t>
  </si>
  <si>
    <t>LO-6285</t>
  </si>
  <si>
    <t>Louise Dobson</t>
  </si>
  <si>
    <t>NZ-2025-638480</t>
  </si>
  <si>
    <t>PA-8013</t>
  </si>
  <si>
    <t>Paul Edwards-Craw</t>
  </si>
  <si>
    <t>NZ-2023-587804</t>
  </si>
  <si>
    <t>GA-1182</t>
  </si>
  <si>
    <t>Garry Adams</t>
  </si>
  <si>
    <t>NZ-2023-562675</t>
  </si>
  <si>
    <t>RA-3909</t>
  </si>
  <si>
    <t>Raewyn Henderson</t>
  </si>
  <si>
    <t>NZ-2023-176771</t>
  </si>
  <si>
    <t>SO-3182</t>
  </si>
  <si>
    <t>Sophie Lyons</t>
  </si>
  <si>
    <t>NZ-2024-962245</t>
  </si>
  <si>
    <t>HA-4986</t>
  </si>
  <si>
    <t>Hayden Jensen</t>
  </si>
  <si>
    <t>NZ-2024-171484</t>
  </si>
  <si>
    <t>SC-8867</t>
  </si>
  <si>
    <t>Scott Taylor</t>
  </si>
  <si>
    <t>NZ-2024-597609</t>
  </si>
  <si>
    <t>HE-5932</t>
  </si>
  <si>
    <t>Henry MacDonald</t>
  </si>
  <si>
    <t>NZ-2024-580843</t>
  </si>
  <si>
    <t>DE-8245</t>
  </si>
  <si>
    <t>Debra Jones</t>
  </si>
  <si>
    <t>NZ-2022-808768</t>
  </si>
  <si>
    <t>TR-1074</t>
  </si>
  <si>
    <t>Tracy Larsen-Short</t>
  </si>
  <si>
    <t>NZ-2025-837729</t>
  </si>
  <si>
    <t>JO-9347</t>
  </si>
  <si>
    <t>Joshua Lee</t>
  </si>
  <si>
    <t>NZ-2023-666464</t>
  </si>
  <si>
    <t>SA-9370</t>
  </si>
  <si>
    <t>Samuel Thompson</t>
  </si>
  <si>
    <t>NZ-2023-413425</t>
  </si>
  <si>
    <t>ST-6182</t>
  </si>
  <si>
    <t>Stuart Stewart</t>
  </si>
  <si>
    <t>NZ-2022-245766</t>
  </si>
  <si>
    <t>SC-4886</t>
  </si>
  <si>
    <t>Scarlett Larsen</t>
  </si>
  <si>
    <t>NZ-2024-500574</t>
  </si>
  <si>
    <t>AR-4837</t>
  </si>
  <si>
    <t>Aria Neal</t>
  </si>
  <si>
    <t>NZ-2022-374874</t>
  </si>
  <si>
    <t>AS-6156</t>
  </si>
  <si>
    <t>Ashley Johnston</t>
  </si>
  <si>
    <t>NZ-2024-279379</t>
  </si>
  <si>
    <t>LY-2818</t>
  </si>
  <si>
    <t>Lynette Fuller</t>
  </si>
  <si>
    <t>NZ-2023-806974</t>
  </si>
  <si>
    <t>KE-7512</t>
  </si>
  <si>
    <t>Kerry Williams</t>
  </si>
  <si>
    <t>NZ-2024-969942</t>
  </si>
  <si>
    <t>HO-5391</t>
  </si>
  <si>
    <t>Holly Jones</t>
  </si>
  <si>
    <t>NZ-2021-628199</t>
  </si>
  <si>
    <t>SH-1464</t>
  </si>
  <si>
    <t>Shane Williams</t>
  </si>
  <si>
    <t>NZ-2021-702502</t>
  </si>
  <si>
    <t>AB-2796</t>
  </si>
  <si>
    <t>Abigail Beard</t>
  </si>
  <si>
    <t>NZ-2021-620188</t>
  </si>
  <si>
    <t>DI-8636</t>
  </si>
  <si>
    <t>Dianne Carson</t>
  </si>
  <si>
    <t>NZ-2024-361671</t>
  </si>
  <si>
    <t>CH-3632</t>
  </si>
  <si>
    <t>Christopher Neilson</t>
  </si>
  <si>
    <t>NZ-2021-283195</t>
  </si>
  <si>
    <t>JO-4901</t>
  </si>
  <si>
    <t>John Long</t>
  </si>
  <si>
    <t>NZ-2022-277021</t>
  </si>
  <si>
    <t>TO-7849</t>
  </si>
  <si>
    <t>Tony Oliver</t>
  </si>
  <si>
    <t>NZ-2024-844256</t>
  </si>
  <si>
    <t>JA-6184</t>
  </si>
  <si>
    <t>NZ-2022-435673</t>
  </si>
  <si>
    <t>GR-1277</t>
  </si>
  <si>
    <t>Grant Boyd</t>
  </si>
  <si>
    <t>NZ-2022-577767</t>
  </si>
  <si>
    <t>MA-6577</t>
  </si>
  <si>
    <t>Matilda Bishop</t>
  </si>
  <si>
    <t>NZ-2024-195757</t>
  </si>
  <si>
    <t>WA-2611</t>
  </si>
  <si>
    <t>Warren Vercoe</t>
  </si>
  <si>
    <t>NZ-2022-238806</t>
  </si>
  <si>
    <t>CH-7870</t>
  </si>
  <si>
    <t>Christopher Nolan</t>
  </si>
  <si>
    <t>NZ-2024-434823</t>
  </si>
  <si>
    <t>JE-8318</t>
  </si>
  <si>
    <t>Jessica Gledhill</t>
  </si>
  <si>
    <t>NZ-2025-919958</t>
  </si>
  <si>
    <t>CH-2382</t>
  </si>
  <si>
    <t>Christopher Newman</t>
  </si>
  <si>
    <t>NZ-2022-520566</t>
  </si>
  <si>
    <t>GL-7379</t>
  </si>
  <si>
    <t>Glenda Butler</t>
  </si>
  <si>
    <t>NZ-2021-349904</t>
  </si>
  <si>
    <t>AM-6797</t>
  </si>
  <si>
    <t>Amber Dick</t>
  </si>
  <si>
    <t>NZ-2025-849047</t>
  </si>
  <si>
    <t>OL-9988</t>
  </si>
  <si>
    <t>Oliver Morton</t>
  </si>
  <si>
    <t>NZ-2024-908051</t>
  </si>
  <si>
    <t>MI-3766</t>
  </si>
  <si>
    <t>Michael Millard</t>
  </si>
  <si>
    <t>NZ-2022-304075</t>
  </si>
  <si>
    <t>JE-6089</t>
  </si>
  <si>
    <t>Jessie Dixon</t>
  </si>
  <si>
    <t>NZ-2023-784160</t>
  </si>
  <si>
    <t>LI-1302</t>
  </si>
  <si>
    <t>Lily Clarke</t>
  </si>
  <si>
    <t>NZ-2022-327908</t>
  </si>
  <si>
    <t>JA-5374</t>
  </si>
  <si>
    <t>Jackson Carson-Stevenson</t>
  </si>
  <si>
    <t>NZ-2024-227429</t>
  </si>
  <si>
    <t>BE-9797</t>
  </si>
  <si>
    <t>Benjamin Allen</t>
  </si>
  <si>
    <t>NZ-2022-606063</t>
  </si>
  <si>
    <t>SA-6649</t>
  </si>
  <si>
    <t>Sandra Ritchie-Procter</t>
  </si>
  <si>
    <t>NZ-2022-604561</t>
  </si>
  <si>
    <t>AN-3924</t>
  </si>
  <si>
    <t>Andrew Robson</t>
  </si>
  <si>
    <t>NZ-2024-611799</t>
  </si>
  <si>
    <t>HA-3521</t>
  </si>
  <si>
    <t>Hannah Morrison</t>
  </si>
  <si>
    <t>NZ-2022-207264</t>
  </si>
  <si>
    <t>JA-9202</t>
  </si>
  <si>
    <t>Jane Edwards</t>
  </si>
  <si>
    <t>NZ-2021-881279</t>
  </si>
  <si>
    <t>RE-2358</t>
  </si>
  <si>
    <t>Regan Gillespie</t>
  </si>
  <si>
    <t>NZ-2024-400457</t>
  </si>
  <si>
    <t>JA-3587</t>
  </si>
  <si>
    <t>Jasmine Shepherd</t>
  </si>
  <si>
    <t>NZ-2024-644934</t>
  </si>
  <si>
    <t>TI-4303</t>
  </si>
  <si>
    <t>Timothy Larsen-Bush</t>
  </si>
  <si>
    <t>NZ-2022-884385</t>
  </si>
  <si>
    <t>JE-4626</t>
  </si>
  <si>
    <t>Jennifer Robb</t>
  </si>
  <si>
    <t>NZ-2023-202509</t>
  </si>
  <si>
    <t>SA-9471</t>
  </si>
  <si>
    <t>Samuel Buick</t>
  </si>
  <si>
    <t>NZ-2023-447435</t>
  </si>
  <si>
    <t>IA-1191</t>
  </si>
  <si>
    <t>Ian Bowater</t>
  </si>
  <si>
    <t>NZ-2022-899149</t>
  </si>
  <si>
    <t>DO-5268</t>
  </si>
  <si>
    <t>Donna Ellery</t>
  </si>
  <si>
    <t>NZ-2025-565514</t>
  </si>
  <si>
    <t>VI-3090</t>
  </si>
  <si>
    <t>Vicki Davidson</t>
  </si>
  <si>
    <t>NZ-2024-259990</t>
  </si>
  <si>
    <t>BR-6340</t>
  </si>
  <si>
    <t>Brooke Dyer</t>
  </si>
  <si>
    <t>NZ-2023-887072</t>
  </si>
  <si>
    <t>RO-9960</t>
  </si>
  <si>
    <t>Rochelle Ryan</t>
  </si>
  <si>
    <t>NZ-2024-117852</t>
  </si>
  <si>
    <t>RO-2169</t>
  </si>
  <si>
    <t>Robert Roberts</t>
  </si>
  <si>
    <t>NZ-2021-512066</t>
  </si>
  <si>
    <t>MA-8782</t>
  </si>
  <si>
    <t>Mathew Bird</t>
  </si>
  <si>
    <t>NZ-2024-348205</t>
  </si>
  <si>
    <t>JE-6466</t>
  </si>
  <si>
    <t>Jessica Bruce</t>
  </si>
  <si>
    <t>NZ-2025-293700</t>
  </si>
  <si>
    <t>JA-9415</t>
  </si>
  <si>
    <t>James Goodwin</t>
  </si>
  <si>
    <t>NZ-2024-521255</t>
  </si>
  <si>
    <t>RY-3714</t>
  </si>
  <si>
    <t>Ryan Boyd</t>
  </si>
  <si>
    <t>NZ-2023-671303</t>
  </si>
  <si>
    <t>CH-2408</t>
  </si>
  <si>
    <t>Christopher Thomas-Stubbs</t>
  </si>
  <si>
    <t>NZ-2021-973925</t>
  </si>
  <si>
    <t>SO-7003</t>
  </si>
  <si>
    <t>Sophia Day</t>
  </si>
  <si>
    <t>NZ-2022-870157</t>
  </si>
  <si>
    <t>HA-5829</t>
  </si>
  <si>
    <t>Harper McLean-Mitchell</t>
  </si>
  <si>
    <t>NZ-2022-144991</t>
  </si>
  <si>
    <t>TA-8012</t>
  </si>
  <si>
    <t>Tane Kelly</t>
  </si>
  <si>
    <t>NZ-2022-672394</t>
  </si>
  <si>
    <t>JE-9418</t>
  </si>
  <si>
    <t>Jessica York</t>
  </si>
  <si>
    <t>NZ-2023-130536</t>
  </si>
  <si>
    <t>KA-9293</t>
  </si>
  <si>
    <t>Kate Smith</t>
  </si>
  <si>
    <t>NZ-2023-609295</t>
  </si>
  <si>
    <t>XA-8442</t>
  </si>
  <si>
    <t>Xavier Bishell</t>
  </si>
  <si>
    <t>NZ-2022-724228</t>
  </si>
  <si>
    <t>RO-7444</t>
  </si>
  <si>
    <t>Robert McLean</t>
  </si>
  <si>
    <t>NZ-2023-134833</t>
  </si>
  <si>
    <t>DI-4223</t>
  </si>
  <si>
    <t>Diane Webster-Paton</t>
  </si>
  <si>
    <t>NZ-2024-272351</t>
  </si>
  <si>
    <t>JA-9949</t>
  </si>
  <si>
    <t>Jacob Meredith</t>
  </si>
  <si>
    <t>NZ-2025-787381</t>
  </si>
  <si>
    <t>JO-7054</t>
  </si>
  <si>
    <t>Joshua Holdaway</t>
  </si>
  <si>
    <t>NZ-2024-447888</t>
  </si>
  <si>
    <t>RO-7109</t>
  </si>
  <si>
    <t>Robyn McCormick</t>
  </si>
  <si>
    <t>NZ-2022-423162</t>
  </si>
  <si>
    <t>MI-9931</t>
  </si>
  <si>
    <t>Michael Fuller</t>
  </si>
  <si>
    <t>NZ-2023-570978</t>
  </si>
  <si>
    <t>AI-8476</t>
  </si>
  <si>
    <t>Aimee Lawson</t>
  </si>
  <si>
    <t>NZ-2023-735674</t>
  </si>
  <si>
    <t>JA-8890</t>
  </si>
  <si>
    <t>Janet Eglinton</t>
  </si>
  <si>
    <t>NZ-2022-341376</t>
  </si>
  <si>
    <t>GE-4993</t>
  </si>
  <si>
    <t>Georgia Grant</t>
  </si>
  <si>
    <t>NZ-2023-403098</t>
  </si>
  <si>
    <t>CH-2828</t>
  </si>
  <si>
    <t>Christopher Low</t>
  </si>
  <si>
    <t>NZ-2023-483748</t>
  </si>
  <si>
    <t>MA-5069</t>
  </si>
  <si>
    <t>Mark O'Sullivan</t>
  </si>
  <si>
    <t>NZ-2022-939842</t>
  </si>
  <si>
    <t>MA-8516</t>
  </si>
  <si>
    <t>Mary Hart-Boyce</t>
  </si>
  <si>
    <t>NZ-2022-586556</t>
  </si>
  <si>
    <t>EL-6167</t>
  </si>
  <si>
    <t>Ella Reid</t>
  </si>
  <si>
    <t>NZ-2022-855788</t>
  </si>
  <si>
    <t>VA-9947</t>
  </si>
  <si>
    <t>Vanessa Forrest</t>
  </si>
  <si>
    <t>NZ-2021-674068</t>
  </si>
  <si>
    <t>GR-8525</t>
  </si>
  <si>
    <t>Grant Day</t>
  </si>
  <si>
    <t>NZ-2023-375725</t>
  </si>
  <si>
    <t>JO-4143</t>
  </si>
  <si>
    <t>Joshua Dunn</t>
  </si>
  <si>
    <t>NZ-2023-170051</t>
  </si>
  <si>
    <t>AN-9019</t>
  </si>
  <si>
    <t>Andrew Duncan</t>
  </si>
  <si>
    <t>NZ-2022-356039</t>
  </si>
  <si>
    <t>TO-6178</t>
  </si>
  <si>
    <t>Todd Jensen</t>
  </si>
  <si>
    <t>NZ-2023-893366</t>
  </si>
  <si>
    <t>CO-1913</t>
  </si>
  <si>
    <t>Courtney Mortimer-Olsen</t>
  </si>
  <si>
    <t>NZ-2023-261340</t>
  </si>
  <si>
    <t>AN-2474</t>
  </si>
  <si>
    <t>Andrew Jones</t>
  </si>
  <si>
    <t>NZ-2024-654920</t>
  </si>
  <si>
    <t>TE-7862</t>
  </si>
  <si>
    <t>Teresa Barker-Nicol</t>
  </si>
  <si>
    <t>NZ-2022-712323</t>
  </si>
  <si>
    <t>AN-8913</t>
  </si>
  <si>
    <t>Andrea Hart</t>
  </si>
  <si>
    <t>NZ-2024-190518</t>
  </si>
  <si>
    <t>ME-5618</t>
  </si>
  <si>
    <t>Melissa Turner-Lee</t>
  </si>
  <si>
    <t>NZ-2024-388383</t>
  </si>
  <si>
    <t>JO-1036</t>
  </si>
  <si>
    <t>Jonathan Herd</t>
  </si>
  <si>
    <t>NZ-2022-953759</t>
  </si>
  <si>
    <t>DY-7842</t>
  </si>
  <si>
    <t>Dylan Jones-Zimmerman</t>
  </si>
  <si>
    <t>NZ-2024-745303</t>
  </si>
  <si>
    <t>SC-4875</t>
  </si>
  <si>
    <t>Scott Carter-Ryan</t>
  </si>
  <si>
    <t>NZ-2023-958772</t>
  </si>
  <si>
    <t>KA-9808</t>
  </si>
  <si>
    <t>Karen Harrison</t>
  </si>
  <si>
    <t>NZ-2021-648710</t>
  </si>
  <si>
    <t>FE-9524</t>
  </si>
  <si>
    <t>Felix Rogers</t>
  </si>
  <si>
    <t>NZ-2023-670253</t>
  </si>
  <si>
    <t>KA-5710</t>
  </si>
  <si>
    <t>Katie Jackson</t>
  </si>
  <si>
    <t>NZ-2023-778651</t>
  </si>
  <si>
    <t>CR-1779</t>
  </si>
  <si>
    <t>Craig McKay-Lawson</t>
  </si>
  <si>
    <t>NZ-2023-594434</t>
  </si>
  <si>
    <t>AN-3068</t>
  </si>
  <si>
    <t>Anthony Gifford</t>
  </si>
  <si>
    <t>NZ-2022-511514</t>
  </si>
  <si>
    <t>AN-4124</t>
  </si>
  <si>
    <t>Anna Thomas-Gill</t>
  </si>
  <si>
    <t>NZ-2021-636006</t>
  </si>
  <si>
    <t>SH-6015</t>
  </si>
  <si>
    <t>Shannon Dalton</t>
  </si>
  <si>
    <t>NZ-2022-806407</t>
  </si>
  <si>
    <t>EV-8443</t>
  </si>
  <si>
    <t>Eva Guthrie</t>
  </si>
  <si>
    <t>NZ-2021-642117</t>
  </si>
  <si>
    <t>VA-3591</t>
  </si>
  <si>
    <t>Vanessa Wilton</t>
  </si>
  <si>
    <t>NZ-2024-537190</t>
  </si>
  <si>
    <t>ST-4569</t>
  </si>
  <si>
    <t>Steven Jenkins</t>
  </si>
  <si>
    <t>NZ-2022-239521</t>
  </si>
  <si>
    <t>PA-6501</t>
  </si>
  <si>
    <t>Paul Rayner-Vincent</t>
  </si>
  <si>
    <t>NZ-2024-446523</t>
  </si>
  <si>
    <t>DA-9755</t>
  </si>
  <si>
    <t>Darryl Wall</t>
  </si>
  <si>
    <t>NZ-2023-154359</t>
  </si>
  <si>
    <t>AM-9441</t>
  </si>
  <si>
    <t>Amy O'Leary-O'Sullivan</t>
  </si>
  <si>
    <t>NZ-2024-508709</t>
  </si>
  <si>
    <t>DA-3344</t>
  </si>
  <si>
    <t>NZ-2025-571762</t>
  </si>
  <si>
    <t>ME-1894</t>
  </si>
  <si>
    <t>NZ-2023-804804</t>
  </si>
  <si>
    <t>JO-3851</t>
  </si>
  <si>
    <t>Joshua Kemp</t>
  </si>
  <si>
    <t>NZ-2024-287643</t>
  </si>
  <si>
    <t>CA-1677</t>
  </si>
  <si>
    <t>Casey Mitchell</t>
  </si>
  <si>
    <t>NZ-2024-342377</t>
  </si>
  <si>
    <t>DA-4645</t>
  </si>
  <si>
    <t>David Conway</t>
  </si>
  <si>
    <t>NZ-2022-385789</t>
  </si>
  <si>
    <t>KI-4340</t>
  </si>
  <si>
    <t>Kim Holland</t>
  </si>
  <si>
    <t>NZ-2022-267411</t>
  </si>
  <si>
    <t>RE-5027</t>
  </si>
  <si>
    <t>Rebecca Stevens</t>
  </si>
  <si>
    <t>NZ-2023-442036</t>
  </si>
  <si>
    <t>JA-4067</t>
  </si>
  <si>
    <t>Jacqueline Baker</t>
  </si>
  <si>
    <t>NZ-2025-336412</t>
  </si>
  <si>
    <t>BE-9285</t>
  </si>
  <si>
    <t>Benjamin Dick</t>
  </si>
  <si>
    <t>NZ-2024-227917</t>
  </si>
  <si>
    <t>HE-6969</t>
  </si>
  <si>
    <t>Helen Rogers</t>
  </si>
  <si>
    <t>NZ-2021-665538</t>
  </si>
  <si>
    <t>CA-1379</t>
  </si>
  <si>
    <t>Caitlyn Smith-Oliver</t>
  </si>
  <si>
    <t>NZ-2022-395072</t>
  </si>
  <si>
    <t>FI-4611</t>
  </si>
  <si>
    <t>Fiona Kirk-Pedersen</t>
  </si>
  <si>
    <t>NZ-2021-116643</t>
  </si>
  <si>
    <t>WI-2243</t>
  </si>
  <si>
    <t>William Bailey-Jennings</t>
  </si>
  <si>
    <t>NZ-2021-658146</t>
  </si>
  <si>
    <t>SH-8421</t>
  </si>
  <si>
    <t>NZ-2023-719648</t>
  </si>
  <si>
    <t>DO-1525</t>
  </si>
  <si>
    <t>Dorothy Burns</t>
  </si>
  <si>
    <t>NZ-2023-308950</t>
  </si>
  <si>
    <t>ST-6731</t>
  </si>
  <si>
    <t>Steven Campbell</t>
  </si>
  <si>
    <t>NZ-2025-999886</t>
  </si>
  <si>
    <t>PA-2406</t>
  </si>
  <si>
    <t>Paul Johansen-Doyle</t>
  </si>
  <si>
    <t>NZ-2024-308519</t>
  </si>
  <si>
    <t>JA-8491</t>
  </si>
  <si>
    <t>Jane Sutton</t>
  </si>
  <si>
    <t>NZ-2022-694559</t>
  </si>
  <si>
    <t>SO-2354</t>
  </si>
  <si>
    <t>Sophie Graham</t>
  </si>
  <si>
    <t>NZ-2021-733158</t>
  </si>
  <si>
    <t>JA-9912</t>
  </si>
  <si>
    <t>Jane Thomas-Stevenson</t>
  </si>
  <si>
    <t>NZ-2021-908114</t>
  </si>
  <si>
    <t>CH-8413</t>
  </si>
  <si>
    <t>Cheryl Hadfield</t>
  </si>
  <si>
    <t>NZ-2022-358873</t>
  </si>
  <si>
    <t>AD-3559</t>
  </si>
  <si>
    <t>Adam Rush</t>
  </si>
  <si>
    <t>NZ-2022-933525</t>
  </si>
  <si>
    <t>OL-9797</t>
  </si>
  <si>
    <t>Oliver Rogers</t>
  </si>
  <si>
    <t>NZ-2022-580285</t>
  </si>
  <si>
    <t>TH-4393</t>
  </si>
  <si>
    <t>Thomas Scott</t>
  </si>
  <si>
    <t>NZ-2023-471133</t>
  </si>
  <si>
    <t>BR-9570</t>
  </si>
  <si>
    <t>Bridget Pritchard</t>
  </si>
  <si>
    <t>NZ-2025-532587</t>
  </si>
  <si>
    <t>HA-6524</t>
  </si>
  <si>
    <t>Hamish Jackson</t>
  </si>
  <si>
    <t>NZ-2022-870105</t>
  </si>
  <si>
    <t>RE-6004</t>
  </si>
  <si>
    <t>Rebecca Botham-West</t>
  </si>
  <si>
    <t>NZ-2022-459573</t>
  </si>
  <si>
    <t>GR-7839</t>
  </si>
  <si>
    <t>Grace Stone</t>
  </si>
  <si>
    <t>NZ-2021-950108</t>
  </si>
  <si>
    <t>LO-1595</t>
  </si>
  <si>
    <t>Logan Douglas</t>
  </si>
  <si>
    <t>NZ-2021-360649</t>
  </si>
  <si>
    <t>BR-5705</t>
  </si>
  <si>
    <t>Brittany Wilkinson</t>
  </si>
  <si>
    <t>NZ-2023-500334</t>
  </si>
  <si>
    <t>RY-6519</t>
  </si>
  <si>
    <t>Ryan Brown</t>
  </si>
  <si>
    <t>NZ-2024-531053</t>
  </si>
  <si>
    <t>DA-8916</t>
  </si>
  <si>
    <t>Daniel May</t>
  </si>
  <si>
    <t>NZ-2023-397683</t>
  </si>
  <si>
    <t>PH-9491</t>
  </si>
  <si>
    <t>Phillip Humphrey</t>
  </si>
  <si>
    <t>NZ-2024-196382</t>
  </si>
  <si>
    <t>MA-4090</t>
  </si>
  <si>
    <t>Margaret Parsons</t>
  </si>
  <si>
    <t>NZ-2023-371533</t>
  </si>
  <si>
    <t>RO-7441</t>
  </si>
  <si>
    <t>Roger Edmonds</t>
  </si>
  <si>
    <t>NZ-2024-412824</t>
  </si>
  <si>
    <t>SH-7283</t>
  </si>
  <si>
    <t>Shane Little</t>
  </si>
  <si>
    <t>NZ-2025-798905</t>
  </si>
  <si>
    <t>JA-4735</t>
  </si>
  <si>
    <t>Janine Laing</t>
  </si>
  <si>
    <t>NZ-2024-722267</t>
  </si>
  <si>
    <t>BR-7208</t>
  </si>
  <si>
    <t>Brad Lammas</t>
  </si>
  <si>
    <t>NZ-2021-802910</t>
  </si>
  <si>
    <t>AN-1753</t>
  </si>
  <si>
    <t>Antony Blair-Jefferies</t>
  </si>
  <si>
    <t>NZ-2022-877753</t>
  </si>
  <si>
    <t>AN-2985</t>
  </si>
  <si>
    <t>Anthony Walton</t>
  </si>
  <si>
    <t>NZ-2024-829683</t>
  </si>
  <si>
    <t>JO-4388</t>
  </si>
  <si>
    <t>Joanne Trask</t>
  </si>
  <si>
    <t>NZ-2022-394746</t>
  </si>
  <si>
    <t>MI-2001</t>
  </si>
  <si>
    <t>Michael Martin</t>
  </si>
  <si>
    <t>NZ-2022-487894</t>
  </si>
  <si>
    <t>ZO-2557</t>
  </si>
  <si>
    <t>Zoe Costello</t>
  </si>
  <si>
    <t>NZ-2024-903234</t>
  </si>
  <si>
    <t>BR-1045</t>
  </si>
  <si>
    <t>Brenda Gillies</t>
  </si>
  <si>
    <t>NZ-2022-914886</t>
  </si>
  <si>
    <t>HE-7997</t>
  </si>
  <si>
    <t>Helen Way</t>
  </si>
  <si>
    <t>NZ-2024-800748</t>
  </si>
  <si>
    <t>JA-3344</t>
  </si>
  <si>
    <t>Jason Wallace</t>
  </si>
  <si>
    <t>NZ-2023-377702</t>
  </si>
  <si>
    <t>VA-1024</t>
  </si>
  <si>
    <t>NZ-2022-505386</t>
  </si>
  <si>
    <t>HO-7571</t>
  </si>
  <si>
    <t>Holly O'Keefe-Mann</t>
  </si>
  <si>
    <t>NZ-2025-277711</t>
  </si>
  <si>
    <t>MA-6989</t>
  </si>
  <si>
    <t>Maddison Furness</t>
  </si>
  <si>
    <t>NZ-2023-172020</t>
  </si>
  <si>
    <t>JA-9740</t>
  </si>
  <si>
    <t>Jackson Anderson-Gledhill</t>
  </si>
  <si>
    <t>NZ-2022-548475</t>
  </si>
  <si>
    <t>PA-1709</t>
  </si>
  <si>
    <t>Paula Reid</t>
  </si>
  <si>
    <t>NZ-2023-712586</t>
  </si>
  <si>
    <t>MA-2136</t>
  </si>
  <si>
    <t>Malcolm Hayward</t>
  </si>
  <si>
    <t>NZ-2023-207114</t>
  </si>
  <si>
    <t>BE-4648</t>
  </si>
  <si>
    <t>Bella Muir</t>
  </si>
  <si>
    <t>NZ-2024-930044</t>
  </si>
  <si>
    <t>AN-2485</t>
  </si>
  <si>
    <t>Anahera Patchett</t>
  </si>
  <si>
    <t>NZ-2024-340289</t>
  </si>
  <si>
    <t>EM-8357</t>
  </si>
  <si>
    <t>Emma Hope-Wallis</t>
  </si>
  <si>
    <t>NZ-2022-180819</t>
  </si>
  <si>
    <t>ZA-1819</t>
  </si>
  <si>
    <t>Zara North</t>
  </si>
  <si>
    <t>NZ-2023-975535</t>
  </si>
  <si>
    <t>AD-1159</t>
  </si>
  <si>
    <t>Adam McGregor</t>
  </si>
  <si>
    <t>NZ-2021-196797</t>
  </si>
  <si>
    <t>AL-4068</t>
  </si>
  <si>
    <t>Alyssa Simpson</t>
  </si>
  <si>
    <t>NZ-2021-188923</t>
  </si>
  <si>
    <t>BR-8049</t>
  </si>
  <si>
    <t>Brenda Hyde</t>
  </si>
  <si>
    <t>NZ-2021-726227</t>
  </si>
  <si>
    <t>RY-9772</t>
  </si>
  <si>
    <t>Ryan Pike</t>
  </si>
  <si>
    <t>NZ-2022-829514</t>
  </si>
  <si>
    <t>HA-1330</t>
  </si>
  <si>
    <t>Hannah Tapp</t>
  </si>
  <si>
    <t>NZ-2022-991814</t>
  </si>
  <si>
    <t>IS-3808</t>
  </si>
  <si>
    <t>Isabella Nicol-Tait</t>
  </si>
  <si>
    <t>NZ-2025-441163</t>
  </si>
  <si>
    <t>JO-2328</t>
  </si>
  <si>
    <t>John Rowlands</t>
  </si>
  <si>
    <t>NZ-2024-262887</t>
  </si>
  <si>
    <t>ME-8198</t>
  </si>
  <si>
    <t>Melissa Ireland</t>
  </si>
  <si>
    <t>NZ-2025-362991</t>
  </si>
  <si>
    <t>MI-1494</t>
  </si>
  <si>
    <t>Mikayla Wilkinson</t>
  </si>
  <si>
    <t>NZ-2024-496885</t>
  </si>
  <si>
    <t>ZA-8800</t>
  </si>
  <si>
    <t>Zachary Richards</t>
  </si>
  <si>
    <t>NZ-2025-913818</t>
  </si>
  <si>
    <t>SA-5135</t>
  </si>
  <si>
    <t>Samantha Cole</t>
  </si>
  <si>
    <t>NZ-2021-887134</t>
  </si>
  <si>
    <t>JA-2192</t>
  </si>
  <si>
    <t>Jack Dawson</t>
  </si>
  <si>
    <t>NZ-2022-579560</t>
  </si>
  <si>
    <t>CH-6694</t>
  </si>
  <si>
    <t>Charlotte Turner</t>
  </si>
  <si>
    <t>NZ-2023-592760</t>
  </si>
  <si>
    <t>RE-4446</t>
  </si>
  <si>
    <t>Rebecca Patchett</t>
  </si>
  <si>
    <t>NZ-2024-459184</t>
  </si>
  <si>
    <t>GA-2707</t>
  </si>
  <si>
    <t>Gary Donaldson</t>
  </si>
  <si>
    <t>NZ-2021-247414</t>
  </si>
  <si>
    <t>CA-9305</t>
  </si>
  <si>
    <t>Catherine Rutherford</t>
  </si>
  <si>
    <t>NZ-2023-840497</t>
  </si>
  <si>
    <t>RO-7645</t>
  </si>
  <si>
    <t>Robyn Short</t>
  </si>
  <si>
    <t>NZ-2024-702763</t>
  </si>
  <si>
    <t>CA-2701</t>
  </si>
  <si>
    <t>Cameron Barrett</t>
  </si>
  <si>
    <t>NZ-2022-491510</t>
  </si>
  <si>
    <t>AL-4131</t>
  </si>
  <si>
    <t>Alyssa Bell</t>
  </si>
  <si>
    <t>NZ-2024-870852</t>
  </si>
  <si>
    <t>RU-6561</t>
  </si>
  <si>
    <t>Russell Fletcher</t>
  </si>
  <si>
    <t>NZ-2024-916192</t>
  </si>
  <si>
    <t>JO-2545</t>
  </si>
  <si>
    <t>Joan Davies</t>
  </si>
  <si>
    <t>NZ-2024-979428</t>
  </si>
  <si>
    <t>GE-8785</t>
  </si>
  <si>
    <t>George Smart</t>
  </si>
  <si>
    <t>NZ-2024-468380</t>
  </si>
  <si>
    <t>MI-8922</t>
  </si>
  <si>
    <t>Michelle Parker</t>
  </si>
  <si>
    <t>NZ-2025-189120</t>
  </si>
  <si>
    <t>SH-7871</t>
  </si>
  <si>
    <t>Shannon Fitzgerald</t>
  </si>
  <si>
    <t>NZ-2025-106797</t>
  </si>
  <si>
    <t>JA-6472</t>
  </si>
  <si>
    <t>NZ-2024-897935</t>
  </si>
  <si>
    <t>PH-4697</t>
  </si>
  <si>
    <t>Philippa Wallace</t>
  </si>
  <si>
    <t>NZ-2021-818349</t>
  </si>
  <si>
    <t>SA-6912</t>
  </si>
  <si>
    <t>Sara Dawson-Jones</t>
  </si>
  <si>
    <t>NZ-2023-223397</t>
  </si>
  <si>
    <t>HO-1419</t>
  </si>
  <si>
    <t>Holly Pedersen</t>
  </si>
  <si>
    <t>NZ-2022-350231</t>
  </si>
  <si>
    <t>PE-2744</t>
  </si>
  <si>
    <t>Peyton Moran-Orr</t>
  </si>
  <si>
    <t>NZ-2025-456863</t>
  </si>
  <si>
    <t>DI-3709</t>
  </si>
  <si>
    <t>Dianne Hooper-Horton</t>
  </si>
  <si>
    <t>NZ-2024-821684</t>
  </si>
  <si>
    <t>NI-9726</t>
  </si>
  <si>
    <t>Nicholas Turnbull-Higgins</t>
  </si>
  <si>
    <t>NZ-2023-651698</t>
  </si>
  <si>
    <t>WI-9794</t>
  </si>
  <si>
    <t>William Anderson-Owen</t>
  </si>
  <si>
    <t>NZ-2021-566992</t>
  </si>
  <si>
    <t>GR-6019</t>
  </si>
  <si>
    <t>Graham O'Keefe</t>
  </si>
  <si>
    <t>NZ-2023-892088</t>
  </si>
  <si>
    <t>JO-6113</t>
  </si>
  <si>
    <t>John Wall-Matthews</t>
  </si>
  <si>
    <t>NZ-2022-484893</t>
  </si>
  <si>
    <t>IA-4325</t>
  </si>
  <si>
    <t>Ian Armstrong-Tucker</t>
  </si>
  <si>
    <t>NZ-2021-140006</t>
  </si>
  <si>
    <t>CH-8738</t>
  </si>
  <si>
    <t>Christopher Lane</t>
  </si>
  <si>
    <t>NZ-2023-975340</t>
  </si>
  <si>
    <t>JA-7724</t>
  </si>
  <si>
    <t>Jacqueline Coley</t>
  </si>
  <si>
    <t>NZ-2024-274563</t>
  </si>
  <si>
    <t>EL-1892</t>
  </si>
  <si>
    <t>Ella Paterson-Griffiths</t>
  </si>
  <si>
    <t>NZ-2024-407338</t>
  </si>
  <si>
    <t>EL-8370</t>
  </si>
  <si>
    <t>Elizabeth Drake</t>
  </si>
  <si>
    <t>NZ-2022-579645</t>
  </si>
  <si>
    <t>DE-3369</t>
  </si>
  <si>
    <t>Deborah Moore-Greig</t>
  </si>
  <si>
    <t>NZ-2025-956054</t>
  </si>
  <si>
    <t>CH-3637</t>
  </si>
  <si>
    <t>Christopher Carter</t>
  </si>
  <si>
    <t>NZ-2022-567806</t>
  </si>
  <si>
    <t>AR-7762</t>
  </si>
  <si>
    <t>Aria Marshall-Hart</t>
  </si>
  <si>
    <t>NZ-2023-616560</t>
  </si>
  <si>
    <t>PE-1983</t>
  </si>
  <si>
    <t>NZ-2025-611096</t>
  </si>
  <si>
    <t>JO-9352</t>
  </si>
  <si>
    <t>Joshua Harris</t>
  </si>
  <si>
    <t>NZ-2023-211733</t>
  </si>
  <si>
    <t>DE-2074</t>
  </si>
  <si>
    <t>Dean Boniface-Boon</t>
  </si>
  <si>
    <t>NZ-2021-613042</t>
  </si>
  <si>
    <t>ST-2594</t>
  </si>
  <si>
    <t>Stella Mitchell</t>
  </si>
  <si>
    <t>NZ-2022-563550</t>
  </si>
  <si>
    <t>ST-4615</t>
  </si>
  <si>
    <t>Stuart Ryan</t>
  </si>
  <si>
    <t>NZ-2025-864514</t>
  </si>
  <si>
    <t>WI-1545</t>
  </si>
  <si>
    <t>Willow Freeman</t>
  </si>
  <si>
    <t>NZ-2025-697659</t>
  </si>
  <si>
    <t>CL-8669</t>
  </si>
  <si>
    <t>Claire Gibbs</t>
  </si>
  <si>
    <t>NZ-2024-589464</t>
  </si>
  <si>
    <t>TR-7887</t>
  </si>
  <si>
    <t>Troy Sanders</t>
  </si>
  <si>
    <t>NZ-2021-797573</t>
  </si>
  <si>
    <t>ED-1361</t>
  </si>
  <si>
    <t>Edward Wilton</t>
  </si>
  <si>
    <t>NZ-2021-785507</t>
  </si>
  <si>
    <t>RE-9876</t>
  </si>
  <si>
    <t>Renee Wheeler-Rasmussen</t>
  </si>
  <si>
    <t>AN-4843</t>
  </si>
  <si>
    <t>Ann Edwards-McPherson</t>
  </si>
  <si>
    <t>NZ-2023-527194</t>
  </si>
  <si>
    <t>PH-3927</t>
  </si>
  <si>
    <t>Philip Avery</t>
  </si>
  <si>
    <t>NZ-2023-449306</t>
  </si>
  <si>
    <t>HE-5672</t>
  </si>
  <si>
    <t>Helen Rush</t>
  </si>
  <si>
    <t>NZ-2023-403276</t>
  </si>
  <si>
    <t>ST-3431</t>
  </si>
  <si>
    <t>Stephen Jackson-Scott</t>
  </si>
  <si>
    <t>NZ-2024-748708</t>
  </si>
  <si>
    <t>DA-9852</t>
  </si>
  <si>
    <t>NZ-2024-177706</t>
  </si>
  <si>
    <t>ZO-9095</t>
  </si>
  <si>
    <t>Zoe Ireland</t>
  </si>
  <si>
    <t>NZ-2022-455509</t>
  </si>
  <si>
    <t>CH-9834</t>
  </si>
  <si>
    <t>Chelsea Jacques</t>
  </si>
  <si>
    <t>NZ-2022-826098</t>
  </si>
  <si>
    <t>GR-6769</t>
  </si>
  <si>
    <t>Gregory Cameron</t>
  </si>
  <si>
    <t>NZ-2021-267122</t>
  </si>
  <si>
    <t>DA-9013</t>
  </si>
  <si>
    <t>NZ-2024-116852</t>
  </si>
  <si>
    <t>TO-3339</t>
  </si>
  <si>
    <t>Toby Wells</t>
  </si>
  <si>
    <t>NZ-2022-989216</t>
  </si>
  <si>
    <t>GA-4665</t>
  </si>
  <si>
    <t>Gail Small</t>
  </si>
  <si>
    <t>NZ-2022-152002</t>
  </si>
  <si>
    <t>JA-3218</t>
  </si>
  <si>
    <t>Jason Lowe</t>
  </si>
  <si>
    <t>NZ-2022-385326</t>
  </si>
  <si>
    <t>AD-5404</t>
  </si>
  <si>
    <t>Adam Carter</t>
  </si>
  <si>
    <t>NZ-2022-253680</t>
  </si>
  <si>
    <t>NI-5117</t>
  </si>
  <si>
    <t>Nicholas Gaskin</t>
  </si>
  <si>
    <t>NZ-2025-811893</t>
  </si>
  <si>
    <t>PA-1840</t>
  </si>
  <si>
    <t>Paul Scott</t>
  </si>
  <si>
    <t>NZ-2022-796755</t>
  </si>
  <si>
    <t>RI-6922</t>
  </si>
  <si>
    <t>Richard Rowland-Conway</t>
  </si>
  <si>
    <t>NZ-2021-114796</t>
  </si>
  <si>
    <t>SH-5056</t>
  </si>
  <si>
    <t>Shelley Healy</t>
  </si>
  <si>
    <t>NZ-2022-472347</t>
  </si>
  <si>
    <t>EL-3581</t>
  </si>
  <si>
    <t>Elizabeth Gray-McDonald</t>
  </si>
  <si>
    <t>NZ-2021-878154</t>
  </si>
  <si>
    <t>AM-4994</t>
  </si>
  <si>
    <t>Amber Best</t>
  </si>
  <si>
    <t>NZ-2024-738760</t>
  </si>
  <si>
    <t>LA-7601</t>
  </si>
  <si>
    <t>Lauren Knight</t>
  </si>
  <si>
    <t>NZ-2021-436232</t>
  </si>
  <si>
    <t>KE-8333</t>
  </si>
  <si>
    <t>Kenneth Parker</t>
  </si>
  <si>
    <t>NZ-2022-602735</t>
  </si>
  <si>
    <t>CL-7721</t>
  </si>
  <si>
    <t>Clinton Harris</t>
  </si>
  <si>
    <t>NZ-2021-748069</t>
  </si>
  <si>
    <t>JE-1545</t>
  </si>
  <si>
    <t>Jessica Dickson</t>
  </si>
  <si>
    <t>NZ-2024-317398</t>
  </si>
  <si>
    <t>PH-9994</t>
  </si>
  <si>
    <t>Phillip Webb</t>
  </si>
  <si>
    <t>NZ-2022-599059</t>
  </si>
  <si>
    <t>BE-2022</t>
  </si>
  <si>
    <t>Bella Higgins</t>
  </si>
  <si>
    <t>NZ-2021-942187</t>
  </si>
  <si>
    <t>TA-3293</t>
  </si>
  <si>
    <t>Tangaroa Esson</t>
  </si>
  <si>
    <t>NZ-2023-319127</t>
  </si>
  <si>
    <t>CH-8110</t>
  </si>
  <si>
    <t>Christopher Fowler</t>
  </si>
  <si>
    <t>NZ-2024-685442</t>
  </si>
  <si>
    <t>VI-3088</t>
  </si>
  <si>
    <t>Violet Henderson</t>
  </si>
  <si>
    <t>NZ-2022-615293</t>
  </si>
  <si>
    <t>CH-2177</t>
  </si>
  <si>
    <t>Christopher Rutherford</t>
  </si>
  <si>
    <t>NZ-2024-226591</t>
  </si>
  <si>
    <t>TH-4339</t>
  </si>
  <si>
    <t>Thomas Warren</t>
  </si>
  <si>
    <t>NZ-2025-893289</t>
  </si>
  <si>
    <t>ME-3069</t>
  </si>
  <si>
    <t>Melissa Gibbs</t>
  </si>
  <si>
    <t>NZ-2025-467118</t>
  </si>
  <si>
    <t>WA-5535</t>
  </si>
  <si>
    <t>Wayne Procter</t>
  </si>
  <si>
    <t>NZ-2023-685641</t>
  </si>
  <si>
    <t>PE-7553</t>
  </si>
  <si>
    <t>Peter Whyte-Morris</t>
  </si>
  <si>
    <t>NZ-2021-412222</t>
  </si>
  <si>
    <t>SH-6485</t>
  </si>
  <si>
    <t>Sharon Newton</t>
  </si>
  <si>
    <t>NZ-2024-346670</t>
  </si>
  <si>
    <t>WE-1243</t>
  </si>
  <si>
    <t>Wendy Brown</t>
  </si>
  <si>
    <t>NZ-2021-616427</t>
  </si>
  <si>
    <t>AR-6182</t>
  </si>
  <si>
    <t>Ariana Brown</t>
  </si>
  <si>
    <t>NZ-2024-887903</t>
  </si>
  <si>
    <t>CA-1575</t>
  </si>
  <si>
    <t>Catherine Scott</t>
  </si>
  <si>
    <t>NZ-2024-993200</t>
  </si>
  <si>
    <t>BR-2607</t>
  </si>
  <si>
    <t>Brendan Wall</t>
  </si>
  <si>
    <t>NZ-2022-986915</t>
  </si>
  <si>
    <t>MI-8745</t>
  </si>
  <si>
    <t>NZ-2022-797264</t>
  </si>
  <si>
    <t>CA-8997</t>
  </si>
  <si>
    <t>Carolyn Fox</t>
  </si>
  <si>
    <t>NZ-2024-621557</t>
  </si>
  <si>
    <t>WA-2324</t>
  </si>
  <si>
    <t>Waimarie Ritchie</t>
  </si>
  <si>
    <t>NZ-2025-367299</t>
  </si>
  <si>
    <t>LY-1856</t>
  </si>
  <si>
    <t>Lynda Perry</t>
  </si>
  <si>
    <t>NZ-2024-450839</t>
  </si>
  <si>
    <t>ST-8799</t>
  </si>
  <si>
    <t>Steven Christiansen</t>
  </si>
  <si>
    <t>NZ-2022-845398</t>
  </si>
  <si>
    <t>RO-3919</t>
  </si>
  <si>
    <t>Robert Douglas</t>
  </si>
  <si>
    <t>NZ-2025-648496</t>
  </si>
  <si>
    <t>JA-6181</t>
  </si>
  <si>
    <t>Jane Prentice</t>
  </si>
  <si>
    <t>NZ-2025-963448</t>
  </si>
  <si>
    <t>MA-8238</t>
  </si>
  <si>
    <t>Matthew Smith</t>
  </si>
  <si>
    <t>NZ-2023-652224</t>
  </si>
  <si>
    <t>SA-1748</t>
  </si>
  <si>
    <t>Sandra McCallum</t>
  </si>
  <si>
    <t>NZ-2022-861737</t>
  </si>
  <si>
    <t>DA-8838</t>
  </si>
  <si>
    <t>Daniel Simmonds</t>
  </si>
  <si>
    <t>NZ-2023-429969</t>
  </si>
  <si>
    <t>PA-3953</t>
  </si>
  <si>
    <t>Patricia Potter</t>
  </si>
  <si>
    <t>NZ-2021-693648</t>
  </si>
  <si>
    <t>BE-1551</t>
  </si>
  <si>
    <t>Bevan MacDonald</t>
  </si>
  <si>
    <t>NZ-2022-877063</t>
  </si>
  <si>
    <t>JE-1192</t>
  </si>
  <si>
    <t>Jesse Griffiths</t>
  </si>
  <si>
    <t>NZ-2025-376940</t>
  </si>
  <si>
    <t>BR-1488</t>
  </si>
  <si>
    <t>Brendon Smith-Boyd</t>
  </si>
  <si>
    <t>NZ-2025-254695</t>
  </si>
  <si>
    <t>CH-2612</t>
  </si>
  <si>
    <t>Christopher Waugh</t>
  </si>
  <si>
    <t>NZ-2021-613236</t>
  </si>
  <si>
    <t>MA-2041</t>
  </si>
  <si>
    <t>Mathew Buckley</t>
  </si>
  <si>
    <t>NZ-2022-303276</t>
  </si>
  <si>
    <t>MA-1667</t>
  </si>
  <si>
    <t>Mason Bond</t>
  </si>
  <si>
    <t>NZ-2023-151805</t>
  </si>
  <si>
    <t>BR-4603</t>
  </si>
  <si>
    <t>Brett Walsh</t>
  </si>
  <si>
    <t>NZ-2023-604153</t>
  </si>
  <si>
    <t>DA-8124</t>
  </si>
  <si>
    <t>NZ-2021-669573</t>
  </si>
  <si>
    <t>CR-1760</t>
  </si>
  <si>
    <t>Craig Jensen</t>
  </si>
  <si>
    <t>NZ-2022-345719</t>
  </si>
  <si>
    <t>DA-1489</t>
  </si>
  <si>
    <t>Daniel Henderson-Hoare</t>
  </si>
  <si>
    <t>NZ-2023-103136</t>
  </si>
  <si>
    <t>PA-5600</t>
  </si>
  <si>
    <t>Pamela Bryant</t>
  </si>
  <si>
    <t>NZ-2023-255566</t>
  </si>
  <si>
    <t>KA-9741</t>
  </si>
  <si>
    <t>Katherine Scott-Ward</t>
  </si>
  <si>
    <t>NZ-2023-942847</t>
  </si>
  <si>
    <t>ST-1054</t>
  </si>
  <si>
    <t>Stephanie Neal</t>
  </si>
  <si>
    <t>NZ-2024-732181</t>
  </si>
  <si>
    <t>JO-2782</t>
  </si>
  <si>
    <t>Joseph Arnott</t>
  </si>
  <si>
    <t>NZ-2024-543924</t>
  </si>
  <si>
    <t>RO-3752</t>
  </si>
  <si>
    <t>Robert Cole</t>
  </si>
  <si>
    <t>NZ-2025-599700</t>
  </si>
  <si>
    <t>MI-6614</t>
  </si>
  <si>
    <t>Michael Richards</t>
  </si>
  <si>
    <t>NZ-2023-905772</t>
  </si>
  <si>
    <t>LU-7399</t>
  </si>
  <si>
    <t>Luke Hansen</t>
  </si>
  <si>
    <t>NZ-2022-673233</t>
  </si>
  <si>
    <t>JA-4465</t>
  </si>
  <si>
    <t>Jason Morgan</t>
  </si>
  <si>
    <t>NZ-2024-436524</t>
  </si>
  <si>
    <t>SA-1215</t>
  </si>
  <si>
    <t>Sally Woolley</t>
  </si>
  <si>
    <t>NZ-2021-301265</t>
  </si>
  <si>
    <t>DE-8506</t>
  </si>
  <si>
    <t>Denise Waugh-Francis</t>
  </si>
  <si>
    <t>NZ-2025-614738</t>
  </si>
  <si>
    <t>JO-2008</t>
  </si>
  <si>
    <t>John Stevens</t>
  </si>
  <si>
    <t>NZ-2025-459341</t>
  </si>
  <si>
    <t>MA-6991</t>
  </si>
  <si>
    <t>Mathew Lane</t>
  </si>
  <si>
    <t>NZ-2024-601422</t>
  </si>
  <si>
    <t>NA-3910</t>
  </si>
  <si>
    <t>Nathan McPherson</t>
  </si>
  <si>
    <t>NZ-2025-140861</t>
  </si>
  <si>
    <t>IS-5994</t>
  </si>
  <si>
    <t>Isabella Shaw</t>
  </si>
  <si>
    <t>NZ-2021-705835</t>
  </si>
  <si>
    <t>JA-3623</t>
  </si>
  <si>
    <t>Jasmine Simmons</t>
  </si>
  <si>
    <t>NZ-2023-520577</t>
  </si>
  <si>
    <t>RO-5269</t>
  </si>
  <si>
    <t>Robyn Harper</t>
  </si>
  <si>
    <t>NZ-2023-345303</t>
  </si>
  <si>
    <t>MA-7037</t>
  </si>
  <si>
    <t>Mary Clarke-Williams</t>
  </si>
  <si>
    <t>NZ-2022-209614</t>
  </si>
  <si>
    <t>LI-8965</t>
  </si>
  <si>
    <t>NZ-2024-370909</t>
  </si>
  <si>
    <t>CO-4311</t>
  </si>
  <si>
    <t>Connor Gifford-Pearson</t>
  </si>
  <si>
    <t>NZ-2024-984892</t>
  </si>
  <si>
    <t>JA-7359</t>
  </si>
  <si>
    <t>James Powell</t>
  </si>
  <si>
    <t>NZ-2024-337691</t>
  </si>
  <si>
    <t>TE-8453</t>
  </si>
  <si>
    <t>Terry Morris-McKenna</t>
  </si>
  <si>
    <t>NZ-2021-633507</t>
  </si>
  <si>
    <t>KI-2530</t>
  </si>
  <si>
    <t>Kirsten Ford-Blackwell</t>
  </si>
  <si>
    <t>NZ-2025-556274</t>
  </si>
  <si>
    <t>MI-3643</t>
  </si>
  <si>
    <t>Mia Murphy-McDonald</t>
  </si>
  <si>
    <t>NZ-2023-776934</t>
  </si>
  <si>
    <t>LA-4958</t>
  </si>
  <si>
    <t>Laura Wilkinson</t>
  </si>
  <si>
    <t>NZ-2021-114843</t>
  </si>
  <si>
    <t>AN-3782</t>
  </si>
  <si>
    <t>Angel Baird</t>
  </si>
  <si>
    <t>NZ-2025-468942</t>
  </si>
  <si>
    <t>AN-2560</t>
  </si>
  <si>
    <t>Andrew Cresswell</t>
  </si>
  <si>
    <t>NZ-2021-779570</t>
  </si>
  <si>
    <t>BR-3196</t>
  </si>
  <si>
    <t>Brian Simmons</t>
  </si>
  <si>
    <t>NZ-2023-859675</t>
  </si>
  <si>
    <t>MA-9792</t>
  </si>
  <si>
    <t>Malcolm McIntyre-Smith</t>
  </si>
  <si>
    <t>NZ-2021-275095</t>
  </si>
  <si>
    <t>GE-3571</t>
  </si>
  <si>
    <t>Geoffrey Hayes-Martin</t>
  </si>
  <si>
    <t>NZ-2025-380035</t>
  </si>
  <si>
    <t>HE-9082</t>
  </si>
  <si>
    <t>Hemi Morgan</t>
  </si>
  <si>
    <t>NZ-2022-713011</t>
  </si>
  <si>
    <t>CH-5031</t>
  </si>
  <si>
    <t>Christina Wilkinson</t>
  </si>
  <si>
    <t>NZ-2021-819493</t>
  </si>
  <si>
    <t>LI-7751</t>
  </si>
  <si>
    <t>Linda Bell</t>
  </si>
  <si>
    <t>NZ-2024-138081</t>
  </si>
  <si>
    <t>Liam Brown</t>
  </si>
  <si>
    <t>NZ-2024-450320</t>
  </si>
  <si>
    <t>MO-7157</t>
  </si>
  <si>
    <t>Molly Thompson</t>
  </si>
  <si>
    <t>NZ-2025-932410</t>
  </si>
  <si>
    <t>GR-3991</t>
  </si>
  <si>
    <t>Grace Williamson</t>
  </si>
  <si>
    <t>NZ-2025-829332</t>
  </si>
  <si>
    <t>BR-3974</t>
  </si>
  <si>
    <t>Brendan Smith-Taylor</t>
  </si>
  <si>
    <t>NZ-2021-531028</t>
  </si>
  <si>
    <t>LU-8603</t>
  </si>
  <si>
    <t>Luca Fleming</t>
  </si>
  <si>
    <t>NZ-2024-275220</t>
  </si>
  <si>
    <t>MA-6061</t>
  </si>
  <si>
    <t>Mark Edmonds</t>
  </si>
  <si>
    <t>NZ-2024-615866</t>
  </si>
  <si>
    <t>ST-2795</t>
  </si>
  <si>
    <t>Stuart Prouse</t>
  </si>
  <si>
    <t>NZ-2025-961778</t>
  </si>
  <si>
    <t>JA-4006</t>
  </si>
  <si>
    <t>Jason Dunn</t>
  </si>
  <si>
    <t>NZ-2023-907302</t>
  </si>
  <si>
    <t>MA-6117</t>
  </si>
  <si>
    <t>Maria Aitken</t>
  </si>
  <si>
    <t>NZ-2022-221999</t>
  </si>
  <si>
    <t>GA-5008</t>
  </si>
  <si>
    <t>Gavin Currie</t>
  </si>
  <si>
    <t>NZ-2022-859689</t>
  </si>
  <si>
    <t>HE-5936</t>
  </si>
  <si>
    <t>Helen Edwards</t>
  </si>
  <si>
    <t>NZ-2021-688088</t>
  </si>
  <si>
    <t>ST-6522</t>
  </si>
  <si>
    <t>Stephen Lucas</t>
  </si>
  <si>
    <t>NZ-2025-359180</t>
  </si>
  <si>
    <t>AN-2175</t>
  </si>
  <si>
    <t>Angel Smith-Griffiths</t>
  </si>
  <si>
    <t>NZ-2024-891991</t>
  </si>
  <si>
    <t>SC-5497</t>
  </si>
  <si>
    <t>NZ-2021-484027</t>
  </si>
  <si>
    <t>KA-4826</t>
  </si>
  <si>
    <t>Karyn Hubbard</t>
  </si>
  <si>
    <t>NZ-2025-148616</t>
  </si>
  <si>
    <t>ST-7097</t>
  </si>
  <si>
    <t>Steven Reardon</t>
  </si>
  <si>
    <t>NZ-2022-640126</t>
  </si>
  <si>
    <t>LA-3789</t>
  </si>
  <si>
    <t>Laura Davidson</t>
  </si>
  <si>
    <t>NZ-2022-295596</t>
  </si>
  <si>
    <t>JO-4043</t>
  </si>
  <si>
    <t>Joseph Brown</t>
  </si>
  <si>
    <t>NZ-2022-497843</t>
  </si>
  <si>
    <t>AM-9810</t>
  </si>
  <si>
    <t>Amy Cameron</t>
  </si>
  <si>
    <t>NZ-2022-508959</t>
  </si>
  <si>
    <t>NI-2253</t>
  </si>
  <si>
    <t>Nicola Bishop</t>
  </si>
  <si>
    <t>NZ-2022-530582</t>
  </si>
  <si>
    <t>PA-6599</t>
  </si>
  <si>
    <t>Paul Jones</t>
  </si>
  <si>
    <t>NZ-2022-374670</t>
  </si>
  <si>
    <t>JA-5896</t>
  </si>
  <si>
    <t>Jason Spencer</t>
  </si>
  <si>
    <t>NZ-2025-225037</t>
  </si>
  <si>
    <t>MI-7906</t>
  </si>
  <si>
    <t>Michael Scott</t>
  </si>
  <si>
    <t>NZ-2022-553607</t>
  </si>
  <si>
    <t>WE-1087</t>
  </si>
  <si>
    <t>Wendy Stubbs-Stace</t>
  </si>
  <si>
    <t>NZ-2022-559399</t>
  </si>
  <si>
    <t>RO-7334</t>
  </si>
  <si>
    <t>Rodney Riley-Wallace</t>
  </si>
  <si>
    <t>NZ-2023-392909</t>
  </si>
  <si>
    <t>JO-6711</t>
  </si>
  <si>
    <t>Jonathan Rush</t>
  </si>
  <si>
    <t>NZ-2024-656774</t>
  </si>
  <si>
    <t>HA-3208</t>
  </si>
  <si>
    <t>Hannah McEwen</t>
  </si>
  <si>
    <t>NZ-2025-899883</t>
  </si>
  <si>
    <t>ME-3615</t>
  </si>
  <si>
    <t>Melissa Gilchrist</t>
  </si>
  <si>
    <t>NZ-2024-859270</t>
  </si>
  <si>
    <t>VI-3586</t>
  </si>
  <si>
    <t>Vivienne Ryan</t>
  </si>
  <si>
    <t>NZ-2024-696202</t>
  </si>
  <si>
    <t>JA-5224</t>
  </si>
  <si>
    <t>Jacqueline Morrison-Jackson</t>
  </si>
  <si>
    <t>NZ-2024-692705</t>
  </si>
  <si>
    <t>JO-1122</t>
  </si>
  <si>
    <t>John Hood</t>
  </si>
  <si>
    <t>NZ-2024-409175</t>
  </si>
  <si>
    <t>CH-8634</t>
  </si>
  <si>
    <t>Christopher Stewart-Watkins</t>
  </si>
  <si>
    <t>NZ-2023-393230</t>
  </si>
  <si>
    <t>ZO-5212</t>
  </si>
  <si>
    <t>Zoe Davis</t>
  </si>
  <si>
    <t>NZ-2025-481633</t>
  </si>
  <si>
    <t>DE-5960</t>
  </si>
  <si>
    <t>Desmond Oliver-Gardiner</t>
  </si>
  <si>
    <t>NZ-2022-636921</t>
  </si>
  <si>
    <t>MI-1738</t>
  </si>
  <si>
    <t>Michelle Gilmore</t>
  </si>
  <si>
    <t>NZ-2024-704705</t>
  </si>
  <si>
    <t>HU-5940</t>
  </si>
  <si>
    <t>Hunter Atkinson</t>
  </si>
  <si>
    <t>NZ-2023-984497</t>
  </si>
  <si>
    <t>AS-3545</t>
  </si>
  <si>
    <t>Ashley Harris</t>
  </si>
  <si>
    <t>NZ-2022-712206</t>
  </si>
  <si>
    <t>JA-5999</t>
  </si>
  <si>
    <t>Jasmine Linton</t>
  </si>
  <si>
    <t>NZ-2024-256743</t>
  </si>
  <si>
    <t>KA-3166</t>
  </si>
  <si>
    <t>Kathleen Boyd</t>
  </si>
  <si>
    <t>NZ-2021-322016</t>
  </si>
  <si>
    <t>VI-7198</t>
  </si>
  <si>
    <t>Victoria O'Brien</t>
  </si>
  <si>
    <t>NZ-2023-307160</t>
  </si>
  <si>
    <t>DA-6998</t>
  </si>
  <si>
    <t>David McGill-Morgan</t>
  </si>
  <si>
    <t>NZ-2025-778485</t>
  </si>
  <si>
    <t>BE-8215</t>
  </si>
  <si>
    <t>Benjamin Ward</t>
  </si>
  <si>
    <t>NZ-2021-511071</t>
  </si>
  <si>
    <t>CL-4226</t>
  </si>
  <si>
    <t>Claire Duncan</t>
  </si>
  <si>
    <t>NZ-2022-184850</t>
  </si>
  <si>
    <t>TY-9223</t>
  </si>
  <si>
    <t>Tyler Nielsen</t>
  </si>
  <si>
    <t>NZ-2025-180498</t>
  </si>
  <si>
    <t>EL-8393</t>
  </si>
  <si>
    <t>Elizabeth McDowall-Smith</t>
  </si>
  <si>
    <t>NZ-2025-579749</t>
  </si>
  <si>
    <t>IA-8394</t>
  </si>
  <si>
    <t>Ian Hansen-Lewis</t>
  </si>
  <si>
    <t>NZ-2021-289394</t>
  </si>
  <si>
    <t>HA-5476</t>
  </si>
  <si>
    <t>Harper Knight</t>
  </si>
  <si>
    <t>NZ-2024-499662</t>
  </si>
  <si>
    <t>ST-5431</t>
  </si>
  <si>
    <t>Stephanie Taylor-Taylor</t>
  </si>
  <si>
    <t>NZ-2024-736521</t>
  </si>
  <si>
    <t>SH-9272</t>
  </si>
  <si>
    <t>Shelley Anderson</t>
  </si>
  <si>
    <t>NZ-2023-941943</t>
  </si>
  <si>
    <t>RE-4642</t>
  </si>
  <si>
    <t>Renee Lucas</t>
  </si>
  <si>
    <t>NZ-2025-426747</t>
  </si>
  <si>
    <t>MA-6342</t>
  </si>
  <si>
    <t>Maree Nolan</t>
  </si>
  <si>
    <t>NZ-2023-619055</t>
  </si>
  <si>
    <t>TR-6202</t>
  </si>
  <si>
    <t>Trevor Adams-Priest</t>
  </si>
  <si>
    <t>NZ-2023-533485</t>
  </si>
  <si>
    <t>CO-7899</t>
  </si>
  <si>
    <t>Connor Armstrong-Boon</t>
  </si>
  <si>
    <t>NZ-2023-758470</t>
  </si>
  <si>
    <t>ST-2689</t>
  </si>
  <si>
    <t>Stephanie Casey</t>
  </si>
  <si>
    <t>NZ-2021-766531</t>
  </si>
  <si>
    <t>EM-6960</t>
  </si>
  <si>
    <t>Emma McGill</t>
  </si>
  <si>
    <t>NZ-2024-253818</t>
  </si>
  <si>
    <t>SH-3771</t>
  </si>
  <si>
    <t>Shane Drew</t>
  </si>
  <si>
    <t>NZ-2023-984321</t>
  </si>
  <si>
    <t>TA-1119</t>
  </si>
  <si>
    <t>Taylor Kerr</t>
  </si>
  <si>
    <t>NZ-2021-761485</t>
  </si>
  <si>
    <t>NI-8334</t>
  </si>
  <si>
    <t>Nicholas Knight</t>
  </si>
  <si>
    <t>NZ-2022-384323</t>
  </si>
  <si>
    <t>JA-8553</t>
  </si>
  <si>
    <t>Jamie Corbett</t>
  </si>
  <si>
    <t>NZ-2024-495914</t>
  </si>
  <si>
    <t>NI-1108</t>
  </si>
  <si>
    <t>Nigel McGill</t>
  </si>
  <si>
    <t>NZ-2022-450035</t>
  </si>
  <si>
    <t>RY-2219</t>
  </si>
  <si>
    <t>Ryan Forrest</t>
  </si>
  <si>
    <t>NZ-2021-846186</t>
  </si>
  <si>
    <t>ST-6261</t>
  </si>
  <si>
    <t>Stuart Simpson</t>
  </si>
  <si>
    <t>NZ-2025-661938</t>
  </si>
  <si>
    <t>AL-7698</t>
  </si>
  <si>
    <t>Alan Hook</t>
  </si>
  <si>
    <t>NZ-2024-849988</t>
  </si>
  <si>
    <t>BA-3243</t>
  </si>
  <si>
    <t>Barry Bruce-Hay</t>
  </si>
  <si>
    <t>NZ-2021-508923</t>
  </si>
  <si>
    <t>PH-5119</t>
  </si>
  <si>
    <t>Phillip Buchanan</t>
  </si>
  <si>
    <t>NZ-2021-282001</t>
  </si>
  <si>
    <t>PA-1047</t>
  </si>
  <si>
    <t>Patrick Lyons-Caldwell</t>
  </si>
  <si>
    <t>NZ-2022-746279</t>
  </si>
  <si>
    <t>CH-8482</t>
  </si>
  <si>
    <t>Christine Long</t>
  </si>
  <si>
    <t>NZ-2024-375214</t>
  </si>
  <si>
    <t>TO-7372</t>
  </si>
  <si>
    <t>Tony Adams</t>
  </si>
  <si>
    <t>NZ-2024-816473</t>
  </si>
  <si>
    <t>GR-3498</t>
  </si>
  <si>
    <t>Grant Turner-Ford</t>
  </si>
  <si>
    <t>NZ-2025-730559</t>
  </si>
  <si>
    <t>LI-6686</t>
  </si>
  <si>
    <t>Liam Baxter-Sinclair</t>
  </si>
  <si>
    <t>NZ-2023-673125</t>
  </si>
  <si>
    <t>ME-6977</t>
  </si>
  <si>
    <t>Melissa Avery-Rogers</t>
  </si>
  <si>
    <t>NZ-2022-385030</t>
  </si>
  <si>
    <t>RE-2708</t>
  </si>
  <si>
    <t>Renee MacDonald-MacKenzie</t>
  </si>
  <si>
    <t>NZ-2021-752770</t>
  </si>
  <si>
    <t>KA-2613</t>
  </si>
  <si>
    <t>Karl Graham</t>
  </si>
  <si>
    <t>NZ-2025-588328</t>
  </si>
  <si>
    <t>GE-9751</t>
  </si>
  <si>
    <t>George Perry</t>
  </si>
  <si>
    <t>NZ-2024-763718</t>
  </si>
  <si>
    <t>AN-1165</t>
  </si>
  <si>
    <t>Anne Tapp</t>
  </si>
  <si>
    <t>NZ-2022-634986</t>
  </si>
  <si>
    <t>HA-5482</t>
  </si>
  <si>
    <t>Hannah Casey-Morris</t>
  </si>
  <si>
    <t>NZ-2024-374586</t>
  </si>
  <si>
    <t>FI-5512</t>
  </si>
  <si>
    <t>Fiona Searle</t>
  </si>
  <si>
    <t>NZ-2024-855443</t>
  </si>
  <si>
    <t>MA-9107</t>
  </si>
  <si>
    <t>Mark Nielsen</t>
  </si>
  <si>
    <t>NZ-2021-477173</t>
  </si>
  <si>
    <t>MI-9508</t>
  </si>
  <si>
    <t>Mia Lucas-Morris</t>
  </si>
  <si>
    <t>NZ-2024-935994</t>
  </si>
  <si>
    <t>AN-9638</t>
  </si>
  <si>
    <t>Andrew Satherley</t>
  </si>
  <si>
    <t>NZ-2025-286000</t>
  </si>
  <si>
    <t>GE-6524</t>
  </si>
  <si>
    <t>Gemma Carter</t>
  </si>
  <si>
    <t>NZ-2023-908656</t>
  </si>
  <si>
    <t>DE-6765</t>
  </si>
  <si>
    <t>Deborah Owen</t>
  </si>
  <si>
    <t>NZ-2021-594770</t>
  </si>
  <si>
    <t>AN-7087</t>
  </si>
  <si>
    <t>NZ-2025-860572</t>
  </si>
  <si>
    <t>SH-5767</t>
  </si>
  <si>
    <t>Shannon Christiansen</t>
  </si>
  <si>
    <t>NZ-2024-955971</t>
  </si>
  <si>
    <t>TE-4353</t>
  </si>
  <si>
    <t>Te Ariki Eglinton</t>
  </si>
  <si>
    <t>NZ-2025-780858</t>
  </si>
  <si>
    <t>Kahurangi Gardner</t>
  </si>
  <si>
    <t>NZ-2023-507513</t>
  </si>
  <si>
    <t>NI-1426</t>
  </si>
  <si>
    <t>Nicole Holdaway</t>
  </si>
  <si>
    <t>NZ-2024-953467</t>
  </si>
  <si>
    <t>GR-1383</t>
  </si>
  <si>
    <t>Gregory Reeves</t>
  </si>
  <si>
    <t>NZ-2023-788174</t>
  </si>
  <si>
    <t>KA-2778</t>
  </si>
  <si>
    <t>Karen Ward</t>
  </si>
  <si>
    <t>NZ-2023-276726</t>
  </si>
  <si>
    <t>GR-5267</t>
  </si>
  <si>
    <t>Grant Holdaway</t>
  </si>
  <si>
    <t>NZ-2022-607287</t>
  </si>
  <si>
    <t>ME-4088</t>
  </si>
  <si>
    <t>Megan Lang</t>
  </si>
  <si>
    <t>NZ-2021-942064</t>
  </si>
  <si>
    <t>ZA-5026</t>
  </si>
  <si>
    <t>Zachary Woods</t>
  </si>
  <si>
    <t>NZ-2024-638163</t>
  </si>
  <si>
    <t>MI-5418</t>
  </si>
  <si>
    <t>Mia Boyce</t>
  </si>
  <si>
    <t>NZ-2024-302508</t>
  </si>
  <si>
    <t>CA-2669</t>
  </si>
  <si>
    <t>Cameron Maxwell</t>
  </si>
  <si>
    <t>NZ-2021-768032</t>
  </si>
  <si>
    <t>TR-3339</t>
  </si>
  <si>
    <t>Tracey Arnott</t>
  </si>
  <si>
    <t>NZ-2023-737748</t>
  </si>
  <si>
    <t>CH-8011</t>
  </si>
  <si>
    <t>Christopher Elliott</t>
  </si>
  <si>
    <t>NZ-2023-990396</t>
  </si>
  <si>
    <t>JA-5352</t>
  </si>
  <si>
    <t>Jack Davenport</t>
  </si>
  <si>
    <t>NZ-2022-378906</t>
  </si>
  <si>
    <t>RU-1383</t>
  </si>
  <si>
    <t>Russell Marsh</t>
  </si>
  <si>
    <t>NZ-2024-202918</t>
  </si>
  <si>
    <t>GI-9910</t>
  </si>
  <si>
    <t>Gillian Ryan</t>
  </si>
  <si>
    <t>NZ-2024-891211</t>
  </si>
  <si>
    <t>BE-2559</t>
  </si>
  <si>
    <t>NZ-2024-641931</t>
  </si>
  <si>
    <t>ZO-3788</t>
  </si>
  <si>
    <t>Zoe Connolly</t>
  </si>
  <si>
    <t>NZ-2022-105338</t>
  </si>
  <si>
    <t>LU-9830</t>
  </si>
  <si>
    <t>Luke Lane</t>
  </si>
  <si>
    <t>NZ-2025-127265</t>
  </si>
  <si>
    <t>MI-5293</t>
  </si>
  <si>
    <t>Michael Berry</t>
  </si>
  <si>
    <t>NZ-2023-910819</t>
  </si>
  <si>
    <t>ED-3608</t>
  </si>
  <si>
    <t>NZ-2021-970470</t>
  </si>
  <si>
    <t>BE-7270</t>
  </si>
  <si>
    <t>Bernard Gibb</t>
  </si>
  <si>
    <t>NZ-2024-332066</t>
  </si>
  <si>
    <t>SA-5126</t>
  </si>
  <si>
    <t>NZ-2025-305863</t>
  </si>
  <si>
    <t>ST-7313</t>
  </si>
  <si>
    <t>Stephen Stuart</t>
  </si>
  <si>
    <t>NZ-2024-877318</t>
  </si>
  <si>
    <t>MI-1219</t>
  </si>
  <si>
    <t>Michaela Bell</t>
  </si>
  <si>
    <t>NZ-2021-837406</t>
  </si>
  <si>
    <t>AM-1935</t>
  </si>
  <si>
    <t>Amelia Meredith</t>
  </si>
  <si>
    <t>NZ-2021-179440</t>
  </si>
  <si>
    <t>BE-8461</t>
  </si>
  <si>
    <t>Bevan Tanner-Smith</t>
  </si>
  <si>
    <t>NZ-2023-755385</t>
  </si>
  <si>
    <t>MA-6935</t>
  </si>
  <si>
    <t>Matthew Harris</t>
  </si>
  <si>
    <t>NZ-2021-910065</t>
  </si>
  <si>
    <t>WI-5855</t>
  </si>
  <si>
    <t>William Lucas</t>
  </si>
  <si>
    <t>NZ-2021-441237</t>
  </si>
  <si>
    <t>MI-3837</t>
  </si>
  <si>
    <t>Michael Flood</t>
  </si>
  <si>
    <t>NZ-2025-112257</t>
  </si>
  <si>
    <t>JA-6883</t>
  </si>
  <si>
    <t>Jack Buchanan</t>
  </si>
  <si>
    <t>NZ-2022-208438</t>
  </si>
  <si>
    <t>JO-5017</t>
  </si>
  <si>
    <t>Jorja Rowe</t>
  </si>
  <si>
    <t>NZ-2022-352126</t>
  </si>
  <si>
    <t>DA-5573</t>
  </si>
  <si>
    <t>Darren Way-Williamson</t>
  </si>
  <si>
    <t>NZ-2022-394232</t>
  </si>
  <si>
    <t>AD-9073</t>
  </si>
  <si>
    <t>Addison Leslie-Baker</t>
  </si>
  <si>
    <t>NZ-2023-373351</t>
  </si>
  <si>
    <t>LU-4094</t>
  </si>
  <si>
    <t>Lucy Davis-North</t>
  </si>
  <si>
    <t>NZ-2023-488044</t>
  </si>
  <si>
    <t>AR-6601</t>
  </si>
  <si>
    <t>Arlo Barrett</t>
  </si>
  <si>
    <t>NZ-2021-901469</t>
  </si>
  <si>
    <t>CA-6514</t>
  </si>
  <si>
    <t>Carolyn Bailey</t>
  </si>
  <si>
    <t>NZ-2022-917892</t>
  </si>
  <si>
    <t>AN-1469</t>
  </si>
  <si>
    <t>Anna Hart</t>
  </si>
  <si>
    <t>NZ-2024-891757</t>
  </si>
  <si>
    <t>BR-8169</t>
  </si>
  <si>
    <t>Bruce Huddleston-Stevens</t>
  </si>
  <si>
    <t>NZ-2024-447944</t>
  </si>
  <si>
    <t>RO-2816</t>
  </si>
  <si>
    <t>Ross Gaskin</t>
  </si>
  <si>
    <t>NZ-2024-102739</t>
  </si>
  <si>
    <t>TI-4892</t>
  </si>
  <si>
    <t>Timothy West</t>
  </si>
  <si>
    <t>NZ-2023-488435</t>
  </si>
  <si>
    <t>JA-3501</t>
  </si>
  <si>
    <t>Jack Harris</t>
  </si>
  <si>
    <t>NZ-2025-245798</t>
  </si>
  <si>
    <t>DA-4594</t>
  </si>
  <si>
    <t>David O'Sullivan</t>
  </si>
  <si>
    <t>NZ-2022-821107</t>
  </si>
  <si>
    <t>RO-5700</t>
  </si>
  <si>
    <t>Ross Bailey</t>
  </si>
  <si>
    <t>NZ-2022-285782</t>
  </si>
  <si>
    <t>KA-8374</t>
  </si>
  <si>
    <t>Kate Scott</t>
  </si>
  <si>
    <t>NZ-2021-155414</t>
  </si>
  <si>
    <t>NI-4373</t>
  </si>
  <si>
    <t>Nicola Henderson</t>
  </si>
  <si>
    <t>NZ-2023-690936</t>
  </si>
  <si>
    <t>TR-6228</t>
  </si>
  <si>
    <t>Tracey Pritchard</t>
  </si>
  <si>
    <t>NZ-2024-184874</t>
  </si>
  <si>
    <t>KE-3003</t>
  </si>
  <si>
    <t>Kevin Neal</t>
  </si>
  <si>
    <t>NZ-2022-345495</t>
  </si>
  <si>
    <t>JU-4933</t>
  </si>
  <si>
    <t>Julian Jackson</t>
  </si>
  <si>
    <t>NZ-2024-409419</t>
  </si>
  <si>
    <t>DA-6203</t>
  </si>
  <si>
    <t>Daniel Reid</t>
  </si>
  <si>
    <t>NZ-2023-246909</t>
  </si>
  <si>
    <t>ST-7203</t>
  </si>
  <si>
    <t>Stephanie Zimmerman</t>
  </si>
  <si>
    <t>NZ-2025-577913</t>
  </si>
  <si>
    <t>SA-8674</t>
  </si>
  <si>
    <t>Savannah Burt-Simpson</t>
  </si>
  <si>
    <t>NZ-2025-643008</t>
  </si>
  <si>
    <t>ST-9147</t>
  </si>
  <si>
    <t>NZ-2024-147333</t>
  </si>
  <si>
    <t>VI-2952</t>
  </si>
  <si>
    <t>Vivienne Lancaster</t>
  </si>
  <si>
    <t>NZ-2022-893972</t>
  </si>
  <si>
    <t>AB-6723</t>
  </si>
  <si>
    <t>Abigail Laing</t>
  </si>
  <si>
    <t>NZ-2021-866316</t>
  </si>
  <si>
    <t>AL-3181</t>
  </si>
  <si>
    <t>Alison Sullivan</t>
  </si>
  <si>
    <t>NZ-2024-514473</t>
  </si>
  <si>
    <t>CH-4641</t>
  </si>
  <si>
    <t>Christopher Avery-Potter</t>
  </si>
  <si>
    <t>NZ-2022-762944</t>
  </si>
  <si>
    <t>SU-5134</t>
  </si>
  <si>
    <t>NZ-2022-732888</t>
  </si>
  <si>
    <t>PE-3782</t>
  </si>
  <si>
    <t>Peter Gullery-Terry</t>
  </si>
  <si>
    <t>NZ-2024-992148</t>
  </si>
  <si>
    <t>LI-1103</t>
  </si>
  <si>
    <t>Liam Pickering</t>
  </si>
  <si>
    <t>NZ-2024-578416</t>
  </si>
  <si>
    <t>LI-5483</t>
  </si>
  <si>
    <t>Lisa Pickering</t>
  </si>
  <si>
    <t>NZ-2024-452104</t>
  </si>
  <si>
    <t>TH-4642</t>
  </si>
  <si>
    <t>Theo Hyde</t>
  </si>
  <si>
    <t>NZ-2021-460025</t>
  </si>
  <si>
    <t>SA-3578</t>
  </si>
  <si>
    <t>Sarah West</t>
  </si>
  <si>
    <t>NZ-2024-429471</t>
  </si>
  <si>
    <t>EL-4286</t>
  </si>
  <si>
    <t>Ellen Day</t>
  </si>
  <si>
    <t>NZ-2023-889833</t>
  </si>
  <si>
    <t>JO-7654</t>
  </si>
  <si>
    <t>Joseph Parker-Tait</t>
  </si>
  <si>
    <t>NZ-2024-710234</t>
  </si>
  <si>
    <t>AN-6450</t>
  </si>
  <si>
    <t>Andrew Pedersen</t>
  </si>
  <si>
    <t>NZ-2025-600963</t>
  </si>
  <si>
    <t>TR-6734</t>
  </si>
  <si>
    <t>Tracy Hart</t>
  </si>
  <si>
    <t>NZ-2023-315387</t>
  </si>
  <si>
    <t>RO-9460</t>
  </si>
  <si>
    <t>Robert Butcher</t>
  </si>
  <si>
    <t>NZ-2025-233424</t>
  </si>
  <si>
    <t>CA-3571</t>
  </si>
  <si>
    <t>Catherine Dawick-Taylor</t>
  </si>
  <si>
    <t>NZ-2025-118191</t>
  </si>
  <si>
    <t>DO-9906</t>
  </si>
  <si>
    <t>Donna Smith</t>
  </si>
  <si>
    <t>NZ-2025-543214</t>
  </si>
  <si>
    <t>PE-4782</t>
  </si>
  <si>
    <t>Peter Hogg</t>
  </si>
  <si>
    <t>NZ-2022-673709</t>
  </si>
  <si>
    <t>LA-3470</t>
  </si>
  <si>
    <t>Laura Bishop</t>
  </si>
  <si>
    <t>NZ-2021-113656</t>
  </si>
  <si>
    <t>DE-4290</t>
  </si>
  <si>
    <t>Dean Matthews</t>
  </si>
  <si>
    <t>NZ-2024-913960</t>
  </si>
  <si>
    <t>AI-6440</t>
  </si>
  <si>
    <t>Aiden Moore</t>
  </si>
  <si>
    <t>NZ-2023-812892</t>
  </si>
  <si>
    <t>GE-4881</t>
  </si>
  <si>
    <t>George Scott</t>
  </si>
  <si>
    <t>NZ-2024-912342</t>
  </si>
  <si>
    <t>MO-3736</t>
  </si>
  <si>
    <t>Monica Crawford</t>
  </si>
  <si>
    <t>NZ-2024-661189</t>
  </si>
  <si>
    <t>OL-1448</t>
  </si>
  <si>
    <t>Oliver Russell</t>
  </si>
  <si>
    <t>NZ-2023-630783</t>
  </si>
  <si>
    <t>PA-6264</t>
  </si>
  <si>
    <t>Paul Healy-Ward</t>
  </si>
  <si>
    <t>NZ-2022-615393</t>
  </si>
  <si>
    <t>AN-4767</t>
  </si>
  <si>
    <t>Andrew Wills</t>
  </si>
  <si>
    <t>NZ-2022-346223</t>
  </si>
  <si>
    <t>MI-9289</t>
  </si>
  <si>
    <t>Michelle McKay-Wheeler</t>
  </si>
  <si>
    <t>NZ-2025-954238</t>
  </si>
  <si>
    <t>RO-2228</t>
  </si>
  <si>
    <t>Robert Burgess</t>
  </si>
  <si>
    <t>NZ-2024-177740</t>
  </si>
  <si>
    <t>SH-6179</t>
  </si>
  <si>
    <t>Shaun Shaw</t>
  </si>
  <si>
    <t>NZ-2023-860336</t>
  </si>
  <si>
    <t>CH-9927</t>
  </si>
  <si>
    <t>Christopher Chapman</t>
  </si>
  <si>
    <t>NZ-2023-644522</t>
  </si>
  <si>
    <t>AN-8093</t>
  </si>
  <si>
    <t>Ann Kerr</t>
  </si>
  <si>
    <t>NZ-2023-394355</t>
  </si>
  <si>
    <t>TR-7816</t>
  </si>
  <si>
    <t>Tracey Harris</t>
  </si>
  <si>
    <t>NZ-2023-895645</t>
  </si>
  <si>
    <t>ZA-5720</t>
  </si>
  <si>
    <t>Zara Holdaway</t>
  </si>
  <si>
    <t>NZ-2022-893486</t>
  </si>
  <si>
    <t>AN-4449</t>
  </si>
  <si>
    <t>Anthony McKay-Ryan</t>
  </si>
  <si>
    <t>NZ-2022-435242</t>
  </si>
  <si>
    <t>AN-7768</t>
  </si>
  <si>
    <t>Andrea Jackson</t>
  </si>
  <si>
    <t>NZ-2021-750348</t>
  </si>
  <si>
    <t>JI-9066</t>
  </si>
  <si>
    <t>Jillian Powell</t>
  </si>
  <si>
    <t>NZ-2022-438642</t>
  </si>
  <si>
    <t>PA-3277</t>
  </si>
  <si>
    <t>NZ-2024-646211</t>
  </si>
  <si>
    <t>LU-8705</t>
  </si>
  <si>
    <t>Lucy Scott</t>
  </si>
  <si>
    <t>NZ-2021-472908</t>
  </si>
  <si>
    <t>MO-6008</t>
  </si>
  <si>
    <t>Monique Little</t>
  </si>
  <si>
    <t>NZ-2021-517440</t>
  </si>
  <si>
    <t>HO-3003</t>
  </si>
  <si>
    <t>Holly Landon-Lane</t>
  </si>
  <si>
    <t>NZ-2022-319450</t>
  </si>
  <si>
    <t>BE-7262</t>
  </si>
  <si>
    <t>Beau Hamilton</t>
  </si>
  <si>
    <t>NZ-2022-574557</t>
  </si>
  <si>
    <t>AD-5001</t>
  </si>
  <si>
    <t>Adrian Dixon</t>
  </si>
  <si>
    <t>NZ-2025-319291</t>
  </si>
  <si>
    <t>RO-2162</t>
  </si>
  <si>
    <t>Ross Sheridan-Cameron</t>
  </si>
  <si>
    <t>NZ-2024-594499</t>
  </si>
  <si>
    <t>HA-2441</t>
  </si>
  <si>
    <t>Hannah Rose-Donaldson</t>
  </si>
  <si>
    <t>NZ-2022-763386</t>
  </si>
  <si>
    <t>SH-7969</t>
  </si>
  <si>
    <t>Shane Davies</t>
  </si>
  <si>
    <t>NZ-2021-480001</t>
  </si>
  <si>
    <t>CA-6091</t>
  </si>
  <si>
    <t>Callum Simmons</t>
  </si>
  <si>
    <t>NZ-2023-686439</t>
  </si>
  <si>
    <t>NA-4627</t>
  </si>
  <si>
    <t>Natasha Allen</t>
  </si>
  <si>
    <t>NZ-2022-317054</t>
  </si>
  <si>
    <t>BE-1455</t>
  </si>
  <si>
    <t>Ben Dillon</t>
  </si>
  <si>
    <t>NZ-2023-967333</t>
  </si>
  <si>
    <t>IS-6962</t>
  </si>
  <si>
    <t>Isaiah Jones</t>
  </si>
  <si>
    <t>NZ-2021-414595</t>
  </si>
  <si>
    <t>MA-7131</t>
  </si>
  <si>
    <t>Maree Waller-Hepburn</t>
  </si>
  <si>
    <t>NZ-2023-434866</t>
  </si>
  <si>
    <t>DE-8076</t>
  </si>
  <si>
    <t>Dean McPherson</t>
  </si>
  <si>
    <t>NZ-2021-342509</t>
  </si>
  <si>
    <t>FI-7887</t>
  </si>
  <si>
    <t>Fiona Mears</t>
  </si>
  <si>
    <t>NZ-2022-953298</t>
  </si>
  <si>
    <t>ET-7825</t>
  </si>
  <si>
    <t>Ethan Stratford</t>
  </si>
  <si>
    <t>NZ-2022-472965</t>
  </si>
  <si>
    <t>GO-5276</t>
  </si>
  <si>
    <t>Gordon Gill</t>
  </si>
  <si>
    <t>NZ-2023-257461</t>
  </si>
  <si>
    <t>FI-5390</t>
  </si>
  <si>
    <t>Fiona Davidson-Cook</t>
  </si>
  <si>
    <t>NZ-2021-331823</t>
  </si>
  <si>
    <t>LY-7029</t>
  </si>
  <si>
    <t>Lynley Steer</t>
  </si>
  <si>
    <t>NZ-2021-679896</t>
  </si>
  <si>
    <t>JO-5838</t>
  </si>
  <si>
    <t>Jordan Sheridan</t>
  </si>
  <si>
    <t>NZ-2023-237021</t>
  </si>
  <si>
    <t>JI-4112</t>
  </si>
  <si>
    <t>Jill Linton</t>
  </si>
  <si>
    <t>NZ-2023-795662</t>
  </si>
  <si>
    <t>ET-8004</t>
  </si>
  <si>
    <t>Ethan Middleton</t>
  </si>
  <si>
    <t>NZ-2024-844505</t>
  </si>
  <si>
    <t>PA-6443</t>
  </si>
  <si>
    <t>Paul Pearce</t>
  </si>
  <si>
    <t>NZ-2024-342930</t>
  </si>
  <si>
    <t>BL-7036</t>
  </si>
  <si>
    <t>Blair Hope</t>
  </si>
  <si>
    <t>NZ-2024-890652</t>
  </si>
  <si>
    <t>JA-5489</t>
  </si>
  <si>
    <t>James Frost</t>
  </si>
  <si>
    <t>NZ-2024-726637</t>
  </si>
  <si>
    <t>RA-4903</t>
  </si>
  <si>
    <t>Rachel Read</t>
  </si>
  <si>
    <t>NZ-2024-529264</t>
  </si>
  <si>
    <t>OL-2088</t>
  </si>
  <si>
    <t>Oliver Webby</t>
  </si>
  <si>
    <t>NZ-2023-382448</t>
  </si>
  <si>
    <t>RO-7932</t>
  </si>
  <si>
    <t>Ross Tait</t>
  </si>
  <si>
    <t>NZ-2025-163021</t>
  </si>
  <si>
    <t>IA-9284</t>
  </si>
  <si>
    <t>Ian Bright-Johnston</t>
  </si>
  <si>
    <t>NZ-2024-678901</t>
  </si>
  <si>
    <t>RY-1973</t>
  </si>
  <si>
    <t>Ryan Furness</t>
  </si>
  <si>
    <t>NZ-2022-267788</t>
  </si>
  <si>
    <t>RA-5776</t>
  </si>
  <si>
    <t>Raewyn Love-Francis</t>
  </si>
  <si>
    <t>NZ-2025-329827</t>
  </si>
  <si>
    <t>JO-4055</t>
  </si>
  <si>
    <t>Joshua Flood</t>
  </si>
  <si>
    <t>NZ-2023-476582</t>
  </si>
  <si>
    <t>CH-4571</t>
  </si>
  <si>
    <t>Charles Stewart</t>
  </si>
  <si>
    <t>NZ-2022-444670</t>
  </si>
  <si>
    <t>EL-9800</t>
  </si>
  <si>
    <t>Ella Ching</t>
  </si>
  <si>
    <t>NZ-2024-716950</t>
  </si>
  <si>
    <t>ET-3495</t>
  </si>
  <si>
    <t>Ethan Mitchell-Drake</t>
  </si>
  <si>
    <t>NZ-2023-509724</t>
  </si>
  <si>
    <t>JO-9021</t>
  </si>
  <si>
    <t>Joanne Harper-Seymour</t>
  </si>
  <si>
    <t>NZ-2021-134587</t>
  </si>
  <si>
    <t>AN-1329</t>
  </si>
  <si>
    <t>Antony Watt</t>
  </si>
  <si>
    <t>NZ-2023-305780</t>
  </si>
  <si>
    <t>JO-3899</t>
  </si>
  <si>
    <t>Jordan Lammas</t>
  </si>
  <si>
    <t>NZ-2021-499648</t>
  </si>
  <si>
    <t>PE-3954</t>
  </si>
  <si>
    <t>Peter Carter</t>
  </si>
  <si>
    <t>NZ-2021-462747</t>
  </si>
  <si>
    <t>KY-2537</t>
  </si>
  <si>
    <t>Kyle Strawbridge</t>
  </si>
  <si>
    <t>NZ-2023-963100</t>
  </si>
  <si>
    <t>RA-5882</t>
  </si>
  <si>
    <t>Rachael Miller</t>
  </si>
  <si>
    <t>NZ-2022-699380</t>
  </si>
  <si>
    <t>Caleb O'Connell</t>
  </si>
  <si>
    <t>NZ-2023-684188</t>
  </si>
  <si>
    <t>AN-4177</t>
  </si>
  <si>
    <t>Anthony Turnbull</t>
  </si>
  <si>
    <t>NZ-2022-691748</t>
  </si>
  <si>
    <t>BL-4565</t>
  </si>
  <si>
    <t>Blake Morgan</t>
  </si>
  <si>
    <t>NZ-2024-247122</t>
  </si>
  <si>
    <t>WA-1104</t>
  </si>
  <si>
    <t>Wayne Pollard-Humphrey</t>
  </si>
  <si>
    <t>NZ-2023-682673</t>
  </si>
  <si>
    <t>Patrick Olsen</t>
  </si>
  <si>
    <t>NZ-2025-282028</t>
  </si>
  <si>
    <t>HA-2208</t>
  </si>
  <si>
    <t>Hamish Freeman-Baker</t>
  </si>
  <si>
    <t>NZ-2024-768125</t>
  </si>
  <si>
    <t>NI-5003</t>
  </si>
  <si>
    <t>Nigel Cameron</t>
  </si>
  <si>
    <t>NZ-2022-334278</t>
  </si>
  <si>
    <t>HA-2610</t>
  </si>
  <si>
    <t>Harrison Brown</t>
  </si>
  <si>
    <t>NZ-2025-621578</t>
  </si>
  <si>
    <t>CH-1063</t>
  </si>
  <si>
    <t>Christopher Holmes</t>
  </si>
  <si>
    <t>NZ-2021-956777</t>
  </si>
  <si>
    <t>LO-4434</t>
  </si>
  <si>
    <t>Louise Williams</t>
  </si>
  <si>
    <t>NZ-2022-486811</t>
  </si>
  <si>
    <t>MU-1750</t>
  </si>
  <si>
    <t>Murray Butler</t>
  </si>
  <si>
    <t>NZ-2024-647479</t>
  </si>
  <si>
    <t>KA-7417</t>
  </si>
  <si>
    <t>Katie Tanner-Herd</t>
  </si>
  <si>
    <t>NZ-2022-263352</t>
  </si>
  <si>
    <t>HE-5098</t>
  </si>
  <si>
    <t>Helen Gledhill</t>
  </si>
  <si>
    <t>NZ-2024-315626</t>
  </si>
  <si>
    <t>CA-6323</t>
  </si>
  <si>
    <t>Cameron Dick-Knight</t>
  </si>
  <si>
    <t>NZ-2022-586114</t>
  </si>
  <si>
    <t>EM-6885</t>
  </si>
  <si>
    <t>Emily Hay</t>
  </si>
  <si>
    <t>NZ-2022-715686</t>
  </si>
  <si>
    <t>GR-6203</t>
  </si>
  <si>
    <t>Grant McCormick-Jenkins</t>
  </si>
  <si>
    <t>NZ-2024-563799</t>
  </si>
  <si>
    <t>CA-1704</t>
  </si>
  <si>
    <t>Catherine Peters</t>
  </si>
  <si>
    <t>NZ-2023-963677</t>
  </si>
  <si>
    <t>KA-5494</t>
  </si>
  <si>
    <t>Karen Carter-Alve</t>
  </si>
  <si>
    <t>NZ-2024-390824</t>
  </si>
  <si>
    <t>CH-4920</t>
  </si>
  <si>
    <t>Chelsea Gore-Scott</t>
  </si>
  <si>
    <t>NZ-2023-214774</t>
  </si>
  <si>
    <t>RI-5091</t>
  </si>
  <si>
    <t>Richard Jackson</t>
  </si>
  <si>
    <t>NZ-2024-340277</t>
  </si>
  <si>
    <t>JO-9550</t>
  </si>
  <si>
    <t>Joanne Joe</t>
  </si>
  <si>
    <t>NZ-2022-757730</t>
  </si>
  <si>
    <t>RA-6646</t>
  </si>
  <si>
    <t>Raymond York-Carter</t>
  </si>
  <si>
    <t>NZ-2025-352119</t>
  </si>
  <si>
    <t>ZO-2318</t>
  </si>
  <si>
    <t>Zoe Allerby</t>
  </si>
  <si>
    <t>NZ-2022-760834</t>
  </si>
  <si>
    <t>AB-1133</t>
  </si>
  <si>
    <t>Abby Pearson</t>
  </si>
  <si>
    <t>NZ-2023-638515</t>
  </si>
  <si>
    <t>MI-6055</t>
  </si>
  <si>
    <t>Michelle Smith</t>
  </si>
  <si>
    <t>NZ-2021-167260</t>
  </si>
  <si>
    <t>AS-7090</t>
  </si>
  <si>
    <t>Ashley Bird</t>
  </si>
  <si>
    <t>NZ-2025-593226</t>
  </si>
  <si>
    <t>LO-5998</t>
  </si>
  <si>
    <t>Louis Murphy</t>
  </si>
  <si>
    <t>NZ-2021-631838</t>
  </si>
  <si>
    <t>TR-6684</t>
  </si>
  <si>
    <t>Tracey Cameron</t>
  </si>
  <si>
    <t>NZ-2025-289430</t>
  </si>
  <si>
    <t>PA-8100</t>
  </si>
  <si>
    <t>Patricia Holmes</t>
  </si>
  <si>
    <t>NZ-2022-630852</t>
  </si>
  <si>
    <t>JO-8377</t>
  </si>
  <si>
    <t>Joel Barr-Smith</t>
  </si>
  <si>
    <t>NZ-2023-455060</t>
  </si>
  <si>
    <t>Dennis Evans</t>
  </si>
  <si>
    <t>NZ-2023-934281</t>
  </si>
  <si>
    <t>AL-5366</t>
  </si>
  <si>
    <t>Alex Stratford</t>
  </si>
  <si>
    <t>NZ-2022-862782</t>
  </si>
  <si>
    <t>RI-5418</t>
  </si>
  <si>
    <t>Ria Donaldson</t>
  </si>
  <si>
    <t>NZ-2023-155747</t>
  </si>
  <si>
    <t>JA-8049</t>
  </si>
  <si>
    <t>Jason Jenkins</t>
  </si>
  <si>
    <t>NZ-2023-605343</t>
  </si>
  <si>
    <t>MA-2629</t>
  </si>
  <si>
    <t>Madison Webster-Hook</t>
  </si>
  <si>
    <t>NZ-2024-162660</t>
  </si>
  <si>
    <t>NI-2129</t>
  </si>
  <si>
    <t>Nicola McLean-Jones</t>
  </si>
  <si>
    <t>NZ-2022-861751</t>
  </si>
  <si>
    <t>BE-6064</t>
  </si>
  <si>
    <t>Benjamin Thornton</t>
  </si>
  <si>
    <t>NZ-2021-966017</t>
  </si>
  <si>
    <t>GA-3993</t>
  </si>
  <si>
    <t>Gary Mitchell</t>
  </si>
  <si>
    <t>NZ-2021-271598</t>
  </si>
  <si>
    <t>EM-7823</t>
  </si>
  <si>
    <t>Emily O'Connor</t>
  </si>
  <si>
    <t>NZ-2025-545269</t>
  </si>
  <si>
    <t>RO-2932</t>
  </si>
  <si>
    <t>Robert Ward-Chapman</t>
  </si>
  <si>
    <t>NZ-2025-674329</t>
  </si>
  <si>
    <t>CA-5783</t>
  </si>
  <si>
    <t>Carol Turner</t>
  </si>
  <si>
    <t>NZ-2023-253824</t>
  </si>
  <si>
    <t>TI-8434</t>
  </si>
  <si>
    <t>Timothy Neal</t>
  </si>
  <si>
    <t>NZ-2022-428737</t>
  </si>
  <si>
    <t>RU-1709</t>
  </si>
  <si>
    <t>Ruby Eden</t>
  </si>
  <si>
    <t>NZ-2023-980361</t>
  </si>
  <si>
    <t>MI-7107</t>
  </si>
  <si>
    <t>Mila MacDonald</t>
  </si>
  <si>
    <t>NZ-2022-654913</t>
  </si>
  <si>
    <t>ME-3378</t>
  </si>
  <si>
    <t>Melissa Potter</t>
  </si>
  <si>
    <t>NZ-2021-880838</t>
  </si>
  <si>
    <t>CA-2478</t>
  </si>
  <si>
    <t>Catherine Chapman</t>
  </si>
  <si>
    <t>NZ-2024-120561</t>
  </si>
  <si>
    <t>HA-1213</t>
  </si>
  <si>
    <t>NZ-2022-330715</t>
  </si>
  <si>
    <t>ZA-6532</t>
  </si>
  <si>
    <t>Zane Butcher</t>
  </si>
  <si>
    <t>NZ-2022-189545</t>
  </si>
  <si>
    <t>QU-8546</t>
  </si>
  <si>
    <t>Quinn Prouse</t>
  </si>
  <si>
    <t>NZ-2024-292831</t>
  </si>
  <si>
    <t>RI-1460</t>
  </si>
  <si>
    <t>Richard O'Connor</t>
  </si>
  <si>
    <t>NZ-2023-203975</t>
  </si>
  <si>
    <t>JO-7852</t>
  </si>
  <si>
    <t>Jocelyn Morgan</t>
  </si>
  <si>
    <t>NZ-2025-881388</t>
  </si>
  <si>
    <t>RO-6958</t>
  </si>
  <si>
    <t>Robert Smith-Hart</t>
  </si>
  <si>
    <t>NZ-2022-910800</t>
  </si>
  <si>
    <t>AN-1920</t>
  </si>
  <si>
    <t>Anne Fitzgerald</t>
  </si>
  <si>
    <t>NZ-2021-972090</t>
  </si>
  <si>
    <t>PH-7452</t>
  </si>
  <si>
    <t>Philip Field</t>
  </si>
  <si>
    <t>NZ-2024-906289</t>
  </si>
  <si>
    <t>MI-6082</t>
  </si>
  <si>
    <t>Michael Toms</t>
  </si>
  <si>
    <t>NZ-2022-273929</t>
  </si>
  <si>
    <t>SA-6082</t>
  </si>
  <si>
    <t>Sarah Craig</t>
  </si>
  <si>
    <t>NZ-2023-277486</t>
  </si>
  <si>
    <t>ME-7813</t>
  </si>
  <si>
    <t>Megan Roberts</t>
  </si>
  <si>
    <t>NZ-2024-941763</t>
  </si>
  <si>
    <t>RI-9016</t>
  </si>
  <si>
    <t>Richard Evans</t>
  </si>
  <si>
    <t>NZ-2025-804832</t>
  </si>
  <si>
    <t>JE-2520</t>
  </si>
  <si>
    <t>Jessica Pope</t>
  </si>
  <si>
    <t>NZ-2024-125900</t>
  </si>
  <si>
    <t>LO-3482</t>
  </si>
  <si>
    <t>Logan Moore</t>
  </si>
  <si>
    <t>NZ-2023-573631</t>
  </si>
  <si>
    <t>WI-4260</t>
  </si>
  <si>
    <t>William Strawbridge</t>
  </si>
  <si>
    <t>NZ-2024-329550</t>
  </si>
  <si>
    <t>RO-7840</t>
  </si>
  <si>
    <t>Robert Whyte</t>
  </si>
  <si>
    <t>NZ-2024-566888</t>
  </si>
  <si>
    <t>TO-7111</t>
  </si>
  <si>
    <t>Toby Mayo</t>
  </si>
  <si>
    <t>NZ-2024-837845</t>
  </si>
  <si>
    <t>MA-8478</t>
  </si>
  <si>
    <t>Malcolm Fulton</t>
  </si>
  <si>
    <t>NZ-2022-250028</t>
  </si>
  <si>
    <t>PE-2127</t>
  </si>
  <si>
    <t>Peter Gardiner</t>
  </si>
  <si>
    <t>NZ-2021-579313</t>
  </si>
  <si>
    <t>SU-6607</t>
  </si>
  <si>
    <t>Susan Ferguson</t>
  </si>
  <si>
    <t>NZ-2025-234239</t>
  </si>
  <si>
    <t>DA-1401</t>
  </si>
  <si>
    <t>David Morgan</t>
  </si>
  <si>
    <t>NZ-2023-218008</t>
  </si>
  <si>
    <t>SH-3434</t>
  </si>
  <si>
    <t>Shannon Gilchrist</t>
  </si>
  <si>
    <t>NZ-2023-792564</t>
  </si>
  <si>
    <t>AN-8436</t>
  </si>
  <si>
    <t>Anthony Franklin-Martin</t>
  </si>
  <si>
    <t>NZ-2024-257164</t>
  </si>
  <si>
    <t>GR-7712</t>
  </si>
  <si>
    <t>Grant Scott</t>
  </si>
  <si>
    <t>NZ-2022-481657</t>
  </si>
  <si>
    <t>VI-4411</t>
  </si>
  <si>
    <t>Victoria Coley</t>
  </si>
  <si>
    <t>NZ-2022-906717</t>
  </si>
  <si>
    <t>MA-7387</t>
  </si>
  <si>
    <t>Mark Steele-Forbes</t>
  </si>
  <si>
    <t>NZ-2024-841029</t>
  </si>
  <si>
    <t>JE-4242</t>
  </si>
  <si>
    <t>Jennifer Arnott</t>
  </si>
  <si>
    <t>NZ-2023-952696</t>
  </si>
  <si>
    <t>NI-1487</t>
  </si>
  <si>
    <t>Nicole Arnott</t>
  </si>
  <si>
    <t>NZ-2022-924006</t>
  </si>
  <si>
    <t>PA-9569</t>
  </si>
  <si>
    <t>Paul McDonald-O'Connell</t>
  </si>
  <si>
    <t>NZ-2023-665019</t>
  </si>
  <si>
    <t>MA-6485</t>
  </si>
  <si>
    <t>Mark Bright</t>
  </si>
  <si>
    <t>NZ-2025-120006</t>
  </si>
  <si>
    <t>RE-5808</t>
  </si>
  <si>
    <t>Rebecca Woolley</t>
  </si>
  <si>
    <t>NZ-2025-202974</t>
  </si>
  <si>
    <t>TE-3497</t>
  </si>
  <si>
    <t>Tessa Sullivan-Marshall</t>
  </si>
  <si>
    <t>NZ-2024-842392</t>
  </si>
  <si>
    <t>NI-7050</t>
  </si>
  <si>
    <t>Nicholas Foote</t>
  </si>
  <si>
    <t>NZ-2022-665717</t>
  </si>
  <si>
    <t>BR-2024</t>
  </si>
  <si>
    <t>Brooke Murphy</t>
  </si>
  <si>
    <t>NZ-2024-643291</t>
  </si>
  <si>
    <t>JE-5505</t>
  </si>
  <si>
    <t>Jeremy Allen</t>
  </si>
  <si>
    <t>NZ-2021-337724</t>
  </si>
  <si>
    <t>DA-6263</t>
  </si>
  <si>
    <t>Danielle Lang</t>
  </si>
  <si>
    <t>NZ-2021-341878</t>
  </si>
  <si>
    <t>RO-2513</t>
  </si>
  <si>
    <t>Robert Gray</t>
  </si>
  <si>
    <t>NZ-2023-996160</t>
  </si>
  <si>
    <t>KE-1747</t>
  </si>
  <si>
    <t>Kerry MacDonald-Mercer</t>
  </si>
  <si>
    <t>NZ-2023-944813</t>
  </si>
  <si>
    <t>SI-2698</t>
  </si>
  <si>
    <t>Sienna Smith</t>
  </si>
  <si>
    <t>NZ-2025-210806</t>
  </si>
  <si>
    <t>DA-6474</t>
  </si>
  <si>
    <t>Daniel Drummond-Smith</t>
  </si>
  <si>
    <t>NZ-2022-718904</t>
  </si>
  <si>
    <t>SA-6227</t>
  </si>
  <si>
    <t>Samuel Hansen-Furness</t>
  </si>
  <si>
    <t>NZ-2022-417995</t>
  </si>
  <si>
    <t>EL-5975</t>
  </si>
  <si>
    <t>Ella Gibb</t>
  </si>
  <si>
    <t>NZ-2023-285745</t>
  </si>
  <si>
    <t>VI-8096</t>
  </si>
  <si>
    <t>Vincent Lucas</t>
  </si>
  <si>
    <t>NZ-2025-372929</t>
  </si>
  <si>
    <t>CR-8347</t>
  </si>
  <si>
    <t>Crystal O'Sullivan</t>
  </si>
  <si>
    <t>NZ-2021-238575</t>
  </si>
  <si>
    <t>AL-3848</t>
  </si>
  <si>
    <t>Alexander Russell-Reid</t>
  </si>
  <si>
    <t>NZ-2025-662033</t>
  </si>
  <si>
    <t>MA-6999</t>
  </si>
  <si>
    <t>Mark McDonald</t>
  </si>
  <si>
    <t>NZ-2024-797111</t>
  </si>
  <si>
    <t>GL-7730</t>
  </si>
  <si>
    <t>Glenda Carr</t>
  </si>
  <si>
    <t>NZ-2024-178374</t>
  </si>
  <si>
    <t>NI-7857</t>
  </si>
  <si>
    <t>NZ-2021-252697</t>
  </si>
  <si>
    <t>HA-3848</t>
  </si>
  <si>
    <t>Hannah Stewart-Henderson</t>
  </si>
  <si>
    <t>NZ-2022-674117</t>
  </si>
  <si>
    <t>KA-6584</t>
  </si>
  <si>
    <t>Kathleen Wallace-Hansen</t>
  </si>
  <si>
    <t>NZ-2022-155547</t>
  </si>
  <si>
    <t>DA-7434</t>
  </si>
  <si>
    <t>Daniel Casey-Turner</t>
  </si>
  <si>
    <t>NZ-2024-690674</t>
  </si>
  <si>
    <t>AL-2267</t>
  </si>
  <si>
    <t>Alan Findlay</t>
  </si>
  <si>
    <t>NZ-2025-752013</t>
  </si>
  <si>
    <t>TA-8072</t>
  </si>
  <si>
    <t>Taylor Andrew</t>
  </si>
  <si>
    <t>NZ-2022-887310</t>
  </si>
  <si>
    <t>CA-5662</t>
  </si>
  <si>
    <t>Carmen Morton-McIntyre</t>
  </si>
  <si>
    <t>NZ-2022-992218</t>
  </si>
  <si>
    <t>RU-7215</t>
  </si>
  <si>
    <t>Ruby Sullivan</t>
  </si>
  <si>
    <t>NZ-2025-373267</t>
  </si>
  <si>
    <t>JA-3242</t>
  </si>
  <si>
    <t>Janet Kemp-Hamilton</t>
  </si>
  <si>
    <t>NZ-2025-155673</t>
  </si>
  <si>
    <t>CH-7980</t>
  </si>
  <si>
    <t>Christine Williams-Rickard</t>
  </si>
  <si>
    <t>NZ-2021-391969</t>
  </si>
  <si>
    <t>CA-2413</t>
  </si>
  <si>
    <t>Callum Stevens-Moore</t>
  </si>
  <si>
    <t>NZ-2024-554802</t>
  </si>
  <si>
    <t>SC-2427</t>
  </si>
  <si>
    <t>Scarlett Webb</t>
  </si>
  <si>
    <t>NZ-2025-256575</t>
  </si>
  <si>
    <t>MA-3528</t>
  </si>
  <si>
    <t>Max Jamieson</t>
  </si>
  <si>
    <t>NZ-2024-702080</t>
  </si>
  <si>
    <t>BR-1966</t>
  </si>
  <si>
    <t>Bruce Hawkins</t>
  </si>
  <si>
    <t>NZ-2023-333525</t>
  </si>
  <si>
    <t>BL-7217</t>
  </si>
  <si>
    <t>Blair Jamieson</t>
  </si>
  <si>
    <t>NZ-2022-407524</t>
  </si>
  <si>
    <t>CA-7219</t>
  </si>
  <si>
    <t>Caitlin Bowater</t>
  </si>
  <si>
    <t>NZ-2023-788496</t>
  </si>
  <si>
    <t>IA-2120</t>
  </si>
  <si>
    <t>Ian Bryant</t>
  </si>
  <si>
    <t>NZ-2025-947772</t>
  </si>
  <si>
    <t>TE-6446</t>
  </si>
  <si>
    <t>Teresa Higgins-Parker</t>
  </si>
  <si>
    <t>NZ-2022-430310</t>
  </si>
  <si>
    <t>CA-1388</t>
  </si>
  <si>
    <t>Cameron Robson</t>
  </si>
  <si>
    <t>NZ-2021-412181</t>
  </si>
  <si>
    <t>RO-8057</t>
  </si>
  <si>
    <t>Robert Hamilton</t>
  </si>
  <si>
    <t>NZ-2023-496206</t>
  </si>
  <si>
    <t>AM-7734</t>
  </si>
  <si>
    <t>Amelia Ball</t>
  </si>
  <si>
    <t>NZ-2024-976769</t>
  </si>
  <si>
    <t>MA-1081</t>
  </si>
  <si>
    <t>Mark Barnes</t>
  </si>
  <si>
    <t>NZ-2024-874380</t>
  </si>
  <si>
    <t>KE-3783</t>
  </si>
  <si>
    <t>Kelly Newton</t>
  </si>
  <si>
    <t>NZ-2021-560812</t>
  </si>
  <si>
    <t>TI-6014</t>
  </si>
  <si>
    <t>Tiare Allan</t>
  </si>
  <si>
    <t>NZ-2025-113594</t>
  </si>
  <si>
    <t>JO-7140</t>
  </si>
  <si>
    <t>Joseph Bird</t>
  </si>
  <si>
    <t>NZ-2022-185661</t>
  </si>
  <si>
    <t>CA-1062</t>
  </si>
  <si>
    <t>Caitlin O'Brien</t>
  </si>
  <si>
    <t>NZ-2023-889348</t>
  </si>
  <si>
    <t>GL-5199</t>
  </si>
  <si>
    <t>Glen Ward</t>
  </si>
  <si>
    <t>NZ-2023-844252</t>
  </si>
  <si>
    <t>DA-5639</t>
  </si>
  <si>
    <t>David Hills</t>
  </si>
  <si>
    <t>NZ-2022-596664</t>
  </si>
  <si>
    <t>MA-2226</t>
  </si>
  <si>
    <t>NZ-2021-716438</t>
  </si>
  <si>
    <t>TA-8058</t>
  </si>
  <si>
    <t>Tania Harris</t>
  </si>
  <si>
    <t>NZ-2022-321105</t>
  </si>
  <si>
    <t>SU-2592</t>
  </si>
  <si>
    <t>Susan Johansen</t>
  </si>
  <si>
    <t>NZ-2023-227340</t>
  </si>
  <si>
    <t>ZO-1840</t>
  </si>
  <si>
    <t>Zoe O'Neill-Morgan</t>
  </si>
  <si>
    <t>NZ-2022-181769</t>
  </si>
  <si>
    <t>JA-9500</t>
  </si>
  <si>
    <t>Janine Lancaster-Shailer</t>
  </si>
  <si>
    <t>NZ-2023-248239</t>
  </si>
  <si>
    <t>TO-7822</t>
  </si>
  <si>
    <t>Tony Berry</t>
  </si>
  <si>
    <t>NZ-2023-387432</t>
  </si>
  <si>
    <t>CO-7381</t>
  </si>
  <si>
    <t>NZ-2021-584696</t>
  </si>
  <si>
    <t>WI-7632</t>
  </si>
  <si>
    <t>Wiremu Anderson</t>
  </si>
  <si>
    <t>NZ-2022-128175</t>
  </si>
  <si>
    <t>JU-6403</t>
  </si>
  <si>
    <t>Judith Field</t>
  </si>
  <si>
    <t>NZ-2021-379875</t>
  </si>
  <si>
    <t>IA-7994</t>
  </si>
  <si>
    <t>Ian McMillan</t>
  </si>
  <si>
    <t>NZ-2024-347816</t>
  </si>
  <si>
    <t>Catherine Davenport-Cameron</t>
  </si>
  <si>
    <t>NZ-2025-959407</t>
  </si>
  <si>
    <t>GR-8980</t>
  </si>
  <si>
    <t>Graham Stratton</t>
  </si>
  <si>
    <t>NZ-2025-969243</t>
  </si>
  <si>
    <t>NI-7387</t>
  </si>
  <si>
    <t>Nicholas Spencer</t>
  </si>
  <si>
    <t>NZ-2025-685299</t>
  </si>
  <si>
    <t>AS-3670</t>
  </si>
  <si>
    <t>Ashlee Waller</t>
  </si>
  <si>
    <t>NZ-2024-732811</t>
  </si>
  <si>
    <t>BR-6744</t>
  </si>
  <si>
    <t>Bradley Anderson-Dixon</t>
  </si>
  <si>
    <t>NZ-2025-148345</t>
  </si>
  <si>
    <t>JA-6000</t>
  </si>
  <si>
    <t>Jason Baker</t>
  </si>
  <si>
    <t>NZ-2022-719242</t>
  </si>
  <si>
    <t>PH-3077</t>
  </si>
  <si>
    <t>Philip Adams</t>
  </si>
  <si>
    <t>NZ-2025-937705</t>
  </si>
  <si>
    <t>AN-1517</t>
  </si>
  <si>
    <t>Andrew Bush</t>
  </si>
  <si>
    <t>NZ-2022-319938</t>
  </si>
  <si>
    <t>AN-1490</t>
  </si>
  <si>
    <t>Angela Martin</t>
  </si>
  <si>
    <t>NZ-2025-805201</t>
  </si>
  <si>
    <t>JU-2351</t>
  </si>
  <si>
    <t>Julie Larsen</t>
  </si>
  <si>
    <t>NZ-2023-543598</t>
  </si>
  <si>
    <t>MO-5606</t>
  </si>
  <si>
    <t>Monique McIntyre-Roberts</t>
  </si>
  <si>
    <t>NZ-2024-429102</t>
  </si>
  <si>
    <t>LO-9223</t>
  </si>
  <si>
    <t>Louise Roberts-Orchard</t>
  </si>
  <si>
    <t>NZ-2021-528974</t>
  </si>
  <si>
    <t>JA-5020</t>
  </si>
  <si>
    <t>Jamie Rush-Stokes</t>
  </si>
  <si>
    <t>NZ-2024-897752</t>
  </si>
  <si>
    <t>JU-9061</t>
  </si>
  <si>
    <t>Julia Parker</t>
  </si>
  <si>
    <t>NZ-2021-792835</t>
  </si>
  <si>
    <t>GR-3744</t>
  </si>
  <si>
    <t>Gregory Porter</t>
  </si>
  <si>
    <t>NZ-2023-984065</t>
  </si>
  <si>
    <t>EL-9124</t>
  </si>
  <si>
    <t>Elizabeth Barnett</t>
  </si>
  <si>
    <t>NZ-2024-920086</t>
  </si>
  <si>
    <t>IS-2793</t>
  </si>
  <si>
    <t>Isabella Fisher-Trask</t>
  </si>
  <si>
    <t>NZ-2025-296589</t>
  </si>
  <si>
    <t>GA-5685</t>
  </si>
  <si>
    <t>Gavin Davies-Reader</t>
  </si>
  <si>
    <t>NZ-2021-338807</t>
  </si>
  <si>
    <t>AN-7714</t>
  </si>
  <si>
    <t>Andrew Henderson</t>
  </si>
  <si>
    <t>NZ-2024-612446</t>
  </si>
  <si>
    <t>KA-5127</t>
  </si>
  <si>
    <t>Kathleen Carter-McMurray</t>
  </si>
  <si>
    <t>NZ-2023-613078</t>
  </si>
  <si>
    <t>EL-9642</t>
  </si>
  <si>
    <t>Eli Evans</t>
  </si>
  <si>
    <t>NZ-2024-112190</t>
  </si>
  <si>
    <t>HO-2300</t>
  </si>
  <si>
    <t>Holly Eglinton</t>
  </si>
  <si>
    <t>NZ-2025-852535</t>
  </si>
  <si>
    <t>JE-7173</t>
  </si>
  <si>
    <t>Jesse Millard</t>
  </si>
  <si>
    <t>NZ-2023-758713</t>
  </si>
  <si>
    <t>PA-9350</t>
  </si>
  <si>
    <t>Patrick Shannon-Bird</t>
  </si>
  <si>
    <t>NZ-2021-571977</t>
  </si>
  <si>
    <t>CA-9787</t>
  </si>
  <si>
    <t>Cameron Berry-Hart</t>
  </si>
  <si>
    <t>NZ-2023-358414</t>
  </si>
  <si>
    <t>JO-5674</t>
  </si>
  <si>
    <t>Joshua Phillips</t>
  </si>
  <si>
    <t>NZ-2023-975824</t>
  </si>
  <si>
    <t>RO-5467</t>
  </si>
  <si>
    <t>Roger Forbes</t>
  </si>
  <si>
    <t>NZ-2022-629482</t>
  </si>
  <si>
    <t>AL-8147</t>
  </si>
  <si>
    <t>Alice Rees-Lucas</t>
  </si>
  <si>
    <t>NZ-2025-997118</t>
  </si>
  <si>
    <t>LY-4343</t>
  </si>
  <si>
    <t>Lynette Thompson</t>
  </si>
  <si>
    <t>NZ-2021-980054</t>
  </si>
  <si>
    <t>JA-6113</t>
  </si>
  <si>
    <t>James Clarke</t>
  </si>
  <si>
    <t>NZ-2024-450230</t>
  </si>
  <si>
    <t>HA-9857</t>
  </si>
  <si>
    <t>Hannah Blick</t>
  </si>
  <si>
    <t>NZ-2022-411205</t>
  </si>
  <si>
    <t>HA-5197</t>
  </si>
  <si>
    <t>Hamish Ward-Williamson</t>
  </si>
  <si>
    <t>NZ-2022-484033</t>
  </si>
  <si>
    <t>SA-1264</t>
  </si>
  <si>
    <t>Samuel Gibbons</t>
  </si>
  <si>
    <t>NZ-2023-606827</t>
  </si>
  <si>
    <t>KA-2477</t>
  </si>
  <si>
    <t>Kathryn Neal</t>
  </si>
  <si>
    <t>NZ-2023-817448</t>
  </si>
  <si>
    <t>JA-1978</t>
  </si>
  <si>
    <t>Jason Gibb-Parker</t>
  </si>
  <si>
    <t>NZ-2024-940403</t>
  </si>
  <si>
    <t>LO-5399</t>
  </si>
  <si>
    <t>Logan Wheeler-Gibbs</t>
  </si>
  <si>
    <t>NZ-2023-562968</t>
  </si>
  <si>
    <t>GE-6753</t>
  </si>
  <si>
    <t>Gemma McCallum</t>
  </si>
  <si>
    <t>NZ-2024-585147</t>
  </si>
  <si>
    <t>NI-5750</t>
  </si>
  <si>
    <t>Nicola Gibbons</t>
  </si>
  <si>
    <t>NZ-2021-751295</t>
  </si>
  <si>
    <t>GR-1339</t>
  </si>
  <si>
    <t>Graeme Robb</t>
  </si>
  <si>
    <t>NZ-2023-203884</t>
  </si>
  <si>
    <t>LA-3426</t>
  </si>
  <si>
    <t>Laura Vercoe-Gilchrist</t>
  </si>
  <si>
    <t>NZ-2024-710211</t>
  </si>
  <si>
    <t>SA-7384</t>
  </si>
  <si>
    <t>Samuel Johansen</t>
  </si>
  <si>
    <t>NZ-2024-987104</t>
  </si>
  <si>
    <t>EM-5046</t>
  </si>
  <si>
    <t>Emma Hawkins</t>
  </si>
  <si>
    <t>NZ-2024-462654</t>
  </si>
  <si>
    <t>SH-8365</t>
  </si>
  <si>
    <t>Shane Thompson</t>
  </si>
  <si>
    <t>NZ-2025-808202</t>
  </si>
  <si>
    <t>TA-3146</t>
  </si>
  <si>
    <t>Tangaroa Butler</t>
  </si>
  <si>
    <t>NZ-2025-934918</t>
  </si>
  <si>
    <t>SA-6679</t>
  </si>
  <si>
    <t>Samuel Simpson</t>
  </si>
  <si>
    <t>NZ-2024-919171</t>
  </si>
  <si>
    <t>AS-8999</t>
  </si>
  <si>
    <t>Ashton Lawson</t>
  </si>
  <si>
    <t>NZ-2024-324694</t>
  </si>
  <si>
    <t>DI-8964</t>
  </si>
  <si>
    <t>Diane Smith</t>
  </si>
  <si>
    <t>NZ-2025-250317</t>
  </si>
  <si>
    <t>CH-7678</t>
  </si>
  <si>
    <t>Christopher Hewitt</t>
  </si>
  <si>
    <t>NZ-2023-839912</t>
  </si>
  <si>
    <t>GR-7491</t>
  </si>
  <si>
    <t>Grace Boyd</t>
  </si>
  <si>
    <t>NZ-2022-421477</t>
  </si>
  <si>
    <t>IS-1887</t>
  </si>
  <si>
    <t>Israel Butcher</t>
  </si>
  <si>
    <t>NZ-2024-888343</t>
  </si>
  <si>
    <t>OL-2067</t>
  </si>
  <si>
    <t>Olivia Pickering</t>
  </si>
  <si>
    <t>NZ-2023-456733</t>
  </si>
  <si>
    <t>IS-6516</t>
  </si>
  <si>
    <t>Isaac Willis</t>
  </si>
  <si>
    <t>NZ-2023-692950</t>
  </si>
  <si>
    <t>MA-5826</t>
  </si>
  <si>
    <t>Manaia Cook</t>
  </si>
  <si>
    <t>NZ-2023-480504</t>
  </si>
  <si>
    <t>AN-5766</t>
  </si>
  <si>
    <t>Andrew Leslie</t>
  </si>
  <si>
    <t>NZ-2023-649525</t>
  </si>
  <si>
    <t>DE-1927</t>
  </si>
  <si>
    <t>Deborah Francis</t>
  </si>
  <si>
    <t>NZ-2022-314222</t>
  </si>
  <si>
    <t>NE-2579</t>
  </si>
  <si>
    <t>Neville Gardner-McPherson</t>
  </si>
  <si>
    <t>NZ-2024-357175</t>
  </si>
  <si>
    <t>AL-8067</t>
  </si>
  <si>
    <t>Alison Small-Freeth</t>
  </si>
  <si>
    <t>NZ-2022-668106</t>
  </si>
  <si>
    <t>AN-8428</t>
  </si>
  <si>
    <t>Anna Bailey</t>
  </si>
  <si>
    <t>NZ-2024-657568</t>
  </si>
  <si>
    <t>DA-4555</t>
  </si>
  <si>
    <t>David Boyce</t>
  </si>
  <si>
    <t>NZ-2023-287411</t>
  </si>
  <si>
    <t>MI-3587</t>
  </si>
  <si>
    <t>NZ-2024-721096</t>
  </si>
  <si>
    <t>WE-4685</t>
  </si>
  <si>
    <t>Wendy Stewart</t>
  </si>
  <si>
    <t>NZ-2023-975341</t>
  </si>
  <si>
    <t>MU-6079</t>
  </si>
  <si>
    <t>Murray Bassett</t>
  </si>
  <si>
    <t>NZ-2023-393870</t>
  </si>
  <si>
    <t>AM-6010</t>
  </si>
  <si>
    <t>Amanda Nolan</t>
  </si>
  <si>
    <t>NZ-2022-174529</t>
  </si>
  <si>
    <t>NZ-2025-798865</t>
  </si>
  <si>
    <t>PH-9197</t>
  </si>
  <si>
    <t>Phillip Ford</t>
  </si>
  <si>
    <t>NZ-2023-988332</t>
  </si>
  <si>
    <t>OL-5720</t>
  </si>
  <si>
    <t>Olivia Waters</t>
  </si>
  <si>
    <t>NZ-2024-190007</t>
  </si>
  <si>
    <t>ST-9193</t>
  </si>
  <si>
    <t>Steven Wheeler</t>
  </si>
  <si>
    <t>NZ-2022-851067</t>
  </si>
  <si>
    <t>Trinity Little</t>
  </si>
  <si>
    <t>NZ-2023-877779</t>
  </si>
  <si>
    <t>JI-2755</t>
  </si>
  <si>
    <t>Jill Pedersen</t>
  </si>
  <si>
    <t>NZ-2023-356772</t>
  </si>
  <si>
    <t>BA-1275</t>
  </si>
  <si>
    <t>Bailey Watts-Brown</t>
  </si>
  <si>
    <t>NZ-2023-936467</t>
  </si>
  <si>
    <t>NA-3429</t>
  </si>
  <si>
    <t>Natasha Hanson</t>
  </si>
  <si>
    <t>NZ-2022-128856</t>
  </si>
  <si>
    <t>AN-4343</t>
  </si>
  <si>
    <t>Anne Pratt-Bishop</t>
  </si>
  <si>
    <t>NZ-2024-188793</t>
  </si>
  <si>
    <t>JO-1304</t>
  </si>
  <si>
    <t>Jonathan Shailer</t>
  </si>
  <si>
    <t>NZ-2021-393319</t>
  </si>
  <si>
    <t>TH-1654</t>
  </si>
  <si>
    <t>Thomas Simonsen</t>
  </si>
  <si>
    <t>NZ-2025-306739</t>
  </si>
  <si>
    <t>DO-3350</t>
  </si>
  <si>
    <t>Donna Simpson</t>
  </si>
  <si>
    <t>NZ-2025-741422</t>
  </si>
  <si>
    <t>Oliver Holloway</t>
  </si>
  <si>
    <t>NZ-2024-439947</t>
  </si>
  <si>
    <t>KA-8665</t>
  </si>
  <si>
    <t>Karen Saunders</t>
  </si>
  <si>
    <t>NZ-2025-530909</t>
  </si>
  <si>
    <t>MA-8881</t>
  </si>
  <si>
    <t>Mathew Jordan</t>
  </si>
  <si>
    <t>NZ-2023-863846</t>
  </si>
  <si>
    <t>JA-6250</t>
  </si>
  <si>
    <t>Jack Hubbard-Anderson</t>
  </si>
  <si>
    <t>NZ-2022-679331</t>
  </si>
  <si>
    <t>DE-3262</t>
  </si>
  <si>
    <t>Deborah Prouse</t>
  </si>
  <si>
    <t>NZ-2022-171677</t>
  </si>
  <si>
    <t>SA-6307</t>
  </si>
  <si>
    <t>Sarah McCallum</t>
  </si>
  <si>
    <t>NZ-2022-981348</t>
  </si>
  <si>
    <t>PA-9715</t>
  </si>
  <si>
    <t>Pamela Jones</t>
  </si>
  <si>
    <t>NZ-2023-949385</t>
  </si>
  <si>
    <t>CH-2833</t>
  </si>
  <si>
    <t>Christina Kenny</t>
  </si>
  <si>
    <t>NZ-2024-141111</t>
  </si>
  <si>
    <t>SH-4749</t>
  </si>
  <si>
    <t>Sharon Gilmore</t>
  </si>
  <si>
    <t>NZ-2022-367580</t>
  </si>
  <si>
    <t>BL-8254</t>
  </si>
  <si>
    <t>Blake Simmonds</t>
  </si>
  <si>
    <t>NZ-2022-176080</t>
  </si>
  <si>
    <t>CA-6226</t>
  </si>
  <si>
    <t>Cameron Mudgway</t>
  </si>
  <si>
    <t>NZ-2023-569563</t>
  </si>
  <si>
    <t>RE-5509</t>
  </si>
  <si>
    <t>Renee Berry</t>
  </si>
  <si>
    <t>NZ-2024-636891</t>
  </si>
  <si>
    <t>MI-9012</t>
  </si>
  <si>
    <t>Michael Broughan</t>
  </si>
  <si>
    <t>NZ-2023-727484</t>
  </si>
  <si>
    <t>JO-2330</t>
  </si>
  <si>
    <t>Joshua Armstrong</t>
  </si>
  <si>
    <t>NZ-2025-139001</t>
  </si>
  <si>
    <t>SC-3817</t>
  </si>
  <si>
    <t>Scott MacKay</t>
  </si>
  <si>
    <t>NZ-2022-712871</t>
  </si>
  <si>
    <t>TO-5010</t>
  </si>
  <si>
    <t>Tony Dobson</t>
  </si>
  <si>
    <t>NZ-2024-690838</t>
  </si>
  <si>
    <t>DA-5746</t>
  </si>
  <si>
    <t>Daniel Fleming</t>
  </si>
  <si>
    <t>NZ-2023-224798</t>
  </si>
  <si>
    <t>RA-6093</t>
  </si>
  <si>
    <t>Raewyn Wells-Scott</t>
  </si>
  <si>
    <t>NZ-2024-909551</t>
  </si>
  <si>
    <t>HE-8282</t>
  </si>
  <si>
    <t>Helen Curtis</t>
  </si>
  <si>
    <t>NZ-2025-461891</t>
  </si>
  <si>
    <t>AL-1377</t>
  </si>
  <si>
    <t>Alice Wills</t>
  </si>
  <si>
    <t>NZ-2024-174813</t>
  </si>
  <si>
    <t>JO-3667</t>
  </si>
  <si>
    <t>Joshua Paton</t>
  </si>
  <si>
    <t>NZ-2022-946590</t>
  </si>
  <si>
    <t>MI-3518</t>
  </si>
  <si>
    <t>Michael Cole</t>
  </si>
  <si>
    <t>NZ-2021-200345</t>
  </si>
  <si>
    <t>TI-8293</t>
  </si>
  <si>
    <t>Timothy Gray</t>
  </si>
  <si>
    <t>NZ-2022-674995</t>
  </si>
  <si>
    <t>KI-3010</t>
  </si>
  <si>
    <t>Kieran Maxwell</t>
  </si>
  <si>
    <t>NZ-2025-904087</t>
  </si>
  <si>
    <t>CO-9192</t>
  </si>
  <si>
    <t>Courtney Bary</t>
  </si>
  <si>
    <t>NZ-2025-479244</t>
  </si>
  <si>
    <t>ZO-9914</t>
  </si>
  <si>
    <t>Zoe MacDonald</t>
  </si>
  <si>
    <t>NZ-2024-683374</t>
  </si>
  <si>
    <t>AY-1199</t>
  </si>
  <si>
    <t>Ayla Miller</t>
  </si>
  <si>
    <t>NZ-2023-655978</t>
  </si>
  <si>
    <t>TI-2396</t>
  </si>
  <si>
    <t>Timothy Parker</t>
  </si>
  <si>
    <t>NZ-2023-204343</t>
  </si>
  <si>
    <t>Allan Tapp</t>
  </si>
  <si>
    <t>NZ-2025-438877</t>
  </si>
  <si>
    <t>CO-2528</t>
  </si>
  <si>
    <t>Connor Marsh</t>
  </si>
  <si>
    <t>NZ-2024-186063</t>
  </si>
  <si>
    <t>MI-8281</t>
  </si>
  <si>
    <t>Mia MacDonald</t>
  </si>
  <si>
    <t>NZ-2024-722073</t>
  </si>
  <si>
    <t>MI-7188</t>
  </si>
  <si>
    <t>Michael Tucker</t>
  </si>
  <si>
    <t>NZ-2023-950575</t>
  </si>
  <si>
    <t>PE-4980</t>
  </si>
  <si>
    <t>NZ-2021-968558</t>
  </si>
  <si>
    <t>CO-2697</t>
  </si>
  <si>
    <t>Connor Peters-Brown</t>
  </si>
  <si>
    <t>NZ-2022-355917</t>
  </si>
  <si>
    <t>DA-4026</t>
  </si>
  <si>
    <t>Daniel Campbell</t>
  </si>
  <si>
    <t>NZ-2022-818249</t>
  </si>
  <si>
    <t>KA-9002</t>
  </si>
  <si>
    <t>Kathryn Andrew</t>
  </si>
  <si>
    <t>NZ-2021-580449</t>
  </si>
  <si>
    <t>KI-2801</t>
  </si>
  <si>
    <t>Kim Pedersen</t>
  </si>
  <si>
    <t>NZ-2023-943964</t>
  </si>
  <si>
    <t>MI-4594</t>
  </si>
  <si>
    <t>Mila Andrew-Oliver</t>
  </si>
  <si>
    <t>NZ-2023-579549</t>
  </si>
  <si>
    <t>JA-3572</t>
  </si>
  <si>
    <t>Jacob McLachlan-Dixon</t>
  </si>
  <si>
    <t>NZ-2024-406390</t>
  </si>
  <si>
    <t>SU-6629</t>
  </si>
  <si>
    <t>Susan Judd-McCallum</t>
  </si>
  <si>
    <t>NZ-2022-526578</t>
  </si>
  <si>
    <t>BA-3497</t>
  </si>
  <si>
    <t>Barbara Carr</t>
  </si>
  <si>
    <t>NZ-2024-683718</t>
  </si>
  <si>
    <t>CO-4133</t>
  </si>
  <si>
    <t>Cody Davis-Hodson</t>
  </si>
  <si>
    <t>NZ-2022-816949</t>
  </si>
  <si>
    <t>RA-7613</t>
  </si>
  <si>
    <t>Raymond Day</t>
  </si>
  <si>
    <t>NZ-2023-693181</t>
  </si>
  <si>
    <t>GA-3079</t>
  </si>
  <si>
    <t>Gavin Brown</t>
  </si>
  <si>
    <t>NZ-2024-426229</t>
  </si>
  <si>
    <t>LI-4463</t>
  </si>
  <si>
    <t>Linda Reynolds-Fisher</t>
  </si>
  <si>
    <t>NZ-2023-656773</t>
  </si>
  <si>
    <t>KA-1065</t>
  </si>
  <si>
    <t>Kayla Ingram</t>
  </si>
  <si>
    <t>NZ-2023-364683</t>
  </si>
  <si>
    <t>DE-6422</t>
  </si>
  <si>
    <t>Destiny Hoare</t>
  </si>
  <si>
    <t>NZ-2022-651253</t>
  </si>
  <si>
    <t>HA-8663</t>
  </si>
  <si>
    <t>Harry Smith</t>
  </si>
  <si>
    <t>NZ-2022-975100</t>
  </si>
  <si>
    <t>SH-6196</t>
  </si>
  <si>
    <t>Shaun Hook</t>
  </si>
  <si>
    <t>NZ-2022-307823</t>
  </si>
  <si>
    <t>MI-4453</t>
  </si>
  <si>
    <t>Michael Wallis</t>
  </si>
  <si>
    <t>NZ-2021-964306</t>
  </si>
  <si>
    <t>WA-3057</t>
  </si>
  <si>
    <t>Wayne Miller</t>
  </si>
  <si>
    <t>NZ-2023-204693</t>
  </si>
  <si>
    <t>JE-4131</t>
  </si>
  <si>
    <t>Jenna McEwen</t>
  </si>
  <si>
    <t>NZ-2024-332858</t>
  </si>
  <si>
    <t>MY-9810</t>
  </si>
  <si>
    <t>Mya Rayner</t>
  </si>
  <si>
    <t>NZ-2025-442507</t>
  </si>
  <si>
    <t>JU-4445</t>
  </si>
  <si>
    <t>Judith Stubbs-Fox</t>
  </si>
  <si>
    <t>NZ-2024-632718</t>
  </si>
  <si>
    <t>BR-1177</t>
  </si>
  <si>
    <t>Brooke Kelly</t>
  </si>
  <si>
    <t>NZ-2022-873254</t>
  </si>
  <si>
    <t>JA-1527</t>
  </si>
  <si>
    <t>Jade Thompson-Stewart</t>
  </si>
  <si>
    <t>NZ-2022-100327</t>
  </si>
  <si>
    <t>CH-8261</t>
  </si>
  <si>
    <t>NZ-2023-159501</t>
  </si>
  <si>
    <t>EM-5130</t>
  </si>
  <si>
    <t>Emma Nielsen</t>
  </si>
  <si>
    <t>NZ-2025-864088</t>
  </si>
  <si>
    <t>RI-3970</t>
  </si>
  <si>
    <t>Richard Kerr</t>
  </si>
  <si>
    <t>NZ-2025-893547</t>
  </si>
  <si>
    <t>TA-2138</t>
  </si>
  <si>
    <t>Tane Eden</t>
  </si>
  <si>
    <t>NZ-2022-297567</t>
  </si>
  <si>
    <t>HA-4164</t>
  </si>
  <si>
    <t>Harper Dixon-Broughan</t>
  </si>
  <si>
    <t>NZ-2022-665017</t>
  </si>
  <si>
    <t>WI-3616</t>
  </si>
  <si>
    <t>William Webster</t>
  </si>
  <si>
    <t>NZ-2023-324929</t>
  </si>
  <si>
    <t>JA-9057</t>
  </si>
  <si>
    <t>Janine Martin</t>
  </si>
  <si>
    <t>NZ-2024-339223</t>
  </si>
  <si>
    <t>JU-7567</t>
  </si>
  <si>
    <t>Julia Williams</t>
  </si>
  <si>
    <t>NZ-2022-536777</t>
  </si>
  <si>
    <t>EL-1295</t>
  </si>
  <si>
    <t>Elizabeth Procter</t>
  </si>
  <si>
    <t>NZ-2023-561029</t>
  </si>
  <si>
    <t>WI-1077</t>
  </si>
  <si>
    <t>William Bull</t>
  </si>
  <si>
    <t>NZ-2024-811956</t>
  </si>
  <si>
    <t>LI-5463</t>
  </si>
  <si>
    <t>Lisa McKay</t>
  </si>
  <si>
    <t>NZ-2023-355583</t>
  </si>
  <si>
    <t>NI-1989</t>
  </si>
  <si>
    <t>Nicholas Gillies</t>
  </si>
  <si>
    <t>NZ-2021-487126</t>
  </si>
  <si>
    <t>GR-2985</t>
  </si>
  <si>
    <t>NZ-2024-779021</t>
  </si>
  <si>
    <t>NO-8562</t>
  </si>
  <si>
    <t>Noah Gray</t>
  </si>
  <si>
    <t>NZ-2021-485638</t>
  </si>
  <si>
    <t>CA-7313</t>
  </si>
  <si>
    <t>Caitlyn Morgan</t>
  </si>
  <si>
    <t>NZ-2025-664494</t>
  </si>
  <si>
    <t>DA-4892</t>
  </si>
  <si>
    <t>David Harrison</t>
  </si>
  <si>
    <t>NZ-2022-761612</t>
  </si>
  <si>
    <t>SA-8211</t>
  </si>
  <si>
    <t>Sandra Stratford</t>
  </si>
  <si>
    <t>NZ-2023-684486</t>
  </si>
  <si>
    <t>PA-5521</t>
  </si>
  <si>
    <t>Patrick Butcher-Fitzgerald</t>
  </si>
  <si>
    <t>NZ-2022-332181</t>
  </si>
  <si>
    <t>EV-2300</t>
  </si>
  <si>
    <t>Eva Mason</t>
  </si>
  <si>
    <t>NZ-2023-937177</t>
  </si>
  <si>
    <t>RO-5693</t>
  </si>
  <si>
    <t>Robert Toms</t>
  </si>
  <si>
    <t>NZ-2023-723399</t>
  </si>
  <si>
    <t>BR-3626</t>
  </si>
  <si>
    <t>Brent Stewart</t>
  </si>
  <si>
    <t>NZ-2022-302575</t>
  </si>
  <si>
    <t>SH-5977</t>
  </si>
  <si>
    <t>Shirley Allerby</t>
  </si>
  <si>
    <t>NZ-2024-707962</t>
  </si>
  <si>
    <t>TA-8510</t>
  </si>
  <si>
    <t>Tanya Bird</t>
  </si>
  <si>
    <t>NZ-2022-470980</t>
  </si>
  <si>
    <t>BR-1307</t>
  </si>
  <si>
    <t>Bradley Reader-Wratt</t>
  </si>
  <si>
    <t>NZ-2023-960760</t>
  </si>
  <si>
    <t>DE-9628</t>
  </si>
  <si>
    <t>Debra Rayner</t>
  </si>
  <si>
    <t>NZ-2023-697586</t>
  </si>
  <si>
    <t>AM-3413</t>
  </si>
  <si>
    <t>Amy McGregor</t>
  </si>
  <si>
    <t>NZ-2025-222917</t>
  </si>
  <si>
    <t>HA-8798</t>
  </si>
  <si>
    <t>Hamish Baird-Arnott</t>
  </si>
  <si>
    <t>NZ-2024-620212</t>
  </si>
  <si>
    <t>SA-5230</t>
  </si>
  <si>
    <t>Samantha Francis</t>
  </si>
  <si>
    <t>NZ-2023-956262</t>
  </si>
  <si>
    <t>AN-3819</t>
  </si>
  <si>
    <t>Anika Rickard</t>
  </si>
  <si>
    <t>NZ-2022-517286</t>
  </si>
  <si>
    <t>SH-7216</t>
  </si>
  <si>
    <t>Shane Anderson</t>
  </si>
  <si>
    <t>NZ-2022-891438</t>
  </si>
  <si>
    <t>TA-4239</t>
  </si>
  <si>
    <t>Tania Pope</t>
  </si>
  <si>
    <t>NZ-2023-171501</t>
  </si>
  <si>
    <t>IS-6024</t>
  </si>
  <si>
    <t>Isla Blake</t>
  </si>
  <si>
    <t>NZ-2024-825689</t>
  </si>
  <si>
    <t>EL-4884</t>
  </si>
  <si>
    <t>Elizabeth Jensen</t>
  </si>
  <si>
    <t>NZ-2023-866659</t>
  </si>
  <si>
    <t>TA-6521</t>
  </si>
  <si>
    <t>Tara Cameron</t>
  </si>
  <si>
    <t>NZ-2022-238356</t>
  </si>
  <si>
    <t>AI-4261</t>
  </si>
  <si>
    <t>Aimee Schwass</t>
  </si>
  <si>
    <t>NZ-2024-716374</t>
  </si>
  <si>
    <t>KA-5360</t>
  </si>
  <si>
    <t>Kathleen Rogers</t>
  </si>
  <si>
    <t>NZ-2021-752623</t>
  </si>
  <si>
    <t>BR-5331</t>
  </si>
  <si>
    <t>Brooke Cresswell</t>
  </si>
  <si>
    <t>NZ-2023-310529</t>
  </si>
  <si>
    <t>FL-9877</t>
  </si>
  <si>
    <t>Florence Lamb</t>
  </si>
  <si>
    <t>NZ-2022-186815</t>
  </si>
  <si>
    <t>CH-3344</t>
  </si>
  <si>
    <t>Christopher Miles</t>
  </si>
  <si>
    <t>NZ-2023-906712</t>
  </si>
  <si>
    <t>EL-5260</t>
  </si>
  <si>
    <t>Elizabeth Stuart</t>
  </si>
  <si>
    <t>NZ-2021-782027</t>
  </si>
  <si>
    <t>ST-9075</t>
  </si>
  <si>
    <t>Stella Dickson-Smart</t>
  </si>
  <si>
    <t>NZ-2024-576346</t>
  </si>
  <si>
    <t>BR-6846</t>
  </si>
  <si>
    <t>Brooke Fuller</t>
  </si>
  <si>
    <t>NZ-2024-339014</t>
  </si>
  <si>
    <t>MA-4153</t>
  </si>
  <si>
    <t>Marie Griffiths-Pickering</t>
  </si>
  <si>
    <t>NZ-2022-667644</t>
  </si>
  <si>
    <t>GI-3796</t>
  </si>
  <si>
    <t>Gillian Saunders</t>
  </si>
  <si>
    <t>NZ-2023-686613</t>
  </si>
  <si>
    <t>IS-6939</t>
  </si>
  <si>
    <t>Isabella Boyd</t>
  </si>
  <si>
    <t>NZ-2022-502648</t>
  </si>
  <si>
    <t>KI-9653</t>
  </si>
  <si>
    <t>Kim Manning</t>
  </si>
  <si>
    <t>NZ-2023-518710</t>
  </si>
  <si>
    <t>BR-5497</t>
  </si>
  <si>
    <t>Brandon Bradley</t>
  </si>
  <si>
    <t>NZ-2022-878234</t>
  </si>
  <si>
    <t>AL-4859</t>
  </si>
  <si>
    <t>Alan Saunders</t>
  </si>
  <si>
    <t>NZ-2024-843328</t>
  </si>
  <si>
    <t>JO-6397</t>
  </si>
  <si>
    <t>NZ-2022-272446</t>
  </si>
  <si>
    <t>AN-3060</t>
  </si>
  <si>
    <t>Anna Roberts</t>
  </si>
  <si>
    <t>NZ-2023-910560</t>
  </si>
  <si>
    <t>DE-6583</t>
  </si>
  <si>
    <t>Dean Webby</t>
  </si>
  <si>
    <t>NZ-2023-753028</t>
  </si>
  <si>
    <t>MA-1870</t>
  </si>
  <si>
    <t>Maureen Gardner</t>
  </si>
  <si>
    <t>NZ-2024-579438</t>
  </si>
  <si>
    <t>JE-5350</t>
  </si>
  <si>
    <t>Jessica Berkahn</t>
  </si>
  <si>
    <t>NZ-2024-193553</t>
  </si>
  <si>
    <t>Stephanie Williams</t>
  </si>
  <si>
    <t>NZ-2023-400527</t>
  </si>
  <si>
    <t>DA-8979</t>
  </si>
  <si>
    <t>Danielle Mudgway</t>
  </si>
  <si>
    <t>NZ-2024-901157</t>
  </si>
  <si>
    <t>LY-5517</t>
  </si>
  <si>
    <t>Lynda Morgan</t>
  </si>
  <si>
    <t>NZ-2023-765202</t>
  </si>
  <si>
    <t>JA-2350</t>
  </si>
  <si>
    <t>Jade Griffin</t>
  </si>
  <si>
    <t>NZ-2024-587415</t>
  </si>
  <si>
    <t>DA-8120</t>
  </si>
  <si>
    <t>Daniel Price-Elliott</t>
  </si>
  <si>
    <t>NZ-2024-229208</t>
  </si>
  <si>
    <t>BR-1673</t>
  </si>
  <si>
    <t>Bruce Rogers</t>
  </si>
  <si>
    <t>NZ-2022-562338</t>
  </si>
  <si>
    <t>SO-9980</t>
  </si>
  <si>
    <t>Sophie Marfell</t>
  </si>
  <si>
    <t>NZ-2024-713905</t>
  </si>
  <si>
    <t>MA-5002</t>
  </si>
  <si>
    <t>Mark O'Connor</t>
  </si>
  <si>
    <t>NZ-2024-376068</t>
  </si>
  <si>
    <t>AM-9599</t>
  </si>
  <si>
    <t>Amber Neal</t>
  </si>
  <si>
    <t>NZ-2021-639161</t>
  </si>
  <si>
    <t>EL-7336</t>
  </si>
  <si>
    <t>Elizabeth Smith</t>
  </si>
  <si>
    <t>NZ-2025-755921</t>
  </si>
  <si>
    <t>CA-9885</t>
  </si>
  <si>
    <t>Carl Low</t>
  </si>
  <si>
    <t>NZ-2021-723003</t>
  </si>
  <si>
    <t>KE-7575</t>
  </si>
  <si>
    <t>Kenneth Parker-Coutts</t>
  </si>
  <si>
    <t>NZ-2023-997236</t>
  </si>
  <si>
    <t>JA-8866</t>
  </si>
  <si>
    <t>NZ-2025-635146</t>
  </si>
  <si>
    <t>GA-3597</t>
  </si>
  <si>
    <t>Gary Marshall</t>
  </si>
  <si>
    <t>NZ-2025-705840</t>
  </si>
  <si>
    <t>ST-5077</t>
  </si>
  <si>
    <t>Steven Ryan-Freeman</t>
  </si>
  <si>
    <t>NZ-2024-623797</t>
  </si>
  <si>
    <t>KO-4809</t>
  </si>
  <si>
    <t>Kora Evans</t>
  </si>
  <si>
    <t>NZ-2021-735884</t>
  </si>
  <si>
    <t>RU-3459</t>
  </si>
  <si>
    <t>Ruby Shailer</t>
  </si>
  <si>
    <t>NZ-2023-858629</t>
  </si>
  <si>
    <t>GR-5376</t>
  </si>
  <si>
    <t>Grace Holland</t>
  </si>
  <si>
    <t>NZ-2023-482338</t>
  </si>
  <si>
    <t>MA-4984</t>
  </si>
  <si>
    <t>Mark Howell</t>
  </si>
  <si>
    <t>NZ-2024-798795</t>
  </si>
  <si>
    <t>KA-7943</t>
  </si>
  <si>
    <t>Karen Stone</t>
  </si>
  <si>
    <t>NZ-2025-540367</t>
  </si>
  <si>
    <t>IS-7357</t>
  </si>
  <si>
    <t>Isaiah Brown</t>
  </si>
  <si>
    <t>NZ-2023-941171</t>
  </si>
  <si>
    <t>AN-7282</t>
  </si>
  <si>
    <t>Anne Edmonds</t>
  </si>
  <si>
    <t>NZ-2021-186019</t>
  </si>
  <si>
    <t>RO-2425</t>
  </si>
  <si>
    <t>Rodney Wallis-Simpson</t>
  </si>
  <si>
    <t>NZ-2023-359582</t>
  </si>
  <si>
    <t>KE-6108</t>
  </si>
  <si>
    <t>NZ-2024-296365</t>
  </si>
  <si>
    <t>AR-8259</t>
  </si>
  <si>
    <t>Ariana McDonald</t>
  </si>
  <si>
    <t>NZ-2021-743772</t>
  </si>
  <si>
    <t>AS-1911</t>
  </si>
  <si>
    <t>Ashley Mitchell</t>
  </si>
  <si>
    <t>NZ-2023-358170</t>
  </si>
  <si>
    <t>WI-2177</t>
  </si>
  <si>
    <t>William Gardner-Stubbs</t>
  </si>
  <si>
    <t>NZ-2022-128616</t>
  </si>
  <si>
    <t>KA-9886</t>
  </si>
  <si>
    <t>Kate Campbell</t>
  </si>
  <si>
    <t>NZ-2025-507835</t>
  </si>
  <si>
    <t>JU-8635</t>
  </si>
  <si>
    <t>Judith Jones</t>
  </si>
  <si>
    <t>NZ-2021-657685</t>
  </si>
  <si>
    <t>BR-8437</t>
  </si>
  <si>
    <t>Brooke O'Keefe</t>
  </si>
  <si>
    <t>NZ-2022-178805</t>
  </si>
  <si>
    <t>CA-8830</t>
  </si>
  <si>
    <t>Caleb Reardon</t>
  </si>
  <si>
    <t>NZ-2023-621786</t>
  </si>
  <si>
    <t>DE-9682</t>
  </si>
  <si>
    <t>Denise Street-Casey</t>
  </si>
  <si>
    <t>NZ-2023-610547</t>
  </si>
  <si>
    <t>BA-5205</t>
  </si>
  <si>
    <t>Barbara Taylor-Lammas</t>
  </si>
  <si>
    <t>NZ-2024-754674</t>
  </si>
  <si>
    <t>CH-3973</t>
  </si>
  <si>
    <t>Christopher Bishop</t>
  </si>
  <si>
    <t>NZ-2022-168107</t>
  </si>
  <si>
    <t>DE-2357</t>
  </si>
  <si>
    <t>Denise Collis</t>
  </si>
  <si>
    <t>NZ-2023-970272</t>
  </si>
  <si>
    <t>ST-4687</t>
  </si>
  <si>
    <t>Stuart Carr</t>
  </si>
  <si>
    <t>NZ-2024-202943</t>
  </si>
  <si>
    <t>GA-8459</t>
  </si>
  <si>
    <t>Gareth McKay-Nash</t>
  </si>
  <si>
    <t>NZ-2021-899748</t>
  </si>
  <si>
    <t>CA-8455</t>
  </si>
  <si>
    <t>Catherine Burnett-Todd</t>
  </si>
  <si>
    <t>NZ-2024-418863</t>
  </si>
  <si>
    <t>AL-2334</t>
  </si>
  <si>
    <t>Alice Webby</t>
  </si>
  <si>
    <t>NZ-2022-447314</t>
  </si>
  <si>
    <t>JA-3592</t>
  </si>
  <si>
    <t>Jasmine Costello</t>
  </si>
  <si>
    <t>NZ-2025-506428</t>
  </si>
  <si>
    <t>RE-5983</t>
  </si>
  <si>
    <t>Rebecca Schwass</t>
  </si>
  <si>
    <t>NZ-2023-526904</t>
  </si>
  <si>
    <t>JA-1096</t>
  </si>
  <si>
    <t>NZ-2024-582695</t>
  </si>
  <si>
    <t>KI-7452</t>
  </si>
  <si>
    <t>Kim Mortimer</t>
  </si>
  <si>
    <t>NZ-2023-595740</t>
  </si>
  <si>
    <t>JO-8090</t>
  </si>
  <si>
    <t>John Pike</t>
  </si>
  <si>
    <t>NZ-2023-689542</t>
  </si>
  <si>
    <t>ME-1909</t>
  </si>
  <si>
    <t>Megan Grant</t>
  </si>
  <si>
    <t>NZ-2025-440431</t>
  </si>
  <si>
    <t>LI-1537</t>
  </si>
  <si>
    <t>Linda Williams</t>
  </si>
  <si>
    <t>NZ-2023-181749</t>
  </si>
  <si>
    <t>AN-7659</t>
  </si>
  <si>
    <t>Anthony MacDonald-Hepburn</t>
  </si>
  <si>
    <t>NZ-2021-124008</t>
  </si>
  <si>
    <t>OL-8244</t>
  </si>
  <si>
    <t>Olivia Ferguson</t>
  </si>
  <si>
    <t>NZ-2022-809585</t>
  </si>
  <si>
    <t>KI-5683</t>
  </si>
  <si>
    <t>Kim Lewis</t>
  </si>
  <si>
    <t>NZ-2025-642276</t>
  </si>
  <si>
    <t>RU-5252</t>
  </si>
  <si>
    <t>Russell Larsen</t>
  </si>
  <si>
    <t>NZ-2022-558733</t>
  </si>
  <si>
    <t>SU-7338</t>
  </si>
  <si>
    <t>Susan Conway</t>
  </si>
  <si>
    <t>NZ-2023-825931</t>
  </si>
  <si>
    <t>SA-2225</t>
  </si>
  <si>
    <t>Samantha Holmes</t>
  </si>
  <si>
    <t>NZ-2021-503393</t>
  </si>
  <si>
    <t>HA-7187</t>
  </si>
  <si>
    <t>Hannah Coutts</t>
  </si>
  <si>
    <t>NZ-2024-825105</t>
  </si>
  <si>
    <t>GL-1582</t>
  </si>
  <si>
    <t>Glenda Ramsay</t>
  </si>
  <si>
    <t>NZ-2024-112720</t>
  </si>
  <si>
    <t>HA-1867</t>
  </si>
  <si>
    <t>Hamish Bryant</t>
  </si>
  <si>
    <t>NZ-2021-975285</t>
  </si>
  <si>
    <t>JO-4365</t>
  </si>
  <si>
    <t>Joanne Currie</t>
  </si>
  <si>
    <t>NZ-2023-385269</t>
  </si>
  <si>
    <t>LI-3489</t>
  </si>
  <si>
    <t>Lisa Middlemiss</t>
  </si>
  <si>
    <t>NZ-2024-342490</t>
  </si>
  <si>
    <t>IS-1125</t>
  </si>
  <si>
    <t>Isabella Parker</t>
  </si>
  <si>
    <t>NZ-2021-586328</t>
  </si>
  <si>
    <t>MA-9664</t>
  </si>
  <si>
    <t>Mark McEwen</t>
  </si>
  <si>
    <t>NZ-2024-450692</t>
  </si>
  <si>
    <t>NI-6400</t>
  </si>
  <si>
    <t>Nikau Lane-Anderson</t>
  </si>
  <si>
    <t>NZ-2024-361130</t>
  </si>
  <si>
    <t>JO-3946</t>
  </si>
  <si>
    <t>Jordan Bull</t>
  </si>
  <si>
    <t>NZ-2021-306930</t>
  </si>
  <si>
    <t>AV-6711</t>
  </si>
  <si>
    <t>Ava Wells</t>
  </si>
  <si>
    <t>NZ-2023-660428</t>
  </si>
  <si>
    <t>AL-7330</t>
  </si>
  <si>
    <t>Alison McLean</t>
  </si>
  <si>
    <t>NZ-2024-835036</t>
  </si>
  <si>
    <t>RI-9806</t>
  </si>
  <si>
    <t>Richard Eden</t>
  </si>
  <si>
    <t>NZ-2024-851653</t>
  </si>
  <si>
    <t>SH-9797</t>
  </si>
  <si>
    <t>Sheryl Parker</t>
  </si>
  <si>
    <t>NZ-2024-239037</t>
  </si>
  <si>
    <t>TO-5975</t>
  </si>
  <si>
    <t>Toni Orr</t>
  </si>
  <si>
    <t>NZ-2022-370114</t>
  </si>
  <si>
    <t>GA-3448</t>
  </si>
  <si>
    <t>Garry Murphy</t>
  </si>
  <si>
    <t>NZ-2024-740890</t>
  </si>
  <si>
    <t>CH-5862</t>
  </si>
  <si>
    <t>Charlie Small</t>
  </si>
  <si>
    <t>NZ-2024-105142</t>
  </si>
  <si>
    <t>CA-6039</t>
  </si>
  <si>
    <t>Catherine Thomas</t>
  </si>
  <si>
    <t>NZ-2022-671063</t>
  </si>
  <si>
    <t>ME-3154</t>
  </si>
  <si>
    <t>Melissa Green</t>
  </si>
  <si>
    <t>NZ-2022-387895</t>
  </si>
  <si>
    <t>MI-1030</t>
  </si>
  <si>
    <t>NZ-2023-238390</t>
  </si>
  <si>
    <t>MA-7529</t>
  </si>
  <si>
    <t>Marie Griffin</t>
  </si>
  <si>
    <t>NZ-2021-431817</t>
  </si>
  <si>
    <t>LO-7172</t>
  </si>
  <si>
    <t>Louis Brown</t>
  </si>
  <si>
    <t>NZ-2021-924657</t>
  </si>
  <si>
    <t>MI-5931</t>
  </si>
  <si>
    <t>Michael McFarlane</t>
  </si>
  <si>
    <t>NZ-2023-336863</t>
  </si>
  <si>
    <t>HA-6415</t>
  </si>
  <si>
    <t>Hannah Bailey</t>
  </si>
  <si>
    <t>NZ-2023-762129</t>
  </si>
  <si>
    <t>AM-5113</t>
  </si>
  <si>
    <t>Amanda Aitken</t>
  </si>
  <si>
    <t>NZ-2022-694492</t>
  </si>
  <si>
    <t>KA-5482</t>
  </si>
  <si>
    <t>Kay Baker</t>
  </si>
  <si>
    <t>NZ-2022-855126</t>
  </si>
  <si>
    <t>LI-7299</t>
  </si>
  <si>
    <t>Linda Hawkins</t>
  </si>
  <si>
    <t>NZ-2021-380608</t>
  </si>
  <si>
    <t>DA-4770</t>
  </si>
  <si>
    <t>David Funnell</t>
  </si>
  <si>
    <t>NZ-2024-816183</t>
  </si>
  <si>
    <t>PE-3674</t>
  </si>
  <si>
    <t>Peter Allen</t>
  </si>
  <si>
    <t>NZ-2023-514411</t>
  </si>
  <si>
    <t>JA-6956</t>
  </si>
  <si>
    <t>James Holmes</t>
  </si>
  <si>
    <t>NZ-2022-272743</t>
  </si>
  <si>
    <t>EM-9404</t>
  </si>
  <si>
    <t>Emma Gullery</t>
  </si>
  <si>
    <t>NZ-2023-952532</t>
  </si>
  <si>
    <t>KA-6780</t>
  </si>
  <si>
    <t>Karen Hughes</t>
  </si>
  <si>
    <t>NZ-2024-835518</t>
  </si>
  <si>
    <t>GI-4239</t>
  </si>
  <si>
    <t>Gina Fuller-Corbett</t>
  </si>
  <si>
    <t>NZ-2024-919682</t>
  </si>
  <si>
    <t>SH-9489</t>
  </si>
  <si>
    <t>Shannon Brown</t>
  </si>
  <si>
    <t>NZ-2023-157109</t>
  </si>
  <si>
    <t>SH-9345</t>
  </si>
  <si>
    <t>Shane Funnell-Taylor</t>
  </si>
  <si>
    <t>NZ-2024-520710</t>
  </si>
  <si>
    <t>VI-8297</t>
  </si>
  <si>
    <t>Victoria Bassett-Campbell</t>
  </si>
  <si>
    <t>NZ-2024-308513</t>
  </si>
  <si>
    <t>EM-1061</t>
  </si>
  <si>
    <t>Emma Christiansen</t>
  </si>
  <si>
    <t>NZ-2022-752772</t>
  </si>
  <si>
    <t>JE-6548</t>
  </si>
  <si>
    <t>Jessica North</t>
  </si>
  <si>
    <t>NZ-2022-115672</t>
  </si>
  <si>
    <t>TR-2336</t>
  </si>
  <si>
    <t>Troy Pearson</t>
  </si>
  <si>
    <t>NZ-2021-921708</t>
  </si>
  <si>
    <t>OL-9022</t>
  </si>
  <si>
    <t>Oliver Laing</t>
  </si>
  <si>
    <t>NZ-2023-262978</t>
  </si>
  <si>
    <t>SH-5632</t>
  </si>
  <si>
    <t>Shane Paul-McLachlan</t>
  </si>
  <si>
    <t>NZ-2023-101977</t>
  </si>
  <si>
    <t>GR-8035</t>
  </si>
  <si>
    <t>Gregory Moore-McIsaac</t>
  </si>
  <si>
    <t>NZ-2023-282200</t>
  </si>
  <si>
    <t>MA-2275</t>
  </si>
  <si>
    <t>Manaia Brown</t>
  </si>
  <si>
    <t>NZ-2021-605519</t>
  </si>
  <si>
    <t>MA-4027</t>
  </si>
  <si>
    <t>Marie Richards</t>
  </si>
  <si>
    <t>NZ-2023-987021</t>
  </si>
  <si>
    <t>PE-2420</t>
  </si>
  <si>
    <t>Peter Scott-Jarvis</t>
  </si>
  <si>
    <t>NZ-2022-152468</t>
  </si>
  <si>
    <t>KA-4950</t>
  </si>
  <si>
    <t>NZ-2024-730026</t>
  </si>
  <si>
    <t>WI-4038</t>
  </si>
  <si>
    <t>William Graham-Gill</t>
  </si>
  <si>
    <t>NZ-2024-968999</t>
  </si>
  <si>
    <t>RA-9039</t>
  </si>
  <si>
    <t>Raymond Phillips</t>
  </si>
  <si>
    <t>NZ-2023-470878</t>
  </si>
  <si>
    <t>TA-7549</t>
  </si>
  <si>
    <t>Taylor Godfrey</t>
  </si>
  <si>
    <t>NZ-2022-117327</t>
  </si>
  <si>
    <t>PA-9057</t>
  </si>
  <si>
    <t>Paula MacDonald</t>
  </si>
  <si>
    <t>NZ-2025-241684</t>
  </si>
  <si>
    <t>AM-6553</t>
  </si>
  <si>
    <t>Amber Stace</t>
  </si>
  <si>
    <t>NZ-2021-101064</t>
  </si>
  <si>
    <t>DE-7742</t>
  </si>
  <si>
    <t>Deborah Munro</t>
  </si>
  <si>
    <t>NZ-2021-761962</t>
  </si>
  <si>
    <t>NO-9501</t>
  </si>
  <si>
    <t>Noah Horton</t>
  </si>
  <si>
    <t>NZ-2024-353819</t>
  </si>
  <si>
    <t>FI-7737</t>
  </si>
  <si>
    <t>Fiona Burton</t>
  </si>
  <si>
    <t>NZ-2024-307269</t>
  </si>
  <si>
    <t>DE-3508</t>
  </si>
  <si>
    <t>Dean Green</t>
  </si>
  <si>
    <t>NZ-2023-704078</t>
  </si>
  <si>
    <t>PH-8889</t>
  </si>
  <si>
    <t>Phoenix Farland</t>
  </si>
  <si>
    <t>NZ-2025-508262</t>
  </si>
  <si>
    <t>ME-8092</t>
  </si>
  <si>
    <t>Megan Ford-Craig</t>
  </si>
  <si>
    <t>NZ-2024-301849</t>
  </si>
  <si>
    <t>BA-9390</t>
  </si>
  <si>
    <t>Barry Smith</t>
  </si>
  <si>
    <t>NZ-2023-305703</t>
  </si>
  <si>
    <t>DE-5840</t>
  </si>
  <si>
    <t>Deborah Thompson</t>
  </si>
  <si>
    <t>NZ-2021-907802</t>
  </si>
  <si>
    <t>GR-7232</t>
  </si>
  <si>
    <t>Gregory McKay</t>
  </si>
  <si>
    <t>NZ-2022-473144</t>
  </si>
  <si>
    <t>CO-6796</t>
  </si>
  <si>
    <t>Cole Judd</t>
  </si>
  <si>
    <t>NZ-2025-985393</t>
  </si>
  <si>
    <t>DE-9532</t>
  </si>
  <si>
    <t>Desmond Findlay</t>
  </si>
  <si>
    <t>NZ-2025-371673</t>
  </si>
  <si>
    <t>PA-6087</t>
  </si>
  <si>
    <t>NZ-2023-247918</t>
  </si>
  <si>
    <t>JO-7341</t>
  </si>
  <si>
    <t>Jordan Jamieson-Martin</t>
  </si>
  <si>
    <t>NZ-2023-928332</t>
  </si>
  <si>
    <t>HA-2094</t>
  </si>
  <si>
    <t>Hannah Perrin</t>
  </si>
  <si>
    <t>NZ-2024-329056</t>
  </si>
  <si>
    <t>JO-8532</t>
  </si>
  <si>
    <t>Joanne Stevenson-Morgan</t>
  </si>
  <si>
    <t>NZ-2022-800387</t>
  </si>
  <si>
    <t>MO-5596</t>
  </si>
  <si>
    <t>Molly Campbell-Taylor</t>
  </si>
  <si>
    <t>NZ-2022-607876</t>
  </si>
  <si>
    <t>TR-8146</t>
  </si>
  <si>
    <t>Tracey McIntyre</t>
  </si>
  <si>
    <t>NZ-2022-697179</t>
  </si>
  <si>
    <t>SU-1053</t>
  </si>
  <si>
    <t>Susan Lewis</t>
  </si>
  <si>
    <t>NZ-2023-885427</t>
  </si>
  <si>
    <t>GL-8426</t>
  </si>
  <si>
    <t>Glenda Ingram</t>
  </si>
  <si>
    <t>NZ-2024-429946</t>
  </si>
  <si>
    <t>MI-2585</t>
  </si>
  <si>
    <t>Mila Simmons</t>
  </si>
  <si>
    <t>NZ-2025-332618</t>
  </si>
  <si>
    <t>RU-3456</t>
  </si>
  <si>
    <t>Ruby Terry</t>
  </si>
  <si>
    <t>NZ-2021-302421</t>
  </si>
  <si>
    <t>LI-8460</t>
  </si>
  <si>
    <t>Lisa Jordan</t>
  </si>
  <si>
    <t>NZ-2024-950901</t>
  </si>
  <si>
    <t>VI-5622</t>
  </si>
  <si>
    <t>Vicki McNabb</t>
  </si>
  <si>
    <t>NZ-2023-715466</t>
  </si>
  <si>
    <t>SC-1405</t>
  </si>
  <si>
    <t>Scott Hodson</t>
  </si>
  <si>
    <t>NZ-2024-370829</t>
  </si>
  <si>
    <t>SU-5690</t>
  </si>
  <si>
    <t>Susan Cooke</t>
  </si>
  <si>
    <t>NZ-2024-582222</t>
  </si>
  <si>
    <t>TR-1657</t>
  </si>
  <si>
    <t>Tracy Marshall</t>
  </si>
  <si>
    <t>NZ-2024-250666</t>
  </si>
  <si>
    <t>TH-2193</t>
  </si>
  <si>
    <t>Thomas Taylor</t>
  </si>
  <si>
    <t>NZ-2022-844358</t>
  </si>
  <si>
    <t>IS-1802</t>
  </si>
  <si>
    <t>Isabella Harris-Rayner</t>
  </si>
  <si>
    <t>NZ-2024-416477</t>
  </si>
  <si>
    <t>FL-3525</t>
  </si>
  <si>
    <t>Florence Kay</t>
  </si>
  <si>
    <t>NZ-2022-205072</t>
  </si>
  <si>
    <t>SA-5800</t>
  </si>
  <si>
    <t>Samuel Millard-Rush</t>
  </si>
  <si>
    <t>NZ-2022-287178</t>
  </si>
  <si>
    <t>AM-6908</t>
  </si>
  <si>
    <t>Amanda Davidson</t>
  </si>
  <si>
    <t>NZ-2021-897228</t>
  </si>
  <si>
    <t>AM-4171</t>
  </si>
  <si>
    <t>Amy Hubbard</t>
  </si>
  <si>
    <t>NZ-2025-102597</t>
  </si>
  <si>
    <t>PA-8156</t>
  </si>
  <si>
    <t>Paul Ward</t>
  </si>
  <si>
    <t>NZ-2025-265624</t>
  </si>
  <si>
    <t>JE-4045</t>
  </si>
  <si>
    <t>Jesse Gibb-Stewart</t>
  </si>
  <si>
    <t>NZ-2023-652551</t>
  </si>
  <si>
    <t>GE-1505</t>
  </si>
  <si>
    <t>NZ-2025-806144</t>
  </si>
  <si>
    <t>TO-4654</t>
  </si>
  <si>
    <t>Toni Thompson</t>
  </si>
  <si>
    <t>NZ-2021-953606</t>
  </si>
  <si>
    <t>SA-9578</t>
  </si>
  <si>
    <t>Sarah Craven</t>
  </si>
  <si>
    <t>NZ-2021-306718</t>
  </si>
  <si>
    <t>RO-5968</t>
  </si>
  <si>
    <t>Robert Jones</t>
  </si>
  <si>
    <t>NZ-2024-894487</t>
  </si>
  <si>
    <t>RO-7437</t>
  </si>
  <si>
    <t>Rosemary Twidle</t>
  </si>
  <si>
    <t>NZ-2025-443771</t>
  </si>
  <si>
    <t>JA-1113</t>
  </si>
  <si>
    <t>NZ-2024-667928</t>
  </si>
  <si>
    <t>SH-5382</t>
  </si>
  <si>
    <t>Shane Hardy-McIntyre</t>
  </si>
  <si>
    <t>NZ-2022-487412</t>
  </si>
  <si>
    <t>TA-2835</t>
  </si>
  <si>
    <t>Tama Carson</t>
  </si>
  <si>
    <t>NZ-2022-914944</t>
  </si>
  <si>
    <t>JO-1311</t>
  </si>
  <si>
    <t>Joseph Sixtus</t>
  </si>
  <si>
    <t>NZ-2023-940413</t>
  </si>
  <si>
    <t>SA-7887</t>
  </si>
  <si>
    <t>Samuel Jarvis-Hay</t>
  </si>
  <si>
    <t>NZ-2024-335910</t>
  </si>
  <si>
    <t>LA-7774</t>
  </si>
  <si>
    <t>Lachlan Williams</t>
  </si>
  <si>
    <t>NZ-2024-576909</t>
  </si>
  <si>
    <t>DA-8834</t>
  </si>
  <si>
    <t>Daniel Williamson</t>
  </si>
  <si>
    <t>NZ-2023-286875</t>
  </si>
  <si>
    <t>PA-5670</t>
  </si>
  <si>
    <t>Patrick McKenna</t>
  </si>
  <si>
    <t>NZ-2021-377492</t>
  </si>
  <si>
    <t>RE-1598</t>
  </si>
  <si>
    <t>Reuben Paterson</t>
  </si>
  <si>
    <t>NZ-2024-446897</t>
  </si>
  <si>
    <t>KA-1740</t>
  </si>
  <si>
    <t>Karen Freeth</t>
  </si>
  <si>
    <t>NZ-2023-934844</t>
  </si>
  <si>
    <t>NI-6910</t>
  </si>
  <si>
    <t>Nicole Paton</t>
  </si>
  <si>
    <t>NZ-2024-237495</t>
  </si>
  <si>
    <t>AM-5043</t>
  </si>
  <si>
    <t>Amy Spencer</t>
  </si>
  <si>
    <t>NZ-2025-576276</t>
  </si>
  <si>
    <t>LA-9435</t>
  </si>
  <si>
    <t>Laura Stewart</t>
  </si>
  <si>
    <t>NZ-2023-291059</t>
  </si>
  <si>
    <t>JA-6657</t>
  </si>
  <si>
    <t>Jason Smith-Ball</t>
  </si>
  <si>
    <t>NZ-2022-977287</t>
  </si>
  <si>
    <t>ME-3764</t>
  </si>
  <si>
    <t>Megan Laing</t>
  </si>
  <si>
    <t>NZ-2024-939360</t>
  </si>
  <si>
    <t>AN-3629</t>
  </si>
  <si>
    <t>Anna Harris</t>
  </si>
  <si>
    <t>NZ-2025-485580</t>
  </si>
  <si>
    <t>DA-7870</t>
  </si>
  <si>
    <t>NZ-2025-381875</t>
  </si>
  <si>
    <t>LI-1959</t>
  </si>
  <si>
    <t>Liam Searle</t>
  </si>
  <si>
    <t>NZ-2022-720714</t>
  </si>
  <si>
    <t>MO-6787</t>
  </si>
  <si>
    <t>Molly Cox</t>
  </si>
  <si>
    <t>NZ-2022-977901</t>
  </si>
  <si>
    <t>James Satherley</t>
  </si>
  <si>
    <t>NZ-2023-152951</t>
  </si>
  <si>
    <t>TR-5879</t>
  </si>
  <si>
    <t>Tracey Walsh-Smith</t>
  </si>
  <si>
    <t>NZ-2023-878698</t>
  </si>
  <si>
    <t>EL-5272</t>
  </si>
  <si>
    <t>Ella Stratford</t>
  </si>
  <si>
    <t>NZ-2024-340104</t>
  </si>
  <si>
    <t>TO-9044</t>
  </si>
  <si>
    <t>Toby Simpson</t>
  </si>
  <si>
    <t>NZ-2023-354486</t>
  </si>
  <si>
    <t>JO-9535</t>
  </si>
  <si>
    <t>Jocelyn Henderson</t>
  </si>
  <si>
    <t>NZ-2023-244178</t>
  </si>
  <si>
    <t>VI-8500</t>
  </si>
  <si>
    <t>Victoria Stubbs-Davis</t>
  </si>
  <si>
    <t>NZ-2025-599933</t>
  </si>
  <si>
    <t>GA-6706</t>
  </si>
  <si>
    <t>Gareth Brown</t>
  </si>
  <si>
    <t>NZ-2024-334511</t>
  </si>
  <si>
    <t>AN-1982</t>
  </si>
  <si>
    <t>NZ-2022-530029</t>
  </si>
  <si>
    <t>SU-8170</t>
  </si>
  <si>
    <t>NZ-2024-312903</t>
  </si>
  <si>
    <t>CA-8070</t>
  </si>
  <si>
    <t>Carmen Freeth</t>
  </si>
  <si>
    <t>NZ-2025-412532</t>
  </si>
  <si>
    <t>DE-4953</t>
  </si>
  <si>
    <t>Debbie Todd-Wilkinson</t>
  </si>
  <si>
    <t>NZ-2023-844104</t>
  </si>
  <si>
    <t>NI-7942</t>
  </si>
  <si>
    <t>Nicholas Rayner</t>
  </si>
  <si>
    <t>NZ-2022-626215</t>
  </si>
  <si>
    <t>CL-5077</t>
  </si>
  <si>
    <t>Clinton MacKenzie</t>
  </si>
  <si>
    <t>NZ-2024-181266</t>
  </si>
  <si>
    <t>PA-2393</t>
  </si>
  <si>
    <t>Paula Forsyth-Zimmerman</t>
  </si>
  <si>
    <t>NZ-2022-499582</t>
  </si>
  <si>
    <t>EL-7813</t>
  </si>
  <si>
    <t>Eli Watkins</t>
  </si>
  <si>
    <t>NZ-2022-290146</t>
  </si>
  <si>
    <t>EL-9854</t>
  </si>
  <si>
    <t>Ella Tucker</t>
  </si>
  <si>
    <t>NZ-2022-362065</t>
  </si>
  <si>
    <t>JA-8221</t>
  </si>
  <si>
    <t>James Murphy-MacDonald</t>
  </si>
  <si>
    <t>NZ-2022-811118</t>
  </si>
  <si>
    <t>HE-6052</t>
  </si>
  <si>
    <t>Helen Gray</t>
  </si>
  <si>
    <t>NZ-2021-870399</t>
  </si>
  <si>
    <t>KA-3466</t>
  </si>
  <si>
    <t>Kahu Henderson</t>
  </si>
  <si>
    <t>NZ-2022-838749</t>
  </si>
  <si>
    <t>ET-5988</t>
  </si>
  <si>
    <t>Ethan McCarthy-Rose</t>
  </si>
  <si>
    <t>NZ-2021-923744</t>
  </si>
  <si>
    <t>SU-3738</t>
  </si>
  <si>
    <t>Susan Marsh-Waters</t>
  </si>
  <si>
    <t>NZ-2025-182533</t>
  </si>
  <si>
    <t>MA-3020</t>
  </si>
  <si>
    <t>Max Bruce-Smith</t>
  </si>
  <si>
    <t>NZ-2025-856274</t>
  </si>
  <si>
    <t>VA-7919</t>
  </si>
  <si>
    <t>Vanessa Bright</t>
  </si>
  <si>
    <t>NZ-2022-438081</t>
  </si>
  <si>
    <t>ST-3668</t>
  </si>
  <si>
    <t>Stacey Jackson</t>
  </si>
  <si>
    <t>NZ-2022-191091</t>
  </si>
  <si>
    <t>SU-1822</t>
  </si>
  <si>
    <t>Summer Rush</t>
  </si>
  <si>
    <t>NZ-2024-444130</t>
  </si>
  <si>
    <t>PE-5044</t>
  </si>
  <si>
    <t>Peter Ritchie</t>
  </si>
  <si>
    <t>NZ-2021-545332</t>
  </si>
  <si>
    <t>AN-9909</t>
  </si>
  <si>
    <t>Andrew Jeffries</t>
  </si>
  <si>
    <t>NZ-2023-739836</t>
  </si>
  <si>
    <t>JU-7448</t>
  </si>
  <si>
    <t>Judith Lewis</t>
  </si>
  <si>
    <t>NZ-2022-250692</t>
  </si>
  <si>
    <t>MI-9614</t>
  </si>
  <si>
    <t>NZ-2021-120232</t>
  </si>
  <si>
    <t>KI-3018</t>
  </si>
  <si>
    <t>Kim McDonald</t>
  </si>
  <si>
    <t>NZ-2024-438654</t>
  </si>
  <si>
    <t>PE-6119</t>
  </si>
  <si>
    <t>Peter Mayo-Martin</t>
  </si>
  <si>
    <t>NZ-2021-937964</t>
  </si>
  <si>
    <t>DA-3992</t>
  </si>
  <si>
    <t>NZ-2023-839041</t>
  </si>
  <si>
    <t>JA-3105</t>
  </si>
  <si>
    <t>James McKay</t>
  </si>
  <si>
    <t>NZ-2025-121600</t>
  </si>
  <si>
    <t>NA-8933</t>
  </si>
  <si>
    <t>Natasha Hansen</t>
  </si>
  <si>
    <t>NZ-2021-645075</t>
  </si>
  <si>
    <t>DA-3235</t>
  </si>
  <si>
    <t>David Turner</t>
  </si>
  <si>
    <t>NZ-2024-870793</t>
  </si>
  <si>
    <t>GR-1344</t>
  </si>
  <si>
    <t>Graham Cook</t>
  </si>
  <si>
    <t>NZ-2024-356548</t>
  </si>
  <si>
    <t>AM-8565</t>
  </si>
  <si>
    <t>Amber Smith</t>
  </si>
  <si>
    <t>NZ-2025-924868</t>
  </si>
  <si>
    <t>HA-5007</t>
  </si>
  <si>
    <t>NZ-2022-374611</t>
  </si>
  <si>
    <t>JO-5162</t>
  </si>
  <si>
    <t>Joy Prentice</t>
  </si>
  <si>
    <t>NZ-2022-934308</t>
  </si>
  <si>
    <t>AL-9880</t>
  </si>
  <si>
    <t>Alexander Johnston</t>
  </si>
  <si>
    <t>NZ-2022-634390</t>
  </si>
  <si>
    <t>BR-3241</t>
  </si>
  <si>
    <t>Brent Stevens</t>
  </si>
  <si>
    <t>NZ-2022-831925</t>
  </si>
  <si>
    <t>DA-8026</t>
  </si>
  <si>
    <t>Danielle McDowall</t>
  </si>
  <si>
    <t>NZ-2023-242805</t>
  </si>
  <si>
    <t>NA-5046</t>
  </si>
  <si>
    <t>Nathan McGrath</t>
  </si>
  <si>
    <t>NZ-2021-521781</t>
  </si>
  <si>
    <t>TH-1063</t>
  </si>
  <si>
    <t>Thomas Coutts-Small</t>
  </si>
  <si>
    <t>NZ-2024-965204</t>
  </si>
  <si>
    <t>JO-7754</t>
  </si>
  <si>
    <t>Joseph Anderson</t>
  </si>
  <si>
    <t>NZ-2021-891601</t>
  </si>
  <si>
    <t>BR-8455</t>
  </si>
  <si>
    <t>NZ-2023-884202</t>
  </si>
  <si>
    <t>PE-6380</t>
  </si>
  <si>
    <t>Peter Pope-Hansen</t>
  </si>
  <si>
    <t>NZ-2021-564083</t>
  </si>
  <si>
    <t>CH-6968</t>
  </si>
  <si>
    <t>Cheryl Knight</t>
  </si>
  <si>
    <t>NZ-2023-202100</t>
  </si>
  <si>
    <t>PA-5368</t>
  </si>
  <si>
    <t>Paige Williamson-Hewitt</t>
  </si>
  <si>
    <t>NZ-2024-670091</t>
  </si>
  <si>
    <t>GR-8333</t>
  </si>
  <si>
    <t>Grant Parker</t>
  </si>
  <si>
    <t>NZ-2021-976135</t>
  </si>
  <si>
    <t>SU-1664</t>
  </si>
  <si>
    <t>Susan Atkinson</t>
  </si>
  <si>
    <t>NZ-2024-900377</t>
  </si>
  <si>
    <t>TA-7529</t>
  </si>
  <si>
    <t>Tania Drake</t>
  </si>
  <si>
    <t>NZ-2021-776476</t>
  </si>
  <si>
    <t>MI-2060</t>
  </si>
  <si>
    <t>Michelle Wheeler</t>
  </si>
  <si>
    <t>NZ-2024-440500</t>
  </si>
  <si>
    <t>Patricia Buick</t>
  </si>
  <si>
    <t>NZ-2022-924057</t>
  </si>
  <si>
    <t>AN-7451</t>
  </si>
  <si>
    <t>Anthony Elliott</t>
  </si>
  <si>
    <t>NZ-2022-401852</t>
  </si>
  <si>
    <t>CL-5230</t>
  </si>
  <si>
    <t>Claire McMurray</t>
  </si>
  <si>
    <t>NZ-2024-165555</t>
  </si>
  <si>
    <t>SU-2018</t>
  </si>
  <si>
    <t>Suzanne Green-Morgan</t>
  </si>
  <si>
    <t>NZ-2025-249695</t>
  </si>
  <si>
    <t>TY-4133</t>
  </si>
  <si>
    <t>Tyson Barnes</t>
  </si>
  <si>
    <t>NZ-2023-418777</t>
  </si>
  <si>
    <t>SE-1851</t>
  </si>
  <si>
    <t>Sean Owen</t>
  </si>
  <si>
    <t>NZ-2022-463483</t>
  </si>
  <si>
    <t>JA-3605</t>
  </si>
  <si>
    <t>Jack Curtis</t>
  </si>
  <si>
    <t>NZ-2023-221772</t>
  </si>
  <si>
    <t>MA-9012</t>
  </si>
  <si>
    <t>Mary Francis-Browne</t>
  </si>
  <si>
    <t>NZ-2024-404914</t>
  </si>
  <si>
    <t>DA-1827</t>
  </si>
  <si>
    <t>David Hardie-Judd</t>
  </si>
  <si>
    <t>NZ-2022-145794</t>
  </si>
  <si>
    <t>HE-8884</t>
  </si>
  <si>
    <t>Henry Nolan</t>
  </si>
  <si>
    <t>NZ-2024-249197</t>
  </si>
  <si>
    <t>CH-4934</t>
  </si>
  <si>
    <t>Christine Adams</t>
  </si>
  <si>
    <t>NZ-2023-126632</t>
  </si>
  <si>
    <t>Jonathan Guy</t>
  </si>
  <si>
    <t>NZ-2023-768281</t>
  </si>
  <si>
    <t>ME-1659</t>
  </si>
  <si>
    <t>Mereana Neal</t>
  </si>
  <si>
    <t>NZ-2025-871575</t>
  </si>
  <si>
    <t>JO-2829</t>
  </si>
  <si>
    <t>John Johnston</t>
  </si>
  <si>
    <t>NZ-2024-981375</t>
  </si>
  <si>
    <t>XA-1652</t>
  </si>
  <si>
    <t>Xavier Fox</t>
  </si>
  <si>
    <t>NZ-2023-814272</t>
  </si>
  <si>
    <t>KA-4394</t>
  </si>
  <si>
    <t>Kate McMillan</t>
  </si>
  <si>
    <t>NZ-2022-153653</t>
  </si>
  <si>
    <t>LI-1311</t>
  </si>
  <si>
    <t>Liam Parker</t>
  </si>
  <si>
    <t>NZ-2025-101071</t>
  </si>
  <si>
    <t>NI-2111</t>
  </si>
  <si>
    <t>Nicola McIntosh</t>
  </si>
  <si>
    <t>NZ-2024-245468</t>
  </si>
  <si>
    <t>TR-3721</t>
  </si>
  <si>
    <t>Tracey Paul</t>
  </si>
  <si>
    <t>NZ-2023-414255</t>
  </si>
  <si>
    <t>JE-5510</t>
  </si>
  <si>
    <t>Jessica Adams</t>
  </si>
  <si>
    <t>NZ-2024-628415</t>
  </si>
  <si>
    <t>JE-3551</t>
  </si>
  <si>
    <t>Jennifer Campbell</t>
  </si>
  <si>
    <t>NZ-2022-925770</t>
  </si>
  <si>
    <t>IS-8177</t>
  </si>
  <si>
    <t>Isaiah Bishell</t>
  </si>
  <si>
    <t>NZ-2021-679151</t>
  </si>
  <si>
    <t>RA-2860</t>
  </si>
  <si>
    <t>Rachael Jones</t>
  </si>
  <si>
    <t>NZ-2025-857291</t>
  </si>
  <si>
    <t>TO-6014</t>
  </si>
  <si>
    <t>Toni Rayner-Hart</t>
  </si>
  <si>
    <t>NZ-2021-119045</t>
  </si>
  <si>
    <t>BE-2767</t>
  </si>
  <si>
    <t>Benjamin Cook</t>
  </si>
  <si>
    <t>NZ-2023-520645</t>
  </si>
  <si>
    <t>CH-4471</t>
  </si>
  <si>
    <t>Chloe Arnold</t>
  </si>
  <si>
    <t>NZ-2023-400718</t>
  </si>
  <si>
    <t>LA-4053</t>
  </si>
  <si>
    <t>Lauren Mann</t>
  </si>
  <si>
    <t>NZ-2021-709498</t>
  </si>
  <si>
    <t>TH-2447</t>
  </si>
  <si>
    <t>Thomas Mason-O'Sullivan</t>
  </si>
  <si>
    <t>NZ-2022-385515</t>
  </si>
  <si>
    <t>DA-8914</t>
  </si>
  <si>
    <t>David Mitchell-Corlett</t>
  </si>
  <si>
    <t>NZ-2023-956723</t>
  </si>
  <si>
    <t>SI-8843</t>
  </si>
  <si>
    <t>NZ-2022-792648</t>
  </si>
  <si>
    <t>VA-7573</t>
  </si>
  <si>
    <t>Vanessa Kelly</t>
  </si>
  <si>
    <t>NZ-2021-765214</t>
  </si>
  <si>
    <t>ST-3828</t>
  </si>
  <si>
    <t>Stephanie Jones-Thomas</t>
  </si>
  <si>
    <t>NZ-2025-255720</t>
  </si>
  <si>
    <t>CH-5480</t>
  </si>
  <si>
    <t>Christopher McIsaac</t>
  </si>
  <si>
    <t>NZ-2022-479502</t>
  </si>
  <si>
    <t>JA-2597</t>
  </si>
  <si>
    <t>Jasmine Morgan</t>
  </si>
  <si>
    <t>NZ-2022-123473</t>
  </si>
  <si>
    <t>PA-3623</t>
  </si>
  <si>
    <t>Pauline Neal</t>
  </si>
  <si>
    <t>NZ-2021-585251</t>
  </si>
  <si>
    <t>JA-5110</t>
  </si>
  <si>
    <t>Jacob Esson</t>
  </si>
  <si>
    <t>NZ-2025-861072</t>
  </si>
  <si>
    <t>AN-7726</t>
  </si>
  <si>
    <t>Anita Pedersen-Phillips</t>
  </si>
  <si>
    <t>NZ-2025-836816</t>
  </si>
  <si>
    <t>AL-2963</t>
  </si>
  <si>
    <t>Alex Shaw</t>
  </si>
  <si>
    <t>NZ-2022-232553</t>
  </si>
  <si>
    <t>RU-3486</t>
  </si>
  <si>
    <t>Ruby Freeman</t>
  </si>
  <si>
    <t>NZ-2023-984064</t>
  </si>
  <si>
    <t>GA-1528</t>
  </si>
  <si>
    <t>Gary Hart</t>
  </si>
  <si>
    <t>NZ-2024-741774</t>
  </si>
  <si>
    <t>AM-2525</t>
  </si>
  <si>
    <t>Amanda Waller</t>
  </si>
  <si>
    <t>NZ-2024-362427</t>
  </si>
  <si>
    <t>KI-9277</t>
  </si>
  <si>
    <t>Kim Watt</t>
  </si>
  <si>
    <t>NZ-2024-772032</t>
  </si>
  <si>
    <t>BR-6828</t>
  </si>
  <si>
    <t>Brendan McDonald</t>
  </si>
  <si>
    <t>NZ-2023-712515</t>
  </si>
  <si>
    <t>ED-1636</t>
  </si>
  <si>
    <t>Eden Learmonth-Guard</t>
  </si>
  <si>
    <t>NZ-2022-499447</t>
  </si>
  <si>
    <t>SO-4489</t>
  </si>
  <si>
    <t>Sofia Stevens</t>
  </si>
  <si>
    <t>NZ-2021-723925</t>
  </si>
  <si>
    <t>MI-5821</t>
  </si>
  <si>
    <t>Mitchell Boyd</t>
  </si>
  <si>
    <t>NZ-2022-776048</t>
  </si>
  <si>
    <t>DE-4415</t>
  </si>
  <si>
    <t>Dean Dillon</t>
  </si>
  <si>
    <t>NZ-2023-891471</t>
  </si>
  <si>
    <t>AN-5312</t>
  </si>
  <si>
    <t>Andrew Cragg</t>
  </si>
  <si>
    <t>NZ-2025-878373</t>
  </si>
  <si>
    <t>MI-9381</t>
  </si>
  <si>
    <t>Michael Gledhill</t>
  </si>
  <si>
    <t>NZ-2022-766661</t>
  </si>
  <si>
    <t>JA-2918</t>
  </si>
  <si>
    <t>NZ-2025-839107</t>
  </si>
  <si>
    <t>AN-6446</t>
  </si>
  <si>
    <t>Anna Allan</t>
  </si>
  <si>
    <t>NZ-2024-995787</t>
  </si>
  <si>
    <t>AN-2990</t>
  </si>
  <si>
    <t>Anne Henry</t>
  </si>
  <si>
    <t>NZ-2022-508754</t>
  </si>
  <si>
    <t>CA-2109</t>
  </si>
  <si>
    <t>Caleb Peterson</t>
  </si>
  <si>
    <t>NZ-2024-297043</t>
  </si>
  <si>
    <t>MA-4228</t>
  </si>
  <si>
    <t>Marie Eden</t>
  </si>
  <si>
    <t>NZ-2022-359416</t>
  </si>
  <si>
    <t>OL-7049</t>
  </si>
  <si>
    <t>NZ-2023-640865</t>
  </si>
  <si>
    <t>SO-1788</t>
  </si>
  <si>
    <t>Sophie Watkins</t>
  </si>
  <si>
    <t>NZ-2023-352833</t>
  </si>
  <si>
    <t>EL-6915</t>
  </si>
  <si>
    <t>Elizabeth Hyde-Thomas</t>
  </si>
  <si>
    <t>NZ-2023-561462</t>
  </si>
  <si>
    <t>DE-1454</t>
  </si>
  <si>
    <t>Deborah Anderson</t>
  </si>
  <si>
    <t>NZ-2025-252986</t>
  </si>
  <si>
    <t>JA-4999</t>
  </si>
  <si>
    <t>Jade Burton</t>
  </si>
  <si>
    <t>NZ-2025-759651</t>
  </si>
  <si>
    <t>PA-1309</t>
  </si>
  <si>
    <t>Patricia McGregor</t>
  </si>
  <si>
    <t>NZ-2025-414331</t>
  </si>
  <si>
    <t>EL-8084</t>
  </si>
  <si>
    <t>Elaine Wood-Rose</t>
  </si>
  <si>
    <t>NZ-2024-783118</t>
  </si>
  <si>
    <t>VA-3580</t>
  </si>
  <si>
    <t>Vanessa Harris-Sheridan</t>
  </si>
  <si>
    <t>NZ-2025-782562</t>
  </si>
  <si>
    <t>CO-1009</t>
  </si>
  <si>
    <t>Cody Moore</t>
  </si>
  <si>
    <t>NZ-2024-927458</t>
  </si>
  <si>
    <t>AL-9809</t>
  </si>
  <si>
    <t>Alexander Jackson-Hansen</t>
  </si>
  <si>
    <t>NZ-2024-709531</t>
  </si>
  <si>
    <t>DO-8574</t>
  </si>
  <si>
    <t>Douglas Gardner</t>
  </si>
  <si>
    <t>NZ-2023-963167</t>
  </si>
  <si>
    <t>ST-4003</t>
  </si>
  <si>
    <t>Stephen Mears</t>
  </si>
  <si>
    <t>NZ-2023-203989</t>
  </si>
  <si>
    <t>DI-7159</t>
  </si>
  <si>
    <t>Diane Simpson-Hogg</t>
  </si>
  <si>
    <t>NZ-2025-313420</t>
  </si>
  <si>
    <t>MA-4721</t>
  </si>
  <si>
    <t>Maraea Robson</t>
  </si>
  <si>
    <t>NZ-2021-483469</t>
  </si>
  <si>
    <t>BR-3829</t>
  </si>
  <si>
    <t>Brooke Gray</t>
  </si>
  <si>
    <t>NZ-2025-637510</t>
  </si>
  <si>
    <t>RO-9058</t>
  </si>
  <si>
    <t>Robyn Gardner</t>
  </si>
  <si>
    <t>NZ-2023-825692</t>
  </si>
  <si>
    <t>MI-8727</t>
  </si>
  <si>
    <t>NZ-2025-911079</t>
  </si>
  <si>
    <t>GA-1778</t>
  </si>
  <si>
    <t>Gavin Bassett</t>
  </si>
  <si>
    <t>NZ-2023-181719</t>
  </si>
  <si>
    <t>TH-5524</t>
  </si>
  <si>
    <t>Theodore Scott</t>
  </si>
  <si>
    <t>NZ-2021-332509</t>
  </si>
  <si>
    <t>BR-2469</t>
  </si>
  <si>
    <t>Bradley Holdaway</t>
  </si>
  <si>
    <t>NZ-2021-100136</t>
  </si>
  <si>
    <t>AL-7173</t>
  </si>
  <si>
    <t>Alyssa West</t>
  </si>
  <si>
    <t>NZ-2023-305155</t>
  </si>
  <si>
    <t>KA-8765</t>
  </si>
  <si>
    <t>Kahurangi Sixtus-Green</t>
  </si>
  <si>
    <t>NZ-2024-103425</t>
  </si>
  <si>
    <t>HA-5080</t>
  </si>
  <si>
    <t>Hazel Henderson</t>
  </si>
  <si>
    <t>NZ-2022-245932</t>
  </si>
  <si>
    <t>LU-8732</t>
  </si>
  <si>
    <t>Lucy Rogers</t>
  </si>
  <si>
    <t>NZ-2022-161150</t>
  </si>
  <si>
    <t>SH-8692</t>
  </si>
  <si>
    <t>Shona Olsen</t>
  </si>
  <si>
    <t>NZ-2022-931309</t>
  </si>
  <si>
    <t>RI-3116</t>
  </si>
  <si>
    <t>Richard Peters-Green</t>
  </si>
  <si>
    <t>NZ-2024-167018</t>
  </si>
  <si>
    <t>CL-1239</t>
  </si>
  <si>
    <t>Clinton Russell-Bell</t>
  </si>
  <si>
    <t>NZ-2025-578718</t>
  </si>
  <si>
    <t>AN-9485</t>
  </si>
  <si>
    <t>Anthony Parker</t>
  </si>
  <si>
    <t>NZ-2025-763983</t>
  </si>
  <si>
    <t>AL-8973</t>
  </si>
  <si>
    <t>Allan Guthrie</t>
  </si>
  <si>
    <t>NZ-2023-314245</t>
  </si>
  <si>
    <t>BA-9321</t>
  </si>
  <si>
    <t>Barbara McLachlan-Reed</t>
  </si>
  <si>
    <t>NZ-2025-100949</t>
  </si>
  <si>
    <t>CH-4903</t>
  </si>
  <si>
    <t>Christopher Stevens</t>
  </si>
  <si>
    <t>NZ-2021-169820</t>
  </si>
  <si>
    <t>GR-6424</t>
  </si>
  <si>
    <t>Grant Terry-McMahon</t>
  </si>
  <si>
    <t>NZ-2025-905508</t>
  </si>
  <si>
    <t>KA-5690</t>
  </si>
  <si>
    <t>Kathryn Little-Brown</t>
  </si>
  <si>
    <t>NZ-2022-803473</t>
  </si>
  <si>
    <t>RO-4601</t>
  </si>
  <si>
    <t>Ross Wallace</t>
  </si>
  <si>
    <t>NZ-2022-893360</t>
  </si>
  <si>
    <t>GA-4147</t>
  </si>
  <si>
    <t>Gabrielle Allen</t>
  </si>
  <si>
    <t>NZ-2024-821416</t>
  </si>
  <si>
    <t>EM-7355</t>
  </si>
  <si>
    <t>Emily Aberhart</t>
  </si>
  <si>
    <t>NZ-2023-869322</t>
  </si>
  <si>
    <t>CA-1686</t>
  </si>
  <si>
    <t>Carolyn Carr</t>
  </si>
  <si>
    <t>NZ-2022-337253</t>
  </si>
  <si>
    <t>KE-8727</t>
  </si>
  <si>
    <t>Kevin Waugh</t>
  </si>
  <si>
    <t>NZ-2022-818461</t>
  </si>
  <si>
    <t>HA-8255</t>
  </si>
  <si>
    <t>Hazel Nicholson</t>
  </si>
  <si>
    <t>NZ-2022-581186</t>
  </si>
  <si>
    <t>SO-3565</t>
  </si>
  <si>
    <t>Sophie Beattie</t>
  </si>
  <si>
    <t>NZ-2021-655867</t>
  </si>
  <si>
    <t>SA-5088</t>
  </si>
  <si>
    <t>Sarah Kirk</t>
  </si>
  <si>
    <t>NZ-2023-487657</t>
  </si>
  <si>
    <t>LA-1140</t>
  </si>
  <si>
    <t>Lachlan Anderson-Adams</t>
  </si>
  <si>
    <t>NZ-2025-242278</t>
  </si>
  <si>
    <t>JO-6009</t>
  </si>
  <si>
    <t>Joanna McKinnon</t>
  </si>
  <si>
    <t>NZ-2022-301655</t>
  </si>
  <si>
    <t>JO-2283</t>
  </si>
  <si>
    <t>Joanne Schwass</t>
  </si>
  <si>
    <t>NZ-2023-513641</t>
  </si>
  <si>
    <t>TE-2138</t>
  </si>
  <si>
    <t>Teresa Edwards</t>
  </si>
  <si>
    <t>NZ-2025-720340</t>
  </si>
  <si>
    <t>CA-4995</t>
  </si>
  <si>
    <t>Catherine Peterson-Osborne</t>
  </si>
  <si>
    <t>NZ-2022-752115</t>
  </si>
  <si>
    <t>EL-5246</t>
  </si>
  <si>
    <t>Elizabeth Wells</t>
  </si>
  <si>
    <t>NZ-2021-985229</t>
  </si>
  <si>
    <t>EL-6569</t>
  </si>
  <si>
    <t>Ella Morgan</t>
  </si>
  <si>
    <t>NZ-2023-758405</t>
  </si>
  <si>
    <t>CH-8385</t>
  </si>
  <si>
    <t>Cheryl Gibson</t>
  </si>
  <si>
    <t>NZ-2023-894688</t>
  </si>
  <si>
    <t>Matthew Jones-Dick</t>
  </si>
  <si>
    <t>NZ-2022-454370</t>
  </si>
  <si>
    <t>SO-8458</t>
  </si>
  <si>
    <t>Sophie Jones-Reid</t>
  </si>
  <si>
    <t>NZ-2022-839903</t>
  </si>
  <si>
    <t>HA-7121</t>
  </si>
  <si>
    <t>Harper Burnett</t>
  </si>
  <si>
    <t>NZ-2022-825596</t>
  </si>
  <si>
    <t>MA-9856</t>
  </si>
  <si>
    <t>Matthew Davey</t>
  </si>
  <si>
    <t>NZ-2023-669826</t>
  </si>
  <si>
    <t>DA-7351</t>
  </si>
  <si>
    <t>Darren Strawbridge-Dean</t>
  </si>
  <si>
    <t>NZ-2022-918841</t>
  </si>
  <si>
    <t>NI-9718</t>
  </si>
  <si>
    <t>Nicola Rossiter</t>
  </si>
  <si>
    <t>NZ-2022-999580</t>
  </si>
  <si>
    <t>SA-6461</t>
  </si>
  <si>
    <t>NZ-2024-117162</t>
  </si>
  <si>
    <t>NI-8501</t>
  </si>
  <si>
    <t>Nicola Fenton</t>
  </si>
  <si>
    <t>NZ-2023-129517</t>
  </si>
  <si>
    <t>JE-7099</t>
  </si>
  <si>
    <t>Jeanette Simpson</t>
  </si>
  <si>
    <t>NZ-2024-205941</t>
  </si>
  <si>
    <t>MA-6867</t>
  </si>
  <si>
    <t>Matthew Tucker</t>
  </si>
  <si>
    <t>NZ-2023-381794</t>
  </si>
  <si>
    <t>MA-4518</t>
  </si>
  <si>
    <t>NZ-2023-168487</t>
  </si>
  <si>
    <t>LE-2596</t>
  </si>
  <si>
    <t>Levi Moran-Bird</t>
  </si>
  <si>
    <t>NZ-2024-461123</t>
  </si>
  <si>
    <t>SH-3530</t>
  </si>
  <si>
    <t>Shannon Smith</t>
  </si>
  <si>
    <t>NZ-2024-588740</t>
  </si>
  <si>
    <t>PA-4123</t>
  </si>
  <si>
    <t>NZ-2022-497753</t>
  </si>
  <si>
    <t>CA-6174</t>
  </si>
  <si>
    <t>Catherine Russell</t>
  </si>
  <si>
    <t>NZ-2022-886974</t>
  </si>
  <si>
    <t>DE-7394</t>
  </si>
  <si>
    <t>Dean Kendall-Donald</t>
  </si>
  <si>
    <t>NZ-2024-744811</t>
  </si>
  <si>
    <t>PE-5203</t>
  </si>
  <si>
    <t>Peter Evans</t>
  </si>
  <si>
    <t>NZ-2022-933793</t>
  </si>
  <si>
    <t>RE-8634</t>
  </si>
  <si>
    <t>Rebekah Morris</t>
  </si>
  <si>
    <t>NZ-2022-675557</t>
  </si>
  <si>
    <t>RO-7699</t>
  </si>
  <si>
    <t>Rose Henderson</t>
  </si>
  <si>
    <t>NZ-2025-840338</t>
  </si>
  <si>
    <t>AN-1228</t>
  </si>
  <si>
    <t>Anne Hart</t>
  </si>
  <si>
    <t>NZ-2022-478214</t>
  </si>
  <si>
    <t>HE-2830</t>
  </si>
  <si>
    <t>Helen Weston</t>
  </si>
  <si>
    <t>NZ-2025-795894</t>
  </si>
  <si>
    <t>AM-5417</t>
  </si>
  <si>
    <t>Amber Findlay</t>
  </si>
  <si>
    <t>NZ-2023-530474</t>
  </si>
  <si>
    <t>LU-9025</t>
  </si>
  <si>
    <t>Luke Hansen-Dunn</t>
  </si>
  <si>
    <t>NZ-2023-368473</t>
  </si>
  <si>
    <t>SH-1446</t>
  </si>
  <si>
    <t>Shelley Black</t>
  </si>
  <si>
    <t>NZ-2023-178371</t>
  </si>
  <si>
    <t>MI-1362</t>
  </si>
  <si>
    <t>Michelle Matthews-Stevens</t>
  </si>
  <si>
    <t>NZ-2021-479054</t>
  </si>
  <si>
    <t>SA-3416</t>
  </si>
  <si>
    <t>Samuel Guthrie</t>
  </si>
  <si>
    <t>NZ-2024-395713</t>
  </si>
  <si>
    <t>HA-6019</t>
  </si>
  <si>
    <t>Hayley Lambert-Hansen</t>
  </si>
  <si>
    <t>NZ-2022-247272</t>
  </si>
  <si>
    <t>PA-1761</t>
  </si>
  <si>
    <t>Pauline Arnott</t>
  </si>
  <si>
    <t>NZ-2024-639668</t>
  </si>
  <si>
    <t>MI-7312</t>
  </si>
  <si>
    <t>Michael Gibson</t>
  </si>
  <si>
    <t>NZ-2023-674228</t>
  </si>
  <si>
    <t>CO-8443</t>
  </si>
  <si>
    <t>Cooper McCarthy</t>
  </si>
  <si>
    <t>NZ-2022-482282</t>
  </si>
  <si>
    <t>KA-6034</t>
  </si>
  <si>
    <t>Kate Monk</t>
  </si>
  <si>
    <t>NZ-2025-959172</t>
  </si>
  <si>
    <t>EM-7782</t>
  </si>
  <si>
    <t>Emily Hansen</t>
  </si>
  <si>
    <t>NZ-2024-913872</t>
  </si>
  <si>
    <t>GA-2559</t>
  </si>
  <si>
    <t>Gary Cook</t>
  </si>
  <si>
    <t>NZ-2025-819051</t>
  </si>
  <si>
    <t>CH-4678</t>
  </si>
  <si>
    <t>Christopher Corlett-Parker</t>
  </si>
  <si>
    <t>NZ-2023-329789</t>
  </si>
  <si>
    <t>MI-7363</t>
  </si>
  <si>
    <t>NZ-2022-857705</t>
  </si>
  <si>
    <t>MI-1638</t>
  </si>
  <si>
    <t>NZ-2022-148670</t>
  </si>
  <si>
    <t>GA-4825</t>
  </si>
  <si>
    <t>Gabrielle Orchard</t>
  </si>
  <si>
    <t>NZ-2023-542043</t>
  </si>
  <si>
    <t>RI-8560</t>
  </si>
  <si>
    <t>Richard Hickey</t>
  </si>
  <si>
    <t>NZ-2022-689473</t>
  </si>
  <si>
    <t>KA-1981</t>
  </si>
  <si>
    <t>Kaye Gibbons</t>
  </si>
  <si>
    <t>NZ-2025-104792</t>
  </si>
  <si>
    <t>AA-2502</t>
  </si>
  <si>
    <t>Aaron McLeod</t>
  </si>
  <si>
    <t>NZ-2021-707830</t>
  </si>
  <si>
    <t>GR-9190</t>
  </si>
  <si>
    <t>Graham Kirk</t>
  </si>
  <si>
    <t>NZ-2025-574449</t>
  </si>
  <si>
    <t>SI-9389</t>
  </si>
  <si>
    <t>Sienna Watt</t>
  </si>
  <si>
    <t>NZ-2021-800474</t>
  </si>
  <si>
    <t>JO-4856</t>
  </si>
  <si>
    <t>Jorja Simmonds-Donald</t>
  </si>
  <si>
    <t>NZ-2024-291023</t>
  </si>
  <si>
    <t>NE-9521</t>
  </si>
  <si>
    <t>Neil Gill-Stace</t>
  </si>
  <si>
    <t>NZ-2024-282034</t>
  </si>
  <si>
    <t>MI-6241</t>
  </si>
  <si>
    <t>Mia Aldridge</t>
  </si>
  <si>
    <t>NZ-2025-274616</t>
  </si>
  <si>
    <t>AR-2660</t>
  </si>
  <si>
    <t>Aria McEwen</t>
  </si>
  <si>
    <t>NZ-2023-143235</t>
  </si>
  <si>
    <t>CR-1472</t>
  </si>
  <si>
    <t>NZ-2025-373352</t>
  </si>
  <si>
    <t>SA-2035</t>
  </si>
  <si>
    <t>Sam Bary</t>
  </si>
  <si>
    <t>NZ-2021-463787</t>
  </si>
  <si>
    <t>WE-2271</t>
  </si>
  <si>
    <t>Wendy Davis</t>
  </si>
  <si>
    <t>NZ-2024-216616</t>
  </si>
  <si>
    <t>HA-2209</t>
  </si>
  <si>
    <t>Hayley Boyce</t>
  </si>
  <si>
    <t>NZ-2021-264924</t>
  </si>
  <si>
    <t>AR-2832</t>
  </si>
  <si>
    <t>Aria Adams-Bell</t>
  </si>
  <si>
    <t>NZ-2022-609315</t>
  </si>
  <si>
    <t>CA-2563</t>
  </si>
  <si>
    <t>Carter Williams</t>
  </si>
  <si>
    <t>NZ-2024-933236</t>
  </si>
  <si>
    <t>PH-3833</t>
  </si>
  <si>
    <t>Phoebe Wood</t>
  </si>
  <si>
    <t>NZ-2024-456810</t>
  </si>
  <si>
    <t>MA-1257</t>
  </si>
  <si>
    <t>Matthew O'Sullivan-Gray</t>
  </si>
  <si>
    <t>NZ-2021-385400</t>
  </si>
  <si>
    <t>RA-6868</t>
  </si>
  <si>
    <t>Raewyn Knowles</t>
  </si>
  <si>
    <t>NZ-2023-150788</t>
  </si>
  <si>
    <t>MA-5225</t>
  </si>
  <si>
    <t>Marcus Robb</t>
  </si>
  <si>
    <t>NZ-2024-265111</t>
  </si>
  <si>
    <t>DE-6279</t>
  </si>
  <si>
    <t>Deborah Morgan</t>
  </si>
  <si>
    <t>NZ-2023-605004</t>
  </si>
  <si>
    <t>WI-4201</t>
  </si>
  <si>
    <t>William Davidson</t>
  </si>
  <si>
    <t>NZ-2024-908798</t>
  </si>
  <si>
    <t>LI-5610</t>
  </si>
  <si>
    <t>Lisa McManaway</t>
  </si>
  <si>
    <t>NZ-2023-189301</t>
  </si>
  <si>
    <t>KE-9584</t>
  </si>
  <si>
    <t>Kenneth Wilkinson</t>
  </si>
  <si>
    <t>NZ-2024-474618</t>
  </si>
  <si>
    <t>WI-9937</t>
  </si>
  <si>
    <t>William Kelly</t>
  </si>
  <si>
    <t>NZ-2022-929360</t>
  </si>
  <si>
    <t>MA-8846</t>
  </si>
  <si>
    <t>Mark Bell</t>
  </si>
  <si>
    <t>NZ-2023-706252</t>
  </si>
  <si>
    <t>MI-9742</t>
  </si>
  <si>
    <t>Michael Allan</t>
  </si>
  <si>
    <t>NZ-2022-856295</t>
  </si>
  <si>
    <t>RO-5207</t>
  </si>
  <si>
    <t>Robyn Muir</t>
  </si>
  <si>
    <t>NZ-2024-951082</t>
  </si>
  <si>
    <t>GR-7632</t>
  </si>
  <si>
    <t>Graham Lloyd</t>
  </si>
  <si>
    <t>NZ-2022-847178</t>
  </si>
  <si>
    <t>MA-7854</t>
  </si>
  <si>
    <t>Matthew Mortimer</t>
  </si>
  <si>
    <t>NZ-2022-297719</t>
  </si>
  <si>
    <t>MA-4601</t>
  </si>
  <si>
    <t>Margaret McGill</t>
  </si>
  <si>
    <t>NZ-2022-226557</t>
  </si>
  <si>
    <t>JO-8672</t>
  </si>
  <si>
    <t>Joshua Fisher-Ward</t>
  </si>
  <si>
    <t>NZ-2025-566794</t>
  </si>
  <si>
    <t>DO-3501</t>
  </si>
  <si>
    <t>Donna McMillan</t>
  </si>
  <si>
    <t>NZ-2022-394392</t>
  </si>
  <si>
    <t>AN-9780</t>
  </si>
  <si>
    <t>Angel Gilchrist</t>
  </si>
  <si>
    <t>NZ-2022-763857</t>
  </si>
  <si>
    <t>MO-1392</t>
  </si>
  <si>
    <t>Monique O'Keefe</t>
  </si>
  <si>
    <t>NZ-2024-354630</t>
  </si>
  <si>
    <t>DA-5207</t>
  </si>
  <si>
    <t>Daniel Cragg-Caldwell</t>
  </si>
  <si>
    <t>NZ-2024-971946</t>
  </si>
  <si>
    <t>TA-2243</t>
  </si>
  <si>
    <t>Tamati Adams</t>
  </si>
  <si>
    <t>NZ-2024-663664</t>
  </si>
  <si>
    <t>AI-4742</t>
  </si>
  <si>
    <t>Aidan Stevenson-Berkahn</t>
  </si>
  <si>
    <t>NZ-2022-756012</t>
  </si>
  <si>
    <t>WI-5020</t>
  </si>
  <si>
    <t>William Black</t>
  </si>
  <si>
    <t>NZ-2022-162978</t>
  </si>
  <si>
    <t>MI-8202</t>
  </si>
  <si>
    <t>NZ-2023-666870</t>
  </si>
  <si>
    <t>OL-6431</t>
  </si>
  <si>
    <t>Oliver Furness</t>
  </si>
  <si>
    <t>NZ-2022-945718</t>
  </si>
  <si>
    <t>KE-7019</t>
  </si>
  <si>
    <t>Kelly Anderson</t>
  </si>
  <si>
    <t>NZ-2024-599249</t>
  </si>
  <si>
    <t>CH-6704</t>
  </si>
  <si>
    <t>Christine Barrett-Lucas</t>
  </si>
  <si>
    <t>NZ-2022-623661</t>
  </si>
  <si>
    <t>SE-5012</t>
  </si>
  <si>
    <t>Sean Bell</t>
  </si>
  <si>
    <t>NZ-2025-795577</t>
  </si>
  <si>
    <t>CO-2159</t>
  </si>
  <si>
    <t>Colin Wallis</t>
  </si>
  <si>
    <t>NZ-2021-143021</t>
  </si>
  <si>
    <t>NE-1382</t>
  </si>
  <si>
    <t>Neil Jamieson</t>
  </si>
  <si>
    <t>NZ-2024-641845</t>
  </si>
  <si>
    <t>JA-6793</t>
  </si>
  <si>
    <t>James Boyce</t>
  </si>
  <si>
    <t>NZ-2022-734554</t>
  </si>
  <si>
    <t>SU-4156</t>
  </si>
  <si>
    <t>Susan O'Neill</t>
  </si>
  <si>
    <t>NZ-2022-738508</t>
  </si>
  <si>
    <t>EV-8183</t>
  </si>
  <si>
    <t>Eva Berry</t>
  </si>
  <si>
    <t>NZ-2023-534274</t>
  </si>
  <si>
    <t>ME-3824</t>
  </si>
  <si>
    <t>Megan Reid</t>
  </si>
  <si>
    <t>NZ-2023-403133</t>
  </si>
  <si>
    <t>BR-7330</t>
  </si>
  <si>
    <t>Bruce Jones-Ford</t>
  </si>
  <si>
    <t>NZ-2023-935638</t>
  </si>
  <si>
    <t>MA-8001</t>
  </si>
  <si>
    <t>Matthew Miller</t>
  </si>
  <si>
    <t>NZ-2023-802404</t>
  </si>
  <si>
    <t>NI-7443</t>
  </si>
  <si>
    <t>Nicholas Best</t>
  </si>
  <si>
    <t>NZ-2024-697877</t>
  </si>
  <si>
    <t>MA-1834</t>
  </si>
  <si>
    <t>Mark Hills</t>
  </si>
  <si>
    <t>NZ-2023-304884</t>
  </si>
  <si>
    <t>KA-5580</t>
  </si>
  <si>
    <t>Katrina Marfell-Rutherford</t>
  </si>
  <si>
    <t>NZ-2024-668915</t>
  </si>
  <si>
    <t>ED-8631</t>
  </si>
  <si>
    <t>Eden Atkinson-Pedersen</t>
  </si>
  <si>
    <t>NZ-2023-615894</t>
  </si>
  <si>
    <t>AN-8465</t>
  </si>
  <si>
    <t>Andrew Gunn</t>
  </si>
  <si>
    <t>NZ-2022-125895</t>
  </si>
  <si>
    <t>DE-9853</t>
  </si>
  <si>
    <t>Dean Miller</t>
  </si>
  <si>
    <t>NZ-2023-861948</t>
  </si>
  <si>
    <t>JA-2055</t>
  </si>
  <si>
    <t>James Rickard</t>
  </si>
  <si>
    <t>NZ-2025-127266</t>
  </si>
  <si>
    <t>SH-8334</t>
  </si>
  <si>
    <t>Shania Burton</t>
  </si>
  <si>
    <t>NZ-2025-427967</t>
  </si>
  <si>
    <t>LA-8846</t>
  </si>
  <si>
    <t>Lauren Thomas</t>
  </si>
  <si>
    <t>NZ-2022-766690</t>
  </si>
  <si>
    <t>RO-4409</t>
  </si>
  <si>
    <t>Robert Ryan</t>
  </si>
  <si>
    <t>NZ-2022-253542</t>
  </si>
  <si>
    <t>LE-9342</t>
  </si>
  <si>
    <t>Leah McKay</t>
  </si>
  <si>
    <t>NZ-2022-324030</t>
  </si>
  <si>
    <t>AM-4066</t>
  </si>
  <si>
    <t>Amber Kay</t>
  </si>
  <si>
    <t>NZ-2024-258543</t>
  </si>
  <si>
    <t>BR-1443</t>
  </si>
  <si>
    <t>Bronwyn Bishop</t>
  </si>
  <si>
    <t>NZ-2023-613983</t>
  </si>
  <si>
    <t>KE-2901</t>
  </si>
  <si>
    <t>Kevin Neal-Field</t>
  </si>
  <si>
    <t>NZ-2022-883069</t>
  </si>
  <si>
    <t>ST-7024</t>
  </si>
  <si>
    <t>Stephanie Fleming</t>
  </si>
  <si>
    <t>NZ-2025-938007</t>
  </si>
  <si>
    <t>BE-7102</t>
  </si>
  <si>
    <t>Benjamin Taylor-Osborne</t>
  </si>
  <si>
    <t>NZ-2021-366878</t>
  </si>
  <si>
    <t>JE-5236</t>
  </si>
  <si>
    <t>NZ-2022-344538</t>
  </si>
  <si>
    <t>ZO-3413</t>
  </si>
  <si>
    <t>Zoe Johnston</t>
  </si>
  <si>
    <t>NZ-2023-941608</t>
  </si>
  <si>
    <t>SH-1244</t>
  </si>
  <si>
    <t>Sharon Johnston</t>
  </si>
  <si>
    <t>NZ-2023-829830</t>
  </si>
  <si>
    <t>JA-3679</t>
  </si>
  <si>
    <t>Jason Hogg</t>
  </si>
  <si>
    <t>NZ-2023-515131</t>
  </si>
  <si>
    <t>MA-8299</t>
  </si>
  <si>
    <t>Maddison Marshall</t>
  </si>
  <si>
    <t>NZ-2024-720229</t>
  </si>
  <si>
    <t>DE-1566</t>
  </si>
  <si>
    <t>NZ-2024-391425</t>
  </si>
  <si>
    <t>SH-5101</t>
  </si>
  <si>
    <t>Shannon Ryan-Wong</t>
  </si>
  <si>
    <t>NZ-2024-469528</t>
  </si>
  <si>
    <t>OL-1977</t>
  </si>
  <si>
    <t>Olivia Carpenter-McGrath</t>
  </si>
  <si>
    <t>NZ-2022-367121</t>
  </si>
  <si>
    <t>TA-2728</t>
  </si>
  <si>
    <t>Tamati Taylor</t>
  </si>
  <si>
    <t>NZ-2025-305122</t>
  </si>
  <si>
    <t>JO-8594</t>
  </si>
  <si>
    <t>Jordan Baird-Adams</t>
  </si>
  <si>
    <t>NZ-2023-233503</t>
  </si>
  <si>
    <t>LI-6393</t>
  </si>
  <si>
    <t>NZ-2023-658896</t>
  </si>
  <si>
    <t>AL-5822</t>
  </si>
  <si>
    <t>Alyssa Black-Donaldson</t>
  </si>
  <si>
    <t>NZ-2023-261151</t>
  </si>
  <si>
    <t>SO-6435</t>
  </si>
  <si>
    <t>Sophia Boyce-Baldick</t>
  </si>
  <si>
    <t>NZ-2021-648897</t>
  </si>
  <si>
    <t>CA-2681</t>
  </si>
  <si>
    <t>Cameron Henderson</t>
  </si>
  <si>
    <t>NZ-2023-251546</t>
  </si>
  <si>
    <t>SU-7054</t>
  </si>
  <si>
    <t>Susan Saunders-Griffiths</t>
  </si>
  <si>
    <t>NZ-2024-798627</t>
  </si>
  <si>
    <t>VA-8219</t>
  </si>
  <si>
    <t>Vanessa Roberts</t>
  </si>
  <si>
    <t>NZ-2024-981783</t>
  </si>
  <si>
    <t>GL-7456</t>
  </si>
  <si>
    <t>Glen Paton</t>
  </si>
  <si>
    <t>NZ-2023-425696</t>
  </si>
  <si>
    <t>ST-4706</t>
  </si>
  <si>
    <t>NZ-2021-392378</t>
  </si>
  <si>
    <t>PH-5506</t>
  </si>
  <si>
    <t>Philippa Douglas</t>
  </si>
  <si>
    <t>NZ-2023-968989</t>
  </si>
  <si>
    <t>CA-4970</t>
  </si>
  <si>
    <t>Carolyn Grant-Lloyd</t>
  </si>
  <si>
    <t>NZ-2025-483155</t>
  </si>
  <si>
    <t>HA-4932</t>
  </si>
  <si>
    <t>Hamish Hoskins</t>
  </si>
  <si>
    <t>NZ-2024-758434</t>
  </si>
  <si>
    <t>NA-7482</t>
  </si>
  <si>
    <t>Natalie Smith-Clifford</t>
  </si>
  <si>
    <t>NZ-2022-698798</t>
  </si>
  <si>
    <t>HA-3616</t>
  </si>
  <si>
    <t>Harley Bird</t>
  </si>
  <si>
    <t>NZ-2024-607115</t>
  </si>
  <si>
    <t>KY-2773</t>
  </si>
  <si>
    <t>Kylie Reid-Parker</t>
  </si>
  <si>
    <t>NZ-2024-252280</t>
  </si>
  <si>
    <t>LA-3010</t>
  </si>
  <si>
    <t>Laura Clarke</t>
  </si>
  <si>
    <t>NZ-2021-990043</t>
  </si>
  <si>
    <t>WA-7598</t>
  </si>
  <si>
    <t>Wayne Field-Ward</t>
  </si>
  <si>
    <t>NZ-2024-139419</t>
  </si>
  <si>
    <t>OL-6648</t>
  </si>
  <si>
    <t>Olive Sixtus</t>
  </si>
  <si>
    <t>NZ-2023-927999</t>
  </si>
  <si>
    <t>DE-5584</t>
  </si>
  <si>
    <t>Derek Lee-Sheridan</t>
  </si>
  <si>
    <t>NZ-2025-240737</t>
  </si>
  <si>
    <t>SA-7813</t>
  </si>
  <si>
    <t>Sarah Wells</t>
  </si>
  <si>
    <t>NZ-2022-532850</t>
  </si>
  <si>
    <t>MI-6058</t>
  </si>
  <si>
    <t>Michele Franklin</t>
  </si>
  <si>
    <t>NZ-2022-811600</t>
  </si>
  <si>
    <t>LI-3506</t>
  </si>
  <si>
    <t>Liam Smith</t>
  </si>
  <si>
    <t>NZ-2021-850813</t>
  </si>
  <si>
    <t>ED-7871</t>
  </si>
  <si>
    <t>Edward Baker</t>
  </si>
  <si>
    <t>NZ-2024-437561</t>
  </si>
  <si>
    <t>BE-1915</t>
  </si>
  <si>
    <t>Benjamin Johnston</t>
  </si>
  <si>
    <t>NZ-2024-199980</t>
  </si>
  <si>
    <t>LO-1494</t>
  </si>
  <si>
    <t>Lorraine Taylor</t>
  </si>
  <si>
    <t>NZ-2024-876031</t>
  </si>
  <si>
    <t>EM-5577</t>
  </si>
  <si>
    <t>Emily Goodwin-Weston</t>
  </si>
  <si>
    <t>NZ-2023-372069</t>
  </si>
  <si>
    <t>CH-2111</t>
  </si>
  <si>
    <t>Cheryl Rickard</t>
  </si>
  <si>
    <t>NZ-2023-405622</t>
  </si>
  <si>
    <t>MU-5735</t>
  </si>
  <si>
    <t>Murray Walton</t>
  </si>
  <si>
    <t>NZ-2023-636146</t>
  </si>
  <si>
    <t>LI-6522</t>
  </si>
  <si>
    <t>Lisa Marfell</t>
  </si>
  <si>
    <t>NZ-2024-956032</t>
  </si>
  <si>
    <t>JA-7514</t>
  </si>
  <si>
    <t>Jacob Duncan</t>
  </si>
  <si>
    <t>NZ-2025-993788</t>
  </si>
  <si>
    <t>EM-1909</t>
  </si>
  <si>
    <t>Emma Stewart</t>
  </si>
  <si>
    <t>NZ-2023-237920</t>
  </si>
  <si>
    <t>PA-2684</t>
  </si>
  <si>
    <t>Patricia O'Leary</t>
  </si>
  <si>
    <t>NZ-2021-371501</t>
  </si>
  <si>
    <t>NI-7086</t>
  </si>
  <si>
    <t>Nikau McLean</t>
  </si>
  <si>
    <t>NZ-2022-124075</t>
  </si>
  <si>
    <t>TY-7360</t>
  </si>
  <si>
    <t>Tyler Wood</t>
  </si>
  <si>
    <t>NZ-2024-130161</t>
  </si>
  <si>
    <t>SI-5356</t>
  </si>
  <si>
    <t>Simon Edwards</t>
  </si>
  <si>
    <t>NZ-2022-870387</t>
  </si>
  <si>
    <t>IH-5188</t>
  </si>
  <si>
    <t>Ihaia Russell-Banks</t>
  </si>
  <si>
    <t>NZ-2023-716286</t>
  </si>
  <si>
    <t>JO-3063</t>
  </si>
  <si>
    <t>John Peters</t>
  </si>
  <si>
    <t>NZ-2023-547648</t>
  </si>
  <si>
    <t>BE-4117</t>
  </si>
  <si>
    <t>Benjamin Gray</t>
  </si>
  <si>
    <t>NZ-2023-726245</t>
  </si>
  <si>
    <t>JA-6174</t>
  </si>
  <si>
    <t>Jane Murphy-Lee</t>
  </si>
  <si>
    <t>NZ-2024-863807</t>
  </si>
  <si>
    <t>ED-6060</t>
  </si>
  <si>
    <t>Edward Law</t>
  </si>
  <si>
    <t>NZ-2025-741376</t>
  </si>
  <si>
    <t>WI-6273</t>
  </si>
  <si>
    <t>William Jones-Carson</t>
  </si>
  <si>
    <t>NZ-2024-108669</t>
  </si>
  <si>
    <t>ED-3688</t>
  </si>
  <si>
    <t>Edward Davis</t>
  </si>
  <si>
    <t>NZ-2023-109804</t>
  </si>
  <si>
    <t>DA-2657</t>
  </si>
  <si>
    <t>David Evans</t>
  </si>
  <si>
    <t>NZ-2024-184195</t>
  </si>
  <si>
    <t>JU-2724</t>
  </si>
  <si>
    <t>Judith Adams-Turner</t>
  </si>
  <si>
    <t>NZ-2022-965427</t>
  </si>
  <si>
    <t>DE-8140</t>
  </si>
  <si>
    <t>Deborah Satherley</t>
  </si>
  <si>
    <t>NZ-2022-356153</t>
  </si>
  <si>
    <t>SI-7437</t>
  </si>
  <si>
    <t>Simon Campbell-Oliver</t>
  </si>
  <si>
    <t>NZ-2022-131244</t>
  </si>
  <si>
    <t>GA-2398</t>
  </si>
  <si>
    <t>Gareth Hickey</t>
  </si>
  <si>
    <t>NZ-2021-505996</t>
  </si>
  <si>
    <t>AN-9164</t>
  </si>
  <si>
    <t>Andrea Gibson-Gray</t>
  </si>
  <si>
    <t>NZ-2022-475984</t>
  </si>
  <si>
    <t>GA-5154</t>
  </si>
  <si>
    <t>Gail Kerr</t>
  </si>
  <si>
    <t>NZ-2024-651493</t>
  </si>
  <si>
    <t>NI-7496</t>
  </si>
  <si>
    <t>Nicholas Vercoe</t>
  </si>
  <si>
    <t>NZ-2024-707461</t>
  </si>
  <si>
    <t>SA-8471</t>
  </si>
  <si>
    <t>Sandra Hart</t>
  </si>
  <si>
    <t>NZ-2022-288440</t>
  </si>
  <si>
    <t>JO-6454</t>
  </si>
  <si>
    <t>Joanne Joe-Manning</t>
  </si>
  <si>
    <t>NZ-2025-929134</t>
  </si>
  <si>
    <t>TE-2301</t>
  </si>
  <si>
    <t>Tegan Kelly</t>
  </si>
  <si>
    <t>NZ-2023-677347</t>
  </si>
  <si>
    <t>MA-4975</t>
  </si>
  <si>
    <t>Mary Henderson</t>
  </si>
  <si>
    <t>NZ-2023-480898</t>
  </si>
  <si>
    <t>JO-7478</t>
  </si>
  <si>
    <t>Joanne Pollard</t>
  </si>
  <si>
    <t>NZ-2022-466271</t>
  </si>
  <si>
    <t>WA-8183</t>
  </si>
  <si>
    <t>Wayne York-Brown</t>
  </si>
  <si>
    <t>NZ-2024-874417</t>
  </si>
  <si>
    <t>EL-6877</t>
  </si>
  <si>
    <t>NZ-2025-979106</t>
  </si>
  <si>
    <t>JO-2036</t>
  </si>
  <si>
    <t>John Higgins</t>
  </si>
  <si>
    <t>NZ-2022-122625</t>
  </si>
  <si>
    <t>JE-8441</t>
  </si>
  <si>
    <t>Jeffrey Chandler</t>
  </si>
  <si>
    <t>NZ-2024-268819</t>
  </si>
  <si>
    <t>MA-4044</t>
  </si>
  <si>
    <t>Madison Waters-McCormick</t>
  </si>
  <si>
    <t>NZ-2023-653262</t>
  </si>
  <si>
    <t>TO-4042</t>
  </si>
  <si>
    <t>Toni Steele</t>
  </si>
  <si>
    <t>NZ-2022-960714</t>
  </si>
  <si>
    <t>RE-7408</t>
  </si>
  <si>
    <t>Rebecca Baldick-Boyce</t>
  </si>
  <si>
    <t>NZ-2021-541428</t>
  </si>
  <si>
    <t>OL-9438</t>
  </si>
  <si>
    <t>Olivia Currie</t>
  </si>
  <si>
    <t>NZ-2024-447304</t>
  </si>
  <si>
    <t>JO-7811</t>
  </si>
  <si>
    <t>Joshua Robert-Sutton</t>
  </si>
  <si>
    <t>NZ-2021-205258</t>
  </si>
  <si>
    <t>AM-6812</t>
  </si>
  <si>
    <t>Amber Francis</t>
  </si>
  <si>
    <t>NZ-2023-611132</t>
  </si>
  <si>
    <t>SA-8853</t>
  </si>
  <si>
    <t>Samuel McIsaac-Anderson</t>
  </si>
  <si>
    <t>NZ-2023-467975</t>
  </si>
  <si>
    <t>EM-2327</t>
  </si>
  <si>
    <t>Emma Smith</t>
  </si>
  <si>
    <t>NZ-2022-670896</t>
  </si>
  <si>
    <t>ET-7665</t>
  </si>
  <si>
    <t>Ethan Baldwin</t>
  </si>
  <si>
    <t>NZ-2022-590547</t>
  </si>
  <si>
    <t>LA-1427</t>
  </si>
  <si>
    <t>Laura Boyce</t>
  </si>
  <si>
    <t>NZ-2025-364683</t>
  </si>
  <si>
    <t>RO-5626</t>
  </si>
  <si>
    <t>Robert O'Leary</t>
  </si>
  <si>
    <t>NZ-2022-663224</t>
  </si>
  <si>
    <t>LI-8984</t>
  </si>
  <si>
    <t>Lisa McLeod-Pratt</t>
  </si>
  <si>
    <t>NZ-2021-143245</t>
  </si>
  <si>
    <t>NI-9150</t>
  </si>
  <si>
    <t>Nicole Mudgway-McEwen</t>
  </si>
  <si>
    <t>NZ-2023-505957</t>
  </si>
  <si>
    <t>EL-6457</t>
  </si>
  <si>
    <t>Elizabeth Sinclair</t>
  </si>
  <si>
    <t>NZ-2024-343326</t>
  </si>
  <si>
    <t>ZO-5657</t>
  </si>
  <si>
    <t>Zoe Hart</t>
  </si>
  <si>
    <t>NZ-2022-231382</t>
  </si>
  <si>
    <t>LU-8511</t>
  </si>
  <si>
    <t>Luke Arnott</t>
  </si>
  <si>
    <t>NZ-2022-482809</t>
  </si>
  <si>
    <t>SH-7298</t>
  </si>
  <si>
    <t>Shane Mitchell</t>
  </si>
  <si>
    <t>NZ-2025-426051</t>
  </si>
  <si>
    <t>AN-7857</t>
  </si>
  <si>
    <t>Ann Gilchrist</t>
  </si>
  <si>
    <t>NZ-2021-630411</t>
  </si>
  <si>
    <t>JA-7047</t>
  </si>
  <si>
    <t>Jayden Day</t>
  </si>
  <si>
    <t>NZ-2022-868123</t>
  </si>
  <si>
    <t>LE-9972</t>
  </si>
  <si>
    <t>Leah Richards</t>
  </si>
  <si>
    <t>NZ-2024-741793</t>
  </si>
  <si>
    <t>JO-2610</t>
  </si>
  <si>
    <t>John Craig</t>
  </si>
  <si>
    <t>NZ-2025-771350</t>
  </si>
  <si>
    <t>JE-4495</t>
  </si>
  <si>
    <t>Jesse Allan</t>
  </si>
  <si>
    <t>NZ-2021-641212</t>
  </si>
  <si>
    <t>KI-9547</t>
  </si>
  <si>
    <t>Kirsty Adams</t>
  </si>
  <si>
    <t>NZ-2022-605586</t>
  </si>
  <si>
    <t>NA-3000</t>
  </si>
  <si>
    <t>Natalie Duncan-Russell</t>
  </si>
  <si>
    <t>NZ-2024-773621</t>
  </si>
  <si>
    <t>JE-9530</t>
  </si>
  <si>
    <t>Jeremy Cole-Baker</t>
  </si>
  <si>
    <t>NZ-2024-721289</t>
  </si>
  <si>
    <t>MA-2695</t>
  </si>
  <si>
    <t>Manaia Cole-Eden</t>
  </si>
  <si>
    <t>NZ-2023-196890</t>
  </si>
  <si>
    <t>JA-9225</t>
  </si>
  <si>
    <t>Jamie Kennedy-Burt</t>
  </si>
  <si>
    <t>NZ-2022-997495</t>
  </si>
  <si>
    <t>BE-9143</t>
  </si>
  <si>
    <t>Benjamin Gordon</t>
  </si>
  <si>
    <t>NZ-2022-856291</t>
  </si>
  <si>
    <t>AN-8469</t>
  </si>
  <si>
    <t>Angela Pollard</t>
  </si>
  <si>
    <t>NZ-2022-879209</t>
  </si>
  <si>
    <t>CH-5354</t>
  </si>
  <si>
    <t>Christopher Fletcher</t>
  </si>
  <si>
    <t>NZ-2022-881951</t>
  </si>
  <si>
    <t>KA-9417</t>
  </si>
  <si>
    <t>Karl Harris</t>
  </si>
  <si>
    <t>NZ-2022-473864</t>
  </si>
  <si>
    <t>DE-7761</t>
  </si>
  <si>
    <t>Debbie Carter</t>
  </si>
  <si>
    <t>NZ-2023-333111</t>
  </si>
  <si>
    <t>JA-6664</t>
  </si>
  <si>
    <t>Jasmine Howard</t>
  </si>
  <si>
    <t>NZ-2024-227615</t>
  </si>
  <si>
    <t>AL-7427</t>
  </si>
  <si>
    <t>Alexis Lloyd</t>
  </si>
  <si>
    <t>NZ-2024-343579</t>
  </si>
  <si>
    <t>JO-1719</t>
  </si>
  <si>
    <t>Joseph Ham</t>
  </si>
  <si>
    <t>NZ-2024-332134</t>
  </si>
  <si>
    <t>LA-7357</t>
  </si>
  <si>
    <t>Lauren Bell</t>
  </si>
  <si>
    <t>NZ-2024-728186</t>
  </si>
  <si>
    <t>BE-8404</t>
  </si>
  <si>
    <t>Beau Cameron-Richards</t>
  </si>
  <si>
    <t>NZ-2024-560311</t>
  </si>
  <si>
    <t>AN-5196</t>
  </si>
  <si>
    <t>Anthony Reid-Cameron</t>
  </si>
  <si>
    <t>NZ-2022-695060</t>
  </si>
  <si>
    <t>HA-8179</t>
  </si>
  <si>
    <t>Hamish Marshall</t>
  </si>
  <si>
    <t>NZ-2023-377607</t>
  </si>
  <si>
    <t>AN-8363</t>
  </si>
  <si>
    <t>Angela Davey</t>
  </si>
  <si>
    <t>NZ-2022-667260</t>
  </si>
  <si>
    <t>EV-2643</t>
  </si>
  <si>
    <t>Evie MacDonald</t>
  </si>
  <si>
    <t>NZ-2023-716490</t>
  </si>
  <si>
    <t>CA-6966</t>
  </si>
  <si>
    <t>Caleb Boyd</t>
  </si>
  <si>
    <t>NZ-2023-962625</t>
  </si>
  <si>
    <t>BR-3303</t>
  </si>
  <si>
    <t>Bronwyn Fox</t>
  </si>
  <si>
    <t>NZ-2022-431805</t>
  </si>
  <si>
    <t>RO-9040</t>
  </si>
  <si>
    <t>Robert May</t>
  </si>
  <si>
    <t>NZ-2022-515030</t>
  </si>
  <si>
    <t>HA-5785</t>
  </si>
  <si>
    <t>Hayden Nash</t>
  </si>
  <si>
    <t>NZ-2025-441898</t>
  </si>
  <si>
    <t>TH-4434</t>
  </si>
  <si>
    <t>Thomas O'Sullivan</t>
  </si>
  <si>
    <t>NZ-2025-472544</t>
  </si>
  <si>
    <t>GR-2201</t>
  </si>
  <si>
    <t>Grant Hanson</t>
  </si>
  <si>
    <t>NZ-2024-769771</t>
  </si>
  <si>
    <t>JO-3739</t>
  </si>
  <si>
    <t>John Moore</t>
  </si>
  <si>
    <t>NZ-2023-717896</t>
  </si>
  <si>
    <t>MA-2849</t>
  </si>
  <si>
    <t>NZ-2024-818834</t>
  </si>
  <si>
    <t>LI-2886</t>
  </si>
  <si>
    <t>Liam Gray</t>
  </si>
  <si>
    <t>NZ-2021-787057</t>
  </si>
  <si>
    <t>RO-2800</t>
  </si>
  <si>
    <t>Ross Anderson</t>
  </si>
  <si>
    <t>NZ-2022-927762</t>
  </si>
  <si>
    <t>JU-4224</t>
  </si>
  <si>
    <t>Judith Williams</t>
  </si>
  <si>
    <t>NZ-2024-873698</t>
  </si>
  <si>
    <t>TR-6337</t>
  </si>
  <si>
    <t>Trent Harris</t>
  </si>
  <si>
    <t>NZ-2021-329753</t>
  </si>
  <si>
    <t>CH-2734</t>
  </si>
  <si>
    <t>Charlie Harrison</t>
  </si>
  <si>
    <t>NZ-2022-913306</t>
  </si>
  <si>
    <t>PO-2161</t>
  </si>
  <si>
    <t>Poppy Nielsen-Simpson</t>
  </si>
  <si>
    <t>NZ-2025-478035</t>
  </si>
  <si>
    <t>CA-7881</t>
  </si>
  <si>
    <t>NZ-2024-110096</t>
  </si>
  <si>
    <t>DA-3728</t>
  </si>
  <si>
    <t>Damon Smart</t>
  </si>
  <si>
    <t>NZ-2024-540340</t>
  </si>
  <si>
    <t>HE-6832</t>
  </si>
  <si>
    <t>Heather Jellyman</t>
  </si>
  <si>
    <t>NZ-2022-523019</t>
  </si>
  <si>
    <t>KA-5488</t>
  </si>
  <si>
    <t>Kathryn Burns</t>
  </si>
  <si>
    <t>NZ-2022-924349</t>
  </si>
  <si>
    <t>JA-7802</t>
  </si>
  <si>
    <t>Jane Wills</t>
  </si>
  <si>
    <t>NZ-2025-799941</t>
  </si>
  <si>
    <t>GE-5376</t>
  </si>
  <si>
    <t>Geoffrey McDonald-Reid</t>
  </si>
  <si>
    <t>NZ-2025-570068</t>
  </si>
  <si>
    <t>RE-3548</t>
  </si>
  <si>
    <t>Rebecca Stevens-Williamson</t>
  </si>
  <si>
    <t>NZ-2025-696676</t>
  </si>
  <si>
    <t>JA-4743</t>
  </si>
  <si>
    <t>James Armstrong</t>
  </si>
  <si>
    <t>NZ-2023-144862</t>
  </si>
  <si>
    <t>TO-4508</t>
  </si>
  <si>
    <t>Toni Stubbs</t>
  </si>
  <si>
    <t>NZ-2024-837102</t>
  </si>
  <si>
    <t>HE-5885</t>
  </si>
  <si>
    <t>Heather Goodwin</t>
  </si>
  <si>
    <t>NZ-2022-481416</t>
  </si>
  <si>
    <t>JO-6450</t>
  </si>
  <si>
    <t>John Lancaster</t>
  </si>
  <si>
    <t>NZ-2021-137500</t>
  </si>
  <si>
    <t>JA-6805</t>
  </si>
  <si>
    <t>Jamie McMillan-Webb</t>
  </si>
  <si>
    <t>NZ-2023-538790</t>
  </si>
  <si>
    <t>LI-8552</t>
  </si>
  <si>
    <t>Lisa Laurenson-Turner</t>
  </si>
  <si>
    <t>NZ-2023-627353</t>
  </si>
  <si>
    <t>MA-5113</t>
  </si>
  <si>
    <t>Mary Murphy</t>
  </si>
  <si>
    <t>NZ-2025-986611</t>
  </si>
  <si>
    <t>VI-7618</t>
  </si>
  <si>
    <t>Victoria Pritchard</t>
  </si>
  <si>
    <t>NZ-2023-935589</t>
  </si>
  <si>
    <t>AD-6682</t>
  </si>
  <si>
    <t>Adam Miller</t>
  </si>
  <si>
    <t>NZ-2022-559554</t>
  </si>
  <si>
    <t>EV-4954</t>
  </si>
  <si>
    <t>Eva Mitchell</t>
  </si>
  <si>
    <t>NZ-2024-708308</t>
  </si>
  <si>
    <t>RA-1141</t>
  </si>
  <si>
    <t>Rachel Jackson</t>
  </si>
  <si>
    <t>NZ-2025-482360</t>
  </si>
  <si>
    <t>AA-8123</t>
  </si>
  <si>
    <t>Aaron Miller</t>
  </si>
  <si>
    <t>NZ-2023-166158</t>
  </si>
  <si>
    <t>DY-6862</t>
  </si>
  <si>
    <t>Dylan Reed</t>
  </si>
  <si>
    <t>NZ-2023-344583</t>
  </si>
  <si>
    <t>DE-3787</t>
  </si>
  <si>
    <t>Deborah Smith</t>
  </si>
  <si>
    <t>NZ-2023-493121</t>
  </si>
  <si>
    <t>CH-1267</t>
  </si>
  <si>
    <t>Charlotte Hoskins</t>
  </si>
  <si>
    <t>NZ-2024-750105</t>
  </si>
  <si>
    <t>ST-8559</t>
  </si>
  <si>
    <t>Stephen Ward-Smart</t>
  </si>
  <si>
    <t>NZ-2022-139190</t>
  </si>
  <si>
    <t>JA-9024</t>
  </si>
  <si>
    <t>Jake Anderson-Waters</t>
  </si>
  <si>
    <t>NZ-2024-240291</t>
  </si>
  <si>
    <t>BE-8252</t>
  </si>
  <si>
    <t>Benjamin Fletcher</t>
  </si>
  <si>
    <t>NZ-2022-579148</t>
  </si>
  <si>
    <t>NI-3727</t>
  </si>
  <si>
    <t>Nicola Whittaker</t>
  </si>
  <si>
    <t>NZ-2023-790313</t>
  </si>
  <si>
    <t>Jason Lloyd</t>
  </si>
  <si>
    <t>NZ-2022-392261</t>
  </si>
  <si>
    <t>DA-9055</t>
  </si>
  <si>
    <t>Daniel Cameron</t>
  </si>
  <si>
    <t>NZ-2022-527820</t>
  </si>
  <si>
    <t>SU-3877</t>
  </si>
  <si>
    <t>Susan McEwen</t>
  </si>
  <si>
    <t>NZ-2023-467401</t>
  </si>
  <si>
    <t>SU-1890</t>
  </si>
  <si>
    <t>Suzanne Brown-Thomas</t>
  </si>
  <si>
    <t>NZ-2024-627634</t>
  </si>
  <si>
    <t>Karen Bell</t>
  </si>
  <si>
    <t>NZ-2024-471380</t>
  </si>
  <si>
    <t>CO-1443</t>
  </si>
  <si>
    <t>Courtney Boniface</t>
  </si>
  <si>
    <t>NZ-2024-954110</t>
  </si>
  <si>
    <t>NI-3193</t>
  </si>
  <si>
    <t>Nicole Pope-Boyce</t>
  </si>
  <si>
    <t>NZ-2024-155084</t>
  </si>
  <si>
    <t>ZO-8259</t>
  </si>
  <si>
    <t>Zoe Smith</t>
  </si>
  <si>
    <t>NZ-2025-665242</t>
  </si>
  <si>
    <t>HA-1033</t>
  </si>
  <si>
    <t>Harper Bassett</t>
  </si>
  <si>
    <t>NZ-2023-572405</t>
  </si>
  <si>
    <t>BR-3636</t>
  </si>
  <si>
    <t>Brian Mitchell-Lane</t>
  </si>
  <si>
    <t>NZ-2021-733661</t>
  </si>
  <si>
    <t>HE-4773</t>
  </si>
  <si>
    <t>Helen Kirk-Rowe</t>
  </si>
  <si>
    <t>NZ-2022-442019</t>
  </si>
  <si>
    <t>JA-6806</t>
  </si>
  <si>
    <t>Jacqueline Holland</t>
  </si>
  <si>
    <t>NZ-2025-115444</t>
  </si>
  <si>
    <t>DE-3548</t>
  </si>
  <si>
    <t>Denise Adams</t>
  </si>
  <si>
    <t>NZ-2022-669516</t>
  </si>
  <si>
    <t>Jacob Gray</t>
  </si>
  <si>
    <t>NZ-2024-659026</t>
  </si>
  <si>
    <t>HA-2193</t>
  </si>
  <si>
    <t>Hayley McIntosh</t>
  </si>
  <si>
    <t>NZ-2024-340060</t>
  </si>
  <si>
    <t>PE-2530</t>
  </si>
  <si>
    <t>Peter Harris</t>
  </si>
  <si>
    <t>NZ-2025-595077</t>
  </si>
  <si>
    <t>AM-3846</t>
  </si>
  <si>
    <t>Amber Hamilton</t>
  </si>
  <si>
    <t>NZ-2023-261776</t>
  </si>
  <si>
    <t>RO-8053</t>
  </si>
  <si>
    <t>Robert Dixon</t>
  </si>
  <si>
    <t>NZ-2022-187146</t>
  </si>
  <si>
    <t>PA-5878</t>
  </si>
  <si>
    <t>Pauline Warren</t>
  </si>
  <si>
    <t>NZ-2022-845924</t>
  </si>
  <si>
    <t>KA-7031</t>
  </si>
  <si>
    <t>Katherine Mitchell</t>
  </si>
  <si>
    <t>NZ-2024-947113</t>
  </si>
  <si>
    <t>JA-9948</t>
  </si>
  <si>
    <t>Jan Hart</t>
  </si>
  <si>
    <t>NZ-2023-616144</t>
  </si>
  <si>
    <t>AN-2600</t>
  </si>
  <si>
    <t>Angela Hanson</t>
  </si>
  <si>
    <t>NZ-2021-363694</t>
  </si>
  <si>
    <t>BR-3159</t>
  </si>
  <si>
    <t>Brendan Davis</t>
  </si>
  <si>
    <t>NZ-2024-133165</t>
  </si>
  <si>
    <t>DE-4944</t>
  </si>
  <si>
    <t>Deborah Nelson</t>
  </si>
  <si>
    <t>NZ-2024-439771</t>
  </si>
  <si>
    <t>SA-1634</t>
  </si>
  <si>
    <t>Sarah Joe</t>
  </si>
  <si>
    <t>NZ-2021-184560</t>
  </si>
  <si>
    <t>PA-9460</t>
  </si>
  <si>
    <t>Paul Ching</t>
  </si>
  <si>
    <t>NZ-2023-401146</t>
  </si>
  <si>
    <t>DI-4485</t>
  </si>
  <si>
    <t>Diane Oliver-Webby</t>
  </si>
  <si>
    <t>NZ-2023-281228</t>
  </si>
  <si>
    <t>PA-8493</t>
  </si>
  <si>
    <t>Paul Read</t>
  </si>
  <si>
    <t>NZ-2022-614971</t>
  </si>
  <si>
    <t>RA-4334</t>
  </si>
  <si>
    <t>Raewyn Jones</t>
  </si>
  <si>
    <t>NZ-2021-351653</t>
  </si>
  <si>
    <t>JA-1668</t>
  </si>
  <si>
    <t>Jason Allan</t>
  </si>
  <si>
    <t>NZ-2022-668058</t>
  </si>
  <si>
    <t>KE-3860</t>
  </si>
  <si>
    <t>Kevin McIntosh-Trask</t>
  </si>
  <si>
    <t>NZ-2023-862486</t>
  </si>
  <si>
    <t>SC-8755</t>
  </si>
  <si>
    <t>Scott Rees</t>
  </si>
  <si>
    <t>NZ-2023-545071</t>
  </si>
  <si>
    <t>TH-3942</t>
  </si>
  <si>
    <t>Thomas Costello</t>
  </si>
  <si>
    <t>NZ-2025-737642</t>
  </si>
  <si>
    <t>ME-2987</t>
  </si>
  <si>
    <t>Melanie Blair-Hooper</t>
  </si>
  <si>
    <t>NZ-2022-738859</t>
  </si>
  <si>
    <t>DA-1875</t>
  </si>
  <si>
    <t>Daniel Rowland</t>
  </si>
  <si>
    <t>NZ-2022-799997</t>
  </si>
  <si>
    <t>JO-8379</t>
  </si>
  <si>
    <t>Jordan Hutchinson</t>
  </si>
  <si>
    <t>NZ-2024-260714</t>
  </si>
  <si>
    <t>AI-2233</t>
  </si>
  <si>
    <t>Aiden Bassett</t>
  </si>
  <si>
    <t>NZ-2021-293843</t>
  </si>
  <si>
    <t>RE-8961</t>
  </si>
  <si>
    <t>Rebecca Graham-Skinner</t>
  </si>
  <si>
    <t>NZ-2025-312385</t>
  </si>
  <si>
    <t>HA-3778</t>
  </si>
  <si>
    <t>Hannah Ball-Coutts</t>
  </si>
  <si>
    <t>NZ-2025-991003</t>
  </si>
  <si>
    <t>TA-6605</t>
  </si>
  <si>
    <t>Tania Dawick</t>
  </si>
  <si>
    <t>NZ-2022-883580</t>
  </si>
  <si>
    <t>DE-7438</t>
  </si>
  <si>
    <t>Deborah Paton-Healy</t>
  </si>
  <si>
    <t>NZ-2025-683353</t>
  </si>
  <si>
    <t>AM-9650</t>
  </si>
  <si>
    <t>NZ-2024-322982</t>
  </si>
  <si>
    <t>CH-5987</t>
  </si>
  <si>
    <t>Charles Hudson</t>
  </si>
  <si>
    <t>NZ-2024-651884</t>
  </si>
  <si>
    <t>RE-5477</t>
  </si>
  <si>
    <t>Renee Gifford</t>
  </si>
  <si>
    <t>NZ-2024-390304</t>
  </si>
  <si>
    <t>ET-2924</t>
  </si>
  <si>
    <t>Ethan Richards</t>
  </si>
  <si>
    <t>NZ-2024-139606</t>
  </si>
  <si>
    <t>PA-5300</t>
  </si>
  <si>
    <t>NZ-2024-102967</t>
  </si>
  <si>
    <t>KE-6168</t>
  </si>
  <si>
    <t>Kevin Fitzgerald</t>
  </si>
  <si>
    <t>NZ-2024-434793</t>
  </si>
  <si>
    <t>JU-4669</t>
  </si>
  <si>
    <t>Julie Craw</t>
  </si>
  <si>
    <t>NZ-2024-688959</t>
  </si>
  <si>
    <t>RE-1881</t>
  </si>
  <si>
    <t>Rebecca Burnett-Hoare</t>
  </si>
  <si>
    <t>NZ-2025-813855</t>
  </si>
  <si>
    <t>RI-8520</t>
  </si>
  <si>
    <t>Richard Satherley</t>
  </si>
  <si>
    <t>NZ-2022-557317</t>
  </si>
  <si>
    <t>LU-8466</t>
  </si>
  <si>
    <t>Lucas Francis</t>
  </si>
  <si>
    <t>NZ-2024-858406</t>
  </si>
  <si>
    <t>HA-5160</t>
  </si>
  <si>
    <t>Hannah Dillon</t>
  </si>
  <si>
    <t>NZ-2024-661804</t>
  </si>
  <si>
    <t>SH-3335</t>
  </si>
  <si>
    <t>Sharon Morgan</t>
  </si>
  <si>
    <t>NZ-2024-339653</t>
  </si>
  <si>
    <t>TO-9287</t>
  </si>
  <si>
    <t>Todd Reynolds</t>
  </si>
  <si>
    <t>NZ-2023-382277</t>
  </si>
  <si>
    <t>GE-1387</t>
  </si>
  <si>
    <t>Gemma Weston-O'Brien</t>
  </si>
  <si>
    <t>NZ-2023-501030</t>
  </si>
  <si>
    <t>BA-4562</t>
  </si>
  <si>
    <t>Bailey Bassett</t>
  </si>
  <si>
    <t>NZ-2024-413772</t>
  </si>
  <si>
    <t>PE-8691</t>
  </si>
  <si>
    <t>Peter Nelson</t>
  </si>
  <si>
    <t>NZ-2022-879151</t>
  </si>
  <si>
    <t>PA-1672</t>
  </si>
  <si>
    <t>Patricia Andrew</t>
  </si>
  <si>
    <t>NZ-2022-606395</t>
  </si>
  <si>
    <t>JE-6142</t>
  </si>
  <si>
    <t>Jennifer Carpenter</t>
  </si>
  <si>
    <t>NZ-2025-572449</t>
  </si>
  <si>
    <t>LU-3413</t>
  </si>
  <si>
    <t>Luke Kennedy</t>
  </si>
  <si>
    <t>NZ-2023-361453</t>
  </si>
  <si>
    <t>NA-4253</t>
  </si>
  <si>
    <t>Nathan Baldick-Tanner</t>
  </si>
  <si>
    <t>NZ-2022-273961</t>
  </si>
  <si>
    <t>AN-4473</t>
  </si>
  <si>
    <t>Anthony Freeth</t>
  </si>
  <si>
    <t>NZ-2022-239505</t>
  </si>
  <si>
    <t>ME-1892</t>
  </si>
  <si>
    <t>Megan Johnston</t>
  </si>
  <si>
    <t>NZ-2022-478717</t>
  </si>
  <si>
    <t>GR-6738</t>
  </si>
  <si>
    <t>Gregory Coleman</t>
  </si>
  <si>
    <t>NZ-2022-601120</t>
  </si>
  <si>
    <t>RU-7104</t>
  </si>
  <si>
    <t>Russell Gray</t>
  </si>
  <si>
    <t>NZ-2023-625264</t>
  </si>
  <si>
    <t>ST-3618</t>
  </si>
  <si>
    <t>NZ-2022-757837</t>
  </si>
  <si>
    <t>JO-2433</t>
  </si>
  <si>
    <t>Joel Neal</t>
  </si>
  <si>
    <t>NZ-2023-347963</t>
  </si>
  <si>
    <t>SH-3861</t>
  </si>
  <si>
    <t>Shaun Forbes</t>
  </si>
  <si>
    <t>NZ-2022-727859</t>
  </si>
  <si>
    <t>CR-8580</t>
  </si>
  <si>
    <t>Craig Hayward</t>
  </si>
  <si>
    <t>NZ-2023-823843</t>
  </si>
  <si>
    <t>JA-7481</t>
  </si>
  <si>
    <t>James Payne</t>
  </si>
  <si>
    <t>NZ-2024-886490</t>
  </si>
  <si>
    <t>JO-9448</t>
  </si>
  <si>
    <t>Joshua Ward</t>
  </si>
  <si>
    <t>NZ-2023-478860</t>
  </si>
  <si>
    <t>SH-4437</t>
  </si>
  <si>
    <t>NZ-2024-464516</t>
  </si>
  <si>
    <t>BR-5372</t>
  </si>
  <si>
    <t>Brent Whittaker</t>
  </si>
  <si>
    <t>NZ-2022-728461</t>
  </si>
  <si>
    <t>SO-9088</t>
  </si>
  <si>
    <t>Sophia Pope-Coleman</t>
  </si>
  <si>
    <t>NZ-2025-213339</t>
  </si>
  <si>
    <t>JO-3184</t>
  </si>
  <si>
    <t>Joanne Kirk</t>
  </si>
  <si>
    <t>NZ-2022-544050</t>
  </si>
  <si>
    <t>LA-3329</t>
  </si>
  <si>
    <t>Lachlan Jones-Smith</t>
  </si>
  <si>
    <t>NZ-2021-396048</t>
  </si>
  <si>
    <t>Cherie Miller</t>
  </si>
  <si>
    <t>NZ-2025-439744</t>
  </si>
  <si>
    <t>OL-1112</t>
  </si>
  <si>
    <t>Oliver Davies-Way</t>
  </si>
  <si>
    <t>NZ-2022-246668</t>
  </si>
  <si>
    <t>MI-7275</t>
  </si>
  <si>
    <t>Michaela Atkinson-Corlett</t>
  </si>
  <si>
    <t>NZ-2024-963684</t>
  </si>
  <si>
    <t>AD-6304</t>
  </si>
  <si>
    <t>Adam Wallis</t>
  </si>
  <si>
    <t>NZ-2024-355266</t>
  </si>
  <si>
    <t>LY-1341</t>
  </si>
  <si>
    <t>Lynda Patchett</t>
  </si>
  <si>
    <t>NZ-2022-447994</t>
  </si>
  <si>
    <t>TR-8713</t>
  </si>
  <si>
    <t>Trent Goodwin</t>
  </si>
  <si>
    <t>NZ-2023-416688</t>
  </si>
  <si>
    <t>WA-4831</t>
  </si>
  <si>
    <t>Wayne Watts</t>
  </si>
  <si>
    <t>NZ-2024-890259</t>
  </si>
  <si>
    <t>KA-1419</t>
  </si>
  <si>
    <t>Kathleen Henderson-Osborne</t>
  </si>
  <si>
    <t>NZ-2023-463353</t>
  </si>
  <si>
    <t>HA-2257</t>
  </si>
  <si>
    <t>Hannah Morris</t>
  </si>
  <si>
    <t>NZ-2022-701147</t>
  </si>
  <si>
    <t>RO-1793</t>
  </si>
  <si>
    <t>Ross Brown-Kerr</t>
  </si>
  <si>
    <t>NZ-2023-349274</t>
  </si>
  <si>
    <t>ST-7600</t>
  </si>
  <si>
    <t>Stacey Knight</t>
  </si>
  <si>
    <t>NZ-2022-848968</t>
  </si>
  <si>
    <t>AL-3628</t>
  </si>
  <si>
    <t>Alexander Howell-Scott</t>
  </si>
  <si>
    <t>NZ-2021-989581</t>
  </si>
  <si>
    <t>KI-1945</t>
  </si>
  <si>
    <t>Kim Campbell</t>
  </si>
  <si>
    <t>NZ-2022-805566</t>
  </si>
  <si>
    <t>LI-5892</t>
  </si>
  <si>
    <t>Liam Hooper-Lewis</t>
  </si>
  <si>
    <t>NZ-2023-574892</t>
  </si>
  <si>
    <t>DA-2479</t>
  </si>
  <si>
    <t>David Williams</t>
  </si>
  <si>
    <t>NZ-2022-177903</t>
  </si>
  <si>
    <t>HA-5012</t>
  </si>
  <si>
    <t>Harley Booth</t>
  </si>
  <si>
    <t>NZ-2022-680266</t>
  </si>
  <si>
    <t>PA-9786</t>
  </si>
  <si>
    <t>NZ-2025-252419</t>
  </si>
  <si>
    <t>RI-4210</t>
  </si>
  <si>
    <t>Richard Taylor</t>
  </si>
  <si>
    <t>NZ-2024-357888</t>
  </si>
  <si>
    <t>SH-7512</t>
  </si>
  <si>
    <t>Sharon Campbell</t>
  </si>
  <si>
    <t>NZ-2021-334331</t>
  </si>
  <si>
    <t>BR-4930</t>
  </si>
  <si>
    <t>Bruce Smith</t>
  </si>
  <si>
    <t>NZ-2021-643990</t>
  </si>
  <si>
    <t>DE-7883</t>
  </si>
  <si>
    <t>Dean Guthrie</t>
  </si>
  <si>
    <t>NZ-2022-964862</t>
  </si>
  <si>
    <t>AN-7745</t>
  </si>
  <si>
    <t>NZ-2024-248647</t>
  </si>
  <si>
    <t>KA-6428</t>
  </si>
  <si>
    <t>Katie Campbell</t>
  </si>
  <si>
    <t>NZ-2023-938291</t>
  </si>
  <si>
    <t>TR-3906</t>
  </si>
  <si>
    <t>Tracy Smith</t>
  </si>
  <si>
    <t>NZ-2023-817646</t>
  </si>
  <si>
    <t>AN-5624</t>
  </si>
  <si>
    <t>Anthony Phillips</t>
  </si>
  <si>
    <t>NZ-2022-280843</t>
  </si>
  <si>
    <t>TA-1116</t>
  </si>
  <si>
    <t>Taylor Turnbull</t>
  </si>
  <si>
    <t>NZ-2023-332916</t>
  </si>
  <si>
    <t>SA-9680</t>
  </si>
  <si>
    <t>Sally Day</t>
  </si>
  <si>
    <t>NZ-2023-681028</t>
  </si>
  <si>
    <t>HA-4896</t>
  </si>
  <si>
    <t>Hannah Buchanan-Flood</t>
  </si>
  <si>
    <t>NZ-2021-412869</t>
  </si>
  <si>
    <t>TI-5310</t>
  </si>
  <si>
    <t>Timothy Spencer</t>
  </si>
  <si>
    <t>NZ-2023-525609</t>
  </si>
  <si>
    <t>LU-3812</t>
  </si>
  <si>
    <t>Luke Wallace</t>
  </si>
  <si>
    <t>NZ-2025-812738</t>
  </si>
  <si>
    <t>NA-3297</t>
  </si>
  <si>
    <t>Natalie Clifford</t>
  </si>
  <si>
    <t>NZ-2022-444619</t>
  </si>
  <si>
    <t>GE-8754</t>
  </si>
  <si>
    <t>George Walton</t>
  </si>
  <si>
    <t>NZ-2023-671760</t>
  </si>
  <si>
    <t>TR-1336</t>
  </si>
  <si>
    <t>Tracey Larsen</t>
  </si>
  <si>
    <t>NZ-2022-243591</t>
  </si>
  <si>
    <t>AU-5885</t>
  </si>
  <si>
    <t>Austin McPherson</t>
  </si>
  <si>
    <t>NZ-2024-669612</t>
  </si>
  <si>
    <t>CH-2216</t>
  </si>
  <si>
    <t>Christine Shailer-Hopkins</t>
  </si>
  <si>
    <t>NZ-2022-927221</t>
  </si>
  <si>
    <t>RE-4657</t>
  </si>
  <si>
    <t>Regan Nicol</t>
  </si>
  <si>
    <t>NZ-2024-837043</t>
  </si>
  <si>
    <t>TA-4990</t>
  </si>
  <si>
    <t>Tamara Smith</t>
  </si>
  <si>
    <t>NZ-2022-312632</t>
  </si>
  <si>
    <t>TH-3675</t>
  </si>
  <si>
    <t>Thomas Anderson</t>
  </si>
  <si>
    <t>NZ-2022-254758</t>
  </si>
  <si>
    <t>KA-9415</t>
  </si>
  <si>
    <t>Karl Fisher</t>
  </si>
  <si>
    <t>NZ-2022-457780</t>
  </si>
  <si>
    <t>AN-1416</t>
  </si>
  <si>
    <t>Anthony Murphy-Taylor</t>
  </si>
  <si>
    <t>NZ-2023-779230</t>
  </si>
  <si>
    <t>SC-1654</t>
  </si>
  <si>
    <t>Scott Mercer</t>
  </si>
  <si>
    <t>NZ-2022-873380</t>
  </si>
  <si>
    <t>AM-4848</t>
  </si>
  <si>
    <t>Amanda Spencer-Douglas</t>
  </si>
  <si>
    <t>NZ-2025-317789</t>
  </si>
  <si>
    <t>NI-5060</t>
  </si>
  <si>
    <t>Nigel Webb</t>
  </si>
  <si>
    <t>NZ-2022-669934</t>
  </si>
  <si>
    <t>MA-6377</t>
  </si>
  <si>
    <t>Margaret Dillon</t>
  </si>
  <si>
    <t>NZ-2024-507267</t>
  </si>
  <si>
    <t>John Fowler</t>
  </si>
  <si>
    <t>NZ-2023-335328</t>
  </si>
  <si>
    <t>BE-5974</t>
  </si>
  <si>
    <t>Benjamin Moore</t>
  </si>
  <si>
    <t>NZ-2024-283008</t>
  </si>
  <si>
    <t>DA-4095</t>
  </si>
  <si>
    <t>NZ-2022-131648</t>
  </si>
  <si>
    <t>SU-2123</t>
  </si>
  <si>
    <t>Suzanne Rasmussen</t>
  </si>
  <si>
    <t>NZ-2023-799565</t>
  </si>
  <si>
    <t>MI-1213</t>
  </si>
  <si>
    <t>Michael Knight</t>
  </si>
  <si>
    <t>NZ-2022-108290</t>
  </si>
  <si>
    <t>DE-1006</t>
  </si>
  <si>
    <t>Deborah Dixon</t>
  </si>
  <si>
    <t>NZ-2023-764677</t>
  </si>
  <si>
    <t>AN-2691</t>
  </si>
  <si>
    <t>Angela Williams-Currie</t>
  </si>
  <si>
    <t>NZ-2022-139097</t>
  </si>
  <si>
    <t>AN-3114</t>
  </si>
  <si>
    <t>Anna Short-Anderson</t>
  </si>
  <si>
    <t>NZ-2025-420845</t>
  </si>
  <si>
    <t>AN-7695</t>
  </si>
  <si>
    <t>Anthony Todd</t>
  </si>
  <si>
    <t>NZ-2022-347898</t>
  </si>
  <si>
    <t>IA-9282</t>
  </si>
  <si>
    <t>Ian Buckley-Simmons</t>
  </si>
  <si>
    <t>NZ-2022-941705</t>
  </si>
  <si>
    <t>CH-5516</t>
  </si>
  <si>
    <t>Christopher Eden</t>
  </si>
  <si>
    <t>NZ-2022-817644</t>
  </si>
  <si>
    <t>BR-6219</t>
  </si>
  <si>
    <t>Brenda Christiansen-Adams</t>
  </si>
  <si>
    <t>NZ-2023-110395</t>
  </si>
  <si>
    <t>WI-2338</t>
  </si>
  <si>
    <t>William McIntyre</t>
  </si>
  <si>
    <t>NZ-2023-482068</t>
  </si>
  <si>
    <t>BL-4472</t>
  </si>
  <si>
    <t>Blake O'Brien</t>
  </si>
  <si>
    <t>NZ-2023-247005</t>
  </si>
  <si>
    <t>KA-8736</t>
  </si>
  <si>
    <t>Kayla Craven</t>
  </si>
  <si>
    <t>NZ-2024-773286</t>
  </si>
  <si>
    <t>TO-6564</t>
  </si>
  <si>
    <t>Toni Stewart</t>
  </si>
  <si>
    <t>NZ-2023-684600</t>
  </si>
  <si>
    <t>EL-4853</t>
  </si>
  <si>
    <t>Ellie Campbell-Spencer</t>
  </si>
  <si>
    <t>NZ-2023-246017</t>
  </si>
  <si>
    <t>SU-2341</t>
  </si>
  <si>
    <t>Suzanne McIntyre</t>
  </si>
  <si>
    <t>NZ-2025-693308</t>
  </si>
  <si>
    <t>BR-3928</t>
  </si>
  <si>
    <t>Brenda Jones</t>
  </si>
  <si>
    <t>NZ-2025-825643</t>
  </si>
  <si>
    <t>EM-5104</t>
  </si>
  <si>
    <t>Emily Cresswell-Jordan</t>
  </si>
  <si>
    <t>NZ-2021-326512</t>
  </si>
  <si>
    <t>IS-3133</t>
  </si>
  <si>
    <t>Isabelle Mason-Hoare</t>
  </si>
  <si>
    <t>NZ-2022-971437</t>
  </si>
  <si>
    <t>PI-4922</t>
  </si>
  <si>
    <t>Piper Moore</t>
  </si>
  <si>
    <t>NZ-2022-739791</t>
  </si>
  <si>
    <t>JA-7765</t>
  </si>
  <si>
    <t>James Williams</t>
  </si>
  <si>
    <t>NZ-2023-683436</t>
  </si>
  <si>
    <t>CH-2830</t>
  </si>
  <si>
    <t>Chloe Barrett</t>
  </si>
  <si>
    <t>NZ-2023-594127</t>
  </si>
  <si>
    <t>CA-5277</t>
  </si>
  <si>
    <t>Caleb Foote</t>
  </si>
  <si>
    <t>NZ-2025-832777</t>
  </si>
  <si>
    <t>AN-2014</t>
  </si>
  <si>
    <t>Angela Morton</t>
  </si>
  <si>
    <t>NZ-2024-632940</t>
  </si>
  <si>
    <t>RE-9662</t>
  </si>
  <si>
    <t>Rebecca Field</t>
  </si>
  <si>
    <t>NZ-2023-268591</t>
  </si>
  <si>
    <t>JO-5111</t>
  </si>
  <si>
    <t>Joanne Prouse</t>
  </si>
  <si>
    <t>NZ-2022-871766</t>
  </si>
  <si>
    <t>AM-7365</t>
  </si>
  <si>
    <t>Amanda Ryan-Southee</t>
  </si>
  <si>
    <t>NZ-2022-972642</t>
  </si>
  <si>
    <t>SA-9885</t>
  </si>
  <si>
    <t>Sarah Hughes</t>
  </si>
  <si>
    <t>NZ-2021-969022</t>
  </si>
  <si>
    <t>SU-9832</t>
  </si>
  <si>
    <t>Suzanne Burns</t>
  </si>
  <si>
    <t>NZ-2023-883727</t>
  </si>
  <si>
    <t>DA-3392</t>
  </si>
  <si>
    <t>David Miles</t>
  </si>
  <si>
    <t>NZ-2023-638192</t>
  </si>
  <si>
    <t>HA-6965</t>
  </si>
  <si>
    <t>Hayden Wong-Stevenson</t>
  </si>
  <si>
    <t>NZ-2021-999321</t>
  </si>
  <si>
    <t>MI-3719</t>
  </si>
  <si>
    <t>Michelle Chapman</t>
  </si>
  <si>
    <t>NZ-2025-570732</t>
  </si>
  <si>
    <t>JO-2590</t>
  </si>
  <si>
    <t>Jordan Pope</t>
  </si>
  <si>
    <t>NZ-2025-786921</t>
  </si>
  <si>
    <t>Kauri Crawford</t>
  </si>
  <si>
    <t>NZ-2022-611767</t>
  </si>
  <si>
    <t>OL-8947</t>
  </si>
  <si>
    <t>Oliver Harper</t>
  </si>
  <si>
    <t>NZ-2023-759469</t>
  </si>
  <si>
    <t>JU-3219</t>
  </si>
  <si>
    <t>Julie Taylor</t>
  </si>
  <si>
    <t>NZ-2023-802856</t>
  </si>
  <si>
    <t>JA-9554</t>
  </si>
  <si>
    <t>Jane Jeffries-Edmonds</t>
  </si>
  <si>
    <t>NZ-2021-697689</t>
  </si>
  <si>
    <t>PE-1714</t>
  </si>
  <si>
    <t>NZ-2025-746659</t>
  </si>
  <si>
    <t>MA-7844</t>
  </si>
  <si>
    <t>Manaia Harris</t>
  </si>
  <si>
    <t>NZ-2023-189889</t>
  </si>
  <si>
    <t>JO-6368</t>
  </si>
  <si>
    <t>Joanne MacKenzie</t>
  </si>
  <si>
    <t>NZ-2022-343981</t>
  </si>
  <si>
    <t>CH-7590</t>
  </si>
  <si>
    <t>Charlotte Burton</t>
  </si>
  <si>
    <t>NZ-2022-804967</t>
  </si>
  <si>
    <t>KE-9933</t>
  </si>
  <si>
    <t>Kevin Smith</t>
  </si>
  <si>
    <t>NZ-2024-582724</t>
  </si>
  <si>
    <t>CA-4037</t>
  </si>
  <si>
    <t>Carter Kay</t>
  </si>
  <si>
    <t>NZ-2023-774642</t>
  </si>
  <si>
    <t>KE-8580</t>
  </si>
  <si>
    <t>Kevin Bailey-Sowman</t>
  </si>
  <si>
    <t>NZ-2024-587829</t>
  </si>
  <si>
    <t>SH-9803</t>
  </si>
  <si>
    <t>Shane Davis-Prouse</t>
  </si>
  <si>
    <t>NZ-2024-926731</t>
  </si>
  <si>
    <t>JA-3048</t>
  </si>
  <si>
    <t>Jane Middleton</t>
  </si>
  <si>
    <t>NZ-2023-311938</t>
  </si>
  <si>
    <t>DU-3435</t>
  </si>
  <si>
    <t>Duncan Davies</t>
  </si>
  <si>
    <t>NZ-2024-788597</t>
  </si>
  <si>
    <t>PA-9405</t>
  </si>
  <si>
    <t>Paul Ham-Paton</t>
  </si>
  <si>
    <t>NZ-2025-117507</t>
  </si>
  <si>
    <t>MI-2515</t>
  </si>
  <si>
    <t>Michael Hope</t>
  </si>
  <si>
    <t>NZ-2023-338889</t>
  </si>
  <si>
    <t>JO-6273</t>
  </si>
  <si>
    <t>John Woods</t>
  </si>
  <si>
    <t>NZ-2022-843984</t>
  </si>
  <si>
    <t>HO-2328</t>
  </si>
  <si>
    <t>Hope Neal</t>
  </si>
  <si>
    <t>NZ-2024-783618</t>
  </si>
  <si>
    <t>HE-3637</t>
  </si>
  <si>
    <t>Helen Nelson</t>
  </si>
  <si>
    <t>NZ-2024-600698</t>
  </si>
  <si>
    <t>AV-5349</t>
  </si>
  <si>
    <t>Ava Oliver-Morris</t>
  </si>
  <si>
    <t>NZ-2025-310768</t>
  </si>
  <si>
    <t>CH-8520</t>
  </si>
  <si>
    <t>Christopher Blick</t>
  </si>
  <si>
    <t>NZ-2025-338528</t>
  </si>
  <si>
    <t>KE-2093</t>
  </si>
  <si>
    <t>Kevin Williams-Davies</t>
  </si>
  <si>
    <t>NZ-2023-685639</t>
  </si>
  <si>
    <t>RO-8924</t>
  </si>
  <si>
    <t>Rochelle Fowler</t>
  </si>
  <si>
    <t>NZ-2022-898285</t>
  </si>
  <si>
    <t>KA-7143</t>
  </si>
  <si>
    <t>Kate Shailer</t>
  </si>
  <si>
    <t>NZ-2024-903146</t>
  </si>
  <si>
    <t>KA-7850</t>
  </si>
  <si>
    <t>Karl Gilbert</t>
  </si>
  <si>
    <t>NZ-2023-719891</t>
  </si>
  <si>
    <t>HA-2394</t>
  </si>
  <si>
    <t>Hannah Chapman</t>
  </si>
  <si>
    <t>NZ-2022-488445</t>
  </si>
  <si>
    <t>ST-1852</t>
  </si>
  <si>
    <t>NZ-2025-529379</t>
  </si>
  <si>
    <t>JO-3448</t>
  </si>
  <si>
    <t>Jolene Adams</t>
  </si>
  <si>
    <t>NZ-2024-611237</t>
  </si>
  <si>
    <t>LA-4641</t>
  </si>
  <si>
    <t>Lance Russell</t>
  </si>
  <si>
    <t>NZ-2022-643862</t>
  </si>
  <si>
    <t>MA-7956</t>
  </si>
  <si>
    <t>Maurice McCallum-Day</t>
  </si>
  <si>
    <t>NZ-2024-905721</t>
  </si>
  <si>
    <t>MI-8633</t>
  </si>
  <si>
    <t>Michael Brown</t>
  </si>
  <si>
    <t>NZ-2022-991059</t>
  </si>
  <si>
    <t>RO-5066</t>
  </si>
  <si>
    <t>Rosemary Manning-Oliver</t>
  </si>
  <si>
    <t>NZ-2024-587605</t>
  </si>
  <si>
    <t>JO-8015</t>
  </si>
  <si>
    <t>Joshua Powell</t>
  </si>
  <si>
    <t>NZ-2022-886122</t>
  </si>
  <si>
    <t>EL-3603</t>
  </si>
  <si>
    <t>Elizabeth Mears-Brown</t>
  </si>
  <si>
    <t>NZ-2023-748896</t>
  </si>
  <si>
    <t>AM-3694</t>
  </si>
  <si>
    <t>Amanda Carroll-Buick</t>
  </si>
  <si>
    <t>NZ-2023-402672</t>
  </si>
  <si>
    <t>BR-4487</t>
  </si>
  <si>
    <t>Brian Pickering</t>
  </si>
  <si>
    <t>NZ-2024-185621</t>
  </si>
  <si>
    <t>AN-2242</t>
  </si>
  <si>
    <t>NZ-2024-375513</t>
  </si>
  <si>
    <t>JO-8320</t>
  </si>
  <si>
    <t>John Fox</t>
  </si>
  <si>
    <t>NZ-2023-765075</t>
  </si>
  <si>
    <t>JO-1633</t>
  </si>
  <si>
    <t>Joan Watkins</t>
  </si>
  <si>
    <t>NZ-2022-290620</t>
  </si>
  <si>
    <t>JA-6107</t>
  </si>
  <si>
    <t>Jacqueline Law</t>
  </si>
  <si>
    <t>NZ-2023-152486</t>
  </si>
  <si>
    <t>PA-7573</t>
  </si>
  <si>
    <t>Patrick Scott</t>
  </si>
  <si>
    <t>NZ-2024-310505</t>
  </si>
  <si>
    <t>SA-9001</t>
  </si>
  <si>
    <t>Sandra Ford-Smith</t>
  </si>
  <si>
    <t>NZ-2023-771029</t>
  </si>
  <si>
    <t>BL-9530</t>
  </si>
  <si>
    <t>NZ-2024-814169</t>
  </si>
  <si>
    <t>AN-8072</t>
  </si>
  <si>
    <t>Anthony Scott</t>
  </si>
  <si>
    <t>NZ-2024-226984</t>
  </si>
  <si>
    <t>LE-7126</t>
  </si>
  <si>
    <t>Levi Rush-Anderson</t>
  </si>
  <si>
    <t>NZ-2025-382323</t>
  </si>
  <si>
    <t>LE-4560</t>
  </si>
  <si>
    <t>Lesley Baxter</t>
  </si>
  <si>
    <t>NZ-2023-394048</t>
  </si>
  <si>
    <t>JA-8648</t>
  </si>
  <si>
    <t>Jake Dawick</t>
  </si>
  <si>
    <t>NZ-2024-909650</t>
  </si>
  <si>
    <t>GA-7845</t>
  </si>
  <si>
    <t>NZ-2023-882861</t>
  </si>
  <si>
    <t>JE-1069</t>
  </si>
  <si>
    <t>Jennifer Wallace-Dickson</t>
  </si>
  <si>
    <t>NZ-2022-793961</t>
  </si>
  <si>
    <t>CA-5860</t>
  </si>
  <si>
    <t>Cameron Baldwin-Norton</t>
  </si>
  <si>
    <t>NZ-2023-693483</t>
  </si>
  <si>
    <t>EV-3837</t>
  </si>
  <si>
    <t>Eva Fletcher</t>
  </si>
  <si>
    <t>NZ-2024-505313</t>
  </si>
  <si>
    <t>LI-9086</t>
  </si>
  <si>
    <t>Lisa Goodwin</t>
  </si>
  <si>
    <t>NZ-2023-916466</t>
  </si>
  <si>
    <t>TI-9164</t>
  </si>
  <si>
    <t>Timothy Clarke</t>
  </si>
  <si>
    <t>NZ-2024-138929</t>
  </si>
  <si>
    <t>WI-6277</t>
  </si>
  <si>
    <t>William Martin-Davis</t>
  </si>
  <si>
    <t>NZ-2025-173786</t>
  </si>
  <si>
    <t>RI-4049</t>
  </si>
  <si>
    <t>NZ-2022-807258</t>
  </si>
  <si>
    <t>WI-6106</t>
  </si>
  <si>
    <t>William Waller</t>
  </si>
  <si>
    <t>NZ-2022-271652</t>
  </si>
  <si>
    <t>PA-8998</t>
  </si>
  <si>
    <t>Patrick Satherley</t>
  </si>
  <si>
    <t>NZ-2022-666881</t>
  </si>
  <si>
    <t>HU-9145</t>
  </si>
  <si>
    <t>Hugh Adams</t>
  </si>
  <si>
    <t>NZ-2022-770620</t>
  </si>
  <si>
    <t>MA-9799</t>
  </si>
  <si>
    <t>Maria Wong</t>
  </si>
  <si>
    <t>NZ-2023-272979</t>
  </si>
  <si>
    <t>PA-9878</t>
  </si>
  <si>
    <t>Paul McIntosh-McEwen</t>
  </si>
  <si>
    <t>NZ-2024-476254</t>
  </si>
  <si>
    <t>DE-7596</t>
  </si>
  <si>
    <t>NZ-2024-574276</t>
  </si>
  <si>
    <t>MI-4271</t>
  </si>
  <si>
    <t>Michele Shaw</t>
  </si>
  <si>
    <t>NZ-2024-139486</t>
  </si>
  <si>
    <t>DO-7739</t>
  </si>
  <si>
    <t>Donna Knight</t>
  </si>
  <si>
    <t>NZ-2022-492452</t>
  </si>
  <si>
    <t>HE-7847</t>
  </si>
  <si>
    <t>Hemi Jones</t>
  </si>
  <si>
    <t>NZ-2023-532228</t>
  </si>
  <si>
    <t>EL-2850</t>
  </si>
  <si>
    <t>Elizabeth Avery</t>
  </si>
  <si>
    <t>NZ-2024-863310</t>
  </si>
  <si>
    <t>DA-2961</t>
  </si>
  <si>
    <t>NZ-2022-445847</t>
  </si>
  <si>
    <t>PA-3119</t>
  </si>
  <si>
    <t>Pamela Thompson</t>
  </si>
  <si>
    <t>NZ-2024-127408</t>
  </si>
  <si>
    <t>ER-7405</t>
  </si>
  <si>
    <t>Eric Clarke</t>
  </si>
  <si>
    <t>NZ-2024-230838</t>
  </si>
  <si>
    <t>NI-5035</t>
  </si>
  <si>
    <t>NZ-2022-279350</t>
  </si>
  <si>
    <t>JA-3180</t>
  </si>
  <si>
    <t>Jasper Caldwell-Mason</t>
  </si>
  <si>
    <t>NZ-2023-590703</t>
  </si>
  <si>
    <t>JA-4434</t>
  </si>
  <si>
    <t>Jade Flood</t>
  </si>
  <si>
    <t>NZ-2022-270725</t>
  </si>
  <si>
    <t>LU-1908</t>
  </si>
  <si>
    <t>Lucy Montgomery</t>
  </si>
  <si>
    <t>NZ-2024-735333</t>
  </si>
  <si>
    <t>PH-4150</t>
  </si>
  <si>
    <t>Philip Gunn</t>
  </si>
  <si>
    <t>NZ-2023-224862</t>
  </si>
  <si>
    <t>RE-6856</t>
  </si>
  <si>
    <t>Rebecca Croad</t>
  </si>
  <si>
    <t>NZ-2024-545318</t>
  </si>
  <si>
    <t>NI-8821</t>
  </si>
  <si>
    <t>Nicole Watt</t>
  </si>
  <si>
    <t>NZ-2022-933630</t>
  </si>
  <si>
    <t>MA-1975</t>
  </si>
  <si>
    <t>Mark Carr</t>
  </si>
  <si>
    <t>NZ-2022-645649</t>
  </si>
  <si>
    <t>RI-8042</t>
  </si>
  <si>
    <t>Richard McIntosh-Waugh</t>
  </si>
  <si>
    <t>NZ-2021-630869</t>
  </si>
  <si>
    <t>MA-4913</t>
  </si>
  <si>
    <t>Mark Davis</t>
  </si>
  <si>
    <t>NZ-2023-272078</t>
  </si>
  <si>
    <t>AN-5647</t>
  </si>
  <si>
    <t>Ana Richards-Healey</t>
  </si>
  <si>
    <t>NZ-2024-917856</t>
  </si>
  <si>
    <t>AD-2946</t>
  </si>
  <si>
    <t>Adam Bishop</t>
  </si>
  <si>
    <t>NZ-2023-130380</t>
  </si>
  <si>
    <t>FL-5241</t>
  </si>
  <si>
    <t>Flynn Blackwell</t>
  </si>
  <si>
    <t>NZ-2024-552447</t>
  </si>
  <si>
    <t>VI-7251</t>
  </si>
  <si>
    <t>Vicki Sinclair</t>
  </si>
  <si>
    <t>NZ-2022-100653</t>
  </si>
  <si>
    <t>MI-9142</t>
  </si>
  <si>
    <t>Mia Rickard</t>
  </si>
  <si>
    <t>NZ-2023-818200</t>
  </si>
  <si>
    <t>AL-9635</t>
  </si>
  <si>
    <t>Alexandra Wilkinson</t>
  </si>
  <si>
    <t>NZ-2024-460102</t>
  </si>
  <si>
    <t>KE-7207</t>
  </si>
  <si>
    <t>Keegan Marfell-Patchett</t>
  </si>
  <si>
    <t>NZ-2021-458390</t>
  </si>
  <si>
    <t>PA-8852</t>
  </si>
  <si>
    <t>Patrick Stewart</t>
  </si>
  <si>
    <t>NZ-2025-687290</t>
  </si>
  <si>
    <t>JO-1010</t>
  </si>
  <si>
    <t>John Donaldson</t>
  </si>
  <si>
    <t>NZ-2021-587527</t>
  </si>
  <si>
    <t>CH-1753</t>
  </si>
  <si>
    <t>Christopher Simpson</t>
  </si>
  <si>
    <t>NZ-2022-107056</t>
  </si>
  <si>
    <t>CO-8858</t>
  </si>
  <si>
    <t>Courtney Ward</t>
  </si>
  <si>
    <t>NZ-2022-668000</t>
  </si>
  <si>
    <t>CR-2959</t>
  </si>
  <si>
    <t>Craig Cresswell</t>
  </si>
  <si>
    <t>NZ-2023-202417</t>
  </si>
  <si>
    <t>AM-2724</t>
  </si>
  <si>
    <t>Amy McEwen-Harris</t>
  </si>
  <si>
    <t>NZ-2022-932586</t>
  </si>
  <si>
    <t>DE-8791</t>
  </si>
  <si>
    <t>Dean Kay-Shannon</t>
  </si>
  <si>
    <t>NZ-2024-864647</t>
  </si>
  <si>
    <t>CH-5096</t>
  </si>
  <si>
    <t>Charlotte Middleton</t>
  </si>
  <si>
    <t>NZ-2023-197355</t>
  </si>
  <si>
    <t>HE-1321</t>
  </si>
  <si>
    <t>Hemi Ball</t>
  </si>
  <si>
    <t>NZ-2024-907759</t>
  </si>
  <si>
    <t>JO-7400</t>
  </si>
  <si>
    <t>Joshua Jenkins</t>
  </si>
  <si>
    <t>NZ-2023-339737</t>
  </si>
  <si>
    <t>BA-3121</t>
  </si>
  <si>
    <t>Barry Jackson</t>
  </si>
  <si>
    <t>NZ-2024-975638</t>
  </si>
  <si>
    <t>MA-9360</t>
  </si>
  <si>
    <t>Mathew Martin</t>
  </si>
  <si>
    <t>NZ-2024-590310</t>
  </si>
  <si>
    <t>CH-5636</t>
  </si>
  <si>
    <t>Charlie Ellery</t>
  </si>
  <si>
    <t>NZ-2024-238369</t>
  </si>
  <si>
    <t>ST-5057</t>
  </si>
  <si>
    <t>Stuart Larsen</t>
  </si>
  <si>
    <t>NZ-2022-131778</t>
  </si>
  <si>
    <t>MA-1047</t>
  </si>
  <si>
    <t>NZ-2021-713014</t>
  </si>
  <si>
    <t>BA-2850</t>
  </si>
  <si>
    <t>Barbara Morrison</t>
  </si>
  <si>
    <t>NZ-2024-978148</t>
  </si>
  <si>
    <t>EL-6932</t>
  </si>
  <si>
    <t>Ella Burns</t>
  </si>
  <si>
    <t>NZ-2025-344822</t>
  </si>
  <si>
    <t>WI-1841</t>
  </si>
  <si>
    <t>William Tanner</t>
  </si>
  <si>
    <t>NZ-2022-349429</t>
  </si>
  <si>
    <t>DA-5637</t>
  </si>
  <si>
    <t>Daniel Osborne</t>
  </si>
  <si>
    <t>NZ-2024-508109</t>
  </si>
  <si>
    <t>ED-1747</t>
  </si>
  <si>
    <t>Edward McGrath</t>
  </si>
  <si>
    <t>NZ-2024-190373</t>
  </si>
  <si>
    <t>RA-4346</t>
  </si>
  <si>
    <t>Rachel Croad</t>
  </si>
  <si>
    <t>NZ-2021-797505</t>
  </si>
  <si>
    <t>DO-9419</t>
  </si>
  <si>
    <t>Donna Douglas</t>
  </si>
  <si>
    <t>NZ-2023-773689</t>
  </si>
  <si>
    <t>SH-8817</t>
  </si>
  <si>
    <t>Shane Freeth-Franklin</t>
  </si>
  <si>
    <t>NZ-2022-207745</t>
  </si>
  <si>
    <t>MA-4525</t>
  </si>
  <si>
    <t>Mark Williamson</t>
  </si>
  <si>
    <t>NZ-2024-401810</t>
  </si>
  <si>
    <t>IS-3692</t>
  </si>
  <si>
    <t>Isabella Wilton-MacDonald</t>
  </si>
  <si>
    <t>NZ-2022-788744</t>
  </si>
  <si>
    <t>JA-9156</t>
  </si>
  <si>
    <t>Jade Stevens</t>
  </si>
  <si>
    <t>NZ-2024-468229</t>
  </si>
  <si>
    <t>JO-2994</t>
  </si>
  <si>
    <t>Joshua Shaw-Farland</t>
  </si>
  <si>
    <t>NZ-2022-725438</t>
  </si>
  <si>
    <t>BE-1485</t>
  </si>
  <si>
    <t>Benjamin Ching</t>
  </si>
  <si>
    <t>NZ-2021-983724</t>
  </si>
  <si>
    <t>MA-2931</t>
  </si>
  <si>
    <t>Malcolm Dixon</t>
  </si>
  <si>
    <t>NZ-2022-342770</t>
  </si>
  <si>
    <t>TI-7365</t>
  </si>
  <si>
    <t>Timothy Saunders</t>
  </si>
  <si>
    <t>NZ-2025-341457</t>
  </si>
  <si>
    <t>CO-2059</t>
  </si>
  <si>
    <t>Cody Allen</t>
  </si>
  <si>
    <t>NZ-2024-789792</t>
  </si>
  <si>
    <t>LI-6824</t>
  </si>
  <si>
    <t>Lisa Reid</t>
  </si>
  <si>
    <t>NZ-2022-688440</t>
  </si>
  <si>
    <t>ED-6613</t>
  </si>
  <si>
    <t>NZ-2023-443979</t>
  </si>
  <si>
    <t>PA-7310</t>
  </si>
  <si>
    <t>Paige Perry</t>
  </si>
  <si>
    <t>NZ-2021-405646</t>
  </si>
  <si>
    <t>LE-4047</t>
  </si>
  <si>
    <t>Leo McIntyre</t>
  </si>
  <si>
    <t>NZ-2021-231051</t>
  </si>
  <si>
    <t>SA-9854</t>
  </si>
  <si>
    <t>Sarah Hubbard-McMillan</t>
  </si>
  <si>
    <t>NZ-2023-597276</t>
  </si>
  <si>
    <t>CO-8359</t>
  </si>
  <si>
    <t>Connor Logan</t>
  </si>
  <si>
    <t>NZ-2022-459387</t>
  </si>
  <si>
    <t>PH-6377</t>
  </si>
  <si>
    <t>Philip Davenport</t>
  </si>
  <si>
    <t>NZ-2025-494899</t>
  </si>
  <si>
    <t>JA-5686</t>
  </si>
  <si>
    <t>James Green</t>
  </si>
  <si>
    <t>NZ-2024-235069</t>
  </si>
  <si>
    <t>JA-9823</t>
  </si>
  <si>
    <t>Jacqueline Broughan</t>
  </si>
  <si>
    <t>NZ-2021-435492</t>
  </si>
  <si>
    <t>CA-9024</t>
  </si>
  <si>
    <t>Callum Smith</t>
  </si>
  <si>
    <t>NZ-2022-864038</t>
  </si>
  <si>
    <t>ST-1510</t>
  </si>
  <si>
    <t>Steven Kay-Douglas</t>
  </si>
  <si>
    <t>NZ-2021-404434</t>
  </si>
  <si>
    <t>TO-9563</t>
  </si>
  <si>
    <t>Toby Russell</t>
  </si>
  <si>
    <t>NZ-2023-854499</t>
  </si>
  <si>
    <t>SH-5302</t>
  </si>
  <si>
    <t>Shona Jordan</t>
  </si>
  <si>
    <t>NZ-2024-933746</t>
  </si>
  <si>
    <t>EL-5055</t>
  </si>
  <si>
    <t>Elizabeth Schwass</t>
  </si>
  <si>
    <t>NZ-2024-588146</t>
  </si>
  <si>
    <t>AB-6294</t>
  </si>
  <si>
    <t>Abigail Cunningham-Chapman</t>
  </si>
  <si>
    <t>NZ-2023-335649</t>
  </si>
  <si>
    <t>BR-2774</t>
  </si>
  <si>
    <t>Bruce Pollard</t>
  </si>
  <si>
    <t>NZ-2023-407658</t>
  </si>
  <si>
    <t>ET-7298</t>
  </si>
  <si>
    <t>Ethan McIsaac</t>
  </si>
  <si>
    <t>NZ-2025-158160</t>
  </si>
  <si>
    <t>CR-6493</t>
  </si>
  <si>
    <t>Craig McKay</t>
  </si>
  <si>
    <t>NZ-2021-942364</t>
  </si>
  <si>
    <t>WI-3237</t>
  </si>
  <si>
    <t>William Flood</t>
  </si>
  <si>
    <t>NZ-2024-190850</t>
  </si>
  <si>
    <t>LU-1009</t>
  </si>
  <si>
    <t>Luke Marshall</t>
  </si>
  <si>
    <t>NZ-2025-852333</t>
  </si>
  <si>
    <t>WE-7400</t>
  </si>
  <si>
    <t>NZ-2023-763190</t>
  </si>
  <si>
    <t>BR-2055</t>
  </si>
  <si>
    <t>Brendon Ball</t>
  </si>
  <si>
    <t>NZ-2022-237692</t>
  </si>
  <si>
    <t>AL-4550</t>
  </si>
  <si>
    <t>Alexander Sixtus</t>
  </si>
  <si>
    <t>NZ-2025-941804</t>
  </si>
  <si>
    <t>JU-1538</t>
  </si>
  <si>
    <t>Justin Greer</t>
  </si>
  <si>
    <t>NZ-2024-982854</t>
  </si>
  <si>
    <t>JO-6577</t>
  </si>
  <si>
    <t>John MacDonald-Webster</t>
  </si>
  <si>
    <t>NZ-2023-767588</t>
  </si>
  <si>
    <t>RO-7368</t>
  </si>
  <si>
    <t>Ross Howard</t>
  </si>
  <si>
    <t>NZ-2023-615161</t>
  </si>
  <si>
    <t>MA-8432</t>
  </si>
  <si>
    <t>Marie Pearson</t>
  </si>
  <si>
    <t>NZ-2023-620778</t>
  </si>
  <si>
    <t>PH-4843</t>
  </si>
  <si>
    <t>Philippa Gill</t>
  </si>
  <si>
    <t>NZ-2021-109199</t>
  </si>
  <si>
    <t>RI-3672</t>
  </si>
  <si>
    <t>Richard Rose</t>
  </si>
  <si>
    <t>NZ-2022-451913</t>
  </si>
  <si>
    <t>CH-9504</t>
  </si>
  <si>
    <t>Charlotte Mayo</t>
  </si>
  <si>
    <t>NZ-2024-560331</t>
  </si>
  <si>
    <t>TI-6005</t>
  </si>
  <si>
    <t>Tina Dunn-Smith</t>
  </si>
  <si>
    <t>NZ-2022-860687</t>
  </si>
  <si>
    <t>RE-5094</t>
  </si>
  <si>
    <t>Rebecca McIntyre-McManaway</t>
  </si>
  <si>
    <t>NZ-2023-612943</t>
  </si>
  <si>
    <t>GR-7779</t>
  </si>
  <si>
    <t>Graeme Baxter-Costello</t>
  </si>
  <si>
    <t>NZ-2024-768096</t>
  </si>
  <si>
    <t>AR-2328</t>
  </si>
  <si>
    <t>Ari Bell-Martin</t>
  </si>
  <si>
    <t>NZ-2021-277241</t>
  </si>
  <si>
    <t>MA-1573</t>
  </si>
  <si>
    <t>Maraea Smith</t>
  </si>
  <si>
    <t>NZ-2025-974333</t>
  </si>
  <si>
    <t>JA-9753</t>
  </si>
  <si>
    <t>James Lang</t>
  </si>
  <si>
    <t>NZ-2024-588866</t>
  </si>
  <si>
    <t>HO-8422</t>
  </si>
  <si>
    <t>Holly Thomas</t>
  </si>
  <si>
    <t>NZ-2025-958978</t>
  </si>
  <si>
    <t>LI-6485</t>
  </si>
  <si>
    <t>Lilly Duncan</t>
  </si>
  <si>
    <t>NZ-2024-201456</t>
  </si>
  <si>
    <t>SI-5707</t>
  </si>
  <si>
    <t>Simon Richards</t>
  </si>
  <si>
    <t>NZ-2024-853866</t>
  </si>
  <si>
    <t>SH-4529</t>
  </si>
  <si>
    <t>Sheryl Cresswell</t>
  </si>
  <si>
    <t>NZ-2024-630373</t>
  </si>
  <si>
    <t>AY-8282</t>
  </si>
  <si>
    <t>Ayla Gray</t>
  </si>
  <si>
    <t>NZ-2022-204648</t>
  </si>
  <si>
    <t>GR-2282</t>
  </si>
  <si>
    <t>Gregory Carroll-Harrison</t>
  </si>
  <si>
    <t>NZ-2022-115661</t>
  </si>
  <si>
    <t>SA-6842</t>
  </si>
  <si>
    <t>Sarah Jamieson</t>
  </si>
  <si>
    <t>NZ-2023-123531</t>
  </si>
  <si>
    <t>TR-4077</t>
  </si>
  <si>
    <t>Tracy Jackson</t>
  </si>
  <si>
    <t>NZ-2024-783264</t>
  </si>
  <si>
    <t>GL-1080</t>
  </si>
  <si>
    <t>Glenn Cresswell-Chambers</t>
  </si>
  <si>
    <t>NZ-2025-505275</t>
  </si>
  <si>
    <t>SI-2370</t>
  </si>
  <si>
    <t>Simon Warner</t>
  </si>
  <si>
    <t>NZ-2021-476643</t>
  </si>
  <si>
    <t>JU-2640</t>
  </si>
  <si>
    <t>Julia Smith</t>
  </si>
  <si>
    <t>NZ-2024-515134</t>
  </si>
  <si>
    <t>DI-3525</t>
  </si>
  <si>
    <t>Diane Gray-Smith</t>
  </si>
  <si>
    <t>NZ-2022-501706</t>
  </si>
  <si>
    <t>CA-6905</t>
  </si>
  <si>
    <t>Catherine Wells-Holland</t>
  </si>
  <si>
    <t>NZ-2024-506398</t>
  </si>
  <si>
    <t>KA-8595</t>
  </si>
  <si>
    <t>Karl Robson</t>
  </si>
  <si>
    <t>NZ-2022-306171</t>
  </si>
  <si>
    <t>WI-2552</t>
  </si>
  <si>
    <t>William Irving</t>
  </si>
  <si>
    <t>NZ-2024-439934</t>
  </si>
  <si>
    <t>JE-3531</t>
  </si>
  <si>
    <t>Jennifer Simpson-Williams</t>
  </si>
  <si>
    <t>NZ-2025-230234</t>
  </si>
  <si>
    <t>MA-7437</t>
  </si>
  <si>
    <t>Mark Lloyd-Ball</t>
  </si>
  <si>
    <t>NZ-2024-801193</t>
  </si>
  <si>
    <t>XA-2192</t>
  </si>
  <si>
    <t>Xavier Kirk-Barnes</t>
  </si>
  <si>
    <t>NZ-2022-716336</t>
  </si>
  <si>
    <t>MI-2588</t>
  </si>
  <si>
    <t>Mikayla Fisher-Moore</t>
  </si>
  <si>
    <t>NZ-2021-225302</t>
  </si>
  <si>
    <t>MI-6612</t>
  </si>
  <si>
    <t>Michael Powell-MacKenzie</t>
  </si>
  <si>
    <t>NZ-2022-474594</t>
  </si>
  <si>
    <t>PA-3437</t>
  </si>
  <si>
    <t>NZ-2024-552929</t>
  </si>
  <si>
    <t>SA-6054</t>
  </si>
  <si>
    <t>Samuel Millar</t>
  </si>
  <si>
    <t>NZ-2025-619384</t>
  </si>
  <si>
    <t>JO-6955</t>
  </si>
  <si>
    <t>Joshua Hansen</t>
  </si>
  <si>
    <t>NZ-2023-740221</t>
  </si>
  <si>
    <t>JA-2938</t>
  </si>
  <si>
    <t>James Fisher</t>
  </si>
  <si>
    <t>NZ-2023-303249</t>
  </si>
  <si>
    <t>MI-3284</t>
  </si>
  <si>
    <t>NZ-2025-721286</t>
  </si>
  <si>
    <t>GE-6457</t>
  </si>
  <si>
    <t>George Sheridan</t>
  </si>
  <si>
    <t>NZ-2023-266739</t>
  </si>
  <si>
    <t>SA-8520</t>
  </si>
  <si>
    <t>Sarah Watts</t>
  </si>
  <si>
    <t>NZ-2023-442799</t>
  </si>
  <si>
    <t>LU-6053</t>
  </si>
  <si>
    <t>Luke Ireland</t>
  </si>
  <si>
    <t>NZ-2022-747765</t>
  </si>
  <si>
    <t>CH-4690</t>
  </si>
  <si>
    <t>Christopher Parkes</t>
  </si>
  <si>
    <t>NZ-2022-596377</t>
  </si>
  <si>
    <t>TR-7051</t>
  </si>
  <si>
    <t>Tracey Miller</t>
  </si>
  <si>
    <t>NZ-2024-948366</t>
  </si>
  <si>
    <t>JO-5570</t>
  </si>
  <si>
    <t>John Jones-Scott</t>
  </si>
  <si>
    <t>NZ-2021-412009</t>
  </si>
  <si>
    <t>EM-5204</t>
  </si>
  <si>
    <t>Emily Gardiner</t>
  </si>
  <si>
    <t>NZ-2022-794104</t>
  </si>
  <si>
    <t>KE-5746</t>
  </si>
  <si>
    <t>Kevin Hopkins</t>
  </si>
  <si>
    <t>NZ-2024-797882</t>
  </si>
  <si>
    <t>JA-3440</t>
  </si>
  <si>
    <t>Janine Mitchell</t>
  </si>
  <si>
    <t>NZ-2024-935384</t>
  </si>
  <si>
    <t>RE-3943</t>
  </si>
  <si>
    <t>Reuben Jones</t>
  </si>
  <si>
    <t>NZ-2023-640985</t>
  </si>
  <si>
    <t>AN-6479</t>
  </si>
  <si>
    <t>NZ-2023-157074</t>
  </si>
  <si>
    <t>DA-2472</t>
  </si>
  <si>
    <t>David Grant</t>
  </si>
  <si>
    <t>NZ-2023-209016</t>
  </si>
  <si>
    <t>AL-2070</t>
  </si>
  <si>
    <t>Alexandra MacKay</t>
  </si>
  <si>
    <t>NZ-2023-997657</t>
  </si>
  <si>
    <t>RY-3523</t>
  </si>
  <si>
    <t>Ryan Southee</t>
  </si>
  <si>
    <t>NZ-2021-609536</t>
  </si>
  <si>
    <t>AI-9623</t>
  </si>
  <si>
    <t>Aidan Moore-Nielsen</t>
  </si>
  <si>
    <t>NZ-2024-100106</t>
  </si>
  <si>
    <t>JO-7096</t>
  </si>
  <si>
    <t>Joanne Wood-Davis</t>
  </si>
  <si>
    <t>NZ-2021-133832</t>
  </si>
  <si>
    <t>HE-2606</t>
  </si>
  <si>
    <t>Helen Sullivan</t>
  </si>
  <si>
    <t>NZ-2022-430921</t>
  </si>
  <si>
    <t>MI-7011</t>
  </si>
  <si>
    <t>Michelle McCallum-Phillips</t>
  </si>
  <si>
    <t>NZ-2024-690910</t>
  </si>
  <si>
    <t>RI-8953</t>
  </si>
  <si>
    <t>Richard Bishop-Ward</t>
  </si>
  <si>
    <t>NZ-2022-290752</t>
  </si>
  <si>
    <t>MA-5400</t>
  </si>
  <si>
    <t>Manaia Haines</t>
  </si>
  <si>
    <t>NZ-2023-377201</t>
  </si>
  <si>
    <t>SC-7866</t>
  </si>
  <si>
    <t>Scott Murdoch-Brown</t>
  </si>
  <si>
    <t>NZ-2024-483984</t>
  </si>
  <si>
    <t>KA-6509</t>
  </si>
  <si>
    <t>Kathleen George</t>
  </si>
  <si>
    <t>NZ-2022-180120</t>
  </si>
  <si>
    <t>GA-9123</t>
  </si>
  <si>
    <t>Gareth Terry</t>
  </si>
  <si>
    <t>NZ-2021-531890</t>
  </si>
  <si>
    <t>DO-1352</t>
  </si>
  <si>
    <t>Donna Fowler-Saunders</t>
  </si>
  <si>
    <t>NZ-2023-636859</t>
  </si>
  <si>
    <t>TE-6497</t>
  </si>
  <si>
    <t>Terence Douglas</t>
  </si>
  <si>
    <t>NZ-2023-753165</t>
  </si>
  <si>
    <t>SO-9311</t>
  </si>
  <si>
    <t>Sophie Muir</t>
  </si>
  <si>
    <t>NZ-2024-496097</t>
  </si>
  <si>
    <t>BR-4648</t>
  </si>
  <si>
    <t>Brett Smart</t>
  </si>
  <si>
    <t>NZ-2024-802694</t>
  </si>
  <si>
    <t>SA-9624</t>
  </si>
  <si>
    <t>Sarah Butler</t>
  </si>
  <si>
    <t>NZ-2021-417790</t>
  </si>
  <si>
    <t>BR-1517</t>
  </si>
  <si>
    <t>Bryan Ford</t>
  </si>
  <si>
    <t>NZ-2025-597762</t>
  </si>
  <si>
    <t>DA-4407</t>
  </si>
  <si>
    <t>Damian Smith-Reid</t>
  </si>
  <si>
    <t>NZ-2024-963987</t>
  </si>
  <si>
    <t>DY-9022</t>
  </si>
  <si>
    <t>Dylan Anderson-Jones</t>
  </si>
  <si>
    <t>NZ-2023-398918</t>
  </si>
  <si>
    <t>DA-9380</t>
  </si>
  <si>
    <t>NZ-2021-937018</t>
  </si>
  <si>
    <t>HA-5203</t>
  </si>
  <si>
    <t>Hannah Funnell</t>
  </si>
  <si>
    <t>NZ-2021-857464</t>
  </si>
  <si>
    <t>KA-9422</t>
  </si>
  <si>
    <t>Kate Wells</t>
  </si>
  <si>
    <t>NZ-2022-176377</t>
  </si>
  <si>
    <t>TH-3188</t>
  </si>
  <si>
    <t>Thomas MacKay</t>
  </si>
  <si>
    <t>NZ-2022-306369</t>
  </si>
  <si>
    <t>PA-5438</t>
  </si>
  <si>
    <t>Paul Martin</t>
  </si>
  <si>
    <t>NZ-2023-782098</t>
  </si>
  <si>
    <t>GA-8492</t>
  </si>
  <si>
    <t>Gary Baxter</t>
  </si>
  <si>
    <t>NZ-2022-544977</t>
  </si>
  <si>
    <t>CO-5119</t>
  </si>
  <si>
    <t>Cole Morgan</t>
  </si>
  <si>
    <t>NZ-2023-420383</t>
  </si>
  <si>
    <t>GE-7526</t>
  </si>
  <si>
    <t>Georgia McMillan</t>
  </si>
  <si>
    <t>NZ-2025-537838</t>
  </si>
  <si>
    <t>JU-8214</t>
  </si>
  <si>
    <t>Julie Bell</t>
  </si>
  <si>
    <t>NZ-2023-147462</t>
  </si>
  <si>
    <t>HA-4193</t>
  </si>
  <si>
    <t>Hamish Williamson</t>
  </si>
  <si>
    <t>NZ-2022-195892</t>
  </si>
  <si>
    <t>ZA-2129</t>
  </si>
  <si>
    <t>Zachary Simpson</t>
  </si>
  <si>
    <t>NZ-2021-632150</t>
  </si>
  <si>
    <t>KA-7586</t>
  </si>
  <si>
    <t>Kaia Reeves</t>
  </si>
  <si>
    <t>NZ-2023-859456</t>
  </si>
  <si>
    <t>ST-3616</t>
  </si>
  <si>
    <t>NZ-2022-468451</t>
  </si>
  <si>
    <t>SI-8321</t>
  </si>
  <si>
    <t>Simon Bradley</t>
  </si>
  <si>
    <t>NZ-2023-392289</t>
  </si>
  <si>
    <t>SU-4993</t>
  </si>
  <si>
    <t>Susan Tucker</t>
  </si>
  <si>
    <t>NZ-2024-965373</t>
  </si>
  <si>
    <t>KA-9857</t>
  </si>
  <si>
    <t>Karen Thomas-Rees</t>
  </si>
  <si>
    <t>NZ-2022-698427</t>
  </si>
  <si>
    <t>JA-2160</t>
  </si>
  <si>
    <t>James Elliott</t>
  </si>
  <si>
    <t>NZ-2024-417047</t>
  </si>
  <si>
    <t>HA-8035</t>
  </si>
  <si>
    <t>Hayley Browne</t>
  </si>
  <si>
    <t>NZ-2024-249519</t>
  </si>
  <si>
    <t>KA-7004</t>
  </si>
  <si>
    <t>Kate Perry</t>
  </si>
  <si>
    <t>NZ-2025-186956</t>
  </si>
  <si>
    <t>ST-5288</t>
  </si>
  <si>
    <t>Stacey Orchard</t>
  </si>
  <si>
    <t>NZ-2022-728364</t>
  </si>
  <si>
    <t>LA-4827</t>
  </si>
  <si>
    <t>Lauren Laurenson</t>
  </si>
  <si>
    <t>NZ-2022-516997</t>
  </si>
  <si>
    <t>SI-8534</t>
  </si>
  <si>
    <t>Simon McDonald-Meredith</t>
  </si>
  <si>
    <t>NZ-2021-128595</t>
  </si>
  <si>
    <t>CH-2078</t>
  </si>
  <si>
    <t>Cheryl Campbell</t>
  </si>
  <si>
    <t>NZ-2023-936371</t>
  </si>
  <si>
    <t>IN-9225</t>
  </si>
  <si>
    <t>Indie Morris</t>
  </si>
  <si>
    <t>NZ-2022-321778</t>
  </si>
  <si>
    <t>LI-5946</t>
  </si>
  <si>
    <t>Lisa Smith-Hart</t>
  </si>
  <si>
    <t>NZ-2022-542176</t>
  </si>
  <si>
    <t>ME-1138</t>
  </si>
  <si>
    <t>Megan Oliver</t>
  </si>
  <si>
    <t>NZ-2024-661972</t>
  </si>
  <si>
    <t>AL-9928</t>
  </si>
  <si>
    <t>Alexander Martin</t>
  </si>
  <si>
    <t>NZ-2021-865982</t>
  </si>
  <si>
    <t>PA-5373</t>
  </si>
  <si>
    <t>Paige Russell</t>
  </si>
  <si>
    <t>NZ-2023-782266</t>
  </si>
  <si>
    <t>LI-4067</t>
  </si>
  <si>
    <t>Liam Hayes</t>
  </si>
  <si>
    <t>NZ-2022-916033</t>
  </si>
  <si>
    <t>LI-3715</t>
  </si>
  <si>
    <t>Lincoln McKenna-Bell</t>
  </si>
  <si>
    <t>NZ-2022-581020</t>
  </si>
  <si>
    <t>RE-4597</t>
  </si>
  <si>
    <t>Regan Sinclair</t>
  </si>
  <si>
    <t>NZ-2024-276226</t>
  </si>
  <si>
    <t>JA-8647</t>
  </si>
  <si>
    <t>Jane Doherty</t>
  </si>
  <si>
    <t>NZ-2024-880071</t>
  </si>
  <si>
    <t>CH-5260</t>
  </si>
  <si>
    <t>Charlotte Baker</t>
  </si>
  <si>
    <t>NZ-2024-423414</t>
  </si>
  <si>
    <t>DI-5513</t>
  </si>
  <si>
    <t>Diane Gray</t>
  </si>
  <si>
    <t>NZ-2024-583314</t>
  </si>
  <si>
    <t>LU-9342</t>
  </si>
  <si>
    <t>Lucas Smith-Dick</t>
  </si>
  <si>
    <t>NZ-2023-114960</t>
  </si>
  <si>
    <t>AM-2220</t>
  </si>
  <si>
    <t>Amber Reid</t>
  </si>
  <si>
    <t>NZ-2022-170401</t>
  </si>
  <si>
    <t>OL-6894</t>
  </si>
  <si>
    <t>Olivia Christiansen</t>
  </si>
  <si>
    <t>NZ-2024-937725</t>
  </si>
  <si>
    <t>MI-5927</t>
  </si>
  <si>
    <t>Michelle Lammas</t>
  </si>
  <si>
    <t>NZ-2021-638656</t>
  </si>
  <si>
    <t>DA-4171</t>
  </si>
  <si>
    <t>Daisy Cragg-Allan</t>
  </si>
  <si>
    <t>NZ-2023-441911</t>
  </si>
  <si>
    <t>WI-3017</t>
  </si>
  <si>
    <t>William Carr</t>
  </si>
  <si>
    <t>NZ-2023-370420</t>
  </si>
  <si>
    <t>ME-5174</t>
  </si>
  <si>
    <t>Megan Smith-Andrew</t>
  </si>
  <si>
    <t>NZ-2021-482564</t>
  </si>
  <si>
    <t>Grace Drake</t>
  </si>
  <si>
    <t>NZ-2021-570373</t>
  </si>
  <si>
    <t>DA-8752</t>
  </si>
  <si>
    <t>Darren Smith-Bell</t>
  </si>
  <si>
    <t>NZ-2021-439918</t>
  </si>
  <si>
    <t>CA-3923</t>
  </si>
  <si>
    <t>Cameron Kenny</t>
  </si>
  <si>
    <t>NZ-2025-408887</t>
  </si>
  <si>
    <t>TR-4264</t>
  </si>
  <si>
    <t>Trevor Hayward</t>
  </si>
  <si>
    <t>NZ-2022-306617</t>
  </si>
  <si>
    <t>TA-6547</t>
  </si>
  <si>
    <t>Tanya McKay</t>
  </si>
  <si>
    <t>NZ-2023-845170</t>
  </si>
  <si>
    <t>TR-4788</t>
  </si>
  <si>
    <t>Tracy Cameron</t>
  </si>
  <si>
    <t>NZ-2022-784922</t>
  </si>
  <si>
    <t>LO-3641</t>
  </si>
  <si>
    <t>Lois Ramsay</t>
  </si>
  <si>
    <t>NZ-2025-200262</t>
  </si>
  <si>
    <t>NI-2546</t>
  </si>
  <si>
    <t>Nicole McLachlan</t>
  </si>
  <si>
    <t>NZ-2022-688663</t>
  </si>
  <si>
    <t>JE-2736</t>
  </si>
  <si>
    <t>Jessica Robert</t>
  </si>
  <si>
    <t>NZ-2023-890299</t>
  </si>
  <si>
    <t>BE-7659</t>
  </si>
  <si>
    <t>Benjamin Currie</t>
  </si>
  <si>
    <t>NZ-2022-772492</t>
  </si>
  <si>
    <t>ER-1821</t>
  </si>
  <si>
    <t>Erin Wills</t>
  </si>
  <si>
    <t>NZ-2022-588035</t>
  </si>
  <si>
    <t>SC-2334</t>
  </si>
  <si>
    <t>Scott Moran</t>
  </si>
  <si>
    <t>NZ-2023-795225</t>
  </si>
  <si>
    <t>JA-1441</t>
  </si>
  <si>
    <t>Jacob Barrett-Adams</t>
  </si>
  <si>
    <t>NZ-2024-300075</t>
  </si>
  <si>
    <t>CA-3373</t>
  </si>
  <si>
    <t>Carl Jordan</t>
  </si>
  <si>
    <t>NZ-2022-992959</t>
  </si>
  <si>
    <t>AD-1311</t>
  </si>
  <si>
    <t>Adam Patchett</t>
  </si>
  <si>
    <t>NZ-2023-531352</t>
  </si>
  <si>
    <t>KI-1821</t>
  </si>
  <si>
    <t>NZ-2022-939558</t>
  </si>
  <si>
    <t>AL-5835</t>
  </si>
  <si>
    <t>Allan Doyle</t>
  </si>
  <si>
    <t>NZ-2023-353968</t>
  </si>
  <si>
    <t>NI-7543</t>
  </si>
  <si>
    <t>Nicola Graham</t>
  </si>
  <si>
    <t>NZ-2023-606313</t>
  </si>
  <si>
    <t>CA-2106</t>
  </si>
  <si>
    <t>Caroline Phillips</t>
  </si>
  <si>
    <t>NZ-2022-327306</t>
  </si>
  <si>
    <t>MI-9326</t>
  </si>
  <si>
    <t>Michelle McLean</t>
  </si>
  <si>
    <t>NZ-2025-433277</t>
  </si>
  <si>
    <t>MA-8662</t>
  </si>
  <si>
    <t>Mathew Davidson</t>
  </si>
  <si>
    <t>NZ-2024-538787</t>
  </si>
  <si>
    <t>SA-6420</t>
  </si>
  <si>
    <t>Sandra Harris-Anderson</t>
  </si>
  <si>
    <t>NZ-2023-262718</t>
  </si>
  <si>
    <t>RI-3570</t>
  </si>
  <si>
    <t>Richard Vercoe</t>
  </si>
  <si>
    <t>NZ-2021-432639</t>
  </si>
  <si>
    <t>TA-7336</t>
  </si>
  <si>
    <t>Tania Brown</t>
  </si>
  <si>
    <t>NZ-2024-712469</t>
  </si>
  <si>
    <t>SA-6147</t>
  </si>
  <si>
    <t>Samuel Brown-Parker</t>
  </si>
  <si>
    <t>NZ-2025-776624</t>
  </si>
  <si>
    <t>IS-8849</t>
  </si>
  <si>
    <t>Isabella Atkinson</t>
  </si>
  <si>
    <t>NZ-2023-968637</t>
  </si>
  <si>
    <t>EL-7935</t>
  </si>
  <si>
    <t>Elizabeth Murdoch</t>
  </si>
  <si>
    <t>NZ-2023-347126</t>
  </si>
  <si>
    <t>TE-5024</t>
  </si>
  <si>
    <t>Te Ariki Price-Chandler</t>
  </si>
  <si>
    <t>NZ-2021-847528</t>
  </si>
  <si>
    <t>DA-1349</t>
  </si>
  <si>
    <t>David Orr</t>
  </si>
  <si>
    <t>NZ-2023-453897</t>
  </si>
  <si>
    <t>JE-7455</t>
  </si>
  <si>
    <t>Jessie Newman</t>
  </si>
  <si>
    <t>NZ-2023-158839</t>
  </si>
  <si>
    <t>DY-3297</t>
  </si>
  <si>
    <t>Dylan Davis</t>
  </si>
  <si>
    <t>NZ-2022-633417</t>
  </si>
  <si>
    <t>CA-1274</t>
  </si>
  <si>
    <t>Caleb McLeod</t>
  </si>
  <si>
    <t>NZ-2022-922075</t>
  </si>
  <si>
    <t>CH-7982</t>
  </si>
  <si>
    <t>Cheryl Burns-Turnbull</t>
  </si>
  <si>
    <t>NZ-2021-918202</t>
  </si>
  <si>
    <t>MA-3581</t>
  </si>
  <si>
    <t>Mark Wheeler</t>
  </si>
  <si>
    <t>NZ-2023-354902</t>
  </si>
  <si>
    <t>LI-5602</t>
  </si>
  <si>
    <t>Lisa Allan</t>
  </si>
  <si>
    <t>NZ-2025-345193</t>
  </si>
  <si>
    <t>AD-1273</t>
  </si>
  <si>
    <t>Adam West</t>
  </si>
  <si>
    <t>NZ-2024-355064</t>
  </si>
  <si>
    <t>JO-8772</t>
  </si>
  <si>
    <t>Joshua Bryant</t>
  </si>
  <si>
    <t>NZ-2024-500909</t>
  </si>
  <si>
    <t>BL-8827</t>
  </si>
  <si>
    <t>Blake Bird-Pike</t>
  </si>
  <si>
    <t>NZ-2023-109261</t>
  </si>
  <si>
    <t>FA-6472</t>
  </si>
  <si>
    <t>NZ-2022-532458</t>
  </si>
  <si>
    <t>MO-1785</t>
  </si>
  <si>
    <t>Monique Adams-Martin</t>
  </si>
  <si>
    <t>NZ-2023-520277</t>
  </si>
  <si>
    <t>GE-8576</t>
  </si>
  <si>
    <t>George Hayward</t>
  </si>
  <si>
    <t>NZ-2024-449231</t>
  </si>
  <si>
    <t>JO-2000</t>
  </si>
  <si>
    <t>John Kirk</t>
  </si>
  <si>
    <t>NZ-2024-929895</t>
  </si>
  <si>
    <t>RO-1685</t>
  </si>
  <si>
    <t>Rosemary Hogg</t>
  </si>
  <si>
    <t>NZ-2025-261222</t>
  </si>
  <si>
    <t>DA-8055</t>
  </si>
  <si>
    <t>David Lane</t>
  </si>
  <si>
    <t>NZ-2023-886339</t>
  </si>
  <si>
    <t>CR-3243</t>
  </si>
  <si>
    <t>Craig Soper</t>
  </si>
  <si>
    <t>NZ-2022-988873</t>
  </si>
  <si>
    <t>DA-1487</t>
  </si>
  <si>
    <t>David Page</t>
  </si>
  <si>
    <t>NZ-2021-697216</t>
  </si>
  <si>
    <t>SC-6517</t>
  </si>
  <si>
    <t>Scott Freeth</t>
  </si>
  <si>
    <t>NZ-2022-402482</t>
  </si>
  <si>
    <t>BR-9092</t>
  </si>
  <si>
    <t>Brenda Hills</t>
  </si>
  <si>
    <t>NZ-2023-304385</t>
  </si>
  <si>
    <t>TA-4775</t>
  </si>
  <si>
    <t>Taylor Norton</t>
  </si>
  <si>
    <t>NZ-2023-719526</t>
  </si>
  <si>
    <t>WA-2323</t>
  </si>
  <si>
    <t>Waimarie MacDonald-Gill</t>
  </si>
  <si>
    <t>NZ-2023-961749</t>
  </si>
  <si>
    <t>PA-9912</t>
  </si>
  <si>
    <t>Paul Smart</t>
  </si>
  <si>
    <t>NZ-2023-877325</t>
  </si>
  <si>
    <t>KA-2520</t>
  </si>
  <si>
    <t>Katrina McGrath</t>
  </si>
  <si>
    <t>NZ-2021-841024</t>
  </si>
  <si>
    <t>SA-9011</t>
  </si>
  <si>
    <t>Sam Pratt</t>
  </si>
  <si>
    <t>NZ-2025-307658</t>
  </si>
  <si>
    <t>BR-8460</t>
  </si>
  <si>
    <t>Brett Carter</t>
  </si>
  <si>
    <t>NZ-2023-112416</t>
  </si>
  <si>
    <t>WA-2812</t>
  </si>
  <si>
    <t>Wayne Scott</t>
  </si>
  <si>
    <t>NZ-2024-262792</t>
  </si>
  <si>
    <t>JO-5199</t>
  </si>
  <si>
    <t>Joanne Barrett</t>
  </si>
  <si>
    <t>NZ-2023-783674</t>
  </si>
  <si>
    <t>NI-3295</t>
  </si>
  <si>
    <t>Nicholas Douglas</t>
  </si>
  <si>
    <t>NZ-2023-880439</t>
  </si>
  <si>
    <t>KA-5608</t>
  </si>
  <si>
    <t>Katrina Moore</t>
  </si>
  <si>
    <t>NZ-2025-604655</t>
  </si>
  <si>
    <t>OL-9362</t>
  </si>
  <si>
    <t>Olivia Fitzgerald-Wood</t>
  </si>
  <si>
    <t>NZ-2023-736997</t>
  </si>
  <si>
    <t>EM-6709</t>
  </si>
  <si>
    <t>Emma Gore</t>
  </si>
  <si>
    <t>NZ-2024-735773</t>
  </si>
  <si>
    <t>SA-3579</t>
  </si>
  <si>
    <t>NZ-2024-857773</t>
  </si>
  <si>
    <t>CH-1821</t>
  </si>
  <si>
    <t>Charlotte Lyon</t>
  </si>
  <si>
    <t>NZ-2023-773307</t>
  </si>
  <si>
    <t>BR-8611</t>
  </si>
  <si>
    <t>Brent Maxwell-Morgan</t>
  </si>
  <si>
    <t>NZ-2024-466222</t>
  </si>
  <si>
    <t>MI-9685</t>
  </si>
  <si>
    <t>Michelle Lucas-Wilton</t>
  </si>
  <si>
    <t>NZ-2025-663013</t>
  </si>
  <si>
    <t>WI-7633</t>
  </si>
  <si>
    <t>William Butler</t>
  </si>
  <si>
    <t>NZ-2025-112042</t>
  </si>
  <si>
    <t>MI-8724</t>
  </si>
  <si>
    <t>Michael Lewis</t>
  </si>
  <si>
    <t>NZ-2021-953401</t>
  </si>
  <si>
    <t>SI-9794</t>
  </si>
  <si>
    <t>Sienna Lewis</t>
  </si>
  <si>
    <t>NZ-2022-378577</t>
  </si>
  <si>
    <t>KA-8577</t>
  </si>
  <si>
    <t>Katie Reed</t>
  </si>
  <si>
    <t>NZ-2023-575803</t>
  </si>
  <si>
    <t>TH-2803</t>
  </si>
  <si>
    <t>Thomas Hoare</t>
  </si>
  <si>
    <t>NZ-2022-553036</t>
  </si>
  <si>
    <t>Jackson Dalton</t>
  </si>
  <si>
    <t>NZ-2024-732695</t>
  </si>
  <si>
    <t>ME-7459</t>
  </si>
  <si>
    <t>Melanie Donald</t>
  </si>
  <si>
    <t>NZ-2024-267189</t>
  </si>
  <si>
    <t>HO-1978</t>
  </si>
  <si>
    <t>Holly Parkes</t>
  </si>
  <si>
    <t>NZ-2025-343188</t>
  </si>
  <si>
    <t>DE-2530</t>
  </si>
  <si>
    <t>Denise Dillon-Crawford</t>
  </si>
  <si>
    <t>NZ-2021-988655</t>
  </si>
  <si>
    <t>JA-2052</t>
  </si>
  <si>
    <t>Janice Scott</t>
  </si>
  <si>
    <t>NZ-2021-220397</t>
  </si>
  <si>
    <t>LY-7625</t>
  </si>
  <si>
    <t>Lynette Smith</t>
  </si>
  <si>
    <t>NZ-2022-615575</t>
  </si>
  <si>
    <t>CR-8257</t>
  </si>
  <si>
    <t>Craig Farland-Robson</t>
  </si>
  <si>
    <t>NZ-2021-801991</t>
  </si>
  <si>
    <t>LO-8075</t>
  </si>
  <si>
    <t>Logan McDonald-Edwards</t>
  </si>
  <si>
    <t>NZ-2023-207611</t>
  </si>
  <si>
    <t>SH-7446</t>
  </si>
  <si>
    <t>Shane Soper</t>
  </si>
  <si>
    <t>NZ-2024-491214</t>
  </si>
  <si>
    <t>NI-2962</t>
  </si>
  <si>
    <t>Nikau West</t>
  </si>
  <si>
    <t>NZ-2024-454626</t>
  </si>
  <si>
    <t>JA-4870</t>
  </si>
  <si>
    <t>James Pedersen</t>
  </si>
  <si>
    <t>NZ-2022-819734</t>
  </si>
  <si>
    <t>GE-7732</t>
  </si>
  <si>
    <t>Gemma Gardner</t>
  </si>
  <si>
    <t>NZ-2025-232089</t>
  </si>
  <si>
    <t>KA-9830</t>
  </si>
  <si>
    <t>Karl Nicholson</t>
  </si>
  <si>
    <t>NZ-2022-257904</t>
  </si>
  <si>
    <t>KA-6536</t>
  </si>
  <si>
    <t>Kathryn Gray</t>
  </si>
  <si>
    <t>NZ-2023-890325</t>
  </si>
  <si>
    <t>PE-4992</t>
  </si>
  <si>
    <t>Peter Banks</t>
  </si>
  <si>
    <t>NZ-2024-378392</t>
  </si>
  <si>
    <t>AN-6635</t>
  </si>
  <si>
    <t>Andrew Walton</t>
  </si>
  <si>
    <t>NZ-2025-884332</t>
  </si>
  <si>
    <t>SH-5468</t>
  </si>
  <si>
    <t>Shane Dunn</t>
  </si>
  <si>
    <t>NZ-2023-845221</t>
  </si>
  <si>
    <t>LE-3824</t>
  </si>
  <si>
    <t>Leanne Wallace</t>
  </si>
  <si>
    <t>NZ-2023-152886</t>
  </si>
  <si>
    <t>RH-5694</t>
  </si>
  <si>
    <t>Rhys Broughan</t>
  </si>
  <si>
    <t>NZ-2023-404122</t>
  </si>
  <si>
    <t>LI-3668</t>
  </si>
  <si>
    <t>Lisa Giles</t>
  </si>
  <si>
    <t>NZ-2022-266548</t>
  </si>
  <si>
    <t>LO-7937</t>
  </si>
  <si>
    <t>Louise Murdoch</t>
  </si>
  <si>
    <t>NZ-2025-239299</t>
  </si>
  <si>
    <t>CA-3760</t>
  </si>
  <si>
    <t>Carl Fleming</t>
  </si>
  <si>
    <t>NZ-2023-435389</t>
  </si>
  <si>
    <t>JU-3379</t>
  </si>
  <si>
    <t>Justine Jackson</t>
  </si>
  <si>
    <t>NZ-2022-345246</t>
  </si>
  <si>
    <t>CA-6619</t>
  </si>
  <si>
    <t>Catherine Jefferies</t>
  </si>
  <si>
    <t>NZ-2022-339162</t>
  </si>
  <si>
    <t>TA-8809</t>
  </si>
  <si>
    <t>Tama Thompson-Ingram</t>
  </si>
  <si>
    <t>NZ-2024-255197</t>
  </si>
  <si>
    <t>PA-7632</t>
  </si>
  <si>
    <t>Paige Esson</t>
  </si>
  <si>
    <t>NZ-2024-613109</t>
  </si>
  <si>
    <t>PE-6038</t>
  </si>
  <si>
    <t>Peter Scott</t>
  </si>
  <si>
    <t>NZ-2022-262869</t>
  </si>
  <si>
    <t>CO-1509</t>
  </si>
  <si>
    <t>Cody McMurray-Gordon</t>
  </si>
  <si>
    <t>NZ-2025-347783</t>
  </si>
  <si>
    <t>TI-6384</t>
  </si>
  <si>
    <t>Timothy Smith</t>
  </si>
  <si>
    <t>NZ-2024-494325</t>
  </si>
  <si>
    <t>BE-6519</t>
  </si>
  <si>
    <t>Benjamin Jones</t>
  </si>
  <si>
    <t>NZ-2024-341129</t>
  </si>
  <si>
    <t>NI-8332</t>
  </si>
  <si>
    <t>Nicholas Lewis</t>
  </si>
  <si>
    <t>NZ-2022-782275</t>
  </si>
  <si>
    <t>DA-2243</t>
  </si>
  <si>
    <t>Danielle Eden</t>
  </si>
  <si>
    <t>NZ-2022-676024</t>
  </si>
  <si>
    <t>MI-1448</t>
  </si>
  <si>
    <t>Michael Murphy</t>
  </si>
  <si>
    <t>NZ-2024-469427</t>
  </si>
  <si>
    <t>HU-5135</t>
  </si>
  <si>
    <t>Huia Murdoch</t>
  </si>
  <si>
    <t>NZ-2025-366104</t>
  </si>
  <si>
    <t>ME-4091</t>
  </si>
  <si>
    <t>Melanie Freeth</t>
  </si>
  <si>
    <t>NZ-2022-686248</t>
  </si>
  <si>
    <t>CH-9257</t>
  </si>
  <si>
    <t>Christine Gibb</t>
  </si>
  <si>
    <t>NZ-2024-711681</t>
  </si>
  <si>
    <t>LU-8032</t>
  </si>
  <si>
    <t>Luke Taylor</t>
  </si>
  <si>
    <t>NZ-2025-560730</t>
  </si>
  <si>
    <t>DA-6223</t>
  </si>
  <si>
    <t>David Patterson</t>
  </si>
  <si>
    <t>NZ-2023-526210</t>
  </si>
  <si>
    <t>GA-9753</t>
  </si>
  <si>
    <t>Gareth Webb</t>
  </si>
  <si>
    <t>NZ-2024-183736</t>
  </si>
  <si>
    <t>TR-2593</t>
  </si>
  <si>
    <t>Troy Dobson</t>
  </si>
  <si>
    <t>NZ-2021-793015</t>
  </si>
  <si>
    <t>PA-5085</t>
  </si>
  <si>
    <t>Paul Fowler</t>
  </si>
  <si>
    <t>NZ-2023-928044</t>
  </si>
  <si>
    <t>MI-8706</t>
  </si>
  <si>
    <t>Michael Cook-Riley</t>
  </si>
  <si>
    <t>NZ-2022-166512</t>
  </si>
  <si>
    <t>JA-6278</t>
  </si>
  <si>
    <t>Jasmine Stokes</t>
  </si>
  <si>
    <t>NZ-2021-806179</t>
  </si>
  <si>
    <t>DE-1862</t>
  </si>
  <si>
    <t>Deborah Lewis</t>
  </si>
  <si>
    <t>NZ-2023-218797</t>
  </si>
  <si>
    <t>JE-6082</t>
  </si>
  <si>
    <t>Jennifer Alexander</t>
  </si>
  <si>
    <t>NZ-2021-899238</t>
  </si>
  <si>
    <t>JO-9528</t>
  </si>
  <si>
    <t>Jocelyn Davis</t>
  </si>
  <si>
    <t>NZ-2023-676764</t>
  </si>
  <si>
    <t>RU-9058</t>
  </si>
  <si>
    <t>Ruby Monk</t>
  </si>
  <si>
    <t>NZ-2025-180095</t>
  </si>
  <si>
    <t>SC-1571</t>
  </si>
  <si>
    <t>Scott Morton</t>
  </si>
  <si>
    <t>NZ-2024-875079</t>
  </si>
  <si>
    <t>RE-7369</t>
  </si>
  <si>
    <t>Rebekah McKinnon</t>
  </si>
  <si>
    <t>NZ-2025-198612</t>
  </si>
  <si>
    <t>RA-8071</t>
  </si>
  <si>
    <t>Rachel Bowden</t>
  </si>
  <si>
    <t>NZ-2022-135974</t>
  </si>
  <si>
    <t>SA-9290</t>
  </si>
  <si>
    <t>Sarah Smith</t>
  </si>
  <si>
    <t>NZ-2021-353570</t>
  </si>
  <si>
    <t>KA-6572</t>
  </si>
  <si>
    <t>Karen Pedersen</t>
  </si>
  <si>
    <t>NZ-2025-165080</t>
  </si>
  <si>
    <t>Susan Clarke-Kendall</t>
  </si>
  <si>
    <t>NZ-2022-322445</t>
  </si>
  <si>
    <t>PH-8898</t>
  </si>
  <si>
    <t>Phillip Knight</t>
  </si>
  <si>
    <t>NZ-2023-615401</t>
  </si>
  <si>
    <t>ME-6930</t>
  </si>
  <si>
    <t>Melissa Brown</t>
  </si>
  <si>
    <t>NZ-2024-437442</t>
  </si>
  <si>
    <t>JA-8857</t>
  </si>
  <si>
    <t>Jack Conway</t>
  </si>
  <si>
    <t>NZ-2022-452293</t>
  </si>
  <si>
    <t>KA-3191</t>
  </si>
  <si>
    <t>Kathryn Williams</t>
  </si>
  <si>
    <t>NZ-2023-676289</t>
  </si>
  <si>
    <t>ST-9317</t>
  </si>
  <si>
    <t>Stephen Jenkins</t>
  </si>
  <si>
    <t>NZ-2022-521103</t>
  </si>
  <si>
    <t>MI-7106</t>
  </si>
  <si>
    <t>Mikayla Hansen-Davidson</t>
  </si>
  <si>
    <t>NZ-2022-997381</t>
  </si>
  <si>
    <t>MI-2912</t>
  </si>
  <si>
    <t>NZ-2022-671240</t>
  </si>
  <si>
    <t>MA-3630</t>
  </si>
  <si>
    <t>Maria Bull-Smith</t>
  </si>
  <si>
    <t>NZ-2021-305475</t>
  </si>
  <si>
    <t>JA-5783</t>
  </si>
  <si>
    <t>Jacob Hadfield</t>
  </si>
  <si>
    <t>NZ-2024-903244</t>
  </si>
  <si>
    <t>SI-9000</t>
  </si>
  <si>
    <t>Simon Hodson</t>
  </si>
  <si>
    <t>NZ-2024-991255</t>
  </si>
  <si>
    <t>HE-8046</t>
  </si>
  <si>
    <t>Helen Satherley</t>
  </si>
  <si>
    <t>NZ-2023-396854</t>
  </si>
  <si>
    <t>JE-6367</t>
  </si>
  <si>
    <t>Jessica Wallis</t>
  </si>
  <si>
    <t>NZ-2024-546683</t>
  </si>
  <si>
    <t>GA-8095</t>
  </si>
  <si>
    <t>Gareth Baker</t>
  </si>
  <si>
    <t>NZ-2022-618813</t>
  </si>
  <si>
    <t>TR-8444</t>
  </si>
  <si>
    <t>Troy Gray</t>
  </si>
  <si>
    <t>NZ-2022-845713</t>
  </si>
  <si>
    <t>NI-6524</t>
  </si>
  <si>
    <t>Nicola Taylor</t>
  </si>
  <si>
    <t>NZ-2022-138627</t>
  </si>
  <si>
    <t>SA-2080</t>
  </si>
  <si>
    <t>Sarah Larsen</t>
  </si>
  <si>
    <t>NZ-2023-585993</t>
  </si>
  <si>
    <t>AA-1819</t>
  </si>
  <si>
    <t>Aaron Rutherford-Green</t>
  </si>
  <si>
    <t>NZ-2025-479501</t>
  </si>
  <si>
    <t>MI-7296</t>
  </si>
  <si>
    <t>Michaela McDonald</t>
  </si>
  <si>
    <t>NZ-2022-845889</t>
  </si>
  <si>
    <t>AB-3044</t>
  </si>
  <si>
    <t>Abigail Poole</t>
  </si>
  <si>
    <t>NZ-2025-646735</t>
  </si>
  <si>
    <t>LI-2996</t>
  </si>
  <si>
    <t>Lilly Shaw</t>
  </si>
  <si>
    <t>NZ-2024-838802</t>
  </si>
  <si>
    <t>JO-6366</t>
  </si>
  <si>
    <t>John O'Connor</t>
  </si>
  <si>
    <t>NZ-2024-732202</t>
  </si>
  <si>
    <t>NI-1585</t>
  </si>
  <si>
    <t>Nia Davis</t>
  </si>
  <si>
    <t>NZ-2024-928308</t>
  </si>
  <si>
    <t>AN-4465</t>
  </si>
  <si>
    <t>Andrew Banks</t>
  </si>
  <si>
    <t>NZ-2022-792417</t>
  </si>
  <si>
    <t>BR-4403</t>
  </si>
  <si>
    <t>Bruce Crawford</t>
  </si>
  <si>
    <t>NZ-2023-789423</t>
  </si>
  <si>
    <t>CH-1195</t>
  </si>
  <si>
    <t>Christine Edmonds-O'Brien</t>
  </si>
  <si>
    <t>NZ-2023-541609</t>
  </si>
  <si>
    <t>JA-6486</t>
  </si>
  <si>
    <t>James Murdoch</t>
  </si>
  <si>
    <t>NZ-2021-597568</t>
  </si>
  <si>
    <t>NI-7229</t>
  </si>
  <si>
    <t>Nicholas Smith</t>
  </si>
  <si>
    <t>NZ-2025-581420</t>
  </si>
  <si>
    <t>LI-6499</t>
  </si>
  <si>
    <t>Linda Dean</t>
  </si>
  <si>
    <t>NZ-2025-570598</t>
  </si>
  <si>
    <t>SC-1807</t>
  </si>
  <si>
    <t>Scarlett McGregor-Mason</t>
  </si>
  <si>
    <t>NZ-2024-832576</t>
  </si>
  <si>
    <t>CA-7398</t>
  </si>
  <si>
    <t>Catherine Burton-Gardner</t>
  </si>
  <si>
    <t>NZ-2023-445791</t>
  </si>
  <si>
    <t>HO-3982</t>
  </si>
  <si>
    <t>Hope Adams</t>
  </si>
  <si>
    <t>NZ-2023-970748</t>
  </si>
  <si>
    <t>LA-8001</t>
  </si>
  <si>
    <t>Laura Bird</t>
  </si>
  <si>
    <t>NZ-2022-958019</t>
  </si>
  <si>
    <t>WA-8722</t>
  </si>
  <si>
    <t>Wayne Larsen</t>
  </si>
  <si>
    <t>NZ-2022-968897</t>
  </si>
  <si>
    <t>KA-7845</t>
  </si>
  <si>
    <t>Karen Bryant</t>
  </si>
  <si>
    <t>NZ-2023-155504</t>
  </si>
  <si>
    <t>PA-3505</t>
  </si>
  <si>
    <t>Pamela Williams</t>
  </si>
  <si>
    <t>NZ-2023-374750</t>
  </si>
  <si>
    <t>AM-3144</t>
  </si>
  <si>
    <t>Amy Giles</t>
  </si>
  <si>
    <t>NZ-2022-791775</t>
  </si>
  <si>
    <t>LO-7927</t>
  </si>
  <si>
    <t>Logan Williams</t>
  </si>
  <si>
    <t>NZ-2023-769623</t>
  </si>
  <si>
    <t>HE-3582</t>
  </si>
  <si>
    <t>Hemi Gore</t>
  </si>
  <si>
    <t>NZ-2024-406182</t>
  </si>
  <si>
    <t>DE-3610</t>
  </si>
  <si>
    <t>Denise Forrest</t>
  </si>
  <si>
    <t>NZ-2022-537357</t>
  </si>
  <si>
    <t>JE-3530</t>
  </si>
  <si>
    <t>Jennifer Lewis</t>
  </si>
  <si>
    <t>NZ-2022-566486</t>
  </si>
  <si>
    <t>GA-8698</t>
  </si>
  <si>
    <t>Gabriel Forbes-Nash</t>
  </si>
  <si>
    <t>NZ-2024-462258</t>
  </si>
  <si>
    <t>JO-1619</t>
  </si>
  <si>
    <t>John Johnston-Murphy</t>
  </si>
  <si>
    <t>NZ-2024-898117</t>
  </si>
  <si>
    <t>LU-6381</t>
  </si>
  <si>
    <t>Luke Coley</t>
  </si>
  <si>
    <t>NZ-2023-489771</t>
  </si>
  <si>
    <t>CH-1651</t>
  </si>
  <si>
    <t>Christopher Adams</t>
  </si>
  <si>
    <t>NZ-2024-550697</t>
  </si>
  <si>
    <t>MA-5328</t>
  </si>
  <si>
    <t>Max Ball</t>
  </si>
  <si>
    <t>NZ-2025-645934</t>
  </si>
  <si>
    <t>KI-5107</t>
  </si>
  <si>
    <t>Kim Sheridan</t>
  </si>
  <si>
    <t>NZ-2023-544398</t>
  </si>
  <si>
    <t>RU-2582</t>
  </si>
  <si>
    <t>Ruth Gordon-Low</t>
  </si>
  <si>
    <t>NZ-2024-618566</t>
  </si>
  <si>
    <t>DI-6506</t>
  </si>
  <si>
    <t>Dianne Smith</t>
  </si>
  <si>
    <t>NZ-2021-815251</t>
  </si>
  <si>
    <t>EV-3874</t>
  </si>
  <si>
    <t>Eva Miles-Bond</t>
  </si>
  <si>
    <t>NZ-2021-119786</t>
  </si>
  <si>
    <t>DA-6627</t>
  </si>
  <si>
    <t>Danielle McGregor</t>
  </si>
  <si>
    <t>NZ-2021-563523</t>
  </si>
  <si>
    <t>DA-3191</t>
  </si>
  <si>
    <t>Daniel Searle</t>
  </si>
  <si>
    <t>NZ-2024-609814</t>
  </si>
  <si>
    <t>NA-5560</t>
  </si>
  <si>
    <t>Nathaniel Roberts</t>
  </si>
  <si>
    <t>NZ-2021-305449</t>
  </si>
  <si>
    <t>AI-7214</t>
  </si>
  <si>
    <t>Aiden Pike</t>
  </si>
  <si>
    <t>NZ-2022-781630</t>
  </si>
  <si>
    <t>Patricia Turner</t>
  </si>
  <si>
    <t>NZ-2023-741740</t>
  </si>
  <si>
    <t>GE-8587</t>
  </si>
  <si>
    <t>George Morgan</t>
  </si>
  <si>
    <t>NZ-2023-120763</t>
  </si>
  <si>
    <t>LY-2209</t>
  </si>
  <si>
    <t>Lydia Burton</t>
  </si>
  <si>
    <t>NZ-2022-234318</t>
  </si>
  <si>
    <t>IS-4487</t>
  </si>
  <si>
    <t>Isla Mason</t>
  </si>
  <si>
    <t>NZ-2023-241995</t>
  </si>
  <si>
    <t>CH-1553</t>
  </si>
  <si>
    <t>Christopher Jones</t>
  </si>
  <si>
    <t>NZ-2025-606237</t>
  </si>
  <si>
    <t>KE-1119</t>
  </si>
  <si>
    <t>Kelvin Gordon-Gill</t>
  </si>
  <si>
    <t>NZ-2025-344866</t>
  </si>
  <si>
    <t>KE-5116</t>
  </si>
  <si>
    <t>Kenneth Guthrie-McPherson</t>
  </si>
  <si>
    <t>NZ-2024-633333</t>
  </si>
  <si>
    <t>OL-1675</t>
  </si>
  <si>
    <t>Olivia Martin-Thompson</t>
  </si>
  <si>
    <t>NZ-2022-727639</t>
  </si>
  <si>
    <t>SU-7062</t>
  </si>
  <si>
    <t>Susan Edmonds-Baird</t>
  </si>
  <si>
    <t>NZ-2025-404052</t>
  </si>
  <si>
    <t>AN-9038</t>
  </si>
  <si>
    <t>NZ-2025-965538</t>
  </si>
  <si>
    <t>ME-8068</t>
  </si>
  <si>
    <t>Mereana Hughes-Russell</t>
  </si>
  <si>
    <t>NZ-2023-431434</t>
  </si>
  <si>
    <t>MA-3106</t>
  </si>
  <si>
    <t>Maria McManaway</t>
  </si>
  <si>
    <t>NZ-2021-609078</t>
  </si>
  <si>
    <t>DO-3494</t>
  </si>
  <si>
    <t>Donald Marfell</t>
  </si>
  <si>
    <t>NZ-2023-157287</t>
  </si>
  <si>
    <t>MA-6511</t>
  </si>
  <si>
    <t>Mary Collis</t>
  </si>
  <si>
    <t>NZ-2022-288993</t>
  </si>
  <si>
    <t>AD-9700</t>
  </si>
  <si>
    <t>Adrian Forsyth</t>
  </si>
  <si>
    <t>NZ-2021-656124</t>
  </si>
  <si>
    <t>JA-6267</t>
  </si>
  <si>
    <t>Jane Ching</t>
  </si>
  <si>
    <t>NZ-2024-867313</t>
  </si>
  <si>
    <t>ST-8931</t>
  </si>
  <si>
    <t>Stephen Kenny</t>
  </si>
  <si>
    <t>NZ-2023-206846</t>
  </si>
  <si>
    <t>EM-5603</t>
  </si>
  <si>
    <t>Emma Avery</t>
  </si>
  <si>
    <t>NZ-2022-100326</t>
  </si>
  <si>
    <t>RE-4203</t>
  </si>
  <si>
    <t>Renee Edwards</t>
  </si>
  <si>
    <t>NZ-2024-978051</t>
  </si>
  <si>
    <t>OS-8880</t>
  </si>
  <si>
    <t>Oscar Stace-Hawkins</t>
  </si>
  <si>
    <t>NZ-2024-980147</t>
  </si>
  <si>
    <t>NA-4037</t>
  </si>
  <si>
    <t>Nathan Baxter</t>
  </si>
  <si>
    <t>NZ-2024-198334</t>
  </si>
  <si>
    <t>TI-7090</t>
  </si>
  <si>
    <t>Timothy Nicol</t>
  </si>
  <si>
    <t>NZ-2024-753361</t>
  </si>
  <si>
    <t>MA-5022</t>
  </si>
  <si>
    <t>Mark Hodson-Frost</t>
  </si>
  <si>
    <t>NZ-2024-833271</t>
  </si>
  <si>
    <t>ME-7625</t>
  </si>
  <si>
    <t>Megan Jarvis</t>
  </si>
  <si>
    <t>NZ-2024-454658</t>
  </si>
  <si>
    <t>KI-5114</t>
  </si>
  <si>
    <t>NZ-2021-460650</t>
  </si>
  <si>
    <t>RA-9350</t>
  </si>
  <si>
    <t>Rawiri Price</t>
  </si>
  <si>
    <t>NZ-2021-840396</t>
  </si>
  <si>
    <t>KY-1694</t>
  </si>
  <si>
    <t>Kyle Stevens-Scott</t>
  </si>
  <si>
    <t>NZ-2023-261397</t>
  </si>
  <si>
    <t>SC-5669</t>
  </si>
  <si>
    <t>Scarlett Chambers-Strawbridge</t>
  </si>
  <si>
    <t>NZ-2024-449202</t>
  </si>
  <si>
    <t>JI-3825</t>
  </si>
  <si>
    <t>Jillian Rogers</t>
  </si>
  <si>
    <t>NZ-2023-704557</t>
  </si>
  <si>
    <t>CA-9053</t>
  </si>
  <si>
    <t>Catherine Rees</t>
  </si>
  <si>
    <t>NZ-2022-345562</t>
  </si>
  <si>
    <t>NA-1617</t>
  </si>
  <si>
    <t>Natalie Barnes</t>
  </si>
  <si>
    <t>NZ-2023-772626</t>
  </si>
  <si>
    <t>TR-7115</t>
  </si>
  <si>
    <t>Troy Brown</t>
  </si>
  <si>
    <t>NZ-2022-211156</t>
  </si>
  <si>
    <t>DA-6860</t>
  </si>
  <si>
    <t>Daniel O'Connor</t>
  </si>
  <si>
    <t>NZ-2024-507582</t>
  </si>
  <si>
    <t>GE-4406</t>
  </si>
  <si>
    <t>George Miller</t>
  </si>
  <si>
    <t>NZ-2023-660291</t>
  </si>
  <si>
    <t>JA-6322</t>
  </si>
  <si>
    <t>NZ-2024-153802</t>
  </si>
  <si>
    <t>DI-2836</t>
  </si>
  <si>
    <t>Diane Parker</t>
  </si>
  <si>
    <t>NZ-2021-937514</t>
  </si>
  <si>
    <t>RO-2830</t>
  </si>
  <si>
    <t>Robert Eglinton</t>
  </si>
  <si>
    <t>NZ-2022-438674</t>
  </si>
  <si>
    <t>SA-6845</t>
  </si>
  <si>
    <t>Sarah Webster-Wratt</t>
  </si>
  <si>
    <t>NZ-2025-971143</t>
  </si>
  <si>
    <t>TE-2214</t>
  </si>
  <si>
    <t>Teresa McKenna</t>
  </si>
  <si>
    <t>NZ-2023-550945</t>
  </si>
  <si>
    <t>LA-6132</t>
  </si>
  <si>
    <t>Lachlan Wilton</t>
  </si>
  <si>
    <t>NZ-2023-401257</t>
  </si>
  <si>
    <t>SH-3310</t>
  </si>
  <si>
    <t>Shaun Ryan</t>
  </si>
  <si>
    <t>NZ-2023-908243</t>
  </si>
  <si>
    <t>JA-9101</t>
  </si>
  <si>
    <t>Jacqueline Herd</t>
  </si>
  <si>
    <t>NZ-2021-535050</t>
  </si>
  <si>
    <t>DE-7122</t>
  </si>
  <si>
    <t>Deborah Ford</t>
  </si>
  <si>
    <t>NZ-2022-968567</t>
  </si>
  <si>
    <t>BE-9201</t>
  </si>
  <si>
    <t>Benjamin Simmons</t>
  </si>
  <si>
    <t>NZ-2022-630838</t>
  </si>
  <si>
    <t>HA-4286</t>
  </si>
  <si>
    <t>Harrison Adams</t>
  </si>
  <si>
    <t>NZ-2024-858090</t>
  </si>
  <si>
    <t>NI-3463</t>
  </si>
  <si>
    <t>Nicole Harper</t>
  </si>
  <si>
    <t>NZ-2022-848834</t>
  </si>
  <si>
    <t>JO-4757</t>
  </si>
  <si>
    <t>Jordan Jones</t>
  </si>
  <si>
    <t>NZ-2022-971644</t>
  </si>
  <si>
    <t>CA-5256</t>
  </si>
  <si>
    <t>Carl West</t>
  </si>
  <si>
    <t>NZ-2025-747142</t>
  </si>
  <si>
    <t>NI-7955</t>
  </si>
  <si>
    <t>Nigel Pedersen</t>
  </si>
  <si>
    <t>NZ-2023-343469</t>
  </si>
  <si>
    <t>RY-2319</t>
  </si>
  <si>
    <t>Ryan Hoare-McCarthy</t>
  </si>
  <si>
    <t>NZ-2021-172904</t>
  </si>
  <si>
    <t>MU-6285</t>
  </si>
  <si>
    <t>Murray Thompson-Foley</t>
  </si>
  <si>
    <t>NZ-2025-220444</t>
  </si>
  <si>
    <t>NI-5516</t>
  </si>
  <si>
    <t>Nicola Perano</t>
  </si>
  <si>
    <t>NZ-2023-125373</t>
  </si>
  <si>
    <t>JO-9955</t>
  </si>
  <si>
    <t>Joshua Corbett</t>
  </si>
  <si>
    <t>NZ-2022-328765</t>
  </si>
  <si>
    <t>AN-3521</t>
  </si>
  <si>
    <t>Andrea Gilmore</t>
  </si>
  <si>
    <t>NZ-2022-461208</t>
  </si>
  <si>
    <t>KE-1289</t>
  </si>
  <si>
    <t>Kevin Gray-Bull</t>
  </si>
  <si>
    <t>NZ-2024-984623</t>
  </si>
  <si>
    <t>PE-5338</t>
  </si>
  <si>
    <t>Peter Love-Webb</t>
  </si>
  <si>
    <t>NZ-2023-608637</t>
  </si>
  <si>
    <t>FI-7350</t>
  </si>
  <si>
    <t>Fiona Clifford</t>
  </si>
  <si>
    <t>NZ-2024-720538</t>
  </si>
  <si>
    <t>SC-3508</t>
  </si>
  <si>
    <t>Scarlett Sutton</t>
  </si>
  <si>
    <t>NZ-2022-796406</t>
  </si>
  <si>
    <t>AN-4451</t>
  </si>
  <si>
    <t>Andrew Ching</t>
  </si>
  <si>
    <t>NZ-2024-222377</t>
  </si>
  <si>
    <t>BR-6441</t>
  </si>
  <si>
    <t>Brett Roberts</t>
  </si>
  <si>
    <t>NZ-2022-872425</t>
  </si>
  <si>
    <t>HA-8211</t>
  </si>
  <si>
    <t>Hayley Dick</t>
  </si>
  <si>
    <t>NZ-2022-994372</t>
  </si>
  <si>
    <t>AL-5829</t>
  </si>
  <si>
    <t>Alan Wilton</t>
  </si>
  <si>
    <t>NZ-2022-612928</t>
  </si>
  <si>
    <t>OL-5534</t>
  </si>
  <si>
    <t>Oliver Ireland</t>
  </si>
  <si>
    <t>NZ-2021-651334</t>
  </si>
  <si>
    <t>ED-9726</t>
  </si>
  <si>
    <t>Eden Jones</t>
  </si>
  <si>
    <t>NZ-2024-232291</t>
  </si>
  <si>
    <t>GL-6087</t>
  </si>
  <si>
    <t>Glenda Fletcher</t>
  </si>
  <si>
    <t>NZ-2022-500507</t>
  </si>
  <si>
    <t>MA-1640</t>
  </si>
  <si>
    <t>Marcus Stewart-Smith</t>
  </si>
  <si>
    <t>NZ-2024-199472</t>
  </si>
  <si>
    <t>NI-6651</t>
  </si>
  <si>
    <t>Nicole Cook</t>
  </si>
  <si>
    <t>NZ-2021-412278</t>
  </si>
  <si>
    <t>JE-8553</t>
  </si>
  <si>
    <t>Jeremy Murphy</t>
  </si>
  <si>
    <t>NZ-2025-276961</t>
  </si>
  <si>
    <t>JO-5617</t>
  </si>
  <si>
    <t>John May-Richards</t>
  </si>
  <si>
    <t>NZ-2023-697869</t>
  </si>
  <si>
    <t>NE-7347</t>
  </si>
  <si>
    <t>Neil Mitchell-Carr</t>
  </si>
  <si>
    <t>NZ-2023-338201</t>
  </si>
  <si>
    <t>BA-7301</t>
  </si>
  <si>
    <t>Barry Hay</t>
  </si>
  <si>
    <t>NZ-2022-370061</t>
  </si>
  <si>
    <t>JA-2423</t>
  </si>
  <si>
    <t>Jack Gullery</t>
  </si>
  <si>
    <t>NZ-2022-128696</t>
  </si>
  <si>
    <t>TA-6826</t>
  </si>
  <si>
    <t>Tamati O'Sullivan</t>
  </si>
  <si>
    <t>NZ-2024-894225</t>
  </si>
  <si>
    <t>SA-4071</t>
  </si>
  <si>
    <t>Sally Doyle</t>
  </si>
  <si>
    <t>NZ-2024-308968</t>
  </si>
  <si>
    <t>CA-7449</t>
  </si>
  <si>
    <t>Carl Arnold</t>
  </si>
  <si>
    <t>NZ-2022-501164</t>
  </si>
  <si>
    <t>NI-8967</t>
  </si>
  <si>
    <t>Nikora Alexander</t>
  </si>
  <si>
    <t>NZ-2025-313085</t>
  </si>
  <si>
    <t>AN-8893</t>
  </si>
  <si>
    <t>Andrew Ford</t>
  </si>
  <si>
    <t>NZ-2022-916331</t>
  </si>
  <si>
    <t>MA-9000</t>
  </si>
  <si>
    <t>Maree Hogg</t>
  </si>
  <si>
    <t>NZ-2024-849585</t>
  </si>
  <si>
    <t>LU-2013</t>
  </si>
  <si>
    <t>Lucy Hope</t>
  </si>
  <si>
    <t>NZ-2025-589141</t>
  </si>
  <si>
    <t>AN-4595</t>
  </si>
  <si>
    <t>Angela Clarke</t>
  </si>
  <si>
    <t>NZ-2022-423107</t>
  </si>
  <si>
    <t>KA-1425</t>
  </si>
  <si>
    <t>Kay Morris-Mason</t>
  </si>
  <si>
    <t>NZ-2023-513591</t>
  </si>
  <si>
    <t>JO-4637</t>
  </si>
  <si>
    <t>Joanne Lucas</t>
  </si>
  <si>
    <t>NZ-2024-830913</t>
  </si>
  <si>
    <t>LI-1041</t>
  </si>
  <si>
    <t>Liam Holland</t>
  </si>
  <si>
    <t>NZ-2024-424052</t>
  </si>
  <si>
    <t>SA-3901</t>
  </si>
  <si>
    <t>Sarah Paterson</t>
  </si>
  <si>
    <t>NZ-2024-983372</t>
  </si>
  <si>
    <t>DA-4933</t>
  </si>
  <si>
    <t>David Booth</t>
  </si>
  <si>
    <t>NZ-2023-982468</t>
  </si>
  <si>
    <t>BE-6542</t>
  </si>
  <si>
    <t>Benjamin Edmonds-McGregor</t>
  </si>
  <si>
    <t>NZ-2023-705743</t>
  </si>
  <si>
    <t>MA-8474</t>
  </si>
  <si>
    <t>Maria Lewis</t>
  </si>
  <si>
    <t>NZ-2024-975504</t>
  </si>
  <si>
    <t>AN-6141</t>
  </si>
  <si>
    <t>NZ-2025-952459</t>
  </si>
  <si>
    <t>LI-8277</t>
  </si>
  <si>
    <t>Lincoln Richards</t>
  </si>
  <si>
    <t>NZ-2022-422514</t>
  </si>
  <si>
    <t>IS-8972</t>
  </si>
  <si>
    <t>Isabella Taylor</t>
  </si>
  <si>
    <t>NZ-2022-313317</t>
  </si>
  <si>
    <t>DA-5742</t>
  </si>
  <si>
    <t>Danielle Robson</t>
  </si>
  <si>
    <t>NZ-2024-693505</t>
  </si>
  <si>
    <t>ST-4545</t>
  </si>
  <si>
    <t>Stuart Smith-Gill</t>
  </si>
  <si>
    <t>NZ-2022-216483</t>
  </si>
  <si>
    <t>EM-5155</t>
  </si>
  <si>
    <t>Emma Matheson</t>
  </si>
  <si>
    <t>NZ-2022-666463</t>
  </si>
  <si>
    <t>JO-5481</t>
  </si>
  <si>
    <t>Joshua Davies</t>
  </si>
  <si>
    <t>NZ-2025-780894</t>
  </si>
  <si>
    <t>TI-5685</t>
  </si>
  <si>
    <t>Tiana Davison</t>
  </si>
  <si>
    <t>NZ-2023-417446</t>
  </si>
  <si>
    <t>RI-2393</t>
  </si>
  <si>
    <t>Riley West-Turner</t>
  </si>
  <si>
    <t>NZ-2022-877236</t>
  </si>
  <si>
    <t>AN-1402</t>
  </si>
  <si>
    <t>Anna Costello</t>
  </si>
  <si>
    <t>NZ-2021-145477</t>
  </si>
  <si>
    <t>AN-9127</t>
  </si>
  <si>
    <t>Andrew Douglas</t>
  </si>
  <si>
    <t>NZ-2021-718117</t>
  </si>
  <si>
    <t>JA-5194</t>
  </si>
  <si>
    <t>Jamie Harris</t>
  </si>
  <si>
    <t>NZ-2021-884661</t>
  </si>
  <si>
    <t>KA-1152</t>
  </si>
  <si>
    <t>Karen Faulkner</t>
  </si>
  <si>
    <t>NZ-2023-767042</t>
  </si>
  <si>
    <t>TE-2406</t>
  </si>
  <si>
    <t>Teresa Pollard</t>
  </si>
  <si>
    <t>NZ-2024-122437</t>
  </si>
  <si>
    <t>DE-5032</t>
  </si>
  <si>
    <t>Dean Lewis</t>
  </si>
  <si>
    <t>NZ-2025-769489</t>
  </si>
  <si>
    <t>LU-7109</t>
  </si>
  <si>
    <t>Luke Peters</t>
  </si>
  <si>
    <t>NZ-2025-468180</t>
  </si>
  <si>
    <t>ST-3510</t>
  </si>
  <si>
    <t>Stephen Parker</t>
  </si>
  <si>
    <t>NZ-2025-911642</t>
  </si>
  <si>
    <t>TA-1077</t>
  </si>
  <si>
    <t>Tania Fuller</t>
  </si>
  <si>
    <t>NZ-2021-688286</t>
  </si>
  <si>
    <t>NI-3715</t>
  </si>
  <si>
    <t>Nicola Ireland</t>
  </si>
  <si>
    <t>NZ-2025-137923</t>
  </si>
  <si>
    <t>SA-4068</t>
  </si>
  <si>
    <t>Sam Pritchard-Baldwin</t>
  </si>
  <si>
    <t>NZ-2023-231920</t>
  </si>
  <si>
    <t>RU-9311</t>
  </si>
  <si>
    <t>Russell Brooks</t>
  </si>
  <si>
    <t>NZ-2024-590008</t>
  </si>
  <si>
    <t>JO-3034</t>
  </si>
  <si>
    <t>Joseph Wratt-O'Brien</t>
  </si>
  <si>
    <t>NZ-2024-918542</t>
  </si>
  <si>
    <t>WE-4859</t>
  </si>
  <si>
    <t>Wendy O'Sullivan-Miles</t>
  </si>
  <si>
    <t>NZ-2023-248116</t>
  </si>
  <si>
    <t>GR-7189</t>
  </si>
  <si>
    <t>Gregory Thomas-Best</t>
  </si>
  <si>
    <t>NZ-2021-513621</t>
  </si>
  <si>
    <t>DE-1055</t>
  </si>
  <si>
    <t>Dean Tapp</t>
  </si>
  <si>
    <t>NZ-2021-138352</t>
  </si>
  <si>
    <t>BE-8453</t>
  </si>
  <si>
    <t>Bella MacDonald</t>
  </si>
  <si>
    <t>NZ-2024-277901</t>
  </si>
  <si>
    <t>AS-3443</t>
  </si>
  <si>
    <t>Ashlee Edwards</t>
  </si>
  <si>
    <t>NZ-2023-484156</t>
  </si>
  <si>
    <t>DA-9791</t>
  </si>
  <si>
    <t>Danielle Dixon</t>
  </si>
  <si>
    <t>NZ-2023-782803</t>
  </si>
  <si>
    <t>JA-7004</t>
  </si>
  <si>
    <t>James Pollard</t>
  </si>
  <si>
    <t>NZ-2023-684039</t>
  </si>
  <si>
    <t>ZA-7214</t>
  </si>
  <si>
    <t>Zara Lucas</t>
  </si>
  <si>
    <t>NZ-2025-297201</t>
  </si>
  <si>
    <t>WA-6014</t>
  </si>
  <si>
    <t>Wayne Conway</t>
  </si>
  <si>
    <t>NZ-2023-732831</t>
  </si>
  <si>
    <t>EL-3463</t>
  </si>
  <si>
    <t>Ella Perry</t>
  </si>
  <si>
    <t>NZ-2023-298948</t>
  </si>
  <si>
    <t>RO-8150</t>
  </si>
  <si>
    <t>NZ-2022-482143</t>
  </si>
  <si>
    <t>PA-2158</t>
  </si>
  <si>
    <t>Paul Henderson</t>
  </si>
  <si>
    <t>NZ-2022-579346</t>
  </si>
  <si>
    <t>ME-8340</t>
  </si>
  <si>
    <t>Melissa Casey</t>
  </si>
  <si>
    <t>NZ-2023-120292</t>
  </si>
  <si>
    <t>WA-9486</t>
  </si>
  <si>
    <t>Warren Millar</t>
  </si>
  <si>
    <t>NZ-2022-943918</t>
  </si>
  <si>
    <t>JE-2148</t>
  </si>
  <si>
    <t>Jessica Jeffries-Smith</t>
  </si>
  <si>
    <t>NZ-2022-581269</t>
  </si>
  <si>
    <t>PE-2413</t>
  </si>
  <si>
    <t>NZ-2025-118061</t>
  </si>
  <si>
    <t>DE-2590</t>
  </si>
  <si>
    <t>Deborah Carter</t>
  </si>
  <si>
    <t>NZ-2023-502284</t>
  </si>
  <si>
    <t>DE-4910</t>
  </si>
  <si>
    <t>Dean Edwards</t>
  </si>
  <si>
    <t>NZ-2022-618528</t>
  </si>
  <si>
    <t>MA-3552</t>
  </si>
  <si>
    <t>Mackenzie Rickard</t>
  </si>
  <si>
    <t>NZ-2023-925411</t>
  </si>
  <si>
    <t>LI-1264</t>
  </si>
  <si>
    <t>NZ-2022-556376</t>
  </si>
  <si>
    <t>GE-1848</t>
  </si>
  <si>
    <t>Georgia Jefferies</t>
  </si>
  <si>
    <t>NZ-2024-944888</t>
  </si>
  <si>
    <t>TO-4755</t>
  </si>
  <si>
    <t>Todd Coley</t>
  </si>
  <si>
    <t>NZ-2024-393719</t>
  </si>
  <si>
    <t>JA-4712</t>
  </si>
  <si>
    <t>Jackson Taylor</t>
  </si>
  <si>
    <t>NZ-2022-239679</t>
  </si>
  <si>
    <t>JO-1736</t>
  </si>
  <si>
    <t>John Haines</t>
  </si>
  <si>
    <t>NZ-2025-609356</t>
  </si>
  <si>
    <t>JA-9255</t>
  </si>
  <si>
    <t>Jason Rowlands</t>
  </si>
  <si>
    <t>NZ-2021-293526</t>
  </si>
  <si>
    <t>NI-3853</t>
  </si>
  <si>
    <t>Nigel Pope</t>
  </si>
  <si>
    <t>NZ-2023-590147</t>
  </si>
  <si>
    <t>CH-8598</t>
  </si>
  <si>
    <t>Christina Patterson</t>
  </si>
  <si>
    <t>NZ-2022-505897</t>
  </si>
  <si>
    <t>JA-4433</t>
  </si>
  <si>
    <t>James Stevens</t>
  </si>
  <si>
    <t>NZ-2025-324412</t>
  </si>
  <si>
    <t>CH-9289</t>
  </si>
  <si>
    <t>Christopher Williams</t>
  </si>
  <si>
    <t>NZ-2023-535344</t>
  </si>
  <si>
    <t>HE-4052</t>
  </si>
  <si>
    <t>Heather Reid</t>
  </si>
  <si>
    <t>NZ-2024-741849</t>
  </si>
  <si>
    <t>AN-5643</t>
  </si>
  <si>
    <t>Anna Ward-Coleman</t>
  </si>
  <si>
    <t>NZ-2022-693746</t>
  </si>
  <si>
    <t>SA-8561</t>
  </si>
  <si>
    <t>NZ-2023-586151</t>
  </si>
  <si>
    <t>AS-3002</t>
  </si>
  <si>
    <t>NZ-2024-895497</t>
  </si>
  <si>
    <t>HA-2622</t>
  </si>
  <si>
    <t>Harley Johnston</t>
  </si>
  <si>
    <t>NZ-2025-864149</t>
  </si>
  <si>
    <t>AS-8131</t>
  </si>
  <si>
    <t>Ashton Taylor</t>
  </si>
  <si>
    <t>NZ-2022-702120</t>
  </si>
  <si>
    <t>DA-5923</t>
  </si>
  <si>
    <t>David Shepherd</t>
  </si>
  <si>
    <t>NZ-2023-313283</t>
  </si>
  <si>
    <t>JA-1444</t>
  </si>
  <si>
    <t>James Allerby</t>
  </si>
  <si>
    <t>NZ-2021-372935</t>
  </si>
  <si>
    <t>JU-1755</t>
  </si>
  <si>
    <t>Justin Searle-Mitchell</t>
  </si>
  <si>
    <t>NZ-2022-660034</t>
  </si>
  <si>
    <t>AN-5514</t>
  </si>
  <si>
    <t>Andrew Craig</t>
  </si>
  <si>
    <t>NZ-2025-262533</t>
  </si>
  <si>
    <t>JO-3312</t>
  </si>
  <si>
    <t>Joanne Curtis</t>
  </si>
  <si>
    <t>NZ-2023-427205</t>
  </si>
  <si>
    <t>DA-8215</t>
  </si>
  <si>
    <t>David Vercoe-Hughes</t>
  </si>
  <si>
    <t>NZ-2023-777659</t>
  </si>
  <si>
    <t>MA-6456</t>
  </si>
  <si>
    <t>Mathew Short</t>
  </si>
  <si>
    <t>NZ-2022-652862</t>
  </si>
  <si>
    <t>CH-6514</t>
  </si>
  <si>
    <t>Christopher Day</t>
  </si>
  <si>
    <t>NZ-2023-160781</t>
  </si>
  <si>
    <t>GE-5963</t>
  </si>
  <si>
    <t>Georgia Shaw</t>
  </si>
  <si>
    <t>NZ-2023-961589</t>
  </si>
  <si>
    <t>DE-3726</t>
  </si>
  <si>
    <t>Dean Mason</t>
  </si>
  <si>
    <t>NZ-2023-373823</t>
  </si>
  <si>
    <t>BR-7873</t>
  </si>
  <si>
    <t>Brendan Seymour</t>
  </si>
  <si>
    <t>NZ-2024-717650</t>
  </si>
  <si>
    <t>SA-7375</t>
  </si>
  <si>
    <t>Sandra Burns</t>
  </si>
  <si>
    <t>NZ-2023-208124</t>
  </si>
  <si>
    <t>KE-6431</t>
  </si>
  <si>
    <t>Kevin Lewis</t>
  </si>
  <si>
    <t>NZ-2025-592932</t>
  </si>
  <si>
    <t>DA-6551</t>
  </si>
  <si>
    <t>David McGregor-Martin</t>
  </si>
  <si>
    <t>NZ-2023-271415</t>
  </si>
  <si>
    <t>CH-4339</t>
  </si>
  <si>
    <t>Christopher Drummond</t>
  </si>
  <si>
    <t>NZ-2021-391991</t>
  </si>
  <si>
    <t>KE-7869</t>
  </si>
  <si>
    <t>Kelly Scott</t>
  </si>
  <si>
    <t>NZ-2022-781794</t>
  </si>
  <si>
    <t>SO-8441</t>
  </si>
  <si>
    <t>Sophie Lamb</t>
  </si>
  <si>
    <t>NZ-2023-916436</t>
  </si>
  <si>
    <t>SA-3090</t>
  </si>
  <si>
    <t>Sarah Hansen</t>
  </si>
  <si>
    <t>NZ-2021-580327</t>
  </si>
  <si>
    <t>LI-8505</t>
  </si>
  <si>
    <t>Liam George</t>
  </si>
  <si>
    <t>NZ-2024-612193</t>
  </si>
  <si>
    <t>PE-7685</t>
  </si>
  <si>
    <t>Peyton Thompson</t>
  </si>
  <si>
    <t>NZ-2023-752706</t>
  </si>
  <si>
    <t>DE-4301</t>
  </si>
  <si>
    <t>Debra Gilmore</t>
  </si>
  <si>
    <t>NZ-2025-307498</t>
  </si>
  <si>
    <t>VI-9202</t>
  </si>
  <si>
    <t>Victoria Humphrey</t>
  </si>
  <si>
    <t>NZ-2021-759331</t>
  </si>
  <si>
    <t>RI-1852</t>
  </si>
  <si>
    <t>Richard Thompson-Ireland</t>
  </si>
  <si>
    <t>NZ-2024-510791</t>
  </si>
  <si>
    <t>LO-1796</t>
  </si>
  <si>
    <t>Logan Logan</t>
  </si>
  <si>
    <t>NZ-2023-799919</t>
  </si>
  <si>
    <t>AN-5891</t>
  </si>
  <si>
    <t>NZ-2025-474534</t>
  </si>
  <si>
    <t>PA-8520</t>
  </si>
  <si>
    <t>Patricia Bell-Toms</t>
  </si>
  <si>
    <t>NZ-2022-298325</t>
  </si>
  <si>
    <t>JA-6301</t>
  </si>
  <si>
    <t>Jack Mason</t>
  </si>
  <si>
    <t>NZ-2023-277838</t>
  </si>
  <si>
    <t>AM-5047</t>
  </si>
  <si>
    <t>Amy Patchett</t>
  </si>
  <si>
    <t>NZ-2022-234385</t>
  </si>
  <si>
    <t>LI-4592</t>
  </si>
  <si>
    <t>Liam Turner</t>
  </si>
  <si>
    <t>NZ-2025-612596</t>
  </si>
  <si>
    <t>JE-8765</t>
  </si>
  <si>
    <t>Jessica Caldwell</t>
  </si>
  <si>
    <t>NZ-2025-253280</t>
  </si>
  <si>
    <t>KE-9390</t>
  </si>
  <si>
    <t>Kevin Knight</t>
  </si>
  <si>
    <t>NZ-2025-762351</t>
  </si>
  <si>
    <t>LU-5511</t>
  </si>
  <si>
    <t>Luke Smith</t>
  </si>
  <si>
    <t>NZ-2023-344964</t>
  </si>
  <si>
    <t>GR-4482</t>
  </si>
  <si>
    <t>Graham Craven</t>
  </si>
  <si>
    <t>NZ-2021-232474</t>
  </si>
  <si>
    <t>CA-5358</t>
  </si>
  <si>
    <t>Carolyn Nicholson</t>
  </si>
  <si>
    <t>NZ-2022-427035</t>
  </si>
  <si>
    <t>CH-4321</t>
  </si>
  <si>
    <t>Christian Burton</t>
  </si>
  <si>
    <t>NZ-2021-520956</t>
  </si>
  <si>
    <t>JA-7680</t>
  </si>
  <si>
    <t>Janet Cunningham</t>
  </si>
  <si>
    <t>NZ-2025-728337</t>
  </si>
  <si>
    <t>JU-4897</t>
  </si>
  <si>
    <t>Judith Anderson-Bailey</t>
  </si>
  <si>
    <t>NZ-2024-977468</t>
  </si>
  <si>
    <t>AN-4789</t>
  </si>
  <si>
    <t>Ann Banks</t>
  </si>
  <si>
    <t>NZ-2025-959836</t>
  </si>
  <si>
    <t>ST-8343</t>
  </si>
  <si>
    <t>Stephen Hoare</t>
  </si>
  <si>
    <t>NZ-2024-138556</t>
  </si>
  <si>
    <t>TA-9775</t>
  </si>
  <si>
    <t>Tai Allan-Newman</t>
  </si>
  <si>
    <t>NZ-2021-574598</t>
  </si>
  <si>
    <t>KA-7663</t>
  </si>
  <si>
    <t>Kathleen Hughes</t>
  </si>
  <si>
    <t>NZ-2022-405243</t>
  </si>
  <si>
    <t>WA-3699</t>
  </si>
  <si>
    <t>Wayne Rose-Little</t>
  </si>
  <si>
    <t>NZ-2024-342116</t>
  </si>
  <si>
    <t>TI-9158</t>
  </si>
  <si>
    <t>Tia Crawford</t>
  </si>
  <si>
    <t>NZ-2024-627538</t>
  </si>
  <si>
    <t>ST-7107</t>
  </si>
  <si>
    <t>Steven Reid</t>
  </si>
  <si>
    <t>NZ-2025-225081</t>
  </si>
  <si>
    <t>Elizabeth Healy</t>
  </si>
  <si>
    <t>NZ-2025-244480</t>
  </si>
  <si>
    <t>DE-1138</t>
  </si>
  <si>
    <t>Denise Rose-Watkins</t>
  </si>
  <si>
    <t>NZ-2024-779670</t>
  </si>
  <si>
    <t>PH-8766</t>
  </si>
  <si>
    <t>Philip Atkinson</t>
  </si>
  <si>
    <t>NZ-2022-850327</t>
  </si>
  <si>
    <t>RE-7109</t>
  </si>
  <si>
    <t>Rebekah Harrison-Watts</t>
  </si>
  <si>
    <t>NZ-2024-527256</t>
  </si>
  <si>
    <t>SA-8609</t>
  </si>
  <si>
    <t>Sandra Nash</t>
  </si>
  <si>
    <t>NZ-2021-137273</t>
  </si>
  <si>
    <t>ST-1893</t>
  </si>
  <si>
    <t>Stephen Donaldson</t>
  </si>
  <si>
    <t>NZ-2022-153672</t>
  </si>
  <si>
    <t>AS-2778</t>
  </si>
  <si>
    <t>Ashley Carpenter-Oliver</t>
  </si>
  <si>
    <t>NZ-2021-835665</t>
  </si>
  <si>
    <t>AL-9502</t>
  </si>
  <si>
    <t>NZ-2022-153019</t>
  </si>
  <si>
    <t>VI-7034</t>
  </si>
  <si>
    <t>Victoria Jamieson</t>
  </si>
  <si>
    <t>NZ-2024-374353</t>
  </si>
  <si>
    <t>JE-3786</t>
  </si>
  <si>
    <t>Jessica Flood</t>
  </si>
  <si>
    <t>NZ-2025-382708</t>
  </si>
  <si>
    <t>RO-4452</t>
  </si>
  <si>
    <t>Robert Osborne</t>
  </si>
  <si>
    <t>NZ-2023-318559</t>
  </si>
  <si>
    <t>NI-7244</t>
  </si>
  <si>
    <t>Nigel Love</t>
  </si>
  <si>
    <t>NZ-2023-182290</t>
  </si>
  <si>
    <t>MI-7940</t>
  </si>
  <si>
    <t>Michael Gilchrist</t>
  </si>
  <si>
    <t>NZ-2025-114271</t>
  </si>
  <si>
    <t>BE-1164</t>
  </si>
  <si>
    <t>Ben O'Connell-Kirk</t>
  </si>
  <si>
    <t>NZ-2023-209046</t>
  </si>
  <si>
    <t>JO-7080</t>
  </si>
  <si>
    <t>Joshua Waugh</t>
  </si>
  <si>
    <t>NZ-2023-599030</t>
  </si>
  <si>
    <t>KA-1555</t>
  </si>
  <si>
    <t>Katherine Edwards-Tucker</t>
  </si>
  <si>
    <t>NZ-2024-247412</t>
  </si>
  <si>
    <t>HE-1994</t>
  </si>
  <si>
    <t>Heather Wells</t>
  </si>
  <si>
    <t>NZ-2023-868172</t>
  </si>
  <si>
    <t>CH-2253</t>
  </si>
  <si>
    <t>Christopher York</t>
  </si>
  <si>
    <t>NZ-2025-550444</t>
  </si>
  <si>
    <t>ST-3030</t>
  </si>
  <si>
    <t>Stacey Holland</t>
  </si>
  <si>
    <t>NZ-2022-571633</t>
  </si>
  <si>
    <t>OL-3417</t>
  </si>
  <si>
    <t>Oliver Humphrey</t>
  </si>
  <si>
    <t>NZ-2023-449727</t>
  </si>
  <si>
    <t>ST-9040</t>
  </si>
  <si>
    <t>Stephen Allerby</t>
  </si>
  <si>
    <t>NZ-2025-539464</t>
  </si>
  <si>
    <t>AN-6548</t>
  </si>
  <si>
    <t>Anthony Thompson</t>
  </si>
  <si>
    <t>NZ-2024-109171</t>
  </si>
  <si>
    <t>ET-7080</t>
  </si>
  <si>
    <t>Ethan Kelly</t>
  </si>
  <si>
    <t>NZ-2023-682703</t>
  </si>
  <si>
    <t>JO-7303</t>
  </si>
  <si>
    <t>Joel Fleming</t>
  </si>
  <si>
    <t>NZ-2022-754186</t>
  </si>
  <si>
    <t>ED-4981</t>
  </si>
  <si>
    <t>Eden Barnett</t>
  </si>
  <si>
    <t>NZ-2023-871962</t>
  </si>
  <si>
    <t>SC-5514</t>
  </si>
  <si>
    <t>Scarlett Brown</t>
  </si>
  <si>
    <t>NZ-2023-374189</t>
  </si>
  <si>
    <t>JO-3041</t>
  </si>
  <si>
    <t>Joseph Bradley</t>
  </si>
  <si>
    <t>NZ-2022-902380</t>
  </si>
  <si>
    <t>RA-4772</t>
  </si>
  <si>
    <t>Rachel Evans</t>
  </si>
  <si>
    <t>NZ-2024-157475</t>
  </si>
  <si>
    <t>MA-1537</t>
  </si>
  <si>
    <t>Maria Gill</t>
  </si>
  <si>
    <t>NZ-2021-601747</t>
  </si>
  <si>
    <t>MA-5080</t>
  </si>
  <si>
    <t>Matthew Jones</t>
  </si>
  <si>
    <t>NZ-2021-464186</t>
  </si>
  <si>
    <t>EM-2584</t>
  </si>
  <si>
    <t>Emily Smith-O'Neill</t>
  </si>
  <si>
    <t>NZ-2024-492334</t>
  </si>
  <si>
    <t>JA-5050</t>
  </si>
  <si>
    <t>Jacqueline Prouse</t>
  </si>
  <si>
    <t>NZ-2024-136067</t>
  </si>
  <si>
    <t>KA-5574</t>
  </si>
  <si>
    <t>Kate Gray-Parker</t>
  </si>
  <si>
    <t>NZ-2025-348440</t>
  </si>
  <si>
    <t>MI-7858</t>
  </si>
  <si>
    <t>NZ-2021-141812</t>
  </si>
  <si>
    <t>HE-1180</t>
  </si>
  <si>
    <t>Heather Reed</t>
  </si>
  <si>
    <t>NZ-2021-519357</t>
  </si>
  <si>
    <t>TR-1809</t>
  </si>
  <si>
    <t>NZ-2025-809952</t>
  </si>
  <si>
    <t>MA-7184</t>
  </si>
  <si>
    <t>Malcolm Ritchie</t>
  </si>
  <si>
    <t>NZ-2025-197565</t>
  </si>
  <si>
    <t>CH-5536</t>
  </si>
  <si>
    <t>Charlie Guthrie</t>
  </si>
  <si>
    <t>NZ-2025-693052</t>
  </si>
  <si>
    <t>AB-1071</t>
  </si>
  <si>
    <t>Abigail Bowater</t>
  </si>
  <si>
    <t>NZ-2022-274518</t>
  </si>
  <si>
    <t>GR-6125</t>
  </si>
  <si>
    <t>Graeme Elliott</t>
  </si>
  <si>
    <t>NZ-2023-514742</t>
  </si>
  <si>
    <t>MA-8476</t>
  </si>
  <si>
    <t>Mary Mudgway</t>
  </si>
  <si>
    <t>NZ-2024-473950</t>
  </si>
  <si>
    <t>DA-8806</t>
  </si>
  <si>
    <t>Darryl Farland</t>
  </si>
  <si>
    <t>NZ-2022-284359</t>
  </si>
  <si>
    <t>CH-1616</t>
  </si>
  <si>
    <t>Christine Bailey-Moran</t>
  </si>
  <si>
    <t>NZ-2025-801453</t>
  </si>
  <si>
    <t>Anna Fletcher</t>
  </si>
  <si>
    <t>NZ-2024-943398</t>
  </si>
  <si>
    <t>CH-8331</t>
  </si>
  <si>
    <t>Christina Millar</t>
  </si>
  <si>
    <t>NZ-2022-795511</t>
  </si>
  <si>
    <t>HE-7468</t>
  </si>
  <si>
    <t>NZ-2023-911330</t>
  </si>
  <si>
    <t>RE-3922</t>
  </si>
  <si>
    <t>Rebecca Kelly-MacDonald</t>
  </si>
  <si>
    <t>NZ-2023-368951</t>
  </si>
  <si>
    <t>DE-8042</t>
  </si>
  <si>
    <t>Dean Reid</t>
  </si>
  <si>
    <t>NZ-2024-986955</t>
  </si>
  <si>
    <t>RA-6490</t>
  </si>
  <si>
    <t>Rachael Guy</t>
  </si>
  <si>
    <t>NZ-2024-220541</t>
  </si>
  <si>
    <t>DE-8233</t>
  </si>
  <si>
    <t>Deborah Mitchell</t>
  </si>
  <si>
    <t>NZ-2022-778048</t>
  </si>
  <si>
    <t>AA-6017</t>
  </si>
  <si>
    <t>Aaron O'Brien</t>
  </si>
  <si>
    <t>NZ-2025-819927</t>
  </si>
  <si>
    <t>DA-4411</t>
  </si>
  <si>
    <t>NZ-2024-394152</t>
  </si>
  <si>
    <t>ST-8675</t>
  </si>
  <si>
    <t>Stephen Foote-Clarke</t>
  </si>
  <si>
    <t>NZ-2024-449245</t>
  </si>
  <si>
    <t>BR-5958</t>
  </si>
  <si>
    <t>Brooke Oliver</t>
  </si>
  <si>
    <t>NZ-2022-196011</t>
  </si>
  <si>
    <t>DE-1150</t>
  </si>
  <si>
    <t>Dennis Simpson-Larsen</t>
  </si>
  <si>
    <t>NZ-2023-563996</t>
  </si>
  <si>
    <t>LU-2297</t>
  </si>
  <si>
    <t>Lucy Haines</t>
  </si>
  <si>
    <t>NZ-2023-136142</t>
  </si>
  <si>
    <t>RI-7145</t>
  </si>
  <si>
    <t>Ria Hayward</t>
  </si>
  <si>
    <t>NZ-2025-128878</t>
  </si>
  <si>
    <t>PE-5496</t>
  </si>
  <si>
    <t>Penelope McGrath</t>
  </si>
  <si>
    <t>NZ-2023-946132</t>
  </si>
  <si>
    <t>AM-5149</t>
  </si>
  <si>
    <t>Amanda Thomas</t>
  </si>
  <si>
    <t>NZ-2021-594356</t>
  </si>
  <si>
    <t>JA-2477</t>
  </si>
  <si>
    <t>NZ-2025-769998</t>
  </si>
  <si>
    <t>GA-4151</t>
  </si>
  <si>
    <t>Gabriel Phillips</t>
  </si>
  <si>
    <t>NZ-2022-960149</t>
  </si>
  <si>
    <t>ST-4298</t>
  </si>
  <si>
    <t>Stephen Findlay-MacKay</t>
  </si>
  <si>
    <t>NZ-2022-758499</t>
  </si>
  <si>
    <t>LO-3054</t>
  </si>
  <si>
    <t>Louise Murphy</t>
  </si>
  <si>
    <t>NZ-2022-766413</t>
  </si>
  <si>
    <t>LI-4380</t>
  </si>
  <si>
    <t>Lisa McGill</t>
  </si>
  <si>
    <t>NZ-2022-706793</t>
  </si>
  <si>
    <t>SA-5469</t>
  </si>
  <si>
    <t>Sam Davis</t>
  </si>
  <si>
    <t>NZ-2022-871048</t>
  </si>
  <si>
    <t>GE-5446</t>
  </si>
  <si>
    <t>George Francis-Baxter</t>
  </si>
  <si>
    <t>NZ-2021-776000</t>
  </si>
  <si>
    <t>GE-6198</t>
  </si>
  <si>
    <t>Georgia Nicol-McGrath</t>
  </si>
  <si>
    <t>NZ-2023-111990</t>
  </si>
  <si>
    <t>DI-6410</t>
  </si>
  <si>
    <t>Diana Scott</t>
  </si>
  <si>
    <t>NZ-2022-420961</t>
  </si>
  <si>
    <t>RA-2909</t>
  </si>
  <si>
    <t>Rachel Fulton</t>
  </si>
  <si>
    <t>NZ-2024-720823</t>
  </si>
  <si>
    <t>OL-2340</t>
  </si>
  <si>
    <t>Oliver Stevens</t>
  </si>
  <si>
    <t>NZ-2022-428484</t>
  </si>
  <si>
    <t>ME-3796</t>
  </si>
  <si>
    <t>Melissa Jellyman-Beard</t>
  </si>
  <si>
    <t>NZ-2024-829606</t>
  </si>
  <si>
    <t>KA-3312</t>
  </si>
  <si>
    <t>Kate Hope</t>
  </si>
  <si>
    <t>NZ-2022-642281</t>
  </si>
  <si>
    <t>AN-7895</t>
  </si>
  <si>
    <t>Andrew Morrison</t>
  </si>
  <si>
    <t>NZ-2021-951327</t>
  </si>
  <si>
    <t>BE-5720</t>
  </si>
  <si>
    <t>NZ-2022-248545</t>
  </si>
  <si>
    <t>CH-1395</t>
  </si>
  <si>
    <t>Christopher Griffiths</t>
  </si>
  <si>
    <t>NZ-2024-152835</t>
  </si>
  <si>
    <t>CH-2934</t>
  </si>
  <si>
    <t>Christian Carpenter</t>
  </si>
  <si>
    <t>NZ-2022-432573</t>
  </si>
  <si>
    <t>TA-7632</t>
  </si>
  <si>
    <t>Taylor Bruce</t>
  </si>
  <si>
    <t>NZ-2023-285603</t>
  </si>
  <si>
    <t>CA-6035</t>
  </si>
  <si>
    <t>Cameron Hart</t>
  </si>
  <si>
    <t>NZ-2021-246906</t>
  </si>
  <si>
    <t>KY-4295</t>
  </si>
  <si>
    <t>Kylie Newman</t>
  </si>
  <si>
    <t>NZ-2024-599195</t>
  </si>
  <si>
    <t>TE-1630</t>
  </si>
  <si>
    <t>Teresa Strawbridge</t>
  </si>
  <si>
    <t>NZ-2023-106903</t>
  </si>
  <si>
    <t>HO-5989</t>
  </si>
  <si>
    <t>Holly Ham</t>
  </si>
  <si>
    <t>NZ-2023-924166</t>
  </si>
  <si>
    <t>BE-2081</t>
  </si>
  <si>
    <t>NZ-2023-355481</t>
  </si>
  <si>
    <t>WI-2854</t>
  </si>
  <si>
    <t>William Allen</t>
  </si>
  <si>
    <t>NZ-2025-200491</t>
  </si>
  <si>
    <t>KY-3819</t>
  </si>
  <si>
    <t>Kyle Cook</t>
  </si>
  <si>
    <t>NZ-2024-190386</t>
  </si>
  <si>
    <t>AL-1610</t>
  </si>
  <si>
    <t>Alana Thomas</t>
  </si>
  <si>
    <t>NZ-2025-798095</t>
  </si>
  <si>
    <t>JA-8277</t>
  </si>
  <si>
    <t>Jamie Murphy</t>
  </si>
  <si>
    <t>NZ-2022-773087</t>
  </si>
  <si>
    <t>BR-6349</t>
  </si>
  <si>
    <t>Bronwyn Nicholson</t>
  </si>
  <si>
    <t>NZ-2024-134991</t>
  </si>
  <si>
    <t>PA-8948</t>
  </si>
  <si>
    <t>Paul Miller</t>
  </si>
  <si>
    <t>NZ-2023-250291</t>
  </si>
  <si>
    <t>SA-4396</t>
  </si>
  <si>
    <t>NZ-2023-988295</t>
  </si>
  <si>
    <t>AL-9376</t>
  </si>
  <si>
    <t>Allan Gardner</t>
  </si>
  <si>
    <t>NZ-2023-579041</t>
  </si>
  <si>
    <t>MA-5412</t>
  </si>
  <si>
    <t>Mark Parker</t>
  </si>
  <si>
    <t>NZ-2022-288412</t>
  </si>
  <si>
    <t>Jacob Anderson</t>
  </si>
  <si>
    <t>NZ-2022-604799</t>
  </si>
  <si>
    <t>DO-3662</t>
  </si>
  <si>
    <t>Donna Humphrey</t>
  </si>
  <si>
    <t>NZ-2023-843361</t>
  </si>
  <si>
    <t>AN-6591</t>
  </si>
  <si>
    <t>Anna Donaldson</t>
  </si>
  <si>
    <t>NZ-2021-624076</t>
  </si>
  <si>
    <t>AS-2950</t>
  </si>
  <si>
    <t>Ashleigh Bell</t>
  </si>
  <si>
    <t>NZ-2022-745033</t>
  </si>
  <si>
    <t>BR-6903</t>
  </si>
  <si>
    <t>Brent Fox</t>
  </si>
  <si>
    <t>NZ-2024-466628</t>
  </si>
  <si>
    <t>PH-2227</t>
  </si>
  <si>
    <t>Phoebe Marshall</t>
  </si>
  <si>
    <t>NZ-2022-806821</t>
  </si>
  <si>
    <t>RY-7750</t>
  </si>
  <si>
    <t>Ryan Barr</t>
  </si>
  <si>
    <t>NZ-2022-603678</t>
  </si>
  <si>
    <t>JO-5396</t>
  </si>
  <si>
    <t>Joanne Doyle</t>
  </si>
  <si>
    <t>NZ-2023-862696</t>
  </si>
  <si>
    <t>JE-1716</t>
  </si>
  <si>
    <t>Jessica Bowden</t>
  </si>
  <si>
    <t>NZ-2025-265782</t>
  </si>
  <si>
    <t>TY-3601</t>
  </si>
  <si>
    <t>Tyson McGregor</t>
  </si>
  <si>
    <t>NZ-2022-869505</t>
  </si>
  <si>
    <t>SA-1353</t>
  </si>
  <si>
    <t>Samantha Stewart</t>
  </si>
  <si>
    <t>NZ-2025-389492</t>
  </si>
  <si>
    <t>HA-3275</t>
  </si>
  <si>
    <t>Hayden Street</t>
  </si>
  <si>
    <t>NZ-2022-545027</t>
  </si>
  <si>
    <t>HE-4577</t>
  </si>
  <si>
    <t>Heather Nicholson</t>
  </si>
  <si>
    <t>NZ-2022-357896</t>
  </si>
  <si>
    <t>TH-1808</t>
  </si>
  <si>
    <t>Thomas Mitchell</t>
  </si>
  <si>
    <t>NZ-2023-142333</t>
  </si>
  <si>
    <t>BR-2636</t>
  </si>
  <si>
    <t>Brendon Gledhill</t>
  </si>
  <si>
    <t>NZ-2022-447353</t>
  </si>
  <si>
    <t>NA-9058</t>
  </si>
  <si>
    <t>Nathan Coleman</t>
  </si>
  <si>
    <t>NZ-2024-998794</t>
  </si>
  <si>
    <t>KE-6447</t>
  </si>
  <si>
    <t>Kelsey Burt</t>
  </si>
  <si>
    <t>NZ-2023-911175</t>
  </si>
  <si>
    <t>MI-5396</t>
  </si>
  <si>
    <t>Millie Patchett</t>
  </si>
  <si>
    <t>NZ-2021-205313</t>
  </si>
  <si>
    <t>AD-3916</t>
  </si>
  <si>
    <t>Adrienne Blick</t>
  </si>
  <si>
    <t>NZ-2021-616639</t>
  </si>
  <si>
    <t>PA-2453</t>
  </si>
  <si>
    <t>Paul Neal-Davey</t>
  </si>
  <si>
    <t>NZ-2023-430222</t>
  </si>
  <si>
    <t>DA-6707</t>
  </si>
  <si>
    <t>David Jenkins</t>
  </si>
  <si>
    <t>NZ-2022-907557</t>
  </si>
  <si>
    <t>RO-4627</t>
  </si>
  <si>
    <t>Robert Joe-Gordon</t>
  </si>
  <si>
    <t>NZ-2021-410081</t>
  </si>
  <si>
    <t>CO-5576</t>
  </si>
  <si>
    <t>Connor Currie-Watt</t>
  </si>
  <si>
    <t>NZ-2021-276393</t>
  </si>
  <si>
    <t>SH-8936</t>
  </si>
  <si>
    <t>Sharon Freeman</t>
  </si>
  <si>
    <t>NZ-2022-373521</t>
  </si>
  <si>
    <t>EL-6488</t>
  </si>
  <si>
    <t>Elizabeth Little</t>
  </si>
  <si>
    <t>NZ-2024-636897</t>
  </si>
  <si>
    <t>MI-5878</t>
  </si>
  <si>
    <t>Michael Hayward</t>
  </si>
  <si>
    <t>NZ-2023-101720</t>
  </si>
  <si>
    <t>JO-1822</t>
  </si>
  <si>
    <t>John Mitchell</t>
  </si>
  <si>
    <t>NZ-2022-577600</t>
  </si>
  <si>
    <t>JA-1379</t>
  </si>
  <si>
    <t>James Davidson</t>
  </si>
  <si>
    <t>NZ-2023-675980</t>
  </si>
  <si>
    <t>AL-4253</t>
  </si>
  <si>
    <t>Alyssa Lloyd-Woods</t>
  </si>
  <si>
    <t>NZ-2023-727310</t>
  </si>
  <si>
    <t>AL-9026</t>
  </si>
  <si>
    <t>Allan Ward</t>
  </si>
  <si>
    <t>NZ-2025-970666</t>
  </si>
  <si>
    <t>FL-1783</t>
  </si>
  <si>
    <t>Florence Smith</t>
  </si>
  <si>
    <t>NZ-2025-840097</t>
  </si>
  <si>
    <t>CA-8895</t>
  </si>
  <si>
    <t>Catherine Corlett</t>
  </si>
  <si>
    <t>NZ-2021-574204</t>
  </si>
  <si>
    <t>JA-4527</t>
  </si>
  <si>
    <t>Jasmine Gifford</t>
  </si>
  <si>
    <t>NZ-2024-849606</t>
  </si>
  <si>
    <t>DA-9833</t>
  </si>
  <si>
    <t>David Burns</t>
  </si>
  <si>
    <t>NZ-2025-678626</t>
  </si>
  <si>
    <t>CH-3683</t>
  </si>
  <si>
    <t>Christopher Watt</t>
  </si>
  <si>
    <t>NZ-2022-783266</t>
  </si>
  <si>
    <t>HA-9597</t>
  </si>
  <si>
    <t>Hayley West</t>
  </si>
  <si>
    <t>NZ-2025-826093</t>
  </si>
  <si>
    <t>LI-6109</t>
  </si>
  <si>
    <t>NZ-2021-586196</t>
  </si>
  <si>
    <t>AN-3829</t>
  </si>
  <si>
    <t>Andrew Parker</t>
  </si>
  <si>
    <t>NZ-2024-307599</t>
  </si>
  <si>
    <t>CH-3613</t>
  </si>
  <si>
    <t>Charles Cooke</t>
  </si>
  <si>
    <t>NZ-2025-520898</t>
  </si>
  <si>
    <t>GA-3109</t>
  </si>
  <si>
    <t>Gary Mason</t>
  </si>
  <si>
    <t>NZ-2023-550979</t>
  </si>
  <si>
    <t>JA-1719</t>
  </si>
  <si>
    <t>James Fuller</t>
  </si>
  <si>
    <t>NZ-2023-678838</t>
  </si>
  <si>
    <t>KA-3426</t>
  </si>
  <si>
    <t>Kay Hart-Alve</t>
  </si>
  <si>
    <t>NZ-2024-892816</t>
  </si>
  <si>
    <t>RO-1831</t>
  </si>
  <si>
    <t>Rosemary Elliott</t>
  </si>
  <si>
    <t>NZ-2022-326819</t>
  </si>
  <si>
    <t>SI-5299</t>
  </si>
  <si>
    <t>Simon Williams</t>
  </si>
  <si>
    <t>NZ-2023-527891</t>
  </si>
  <si>
    <t>OL-3004</t>
  </si>
  <si>
    <t>Olivia Reeves-Moore</t>
  </si>
  <si>
    <t>NZ-2023-822041</t>
  </si>
  <si>
    <t>SA-6362</t>
  </si>
  <si>
    <t>Sarah Williams-Christiansen</t>
  </si>
  <si>
    <t>NZ-2022-906449</t>
  </si>
  <si>
    <t>DA-7742</t>
  </si>
  <si>
    <t>Daniel Wallace</t>
  </si>
  <si>
    <t>NZ-2024-246692</t>
  </si>
  <si>
    <t>EM-5994</t>
  </si>
  <si>
    <t>Emma Ireland-Lowe</t>
  </si>
  <si>
    <t>NZ-2021-275875</t>
  </si>
  <si>
    <t>MI-4439</t>
  </si>
  <si>
    <t>NZ-2025-619314</t>
  </si>
  <si>
    <t>LI-3065</t>
  </si>
  <si>
    <t>Lisa Little</t>
  </si>
  <si>
    <t>NZ-2024-978759</t>
  </si>
  <si>
    <t>TI-1434</t>
  </si>
  <si>
    <t>NZ-2021-459412</t>
  </si>
  <si>
    <t>JO-2629</t>
  </si>
  <si>
    <t>Joanna Kelly</t>
  </si>
  <si>
    <t>NZ-2021-135112</t>
  </si>
  <si>
    <t>HO-1294</t>
  </si>
  <si>
    <t>Holly Hart</t>
  </si>
  <si>
    <t>NZ-2024-763849</t>
  </si>
  <si>
    <t>CH-8714</t>
  </si>
  <si>
    <t>Christopher Lewis-Rush</t>
  </si>
  <si>
    <t>NZ-2023-156656</t>
  </si>
  <si>
    <t>ME-7841</t>
  </si>
  <si>
    <t>Megan Allen-Webb</t>
  </si>
  <si>
    <t>NZ-2022-294402</t>
  </si>
  <si>
    <t>HA-9972</t>
  </si>
  <si>
    <t>NZ-2024-532614</t>
  </si>
  <si>
    <t>TR-7505</t>
  </si>
  <si>
    <t>Tracy Wills-Clarke</t>
  </si>
  <si>
    <t>NZ-2024-148882</t>
  </si>
  <si>
    <t>NI-3671</t>
  </si>
  <si>
    <t>Nikau Baxter</t>
  </si>
  <si>
    <t>NZ-2021-335344</t>
  </si>
  <si>
    <t>GR-8380</t>
  </si>
  <si>
    <t>Grace Rogers</t>
  </si>
  <si>
    <t>NZ-2024-569939</t>
  </si>
  <si>
    <t>PE-2593</t>
  </si>
  <si>
    <t>Peyton Farland</t>
  </si>
  <si>
    <t>NZ-2024-338357</t>
  </si>
  <si>
    <t>MI-7691</t>
  </si>
  <si>
    <t>Michelle Webb</t>
  </si>
  <si>
    <t>NZ-2025-157847</t>
  </si>
  <si>
    <t>KA-8924</t>
  </si>
  <si>
    <t>Katherine Griffin</t>
  </si>
  <si>
    <t>NZ-2024-664491</t>
  </si>
  <si>
    <t>PA-7981</t>
  </si>
  <si>
    <t>Paul Bishop</t>
  </si>
  <si>
    <t>NZ-2023-650829</t>
  </si>
  <si>
    <t>WI-6681</t>
  </si>
  <si>
    <t>William McKenna-Cox</t>
  </si>
  <si>
    <t>NZ-2025-281030</t>
  </si>
  <si>
    <t>JE-2292</t>
  </si>
  <si>
    <t>Jessica Evans</t>
  </si>
  <si>
    <t>NZ-2024-831768</t>
  </si>
  <si>
    <t>BR-5297</t>
  </si>
  <si>
    <t>Brett Read</t>
  </si>
  <si>
    <t>NZ-2024-508718</t>
  </si>
  <si>
    <t>IS-8748</t>
  </si>
  <si>
    <t>Isabella Middleton</t>
  </si>
  <si>
    <t>NZ-2025-294880</t>
  </si>
  <si>
    <t>MY-3641</t>
  </si>
  <si>
    <t>Mya Stewart</t>
  </si>
  <si>
    <t>NZ-2022-152688</t>
  </si>
  <si>
    <t>AV-9909</t>
  </si>
  <si>
    <t>Ava Wood</t>
  </si>
  <si>
    <t>NZ-2023-957955</t>
  </si>
  <si>
    <t>TO-3173</t>
  </si>
  <si>
    <t>Toby Miles</t>
  </si>
  <si>
    <t>NZ-2021-327069</t>
  </si>
  <si>
    <t>JA-5616</t>
  </si>
  <si>
    <t>Jason Page-Thompson</t>
  </si>
  <si>
    <t>NZ-2022-824003</t>
  </si>
  <si>
    <t>SI-2108</t>
  </si>
  <si>
    <t>NZ-2022-507352</t>
  </si>
  <si>
    <t>CH-8209</t>
  </si>
  <si>
    <t>Charlie Henderson</t>
  </si>
  <si>
    <t>NZ-2024-370556</t>
  </si>
  <si>
    <t>JE-1034</t>
  </si>
  <si>
    <t>Jessica Phillips</t>
  </si>
  <si>
    <t>NZ-2024-945166</t>
  </si>
  <si>
    <t>DE-3786</t>
  </si>
  <si>
    <t>Destiny Brown</t>
  </si>
  <si>
    <t>NZ-2023-785588</t>
  </si>
  <si>
    <t>BR-3346</t>
  </si>
  <si>
    <t>Bridget Morrison</t>
  </si>
  <si>
    <t>NZ-2022-729721</t>
  </si>
  <si>
    <t>PA-1293</t>
  </si>
  <si>
    <t>Patrick Anderson</t>
  </si>
  <si>
    <t>NZ-2023-381389</t>
  </si>
  <si>
    <t>MA-4317</t>
  </si>
  <si>
    <t>Maia Trask</t>
  </si>
  <si>
    <t>NZ-2024-238631</t>
  </si>
  <si>
    <t>KE-4702</t>
  </si>
  <si>
    <t>Kevin Kemp</t>
  </si>
  <si>
    <t>NZ-2022-655375</t>
  </si>
  <si>
    <t>SH-8082</t>
  </si>
  <si>
    <t>Shane Tapp-Ireland</t>
  </si>
  <si>
    <t>NZ-2023-143493</t>
  </si>
  <si>
    <t>BL-9997</t>
  </si>
  <si>
    <t>Blake Booker</t>
  </si>
  <si>
    <t>NZ-2023-285326</t>
  </si>
  <si>
    <t>MA-2235</t>
  </si>
  <si>
    <t>Matthew Jones-Hoare</t>
  </si>
  <si>
    <t>NZ-2023-504256</t>
  </si>
  <si>
    <t>DA-4958</t>
  </si>
  <si>
    <t>Daniel Franklin</t>
  </si>
  <si>
    <t>NZ-2022-530566</t>
  </si>
  <si>
    <t>MI-7112</t>
  </si>
  <si>
    <t>Michael Davey</t>
  </si>
  <si>
    <t>NZ-2022-553660</t>
  </si>
  <si>
    <t>SU-8632</t>
  </si>
  <si>
    <t>Suzanne Nash</t>
  </si>
  <si>
    <t>NZ-2024-786218</t>
  </si>
  <si>
    <t>AL-4520</t>
  </si>
  <si>
    <t>Alexander Wallace-Read</t>
  </si>
  <si>
    <t>NZ-2024-379982</t>
  </si>
  <si>
    <t>JA-6446</t>
  </si>
  <si>
    <t>NZ-2024-716226</t>
  </si>
  <si>
    <t>KU-4093</t>
  </si>
  <si>
    <t>Kurt Fisher</t>
  </si>
  <si>
    <t>NZ-2022-234440</t>
  </si>
  <si>
    <t>AM-1694</t>
  </si>
  <si>
    <t>NZ-2025-831570</t>
  </si>
  <si>
    <t>HE-1637</t>
  </si>
  <si>
    <t>Helen Williams</t>
  </si>
  <si>
    <t>NZ-2022-786213</t>
  </si>
  <si>
    <t>RO-5838</t>
  </si>
  <si>
    <t>Rose Reynolds</t>
  </si>
  <si>
    <t>NZ-2021-270212</t>
  </si>
  <si>
    <t>ST-5853</t>
  </si>
  <si>
    <t>Stephanie Bryant</t>
  </si>
  <si>
    <t>NZ-2023-741913</t>
  </si>
  <si>
    <t>MA-1856</t>
  </si>
  <si>
    <t>Maddison Middleton</t>
  </si>
  <si>
    <t>NZ-2025-563051</t>
  </si>
  <si>
    <t>BR-4259</t>
  </si>
  <si>
    <t>Brett Watt</t>
  </si>
  <si>
    <t>NZ-2022-528828</t>
  </si>
  <si>
    <t>WI-5809</t>
  </si>
  <si>
    <t>William McKinnon</t>
  </si>
  <si>
    <t>NZ-2022-392742</t>
  </si>
  <si>
    <t>SA-1350</t>
  </si>
  <si>
    <t>Samuel Evans</t>
  </si>
  <si>
    <t>NZ-2022-949440</t>
  </si>
  <si>
    <t>LU-1487</t>
  </si>
  <si>
    <t>Lucas Williamson</t>
  </si>
  <si>
    <t>NZ-2022-767180</t>
  </si>
  <si>
    <t>SA-2547</t>
  </si>
  <si>
    <t>Sarah Bailey</t>
  </si>
  <si>
    <t>NZ-2025-496253</t>
  </si>
  <si>
    <t>WI-3745</t>
  </si>
  <si>
    <t>NZ-2022-820779</t>
  </si>
  <si>
    <t>DA-1882</t>
  </si>
  <si>
    <t>NZ-2023-373521</t>
  </si>
  <si>
    <t>TO-6803</t>
  </si>
  <si>
    <t>Tony Wood</t>
  </si>
  <si>
    <t>NZ-2022-292203</t>
  </si>
  <si>
    <t>GR-8218</t>
  </si>
  <si>
    <t>Graeme Cox</t>
  </si>
  <si>
    <t>NZ-2024-792798</t>
  </si>
  <si>
    <t>ME-9107</t>
  </si>
  <si>
    <t>Melanie Mason</t>
  </si>
  <si>
    <t>NZ-2023-812359</t>
  </si>
  <si>
    <t>SH-7576</t>
  </si>
  <si>
    <t>Shayne Simmons</t>
  </si>
  <si>
    <t>NZ-2025-922489</t>
  </si>
  <si>
    <t>SU-9066</t>
  </si>
  <si>
    <t>Susan Smith</t>
  </si>
  <si>
    <t>NZ-2024-611253</t>
  </si>
  <si>
    <t>MA-2414</t>
  </si>
  <si>
    <t>Mathew Marfell-Rowlands</t>
  </si>
  <si>
    <t>NZ-2025-819986</t>
  </si>
  <si>
    <t>AN-3455</t>
  </si>
  <si>
    <t>Anika Sowman</t>
  </si>
  <si>
    <t>NZ-2022-737781</t>
  </si>
  <si>
    <t>RY-9437</t>
  </si>
  <si>
    <t>Ryan Hope</t>
  </si>
  <si>
    <t>NZ-2024-965234</t>
  </si>
  <si>
    <t>KE-3557</t>
  </si>
  <si>
    <t>Kelly Campbell</t>
  </si>
  <si>
    <t>NZ-2025-449323</t>
  </si>
  <si>
    <t>RE-3756</t>
  </si>
  <si>
    <t>Rebecca Conway</t>
  </si>
  <si>
    <t>NZ-2021-710150</t>
  </si>
  <si>
    <t>TA-5739</t>
  </si>
  <si>
    <t>Taylor Zimmerman</t>
  </si>
  <si>
    <t>NZ-2024-143641</t>
  </si>
  <si>
    <t>AA-7932</t>
  </si>
  <si>
    <t>Aaron Linton</t>
  </si>
  <si>
    <t>NZ-2024-779424</t>
  </si>
  <si>
    <t>NO-4809</t>
  </si>
  <si>
    <t>Noah Armstrong</t>
  </si>
  <si>
    <t>NZ-2023-133940</t>
  </si>
  <si>
    <t>RO-7192</t>
  </si>
  <si>
    <t>Ronald Graham</t>
  </si>
  <si>
    <t>NZ-2024-311309</t>
  </si>
  <si>
    <t>JE-4288</t>
  </si>
  <si>
    <t>Jesse Johansen</t>
  </si>
  <si>
    <t>NZ-2025-152596</t>
  </si>
  <si>
    <t>MA-5090</t>
  </si>
  <si>
    <t>Matthew Lucas</t>
  </si>
  <si>
    <t>NZ-2024-250562</t>
  </si>
  <si>
    <t>MU-2055</t>
  </si>
  <si>
    <t>Murray Bird-Riley</t>
  </si>
  <si>
    <t>NZ-2024-796847</t>
  </si>
  <si>
    <t>PA-4862</t>
  </si>
  <si>
    <t>Paula Taylor</t>
  </si>
  <si>
    <t>NZ-2023-313790</t>
  </si>
  <si>
    <t>LE-1693</t>
  </si>
  <si>
    <t>Leanne Allen</t>
  </si>
  <si>
    <t>NZ-2022-155404</t>
  </si>
  <si>
    <t>RU-7900</t>
  </si>
  <si>
    <t>Ruby Burton</t>
  </si>
  <si>
    <t>NZ-2023-420333</t>
  </si>
  <si>
    <t>CH-5622</t>
  </si>
  <si>
    <t>Christopher Reynolds</t>
  </si>
  <si>
    <t>NZ-2021-783107</t>
  </si>
  <si>
    <t>TO-2851</t>
  </si>
  <si>
    <t>Tony Gifford</t>
  </si>
  <si>
    <t>NZ-2023-266085</t>
  </si>
  <si>
    <t>AN-4937</t>
  </si>
  <si>
    <t>Anthony Cunningham-Miles</t>
  </si>
  <si>
    <t>NZ-2024-605847</t>
  </si>
  <si>
    <t>KA-2833</t>
  </si>
  <si>
    <t>Kahurangi Weston</t>
  </si>
  <si>
    <t>NZ-2021-782462</t>
  </si>
  <si>
    <t>AN-5239</t>
  </si>
  <si>
    <t>NZ-2021-612335</t>
  </si>
  <si>
    <t>RI-9496</t>
  </si>
  <si>
    <t>Richard Rowe</t>
  </si>
  <si>
    <t>NZ-2021-415961</t>
  </si>
  <si>
    <t>MA-5960</t>
  </si>
  <si>
    <t>Max Hart</t>
  </si>
  <si>
    <t>NZ-2021-109304</t>
  </si>
  <si>
    <t>SE-5276</t>
  </si>
  <si>
    <t>Sean Rossiter</t>
  </si>
  <si>
    <t>NZ-2022-598853</t>
  </si>
  <si>
    <t>NI-7966</t>
  </si>
  <si>
    <t>Nicole Morris-Simmons</t>
  </si>
  <si>
    <t>NZ-2024-294975</t>
  </si>
  <si>
    <t>CH-3681</t>
  </si>
  <si>
    <t>Christopher Carr</t>
  </si>
  <si>
    <t>NZ-2024-398789</t>
  </si>
  <si>
    <t>LA-5243</t>
  </si>
  <si>
    <t>Laura Gill</t>
  </si>
  <si>
    <t>NZ-2023-492691</t>
  </si>
  <si>
    <t>MA-2843</t>
  </si>
  <si>
    <t>Maree Edwards</t>
  </si>
  <si>
    <t>NZ-2024-404309</t>
  </si>
  <si>
    <t>JE-1968</t>
  </si>
  <si>
    <t>Jennifer Martin</t>
  </si>
  <si>
    <t>NZ-2023-232869</t>
  </si>
  <si>
    <t>AL-6389</t>
  </si>
  <si>
    <t>Alison Wallace</t>
  </si>
  <si>
    <t>NZ-2022-871278</t>
  </si>
  <si>
    <t>WA-5744</t>
  </si>
  <si>
    <t>Wayne Jenkins</t>
  </si>
  <si>
    <t>NZ-2024-603661</t>
  </si>
  <si>
    <t>DY-5636</t>
  </si>
  <si>
    <t>Dylan Rowe</t>
  </si>
  <si>
    <t>NZ-2024-551855</t>
  </si>
  <si>
    <t>SU-2083</t>
  </si>
  <si>
    <t>Summer Nicholson</t>
  </si>
  <si>
    <t>NZ-2023-506790</t>
  </si>
  <si>
    <t>JO-2232</t>
  </si>
  <si>
    <t>Jordan Zimmerman</t>
  </si>
  <si>
    <t>NZ-2024-673846</t>
  </si>
  <si>
    <t>RO-9876</t>
  </si>
  <si>
    <t>NZ-2024-181251</t>
  </si>
  <si>
    <t>NO-3181</t>
  </si>
  <si>
    <t>Noah Millar</t>
  </si>
  <si>
    <t>NZ-2024-648591</t>
  </si>
  <si>
    <t>TA-8637</t>
  </si>
  <si>
    <t>Tamati Booth</t>
  </si>
  <si>
    <t>NZ-2023-534242</t>
  </si>
  <si>
    <t>RI-9703</t>
  </si>
  <si>
    <t>Richard Ryan</t>
  </si>
  <si>
    <t>NZ-2024-141898</t>
  </si>
  <si>
    <t>TA-7093</t>
  </si>
  <si>
    <t>Tama Cragg</t>
  </si>
  <si>
    <t>NZ-2023-903305</t>
  </si>
  <si>
    <t>SH-4038</t>
  </si>
  <si>
    <t>Shaun Smith</t>
  </si>
  <si>
    <t>NZ-2024-928887</t>
  </si>
  <si>
    <t>SE-8136</t>
  </si>
  <si>
    <t>Sebastian Brown</t>
  </si>
  <si>
    <t>NZ-2022-584020</t>
  </si>
  <si>
    <t>ED-5702</t>
  </si>
  <si>
    <t>Eden Jones-Jenkins</t>
  </si>
  <si>
    <t>NZ-2023-750434</t>
  </si>
  <si>
    <t>BR-1003</t>
  </si>
  <si>
    <t>Bridget Rasmussen</t>
  </si>
  <si>
    <t>NZ-2022-728843</t>
  </si>
  <si>
    <t>RO-7780</t>
  </si>
  <si>
    <t>Rose Griffiths</t>
  </si>
  <si>
    <t>NZ-2024-612079</t>
  </si>
  <si>
    <t>JA-5439</t>
  </si>
  <si>
    <t>Jason McMahon</t>
  </si>
  <si>
    <t>NZ-2022-194159</t>
  </si>
  <si>
    <t>LI-4870</t>
  </si>
  <si>
    <t>Lisa Robson</t>
  </si>
  <si>
    <t>NZ-2023-159126</t>
  </si>
  <si>
    <t>LI-6300</t>
  </si>
  <si>
    <t>Lisa Godfrey</t>
  </si>
  <si>
    <t>NZ-2022-228980</t>
  </si>
  <si>
    <t>GR-8182</t>
  </si>
  <si>
    <t>Grace Carter-Bartlett</t>
  </si>
  <si>
    <t>NZ-2025-656670</t>
  </si>
  <si>
    <t>AL-9810</t>
  </si>
  <si>
    <t>Alice McKay</t>
  </si>
  <si>
    <t>NZ-2022-501061</t>
  </si>
  <si>
    <t>HO-3052</t>
  </si>
  <si>
    <t>Holly Gillies</t>
  </si>
  <si>
    <t>NZ-2022-589465</t>
  </si>
  <si>
    <t>KA-3400</t>
  </si>
  <si>
    <t>Karen Stewart</t>
  </si>
  <si>
    <t>NZ-2022-464238</t>
  </si>
  <si>
    <t>TI-4850</t>
  </si>
  <si>
    <t>Timothy Thomas-Day</t>
  </si>
  <si>
    <t>NZ-2024-375230</t>
  </si>
  <si>
    <t>MI-9399</t>
  </si>
  <si>
    <t>Michelle Haines</t>
  </si>
  <si>
    <t>NZ-2022-595156</t>
  </si>
  <si>
    <t>JA-1752</t>
  </si>
  <si>
    <t>Jack Turnbull</t>
  </si>
  <si>
    <t>NZ-2021-256987</t>
  </si>
  <si>
    <t>JO-4870</t>
  </si>
  <si>
    <t>Joshua McIntosh-Davis</t>
  </si>
  <si>
    <t>NZ-2023-145169</t>
  </si>
  <si>
    <t>GL-8210</t>
  </si>
  <si>
    <t>Glenda Edmonds</t>
  </si>
  <si>
    <t>NZ-2023-263819</t>
  </si>
  <si>
    <t>WE-4393</t>
  </si>
  <si>
    <t>Wendy Phillips-Edwards</t>
  </si>
  <si>
    <t>NZ-2023-167158</t>
  </si>
  <si>
    <t>AN-7720</t>
  </si>
  <si>
    <t>Ann Evans-Stevens</t>
  </si>
  <si>
    <t>NZ-2024-687364</t>
  </si>
  <si>
    <t>JA-3921</t>
  </si>
  <si>
    <t>Jake Wratt</t>
  </si>
  <si>
    <t>NZ-2023-252610</t>
  </si>
  <si>
    <t>IS-5847</t>
  </si>
  <si>
    <t>Isaac Eden-Scott</t>
  </si>
  <si>
    <t>NZ-2023-614165</t>
  </si>
  <si>
    <t>AN-3428</t>
  </si>
  <si>
    <t>Anna Cooksley-Nielsen</t>
  </si>
  <si>
    <t>NZ-2025-773587</t>
  </si>
  <si>
    <t>NZ-2024-434606</t>
  </si>
  <si>
    <t>Grace Herd</t>
  </si>
  <si>
    <t>NZ-2022-591224</t>
  </si>
  <si>
    <t>RO-6114</t>
  </si>
  <si>
    <t>Ronald Anderson-Green</t>
  </si>
  <si>
    <t>NZ-2024-449963</t>
  </si>
  <si>
    <t>KE-8860</t>
  </si>
  <si>
    <t>Kelly Brown</t>
  </si>
  <si>
    <t>NZ-2022-169330</t>
  </si>
  <si>
    <t>JE-9836</t>
  </si>
  <si>
    <t>Jennifer Berry</t>
  </si>
  <si>
    <t>NZ-2022-660487</t>
  </si>
  <si>
    <t>DI-7722</t>
  </si>
  <si>
    <t>Diane Harris</t>
  </si>
  <si>
    <t>NZ-2024-615194</t>
  </si>
  <si>
    <t>JA-5714</t>
  </si>
  <si>
    <t>Jackson May</t>
  </si>
  <si>
    <t>NZ-2022-780138</t>
  </si>
  <si>
    <t>KA-1656</t>
  </si>
  <si>
    <t>Kathleen Sheridan</t>
  </si>
  <si>
    <t>NZ-2024-499741</t>
  </si>
  <si>
    <t>SH-4453</t>
  </si>
  <si>
    <t>Shane McLeod</t>
  </si>
  <si>
    <t>NZ-2024-607729</t>
  </si>
  <si>
    <t>ME-5508</t>
  </si>
  <si>
    <t>Megan Stratford</t>
  </si>
  <si>
    <t>NZ-2024-383698</t>
  </si>
  <si>
    <t>DO-8376</t>
  </si>
  <si>
    <t>Donna Sullivan-Rees</t>
  </si>
  <si>
    <t>NZ-2025-834280</t>
  </si>
  <si>
    <t>MA-4627</t>
  </si>
  <si>
    <t>Matthew Gill</t>
  </si>
  <si>
    <t>NZ-2025-467425</t>
  </si>
  <si>
    <t>AR-9368</t>
  </si>
  <si>
    <t>Ari Lane</t>
  </si>
  <si>
    <t>NZ-2025-993657</t>
  </si>
  <si>
    <t>MA-7337</t>
  </si>
  <si>
    <t>Madison McMillan</t>
  </si>
  <si>
    <t>NZ-2022-803548</t>
  </si>
  <si>
    <t>AM-5431</t>
  </si>
  <si>
    <t>NZ-2023-942530</t>
  </si>
  <si>
    <t>AM-2710</t>
  </si>
  <si>
    <t>Amelia Knowles</t>
  </si>
  <si>
    <t>NZ-2022-580877</t>
  </si>
  <si>
    <t>KA-6282</t>
  </si>
  <si>
    <t>Kaia Bush-Osborne</t>
  </si>
  <si>
    <t>NZ-2022-176338</t>
  </si>
  <si>
    <t>RO-9556</t>
  </si>
  <si>
    <t>Ross Rose</t>
  </si>
  <si>
    <t>NZ-2022-566730</t>
  </si>
  <si>
    <t>BE-7416</t>
  </si>
  <si>
    <t>Ben Barr</t>
  </si>
  <si>
    <t>NZ-2022-247547</t>
  </si>
  <si>
    <t>DI-3516</t>
  </si>
  <si>
    <t>Diane Rayner</t>
  </si>
  <si>
    <t>NZ-2023-964586</t>
  </si>
  <si>
    <t>JA-9053</t>
  </si>
  <si>
    <t>Jack Seymour-Fox</t>
  </si>
  <si>
    <t>NZ-2025-148633</t>
  </si>
  <si>
    <t>DI-6269</t>
  </si>
  <si>
    <t>Diane McKenna</t>
  </si>
  <si>
    <t>NZ-2024-621152</t>
  </si>
  <si>
    <t>EM-4274</t>
  </si>
  <si>
    <t>Emma Waghorn</t>
  </si>
  <si>
    <t>NZ-2023-349830</t>
  </si>
  <si>
    <t>MO-5339</t>
  </si>
  <si>
    <t>Molly Chapman</t>
  </si>
  <si>
    <t>NZ-2024-837555</t>
  </si>
  <si>
    <t>Sara Edwards</t>
  </si>
  <si>
    <t>NZ-2021-603860</t>
  </si>
  <si>
    <t>KE-1464</t>
  </si>
  <si>
    <t>Kevin Anderson</t>
  </si>
  <si>
    <t>NZ-2024-864565</t>
  </si>
  <si>
    <t>PA-5506</t>
  </si>
  <si>
    <t>Patrick Best-McGrath</t>
  </si>
  <si>
    <t>NZ-2024-789641</t>
  </si>
  <si>
    <t>LA-4689</t>
  </si>
  <si>
    <t>Lance Scott</t>
  </si>
  <si>
    <t>NZ-2022-995883</t>
  </si>
  <si>
    <t>IH-8660</t>
  </si>
  <si>
    <t>Ihaia Low</t>
  </si>
  <si>
    <t>NZ-2022-962766</t>
  </si>
  <si>
    <t>TH-8502</t>
  </si>
  <si>
    <t>Thomas Moore</t>
  </si>
  <si>
    <t>NZ-2025-582190</t>
  </si>
  <si>
    <t>Robert Vincent</t>
  </si>
  <si>
    <t>NZ-2022-580357</t>
  </si>
  <si>
    <t>ST-2050</t>
  </si>
  <si>
    <t>Stephanie Currie</t>
  </si>
  <si>
    <t>NZ-2025-143738</t>
  </si>
  <si>
    <t>SH-4259</t>
  </si>
  <si>
    <t>Shane Harris</t>
  </si>
  <si>
    <t>NZ-2024-483840</t>
  </si>
  <si>
    <t>JO-3547</t>
  </si>
  <si>
    <t>Jocelyn Frost</t>
  </si>
  <si>
    <t>NZ-2024-809511</t>
  </si>
  <si>
    <t>MA-1445</t>
  </si>
  <si>
    <t>Madison Martin</t>
  </si>
  <si>
    <t>NZ-2021-666874</t>
  </si>
  <si>
    <t>RI-7301</t>
  </si>
  <si>
    <t>Richard Burns</t>
  </si>
  <si>
    <t>NZ-2023-398779</t>
  </si>
  <si>
    <t>KE-2191</t>
  </si>
  <si>
    <t>Keith Price-Cunningham</t>
  </si>
  <si>
    <t>NZ-2022-735760</t>
  </si>
  <si>
    <t>JA-4550</t>
  </si>
  <si>
    <t>Jacob Carter</t>
  </si>
  <si>
    <t>NZ-2024-662425</t>
  </si>
  <si>
    <t>JO-4109</t>
  </si>
  <si>
    <t>NZ-2023-506406</t>
  </si>
  <si>
    <t>NE-5583</t>
  </si>
  <si>
    <t>Neil Stevenson</t>
  </si>
  <si>
    <t>NZ-2022-377000</t>
  </si>
  <si>
    <t>DE-8017</t>
  </si>
  <si>
    <t>Debbie Butler</t>
  </si>
  <si>
    <t>NZ-2025-989658</t>
  </si>
  <si>
    <t>TU-1431</t>
  </si>
  <si>
    <t>Tui Brown</t>
  </si>
  <si>
    <t>NZ-2022-631920</t>
  </si>
  <si>
    <t>JA-5174</t>
  </si>
  <si>
    <t>Jake Craw-Griffin</t>
  </si>
  <si>
    <t>NZ-2024-531623</t>
  </si>
  <si>
    <t>KA-6938</t>
  </si>
  <si>
    <t>Kathryn Banks</t>
  </si>
  <si>
    <t>NZ-2025-807812</t>
  </si>
  <si>
    <t>AN-3846</t>
  </si>
  <si>
    <t>Andrew Ferguson</t>
  </si>
  <si>
    <t>NZ-2021-600140</t>
  </si>
  <si>
    <t>LE-6706</t>
  </si>
  <si>
    <t>Leah O'Keefe</t>
  </si>
  <si>
    <t>NZ-2025-996601</t>
  </si>
  <si>
    <t>IS-9673</t>
  </si>
  <si>
    <t>Isaac Harrison</t>
  </si>
  <si>
    <t>NZ-2022-313452</t>
  </si>
  <si>
    <t>RU-4715</t>
  </si>
  <si>
    <t>Russell Hills</t>
  </si>
  <si>
    <t>NZ-2023-515905</t>
  </si>
  <si>
    <t>PA-9554</t>
  </si>
  <si>
    <t>NZ-2022-754558</t>
  </si>
  <si>
    <t>VA-5167</t>
  </si>
  <si>
    <t>Valerie Hyde</t>
  </si>
  <si>
    <t>NZ-2022-157345</t>
  </si>
  <si>
    <t>DI-5333</t>
  </si>
  <si>
    <t>Dianne Dawick-Wells</t>
  </si>
  <si>
    <t>NZ-2025-617992</t>
  </si>
  <si>
    <t>PA-1267</t>
  </si>
  <si>
    <t>Pauline Ireland</t>
  </si>
  <si>
    <t>NZ-2023-137852</t>
  </si>
  <si>
    <t>CL-8601</t>
  </si>
  <si>
    <t>Claire Stratton</t>
  </si>
  <si>
    <t>NZ-2024-841627</t>
  </si>
  <si>
    <t>HO-7277</t>
  </si>
  <si>
    <t>Holly Kirk</t>
  </si>
  <si>
    <t>NZ-2025-372178</t>
  </si>
  <si>
    <t>VI-6825</t>
  </si>
  <si>
    <t>Victoria Anderson</t>
  </si>
  <si>
    <t>NZ-2025-145155</t>
  </si>
  <si>
    <t>RO-9683</t>
  </si>
  <si>
    <t>Robyn Cook</t>
  </si>
  <si>
    <t>NZ-2022-232446</t>
  </si>
  <si>
    <t>BE-6538</t>
  </si>
  <si>
    <t>Bella MacKay-Horton</t>
  </si>
  <si>
    <t>NZ-2022-559159</t>
  </si>
  <si>
    <t>MU-1282</t>
  </si>
  <si>
    <t>Murray McLeod</t>
  </si>
  <si>
    <t>NZ-2024-947149</t>
  </si>
  <si>
    <t>KI-5924</t>
  </si>
  <si>
    <t>Kimberley Trask</t>
  </si>
  <si>
    <t>NZ-2022-209471</t>
  </si>
  <si>
    <t>LI-6424</t>
  </si>
  <si>
    <t>Lisa Pearce</t>
  </si>
  <si>
    <t>NZ-2021-901717</t>
  </si>
  <si>
    <t>BE-5297</t>
  </si>
  <si>
    <t>Benjamin Green</t>
  </si>
  <si>
    <t>NZ-2023-125384</t>
  </si>
  <si>
    <t>JA-2134</t>
  </si>
  <si>
    <t>Jan Moore</t>
  </si>
  <si>
    <t>NZ-2023-338638</t>
  </si>
  <si>
    <t>SI-9815</t>
  </si>
  <si>
    <t>Simon Stace</t>
  </si>
  <si>
    <t>NZ-2023-387270</t>
  </si>
  <si>
    <t>MI-9102</t>
  </si>
  <si>
    <t>Michael Jarvis</t>
  </si>
  <si>
    <t>NZ-2024-720337</t>
  </si>
  <si>
    <t>CL-6684</t>
  </si>
  <si>
    <t>Claire Marshall</t>
  </si>
  <si>
    <t>NZ-2023-561524</t>
  </si>
  <si>
    <t>GR-7397</t>
  </si>
  <si>
    <t>Graeme Simpson</t>
  </si>
  <si>
    <t>NZ-2023-878219</t>
  </si>
  <si>
    <t>Jade McLean-Rasmussen</t>
  </si>
  <si>
    <t>NZ-2025-798295</t>
  </si>
  <si>
    <t>KA-4565</t>
  </si>
  <si>
    <t>Karen Parker</t>
  </si>
  <si>
    <t>NZ-2025-432215</t>
  </si>
  <si>
    <t>EL-9712</t>
  </si>
  <si>
    <t>Ella Blair</t>
  </si>
  <si>
    <t>NZ-2022-162701</t>
  </si>
  <si>
    <t>AN-3200</t>
  </si>
  <si>
    <t>Angela Harris</t>
  </si>
  <si>
    <t>NZ-2023-969154</t>
  </si>
  <si>
    <t>CO-8604</t>
  </si>
  <si>
    <t>Connor Thompson</t>
  </si>
  <si>
    <t>NZ-2023-796945</t>
  </si>
  <si>
    <t>LO-7590</t>
  </si>
  <si>
    <t>Lorraine Gill</t>
  </si>
  <si>
    <t>NZ-2024-668006</t>
  </si>
  <si>
    <t>KE-1801</t>
  </si>
  <si>
    <t>Kenneth Neal</t>
  </si>
  <si>
    <t>NZ-2024-684308</t>
  </si>
  <si>
    <t>JU-5789</t>
  </si>
  <si>
    <t>Julia Taylor</t>
  </si>
  <si>
    <t>NZ-2021-712746</t>
  </si>
  <si>
    <t>MA-9371</t>
  </si>
  <si>
    <t>Matilda Nicol-McLachlan</t>
  </si>
  <si>
    <t>NZ-2024-184252</t>
  </si>
  <si>
    <t>MI-5621</t>
  </si>
  <si>
    <t>Michael Barnett</t>
  </si>
  <si>
    <t>NZ-2021-203782</t>
  </si>
  <si>
    <t>SU-9451</t>
  </si>
  <si>
    <t>Susan Burnett</t>
  </si>
  <si>
    <t>JA-5082</t>
  </si>
  <si>
    <t>Jade Stubbs</t>
  </si>
  <si>
    <t>NZ-2025-778241</t>
  </si>
  <si>
    <t>SH-1556</t>
  </si>
  <si>
    <t>Shaun Pike</t>
  </si>
  <si>
    <t>NZ-2024-131719</t>
  </si>
  <si>
    <t>NI-3112</t>
  </si>
  <si>
    <t>Nikita Robert</t>
  </si>
  <si>
    <t>NZ-2023-914651</t>
  </si>
  <si>
    <t>PA-6848</t>
  </si>
  <si>
    <t>Paul Mitchell</t>
  </si>
  <si>
    <t>NZ-2023-856942</t>
  </si>
  <si>
    <t>RU-6056</t>
  </si>
  <si>
    <t>Russell Grant-Bright</t>
  </si>
  <si>
    <t>NZ-2024-420145</t>
  </si>
  <si>
    <t>SH-5530</t>
  </si>
  <si>
    <t>Sheryl Chambers</t>
  </si>
  <si>
    <t>NZ-2024-936311</t>
  </si>
  <si>
    <t>MA-2899</t>
  </si>
  <si>
    <t>Margaret Ritchie</t>
  </si>
  <si>
    <t>NZ-2025-458075</t>
  </si>
  <si>
    <t>WI-7858</t>
  </si>
  <si>
    <t>Willow Mason</t>
  </si>
  <si>
    <t>NZ-2022-488731</t>
  </si>
  <si>
    <t>AD-8535</t>
  </si>
  <si>
    <t>Adam Roberts-Burgess</t>
  </si>
  <si>
    <t>NZ-2024-168598</t>
  </si>
  <si>
    <t>FI-5542</t>
  </si>
  <si>
    <t>Fiona Stuart</t>
  </si>
  <si>
    <t>NZ-2022-615833</t>
  </si>
  <si>
    <t>JO-5072</t>
  </si>
  <si>
    <t>John Douglas</t>
  </si>
  <si>
    <t>NZ-2025-208847</t>
  </si>
  <si>
    <t>CA-5331</t>
  </si>
  <si>
    <t>NZ-2022-309265</t>
  </si>
  <si>
    <t>RA-1277</t>
  </si>
  <si>
    <t>Rachel Neal</t>
  </si>
  <si>
    <t>NZ-2025-737836</t>
  </si>
  <si>
    <t>JO-6446</t>
  </si>
  <si>
    <t>NZ-2022-198899</t>
  </si>
  <si>
    <t>MO-8835</t>
  </si>
  <si>
    <t>Monique Jenkins</t>
  </si>
  <si>
    <t>NZ-2022-950761</t>
  </si>
  <si>
    <t>TR-3611</t>
  </si>
  <si>
    <t>Tracey George</t>
  </si>
  <si>
    <t>NZ-2024-740474</t>
  </si>
  <si>
    <t>EM-7850</t>
  </si>
  <si>
    <t>Emily Coleman</t>
  </si>
  <si>
    <t>NZ-2021-177297</t>
  </si>
  <si>
    <t>LI-8730</t>
  </si>
  <si>
    <t>Lisa Smith</t>
  </si>
  <si>
    <t>NZ-2022-747066</t>
  </si>
  <si>
    <t>HA-8910</t>
  </si>
  <si>
    <t>Hamish Wallace</t>
  </si>
  <si>
    <t>NZ-2024-596682</t>
  </si>
  <si>
    <t>TH-8348</t>
  </si>
  <si>
    <t>NZ-2025-603276</t>
  </si>
  <si>
    <t>GE-2333</t>
  </si>
  <si>
    <t>George Lawson</t>
  </si>
  <si>
    <t>NZ-2022-859262</t>
  </si>
  <si>
    <t>AM-9204</t>
  </si>
  <si>
    <t>Amelia Stevens</t>
  </si>
  <si>
    <t>NZ-2022-797748</t>
  </si>
  <si>
    <t>JE-9272</t>
  </si>
  <si>
    <t>Jessica Crawford</t>
  </si>
  <si>
    <t>NZ-2022-347169</t>
  </si>
  <si>
    <t>CH-7420</t>
  </si>
  <si>
    <t>Christopher Lammas</t>
  </si>
  <si>
    <t>NZ-2024-995904</t>
  </si>
  <si>
    <t>LA-1742</t>
  </si>
  <si>
    <t>Lance O'Donnell</t>
  </si>
  <si>
    <t>NZ-2022-885196</t>
  </si>
  <si>
    <t>MI-6862</t>
  </si>
  <si>
    <t>Mitchell Atkinson</t>
  </si>
  <si>
    <t>NZ-2023-768603</t>
  </si>
  <si>
    <t>FL-1768</t>
  </si>
  <si>
    <t>Flynn Webster</t>
  </si>
  <si>
    <t>NZ-2022-381366</t>
  </si>
  <si>
    <t>CH-5115</t>
  </si>
  <si>
    <t>NZ-2024-158793</t>
  </si>
  <si>
    <t>TY-2229</t>
  </si>
  <si>
    <t>Tyler Oliver-Aitken</t>
  </si>
  <si>
    <t>NZ-2023-610463</t>
  </si>
  <si>
    <t>FI-9671</t>
  </si>
  <si>
    <t>Fiona Eden</t>
  </si>
  <si>
    <t>NZ-2021-831384</t>
  </si>
  <si>
    <t>AN-2133</t>
  </si>
  <si>
    <t>Anthony Moore</t>
  </si>
  <si>
    <t>NZ-2025-217364</t>
  </si>
  <si>
    <t>DE-6077</t>
  </si>
  <si>
    <t>Deborah McLean</t>
  </si>
  <si>
    <t>NZ-2025-492081</t>
  </si>
  <si>
    <t>JA-5927</t>
  </si>
  <si>
    <t>NZ-2022-285540</t>
  </si>
  <si>
    <t>SI-5344</t>
  </si>
  <si>
    <t>Simon Lane</t>
  </si>
  <si>
    <t>NZ-2023-232427</t>
  </si>
  <si>
    <t>AL-9432</t>
  </si>
  <si>
    <t>Alison Bright</t>
  </si>
  <si>
    <t>NZ-2021-195445</t>
  </si>
  <si>
    <t>AN-3133</t>
  </si>
  <si>
    <t>Anthony Spelman-Green</t>
  </si>
  <si>
    <t>NZ-2025-998321</t>
  </si>
  <si>
    <t>ET-3220</t>
  </si>
  <si>
    <t>Ethan Thompson</t>
  </si>
  <si>
    <t>NZ-2021-352260</t>
  </si>
  <si>
    <t>RO-5991</t>
  </si>
  <si>
    <t>Robert Russell</t>
  </si>
  <si>
    <t>NZ-2021-848272</t>
  </si>
  <si>
    <t>DE-6937</t>
  </si>
  <si>
    <t>Deborah Bary</t>
  </si>
  <si>
    <t>NZ-2023-820571</t>
  </si>
  <si>
    <t>JA-8147</t>
  </si>
  <si>
    <t>James Smith</t>
  </si>
  <si>
    <t>NZ-2024-458019</t>
  </si>
  <si>
    <t>KE-7664</t>
  </si>
  <si>
    <t>Kelly Tanner</t>
  </si>
  <si>
    <t>NZ-2022-889230</t>
  </si>
  <si>
    <t>TH-2954</t>
  </si>
  <si>
    <t>NZ-2022-684583</t>
  </si>
  <si>
    <t>CA-4128</t>
  </si>
  <si>
    <t>Caleb Evans</t>
  </si>
  <si>
    <t>NZ-2025-751042</t>
  </si>
  <si>
    <t>CH-7895</t>
  </si>
  <si>
    <t>Christopher Brown-Whyte</t>
  </si>
  <si>
    <t>NZ-2023-511440</t>
  </si>
  <si>
    <t>MA-7532</t>
  </si>
  <si>
    <t>Margaret Green</t>
  </si>
  <si>
    <t>NZ-2025-304516</t>
  </si>
  <si>
    <t>OL-6270</t>
  </si>
  <si>
    <t>Oliver Arnold</t>
  </si>
  <si>
    <t>NZ-2024-988819</t>
  </si>
  <si>
    <t>IS-4592</t>
  </si>
  <si>
    <t>Isabella Hansen-Ching</t>
  </si>
  <si>
    <t>NZ-2024-840227</t>
  </si>
  <si>
    <t>LE-6979</t>
  </si>
  <si>
    <t>Leah Gibbons</t>
  </si>
  <si>
    <t>NZ-2024-277033</t>
  </si>
  <si>
    <t>SO-3425</t>
  </si>
  <si>
    <t>NZ-2025-919574</t>
  </si>
  <si>
    <t>NA-8435</t>
  </si>
  <si>
    <t>Natasha Evans-Burns</t>
  </si>
  <si>
    <t>NZ-2021-483457</t>
  </si>
  <si>
    <t>MI-4196</t>
  </si>
  <si>
    <t>Mia Laing</t>
  </si>
  <si>
    <t>NZ-2023-452583</t>
  </si>
  <si>
    <t>JE-9464</t>
  </si>
  <si>
    <t>NZ-2023-829568</t>
  </si>
  <si>
    <t>RH-6071</t>
  </si>
  <si>
    <t>Rhys Fitzgerald</t>
  </si>
  <si>
    <t>NZ-2025-412567</t>
  </si>
  <si>
    <t>GR-2683</t>
  </si>
  <si>
    <t>NZ-2021-353572</t>
  </si>
  <si>
    <t>TA-6868</t>
  </si>
  <si>
    <t>Tama Barnett-Paul</t>
  </si>
  <si>
    <t>NZ-2024-386228</t>
  </si>
  <si>
    <t>TI-4691</t>
  </si>
  <si>
    <t>Timothy Grant</t>
  </si>
  <si>
    <t>NZ-2023-601480</t>
  </si>
  <si>
    <t>KE-9337</t>
  </si>
  <si>
    <t>Kenneth Williams</t>
  </si>
  <si>
    <t>NZ-2023-648732</t>
  </si>
  <si>
    <t>LY-7541</t>
  </si>
  <si>
    <t>Lynette West-O'Connell</t>
  </si>
  <si>
    <t>NZ-2023-218097</t>
  </si>
  <si>
    <t>SA-2450</t>
  </si>
  <si>
    <t>Samuel Powell</t>
  </si>
  <si>
    <t>NZ-2023-977357</t>
  </si>
  <si>
    <t>RY-5728</t>
  </si>
  <si>
    <t>Ryder George</t>
  </si>
  <si>
    <t>NZ-2022-473541</t>
  </si>
  <si>
    <t>MO-4829</t>
  </si>
  <si>
    <t>Molly Coley</t>
  </si>
  <si>
    <t>NZ-2022-726420</t>
  </si>
  <si>
    <t>VA-4880</t>
  </si>
  <si>
    <t>Vanessa Mercer</t>
  </si>
  <si>
    <t>NZ-2023-220913</t>
  </si>
  <si>
    <t>GR-3075</t>
  </si>
  <si>
    <t>Graham McMillan</t>
  </si>
  <si>
    <t>NZ-2022-380158</t>
  </si>
  <si>
    <t>TA-9610</t>
  </si>
  <si>
    <t>Tania Morgan</t>
  </si>
  <si>
    <t>NZ-2024-314248</t>
  </si>
  <si>
    <t>NO-3729</t>
  </si>
  <si>
    <t>Noah Moore</t>
  </si>
  <si>
    <t>NZ-2023-847004</t>
  </si>
  <si>
    <t>AD-9945</t>
  </si>
  <si>
    <t>Adrienne Wood-Stuart</t>
  </si>
  <si>
    <t>NZ-2022-855931</t>
  </si>
  <si>
    <t>BR-7081</t>
  </si>
  <si>
    <t>Brian Roberts</t>
  </si>
  <si>
    <t>NZ-2023-441501</t>
  </si>
  <si>
    <t>JO-8859</t>
  </si>
  <si>
    <t>Joel Matthews</t>
  </si>
  <si>
    <t>NZ-2024-909403</t>
  </si>
  <si>
    <t>NA-2389</t>
  </si>
  <si>
    <t>Natasha Hooper</t>
  </si>
  <si>
    <t>NZ-2023-847065</t>
  </si>
  <si>
    <t>RO-9367</t>
  </si>
  <si>
    <t>Rosemary Vincent</t>
  </si>
  <si>
    <t>NZ-2022-560784</t>
  </si>
  <si>
    <t>SA-7025</t>
  </si>
  <si>
    <t>Savannah Anderson</t>
  </si>
  <si>
    <t>NZ-2024-595397</t>
  </si>
  <si>
    <t>LO-5003</t>
  </si>
  <si>
    <t>Louise Rush-Judd</t>
  </si>
  <si>
    <t>NZ-2021-211699</t>
  </si>
  <si>
    <t>JE-1762</t>
  </si>
  <si>
    <t>Jennifer Broughan</t>
  </si>
  <si>
    <t>NZ-2024-432221</t>
  </si>
  <si>
    <t>KE-8248</t>
  </si>
  <si>
    <t>Keira Waters</t>
  </si>
  <si>
    <t>NZ-2023-571516</t>
  </si>
  <si>
    <t>NI-2466</t>
  </si>
  <si>
    <t>Nicola Reeves-Smith</t>
  </si>
  <si>
    <t>NZ-2024-327519</t>
  </si>
  <si>
    <t>LO-2513</t>
  </si>
  <si>
    <t>Logan Rasmussen-Stewart</t>
  </si>
  <si>
    <t>NZ-2022-331665</t>
  </si>
  <si>
    <t>SH-6819</t>
  </si>
  <si>
    <t>Shane Butcher</t>
  </si>
  <si>
    <t>NZ-2024-133058</t>
  </si>
  <si>
    <t>LE-6561</t>
  </si>
  <si>
    <t>Leo Watt</t>
  </si>
  <si>
    <t>NZ-2021-407719</t>
  </si>
  <si>
    <t>HE-9985</t>
  </si>
  <si>
    <t>Heather Evans</t>
  </si>
  <si>
    <t>NZ-2021-537921</t>
  </si>
  <si>
    <t>IA-7987</t>
  </si>
  <si>
    <t>Ian Smith</t>
  </si>
  <si>
    <t>NZ-2024-914961</t>
  </si>
  <si>
    <t>SU-8485</t>
  </si>
  <si>
    <t>NZ-2023-320970</t>
  </si>
  <si>
    <t>KA-6900</t>
  </si>
  <si>
    <t>Katie Stone</t>
  </si>
  <si>
    <t>NZ-2024-284932</t>
  </si>
  <si>
    <t>JO-4877</t>
  </si>
  <si>
    <t>Joanne Reardon-Mayo</t>
  </si>
  <si>
    <t>NZ-2024-776175</t>
  </si>
  <si>
    <t>ED-8134</t>
  </si>
  <si>
    <t>Edward Williams</t>
  </si>
  <si>
    <t>NZ-2024-322767</t>
  </si>
  <si>
    <t>PH-8392</t>
  </si>
  <si>
    <t>Phoebe Ferguson</t>
  </si>
  <si>
    <t>NZ-2021-424156</t>
  </si>
  <si>
    <t>GR-2847</t>
  </si>
  <si>
    <t>Gregory Scott</t>
  </si>
  <si>
    <t>NZ-2024-129283</t>
  </si>
  <si>
    <t>TR-8465</t>
  </si>
  <si>
    <t>NZ-2025-783556</t>
  </si>
  <si>
    <t>GE-1583</t>
  </si>
  <si>
    <t>Georgia Bassett-Bary</t>
  </si>
  <si>
    <t>NZ-2022-214048</t>
  </si>
  <si>
    <t>HE-7011</t>
  </si>
  <si>
    <t>Helen Dobson</t>
  </si>
  <si>
    <t>NZ-2021-789132</t>
  </si>
  <si>
    <t>GE-2442</t>
  </si>
  <si>
    <t>Geoffrey Kennedy-Williamson</t>
  </si>
  <si>
    <t>NZ-2022-237728</t>
  </si>
  <si>
    <t>JO-8438</t>
  </si>
  <si>
    <t>John Webb</t>
  </si>
  <si>
    <t>NZ-2023-839955</t>
  </si>
  <si>
    <t>JA-4052</t>
  </si>
  <si>
    <t>Jackson Evans</t>
  </si>
  <si>
    <t>NZ-2023-166161</t>
  </si>
  <si>
    <t>CO-6141</t>
  </si>
  <si>
    <t>Colin Oliver</t>
  </si>
  <si>
    <t>NZ-2025-400134</t>
  </si>
  <si>
    <t>OL-2466</t>
  </si>
  <si>
    <t>Olivia Owen</t>
  </si>
  <si>
    <t>NZ-2022-916111</t>
  </si>
  <si>
    <t>CH-2961</t>
  </si>
  <si>
    <t>NZ-2024-907633</t>
  </si>
  <si>
    <t>MI-1724</t>
  </si>
  <si>
    <t>NZ-2024-512392</t>
  </si>
  <si>
    <t>Cameron Thompson-Boon</t>
  </si>
  <si>
    <t>NZ-2024-427807</t>
  </si>
  <si>
    <t>WI-7900</t>
  </si>
  <si>
    <t>William Simpson</t>
  </si>
  <si>
    <t>NZ-2024-358207</t>
  </si>
  <si>
    <t>KA-8769</t>
  </si>
  <si>
    <t>Kaia MacKay</t>
  </si>
  <si>
    <t>NZ-2025-220373</t>
  </si>
  <si>
    <t>AL-6520</t>
  </si>
  <si>
    <t>Alan Pritchard</t>
  </si>
  <si>
    <t>NZ-2023-736526</t>
  </si>
  <si>
    <t>GR-9576</t>
  </si>
  <si>
    <t>Gregory Middleton</t>
  </si>
  <si>
    <t>NZ-2021-316694</t>
  </si>
  <si>
    <t>LY-8749</t>
  </si>
  <si>
    <t>Lynette Paterson</t>
  </si>
  <si>
    <t>NZ-2023-744691</t>
  </si>
  <si>
    <t>DI-2234</t>
  </si>
  <si>
    <t>Diane Hodson</t>
  </si>
  <si>
    <t>NZ-2024-365896</t>
  </si>
  <si>
    <t>DA-1284</t>
  </si>
  <si>
    <t>Daniel Rowlands-North</t>
  </si>
  <si>
    <t>NZ-2022-631102</t>
  </si>
  <si>
    <t>GE-8799</t>
  </si>
  <si>
    <t>Georgia Wall</t>
  </si>
  <si>
    <t>NZ-2023-470899</t>
  </si>
  <si>
    <t>SU-1561</t>
  </si>
  <si>
    <t>Susan Kelly</t>
  </si>
  <si>
    <t>NZ-2022-970567</t>
  </si>
  <si>
    <t>JA-5671</t>
  </si>
  <si>
    <t>Jacob Jenkins</t>
  </si>
  <si>
    <t>NZ-2022-624667</t>
  </si>
  <si>
    <t>KE-2457</t>
  </si>
  <si>
    <t>Keegan Beard</t>
  </si>
  <si>
    <t>NZ-2021-835209</t>
  </si>
  <si>
    <t>CH-2651</t>
  </si>
  <si>
    <t>Chelsea Parkes</t>
  </si>
  <si>
    <t>NZ-2023-236769</t>
  </si>
  <si>
    <t>JA-7968</t>
  </si>
  <si>
    <t>Jasmine Small</t>
  </si>
  <si>
    <t>NZ-2021-163041</t>
  </si>
  <si>
    <t>HO-2475</t>
  </si>
  <si>
    <t>Holly Allan</t>
  </si>
  <si>
    <t>NZ-2025-961629</t>
  </si>
  <si>
    <t>CA-5378</t>
  </si>
  <si>
    <t>Caleb Gee</t>
  </si>
  <si>
    <t>NZ-2023-527122</t>
  </si>
  <si>
    <t>MI-9143</t>
  </si>
  <si>
    <t>NZ-2025-113676</t>
  </si>
  <si>
    <t>RA-4132</t>
  </si>
  <si>
    <t>Raewyn Wells</t>
  </si>
  <si>
    <t>NZ-2022-441157</t>
  </si>
  <si>
    <t>FE-2540</t>
  </si>
  <si>
    <t>Felix Hogg</t>
  </si>
  <si>
    <t>NZ-2024-467251</t>
  </si>
  <si>
    <t>EM-9488</t>
  </si>
  <si>
    <t>Emily Wood</t>
  </si>
  <si>
    <t>NZ-2022-259365</t>
  </si>
  <si>
    <t>JA-2268</t>
  </si>
  <si>
    <t>Jack Smith</t>
  </si>
  <si>
    <t>NZ-2023-530821</t>
  </si>
  <si>
    <t>LU-4412</t>
  </si>
  <si>
    <t>Lucy Aldridge</t>
  </si>
  <si>
    <t>NZ-2022-533355</t>
  </si>
  <si>
    <t>MA-1159</t>
  </si>
  <si>
    <t>Marie Walsh</t>
  </si>
  <si>
    <t>NZ-2022-181351</t>
  </si>
  <si>
    <t>WI-4253</t>
  </si>
  <si>
    <t>William Stewart-Mercer</t>
  </si>
  <si>
    <t>NZ-2024-357686</t>
  </si>
  <si>
    <t>PA-1316</t>
  </si>
  <si>
    <t>Pauline Hutchinson</t>
  </si>
  <si>
    <t>NZ-2022-459070</t>
  </si>
  <si>
    <t>DA-8036</t>
  </si>
  <si>
    <t>David McMahon-Whittaker</t>
  </si>
  <si>
    <t>NZ-2023-340121</t>
  </si>
  <si>
    <t>JA-9351</t>
  </si>
  <si>
    <t>Jack Lucas-Harris</t>
  </si>
  <si>
    <t>NZ-2024-509150</t>
  </si>
  <si>
    <t>KE-2609</t>
  </si>
  <si>
    <t>Kevin Morton</t>
  </si>
  <si>
    <t>NZ-2022-840296</t>
  </si>
  <si>
    <t>GR-9829</t>
  </si>
  <si>
    <t>Grace Bond</t>
  </si>
  <si>
    <t>NZ-2022-758907</t>
  </si>
  <si>
    <t>JO-3967</t>
  </si>
  <si>
    <t>NZ-2025-840819</t>
  </si>
  <si>
    <t>EL-2701</t>
  </si>
  <si>
    <t>Elizabeth Ward-Bryant</t>
  </si>
  <si>
    <t>NZ-2024-491841</t>
  </si>
  <si>
    <t>HA-6111</t>
  </si>
  <si>
    <t>Hayden Martin</t>
  </si>
  <si>
    <t>NZ-2025-965906</t>
  </si>
  <si>
    <t>SA-1874</t>
  </si>
  <si>
    <t>Sarah Lawson</t>
  </si>
  <si>
    <t>NZ-2023-821489</t>
  </si>
  <si>
    <t>TH-5686</t>
  </si>
  <si>
    <t>Thomas Arnold</t>
  </si>
  <si>
    <t>NZ-2022-529279</t>
  </si>
  <si>
    <t>LA-4947</t>
  </si>
  <si>
    <t>Lauren Ellery</t>
  </si>
  <si>
    <t>NZ-2022-210437</t>
  </si>
  <si>
    <t>MA-2111</t>
  </si>
  <si>
    <t>Max Williams</t>
  </si>
  <si>
    <t>NZ-2023-114976</t>
  </si>
  <si>
    <t>AN-7077</t>
  </si>
  <si>
    <t>Andrew Miller-Knight</t>
  </si>
  <si>
    <t>NZ-2025-555951</t>
  </si>
  <si>
    <t>BR-8052</t>
  </si>
  <si>
    <t>Bruce Boniface</t>
  </si>
  <si>
    <t>NZ-2024-426908</t>
  </si>
  <si>
    <t>AN-5484</t>
  </si>
  <si>
    <t>NZ-2022-974776</t>
  </si>
  <si>
    <t>MA-5638</t>
  </si>
  <si>
    <t>Madison Green</t>
  </si>
  <si>
    <t>NZ-2021-604518</t>
  </si>
  <si>
    <t>JU-8456</t>
  </si>
  <si>
    <t>Judith Robson</t>
  </si>
  <si>
    <t>NZ-2021-269575</t>
  </si>
  <si>
    <t>MI-6821</t>
  </si>
  <si>
    <t>Michelle Davis-Baker</t>
  </si>
  <si>
    <t>NZ-2023-639259</t>
  </si>
  <si>
    <t>JU-4494</t>
  </si>
  <si>
    <t>Julie Healy</t>
  </si>
  <si>
    <t>NZ-2025-179790</t>
  </si>
  <si>
    <t>LI-8548</t>
  </si>
  <si>
    <t>Linda Mason-Graham</t>
  </si>
  <si>
    <t>NZ-2022-941511</t>
  </si>
  <si>
    <t>LE-6415</t>
  </si>
  <si>
    <t>Leanne Jensen</t>
  </si>
  <si>
    <t>NZ-2022-484637</t>
  </si>
  <si>
    <t>RI-4530</t>
  </si>
  <si>
    <t>Richard Sowman</t>
  </si>
  <si>
    <t>NZ-2022-159511</t>
  </si>
  <si>
    <t>KA-5148</t>
  </si>
  <si>
    <t>Katrina Lewis</t>
  </si>
  <si>
    <t>NZ-2021-694477</t>
  </si>
  <si>
    <t>GR-8757</t>
  </si>
  <si>
    <t>Graeme Smith-Rowe</t>
  </si>
  <si>
    <t>NZ-2022-519170</t>
  </si>
  <si>
    <t>MA-7595</t>
  </si>
  <si>
    <t>Maree Reid-Greer</t>
  </si>
  <si>
    <t>NZ-2023-156270</t>
  </si>
  <si>
    <t>SI-9930</t>
  </si>
  <si>
    <t>Sienna Olsen</t>
  </si>
  <si>
    <t>NZ-2022-857676</t>
  </si>
  <si>
    <t>JA-4517</t>
  </si>
  <si>
    <t>NZ-2024-694171</t>
  </si>
  <si>
    <t>AA-2237</t>
  </si>
  <si>
    <t>Aaron Allan</t>
  </si>
  <si>
    <t>NZ-2025-635393</t>
  </si>
  <si>
    <t>LA-8081</t>
  </si>
  <si>
    <t>Lance Anderson</t>
  </si>
  <si>
    <t>NZ-2022-244597</t>
  </si>
  <si>
    <t>RI-3903</t>
  </si>
  <si>
    <t>Richard Henry</t>
  </si>
  <si>
    <t>NZ-2021-910751</t>
  </si>
  <si>
    <t>PE-8745</t>
  </si>
  <si>
    <t>Peter Walton</t>
  </si>
  <si>
    <t>NZ-2021-834946</t>
  </si>
  <si>
    <t>GL-3395</t>
  </si>
  <si>
    <t>NZ-2024-285216</t>
  </si>
  <si>
    <t>AN-3267</t>
  </si>
  <si>
    <t>Anna Gray-Greig</t>
  </si>
  <si>
    <t>NZ-2023-851605</t>
  </si>
  <si>
    <t>RA-2577</t>
  </si>
  <si>
    <t>Rachel Harris-Morgan</t>
  </si>
  <si>
    <t>NZ-2024-474916</t>
  </si>
  <si>
    <t>MA-9009</t>
  </si>
  <si>
    <t>Maree Hodson-Davidson</t>
  </si>
  <si>
    <t>NZ-2021-860981</t>
  </si>
  <si>
    <t>RI-8968</t>
  </si>
  <si>
    <t>NZ-2024-813164</t>
  </si>
  <si>
    <t>JE-4680</t>
  </si>
  <si>
    <t>Jeffrey Davey</t>
  </si>
  <si>
    <t>NZ-2022-144256</t>
  </si>
  <si>
    <t>DE-7079</t>
  </si>
  <si>
    <t>Debbie Connolly</t>
  </si>
  <si>
    <t>NZ-2023-920377</t>
  </si>
  <si>
    <t>PE-5968</t>
  </si>
  <si>
    <t>Peter Smith-Atkinson</t>
  </si>
  <si>
    <t>NZ-2023-716338</t>
  </si>
  <si>
    <t>KA-9761</t>
  </si>
  <si>
    <t>Karen Fenton</t>
  </si>
  <si>
    <t>NZ-2022-855480</t>
  </si>
  <si>
    <t>JA-3264</t>
  </si>
  <si>
    <t>Jack Simpson-Broughan</t>
  </si>
  <si>
    <t>NZ-2024-223994</t>
  </si>
  <si>
    <t>AN-6150</t>
  </si>
  <si>
    <t>Ann McIntosh</t>
  </si>
  <si>
    <t>NZ-2023-857130</t>
  </si>
  <si>
    <t>TA-2968</t>
  </si>
  <si>
    <t>Tama Stubbs</t>
  </si>
  <si>
    <t>NZ-2022-486902</t>
  </si>
  <si>
    <t>EM-3161</t>
  </si>
  <si>
    <t>Emily Richards</t>
  </si>
  <si>
    <t>NZ-2025-306175</t>
  </si>
  <si>
    <t>RO-4450</t>
  </si>
  <si>
    <t>Robert Arnold</t>
  </si>
  <si>
    <t>NZ-2025-140421</t>
  </si>
  <si>
    <t>CA-1896</t>
  </si>
  <si>
    <t>Catherine Wills</t>
  </si>
  <si>
    <t>NZ-2023-100519</t>
  </si>
  <si>
    <t>JA-7379</t>
  </si>
  <si>
    <t>Jacob Lewis</t>
  </si>
  <si>
    <t>NZ-2022-956200</t>
  </si>
  <si>
    <t>JO-6200</t>
  </si>
  <si>
    <t>Jonathan McDonald-Black</t>
  </si>
  <si>
    <t>NZ-2021-607859</t>
  </si>
  <si>
    <t>RU-2555</t>
  </si>
  <si>
    <t>Russell Taylor</t>
  </si>
  <si>
    <t>NZ-2025-618012</t>
  </si>
  <si>
    <t>AR-6000</t>
  </si>
  <si>
    <t>Ari Bruce</t>
  </si>
  <si>
    <t>NZ-2024-265332</t>
  </si>
  <si>
    <t>SH-3332</t>
  </si>
  <si>
    <t>Sharon Rutherford</t>
  </si>
  <si>
    <t>NZ-2023-142769</t>
  </si>
  <si>
    <t>KA-3939</t>
  </si>
  <si>
    <t>Kate Howard</t>
  </si>
  <si>
    <t>NZ-2021-152954</t>
  </si>
  <si>
    <t>AN-2522</t>
  </si>
  <si>
    <t>Anthony Shaw-Webb</t>
  </si>
  <si>
    <t>NZ-2022-139350</t>
  </si>
  <si>
    <t>ME-4498</t>
  </si>
  <si>
    <t>Megan Webb</t>
  </si>
  <si>
    <t>NZ-2022-931981</t>
  </si>
  <si>
    <t>AM-9566</t>
  </si>
  <si>
    <t>Amanda Whittaker-Carson</t>
  </si>
  <si>
    <t>NZ-2021-108585</t>
  </si>
  <si>
    <t>WA-1387</t>
  </si>
  <si>
    <t>Wayne Read-Dillon</t>
  </si>
  <si>
    <t>NZ-2025-834390</t>
  </si>
  <si>
    <t>MU-1535</t>
  </si>
  <si>
    <t>NZ-2023-696416</t>
  </si>
  <si>
    <t>NA-1534</t>
  </si>
  <si>
    <t>Nathan Sullivan</t>
  </si>
  <si>
    <t>NZ-2025-824459</t>
  </si>
  <si>
    <t>HE-5882</t>
  </si>
  <si>
    <t>Helen McGrath</t>
  </si>
  <si>
    <t>NZ-2024-700542</t>
  </si>
  <si>
    <t>AN-1761</t>
  </si>
  <si>
    <t>Anna Whyte</t>
  </si>
  <si>
    <t>NZ-2022-637114</t>
  </si>
  <si>
    <t>MA-6664</t>
  </si>
  <si>
    <t>Mary O'Brien</t>
  </si>
  <si>
    <t>NZ-2022-850733</t>
  </si>
  <si>
    <t>SI-1794</t>
  </si>
  <si>
    <t>Simon Dixon</t>
  </si>
  <si>
    <t>NZ-2024-407100</t>
  </si>
  <si>
    <t>RO-4234</t>
  </si>
  <si>
    <t>Robert Brown</t>
  </si>
  <si>
    <t>NZ-2022-558075</t>
  </si>
  <si>
    <t>Richard Coleman</t>
  </si>
  <si>
    <t>NZ-2022-454378</t>
  </si>
  <si>
    <t>DE-9990</t>
  </si>
  <si>
    <t>Dean Hughes-Simpson</t>
  </si>
  <si>
    <t>NZ-2025-719512</t>
  </si>
  <si>
    <t>CO-3560</t>
  </si>
  <si>
    <t>Courtney Jones</t>
  </si>
  <si>
    <t>NZ-2023-328258</t>
  </si>
  <si>
    <t>JE-2257</t>
  </si>
  <si>
    <t>Jessica Cameron</t>
  </si>
  <si>
    <t>NZ-2023-452101</t>
  </si>
  <si>
    <t>AN-7374</t>
  </si>
  <si>
    <t>Anna Gee</t>
  </si>
  <si>
    <t>NZ-2024-620293</t>
  </si>
  <si>
    <t>DE-1447</t>
  </si>
  <si>
    <t>NZ-2023-134762</t>
  </si>
  <si>
    <t>SI-6116</t>
  </si>
  <si>
    <t>Simon Jackson-Burrell</t>
  </si>
  <si>
    <t>NZ-2021-294410</t>
  </si>
  <si>
    <t>MA-2032</t>
  </si>
  <si>
    <t>Manaia Sutton</t>
  </si>
  <si>
    <t>NZ-2024-702772</t>
  </si>
  <si>
    <t>BR-5584</t>
  </si>
  <si>
    <t>Brooke Cook-Low</t>
  </si>
  <si>
    <t>NZ-2023-895455</t>
  </si>
  <si>
    <t>MA-1196</t>
  </si>
  <si>
    <t>Matthew Thomas</t>
  </si>
  <si>
    <t>NZ-2024-606456</t>
  </si>
  <si>
    <t>JE-6261</t>
  </si>
  <si>
    <t>Jemma Rodgers</t>
  </si>
  <si>
    <t>NZ-2023-542340</t>
  </si>
  <si>
    <t>GE-6347</t>
  </si>
  <si>
    <t>Geoffrey Allerby</t>
  </si>
  <si>
    <t>NZ-2024-470385</t>
  </si>
  <si>
    <t>TR-8776</t>
  </si>
  <si>
    <t>Trevor Hughes</t>
  </si>
  <si>
    <t>NZ-2024-366075</t>
  </si>
  <si>
    <t>JO-8871</t>
  </si>
  <si>
    <t>Joel Woolley</t>
  </si>
  <si>
    <t>NZ-2022-553592</t>
  </si>
  <si>
    <t>EL-9900</t>
  </si>
  <si>
    <t>Elizabeth Casey-Perry</t>
  </si>
  <si>
    <t>NZ-2022-757204</t>
  </si>
  <si>
    <t>MI-6073</t>
  </si>
  <si>
    <t>Michael Simpson</t>
  </si>
  <si>
    <t>NZ-2023-241586</t>
  </si>
  <si>
    <t>KI-8955</t>
  </si>
  <si>
    <t>Kirsty Ritchie-Harris</t>
  </si>
  <si>
    <t>NZ-2023-978896</t>
  </si>
  <si>
    <t>AN-2744</t>
  </si>
  <si>
    <t>Anthony Bailey-Meredith</t>
  </si>
  <si>
    <t>NZ-2021-609012</t>
  </si>
  <si>
    <t>MA-9273</t>
  </si>
  <si>
    <t>Matthew Hodson</t>
  </si>
  <si>
    <t>NZ-2023-142558</t>
  </si>
  <si>
    <t>ME-9635</t>
  </si>
  <si>
    <t>Megan Cooke</t>
  </si>
  <si>
    <t>NZ-2021-109581</t>
  </si>
  <si>
    <t>JA-9856</t>
  </si>
  <si>
    <t>Jane Graham</t>
  </si>
  <si>
    <t>NZ-2022-473060</t>
  </si>
  <si>
    <t>RU-3858</t>
  </si>
  <si>
    <t>Ruby Thomas</t>
  </si>
  <si>
    <t>NZ-2022-749218</t>
  </si>
  <si>
    <t>NO-5015</t>
  </si>
  <si>
    <t>Noah Ramsay-Duncan</t>
  </si>
  <si>
    <t>NZ-2021-863258</t>
  </si>
  <si>
    <t>CO-8327</t>
  </si>
  <si>
    <t>Courtney Reed</t>
  </si>
  <si>
    <t>NZ-2021-472166</t>
  </si>
  <si>
    <t>ME-6760</t>
  </si>
  <si>
    <t>Megan Boyd</t>
  </si>
  <si>
    <t>NZ-2023-848137</t>
  </si>
  <si>
    <t>JA-3256</t>
  </si>
  <si>
    <t>Jane Ritchie-Anderson</t>
  </si>
  <si>
    <t>NZ-2022-398531</t>
  </si>
  <si>
    <t>JA-9040</t>
  </si>
  <si>
    <t>Jacob MacKenzie</t>
  </si>
  <si>
    <t>NZ-2022-733398</t>
  </si>
  <si>
    <t>LI-8411</t>
  </si>
  <si>
    <t>Lisa Gleeson</t>
  </si>
  <si>
    <t>NZ-2022-572172</t>
  </si>
  <si>
    <t>FL-9175</t>
  </si>
  <si>
    <t>Flynn O'Brien-Gledhill</t>
  </si>
  <si>
    <t>NZ-2022-544160</t>
  </si>
  <si>
    <t>LU-7986</t>
  </si>
  <si>
    <t>Luke Burns-Boon</t>
  </si>
  <si>
    <t>NZ-2021-224508</t>
  </si>
  <si>
    <t>NI-3414</t>
  </si>
  <si>
    <t>Nicola Short</t>
  </si>
  <si>
    <t>NZ-2021-395506</t>
  </si>
  <si>
    <t>HA-9885</t>
  </si>
  <si>
    <t>Harper Sanders</t>
  </si>
  <si>
    <t>NZ-2023-804744</t>
  </si>
  <si>
    <t>KI-4931</t>
  </si>
  <si>
    <t>Kirsty Johnston</t>
  </si>
  <si>
    <t>NZ-2024-141484</t>
  </si>
  <si>
    <t>PO-5230</t>
  </si>
  <si>
    <t>Poppy Baldick</t>
  </si>
  <si>
    <t>NZ-2023-271831</t>
  </si>
  <si>
    <t>DA-7023</t>
  </si>
  <si>
    <t>David Reeves</t>
  </si>
  <si>
    <t>NZ-2021-364359</t>
  </si>
  <si>
    <t>IS-6089</t>
  </si>
  <si>
    <t>Isabelle Boon-Webby</t>
  </si>
  <si>
    <t>NZ-2024-283202</t>
  </si>
  <si>
    <t>KA-3455</t>
  </si>
  <si>
    <t>Karen Barr</t>
  </si>
  <si>
    <t>NZ-2023-519770</t>
  </si>
  <si>
    <t>NI-4651</t>
  </si>
  <si>
    <t>Nikau Dalton</t>
  </si>
  <si>
    <t>NZ-2022-576960</t>
  </si>
  <si>
    <t>JE-1047</t>
  </si>
  <si>
    <t>Jeffrey McKay</t>
  </si>
  <si>
    <t>NZ-2022-449867</t>
  </si>
  <si>
    <t>SA-5347</t>
  </si>
  <si>
    <t>Sandra Griffin</t>
  </si>
  <si>
    <t>NZ-2025-898727</t>
  </si>
  <si>
    <t>JO-1159</t>
  </si>
  <si>
    <t>Joshua Mason</t>
  </si>
  <si>
    <t>NZ-2023-110752</t>
  </si>
  <si>
    <t>GR-5035</t>
  </si>
  <si>
    <t>Graeme Gray</t>
  </si>
  <si>
    <t>NZ-2021-516464</t>
  </si>
  <si>
    <t>RE-7095</t>
  </si>
  <si>
    <t>Regan Thompson</t>
  </si>
  <si>
    <t>NZ-2022-886464</t>
  </si>
  <si>
    <t>HE-4347</t>
  </si>
  <si>
    <t>Heather Brown</t>
  </si>
  <si>
    <t>NZ-2024-571021</t>
  </si>
  <si>
    <t>LO-8635</t>
  </si>
  <si>
    <t>Louis Forbes</t>
  </si>
  <si>
    <t>NZ-2022-435247</t>
  </si>
  <si>
    <t>JA-4513</t>
  </si>
  <si>
    <t>NZ-2023-426400</t>
  </si>
  <si>
    <t>KE-5533</t>
  </si>
  <si>
    <t>Kerry Small</t>
  </si>
  <si>
    <t>NZ-2021-290020</t>
  </si>
  <si>
    <t>KA-8432</t>
  </si>
  <si>
    <t>Kathryn Page</t>
  </si>
  <si>
    <t>NZ-2024-656872</t>
  </si>
  <si>
    <t>CA-8234</t>
  </si>
  <si>
    <t>Caleb Bell</t>
  </si>
  <si>
    <t>NZ-2022-870335</t>
  </si>
  <si>
    <t>TH-1020</t>
  </si>
  <si>
    <t>Thomas Rogers</t>
  </si>
  <si>
    <t>NZ-2023-317308</t>
  </si>
  <si>
    <t>KA-5144</t>
  </si>
  <si>
    <t>Katrina Harris-Bell</t>
  </si>
  <si>
    <t>NZ-2023-618609</t>
  </si>
  <si>
    <t>HO-2314</t>
  </si>
  <si>
    <t>Holly Booker</t>
  </si>
  <si>
    <t>NZ-2022-749556</t>
  </si>
  <si>
    <t>TO-3782</t>
  </si>
  <si>
    <t>Toni Watts</t>
  </si>
  <si>
    <t>NZ-2025-382577</t>
  </si>
  <si>
    <t>NI-6436</t>
  </si>
  <si>
    <t>Nicole Ireland</t>
  </si>
  <si>
    <t>NZ-2022-379437</t>
  </si>
  <si>
    <t>JE-6601</t>
  </si>
  <si>
    <t>Jessica Morrison</t>
  </si>
  <si>
    <t>NZ-2024-843625</t>
  </si>
  <si>
    <t>JE-5287</t>
  </si>
  <si>
    <t>Jessica Ingram</t>
  </si>
  <si>
    <t>NZ-2023-405676</t>
  </si>
  <si>
    <t>LI-9335</t>
  </si>
  <si>
    <t>Lisa Dobson</t>
  </si>
  <si>
    <t>NZ-2021-574453</t>
  </si>
  <si>
    <t>DI-1975</t>
  </si>
  <si>
    <t>Diane Francis</t>
  </si>
  <si>
    <t>NZ-2022-880690</t>
  </si>
  <si>
    <t>KI-8091</t>
  </si>
  <si>
    <t>NZ-2025-980850</t>
  </si>
  <si>
    <t>EL-6878</t>
  </si>
  <si>
    <t>NZ-2025-682226</t>
  </si>
  <si>
    <t>DI-1843</t>
  </si>
  <si>
    <t>Diane Turner-Buick</t>
  </si>
  <si>
    <t>NZ-2023-671733</t>
  </si>
  <si>
    <t>MA-4664</t>
  </si>
  <si>
    <t>Matthew Robson-Drummond</t>
  </si>
  <si>
    <t>NZ-2022-352342</t>
  </si>
  <si>
    <t>ST-7828</t>
  </si>
  <si>
    <t>Steven Moore-Baker</t>
  </si>
  <si>
    <t>NZ-2021-944802</t>
  </si>
  <si>
    <t>DA-7898</t>
  </si>
  <si>
    <t>David Fitzgerald</t>
  </si>
  <si>
    <t>NZ-2022-984513</t>
  </si>
  <si>
    <t>AN-5848</t>
  </si>
  <si>
    <t>Andrea Barnett</t>
  </si>
  <si>
    <t>NZ-2023-503347</t>
  </si>
  <si>
    <t>HA-1503</t>
  </si>
  <si>
    <t>Hayley Ramsay-Hansen</t>
  </si>
  <si>
    <t>NZ-2022-155472</t>
  </si>
  <si>
    <t>SH-5148</t>
  </si>
  <si>
    <t>Shane MacDonald</t>
  </si>
  <si>
    <t>NZ-2025-137260</t>
  </si>
  <si>
    <t>AN-9349</t>
  </si>
  <si>
    <t>Angela O'Neill</t>
  </si>
  <si>
    <t>NZ-2023-942123</t>
  </si>
  <si>
    <t>NA-5150</t>
  </si>
  <si>
    <t>Natasha Russell</t>
  </si>
  <si>
    <t>NZ-2023-881057</t>
  </si>
  <si>
    <t>SH-1773</t>
  </si>
  <si>
    <t>NZ-2024-344172</t>
  </si>
  <si>
    <t>TA-7261</t>
  </si>
  <si>
    <t>Taylor Turner</t>
  </si>
  <si>
    <t>NZ-2025-637559</t>
  </si>
  <si>
    <t>GE-7605</t>
  </si>
  <si>
    <t>Georgina Davis</t>
  </si>
  <si>
    <t>NZ-2023-198112</t>
  </si>
  <si>
    <t>ST-8294</t>
  </si>
  <si>
    <t>Stephen Dixon-Anderson</t>
  </si>
  <si>
    <t>NZ-2024-904361</t>
  </si>
  <si>
    <t>MI-1043</t>
  </si>
  <si>
    <t>Michael Dixon</t>
  </si>
  <si>
    <t>NZ-2021-805785</t>
  </si>
  <si>
    <t>DE-6442</t>
  </si>
  <si>
    <t>Debra Reid-Scott</t>
  </si>
  <si>
    <t>NZ-2024-248775</t>
  </si>
  <si>
    <t>HA-4334</t>
  </si>
  <si>
    <t>Hannah Stace</t>
  </si>
  <si>
    <t>NZ-2024-391382</t>
  </si>
  <si>
    <t>JA-5563</t>
  </si>
  <si>
    <t>Jacqueline Doherty</t>
  </si>
  <si>
    <t>NZ-2022-795618</t>
  </si>
  <si>
    <t>JO-8905</t>
  </si>
  <si>
    <t>John Terry</t>
  </si>
  <si>
    <t>NZ-2023-214194</t>
  </si>
  <si>
    <t>PA-8023</t>
  </si>
  <si>
    <t>NZ-2025-658635</t>
  </si>
  <si>
    <t>NI-2454</t>
  </si>
  <si>
    <t>NZ-2025-829179</t>
  </si>
  <si>
    <t>DI-1075</t>
  </si>
  <si>
    <t>Diana Lee</t>
  </si>
  <si>
    <t>NZ-2025-883627</t>
  </si>
  <si>
    <t>RO-1857</t>
  </si>
  <si>
    <t>Ross Weston</t>
  </si>
  <si>
    <t>NZ-2024-876601</t>
  </si>
  <si>
    <t>SC-6252</t>
  </si>
  <si>
    <t>Scott Matthews-Cameron</t>
  </si>
  <si>
    <t>NZ-2023-443768</t>
  </si>
  <si>
    <t>BE-2347</t>
  </si>
  <si>
    <t>Ben Chambers-Best</t>
  </si>
  <si>
    <t>NZ-2021-601472</t>
  </si>
  <si>
    <t>RO-4685</t>
  </si>
  <si>
    <t>Robin Newman</t>
  </si>
  <si>
    <t>NZ-2022-767803</t>
  </si>
  <si>
    <t>PA-7131</t>
  </si>
  <si>
    <t>Patrick Alexander</t>
  </si>
  <si>
    <t>NZ-2021-176570</t>
  </si>
  <si>
    <t>AN-1188</t>
  </si>
  <si>
    <t>Angus Rodgers-Smith</t>
  </si>
  <si>
    <t>NZ-2023-234463</t>
  </si>
  <si>
    <t>PE-9960</t>
  </si>
  <si>
    <t>NZ-2021-158902</t>
  </si>
  <si>
    <t>SA-3204</t>
  </si>
  <si>
    <t>Samuel McMillan</t>
  </si>
  <si>
    <t>NZ-2021-442571</t>
  </si>
  <si>
    <t>AN-1998</t>
  </si>
  <si>
    <t>Anna Green-Lucas</t>
  </si>
  <si>
    <t>NZ-2022-243398</t>
  </si>
  <si>
    <t>DE-5986</t>
  </si>
  <si>
    <t>Debbie Humphrey</t>
  </si>
  <si>
    <t>NZ-2022-754342</t>
  </si>
  <si>
    <t>PH-8562</t>
  </si>
  <si>
    <t>Philippa McCarthy</t>
  </si>
  <si>
    <t>NZ-2021-383137</t>
  </si>
  <si>
    <t>SO-4088</t>
  </si>
  <si>
    <t>Sophia Butcher</t>
  </si>
  <si>
    <t>NZ-2024-416102</t>
  </si>
  <si>
    <t>SU-4539</t>
  </si>
  <si>
    <t>Susan Linton-Nash</t>
  </si>
  <si>
    <t>NZ-2021-873699</t>
  </si>
  <si>
    <t>RI-4954</t>
  </si>
  <si>
    <t>Richard Williams-Frost</t>
  </si>
  <si>
    <t>NZ-2024-685738</t>
  </si>
  <si>
    <t>CR-4094</t>
  </si>
  <si>
    <t>Craig Henderson</t>
  </si>
  <si>
    <t>NZ-2024-649926</t>
  </si>
  <si>
    <t>TR-6242</t>
  </si>
  <si>
    <t>Troy Barr</t>
  </si>
  <si>
    <t>NZ-2024-674760</t>
  </si>
  <si>
    <t>NI-4511</t>
  </si>
  <si>
    <t>Nicole Curtis</t>
  </si>
  <si>
    <t>NZ-2025-700843</t>
  </si>
  <si>
    <t>RO-9780</t>
  </si>
  <si>
    <t>Robert Harris</t>
  </si>
  <si>
    <t>NZ-2021-566279</t>
  </si>
  <si>
    <t>CO-2793</t>
  </si>
  <si>
    <t>Cody Skinner</t>
  </si>
  <si>
    <t>NZ-2024-772354</t>
  </si>
  <si>
    <t>TR-6811</t>
  </si>
  <si>
    <t>Troy Buick</t>
  </si>
  <si>
    <t>NZ-2023-376323</t>
  </si>
  <si>
    <t>TE-5937</t>
  </si>
  <si>
    <t>Tessa Anderson</t>
  </si>
  <si>
    <t>NZ-2022-437843</t>
  </si>
  <si>
    <t>CO-1889</t>
  </si>
  <si>
    <t>Cooper McNabb</t>
  </si>
  <si>
    <t>NZ-2022-432177</t>
  </si>
  <si>
    <t>TO-4213</t>
  </si>
  <si>
    <t>Todd Christiansen</t>
  </si>
  <si>
    <t>NZ-2023-513865</t>
  </si>
  <si>
    <t>RI-5927</t>
  </si>
  <si>
    <t>Richard Gray</t>
  </si>
  <si>
    <t>NZ-2023-946063</t>
  </si>
  <si>
    <t>Christopher Stokes</t>
  </si>
  <si>
    <t>NZ-2021-288709</t>
  </si>
  <si>
    <t>LI-4368</t>
  </si>
  <si>
    <t>Lisa Jensen</t>
  </si>
  <si>
    <t>NZ-2025-787450</t>
  </si>
  <si>
    <t>NI-7281</t>
  </si>
  <si>
    <t>Nicola Stewart-Allan</t>
  </si>
  <si>
    <t>NZ-2024-504555</t>
  </si>
  <si>
    <t>RE-7667</t>
  </si>
  <si>
    <t>Rebecca Cragg</t>
  </si>
  <si>
    <t>NZ-2025-262474</t>
  </si>
  <si>
    <t>TH-2623</t>
  </si>
  <si>
    <t>Thomas Wood</t>
  </si>
  <si>
    <t>NZ-2023-848370</t>
  </si>
  <si>
    <t>JU-3577</t>
  </si>
  <si>
    <t>Judith Neal</t>
  </si>
  <si>
    <t>NZ-2025-907319</t>
  </si>
  <si>
    <t>DI-3809</t>
  </si>
  <si>
    <t>Diana Smith</t>
  </si>
  <si>
    <t>NZ-2023-117578</t>
  </si>
  <si>
    <t>TR-3423</t>
  </si>
  <si>
    <t>Tracy Prouse</t>
  </si>
  <si>
    <t>NZ-2022-342701</t>
  </si>
  <si>
    <t>CA-2917</t>
  </si>
  <si>
    <t>Caroline Bartlett-Hansen</t>
  </si>
  <si>
    <t>NZ-2023-735806</t>
  </si>
  <si>
    <t>WA-8161</t>
  </si>
  <si>
    <t>Wayne Read</t>
  </si>
  <si>
    <t>NZ-2024-253633</t>
  </si>
  <si>
    <t>ME-8937</t>
  </si>
  <si>
    <t>Megan Taylor</t>
  </si>
  <si>
    <t>NZ-2024-474948</t>
  </si>
  <si>
    <t>MA-8128</t>
  </si>
  <si>
    <t>Madison Baker-Jamieson</t>
  </si>
  <si>
    <t>NZ-2023-323113</t>
  </si>
  <si>
    <t>RE-4555</t>
  </si>
  <si>
    <t>Reuben O'Connell</t>
  </si>
  <si>
    <t>NZ-2023-768105</t>
  </si>
  <si>
    <t>SU-5885</t>
  </si>
  <si>
    <t>Suzanne Blair-McKenna</t>
  </si>
  <si>
    <t>NZ-2023-923234</t>
  </si>
  <si>
    <t>CR-7269</t>
  </si>
  <si>
    <t>Craig Smith</t>
  </si>
  <si>
    <t>NZ-2025-739121</t>
  </si>
  <si>
    <t>DI-4384</t>
  </si>
  <si>
    <t>Diana Nielsen</t>
  </si>
  <si>
    <t>NZ-2024-660726</t>
  </si>
  <si>
    <t>PA-1789</t>
  </si>
  <si>
    <t>Paul Love-Robert</t>
  </si>
  <si>
    <t>NZ-2021-293968</t>
  </si>
  <si>
    <t>LE-1218</t>
  </si>
  <si>
    <t>Levi Arnott</t>
  </si>
  <si>
    <t>NZ-2022-806692</t>
  </si>
  <si>
    <t>JO-1006</t>
  </si>
  <si>
    <t>NZ-2022-285653</t>
  </si>
  <si>
    <t>BR-9207</t>
  </si>
  <si>
    <t>Brad Hewitt</t>
  </si>
  <si>
    <t>NZ-2022-157995</t>
  </si>
  <si>
    <t>BR-9776</t>
  </si>
  <si>
    <t>Brett Brown</t>
  </si>
  <si>
    <t>NZ-2025-325218</t>
  </si>
  <si>
    <t>WI-6358</t>
  </si>
  <si>
    <t>William Wheeler-Twidle</t>
  </si>
  <si>
    <t>NZ-2021-299774</t>
  </si>
  <si>
    <t>JE-2682</t>
  </si>
  <si>
    <t>Jeremy Mitchell</t>
  </si>
  <si>
    <t>NZ-2023-627267</t>
  </si>
  <si>
    <t>Amanda Black</t>
  </si>
  <si>
    <t>NZ-2024-925437</t>
  </si>
  <si>
    <t>ME-6829</t>
  </si>
  <si>
    <t>Melissa Warner</t>
  </si>
  <si>
    <t>NZ-2025-892087</t>
  </si>
  <si>
    <t>OL-4836</t>
  </si>
  <si>
    <t>NZ-2023-723557</t>
  </si>
  <si>
    <t>TA-3506</t>
  </si>
  <si>
    <t>Tanya Mitchell</t>
  </si>
  <si>
    <t>NZ-2024-308815</t>
  </si>
  <si>
    <t>Maree Millard-Satherley</t>
  </si>
  <si>
    <t>NZ-2022-709263</t>
  </si>
  <si>
    <t>JU-4387</t>
  </si>
  <si>
    <t>Julie Gardiner</t>
  </si>
  <si>
    <t>NZ-2022-846676</t>
  </si>
  <si>
    <t>MO-5613</t>
  </si>
  <si>
    <t>Monique Clarke</t>
  </si>
  <si>
    <t>NZ-2022-517370</t>
  </si>
  <si>
    <t>CO-3594</t>
  </si>
  <si>
    <t>Cody Brooks</t>
  </si>
  <si>
    <t>NZ-2022-648696</t>
  </si>
  <si>
    <t>EM-8428</t>
  </si>
  <si>
    <t>Emily Greer</t>
  </si>
  <si>
    <t>NZ-2024-407034</t>
  </si>
  <si>
    <t>AL-2715</t>
  </si>
  <si>
    <t>Allan Clarke</t>
  </si>
  <si>
    <t>NZ-2023-250406</t>
  </si>
  <si>
    <t>IA-1660</t>
  </si>
  <si>
    <t>Ian Bell</t>
  </si>
  <si>
    <t>NZ-2025-551268</t>
  </si>
  <si>
    <t>NA-4063</t>
  </si>
  <si>
    <t>Nathan Evans</t>
  </si>
  <si>
    <t>NZ-2024-777343</t>
  </si>
  <si>
    <t>MA-8265</t>
  </si>
  <si>
    <t>Mark Hodson</t>
  </si>
  <si>
    <t>NZ-2023-336201</t>
  </si>
  <si>
    <t>SU-7521</t>
  </si>
  <si>
    <t>Susan Gray</t>
  </si>
  <si>
    <t>NZ-2022-198634</t>
  </si>
  <si>
    <t>NA-4797</t>
  </si>
  <si>
    <t>Natalie Turner</t>
  </si>
  <si>
    <t>NZ-2024-555709</t>
  </si>
  <si>
    <t>AN-7247</t>
  </si>
  <si>
    <t>Anthony Allen</t>
  </si>
  <si>
    <t>NZ-2022-531621</t>
  </si>
  <si>
    <t>KA-3278</t>
  </si>
  <si>
    <t>Kathryn Jones</t>
  </si>
  <si>
    <t>NZ-2022-838292</t>
  </si>
  <si>
    <t>BA-2624</t>
  </si>
  <si>
    <t>Barbara Lucas</t>
  </si>
  <si>
    <t>NZ-2022-678863</t>
  </si>
  <si>
    <t>Martin Clunies-Ross</t>
  </si>
  <si>
    <t>NZ-2022-866443</t>
  </si>
  <si>
    <t>AS-5862</t>
  </si>
  <si>
    <t>Ashley Coleman</t>
  </si>
  <si>
    <t>NZ-2024-548847</t>
  </si>
  <si>
    <t>JA-7470</t>
  </si>
  <si>
    <t>NZ-2022-155137</t>
  </si>
  <si>
    <t>MA-7126</t>
  </si>
  <si>
    <t>Martin Hyde-York</t>
  </si>
  <si>
    <t>NZ-2025-749234</t>
  </si>
  <si>
    <t>RE-5979</t>
  </si>
  <si>
    <t>Rebecca Coley-Williamson</t>
  </si>
  <si>
    <t>NZ-2022-781938</t>
  </si>
  <si>
    <t>CH-6732</t>
  </si>
  <si>
    <t>Christopher Anderson-Wallace</t>
  </si>
  <si>
    <t>NZ-2023-535579</t>
  </si>
  <si>
    <t>BR-7489</t>
  </si>
  <si>
    <t>Brendan Barnett</t>
  </si>
  <si>
    <t>NZ-2024-322269</t>
  </si>
  <si>
    <t>LU-2628</t>
  </si>
  <si>
    <t>Lucy Smith</t>
  </si>
  <si>
    <t>NZ-2022-618699</t>
  </si>
  <si>
    <t>JE-6996</t>
  </si>
  <si>
    <t>Jennifer Thompson-Graham</t>
  </si>
  <si>
    <t>NZ-2021-579990</t>
  </si>
  <si>
    <t>DA-3655</t>
  </si>
  <si>
    <t>Damian Anderson</t>
  </si>
  <si>
    <t>NZ-2025-871907</t>
  </si>
  <si>
    <t>AN-6823</t>
  </si>
  <si>
    <t>Andrew Webster</t>
  </si>
  <si>
    <t>NZ-2021-715872</t>
  </si>
  <si>
    <t>PA-6490</t>
  </si>
  <si>
    <t>Patricia Gore</t>
  </si>
  <si>
    <t>NZ-2022-191362</t>
  </si>
  <si>
    <t>SC-9333</t>
  </si>
  <si>
    <t>Scott Henderson</t>
  </si>
  <si>
    <t>NZ-2022-198853</t>
  </si>
  <si>
    <t>ST-9651</t>
  </si>
  <si>
    <t>Stephen Hart-Wood</t>
  </si>
  <si>
    <t>NZ-2025-115903</t>
  </si>
  <si>
    <t>BA-7341</t>
  </si>
  <si>
    <t>NZ-2021-392268</t>
  </si>
  <si>
    <t>MI-9131</t>
  </si>
  <si>
    <t>Michelle Willis-Learmonth</t>
  </si>
  <si>
    <t>NZ-2022-380216</t>
  </si>
  <si>
    <t>DE-1446</t>
  </si>
  <si>
    <t>Debra Mitchell</t>
  </si>
  <si>
    <t>NZ-2023-798405</t>
  </si>
  <si>
    <t>TI-5357</t>
  </si>
  <si>
    <t>Timothy Hanson</t>
  </si>
  <si>
    <t>NZ-2022-273866</t>
  </si>
  <si>
    <t>TO-3116</t>
  </si>
  <si>
    <t>Tony Jacques</t>
  </si>
  <si>
    <t>NZ-2023-977288</t>
  </si>
  <si>
    <t>YV-8058</t>
  </si>
  <si>
    <t>Yvonne Anderson</t>
  </si>
  <si>
    <t>NZ-2021-906495</t>
  </si>
  <si>
    <t>SO-8430</t>
  </si>
  <si>
    <t>Sophie Saunders-Gleeson</t>
  </si>
  <si>
    <t>NZ-2024-576476</t>
  </si>
  <si>
    <t>CA-6105</t>
  </si>
  <si>
    <t>Carol Nelson</t>
  </si>
  <si>
    <t>NZ-2024-532945</t>
  </si>
  <si>
    <t>BR-8794</t>
  </si>
  <si>
    <t>Bruce Baldwin</t>
  </si>
  <si>
    <t>NZ-2023-775702</t>
  </si>
  <si>
    <t>SA-8147</t>
  </si>
  <si>
    <t>NZ-2024-757947</t>
  </si>
  <si>
    <t>NA-1997</t>
  </si>
  <si>
    <t>Natalie Nash</t>
  </si>
  <si>
    <t>NZ-2022-299560</t>
  </si>
  <si>
    <t>CR-7484</t>
  </si>
  <si>
    <t>Craig Owen</t>
  </si>
  <si>
    <t>NZ-2023-395052</t>
  </si>
  <si>
    <t>HA-7650</t>
  </si>
  <si>
    <t>Hayley Matthews</t>
  </si>
  <si>
    <t>NZ-2024-988262</t>
  </si>
  <si>
    <t>TH-4128</t>
  </si>
  <si>
    <t>Thomas Clarke</t>
  </si>
  <si>
    <t>NZ-2023-363628</t>
  </si>
  <si>
    <t>JO-2127</t>
  </si>
  <si>
    <t>Joanna Doyle-Smart</t>
  </si>
  <si>
    <t>NZ-2023-805922</t>
  </si>
  <si>
    <t>MA-2966</t>
  </si>
  <si>
    <t>Mathew Powell</t>
  </si>
  <si>
    <t>NZ-2024-388752</t>
  </si>
  <si>
    <t>NA-3051</t>
  </si>
  <si>
    <t>Nathan Harrison</t>
  </si>
  <si>
    <t>NZ-2021-165984</t>
  </si>
  <si>
    <t>DA-2974</t>
  </si>
  <si>
    <t>Darren Olsen</t>
  </si>
  <si>
    <t>NZ-2023-980279</t>
  </si>
  <si>
    <t>LE-4397</t>
  </si>
  <si>
    <t>Leon Conway</t>
  </si>
  <si>
    <t>NZ-2024-277118</t>
  </si>
  <si>
    <t>RA-7344</t>
  </si>
  <si>
    <t>Rachel Hooper</t>
  </si>
  <si>
    <t>NZ-2021-792013</t>
  </si>
  <si>
    <t>JA-2475</t>
  </si>
  <si>
    <t>Jason Bryant</t>
  </si>
  <si>
    <t>NZ-2021-628817</t>
  </si>
  <si>
    <t>LU-9635</t>
  </si>
  <si>
    <t>Luke Hardie</t>
  </si>
  <si>
    <t>NZ-2023-259985</t>
  </si>
  <si>
    <t>CH-4391</t>
  </si>
  <si>
    <t>Charlotte Carpenter-Waters</t>
  </si>
  <si>
    <t>NZ-2025-921791</t>
  </si>
  <si>
    <t>MA-1529</t>
  </si>
  <si>
    <t>Matthew Brown</t>
  </si>
  <si>
    <t>NZ-2021-172211</t>
  </si>
  <si>
    <t>SO-7012</t>
  </si>
  <si>
    <t>Sophie Stevens</t>
  </si>
  <si>
    <t>NZ-2024-799027</t>
  </si>
  <si>
    <t>KE-3422</t>
  </si>
  <si>
    <t>Kevin Davies</t>
  </si>
  <si>
    <t>NZ-2021-980427</t>
  </si>
  <si>
    <t>SA-4168</t>
  </si>
  <si>
    <t>Samantha Smith</t>
  </si>
  <si>
    <t>NZ-2025-829460</t>
  </si>
  <si>
    <t>EL-6431</t>
  </si>
  <si>
    <t>Elizabeth Cook</t>
  </si>
  <si>
    <t>NZ-2021-207186</t>
  </si>
  <si>
    <t>DO-5810</t>
  </si>
  <si>
    <t>Dominic Boyce</t>
  </si>
  <si>
    <t>NZ-2021-673709</t>
  </si>
  <si>
    <t>JE-2821</t>
  </si>
  <si>
    <t>Jeremy Bailey</t>
  </si>
  <si>
    <t>RA-3583</t>
  </si>
  <si>
    <t>Rachael Davidson</t>
  </si>
  <si>
    <t>NZ-2022-575961</t>
  </si>
  <si>
    <t>AL-5154</t>
  </si>
  <si>
    <t>Alan McKay</t>
  </si>
  <si>
    <t>NZ-2023-110605</t>
  </si>
  <si>
    <t>ST-9865</t>
  </si>
  <si>
    <t>Steven Bryant</t>
  </si>
  <si>
    <t>NZ-2022-324458</t>
  </si>
  <si>
    <t>SI-6003</t>
  </si>
  <si>
    <t>Simon Vercoe</t>
  </si>
  <si>
    <t>NZ-2023-635400</t>
  </si>
  <si>
    <t>SH-5119</t>
  </si>
  <si>
    <t>Shaun Hoskins</t>
  </si>
  <si>
    <t>NZ-2023-183976</t>
  </si>
  <si>
    <t>RA-7119</t>
  </si>
  <si>
    <t>Rachel Fitzgerald</t>
  </si>
  <si>
    <t>NZ-2024-415034</t>
  </si>
  <si>
    <t>WA-7505</t>
  </si>
  <si>
    <t>Wayne Rickard</t>
  </si>
  <si>
    <t>NZ-2024-100278</t>
  </si>
  <si>
    <t>SA-9274</t>
  </si>
  <si>
    <t>NZ-2024-277826</t>
  </si>
  <si>
    <t>KI-2137</t>
  </si>
  <si>
    <t>Kim Taylor</t>
  </si>
  <si>
    <t>NZ-2024-934287</t>
  </si>
  <si>
    <t>GR-1856</t>
  </si>
  <si>
    <t>Gregory Smith</t>
  </si>
  <si>
    <t>NZ-2025-289480</t>
  </si>
  <si>
    <t>TI-4510</t>
  </si>
  <si>
    <t>Timothy Jones</t>
  </si>
  <si>
    <t>NZ-2024-513481</t>
  </si>
  <si>
    <t>CR-1193</t>
  </si>
  <si>
    <t>Craig Anderson-Jensen</t>
  </si>
  <si>
    <t>NZ-2025-635229</t>
  </si>
  <si>
    <t>NZ-2024-650917</t>
  </si>
  <si>
    <t>SH-9852</t>
  </si>
  <si>
    <t>Sharon Foote-Fowler</t>
  </si>
  <si>
    <t>NZ-2024-359876</t>
  </si>
  <si>
    <t>ME-6639</t>
  </si>
  <si>
    <t>Melanie O'Donnell</t>
  </si>
  <si>
    <t>NZ-2023-943655</t>
  </si>
  <si>
    <t>GA-7725</t>
  </si>
  <si>
    <t>Gabriel Burton-Lang</t>
  </si>
  <si>
    <t>NZ-2024-874319</t>
  </si>
  <si>
    <t>BR-3309</t>
  </si>
  <si>
    <t>Brenda Wratt</t>
  </si>
  <si>
    <t>NZ-2023-118574</t>
  </si>
  <si>
    <t>HA-8178</t>
  </si>
  <si>
    <t>Hannah Burnett</t>
  </si>
  <si>
    <t>NZ-2021-704356</t>
  </si>
  <si>
    <t>AN-5641</t>
  </si>
  <si>
    <t>Andrew Coley</t>
  </si>
  <si>
    <t>NZ-2024-658288</t>
  </si>
  <si>
    <t>SE-1584</t>
  </si>
  <si>
    <t>Sean McGrath</t>
  </si>
  <si>
    <t>NZ-2022-718985</t>
  </si>
  <si>
    <t>MI-3859</t>
  </si>
  <si>
    <t>Mia Knight-Barnes</t>
  </si>
  <si>
    <t>NZ-2023-380050</t>
  </si>
  <si>
    <t>KE-4818</t>
  </si>
  <si>
    <t>Kenneth Stratton-Henderson</t>
  </si>
  <si>
    <t>NZ-2025-183300</t>
  </si>
  <si>
    <t>SO-1407</t>
  </si>
  <si>
    <t>Sophie Gray</t>
  </si>
  <si>
    <t>NZ-2023-136921</t>
  </si>
  <si>
    <t>GR-1117</t>
  </si>
  <si>
    <t>Grant Jenkins</t>
  </si>
  <si>
    <t>NZ-2023-599502</t>
  </si>
  <si>
    <t>BR-2314</t>
  </si>
  <si>
    <t>Brent Stevens-Holland</t>
  </si>
  <si>
    <t>NZ-2023-186108</t>
  </si>
  <si>
    <t>CR-6771</t>
  </si>
  <si>
    <t>Craig Lambert</t>
  </si>
  <si>
    <t>NZ-2022-224169</t>
  </si>
  <si>
    <t>HA-8389</t>
  </si>
  <si>
    <t>Harrison Jones</t>
  </si>
  <si>
    <t>NZ-2025-789152</t>
  </si>
  <si>
    <t>RO-1495</t>
  </si>
  <si>
    <t>Robert McMurray-Smith</t>
  </si>
  <si>
    <t>NZ-2025-794269</t>
  </si>
  <si>
    <t>RI-2631</t>
  </si>
  <si>
    <t>Richard Duncan</t>
  </si>
  <si>
    <t>NZ-2023-326140</t>
  </si>
  <si>
    <t>BR-9961</t>
  </si>
  <si>
    <t>Brianna Harris</t>
  </si>
  <si>
    <t>NZ-2023-529601</t>
  </si>
  <si>
    <t>SH-7347</t>
  </si>
  <si>
    <t>Sheryl Ryan</t>
  </si>
  <si>
    <t>NZ-2021-406256</t>
  </si>
  <si>
    <t>TA-8155</t>
  </si>
  <si>
    <t>Tania Turner</t>
  </si>
  <si>
    <t>NZ-2023-627186</t>
  </si>
  <si>
    <t>PA-3881</t>
  </si>
  <si>
    <t>Patrick Matthews-Holdaway</t>
  </si>
  <si>
    <t>NZ-2025-843723</t>
  </si>
  <si>
    <t>AN-2147</t>
  </si>
  <si>
    <t>Andrea Scott</t>
  </si>
  <si>
    <t>NZ-2023-943142</t>
  </si>
  <si>
    <t>HA-6631</t>
  </si>
  <si>
    <t>Hannah Ellery-Bailey</t>
  </si>
  <si>
    <t>NZ-2025-232342</t>
  </si>
  <si>
    <t>MI-2470</t>
  </si>
  <si>
    <t>Michael Dawick-Pratt</t>
  </si>
  <si>
    <t>NZ-2023-975655</t>
  </si>
  <si>
    <t>VI-7311</t>
  </si>
  <si>
    <t>Vicki Gill</t>
  </si>
  <si>
    <t>NZ-2023-332760</t>
  </si>
  <si>
    <t>AM-4979</t>
  </si>
  <si>
    <t>Amanda O'Neill</t>
  </si>
  <si>
    <t>NZ-2025-406558</t>
  </si>
  <si>
    <t>JE-2588</t>
  </si>
  <si>
    <t>Jessica Donald</t>
  </si>
  <si>
    <t>NZ-2022-545177</t>
  </si>
  <si>
    <t>WA-4445</t>
  </si>
  <si>
    <t>Wayne Nicol</t>
  </si>
  <si>
    <t>NZ-2022-220146</t>
  </si>
  <si>
    <t>KA-6996</t>
  </si>
  <si>
    <t>Kayla Edwards</t>
  </si>
  <si>
    <t>NZ-2023-409372</t>
  </si>
  <si>
    <t>NO-4685</t>
  </si>
  <si>
    <t>Noel Lewis</t>
  </si>
  <si>
    <t>NZ-2023-895138</t>
  </si>
  <si>
    <t>AD-5386</t>
  </si>
  <si>
    <t>Addison Terry</t>
  </si>
  <si>
    <t>NZ-2022-686872</t>
  </si>
  <si>
    <t>RO-8729</t>
  </si>
  <si>
    <t>NZ-2021-372902</t>
  </si>
  <si>
    <t>GI-7965</t>
  </si>
  <si>
    <t>Gillian Morrison</t>
  </si>
  <si>
    <t>NZ-2023-433297</t>
  </si>
  <si>
    <t>AM-7274</t>
  </si>
  <si>
    <t>Amber Morrison-MacKenzie</t>
  </si>
  <si>
    <t>NZ-2025-902865</t>
  </si>
  <si>
    <t>IS-4402</t>
  </si>
  <si>
    <t>Isabella Larsen</t>
  </si>
  <si>
    <t>NZ-2025-177481</t>
  </si>
  <si>
    <t>ED-3609</t>
  </si>
  <si>
    <t>Eden Saunders</t>
  </si>
  <si>
    <t>NZ-2024-404441</t>
  </si>
  <si>
    <t>VA-5598</t>
  </si>
  <si>
    <t>Vanessa Smart</t>
  </si>
  <si>
    <t>NZ-2022-450721</t>
  </si>
  <si>
    <t>JA-5463</t>
  </si>
  <si>
    <t>Jamie Thompson</t>
  </si>
  <si>
    <t>NZ-2022-880761</t>
  </si>
  <si>
    <t>RO-5390</t>
  </si>
  <si>
    <t>Robert Holdaway</t>
  </si>
  <si>
    <t>NZ-2022-792232</t>
  </si>
  <si>
    <t>GA-1836</t>
  </si>
  <si>
    <t>Gareth Bryant</t>
  </si>
  <si>
    <t>NZ-2023-611731</t>
  </si>
  <si>
    <t>David Procter</t>
  </si>
  <si>
    <t>NZ-2023-924417</t>
  </si>
  <si>
    <t>RE-1675</t>
  </si>
  <si>
    <t>Rebekah Hart-Smith</t>
  </si>
  <si>
    <t>NZ-2025-994828</t>
  </si>
  <si>
    <t>MA-2150</t>
  </si>
  <si>
    <t>NZ-2023-770094</t>
  </si>
  <si>
    <t>PA-1947</t>
  </si>
  <si>
    <t>Paris Knox</t>
  </si>
  <si>
    <t>NZ-2024-319692</t>
  </si>
  <si>
    <t>PA-5250</t>
  </si>
  <si>
    <t>NZ-2025-410658</t>
  </si>
  <si>
    <t>GR-4265</t>
  </si>
  <si>
    <t>Grant Smith</t>
  </si>
  <si>
    <t>NZ-2022-192053</t>
  </si>
  <si>
    <t>CH-1322</t>
  </si>
  <si>
    <t>Christopher Guard-Jones</t>
  </si>
  <si>
    <t>NZ-2021-291374</t>
  </si>
  <si>
    <t>KE-1476</t>
  </si>
  <si>
    <t>Kevin Hay</t>
  </si>
  <si>
    <t>NZ-2021-421179</t>
  </si>
  <si>
    <t>SA-3506</t>
  </si>
  <si>
    <t>Sarah Street</t>
  </si>
  <si>
    <t>NZ-2023-776814</t>
  </si>
  <si>
    <t>RE-9185</t>
  </si>
  <si>
    <t>Rebecca Jamieson-Dyer</t>
  </si>
  <si>
    <t>NZ-2022-795931</t>
  </si>
  <si>
    <t>CA-9040</t>
  </si>
  <si>
    <t>Carolyn Strawbridge</t>
  </si>
  <si>
    <t>NZ-2022-427269</t>
  </si>
  <si>
    <t>NI-5785</t>
  </si>
  <si>
    <t>Nicole Harris</t>
  </si>
  <si>
    <t>NZ-2023-588479</t>
  </si>
  <si>
    <t>MA-7518</t>
  </si>
  <si>
    <t>Mark Sixtus</t>
  </si>
  <si>
    <t>NZ-2023-507817</t>
  </si>
  <si>
    <t>JA-3482</t>
  </si>
  <si>
    <t>Jasmine Learmonth-Walsh</t>
  </si>
  <si>
    <t>NZ-2022-634002</t>
  </si>
  <si>
    <t>JA-4601</t>
  </si>
  <si>
    <t>James Meredith</t>
  </si>
  <si>
    <t>NZ-2022-917821</t>
  </si>
  <si>
    <t>CH-6999</t>
  </si>
  <si>
    <t>Christine Stubbs</t>
  </si>
  <si>
    <t>NZ-2024-248885</t>
  </si>
  <si>
    <t>JU-9285</t>
  </si>
  <si>
    <t>Justin Morris</t>
  </si>
  <si>
    <t>NZ-2022-652199</t>
  </si>
  <si>
    <t>AL-5045</t>
  </si>
  <si>
    <t>Alexander Blick</t>
  </si>
  <si>
    <t>NZ-2022-537362</t>
  </si>
  <si>
    <t>PH-6340</t>
  </si>
  <si>
    <t>Phoenix Morrison</t>
  </si>
  <si>
    <t>NZ-2024-570138</t>
  </si>
  <si>
    <t>MA-6447</t>
  </si>
  <si>
    <t>Maria Hayward</t>
  </si>
  <si>
    <t>NZ-2024-179846</t>
  </si>
  <si>
    <t>JO-1877</t>
  </si>
  <si>
    <t>John Holland</t>
  </si>
  <si>
    <t>NZ-2025-385382</t>
  </si>
  <si>
    <t>MA-5036</t>
  </si>
  <si>
    <t>Mark Poole</t>
  </si>
  <si>
    <t>NZ-2021-351085</t>
  </si>
  <si>
    <t>PA-1348</t>
  </si>
  <si>
    <t>Patrick Dillon</t>
  </si>
  <si>
    <t>NZ-2022-454205</t>
  </si>
  <si>
    <t>JA-1409</t>
  </si>
  <si>
    <t>Jane Freeth-Bary</t>
  </si>
  <si>
    <t>NZ-2022-392179</t>
  </si>
  <si>
    <t>Hannah Williams</t>
  </si>
  <si>
    <t>NZ-2022-247718</t>
  </si>
  <si>
    <t>CA-4601</t>
  </si>
  <si>
    <t>Caleb Jackson</t>
  </si>
  <si>
    <t>NZ-2025-544068</t>
  </si>
  <si>
    <t>DA-9893</t>
  </si>
  <si>
    <t>Daniel Mudgway-Eglinton</t>
  </si>
  <si>
    <t>NZ-2023-438655</t>
  </si>
  <si>
    <t>SH-8597</t>
  </si>
  <si>
    <t>Sharon McLean-Hills</t>
  </si>
  <si>
    <t>NZ-2022-858186</t>
  </si>
  <si>
    <t>EL-6192</t>
  </si>
  <si>
    <t>Elaine Baker</t>
  </si>
  <si>
    <t>NZ-2023-772252</t>
  </si>
  <si>
    <t>BR-1078</t>
  </si>
  <si>
    <t>Bronwyn Davis</t>
  </si>
  <si>
    <t>NZ-2022-168499</t>
  </si>
  <si>
    <t>BR-7929</t>
  </si>
  <si>
    <t>Brianna Aitken</t>
  </si>
  <si>
    <t>NZ-2022-162700</t>
  </si>
  <si>
    <t>SA-1110</t>
  </si>
  <si>
    <t>Samuel Cole</t>
  </si>
  <si>
    <t>NZ-2022-387687</t>
  </si>
  <si>
    <t>GE-9025</t>
  </si>
  <si>
    <t>Georgina Gillespie</t>
  </si>
  <si>
    <t>NZ-2023-724833</t>
  </si>
  <si>
    <t>BR-9352</t>
  </si>
  <si>
    <t>Bruce Gordon</t>
  </si>
  <si>
    <t>NZ-2021-755528</t>
  </si>
  <si>
    <t>RO-9690</t>
  </si>
  <si>
    <t>Robyn Taylor</t>
  </si>
  <si>
    <t>NZ-2022-837687</t>
  </si>
  <si>
    <t>AN-2227</t>
  </si>
  <si>
    <t>Andrew Dean-Beard</t>
  </si>
  <si>
    <t>NZ-2021-553719</t>
  </si>
  <si>
    <t>TH-5371</t>
  </si>
  <si>
    <t>Thomas Harris</t>
  </si>
  <si>
    <t>NZ-2024-764075</t>
  </si>
  <si>
    <t>NI-9763</t>
  </si>
  <si>
    <t>Nicole Edwards-Fowler</t>
  </si>
  <si>
    <t>NZ-2022-653469</t>
  </si>
  <si>
    <t>AL-2108</t>
  </si>
  <si>
    <t>Alexandra Ford</t>
  </si>
  <si>
    <t>NZ-2024-911394</t>
  </si>
  <si>
    <t>GR-1936</t>
  </si>
  <si>
    <t>Grant Tucker</t>
  </si>
  <si>
    <t>NZ-2024-893319</t>
  </si>
  <si>
    <t>JU-9349</t>
  </si>
  <si>
    <t>Julie Dalton</t>
  </si>
  <si>
    <t>NZ-2023-390740</t>
  </si>
  <si>
    <t>TO-4523</t>
  </si>
  <si>
    <t>Toby Moore</t>
  </si>
  <si>
    <t>NZ-2021-258643</t>
  </si>
  <si>
    <t>DO-1258</t>
  </si>
  <si>
    <t>Donna Kelly</t>
  </si>
  <si>
    <t>NZ-2023-971087</t>
  </si>
  <si>
    <t>SA-1188</t>
  </si>
  <si>
    <t>Sandra Carson</t>
  </si>
  <si>
    <t>NZ-2022-288639</t>
  </si>
  <si>
    <t>JA-9827</t>
  </si>
  <si>
    <t>Jacob McMahon</t>
  </si>
  <si>
    <t>NZ-2023-984295</t>
  </si>
  <si>
    <t>SH-7876</t>
  </si>
  <si>
    <t>Shirley Bright-Barrett</t>
  </si>
  <si>
    <t>NZ-2022-925092</t>
  </si>
  <si>
    <t>JA-1764</t>
  </si>
  <si>
    <t>Jamie Webster</t>
  </si>
  <si>
    <t>NZ-2023-726087</t>
  </si>
  <si>
    <t>KE-1507</t>
  </si>
  <si>
    <t>Kerry Gray</t>
  </si>
  <si>
    <t>NZ-2024-373239</t>
  </si>
  <si>
    <t>ME-8077</t>
  </si>
  <si>
    <t>Megan Stevens</t>
  </si>
  <si>
    <t>NZ-2023-739416</t>
  </si>
  <si>
    <t>MA-6673</t>
  </si>
  <si>
    <t>Matthew Bowden</t>
  </si>
  <si>
    <t>NZ-2025-311747</t>
  </si>
  <si>
    <t>LU-6753</t>
  </si>
  <si>
    <t>Lucy Beattie-Hubbard</t>
  </si>
  <si>
    <t>NZ-2024-760547</t>
  </si>
  <si>
    <t>DO-5632</t>
  </si>
  <si>
    <t>Donald Small</t>
  </si>
  <si>
    <t>NZ-2024-445938</t>
  </si>
  <si>
    <t>TI-5961</t>
  </si>
  <si>
    <t>Tina Saunders</t>
  </si>
  <si>
    <t>NZ-2023-570136</t>
  </si>
  <si>
    <t>AM-6343</t>
  </si>
  <si>
    <t>Amanda Marsh-Skinner</t>
  </si>
  <si>
    <t>NZ-2025-725288</t>
  </si>
  <si>
    <t>HO-6533</t>
  </si>
  <si>
    <t>Holly O'Keefe</t>
  </si>
  <si>
    <t>NZ-2022-850997</t>
  </si>
  <si>
    <t>KE-1656</t>
  </si>
  <si>
    <t>Keith Osborne</t>
  </si>
  <si>
    <t>NZ-2023-876564</t>
  </si>
  <si>
    <t>AM-4619</t>
  </si>
  <si>
    <t>NZ-2023-782406</t>
  </si>
  <si>
    <t>RU-3782</t>
  </si>
  <si>
    <t>Russell Lucas</t>
  </si>
  <si>
    <t>NZ-2024-896135</t>
  </si>
  <si>
    <t>ST-3715</t>
  </si>
  <si>
    <t>Stephen Robb</t>
  </si>
  <si>
    <t>NZ-2022-251070</t>
  </si>
  <si>
    <t>RO-7710</t>
  </si>
  <si>
    <t>Rodney Gardner</t>
  </si>
  <si>
    <t>NZ-2025-758420</t>
  </si>
  <si>
    <t>MI-5477</t>
  </si>
  <si>
    <t>Mila Morgan</t>
  </si>
  <si>
    <t>NZ-2023-232543</t>
  </si>
  <si>
    <t>MA-2444</t>
  </si>
  <si>
    <t>Matthew McGill</t>
  </si>
  <si>
    <t>NZ-2024-824840</t>
  </si>
  <si>
    <t>SA-8043</t>
  </si>
  <si>
    <t>Sarah Sheridan</t>
  </si>
  <si>
    <t>NZ-2021-346365</t>
  </si>
  <si>
    <t>RI-7372</t>
  </si>
  <si>
    <t>Richard Day</t>
  </si>
  <si>
    <t>NZ-2023-953556</t>
  </si>
  <si>
    <t>WI-2327</t>
  </si>
  <si>
    <t>NZ-2022-571183</t>
  </si>
  <si>
    <t>MA-5119</t>
  </si>
  <si>
    <t>Marion Low-Smith</t>
  </si>
  <si>
    <t>NZ-2024-214947</t>
  </si>
  <si>
    <t>WA-6711</t>
  </si>
  <si>
    <t>Wayne Parker</t>
  </si>
  <si>
    <t>NZ-2021-699090</t>
  </si>
  <si>
    <t>SA-5338</t>
  </si>
  <si>
    <t>Sam Holdaway</t>
  </si>
  <si>
    <t>NZ-2023-329081</t>
  </si>
  <si>
    <t>HE-6992</t>
  </si>
  <si>
    <t>Helen Francis</t>
  </si>
  <si>
    <t>NZ-2024-790196</t>
  </si>
  <si>
    <t>JA-2397</t>
  </si>
  <si>
    <t>Janine Taylor-Ryan</t>
  </si>
  <si>
    <t>NZ-2022-201802</t>
  </si>
  <si>
    <t>RO-3787</t>
  </si>
  <si>
    <t>Robyn Ford-Greig</t>
  </si>
  <si>
    <t>NZ-2022-706510</t>
  </si>
  <si>
    <t>EI-2656</t>
  </si>
  <si>
    <t>Eilish Hansen</t>
  </si>
  <si>
    <t>NZ-2022-909050</t>
  </si>
  <si>
    <t>TI-5997</t>
  </si>
  <si>
    <t>Tia McMillan</t>
  </si>
  <si>
    <t>NZ-2023-572301</t>
  </si>
  <si>
    <t>KE-3825</t>
  </si>
  <si>
    <t>Kelvin Funnell</t>
  </si>
  <si>
    <t>NZ-2024-415712</t>
  </si>
  <si>
    <t>JU-1650</t>
  </si>
  <si>
    <t>Julie Francis-Butler</t>
  </si>
  <si>
    <t>NZ-2021-713586</t>
  </si>
  <si>
    <t>TH-6008</t>
  </si>
  <si>
    <t>Thomas Day-Martin</t>
  </si>
  <si>
    <t>NZ-2025-272419</t>
  </si>
  <si>
    <t>PA-4258</t>
  </si>
  <si>
    <t>Paul Joe</t>
  </si>
  <si>
    <t>NZ-2024-588922</t>
  </si>
  <si>
    <t>GR-6457</t>
  </si>
  <si>
    <t>Grace Francis</t>
  </si>
  <si>
    <t>NZ-2022-332500</t>
  </si>
  <si>
    <t>AV-6128</t>
  </si>
  <si>
    <t>Ava Smith</t>
  </si>
  <si>
    <t>NZ-2022-995050</t>
  </si>
  <si>
    <t>MI-4561</t>
  </si>
  <si>
    <t>Michael Ryan</t>
  </si>
  <si>
    <t>NZ-2023-238235</t>
  </si>
  <si>
    <t>AN-4234</t>
  </si>
  <si>
    <t>NZ-2025-961458</t>
  </si>
  <si>
    <t>JE-8849</t>
  </si>
  <si>
    <t>Jennifer Adams</t>
  </si>
  <si>
    <t>NZ-2022-879236</t>
  </si>
  <si>
    <t>EL-1229</t>
  </si>
  <si>
    <t>Ella Orchard</t>
  </si>
  <si>
    <t>NZ-2024-758103</t>
  </si>
  <si>
    <t>CH-6348</t>
  </si>
  <si>
    <t>Cheryl Clarke</t>
  </si>
  <si>
    <t>NZ-2021-273664</t>
  </si>
  <si>
    <t>GR-8870</t>
  </si>
  <si>
    <t>Grace Hodson</t>
  </si>
  <si>
    <t>NZ-2024-954636</t>
  </si>
  <si>
    <t>MI-9525</t>
  </si>
  <si>
    <t>Mikayla Potter</t>
  </si>
  <si>
    <t>NZ-2022-384754</t>
  </si>
  <si>
    <t>TO-9967</t>
  </si>
  <si>
    <t>Tom Crawford</t>
  </si>
  <si>
    <t>NZ-2022-769955</t>
  </si>
  <si>
    <t>LI-1911</t>
  </si>
  <si>
    <t>Linda Grant-Edwards</t>
  </si>
  <si>
    <t>NZ-2025-929930</t>
  </si>
  <si>
    <t>CA-1460</t>
  </si>
  <si>
    <t>Carl Forrest</t>
  </si>
  <si>
    <t>NZ-2024-900284</t>
  </si>
  <si>
    <t>WI-1090</t>
  </si>
  <si>
    <t>William Oliver</t>
  </si>
  <si>
    <t>NZ-2024-324964</t>
  </si>
  <si>
    <t>JO-2630</t>
  </si>
  <si>
    <t>Jonathan Munro</t>
  </si>
  <si>
    <t>NZ-2021-479702</t>
  </si>
  <si>
    <t>MA-5223</t>
  </si>
  <si>
    <t>Mark Taylor</t>
  </si>
  <si>
    <t>NZ-2024-762130</t>
  </si>
  <si>
    <t>LO-7966</t>
  </si>
  <si>
    <t>Logan Gardner</t>
  </si>
  <si>
    <t>NZ-2022-732998</t>
  </si>
  <si>
    <t>EL-1806</t>
  </si>
  <si>
    <t>Ella Rush</t>
  </si>
  <si>
    <t>NZ-2023-133752</t>
  </si>
  <si>
    <t>JA-7464</t>
  </si>
  <si>
    <t>James Zimmerman-Henderson</t>
  </si>
  <si>
    <t>NZ-2023-624246</t>
  </si>
  <si>
    <t>MA-3127</t>
  </si>
  <si>
    <t>Mathew Rutherford</t>
  </si>
  <si>
    <t>NZ-2022-170965</t>
  </si>
  <si>
    <t>CR-4428</t>
  </si>
  <si>
    <t>Craig Peters-McEwen</t>
  </si>
  <si>
    <t>NZ-2023-632057</t>
  </si>
  <si>
    <t>GL-8391</t>
  </si>
  <si>
    <t>Glenda McKay</t>
  </si>
  <si>
    <t>NZ-2021-579457</t>
  </si>
  <si>
    <t>DY-4616</t>
  </si>
  <si>
    <t>Dylan Stratton-Morris</t>
  </si>
  <si>
    <t>NZ-2022-746313</t>
  </si>
  <si>
    <t>CH-2791</t>
  </si>
  <si>
    <t>Christopher Rees</t>
  </si>
  <si>
    <t>NZ-2021-472859</t>
  </si>
  <si>
    <t>RA-4007</t>
  </si>
  <si>
    <t>Rachel Kennedy-Fox</t>
  </si>
  <si>
    <t>NZ-2021-388237</t>
  </si>
  <si>
    <t>KA-5499</t>
  </si>
  <si>
    <t>Karen Read-Bowater</t>
  </si>
  <si>
    <t>NZ-2022-399301</t>
  </si>
  <si>
    <t>Lachlan Harris-Jenkins</t>
  </si>
  <si>
    <t>NZ-2024-672508</t>
  </si>
  <si>
    <t>JA-3005</t>
  </si>
  <si>
    <t>Janine Way</t>
  </si>
  <si>
    <t>NZ-2023-310689</t>
  </si>
  <si>
    <t>KI-1824</t>
  </si>
  <si>
    <t>Kimberley Davis-McKay</t>
  </si>
  <si>
    <t>NZ-2022-307520</t>
  </si>
  <si>
    <t>WE-7759</t>
  </si>
  <si>
    <t>Wendy Mitchell</t>
  </si>
  <si>
    <t>NZ-2022-264321</t>
  </si>
  <si>
    <t>KA-4520</t>
  </si>
  <si>
    <t>Kaia George</t>
  </si>
  <si>
    <t>NZ-2023-522344</t>
  </si>
  <si>
    <t>LO-9496</t>
  </si>
  <si>
    <t>Logan Neal-Mudgway</t>
  </si>
  <si>
    <t>NZ-2024-382356</t>
  </si>
  <si>
    <t>BE-3284</t>
  </si>
  <si>
    <t>Benjamin Holland-Kendall</t>
  </si>
  <si>
    <t>NZ-2024-437979</t>
  </si>
  <si>
    <t>CO-9302</t>
  </si>
  <si>
    <t>Connor McDonald</t>
  </si>
  <si>
    <t>NZ-2023-193427</t>
  </si>
  <si>
    <t>AL-3378</t>
  </si>
  <si>
    <t>Alison Prentice</t>
  </si>
  <si>
    <t>NZ-2021-188003</t>
  </si>
  <si>
    <t>SO-3939</t>
  </si>
  <si>
    <t>Sonia Norton</t>
  </si>
  <si>
    <t>NZ-2024-329506</t>
  </si>
  <si>
    <t>MA-3044</t>
  </si>
  <si>
    <t>NZ-2023-444082</t>
  </si>
  <si>
    <t>AI-7733</t>
  </si>
  <si>
    <t>Aimee Black</t>
  </si>
  <si>
    <t>NZ-2022-292630</t>
  </si>
  <si>
    <t>EL-7853</t>
  </si>
  <si>
    <t>Elizabeth Graham</t>
  </si>
  <si>
    <t>NZ-2024-687205</t>
  </si>
  <si>
    <t>RY-5232</t>
  </si>
  <si>
    <t>Ryan Webster</t>
  </si>
  <si>
    <t>NZ-2022-527269</t>
  </si>
  <si>
    <t>PH-4502</t>
  </si>
  <si>
    <t>Phillip Bishell</t>
  </si>
  <si>
    <t>NZ-2023-189337</t>
  </si>
  <si>
    <t>PE-9369</t>
  </si>
  <si>
    <t>Peter Jensen</t>
  </si>
  <si>
    <t>NZ-2021-957195</t>
  </si>
  <si>
    <t>WE-4445</t>
  </si>
  <si>
    <t>Wendy Carter</t>
  </si>
  <si>
    <t>NZ-2022-776608</t>
  </si>
  <si>
    <t>JE-9862</t>
  </si>
  <si>
    <t>Jennifer Neal-Guy</t>
  </si>
  <si>
    <t>NZ-2025-377002</t>
  </si>
  <si>
    <t>HA-8261</t>
  </si>
  <si>
    <t>Hayley Fowler</t>
  </si>
  <si>
    <t>NZ-2023-325167</t>
  </si>
  <si>
    <t>EL-7041</t>
  </si>
  <si>
    <t>NZ-2023-686824</t>
  </si>
  <si>
    <t>DA-2157</t>
  </si>
  <si>
    <t>Darryl Smith</t>
  </si>
  <si>
    <t>NZ-2024-370847</t>
  </si>
  <si>
    <t>WI-2377</t>
  </si>
  <si>
    <t>William Pedersen</t>
  </si>
  <si>
    <t>NZ-2025-589381</t>
  </si>
  <si>
    <t>LI-2800</t>
  </si>
  <si>
    <t>Lisa Ward</t>
  </si>
  <si>
    <t>NZ-2022-691225</t>
  </si>
  <si>
    <t>GA-6188</t>
  </si>
  <si>
    <t>Garry Ewart</t>
  </si>
  <si>
    <t>NZ-2024-602385</t>
  </si>
  <si>
    <t>SU-6659</t>
  </si>
  <si>
    <t>Suzanne Kay</t>
  </si>
  <si>
    <t>NZ-2024-290191</t>
  </si>
  <si>
    <t>JO-9533</t>
  </si>
  <si>
    <t>Joel Horn</t>
  </si>
  <si>
    <t>NZ-2023-221488</t>
  </si>
  <si>
    <t>WA-7609</t>
  </si>
  <si>
    <t>Wayne Ham</t>
  </si>
  <si>
    <t>NZ-2022-390989</t>
  </si>
  <si>
    <t>DA-3505</t>
  </si>
  <si>
    <t>Daniel Brown-Stewart</t>
  </si>
  <si>
    <t>NZ-2024-510084</t>
  </si>
  <si>
    <t>LU-7857</t>
  </si>
  <si>
    <t>Luke McKenna-Matthews</t>
  </si>
  <si>
    <t>NZ-2025-548604</t>
  </si>
  <si>
    <t>AN-7092</t>
  </si>
  <si>
    <t>Anthony Shaw</t>
  </si>
  <si>
    <t>NZ-2023-303087</t>
  </si>
  <si>
    <t>CA-4691</t>
  </si>
  <si>
    <t>Carol Jamieson</t>
  </si>
  <si>
    <t>NZ-2024-345174</t>
  </si>
  <si>
    <t>JU-3015</t>
  </si>
  <si>
    <t>Judith Black</t>
  </si>
  <si>
    <t>NZ-2024-935344</t>
  </si>
  <si>
    <t>AN-8682</t>
  </si>
  <si>
    <t>Annabelle Stevens</t>
  </si>
  <si>
    <t>NZ-2023-298761</t>
  </si>
  <si>
    <t>DA-9245</t>
  </si>
  <si>
    <t>David Bartlett</t>
  </si>
  <si>
    <t>NZ-2022-624378</t>
  </si>
  <si>
    <t>RU-8469</t>
  </si>
  <si>
    <t>Ruby McFarlane</t>
  </si>
  <si>
    <t>NZ-2021-342797</t>
  </si>
  <si>
    <t>GE-5261</t>
  </si>
  <si>
    <t>George Craig</t>
  </si>
  <si>
    <t>NZ-2022-438832</t>
  </si>
  <si>
    <t>AN-3391</t>
  </si>
  <si>
    <t>Andrew Dixon-Jamieson</t>
  </si>
  <si>
    <t>NZ-2022-514417</t>
  </si>
  <si>
    <t>ST-2000</t>
  </si>
  <si>
    <t>Stephen Smith</t>
  </si>
  <si>
    <t>NZ-2022-464689</t>
  </si>
  <si>
    <t>MA-8204</t>
  </si>
  <si>
    <t>NZ-2023-998791</t>
  </si>
  <si>
    <t>RA-3024</t>
  </si>
  <si>
    <t>Raymond Waugh</t>
  </si>
  <si>
    <t>NZ-2025-442198</t>
  </si>
  <si>
    <t>MA-7226</t>
  </si>
  <si>
    <t>Mackenzie Morrison</t>
  </si>
  <si>
    <t>NZ-2024-327385</t>
  </si>
  <si>
    <t>HE-7310</t>
  </si>
  <si>
    <t>Henry Nielsen</t>
  </si>
  <si>
    <t>NZ-2022-891167</t>
  </si>
  <si>
    <t>AS-3486</t>
  </si>
  <si>
    <t>Ashlee Lloyd</t>
  </si>
  <si>
    <t>NZ-2023-853106</t>
  </si>
  <si>
    <t>SA-1698</t>
  </si>
  <si>
    <t>Samuel Bird</t>
  </si>
  <si>
    <t>NZ-2021-650281</t>
  </si>
  <si>
    <t>AN-7367</t>
  </si>
  <si>
    <t>Anthony Brown</t>
  </si>
  <si>
    <t>NZ-2024-788443</t>
  </si>
  <si>
    <t>MI-1205</t>
  </si>
  <si>
    <t>Michael Perano</t>
  </si>
  <si>
    <t>NZ-2024-266231</t>
  </si>
  <si>
    <t>DO-5277</t>
  </si>
  <si>
    <t>Donna Kerr</t>
  </si>
  <si>
    <t>NZ-2022-321927</t>
  </si>
  <si>
    <t>MA-7591</t>
  </si>
  <si>
    <t>Margaret Barnett</t>
  </si>
  <si>
    <t>NZ-2022-962329</t>
  </si>
  <si>
    <t>TH-5564</t>
  </si>
  <si>
    <t>Thomas Twidle-Browne</t>
  </si>
  <si>
    <t>NZ-2021-689542</t>
  </si>
  <si>
    <t>DA-3816</t>
  </si>
  <si>
    <t>Daniel Dalton</t>
  </si>
  <si>
    <t>NZ-2023-814420</t>
  </si>
  <si>
    <t>LI-3620</t>
  </si>
  <si>
    <t>Liam Perry</t>
  </si>
  <si>
    <t>NZ-2023-170364</t>
  </si>
  <si>
    <t>CA-3770</t>
  </si>
  <si>
    <t>NZ-2024-845249</t>
  </si>
  <si>
    <t>JO-6779</t>
  </si>
  <si>
    <t>Joshua Jennings</t>
  </si>
  <si>
    <t>NZ-2022-413617</t>
  </si>
  <si>
    <t>BR-7722</t>
  </si>
  <si>
    <t>Brendan Baldick</t>
  </si>
  <si>
    <t>NZ-2021-582027</t>
  </si>
  <si>
    <t>GI-3401</t>
  </si>
  <si>
    <t>Gillian Barnett</t>
  </si>
  <si>
    <t>NZ-2022-845222</t>
  </si>
  <si>
    <t>JA-3158</t>
  </si>
  <si>
    <t>Jacqueline Gilchrist-Scott</t>
  </si>
  <si>
    <t>NZ-2022-644778</t>
  </si>
  <si>
    <t>JO-1533</t>
  </si>
  <si>
    <t>Jonathan Wells-Orchard</t>
  </si>
  <si>
    <t>NZ-2024-912846</t>
  </si>
  <si>
    <t>AM-3360</t>
  </si>
  <si>
    <t>Amelia Cooksley</t>
  </si>
  <si>
    <t>NZ-2023-922538</t>
  </si>
  <si>
    <t>JE-4210</t>
  </si>
  <si>
    <t>Jessica Forbes</t>
  </si>
  <si>
    <t>NZ-2023-751477</t>
  </si>
  <si>
    <t>TR-2508</t>
  </si>
  <si>
    <t>Travis Middleton</t>
  </si>
  <si>
    <t>NZ-2024-635015</t>
  </si>
  <si>
    <t>IS-9400</t>
  </si>
  <si>
    <t>Isaiah Rees</t>
  </si>
  <si>
    <t>NZ-2023-477317</t>
  </si>
  <si>
    <t>EM-2311</t>
  </si>
  <si>
    <t>Emily Costello-Vercoe</t>
  </si>
  <si>
    <t>NZ-2023-609438</t>
  </si>
  <si>
    <t>GL-3457</t>
  </si>
  <si>
    <t>Glenn Morrison</t>
  </si>
  <si>
    <t>NZ-2025-608288</t>
  </si>
  <si>
    <t>SU-2202</t>
  </si>
  <si>
    <t>Suzanne Thompson-Cook</t>
  </si>
  <si>
    <t>NZ-2023-160818</t>
  </si>
  <si>
    <t>JO-4934</t>
  </si>
  <si>
    <t>John Moran</t>
  </si>
  <si>
    <t>NZ-2023-227254</t>
  </si>
  <si>
    <t>SI-6095</t>
  </si>
  <si>
    <t>Sienna Pratt-Bell</t>
  </si>
  <si>
    <t>NZ-2022-727475</t>
  </si>
  <si>
    <t>JA-8523</t>
  </si>
  <si>
    <t>Jayden Currie</t>
  </si>
  <si>
    <t>NZ-2023-723151</t>
  </si>
  <si>
    <t>GA-9626</t>
  </si>
  <si>
    <t>Gary Taylor</t>
  </si>
  <si>
    <t>NZ-2025-866821</t>
  </si>
  <si>
    <t>BR-2882</t>
  </si>
  <si>
    <t>Brian Harris</t>
  </si>
  <si>
    <t>NZ-2023-155160</t>
  </si>
  <si>
    <t>LO-6856</t>
  </si>
  <si>
    <t>Lorraine Nolan</t>
  </si>
  <si>
    <t>NZ-2024-558053</t>
  </si>
  <si>
    <t>RI-6986</t>
  </si>
  <si>
    <t>Richard Law</t>
  </si>
  <si>
    <t>NZ-2022-232880</t>
  </si>
  <si>
    <t>RE-9813</t>
  </si>
  <si>
    <t>Rex North</t>
  </si>
  <si>
    <t>NZ-2022-610806</t>
  </si>
  <si>
    <t>GL-8687</t>
  </si>
  <si>
    <t>NZ-2023-834683</t>
  </si>
  <si>
    <t>SA-2849</t>
  </si>
  <si>
    <t>Sarah Batchelar</t>
  </si>
  <si>
    <t>NZ-2022-434865</t>
  </si>
  <si>
    <t>JA-1955</t>
  </si>
  <si>
    <t>Jared Prentice</t>
  </si>
  <si>
    <t>NZ-2024-745464</t>
  </si>
  <si>
    <t>GR-4126</t>
  </si>
  <si>
    <t>Grant O'Brien</t>
  </si>
  <si>
    <t>NZ-2021-562949</t>
  </si>
  <si>
    <t>MA-3295</t>
  </si>
  <si>
    <t>Matthew Ryan</t>
  </si>
  <si>
    <t>NZ-2025-884029</t>
  </si>
  <si>
    <t>SU-9752</t>
  </si>
  <si>
    <t>Summer Lewis-Weston</t>
  </si>
  <si>
    <t>NZ-2022-360947</t>
  </si>
  <si>
    <t>JO-2954</t>
  </si>
  <si>
    <t>John Russell</t>
  </si>
  <si>
    <t>NZ-2024-324180</t>
  </si>
  <si>
    <t>AN-2420</t>
  </si>
  <si>
    <t>Angela Bruce</t>
  </si>
  <si>
    <t>NZ-2023-804210</t>
  </si>
  <si>
    <t>SI-4603</t>
  </si>
  <si>
    <t>Simon Campbell</t>
  </si>
  <si>
    <t>NZ-2024-669822</t>
  </si>
  <si>
    <t>MI-2058</t>
  </si>
  <si>
    <t>Michele Walsh</t>
  </si>
  <si>
    <t>NZ-2023-399251</t>
  </si>
  <si>
    <t>PH-2534</t>
  </si>
  <si>
    <t>Phillip Thomas</t>
  </si>
  <si>
    <t>NZ-2021-271795</t>
  </si>
  <si>
    <t>KA-5268</t>
  </si>
  <si>
    <t>NZ-2023-563297</t>
  </si>
  <si>
    <t>ST-3620</t>
  </si>
  <si>
    <t>Stephen McDonald</t>
  </si>
  <si>
    <t>NZ-2022-838346</t>
  </si>
  <si>
    <t>AN-8877</t>
  </si>
  <si>
    <t>Anita Dalziel-Cook</t>
  </si>
  <si>
    <t>NZ-2022-155624</t>
  </si>
  <si>
    <t>ST-6528</t>
  </si>
  <si>
    <t>Stacey Berry</t>
  </si>
  <si>
    <t>NZ-2023-186342</t>
  </si>
  <si>
    <t>CL-7456</t>
  </si>
  <si>
    <t>Claire Stewart-Hook</t>
  </si>
  <si>
    <t>NZ-2022-104451</t>
  </si>
  <si>
    <t>JA-5455</t>
  </si>
  <si>
    <t>Jacob Harris</t>
  </si>
  <si>
    <t>NZ-2024-408359</t>
  </si>
  <si>
    <t>FA-1517</t>
  </si>
  <si>
    <t>Faith Davis</t>
  </si>
  <si>
    <t>NZ-2023-944028</t>
  </si>
  <si>
    <t>Connor Gaskin</t>
  </si>
  <si>
    <t>NZ-2024-116648</t>
  </si>
  <si>
    <t>AL-1312</t>
  </si>
  <si>
    <t>Alan Chandler</t>
  </si>
  <si>
    <t>NZ-2023-304691</t>
  </si>
  <si>
    <t>LA-6583</t>
  </si>
  <si>
    <t>Lauren Sheridan-Pearson</t>
  </si>
  <si>
    <t>NZ-2022-717382</t>
  </si>
  <si>
    <t>CH-4336</t>
  </si>
  <si>
    <t>Cheryl Fulton</t>
  </si>
  <si>
    <t>NZ-2022-801031</t>
  </si>
  <si>
    <t>MI-6878</t>
  </si>
  <si>
    <t>Michelle Jones</t>
  </si>
  <si>
    <t>NZ-2023-567227</t>
  </si>
  <si>
    <t>JA-4091</t>
  </si>
  <si>
    <t>James Jones-Carr</t>
  </si>
  <si>
    <t>NZ-2022-488281</t>
  </si>
  <si>
    <t>GA-2305</t>
  </si>
  <si>
    <t>Gary Crawford-Humphrey</t>
  </si>
  <si>
    <t>NZ-2025-736178</t>
  </si>
  <si>
    <t>EL-6239</t>
  </si>
  <si>
    <t>Ella Scott</t>
  </si>
  <si>
    <t>NZ-2024-431676</t>
  </si>
  <si>
    <t>LE-1408</t>
  </si>
  <si>
    <t>Lee Matheson</t>
  </si>
  <si>
    <t>NZ-2023-947112</t>
  </si>
  <si>
    <t>LU-7015</t>
  </si>
  <si>
    <t>Luke Jackson</t>
  </si>
  <si>
    <t>NZ-2023-307210</t>
  </si>
  <si>
    <t>SA-2477</t>
  </si>
  <si>
    <t>Samantha Simmons-Humphrey</t>
  </si>
  <si>
    <t>NZ-2024-563464</t>
  </si>
  <si>
    <t>RO-3192</t>
  </si>
  <si>
    <t>Ronald Thompson</t>
  </si>
  <si>
    <t>NZ-2022-371050</t>
  </si>
  <si>
    <t>HE-3015</t>
  </si>
  <si>
    <t>Helen Cunningham</t>
  </si>
  <si>
    <t>NZ-2023-158915</t>
  </si>
  <si>
    <t>TE-1739</t>
  </si>
  <si>
    <t>Teresa Ryan-Perano</t>
  </si>
  <si>
    <t>NZ-2023-478539</t>
  </si>
  <si>
    <t>PE-1618</t>
  </si>
  <si>
    <t>Peter McEwen</t>
  </si>
  <si>
    <t>NZ-2023-588429</t>
  </si>
  <si>
    <t>VI-6113</t>
  </si>
  <si>
    <t>Victoria Smith</t>
  </si>
  <si>
    <t>NZ-2024-606476</t>
  </si>
  <si>
    <t>HE-6118</t>
  </si>
  <si>
    <t>Helen Graham</t>
  </si>
  <si>
    <t>NZ-2024-250699</t>
  </si>
  <si>
    <t>ST-7612</t>
  </si>
  <si>
    <t>Stuart Stace</t>
  </si>
  <si>
    <t>NZ-2023-803975</t>
  </si>
  <si>
    <t>GA-5492</t>
  </si>
  <si>
    <t>Gary Andrew</t>
  </si>
  <si>
    <t>NZ-2022-856568</t>
  </si>
  <si>
    <t>PA-4120</t>
  </si>
  <si>
    <t>Paige Arnott</t>
  </si>
  <si>
    <t>NZ-2024-218500</t>
  </si>
  <si>
    <t>CO-8690</t>
  </si>
  <si>
    <t>Cody Morgan</t>
  </si>
  <si>
    <t>NZ-2023-481392</t>
  </si>
  <si>
    <t>SA-8749</t>
  </si>
  <si>
    <t>Sarah Marfell</t>
  </si>
  <si>
    <t>NZ-2023-262912</t>
  </si>
  <si>
    <t>JA-3924</t>
  </si>
  <si>
    <t>NZ-2024-771390</t>
  </si>
  <si>
    <t>SU-4735</t>
  </si>
  <si>
    <t>Summer Small-Davidson</t>
  </si>
  <si>
    <t>NZ-2023-956735</t>
  </si>
  <si>
    <t>LU-4066</t>
  </si>
  <si>
    <t>Lucy Jones</t>
  </si>
  <si>
    <t>NZ-2025-297138</t>
  </si>
  <si>
    <t>CH-8111</t>
  </si>
  <si>
    <t>Charlie Gill</t>
  </si>
  <si>
    <t>NZ-2023-825314</t>
  </si>
  <si>
    <t>NI-4522</t>
  </si>
  <si>
    <t>NZ-2025-687658</t>
  </si>
  <si>
    <t>EM-2665</t>
  </si>
  <si>
    <t>Emma Marsh</t>
  </si>
  <si>
    <t>NZ-2024-791809</t>
  </si>
  <si>
    <t>IA-7634</t>
  </si>
  <si>
    <t>NZ-2023-596211</t>
  </si>
  <si>
    <t>LI-9167</t>
  </si>
  <si>
    <t>Lilly Mitchell</t>
  </si>
  <si>
    <t>NZ-2022-796883</t>
  </si>
  <si>
    <t>EL-7309</t>
  </si>
  <si>
    <t>Eli West</t>
  </si>
  <si>
    <t>NZ-2025-391873</t>
  </si>
  <si>
    <t>CA-7179</t>
  </si>
  <si>
    <t>Carter Lucas</t>
  </si>
  <si>
    <t>NZ-2023-805394</t>
  </si>
  <si>
    <t>JA-5976</t>
  </si>
  <si>
    <t>Jacqueline Gardiner-MacDonald</t>
  </si>
  <si>
    <t>NZ-2021-868014</t>
  </si>
  <si>
    <t>DA-7258</t>
  </si>
  <si>
    <t>Daniel Browne</t>
  </si>
  <si>
    <t>NZ-2023-426653</t>
  </si>
  <si>
    <t>GA-1991</t>
  </si>
  <si>
    <t>Garry McEwen-Laing</t>
  </si>
  <si>
    <t>NZ-2024-320496</t>
  </si>
  <si>
    <t>LI-7457</t>
  </si>
  <si>
    <t>Linda McGregor</t>
  </si>
  <si>
    <t>NZ-2021-281495</t>
  </si>
  <si>
    <t>JO-5618</t>
  </si>
  <si>
    <t>Jordan Bush-Rutherford</t>
  </si>
  <si>
    <t>NZ-2023-797947</t>
  </si>
  <si>
    <t>ST-8998</t>
  </si>
  <si>
    <t>Stacey Morrison</t>
  </si>
  <si>
    <t>NZ-2022-456796</t>
  </si>
  <si>
    <t>HE-5283</t>
  </si>
  <si>
    <t>Heather O'Brien-May</t>
  </si>
  <si>
    <t>NZ-2024-539342</t>
  </si>
  <si>
    <t>WI-6120</t>
  </si>
  <si>
    <t>Wiremu Crawford</t>
  </si>
  <si>
    <t>NZ-2023-496086</t>
  </si>
  <si>
    <t>JA-9042</t>
  </si>
  <si>
    <t>James Baker-McLeod</t>
  </si>
  <si>
    <t>NZ-2024-482677</t>
  </si>
  <si>
    <t>AI-8374</t>
  </si>
  <si>
    <t>Aiden Eglinton-Wheeler</t>
  </si>
  <si>
    <t>NZ-2021-669230</t>
  </si>
  <si>
    <t>EL-7820</t>
  </si>
  <si>
    <t>Ella Phillips</t>
  </si>
  <si>
    <t>NZ-2023-474590</t>
  </si>
  <si>
    <t>SC-5066</t>
  </si>
  <si>
    <t>Scott Tapp</t>
  </si>
  <si>
    <t>NZ-2024-210651</t>
  </si>
  <si>
    <t>OL-8404</t>
  </si>
  <si>
    <t>Oliver Brown</t>
  </si>
  <si>
    <t>NZ-2022-477805</t>
  </si>
  <si>
    <t>MI-3635</t>
  </si>
  <si>
    <t>Michael Mason</t>
  </si>
  <si>
    <t>NZ-2024-644892</t>
  </si>
  <si>
    <t>David Holland</t>
  </si>
  <si>
    <t>NZ-2021-409876</t>
  </si>
  <si>
    <t>PA-8476</t>
  </si>
  <si>
    <t>Paul Sixtus</t>
  </si>
  <si>
    <t>NZ-2025-288020</t>
  </si>
  <si>
    <t>EM-4346</t>
  </si>
  <si>
    <t>NZ-2024-909204</t>
  </si>
  <si>
    <t>CH-6678</t>
  </si>
  <si>
    <t>Christopher McCormick</t>
  </si>
  <si>
    <t>NZ-2023-386263</t>
  </si>
  <si>
    <t>BR-3746</t>
  </si>
  <si>
    <t>Brian Ryan</t>
  </si>
  <si>
    <t>NZ-2022-448403</t>
  </si>
  <si>
    <t>GR-2239</t>
  </si>
  <si>
    <t>Gregory Coley</t>
  </si>
  <si>
    <t>NZ-2021-705465</t>
  </si>
  <si>
    <t>FI-7716</t>
  </si>
  <si>
    <t>NZ-2023-500535</t>
  </si>
  <si>
    <t>JE-7045</t>
  </si>
  <si>
    <t>Jenna Thompson</t>
  </si>
  <si>
    <t>NZ-2025-628730</t>
  </si>
  <si>
    <t>AN-4619</t>
  </si>
  <si>
    <t>Andrew O'Sullivan</t>
  </si>
  <si>
    <t>NZ-2024-690171</t>
  </si>
  <si>
    <t>TO-4485</t>
  </si>
  <si>
    <t>Tony Hood</t>
  </si>
  <si>
    <t>NZ-2022-605294</t>
  </si>
  <si>
    <t>MI-6705</t>
  </si>
  <si>
    <t>NZ-2021-403326</t>
  </si>
  <si>
    <t>ME-8269</t>
  </si>
  <si>
    <t>Melissa Rowe</t>
  </si>
  <si>
    <t>NZ-2025-689162</t>
  </si>
  <si>
    <t>MI-7421</t>
  </si>
  <si>
    <t>Michael Harrison</t>
  </si>
  <si>
    <t>NZ-2023-214967</t>
  </si>
  <si>
    <t>RI-9058</t>
  </si>
  <si>
    <t>Richard Meads-Douglas</t>
  </si>
  <si>
    <t>NZ-2025-317373</t>
  </si>
  <si>
    <t>DE-1668</t>
  </si>
  <si>
    <t>Dean Parkes</t>
  </si>
  <si>
    <t>NZ-2023-599131</t>
  </si>
  <si>
    <t>EL-4513</t>
  </si>
  <si>
    <t>Elise Reardon</t>
  </si>
  <si>
    <t>NZ-2022-397678</t>
  </si>
  <si>
    <t>TA-2089</t>
  </si>
  <si>
    <t>Tania Thomas-McCallum</t>
  </si>
  <si>
    <t>NZ-2022-595735</t>
  </si>
  <si>
    <t>SC-7680</t>
  </si>
  <si>
    <t>Scott Smith-Strawbridge</t>
  </si>
  <si>
    <t>NZ-2024-106805</t>
  </si>
  <si>
    <t>ME-3389</t>
  </si>
  <si>
    <t>Megan Alve</t>
  </si>
  <si>
    <t>NZ-2022-573118</t>
  </si>
  <si>
    <t>CL-2473</t>
  </si>
  <si>
    <t>Claire Bond</t>
  </si>
  <si>
    <t>NZ-2024-130640</t>
  </si>
  <si>
    <t>EM-7613</t>
  </si>
  <si>
    <t>Emily Stewart</t>
  </si>
  <si>
    <t>NZ-2023-536998</t>
  </si>
  <si>
    <t>HE-3452</t>
  </si>
  <si>
    <t>Heather Marshall</t>
  </si>
  <si>
    <t>NZ-2025-162875</t>
  </si>
  <si>
    <t>NI-3693</t>
  </si>
  <si>
    <t>NZ-2022-997720</t>
  </si>
  <si>
    <t>ST-4020</t>
  </si>
  <si>
    <t>Steven Barnett</t>
  </si>
  <si>
    <t>NZ-2024-856722</t>
  </si>
  <si>
    <t>HE-6171</t>
  </si>
  <si>
    <t>Helen Burgess</t>
  </si>
  <si>
    <t>NZ-2022-715140</t>
  </si>
  <si>
    <t>AN-8734</t>
  </si>
  <si>
    <t>NZ-2022-405461</t>
  </si>
  <si>
    <t>MI-6985</t>
  </si>
  <si>
    <t>Mia Ward-Gillies</t>
  </si>
  <si>
    <t>NZ-2024-280278</t>
  </si>
  <si>
    <t>SI-2274</t>
  </si>
  <si>
    <t>Simon Davey</t>
  </si>
  <si>
    <t>NZ-2022-651985</t>
  </si>
  <si>
    <t>AN-8011</t>
  </si>
  <si>
    <t>Angel Pollard</t>
  </si>
  <si>
    <t>NZ-2022-507086</t>
  </si>
  <si>
    <t>AR-2702</t>
  </si>
  <si>
    <t>Aroha Hills</t>
  </si>
  <si>
    <t>NZ-2022-765013</t>
  </si>
  <si>
    <t>RE-9531</t>
  </si>
  <si>
    <t>Regan Foote</t>
  </si>
  <si>
    <t>NZ-2024-954473</t>
  </si>
  <si>
    <t>JO-3289</t>
  </si>
  <si>
    <t>John Hughes</t>
  </si>
  <si>
    <t>NZ-2021-745510</t>
  </si>
  <si>
    <t>JA-7193</t>
  </si>
  <si>
    <t>Jacob Kelly</t>
  </si>
  <si>
    <t>NZ-2024-168317</t>
  </si>
  <si>
    <t>EL-1022</t>
  </si>
  <si>
    <t>Ella Hoare</t>
  </si>
  <si>
    <t>NZ-2024-102588</t>
  </si>
  <si>
    <t>AN-9845</t>
  </si>
  <si>
    <t>Annette Cole</t>
  </si>
  <si>
    <t>NZ-2024-964747</t>
  </si>
  <si>
    <t>RU-6217</t>
  </si>
  <si>
    <t>Ruby Meredith</t>
  </si>
  <si>
    <t>NZ-2023-696618</t>
  </si>
  <si>
    <t>NA-2840</t>
  </si>
  <si>
    <t>Nathan Lewis</t>
  </si>
  <si>
    <t>NZ-2023-320889</t>
  </si>
  <si>
    <t>AN-4183</t>
  </si>
  <si>
    <t>NZ-2023-122904</t>
  </si>
  <si>
    <t>KY-8230</t>
  </si>
  <si>
    <t>Kyle Waugh</t>
  </si>
  <si>
    <t>NZ-2021-257654</t>
  </si>
  <si>
    <t>DE-8219</t>
  </si>
  <si>
    <t>Denise McIntosh</t>
  </si>
  <si>
    <t>NZ-2023-539859</t>
  </si>
  <si>
    <t>WA-6505</t>
  </si>
  <si>
    <t>Warren Pratt</t>
  </si>
  <si>
    <t>NZ-2022-394478</t>
  </si>
  <si>
    <t>NI-6785</t>
  </si>
  <si>
    <t>Nigel Barnett</t>
  </si>
  <si>
    <t>NZ-2023-842651</t>
  </si>
  <si>
    <t>TR-2044</t>
  </si>
  <si>
    <t>Tracey McMillan</t>
  </si>
  <si>
    <t>NZ-2022-139534</t>
  </si>
  <si>
    <t>NI-5595</t>
  </si>
  <si>
    <t>Nicholas Howell-Murphy</t>
  </si>
  <si>
    <t>NZ-2024-130536</t>
  </si>
  <si>
    <t>AD-1222</t>
  </si>
  <si>
    <t>Adam Brown</t>
  </si>
  <si>
    <t>NZ-2022-514766</t>
  </si>
  <si>
    <t>KE-8152</t>
  </si>
  <si>
    <t>Kelly Jeffries-Jackson</t>
  </si>
  <si>
    <t>NZ-2023-221351</t>
  </si>
  <si>
    <t>LU-7102</t>
  </si>
  <si>
    <t>Lucas Gee</t>
  </si>
  <si>
    <t>NZ-2024-492448</t>
  </si>
  <si>
    <t>JE-2038</t>
  </si>
  <si>
    <t>NZ-2024-825152</t>
  </si>
  <si>
    <t>KA-2060</t>
  </si>
  <si>
    <t>Kathryn Larsen</t>
  </si>
  <si>
    <t>NZ-2021-194695</t>
  </si>
  <si>
    <t>ST-5115</t>
  </si>
  <si>
    <t>Stuart Harris</t>
  </si>
  <si>
    <t>NZ-2022-207648</t>
  </si>
  <si>
    <t>NI-9646</t>
  </si>
  <si>
    <t>Nicole Scott</t>
  </si>
  <si>
    <t>NZ-2023-646560</t>
  </si>
  <si>
    <t>JA-3600</t>
  </si>
  <si>
    <t>Jacqueline Eglinton</t>
  </si>
  <si>
    <t>NZ-2025-267308</t>
  </si>
  <si>
    <t>TY-1316</t>
  </si>
  <si>
    <t>Tyler Harrison-Howell</t>
  </si>
  <si>
    <t>NZ-2021-710706</t>
  </si>
  <si>
    <t>SA-7323</t>
  </si>
  <si>
    <t>Samuel Robert-Matthews</t>
  </si>
  <si>
    <t>NZ-2025-812305</t>
  </si>
  <si>
    <t>SA-9334</t>
  </si>
  <si>
    <t>Samuel Wills</t>
  </si>
  <si>
    <t>NZ-2023-381695</t>
  </si>
  <si>
    <t>CA-8322</t>
  </si>
  <si>
    <t>Cassandra Jones</t>
  </si>
  <si>
    <t>NZ-2025-259104</t>
  </si>
  <si>
    <t>JI-8212</t>
  </si>
  <si>
    <t>Jill Stewart</t>
  </si>
  <si>
    <t>NZ-2025-797223</t>
  </si>
  <si>
    <t>CA-2264</t>
  </si>
  <si>
    <t>Caroline Kerr</t>
  </si>
  <si>
    <t>NZ-2025-859970</t>
  </si>
  <si>
    <t>JE-4684</t>
  </si>
  <si>
    <t>Jeremy Jackson</t>
  </si>
  <si>
    <t>NZ-2024-958077</t>
  </si>
  <si>
    <t>MI-7427</t>
  </si>
  <si>
    <t>Mia Black</t>
  </si>
  <si>
    <t>NZ-2022-100032</t>
  </si>
  <si>
    <t>SU-9973</t>
  </si>
  <si>
    <t>Suzanne Hughes</t>
  </si>
  <si>
    <t>NZ-2023-296485</t>
  </si>
  <si>
    <t>BR-8129</t>
  </si>
  <si>
    <t>Brian Bryant</t>
  </si>
  <si>
    <t>NZ-2022-653922</t>
  </si>
  <si>
    <t>DE-7649</t>
  </si>
  <si>
    <t>Debra Craw</t>
  </si>
  <si>
    <t>NZ-2021-126986</t>
  </si>
  <si>
    <t>CH-1842</t>
  </si>
  <si>
    <t>Christopher Buchanan-Carter</t>
  </si>
  <si>
    <t>NZ-2021-669758</t>
  </si>
  <si>
    <t>HA-6797</t>
  </si>
  <si>
    <t>Hayden Lee</t>
  </si>
  <si>
    <t>NZ-2023-281870</t>
  </si>
  <si>
    <t>TA-5972</t>
  </si>
  <si>
    <t>Tanya Nicholas-Jones</t>
  </si>
  <si>
    <t>NZ-2024-547992</t>
  </si>
  <si>
    <t>PH-1479</t>
  </si>
  <si>
    <t>Phoenix Moore</t>
  </si>
  <si>
    <t>NZ-2023-136228</t>
  </si>
  <si>
    <t>EM-1392</t>
  </si>
  <si>
    <t>Emma Pickering</t>
  </si>
  <si>
    <t>NZ-2022-431752</t>
  </si>
  <si>
    <t>JO-1947</t>
  </si>
  <si>
    <t>Joshua O'Neill</t>
  </si>
  <si>
    <t>NZ-2023-338713</t>
  </si>
  <si>
    <t>SA-4224</t>
  </si>
  <si>
    <t>Samuel Manson</t>
  </si>
  <si>
    <t>NZ-2025-409796</t>
  </si>
  <si>
    <t>KE-8666</t>
  </si>
  <si>
    <t>Kelly Corbett</t>
  </si>
  <si>
    <t>NZ-2022-854056</t>
  </si>
  <si>
    <t>MA-7223</t>
  </si>
  <si>
    <t>Madison Smith</t>
  </si>
  <si>
    <t>NZ-2024-393723</t>
  </si>
  <si>
    <t>SH-9716</t>
  </si>
  <si>
    <t>Shane Green-Jensen</t>
  </si>
  <si>
    <t>NZ-2025-318005</t>
  </si>
  <si>
    <t>AI-6409</t>
  </si>
  <si>
    <t>Aiden Rowland</t>
  </si>
  <si>
    <t>NZ-2024-611909</t>
  </si>
  <si>
    <t>AL-4585</t>
  </si>
  <si>
    <t>Alicia Smith</t>
  </si>
  <si>
    <t>NZ-2022-241659</t>
  </si>
  <si>
    <t>EL-1933</t>
  </si>
  <si>
    <t>Elizabeth Hickey</t>
  </si>
  <si>
    <t>NZ-2024-325539</t>
  </si>
  <si>
    <t>WE-3665</t>
  </si>
  <si>
    <t>Wendy Johnston</t>
  </si>
  <si>
    <t>NZ-2022-824716</t>
  </si>
  <si>
    <t>CO-1799</t>
  </si>
  <si>
    <t>Colin Ritchie</t>
  </si>
  <si>
    <t>NZ-2025-736461</t>
  </si>
  <si>
    <t>BE-6095</t>
  </si>
  <si>
    <t>Benjamin Mason-Freeman</t>
  </si>
  <si>
    <t>NZ-2024-417590</t>
  </si>
  <si>
    <t>MA-2126</t>
  </si>
  <si>
    <t>Mark Patchett</t>
  </si>
  <si>
    <t>NZ-2024-452026</t>
  </si>
  <si>
    <t>SA-3774</t>
  </si>
  <si>
    <t>NZ-2023-559402</t>
  </si>
  <si>
    <t>JA-6437</t>
  </si>
  <si>
    <t>James Gardner</t>
  </si>
  <si>
    <t>NZ-2023-847428</t>
  </si>
  <si>
    <t>LE-4291</t>
  </si>
  <si>
    <t>Levi Griffiths</t>
  </si>
  <si>
    <t>NZ-2022-556407</t>
  </si>
  <si>
    <t>DA-4289</t>
  </si>
  <si>
    <t>David Webb</t>
  </si>
  <si>
    <t>NZ-2021-109339</t>
  </si>
  <si>
    <t>ST-1604</t>
  </si>
  <si>
    <t>Stephen Scott</t>
  </si>
  <si>
    <t>NZ-2022-994715</t>
  </si>
  <si>
    <t>VI-4514</t>
  </si>
  <si>
    <t>Vicki Barker</t>
  </si>
  <si>
    <t>NZ-2023-179267</t>
  </si>
  <si>
    <t>NA-2991</t>
  </si>
  <si>
    <t>Nathan Beattie</t>
  </si>
  <si>
    <t>NZ-2023-955947</t>
  </si>
  <si>
    <t>TH-7563</t>
  </si>
  <si>
    <t>Thomas Blick</t>
  </si>
  <si>
    <t>NZ-2022-154893</t>
  </si>
  <si>
    <t>JA-3799</t>
  </si>
  <si>
    <t>Jade Manning</t>
  </si>
  <si>
    <t>NZ-2022-709908</t>
  </si>
  <si>
    <t>RY-8172</t>
  </si>
  <si>
    <t>Ryan Stone</t>
  </si>
  <si>
    <t>NZ-2022-937812</t>
  </si>
  <si>
    <t>GE-9576</t>
  </si>
  <si>
    <t>Georgia Scott</t>
  </si>
  <si>
    <t>NZ-2023-369204</t>
  </si>
  <si>
    <t>SH-7980</t>
  </si>
  <si>
    <t>Shelley Lang</t>
  </si>
  <si>
    <t>NZ-2022-776500</t>
  </si>
  <si>
    <t>DA-1228</t>
  </si>
  <si>
    <t>NZ-2022-323819</t>
  </si>
  <si>
    <t>CH-3845</t>
  </si>
  <si>
    <t>Charlotte Davies</t>
  </si>
  <si>
    <t>NZ-2024-356859</t>
  </si>
  <si>
    <t>LO-3817</t>
  </si>
  <si>
    <t>Logan Webby</t>
  </si>
  <si>
    <t>NZ-2025-479316</t>
  </si>
  <si>
    <t>SA-8221</t>
  </si>
  <si>
    <t>Sandra Brown</t>
  </si>
  <si>
    <t>NZ-2022-866637</t>
  </si>
  <si>
    <t>AN-4149</t>
  </si>
  <si>
    <t>NZ-2021-535219</t>
  </si>
  <si>
    <t>ME-1822</t>
  </si>
  <si>
    <t>Melanie Phillips</t>
  </si>
  <si>
    <t>NZ-2024-520511</t>
  </si>
  <si>
    <t>JA-6382</t>
  </si>
  <si>
    <t>Jayden Christie</t>
  </si>
  <si>
    <t>NZ-2023-878221</t>
  </si>
  <si>
    <t>DE-4556</t>
  </si>
  <si>
    <t>Dean Best</t>
  </si>
  <si>
    <t>NZ-2021-413225</t>
  </si>
  <si>
    <t>SC-4638</t>
  </si>
  <si>
    <t>Scott Watt-Richards</t>
  </si>
  <si>
    <t>NZ-2023-624373</t>
  </si>
  <si>
    <t>WI-9039</t>
  </si>
  <si>
    <t>William Jones</t>
  </si>
  <si>
    <t>NZ-2023-393319</t>
  </si>
  <si>
    <t>NZ-2024-104698</t>
  </si>
  <si>
    <t>ST-2122</t>
  </si>
  <si>
    <t>Stephanie Craven</t>
  </si>
  <si>
    <t>NZ-2023-343477</t>
  </si>
  <si>
    <t>JA-1572</t>
  </si>
  <si>
    <t>Jake Simmons</t>
  </si>
  <si>
    <t>NZ-2022-658802</t>
  </si>
  <si>
    <t>JA-7162</t>
  </si>
  <si>
    <t>Jane Wallis-Taylor</t>
  </si>
  <si>
    <t>NZ-2022-309897</t>
  </si>
  <si>
    <t>LI-8222</t>
  </si>
  <si>
    <t>Lisa Carson</t>
  </si>
  <si>
    <t>NZ-2021-365237</t>
  </si>
  <si>
    <t>EL-1647</t>
  </si>
  <si>
    <t>Ella Aitken</t>
  </si>
  <si>
    <t>NZ-2022-228775</t>
  </si>
  <si>
    <t>AA-6260</t>
  </si>
  <si>
    <t>Aaron Morgan-Jones</t>
  </si>
  <si>
    <t>NZ-2021-294767</t>
  </si>
  <si>
    <t>MI-4503</t>
  </si>
  <si>
    <t>NZ-2022-313078</t>
  </si>
  <si>
    <t>DA-8741</t>
  </si>
  <si>
    <t>Daniel MacDonald</t>
  </si>
  <si>
    <t>NZ-2021-148612</t>
  </si>
  <si>
    <t>PA-3700</t>
  </si>
  <si>
    <t>Paula Waghorn</t>
  </si>
  <si>
    <t>NZ-2021-370775</t>
  </si>
  <si>
    <t>KI-2745</t>
  </si>
  <si>
    <t>Kim Morgan</t>
  </si>
  <si>
    <t>NZ-2024-323455</t>
  </si>
  <si>
    <t>AM-8905</t>
  </si>
  <si>
    <t>Amanda O'Connor-Robert</t>
  </si>
  <si>
    <t>NZ-2022-606844</t>
  </si>
  <si>
    <t>WE-7492</t>
  </si>
  <si>
    <t>Wendy Burr</t>
  </si>
  <si>
    <t>NZ-2024-585473</t>
  </si>
  <si>
    <t>BA-5144</t>
  </si>
  <si>
    <t>Barbara Wood</t>
  </si>
  <si>
    <t>NZ-2023-312805</t>
  </si>
  <si>
    <t>ER-5337</t>
  </si>
  <si>
    <t>Erin Buckley</t>
  </si>
  <si>
    <t>NZ-2023-595339</t>
  </si>
  <si>
    <t>AN-5108</t>
  </si>
  <si>
    <t>Anthony Hills-Smith</t>
  </si>
  <si>
    <t>NZ-2023-624658</t>
  </si>
  <si>
    <t>JU-5889</t>
  </si>
  <si>
    <t>Julie Fletcher-Stone</t>
  </si>
  <si>
    <t>NZ-2023-535008</t>
  </si>
  <si>
    <t>SA-1942</t>
  </si>
  <si>
    <t>Sandra Dalton</t>
  </si>
  <si>
    <t>NZ-2024-774637</t>
  </si>
  <si>
    <t>OL-2077</t>
  </si>
  <si>
    <t>Olivia Davidson</t>
  </si>
  <si>
    <t>NZ-2022-815833</t>
  </si>
  <si>
    <t>JA-1228</t>
  </si>
  <si>
    <t>Jacob Williams</t>
  </si>
  <si>
    <t>NZ-2024-656452</t>
  </si>
  <si>
    <t>BR-3612</t>
  </si>
  <si>
    <t>Brayden Turner-Alve</t>
  </si>
  <si>
    <t>NZ-2024-710145</t>
  </si>
  <si>
    <t>CA-1418</t>
  </si>
  <si>
    <t>Caleb McMahon</t>
  </si>
  <si>
    <t>NZ-2022-988598</t>
  </si>
  <si>
    <t>TA-2443</t>
  </si>
  <si>
    <t>Tara Thomas</t>
  </si>
  <si>
    <t>NZ-2022-177679</t>
  </si>
  <si>
    <t>RY-8704</t>
  </si>
  <si>
    <t>Ryder Thomas</t>
  </si>
  <si>
    <t>NZ-2023-917285</t>
  </si>
  <si>
    <t>NA-9422</t>
  </si>
  <si>
    <t>Nathan Hewitt</t>
  </si>
  <si>
    <t>NZ-2023-733545</t>
  </si>
  <si>
    <t>SU-9082</t>
  </si>
  <si>
    <t>Suzanne Guard-Williams</t>
  </si>
  <si>
    <t>NZ-2025-232001</t>
  </si>
  <si>
    <t>BE-8939</t>
  </si>
  <si>
    <t>Bernard Hayes-Jennings</t>
  </si>
  <si>
    <t>NZ-2022-394897</t>
  </si>
  <si>
    <t>RI-9892</t>
  </si>
  <si>
    <t>Richard Robb-Morton</t>
  </si>
  <si>
    <t>NZ-2023-349293</t>
  </si>
  <si>
    <t>WI-1790</t>
  </si>
  <si>
    <t>William Zimmerman-Schwass</t>
  </si>
  <si>
    <t>NZ-2024-841361</t>
  </si>
  <si>
    <t>CL-6240</t>
  </si>
  <si>
    <t>Claire Rogers</t>
  </si>
  <si>
    <t>NZ-2024-475859</t>
  </si>
  <si>
    <t>JO-2702</t>
  </si>
  <si>
    <t>Joel Hawkins</t>
  </si>
  <si>
    <t>NZ-2023-948819</t>
  </si>
  <si>
    <t>LU-1629</t>
  </si>
  <si>
    <t>Lucas Lamb</t>
  </si>
  <si>
    <t>NZ-2023-149193</t>
  </si>
  <si>
    <t>JO-7394</t>
  </si>
  <si>
    <t>Jordan Fox</t>
  </si>
  <si>
    <t>NZ-2021-278073</t>
  </si>
  <si>
    <t>Samantha Wood</t>
  </si>
  <si>
    <t>NZ-2023-582901</t>
  </si>
  <si>
    <t>SA-6226</t>
  </si>
  <si>
    <t>Sarah Reid</t>
  </si>
  <si>
    <t>NZ-2025-541971</t>
  </si>
  <si>
    <t>KA-6521</t>
  </si>
  <si>
    <t>Kathleen Hansen</t>
  </si>
  <si>
    <t>NZ-2021-519089</t>
  </si>
  <si>
    <t>QU-8488</t>
  </si>
  <si>
    <t>Quinn Davis-Hay</t>
  </si>
  <si>
    <t>NZ-2022-178324</t>
  </si>
  <si>
    <t>ST-2495</t>
  </si>
  <si>
    <t>Stephanie Stevens</t>
  </si>
  <si>
    <t>NZ-2023-479787</t>
  </si>
  <si>
    <t>VA-1125</t>
  </si>
  <si>
    <t>Vanessa Thomas</t>
  </si>
  <si>
    <t>NZ-2024-147597</t>
  </si>
  <si>
    <t>SO-6507</t>
  </si>
  <si>
    <t>Sophia Ford</t>
  </si>
  <si>
    <t>NZ-2022-473353</t>
  </si>
  <si>
    <t>DA-9043</t>
  </si>
  <si>
    <t>Darren Logan</t>
  </si>
  <si>
    <t>NZ-2023-377820</t>
  </si>
  <si>
    <t>Caroline Howell</t>
  </si>
  <si>
    <t>NZ-2023-696048</t>
  </si>
  <si>
    <t>TH-3506</t>
  </si>
  <si>
    <t>Thomas Olsen</t>
  </si>
  <si>
    <t>NZ-2024-107702</t>
  </si>
  <si>
    <t>AR-4502</t>
  </si>
  <si>
    <t>Ariana Clifford</t>
  </si>
  <si>
    <t>NZ-2021-713859</t>
  </si>
  <si>
    <t>LE-1036</t>
  </si>
  <si>
    <t>Leah McKay-Gaskin</t>
  </si>
  <si>
    <t>NZ-2022-619101</t>
  </si>
  <si>
    <t>SH-5353</t>
  </si>
  <si>
    <t>Sharon Williams-Harris</t>
  </si>
  <si>
    <t>NZ-2023-293009</t>
  </si>
  <si>
    <t>GR-6698</t>
  </si>
  <si>
    <t>Graham Fairhall-Laing</t>
  </si>
  <si>
    <t>NZ-2024-709378</t>
  </si>
  <si>
    <t>TO-2266</t>
  </si>
  <si>
    <t>Tony Kerr</t>
  </si>
  <si>
    <t>NZ-2022-790020</t>
  </si>
  <si>
    <t>CA-1036</t>
  </si>
  <si>
    <t>Catherine Knox</t>
  </si>
  <si>
    <t>NZ-2024-541048</t>
  </si>
  <si>
    <t>MO-9365</t>
  </si>
  <si>
    <t>Molly Rowland</t>
  </si>
  <si>
    <t>NZ-2021-729898</t>
  </si>
  <si>
    <t>NA-8742</t>
  </si>
  <si>
    <t>Natalie Gleeson</t>
  </si>
  <si>
    <t>NZ-2023-127783</t>
  </si>
  <si>
    <t>CH-3123</t>
  </si>
  <si>
    <t>Christine Williams</t>
  </si>
  <si>
    <t>NZ-2021-552456</t>
  </si>
  <si>
    <t>AR-7539</t>
  </si>
  <si>
    <t>Arthur Read</t>
  </si>
  <si>
    <t>NZ-2022-595956</t>
  </si>
  <si>
    <t>AN-4276</t>
  </si>
  <si>
    <t>Annabelle Newman</t>
  </si>
  <si>
    <t>NZ-2023-989363</t>
  </si>
  <si>
    <t>PH-2444</t>
  </si>
  <si>
    <t>Philip Kelly</t>
  </si>
  <si>
    <t>NZ-2024-604529</t>
  </si>
  <si>
    <t>PE-7932</t>
  </si>
  <si>
    <t>Peyton Mason</t>
  </si>
  <si>
    <t>NZ-2023-506753</t>
  </si>
  <si>
    <t>PH-1932</t>
  </si>
  <si>
    <t>Phoebe Kendall-Smith</t>
  </si>
  <si>
    <t>NZ-2022-357584</t>
  </si>
  <si>
    <t>CA-6742</t>
  </si>
  <si>
    <t>Callum Robson</t>
  </si>
  <si>
    <t>NZ-2024-607825</t>
  </si>
  <si>
    <t>AN-1732</t>
  </si>
  <si>
    <t>Angus Nicol</t>
  </si>
  <si>
    <t>NZ-2023-728708</t>
  </si>
  <si>
    <t>RA-1477</t>
  </si>
  <si>
    <t>Rachel Osborne</t>
  </si>
  <si>
    <t>NZ-2022-458470</t>
  </si>
  <si>
    <t>AN-1082</t>
  </si>
  <si>
    <t>Andrew Toms-O'Leary</t>
  </si>
  <si>
    <t>NZ-2023-173896</t>
  </si>
  <si>
    <t>WA-3705</t>
  </si>
  <si>
    <t>Wayne Herd</t>
  </si>
  <si>
    <t>NZ-2022-757298</t>
  </si>
  <si>
    <t>CH-3816</t>
  </si>
  <si>
    <t>Chelsea Douglas</t>
  </si>
  <si>
    <t>NZ-2022-731454</t>
  </si>
  <si>
    <t>WI-7631</t>
  </si>
  <si>
    <t>Wiremu Field</t>
  </si>
  <si>
    <t>NZ-2022-732493</t>
  </si>
  <si>
    <t>MI-4111</t>
  </si>
  <si>
    <t>NZ-2025-622172</t>
  </si>
  <si>
    <t>AD-4760</t>
  </si>
  <si>
    <t>Adrienne Webb</t>
  </si>
  <si>
    <t>NZ-2023-847497</t>
  </si>
  <si>
    <t>MA-6341</t>
  </si>
  <si>
    <t>Matthew Hodson-Watts</t>
  </si>
  <si>
    <t>NZ-2025-887589</t>
  </si>
  <si>
    <t>ST-3888</t>
  </si>
  <si>
    <t>Steven Spencer-Pollard</t>
  </si>
  <si>
    <t>NZ-2024-989746</t>
  </si>
  <si>
    <t>AN-9694</t>
  </si>
  <si>
    <t>Andrew Small</t>
  </si>
  <si>
    <t>NZ-2021-695603</t>
  </si>
  <si>
    <t>JO-6256</t>
  </si>
  <si>
    <t>Joshua Bary</t>
  </si>
  <si>
    <t>NZ-2023-141453</t>
  </si>
  <si>
    <t>LI-7805</t>
  </si>
  <si>
    <t>Lisa Aitken</t>
  </si>
  <si>
    <t>NZ-2022-858082</t>
  </si>
  <si>
    <t>XA-6854</t>
  </si>
  <si>
    <t>Xavier MacKay</t>
  </si>
  <si>
    <t>NZ-2022-277045</t>
  </si>
  <si>
    <t>LY-5801</t>
  </si>
  <si>
    <t>Lynette Anderson</t>
  </si>
  <si>
    <t>NZ-2022-175447</t>
  </si>
  <si>
    <t>HA-9509</t>
  </si>
  <si>
    <t>Hamish Thompson</t>
  </si>
  <si>
    <t>NZ-2021-667569</t>
  </si>
  <si>
    <t>ST-4636</t>
  </si>
  <si>
    <t>Stephanie McMahon</t>
  </si>
  <si>
    <t>NZ-2025-926927</t>
  </si>
  <si>
    <t>TI-5461</t>
  </si>
  <si>
    <t>Tiana Jackson</t>
  </si>
  <si>
    <t>NZ-2024-205549</t>
  </si>
  <si>
    <t>PA-4603</t>
  </si>
  <si>
    <t>Paige Harper</t>
  </si>
  <si>
    <t>NZ-2021-351886</t>
  </si>
  <si>
    <t>RU-3562</t>
  </si>
  <si>
    <t>Ruby McGregor</t>
  </si>
  <si>
    <t>NZ-2023-152355</t>
  </si>
  <si>
    <t>AA-9975</t>
  </si>
  <si>
    <t>Aaron Baker</t>
  </si>
  <si>
    <t>NZ-2022-827060</t>
  </si>
  <si>
    <t>SA-9608</t>
  </si>
  <si>
    <t>Samantha Wallace</t>
  </si>
  <si>
    <t>NZ-2023-958117</t>
  </si>
  <si>
    <t>SA-5371</t>
  </si>
  <si>
    <t>NZ-2023-224205</t>
  </si>
  <si>
    <t>LI-8321</t>
  </si>
  <si>
    <t>Lisa Newman-Turner</t>
  </si>
  <si>
    <t>NZ-2021-379414</t>
  </si>
  <si>
    <t>IS-3564</t>
  </si>
  <si>
    <t>Isabelle Ward</t>
  </si>
  <si>
    <t>NZ-2022-298361</t>
  </si>
  <si>
    <t>DO-7781</t>
  </si>
  <si>
    <t>NZ-2025-664034</t>
  </si>
  <si>
    <t>Stuart Martin</t>
  </si>
  <si>
    <t>NZ-2023-893567</t>
  </si>
  <si>
    <t>JO-5462</t>
  </si>
  <si>
    <t>John MacKay</t>
  </si>
  <si>
    <t>NZ-2024-849749</t>
  </si>
  <si>
    <t>AN-1987</t>
  </si>
  <si>
    <t>Anna Weston</t>
  </si>
  <si>
    <t>NZ-2023-550968</t>
  </si>
  <si>
    <t>SU-2450</t>
  </si>
  <si>
    <t>NZ-2024-462470</t>
  </si>
  <si>
    <t>DE-6446</t>
  </si>
  <si>
    <t>Deborah Cox-Brooks</t>
  </si>
  <si>
    <t>NZ-2023-798916</t>
  </si>
  <si>
    <t>LI-2801</t>
  </si>
  <si>
    <t>Lisa Corlett</t>
  </si>
  <si>
    <t>NZ-2022-870028</t>
  </si>
  <si>
    <t>GE-6563</t>
  </si>
  <si>
    <t>Gemma Fisher-Fulton</t>
  </si>
  <si>
    <t>NZ-2022-389575</t>
  </si>
  <si>
    <t>AN-4399</t>
  </si>
  <si>
    <t>Anthony Gill</t>
  </si>
  <si>
    <t>NZ-2022-281266</t>
  </si>
  <si>
    <t>Robert Hadfield-Frost</t>
  </si>
  <si>
    <t>NZ-2021-649886</t>
  </si>
  <si>
    <t>CH-3753</t>
  </si>
  <si>
    <t>Charlotte Nolan</t>
  </si>
  <si>
    <t>NZ-2024-540311</t>
  </si>
  <si>
    <t>SA-6736</t>
  </si>
  <si>
    <t>Sarah Lewis</t>
  </si>
  <si>
    <t>NZ-2024-186336</t>
  </si>
  <si>
    <t>PE-8515</t>
  </si>
  <si>
    <t>Peter Higgins</t>
  </si>
  <si>
    <t>NZ-2024-351090</t>
  </si>
  <si>
    <t>RY-9287</t>
  </si>
  <si>
    <t>Ryan Lancaster</t>
  </si>
  <si>
    <t>NZ-2023-602371</t>
  </si>
  <si>
    <t>XA-7087</t>
  </si>
  <si>
    <t>Xavier Eaton</t>
  </si>
  <si>
    <t>NZ-2023-491473</t>
  </si>
  <si>
    <t>HA-1866</t>
  </si>
  <si>
    <t>Harry Doyle</t>
  </si>
  <si>
    <t>NZ-2023-848617</t>
  </si>
  <si>
    <t>MA-3980</t>
  </si>
  <si>
    <t>Martin McLachlan</t>
  </si>
  <si>
    <t>NZ-2025-681656</t>
  </si>
  <si>
    <t>MI-3818</t>
  </si>
  <si>
    <t>Michele Stewart-Horton</t>
  </si>
  <si>
    <t>NZ-2022-289537</t>
  </si>
  <si>
    <t>JA-6468</t>
  </si>
  <si>
    <t>Jason Edwards</t>
  </si>
  <si>
    <t>NZ-2021-846113</t>
  </si>
  <si>
    <t>OL-3548</t>
  </si>
  <si>
    <t>Olivia Rush</t>
  </si>
  <si>
    <t>NZ-2022-655671</t>
  </si>
  <si>
    <t>AN-5404</t>
  </si>
  <si>
    <t>Andrew Shand-Davis</t>
  </si>
  <si>
    <t>NZ-2023-891296</t>
  </si>
  <si>
    <t>RI-7669</t>
  </si>
  <si>
    <t>Richard Mason</t>
  </si>
  <si>
    <t>NZ-2024-592882</t>
  </si>
  <si>
    <t>SU-2046</t>
  </si>
  <si>
    <t>NZ-2023-474357</t>
  </si>
  <si>
    <t>RY-3665</t>
  </si>
  <si>
    <t>Ryan Davies</t>
  </si>
  <si>
    <t>NZ-2023-779825</t>
  </si>
  <si>
    <t>RE-8064</t>
  </si>
  <si>
    <t>Rebecca Searle</t>
  </si>
  <si>
    <t>NZ-2024-700893</t>
  </si>
  <si>
    <t>ME-9110</t>
  </si>
  <si>
    <t>Melanie Butcher</t>
  </si>
  <si>
    <t>NZ-2024-944441</t>
  </si>
  <si>
    <t>KI-3706</t>
  </si>
  <si>
    <t>Kim Croad</t>
  </si>
  <si>
    <t>NZ-2021-633915</t>
  </si>
  <si>
    <t>JA-5827</t>
  </si>
  <si>
    <t>Jamie Walton</t>
  </si>
  <si>
    <t>NZ-2023-667796</t>
  </si>
  <si>
    <t>SU-2441</t>
  </si>
  <si>
    <t>Suzanne Muir</t>
  </si>
  <si>
    <t>NZ-2022-275047</t>
  </si>
  <si>
    <t>KA-2936</t>
  </si>
  <si>
    <t>Karen Hayward</t>
  </si>
  <si>
    <t>NZ-2021-913920</t>
  </si>
  <si>
    <t>JU-6651</t>
  </si>
  <si>
    <t>Judith Knowles</t>
  </si>
  <si>
    <t>NZ-2023-785875</t>
  </si>
  <si>
    <t>JO-4767</t>
  </si>
  <si>
    <t>Joanne Bell-Harris</t>
  </si>
  <si>
    <t>NZ-2024-126002</t>
  </si>
  <si>
    <t>TA-3864</t>
  </si>
  <si>
    <t>Taylor Kelly</t>
  </si>
  <si>
    <t>NZ-2024-144597</t>
  </si>
  <si>
    <t>JE-5150</t>
  </si>
  <si>
    <t>Jeremy Hadfield</t>
  </si>
  <si>
    <t>NZ-2023-124607</t>
  </si>
  <si>
    <t>JA-2694</t>
  </si>
  <si>
    <t>Jade Anderson</t>
  </si>
  <si>
    <t>NZ-2022-590745</t>
  </si>
  <si>
    <t>JU-1733</t>
  </si>
  <si>
    <t>Julie Jackson</t>
  </si>
  <si>
    <t>NZ-2024-643282</t>
  </si>
  <si>
    <t>DE-8498</t>
  </si>
  <si>
    <t>Deborah Hawkins-Smith</t>
  </si>
  <si>
    <t>NZ-2021-580715</t>
  </si>
  <si>
    <t>BR-4530</t>
  </si>
  <si>
    <t>Brent Johnston</t>
  </si>
  <si>
    <t>NZ-2024-704121</t>
  </si>
  <si>
    <t>PA-7734</t>
  </si>
  <si>
    <t>Patrick Jennings</t>
  </si>
  <si>
    <t>NZ-2025-819640</t>
  </si>
  <si>
    <t>PA-1960</t>
  </si>
  <si>
    <t>Paula Simpson-Dunn</t>
  </si>
  <si>
    <t>NZ-2024-486442</t>
  </si>
  <si>
    <t>GA-8139</t>
  </si>
  <si>
    <t>Garry Blair</t>
  </si>
  <si>
    <t>NZ-2022-645162</t>
  </si>
  <si>
    <t>CO-6574</t>
  </si>
  <si>
    <t>Cole Henderson</t>
  </si>
  <si>
    <t>NZ-2023-304700</t>
  </si>
  <si>
    <t>LA-2583</t>
  </si>
  <si>
    <t>Lance Brown-Morris</t>
  </si>
  <si>
    <t>NZ-2023-956214</t>
  </si>
  <si>
    <t>AT-3013</t>
  </si>
  <si>
    <t>Ataahua Gray-Dawick</t>
  </si>
  <si>
    <t>NZ-2023-863517</t>
  </si>
  <si>
    <t>MA-5222</t>
  </si>
  <si>
    <t>Mary Hansen</t>
  </si>
  <si>
    <t>NZ-2025-634768</t>
  </si>
  <si>
    <t>CA-4069</t>
  </si>
  <si>
    <t>Cameron Riley</t>
  </si>
  <si>
    <t>NZ-2021-333524</t>
  </si>
  <si>
    <t>KE-2496</t>
  </si>
  <si>
    <t>Kelsey Brown</t>
  </si>
  <si>
    <t>NZ-2022-583975</t>
  </si>
  <si>
    <t>TE-9937</t>
  </si>
  <si>
    <t>Teresa Phillips</t>
  </si>
  <si>
    <t>NZ-2022-541185</t>
  </si>
  <si>
    <t>MA-1875</t>
  </si>
  <si>
    <t>Mary Bell</t>
  </si>
  <si>
    <t>NZ-2023-235006</t>
  </si>
  <si>
    <t>MI-4786</t>
  </si>
  <si>
    <t>Mitchell Avery</t>
  </si>
  <si>
    <t>NZ-2024-525315</t>
  </si>
  <si>
    <t>TR-4336</t>
  </si>
  <si>
    <t>Tracy Bailey</t>
  </si>
  <si>
    <t>NZ-2023-482275</t>
  </si>
  <si>
    <t>DA-7822</t>
  </si>
  <si>
    <t>NZ-2021-501070</t>
  </si>
  <si>
    <t>AM-6938</t>
  </si>
  <si>
    <t>Amber Hanson</t>
  </si>
  <si>
    <t>NZ-2024-491827</t>
  </si>
  <si>
    <t>RI-8788</t>
  </si>
  <si>
    <t>Richard Russell</t>
  </si>
  <si>
    <t>NZ-2025-915414</t>
  </si>
  <si>
    <t>WI-4982</t>
  </si>
  <si>
    <t>NZ-2022-140880</t>
  </si>
  <si>
    <t>DA-7172</t>
  </si>
  <si>
    <t>Daniel Carroll</t>
  </si>
  <si>
    <t>NZ-2024-769379</t>
  </si>
  <si>
    <t>DA-2100</t>
  </si>
  <si>
    <t>Daniel Mason</t>
  </si>
  <si>
    <t>NZ-2025-630262</t>
  </si>
  <si>
    <t>KY-4050</t>
  </si>
  <si>
    <t>Kylie Barnes-Gray</t>
  </si>
  <si>
    <t>NZ-2021-438283</t>
  </si>
  <si>
    <t>TR-1274</t>
  </si>
  <si>
    <t>Troy Spencer</t>
  </si>
  <si>
    <t>NZ-2022-249742</t>
  </si>
  <si>
    <t>HE-4288</t>
  </si>
  <si>
    <t>Heidi Perry</t>
  </si>
  <si>
    <t>NZ-2022-144343</t>
  </si>
  <si>
    <t>EM-8351</t>
  </si>
  <si>
    <t>Emma Wells-Davis</t>
  </si>
  <si>
    <t>NZ-2023-421229</t>
  </si>
  <si>
    <t>LI-7186</t>
  </si>
  <si>
    <t>Linda O'Leary</t>
  </si>
  <si>
    <t>NZ-2021-116096</t>
  </si>
  <si>
    <t>SU-7643</t>
  </si>
  <si>
    <t>Suzanne Smith-Lang</t>
  </si>
  <si>
    <t>NZ-2021-315836</t>
  </si>
  <si>
    <t>LE-9146</t>
  </si>
  <si>
    <t>Leanne Davison</t>
  </si>
  <si>
    <t>NZ-2023-353631</t>
  </si>
  <si>
    <t>DE-1362</t>
  </si>
  <si>
    <t>Deborah Jones-Rowlands</t>
  </si>
  <si>
    <t>NZ-2023-198507</t>
  </si>
  <si>
    <t>AN-4067</t>
  </si>
  <si>
    <t>Ann Jensen</t>
  </si>
  <si>
    <t>NZ-2021-578898</t>
  </si>
  <si>
    <t>DA-7815</t>
  </si>
  <si>
    <t>David Hamilton</t>
  </si>
  <si>
    <t>NZ-2023-462615</t>
  </si>
  <si>
    <t>JA-6622</t>
  </si>
  <si>
    <t>Jade Short</t>
  </si>
  <si>
    <t>NZ-2023-665747</t>
  </si>
  <si>
    <t>CH-1370</t>
  </si>
  <si>
    <t>Charlie Moore</t>
  </si>
  <si>
    <t>NZ-2022-599116</t>
  </si>
  <si>
    <t>JA-2214</t>
  </si>
  <si>
    <t>Jason Harrison</t>
  </si>
  <si>
    <t>NZ-2021-717800</t>
  </si>
  <si>
    <t>CR-5252</t>
  </si>
  <si>
    <t>Crystal Lowe</t>
  </si>
  <si>
    <t>NZ-2024-193423</t>
  </si>
  <si>
    <t>PA-4529</t>
  </si>
  <si>
    <t>Paul Hart</t>
  </si>
  <si>
    <t>NZ-2022-728137</t>
  </si>
  <si>
    <t>ZA-5326</t>
  </si>
  <si>
    <t>Zara Searle</t>
  </si>
  <si>
    <t>NZ-2024-592285</t>
  </si>
  <si>
    <t>SA-4311</t>
  </si>
  <si>
    <t>Sandra Duncan</t>
  </si>
  <si>
    <t>NZ-2022-343543</t>
  </si>
  <si>
    <t>MI-7387</t>
  </si>
  <si>
    <t>NZ-2023-860537</t>
  </si>
  <si>
    <t>JE-4382</t>
  </si>
  <si>
    <t>Jeremy Matthews</t>
  </si>
  <si>
    <t>NZ-2024-392986</t>
  </si>
  <si>
    <t>OL-3724</t>
  </si>
  <si>
    <t>Olivia Anderson</t>
  </si>
  <si>
    <t>NZ-2025-596935</t>
  </si>
  <si>
    <t>WE-6186</t>
  </si>
  <si>
    <t>Wendy Dalziel</t>
  </si>
  <si>
    <t>NZ-2021-933143</t>
  </si>
  <si>
    <t>JA-1609</t>
  </si>
  <si>
    <t>NZ-2025-333480</t>
  </si>
  <si>
    <t>SA-5406</t>
  </si>
  <si>
    <t>Sarah Dawson</t>
  </si>
  <si>
    <t>NZ-2021-505910</t>
  </si>
  <si>
    <t>ST-5741</t>
  </si>
  <si>
    <t>Stephen Giles</t>
  </si>
  <si>
    <t>NZ-2024-791735</t>
  </si>
  <si>
    <t>RE-8348</t>
  </si>
  <si>
    <t>Reuben Jackson-MacDonald</t>
  </si>
  <si>
    <t>NZ-2022-258497</t>
  </si>
  <si>
    <t>NI-5151</t>
  </si>
  <si>
    <t>Nicola Kendall-Simmonds</t>
  </si>
  <si>
    <t>NZ-2023-646741</t>
  </si>
  <si>
    <t>JE-2036</t>
  </si>
  <si>
    <t>Jessica Hope</t>
  </si>
  <si>
    <t>NZ-2023-255669</t>
  </si>
  <si>
    <t>AD-2794</t>
  </si>
  <si>
    <t>Adrienne Hickey</t>
  </si>
  <si>
    <t>NZ-2024-493837</t>
  </si>
  <si>
    <t>BL-5437</t>
  </si>
  <si>
    <t>Blake Reid</t>
  </si>
  <si>
    <t>NZ-2022-565547</t>
  </si>
  <si>
    <t>RO-4132</t>
  </si>
  <si>
    <t>Roger Stratford</t>
  </si>
  <si>
    <t>NZ-2022-148554</t>
  </si>
  <si>
    <t>KA-4129</t>
  </si>
  <si>
    <t>Kathleen Cooke</t>
  </si>
  <si>
    <t>NZ-2022-243651</t>
  </si>
  <si>
    <t>EM-1457</t>
  </si>
  <si>
    <t>Emily Wratt</t>
  </si>
  <si>
    <t>NZ-2024-560992</t>
  </si>
  <si>
    <t>AL-9759</t>
  </si>
  <si>
    <t>Alexandra Burt</t>
  </si>
  <si>
    <t>NZ-2022-146948</t>
  </si>
  <si>
    <t>JA-7610</t>
  </si>
  <si>
    <t>James Nash</t>
  </si>
  <si>
    <t>NZ-2021-154112</t>
  </si>
  <si>
    <t>MI-1735</t>
  </si>
  <si>
    <t>Michelle Meredith</t>
  </si>
  <si>
    <t>NZ-2024-261063</t>
  </si>
  <si>
    <t>DA-3608</t>
  </si>
  <si>
    <t>NZ-2025-782333</t>
  </si>
  <si>
    <t>PA-2185</t>
  </si>
  <si>
    <t>NZ-2023-763501</t>
  </si>
  <si>
    <t>JO-2142</t>
  </si>
  <si>
    <t>Jordan Goodwin</t>
  </si>
  <si>
    <t>NZ-2025-145064</t>
  </si>
  <si>
    <t>LE-1545</t>
  </si>
  <si>
    <t>Leanne Cook</t>
  </si>
  <si>
    <t>NZ-2022-907529</t>
  </si>
  <si>
    <t>CA-8950</t>
  </si>
  <si>
    <t>Cameron Lloyd</t>
  </si>
  <si>
    <t>NZ-2025-655290</t>
  </si>
  <si>
    <t>SO-6671</t>
  </si>
  <si>
    <t>NZ-2024-754179</t>
  </si>
  <si>
    <t>OL-5528</t>
  </si>
  <si>
    <t>Oliver Hoskins</t>
  </si>
  <si>
    <t>NZ-2021-445411</t>
  </si>
  <si>
    <t>CA-9804</t>
  </si>
  <si>
    <t>Carl McEwen</t>
  </si>
  <si>
    <t>NZ-2023-594004</t>
  </si>
  <si>
    <t>JA-2876</t>
  </si>
  <si>
    <t>NZ-2021-820898</t>
  </si>
  <si>
    <t>SA-8142</t>
  </si>
  <si>
    <t>Sarah Sixtus-Arnott</t>
  </si>
  <si>
    <t>NZ-2025-792835</t>
  </si>
  <si>
    <t>CH-2402</t>
  </si>
  <si>
    <t>Chloe Pearce-Clifford</t>
  </si>
  <si>
    <t>NZ-2022-312927</t>
  </si>
  <si>
    <t>DI-5774</t>
  </si>
  <si>
    <t>Dion Bell-Williams</t>
  </si>
  <si>
    <t>NZ-2022-559351</t>
  </si>
  <si>
    <t>EL-8318</t>
  </si>
  <si>
    <t>Elizabeth Dunn</t>
  </si>
  <si>
    <t>NZ-2023-717735</t>
  </si>
  <si>
    <t>VA-3444</t>
  </si>
  <si>
    <t>Vanessa Brown-Boon</t>
  </si>
  <si>
    <t>NZ-2021-452246</t>
  </si>
  <si>
    <t>JO-2374</t>
  </si>
  <si>
    <t>Josephine Alve</t>
  </si>
  <si>
    <t>NZ-2024-859626</t>
  </si>
  <si>
    <t>ED-7319</t>
  </si>
  <si>
    <t>Edward Ryan-Ching</t>
  </si>
  <si>
    <t>NZ-2024-591570</t>
  </si>
  <si>
    <t>JO-4801</t>
  </si>
  <si>
    <t>Joshua Bradley</t>
  </si>
  <si>
    <t>NZ-2023-680074</t>
  </si>
  <si>
    <t>NO-6239</t>
  </si>
  <si>
    <t>Noah Page</t>
  </si>
  <si>
    <t>NZ-2025-432911</t>
  </si>
  <si>
    <t>JO-6796</t>
  </si>
  <si>
    <t>Joseph McCallum</t>
  </si>
  <si>
    <t>NZ-2022-188712</t>
  </si>
  <si>
    <t>JA-3672</t>
  </si>
  <si>
    <t>Jason West-Oliver</t>
  </si>
  <si>
    <t>NZ-2025-997825</t>
  </si>
  <si>
    <t>CO-1404</t>
  </si>
  <si>
    <t>Colin Taylor</t>
  </si>
  <si>
    <t>NZ-2025-761339</t>
  </si>
  <si>
    <t>JA-2995</t>
  </si>
  <si>
    <t>Janice Small</t>
  </si>
  <si>
    <t>NZ-2023-244684</t>
  </si>
  <si>
    <t>PE-6928</t>
  </si>
  <si>
    <t>Peter Gibb</t>
  </si>
  <si>
    <t>NZ-2023-338064</t>
  </si>
  <si>
    <t>WA-5919</t>
  </si>
  <si>
    <t>Warren Mears</t>
  </si>
  <si>
    <t>NZ-2023-650386</t>
  </si>
  <si>
    <t>SA-7982</t>
  </si>
  <si>
    <t>Samuel Bell</t>
  </si>
  <si>
    <t>NZ-2023-384587</t>
  </si>
  <si>
    <t>SI-8823</t>
  </si>
  <si>
    <t>Simon Horn</t>
  </si>
  <si>
    <t>NZ-2022-744418</t>
  </si>
  <si>
    <t>KA-7086</t>
  </si>
  <si>
    <t>Kathryn Franklin</t>
  </si>
  <si>
    <t>NZ-2022-533937</t>
  </si>
  <si>
    <t>RE-3904</t>
  </si>
  <si>
    <t>Regan Wilton</t>
  </si>
  <si>
    <t>NZ-2025-469356</t>
  </si>
  <si>
    <t>CA-1981</t>
  </si>
  <si>
    <t>Caleb Jennings-Jones</t>
  </si>
  <si>
    <t>NZ-2023-542029</t>
  </si>
  <si>
    <t>DE-9362</t>
  </si>
  <si>
    <t>Deborah Lancaster</t>
  </si>
  <si>
    <t>NZ-2022-553941</t>
  </si>
  <si>
    <t>JA-3187</t>
  </si>
  <si>
    <t>Jason Weston</t>
  </si>
  <si>
    <t>NZ-2022-540026</t>
  </si>
  <si>
    <t>AN-3743</t>
  </si>
  <si>
    <t>Anika Martin</t>
  </si>
  <si>
    <t>NZ-2024-675730</t>
  </si>
  <si>
    <t>CH-2452</t>
  </si>
  <si>
    <t>Charles Gilchrist-Lane</t>
  </si>
  <si>
    <t>NZ-2023-441003</t>
  </si>
  <si>
    <t>CA-8298</t>
  </si>
  <si>
    <t>Cameron Neal</t>
  </si>
  <si>
    <t>NZ-2022-845907</t>
  </si>
  <si>
    <t>RI-5208</t>
  </si>
  <si>
    <t>Richard Hay</t>
  </si>
  <si>
    <t>NZ-2021-364062</t>
  </si>
  <si>
    <t>AI-9979</t>
  </si>
  <si>
    <t>Aidan Donald-Weston</t>
  </si>
  <si>
    <t>NZ-2022-657393</t>
  </si>
  <si>
    <t>KI-9924</t>
  </si>
  <si>
    <t>Kieran Powell</t>
  </si>
  <si>
    <t>NZ-2023-944552</t>
  </si>
  <si>
    <t>KE-8733</t>
  </si>
  <si>
    <t>Keegan Corlett</t>
  </si>
  <si>
    <t>NZ-2023-312596</t>
  </si>
  <si>
    <t>JA-7656</t>
  </si>
  <si>
    <t>Jacob Thomas-Adams</t>
  </si>
  <si>
    <t>NZ-2024-460024</t>
  </si>
  <si>
    <t>GE-9590</t>
  </si>
  <si>
    <t>George Miles</t>
  </si>
  <si>
    <t>NZ-2021-861632</t>
  </si>
  <si>
    <t>CH-4359</t>
  </si>
  <si>
    <t>Charles Baker</t>
  </si>
  <si>
    <t>NZ-2023-115277</t>
  </si>
  <si>
    <t>RO-9507</t>
  </si>
  <si>
    <t>Robin Wheeler</t>
  </si>
  <si>
    <t>NZ-2024-764540</t>
  </si>
  <si>
    <t>BR-9557</t>
  </si>
  <si>
    <t>Brooke Cragg</t>
  </si>
  <si>
    <t>NZ-2025-814677</t>
  </si>
  <si>
    <t>XA-5070</t>
  </si>
  <si>
    <t>Xavier Gore</t>
  </si>
  <si>
    <t>NZ-2024-175942</t>
  </si>
  <si>
    <t>TA-5009</t>
  </si>
  <si>
    <t>Tane Woolley</t>
  </si>
  <si>
    <t>NZ-2024-656545</t>
  </si>
  <si>
    <t>CH-3783</t>
  </si>
  <si>
    <t>Cheryl Carter</t>
  </si>
  <si>
    <t>NZ-2022-977663</t>
  </si>
  <si>
    <t>TA-5691</t>
  </si>
  <si>
    <t>Tai Lucas-Ramsay</t>
  </si>
  <si>
    <t>NZ-2024-271741</t>
  </si>
  <si>
    <t>VA-6587</t>
  </si>
  <si>
    <t>Vanessa McMahon</t>
  </si>
  <si>
    <t>NZ-2024-852667</t>
  </si>
  <si>
    <t>RI-6107</t>
  </si>
  <si>
    <t>Riley Doherty</t>
  </si>
  <si>
    <t>NZ-2025-647003</t>
  </si>
  <si>
    <t>JA-7946</t>
  </si>
  <si>
    <t>Jason Gardiner</t>
  </si>
  <si>
    <t>NZ-2024-778546</t>
  </si>
  <si>
    <t>AR-8350</t>
  </si>
  <si>
    <t>Ariana Tanner</t>
  </si>
  <si>
    <t>NZ-2022-867286</t>
  </si>
  <si>
    <t>TO-9623</t>
  </si>
  <si>
    <t>Toby McGrath</t>
  </si>
  <si>
    <t>NZ-2022-766549</t>
  </si>
  <si>
    <t>Ian Turnbull</t>
  </si>
  <si>
    <t>NZ-2024-232404</t>
  </si>
  <si>
    <t>KE-2005</t>
  </si>
  <si>
    <t>Kelly Gardiner</t>
  </si>
  <si>
    <t>NZ-2023-332544</t>
  </si>
  <si>
    <t>JA-6524</t>
  </si>
  <si>
    <t>Jacqueline Woolley</t>
  </si>
  <si>
    <t>NZ-2021-748443</t>
  </si>
  <si>
    <t>JO-3200</t>
  </si>
  <si>
    <t>John Thompson-Schwass</t>
  </si>
  <si>
    <t>NZ-2023-477226</t>
  </si>
  <si>
    <t>MI-4675</t>
  </si>
  <si>
    <t>NZ-2021-831912</t>
  </si>
  <si>
    <t>TA-3887</t>
  </si>
  <si>
    <t>Tania Jamieson</t>
  </si>
  <si>
    <t>NZ-2022-772925</t>
  </si>
  <si>
    <t>AL-4017</t>
  </si>
  <si>
    <t>Allan Davies</t>
  </si>
  <si>
    <t>NZ-2022-127560</t>
  </si>
  <si>
    <t>DO-4356</t>
  </si>
  <si>
    <t>Donna Bowden</t>
  </si>
  <si>
    <t>NZ-2022-630844</t>
  </si>
  <si>
    <t>WE-2757</t>
  </si>
  <si>
    <t>Wendy Stevens</t>
  </si>
  <si>
    <t>NZ-2023-773873</t>
  </si>
  <si>
    <t>HU-5472</t>
  </si>
  <si>
    <t>Hunter Conway</t>
  </si>
  <si>
    <t>NZ-2021-830176</t>
  </si>
  <si>
    <t>RU-2211</t>
  </si>
  <si>
    <t>Ruby Fisher-Jensen</t>
  </si>
  <si>
    <t>NZ-2023-354603</t>
  </si>
  <si>
    <t>DA-9934</t>
  </si>
  <si>
    <t>Danielle Marshall</t>
  </si>
  <si>
    <t>NZ-2023-755535</t>
  </si>
  <si>
    <t>BL-1128</t>
  </si>
  <si>
    <t>Blair Gordon</t>
  </si>
  <si>
    <t>NZ-2021-391179</t>
  </si>
  <si>
    <t>BA-7896</t>
  </si>
  <si>
    <t>Barbara Field</t>
  </si>
  <si>
    <t>NZ-2024-809959</t>
  </si>
  <si>
    <t>CH-5189</t>
  </si>
  <si>
    <t>Christopher Nicholson</t>
  </si>
  <si>
    <t>NZ-2022-221096</t>
  </si>
  <si>
    <t>JA-8462</t>
  </si>
  <si>
    <t>Jason Simpson-Lancaster</t>
  </si>
  <si>
    <t>NZ-2021-976102</t>
  </si>
  <si>
    <t>JA-4951</t>
  </si>
  <si>
    <t>James Douglas</t>
  </si>
  <si>
    <t>NZ-2024-297235</t>
  </si>
  <si>
    <t>PH-3401</t>
  </si>
  <si>
    <t>Phoebe Edwards-Higgins</t>
  </si>
  <si>
    <t>NZ-2023-771733</t>
  </si>
  <si>
    <t>SC-1198</t>
  </si>
  <si>
    <t>Scott Curtis</t>
  </si>
  <si>
    <t>NZ-2023-829628</t>
  </si>
  <si>
    <t>LO-4178</t>
  </si>
  <si>
    <t>Louise Scott</t>
  </si>
  <si>
    <t>NZ-2023-783260</t>
  </si>
  <si>
    <t>ER-7967</t>
  </si>
  <si>
    <t>Erin Anderson</t>
  </si>
  <si>
    <t>NZ-2022-835031</t>
  </si>
  <si>
    <t>MI-4870</t>
  </si>
  <si>
    <t>Michelle Carr</t>
  </si>
  <si>
    <t>NZ-2024-233558</t>
  </si>
  <si>
    <t>OL-9336</t>
  </si>
  <si>
    <t>Olivia Davis</t>
  </si>
  <si>
    <t>NZ-2022-490920</t>
  </si>
  <si>
    <t>GR-8048</t>
  </si>
  <si>
    <t>Gregory York</t>
  </si>
  <si>
    <t>NZ-2024-612879</t>
  </si>
  <si>
    <t>RO-8232</t>
  </si>
  <si>
    <t>Rodney Ireland-Ford</t>
  </si>
  <si>
    <t>NZ-2023-973455</t>
  </si>
  <si>
    <t>JA-7423</t>
  </si>
  <si>
    <t>Janet Morgan</t>
  </si>
  <si>
    <t>NZ-2023-391341</t>
  </si>
  <si>
    <t>IA-9258</t>
  </si>
  <si>
    <t>Ian Alve</t>
  </si>
  <si>
    <t>NZ-2024-766407</t>
  </si>
  <si>
    <t>BE-8692</t>
  </si>
  <si>
    <t>Benjamin Davey</t>
  </si>
  <si>
    <t>NZ-2025-762113</t>
  </si>
  <si>
    <t>RO-5007</t>
  </si>
  <si>
    <t>Robyn McMillan</t>
  </si>
  <si>
    <t>NZ-2023-412488</t>
  </si>
  <si>
    <t>WI-8249</t>
  </si>
  <si>
    <t>William Green</t>
  </si>
  <si>
    <t>NZ-2023-155340</t>
  </si>
  <si>
    <t>MI-2278</t>
  </si>
  <si>
    <t>Michael Fox</t>
  </si>
  <si>
    <t>NZ-2022-377584</t>
  </si>
  <si>
    <t>JU-3972</t>
  </si>
  <si>
    <t>Julie Matthews</t>
  </si>
  <si>
    <t>NZ-2022-305407</t>
  </si>
  <si>
    <t>NA-6013</t>
  </si>
  <si>
    <t>Natalie Blake</t>
  </si>
  <si>
    <t>NZ-2024-818399</t>
  </si>
  <si>
    <t>SA-3504</t>
  </si>
  <si>
    <t>Sarah Trask</t>
  </si>
  <si>
    <t>NZ-2024-716975</t>
  </si>
  <si>
    <t>PA-5207</t>
  </si>
  <si>
    <t>Paul Foley</t>
  </si>
  <si>
    <t>NZ-2023-957626</t>
  </si>
  <si>
    <t>DA-6938</t>
  </si>
  <si>
    <t>Daniel Grant</t>
  </si>
  <si>
    <t>NZ-2022-825923</t>
  </si>
  <si>
    <t>VA-3019</t>
  </si>
  <si>
    <t>Vanessa McKay</t>
  </si>
  <si>
    <t>NZ-2023-791168</t>
  </si>
  <si>
    <t>ME-6279</t>
  </si>
  <si>
    <t>Megan Henderson-McIntyre</t>
  </si>
  <si>
    <t>NZ-2024-168387</t>
  </si>
  <si>
    <t>GR-9273</t>
  </si>
  <si>
    <t>Grace Scott</t>
  </si>
  <si>
    <t>NZ-2025-662263</t>
  </si>
  <si>
    <t>LA-7908</t>
  </si>
  <si>
    <t>Lance Hyde</t>
  </si>
  <si>
    <t>NZ-2021-921717</t>
  </si>
  <si>
    <t>DI-9423</t>
  </si>
  <si>
    <t>Diane Evans</t>
  </si>
  <si>
    <t>NZ-2024-243307</t>
  </si>
  <si>
    <t>WI-6484</t>
  </si>
  <si>
    <t>Wiremu Gilchrist-Goodwin</t>
  </si>
  <si>
    <t>NZ-2025-498175</t>
  </si>
  <si>
    <t>VA-3290</t>
  </si>
  <si>
    <t>Vanessa Hubbard</t>
  </si>
  <si>
    <t>NZ-2024-601135</t>
  </si>
  <si>
    <t>KA-9756</t>
  </si>
  <si>
    <t>Karen Green</t>
  </si>
  <si>
    <t>NZ-2024-958257</t>
  </si>
  <si>
    <t>JE-8970</t>
  </si>
  <si>
    <t>Jesse Guy</t>
  </si>
  <si>
    <t>NZ-2022-997861</t>
  </si>
  <si>
    <t>EL-9878</t>
  </si>
  <si>
    <t>Elizabeth Nicholas</t>
  </si>
  <si>
    <t>NZ-2022-254326</t>
  </si>
  <si>
    <t>KE-1084</t>
  </si>
  <si>
    <t>Keegan West</t>
  </si>
  <si>
    <t>NZ-2022-560082</t>
  </si>
  <si>
    <t>JO-4845</t>
  </si>
  <si>
    <t>Joanna Miller-McCormick</t>
  </si>
  <si>
    <t>NZ-2021-391555</t>
  </si>
  <si>
    <t>WI-1976</t>
  </si>
  <si>
    <t>William Morgan</t>
  </si>
  <si>
    <t>NZ-2023-347184</t>
  </si>
  <si>
    <t>VA-4555</t>
  </si>
  <si>
    <t>Vanessa Nash-Burnett</t>
  </si>
  <si>
    <t>NZ-2022-406036</t>
  </si>
  <si>
    <t>CO-3466</t>
  </si>
  <si>
    <t>Colin Morris-Bird</t>
  </si>
  <si>
    <t>NZ-2022-165064</t>
  </si>
  <si>
    <t>MI-1321</t>
  </si>
  <si>
    <t>Mia Currie</t>
  </si>
  <si>
    <t>NZ-2021-937856</t>
  </si>
  <si>
    <t>GA-8895</t>
  </si>
  <si>
    <t>Gary Wood</t>
  </si>
  <si>
    <t>NZ-2025-899538</t>
  </si>
  <si>
    <t>HA-4810</t>
  </si>
  <si>
    <t>Hayley Hansen</t>
  </si>
  <si>
    <t>NZ-2021-240712</t>
  </si>
  <si>
    <t>JE-3417</t>
  </si>
  <si>
    <t>Jesse Cox-Grant</t>
  </si>
  <si>
    <t>NZ-2023-698653</t>
  </si>
  <si>
    <t>KE-7375</t>
  </si>
  <si>
    <t>Kevin Davis-Carson</t>
  </si>
  <si>
    <t>NZ-2025-374096</t>
  </si>
  <si>
    <t>IA-3212</t>
  </si>
  <si>
    <t>Ian Clifford</t>
  </si>
  <si>
    <t>NZ-2022-744357</t>
  </si>
  <si>
    <t>ST-3863</t>
  </si>
  <si>
    <t>Steven Dyer-Peters</t>
  </si>
  <si>
    <t>NZ-2025-921107</t>
  </si>
  <si>
    <t>JE-2448</t>
  </si>
  <si>
    <t>Jessica Stewart</t>
  </si>
  <si>
    <t>NZ-2024-357544</t>
  </si>
  <si>
    <t>BR-5451</t>
  </si>
  <si>
    <t>Brendan Stevens</t>
  </si>
  <si>
    <t>NZ-2025-705558</t>
  </si>
  <si>
    <t>LI-3963</t>
  </si>
  <si>
    <t>Lindsay Woolley</t>
  </si>
  <si>
    <t>NZ-2025-127182</t>
  </si>
  <si>
    <t>ST-5605</t>
  </si>
  <si>
    <t>Stuart Moore</t>
  </si>
  <si>
    <t>NZ-2021-243597</t>
  </si>
  <si>
    <t>WA-2742</t>
  </si>
  <si>
    <t>Wayne Potter</t>
  </si>
  <si>
    <t>NZ-2023-819499</t>
  </si>
  <si>
    <t>CA-3813</t>
  </si>
  <si>
    <t>Caitlin Blackwell</t>
  </si>
  <si>
    <t>NZ-2021-731102</t>
  </si>
  <si>
    <t>RA-6522</t>
  </si>
  <si>
    <t>Rachael Smith</t>
  </si>
  <si>
    <t>NZ-2023-775944</t>
  </si>
  <si>
    <t>TI-5406</t>
  </si>
  <si>
    <t>Timothy Gill-Lucas</t>
  </si>
  <si>
    <t>NZ-2024-433841</t>
  </si>
  <si>
    <t>JE-3944</t>
  </si>
  <si>
    <t>Jesse Findlay</t>
  </si>
  <si>
    <t>NZ-2021-692499</t>
  </si>
  <si>
    <t>SH-6672</t>
  </si>
  <si>
    <t>Sharon West</t>
  </si>
  <si>
    <t>NZ-2023-806525</t>
  </si>
  <si>
    <t>RI-1747</t>
  </si>
  <si>
    <t>NZ-2022-972818</t>
  </si>
  <si>
    <t>SH-1843</t>
  </si>
  <si>
    <t>Shane Croad</t>
  </si>
  <si>
    <t>NZ-2024-367533</t>
  </si>
  <si>
    <t>MA-6786</t>
  </si>
  <si>
    <t>Mark Browne</t>
  </si>
  <si>
    <t>NZ-2022-180156</t>
  </si>
  <si>
    <t>IS-7041</t>
  </si>
  <si>
    <t>Isaac Woods-Stokes</t>
  </si>
  <si>
    <t>NZ-2021-615860</t>
  </si>
  <si>
    <t>DE-6669</t>
  </si>
  <si>
    <t>NZ-2022-180968</t>
  </si>
  <si>
    <t>ME-1320</t>
  </si>
  <si>
    <t>Melissa Clunies-Ross</t>
  </si>
  <si>
    <t>NZ-2025-268556</t>
  </si>
  <si>
    <t>JO-4070</t>
  </si>
  <si>
    <t>Joanne Murphy</t>
  </si>
  <si>
    <t>NZ-2022-395251</t>
  </si>
  <si>
    <t>HA-3145</t>
  </si>
  <si>
    <t>Hannah Hansen</t>
  </si>
  <si>
    <t>NZ-2021-127141</t>
  </si>
  <si>
    <t>CA-1085</t>
  </si>
  <si>
    <t>Carolyn Seymour</t>
  </si>
  <si>
    <t>NZ-2024-485282</t>
  </si>
  <si>
    <t>GO-3580</t>
  </si>
  <si>
    <t>Gordon Bull</t>
  </si>
  <si>
    <t>NZ-2023-442279</t>
  </si>
  <si>
    <t>EM-4191</t>
  </si>
  <si>
    <t>Emma Pratt</t>
  </si>
  <si>
    <t>NZ-2024-859687</t>
  </si>
  <si>
    <t>ST-1302</t>
  </si>
  <si>
    <t>Stella Harrison</t>
  </si>
  <si>
    <t>NZ-2021-776582</t>
  </si>
  <si>
    <t>NI-8531</t>
  </si>
  <si>
    <t>Nicole Baxter</t>
  </si>
  <si>
    <t>NZ-2024-948705</t>
  </si>
  <si>
    <t>MA-2222</t>
  </si>
  <si>
    <t>NZ-2024-280079</t>
  </si>
  <si>
    <t>ST-4249</t>
  </si>
  <si>
    <t>Stuart McKay</t>
  </si>
  <si>
    <t>NZ-2022-832815</t>
  </si>
  <si>
    <t>KA-7153</t>
  </si>
  <si>
    <t>Kate Meredith-MacDonald</t>
  </si>
  <si>
    <t>NZ-2022-155119</t>
  </si>
  <si>
    <t>KA-2789</t>
  </si>
  <si>
    <t>Kate Lamb</t>
  </si>
  <si>
    <t>NZ-2025-808922</t>
  </si>
  <si>
    <t>CH-8889</t>
  </si>
  <si>
    <t>Charles Burton</t>
  </si>
  <si>
    <t>NZ-2024-331420</t>
  </si>
  <si>
    <t>AL-3101</t>
  </si>
  <si>
    <t>Alexander Morgan</t>
  </si>
  <si>
    <t>NZ-2025-857076</t>
  </si>
  <si>
    <t>JE-1317</t>
  </si>
  <si>
    <t>Jessica Simmons</t>
  </si>
  <si>
    <t>NZ-2025-318329</t>
  </si>
  <si>
    <t>CO-6254</t>
  </si>
  <si>
    <t>Courtney Graham</t>
  </si>
  <si>
    <t>NZ-2023-238030</t>
  </si>
  <si>
    <t>EL-6997</t>
  </si>
  <si>
    <t>Elizabeth Bush</t>
  </si>
  <si>
    <t>NZ-2021-259247</t>
  </si>
  <si>
    <t>BA-4505</t>
  </si>
  <si>
    <t>Barry Barnes-Taylor</t>
  </si>
  <si>
    <t>NZ-2022-313266</t>
  </si>
  <si>
    <t>BE-8764</t>
  </si>
  <si>
    <t>Benjamin Carter</t>
  </si>
  <si>
    <t>NZ-2023-125741</t>
  </si>
  <si>
    <t>AN-9185</t>
  </si>
  <si>
    <t>NZ-2022-711135</t>
  </si>
  <si>
    <t>DE-9319</t>
  </si>
  <si>
    <t>Debra Weston</t>
  </si>
  <si>
    <t>NZ-2023-216443</t>
  </si>
  <si>
    <t>CL-4920</t>
  </si>
  <si>
    <t>Claire Drake</t>
  </si>
  <si>
    <t>NZ-2022-834585</t>
  </si>
  <si>
    <t>DA-9897</t>
  </si>
  <si>
    <t>David Ball</t>
  </si>
  <si>
    <t>NZ-2023-396886</t>
  </si>
  <si>
    <t>DA-8955</t>
  </si>
  <si>
    <t>David Barrett</t>
  </si>
  <si>
    <t>NZ-2021-780421</t>
  </si>
  <si>
    <t>CH-1655</t>
  </si>
  <si>
    <t>Christopher Hoskins</t>
  </si>
  <si>
    <t>NZ-2022-684299</t>
  </si>
  <si>
    <t>AN-8169</t>
  </si>
  <si>
    <t>Angela Dawson</t>
  </si>
  <si>
    <t>NZ-2025-704231</t>
  </si>
  <si>
    <t>MO-6861</t>
  </si>
  <si>
    <t>Monique Knight</t>
  </si>
  <si>
    <t>NZ-2023-904942</t>
  </si>
  <si>
    <t>PH-3610</t>
  </si>
  <si>
    <t>Phoenix Fisher</t>
  </si>
  <si>
    <t>NZ-2022-363987</t>
  </si>
  <si>
    <t>JE-4100</t>
  </si>
  <si>
    <t>NZ-2022-117797</t>
  </si>
  <si>
    <t>JO-1957</t>
  </si>
  <si>
    <t>Joshua Small</t>
  </si>
  <si>
    <t>NZ-2023-975883</t>
  </si>
  <si>
    <t>EM-1920</t>
  </si>
  <si>
    <t>Emily Smith</t>
  </si>
  <si>
    <t>NZ-2023-261733</t>
  </si>
  <si>
    <t>CO-5473</t>
  </si>
  <si>
    <t>Cody Jones</t>
  </si>
  <si>
    <t>NZ-2021-133631</t>
  </si>
  <si>
    <t>MA-6184</t>
  </si>
  <si>
    <t>NZ-2024-507691</t>
  </si>
  <si>
    <t>RO-5323</t>
  </si>
  <si>
    <t>Robert MacDonald</t>
  </si>
  <si>
    <t>NZ-2023-941692</t>
  </si>
  <si>
    <t>TA-2603</t>
  </si>
  <si>
    <t>Tamati Lewis</t>
  </si>
  <si>
    <t>NZ-2025-937700</t>
  </si>
  <si>
    <t>DA-5825</t>
  </si>
  <si>
    <t>David Anderson</t>
  </si>
  <si>
    <t>NZ-2023-241590</t>
  </si>
  <si>
    <t>SH-9236</t>
  </si>
  <si>
    <t>Shane McLeod-Jenkins</t>
  </si>
  <si>
    <t>NZ-2025-731451</t>
  </si>
  <si>
    <t>KA-6955</t>
  </si>
  <si>
    <t>Kauri Rayner</t>
  </si>
  <si>
    <t>NZ-2021-974476</t>
  </si>
  <si>
    <t>ST-8832</t>
  </si>
  <si>
    <t>Stephen Williamson</t>
  </si>
  <si>
    <t>NZ-2022-470382</t>
  </si>
  <si>
    <t>DA-9178</t>
  </si>
  <si>
    <t>David Martin-Smith</t>
  </si>
  <si>
    <t>NZ-2025-527038</t>
  </si>
  <si>
    <t>RA-3455</t>
  </si>
  <si>
    <t>Rachael Bright</t>
  </si>
  <si>
    <t>NZ-2023-655674</t>
  </si>
  <si>
    <t>JO-8893</t>
  </si>
  <si>
    <t>John Wratt</t>
  </si>
  <si>
    <t>NZ-2022-465106</t>
  </si>
  <si>
    <t>SI-5348</t>
  </si>
  <si>
    <t>Simon Sinclair</t>
  </si>
  <si>
    <t>NZ-2022-645098</t>
  </si>
  <si>
    <t>JA-1474</t>
  </si>
  <si>
    <t>Jayden Bryant</t>
  </si>
  <si>
    <t>NZ-2024-373734</t>
  </si>
  <si>
    <t>MI-9521</t>
  </si>
  <si>
    <t>Michael Batchelar-Linton</t>
  </si>
  <si>
    <t>NZ-2025-624670</t>
  </si>
  <si>
    <t>MA-3656</t>
  </si>
  <si>
    <t>Matthew Hart</t>
  </si>
  <si>
    <t>NZ-2023-231104</t>
  </si>
  <si>
    <t>VA-1344</t>
  </si>
  <si>
    <t>Valerie Fenton</t>
  </si>
  <si>
    <t>NZ-2024-739980</t>
  </si>
  <si>
    <t>DI-9948</t>
  </si>
  <si>
    <t>Diane Wallace</t>
  </si>
  <si>
    <t>NZ-2023-529519</t>
  </si>
  <si>
    <t>AN-7491</t>
  </si>
  <si>
    <t>Anika Stewart-Thompson</t>
  </si>
  <si>
    <t>NZ-2022-566812</t>
  </si>
  <si>
    <t>MA-1845</t>
  </si>
  <si>
    <t>Margaret Mitchell</t>
  </si>
  <si>
    <t>NZ-2025-444212</t>
  </si>
  <si>
    <t>SH-6249</t>
  </si>
  <si>
    <t>Shane Forrest-Osborne</t>
  </si>
  <si>
    <t>NZ-2024-989926</t>
  </si>
  <si>
    <t>TR-7772</t>
  </si>
  <si>
    <t>Trent Murphy</t>
  </si>
  <si>
    <t>NZ-2024-137457</t>
  </si>
  <si>
    <t>ST-1075</t>
  </si>
  <si>
    <t>Steven Stevenson</t>
  </si>
  <si>
    <t>NZ-2024-832694</t>
  </si>
  <si>
    <t>AM-9406</t>
  </si>
  <si>
    <t>Amy Scott</t>
  </si>
  <si>
    <t>NZ-2025-346203</t>
  </si>
  <si>
    <t>CH-8273</t>
  </si>
  <si>
    <t>Christine Edwards</t>
  </si>
  <si>
    <t>NZ-2022-428269</t>
  </si>
  <si>
    <t>KE-1068</t>
  </si>
  <si>
    <t>NZ-2025-841626</t>
  </si>
  <si>
    <t>EL-7154</t>
  </si>
  <si>
    <t>Elizabeth Lewis</t>
  </si>
  <si>
    <t>NZ-2022-138393</t>
  </si>
  <si>
    <t>JA-5021</t>
  </si>
  <si>
    <t>Jake Turner</t>
  </si>
  <si>
    <t>NZ-2025-756495</t>
  </si>
  <si>
    <t>DE-2597</t>
  </si>
  <si>
    <t>Dean Ireland</t>
  </si>
  <si>
    <t>NZ-2023-644178</t>
  </si>
  <si>
    <t>AN-7357</t>
  </si>
  <si>
    <t>Andrea Powell-Perry</t>
  </si>
  <si>
    <t>NZ-2023-163936</t>
  </si>
  <si>
    <t>ME-5655</t>
  </si>
  <si>
    <t>Melissa Hickey</t>
  </si>
  <si>
    <t>NZ-2024-105836</t>
  </si>
  <si>
    <t>PA-7289</t>
  </si>
  <si>
    <t>Paul Stokes</t>
  </si>
  <si>
    <t>NZ-2023-844815</t>
  </si>
  <si>
    <t>MI-8010</t>
  </si>
  <si>
    <t>Michael Satherley</t>
  </si>
  <si>
    <t>NZ-2022-190072</t>
  </si>
  <si>
    <t>AN-5080</t>
  </si>
  <si>
    <t>Andrew Currie</t>
  </si>
  <si>
    <t>NZ-2024-694071</t>
  </si>
  <si>
    <t>MI-7130</t>
  </si>
  <si>
    <t>NZ-2022-661296</t>
  </si>
  <si>
    <t>JO-6362</t>
  </si>
  <si>
    <t>Jonathan Reader</t>
  </si>
  <si>
    <t>NZ-2021-652395</t>
  </si>
  <si>
    <t>AL-5920</t>
  </si>
  <si>
    <t>Alexander Cameron</t>
  </si>
  <si>
    <t>NZ-2022-450315</t>
  </si>
  <si>
    <t>ME-6198</t>
  </si>
  <si>
    <t>Melanie O'Brien</t>
  </si>
  <si>
    <t>NZ-2024-136230</t>
  </si>
  <si>
    <t>MA-9615</t>
  </si>
  <si>
    <t>Mary Smith</t>
  </si>
  <si>
    <t>NZ-2021-978551</t>
  </si>
  <si>
    <t>EL-1524</t>
  </si>
  <si>
    <t>NZ-2023-236940</t>
  </si>
  <si>
    <t>RI-6039</t>
  </si>
  <si>
    <t>Richard Pope-Munro</t>
  </si>
  <si>
    <t>NZ-2021-755851</t>
  </si>
  <si>
    <t>DA-3283</t>
  </si>
  <si>
    <t>NZ-2024-140200</t>
  </si>
  <si>
    <t>LI-5983</t>
  </si>
  <si>
    <t>Linda Shailer</t>
  </si>
  <si>
    <t>NZ-2022-637769</t>
  </si>
  <si>
    <t>SU-3891</t>
  </si>
  <si>
    <t>Summer Smith-Dawson</t>
  </si>
  <si>
    <t>NZ-2024-596932</t>
  </si>
  <si>
    <t>BL-9014</t>
  </si>
  <si>
    <t>Blake Knox-Stewart</t>
  </si>
  <si>
    <t>NZ-2023-612732</t>
  </si>
  <si>
    <t>Maddison Wood-Henderson</t>
  </si>
  <si>
    <t>NZ-2025-797098</t>
  </si>
  <si>
    <t>AN-7864</t>
  </si>
  <si>
    <t>Angus Wells-Ward</t>
  </si>
  <si>
    <t>NZ-2023-926308</t>
  </si>
  <si>
    <t>AM-5154</t>
  </si>
  <si>
    <t>Amber Moore</t>
  </si>
  <si>
    <t>NZ-2024-698147</t>
  </si>
  <si>
    <t>DO-3050</t>
  </si>
  <si>
    <t>Douglas Hodson</t>
  </si>
  <si>
    <t>NZ-2024-628726</t>
  </si>
  <si>
    <t>JO-9582</t>
  </si>
  <si>
    <t>Jordan McCormick</t>
  </si>
  <si>
    <t>NZ-2022-981195</t>
  </si>
  <si>
    <t>PA-8432</t>
  </si>
  <si>
    <t>Paul Fuller</t>
  </si>
  <si>
    <t>NZ-2024-652877</t>
  </si>
  <si>
    <t>BR-1664</t>
  </si>
  <si>
    <t>Brett Wood</t>
  </si>
  <si>
    <t>NZ-2022-745091</t>
  </si>
  <si>
    <t>JA-1010</t>
  </si>
  <si>
    <t>Jasmine O'Connor</t>
  </si>
  <si>
    <t>NZ-2024-842778</t>
  </si>
  <si>
    <t>MO-9183</t>
  </si>
  <si>
    <t>Morgan Adams</t>
  </si>
  <si>
    <t>NZ-2022-261799</t>
  </si>
  <si>
    <t>RE-6257</t>
  </si>
  <si>
    <t>Rebecca McDonald</t>
  </si>
  <si>
    <t>NZ-2024-276466</t>
  </si>
  <si>
    <t>SH-4972</t>
  </si>
  <si>
    <t>Shannon Hooper</t>
  </si>
  <si>
    <t>NZ-2022-227279</t>
  </si>
  <si>
    <t>CO-8250</t>
  </si>
  <si>
    <t>Courtney Lawson</t>
  </si>
  <si>
    <t>NZ-2022-832328</t>
  </si>
  <si>
    <t>GR-4506</t>
  </si>
  <si>
    <t>Grant Pearson</t>
  </si>
  <si>
    <t>NZ-2022-704940</t>
  </si>
  <si>
    <t>SA-5861</t>
  </si>
  <si>
    <t>Sarah Stevens</t>
  </si>
  <si>
    <t>NZ-2022-881797</t>
  </si>
  <si>
    <t>JU-1104</t>
  </si>
  <si>
    <t>Julie Taylor-Way</t>
  </si>
  <si>
    <t>NZ-2021-416981</t>
  </si>
  <si>
    <t>SH-5670</t>
  </si>
  <si>
    <t>Shane Connolly</t>
  </si>
  <si>
    <t>NZ-2023-897198</t>
  </si>
  <si>
    <t>SA-3883</t>
  </si>
  <si>
    <t>Sarah Johnston</t>
  </si>
  <si>
    <t>NZ-2022-440317</t>
  </si>
  <si>
    <t>JA-6529</t>
  </si>
  <si>
    <t>Jacob Aberhart</t>
  </si>
  <si>
    <t>NZ-2024-929019</t>
  </si>
  <si>
    <t>JO-8009</t>
  </si>
  <si>
    <t>Joanne Jones</t>
  </si>
  <si>
    <t>NZ-2024-349133</t>
  </si>
  <si>
    <t>CO-8695</t>
  </si>
  <si>
    <t>Colin Scott</t>
  </si>
  <si>
    <t>NZ-2024-412374</t>
  </si>
  <si>
    <t>SH-8202</t>
  </si>
  <si>
    <t>Shona Craig</t>
  </si>
  <si>
    <t>NZ-2022-725946</t>
  </si>
  <si>
    <t>IS-3667</t>
  </si>
  <si>
    <t>Isaac Sowman</t>
  </si>
  <si>
    <t>NZ-2023-407733</t>
  </si>
  <si>
    <t>KY-5359</t>
  </si>
  <si>
    <t>Kyle Mason</t>
  </si>
  <si>
    <t>NZ-2024-158738</t>
  </si>
  <si>
    <t>AN-5041</t>
  </si>
  <si>
    <t>Angela Clunies-Ross</t>
  </si>
  <si>
    <t>NZ-2024-584183</t>
  </si>
  <si>
    <t>LI-4737</t>
  </si>
  <si>
    <t>Lilly Clifford</t>
  </si>
  <si>
    <t>NZ-2021-716261</t>
  </si>
  <si>
    <t>AN-9721</t>
  </si>
  <si>
    <t>Andrew Beattie</t>
  </si>
  <si>
    <t>NZ-2023-503875</t>
  </si>
  <si>
    <t>EM-8482</t>
  </si>
  <si>
    <t>Emily Maxwell-Scott</t>
  </si>
  <si>
    <t>NZ-2023-924864</t>
  </si>
  <si>
    <t>DA-4245</t>
  </si>
  <si>
    <t>NZ-2022-894338</t>
  </si>
  <si>
    <t>VI-9332</t>
  </si>
  <si>
    <t>Vicki Rowlands</t>
  </si>
  <si>
    <t>NZ-2022-401419</t>
  </si>
  <si>
    <t>JA-1943</t>
  </si>
  <si>
    <t>James Brown</t>
  </si>
  <si>
    <t>NZ-2024-882653</t>
  </si>
  <si>
    <t>LI-9414</t>
  </si>
  <si>
    <t>Lindsay Sullivan</t>
  </si>
  <si>
    <t>NZ-2025-523509</t>
  </si>
  <si>
    <t>BR-5589</t>
  </si>
  <si>
    <t>Brooke Kennedy-Fisher</t>
  </si>
  <si>
    <t>NZ-2021-371694</t>
  </si>
  <si>
    <t>Pauline MacDonald</t>
  </si>
  <si>
    <t>NZ-2024-660220</t>
  </si>
  <si>
    <t>JA-3992</t>
  </si>
  <si>
    <t>James Evans</t>
  </si>
  <si>
    <t>NZ-2022-831752</t>
  </si>
  <si>
    <t>RU-7699</t>
  </si>
  <si>
    <t>Ruth Linton</t>
  </si>
  <si>
    <t>NZ-2024-720695</t>
  </si>
  <si>
    <t>ST-9700</t>
  </si>
  <si>
    <t>Stewart McDonald</t>
  </si>
  <si>
    <t>NZ-2024-799969</t>
  </si>
  <si>
    <t>DE-5774</t>
  </si>
  <si>
    <t>Deborah Browne</t>
  </si>
  <si>
    <t>NZ-2023-109276</t>
  </si>
  <si>
    <t>SH-5752</t>
  </si>
  <si>
    <t>NZ-2023-618225</t>
  </si>
  <si>
    <t>JA-9184</t>
  </si>
  <si>
    <t>NZ-2025-917946</t>
  </si>
  <si>
    <t>MA-4506</t>
  </si>
  <si>
    <t>Mathew Brown-Thomas</t>
  </si>
  <si>
    <t>NZ-2024-503154</t>
  </si>
  <si>
    <t>HA-6720</t>
  </si>
  <si>
    <t>NZ-2023-998920</t>
  </si>
  <si>
    <t>GR-2443</t>
  </si>
  <si>
    <t>Grant Booth</t>
  </si>
  <si>
    <t>NZ-2022-869060</t>
  </si>
  <si>
    <t>SA-6572</t>
  </si>
  <si>
    <t>Samantha Jefferies</t>
  </si>
  <si>
    <t>NZ-2022-212561</t>
  </si>
  <si>
    <t>FL-6335</t>
  </si>
  <si>
    <t>Flynn Little</t>
  </si>
  <si>
    <t>NZ-2024-738764</t>
  </si>
  <si>
    <t>RU-8919</t>
  </si>
  <si>
    <t>Ruby Hamilton</t>
  </si>
  <si>
    <t>NZ-2023-673627</t>
  </si>
  <si>
    <t>SI-7214</t>
  </si>
  <si>
    <t>Simon Matthews</t>
  </si>
  <si>
    <t>NZ-2025-431476</t>
  </si>
  <si>
    <t>AN-5919</t>
  </si>
  <si>
    <t>Angela Davies-Larsen</t>
  </si>
  <si>
    <t>NZ-2021-947561</t>
  </si>
  <si>
    <t>SA-2509</t>
  </si>
  <si>
    <t>Samantha Webb</t>
  </si>
  <si>
    <t>NZ-2022-565698</t>
  </si>
  <si>
    <t>FE-5417</t>
  </si>
  <si>
    <t>Felix Millar</t>
  </si>
  <si>
    <t>NZ-2021-817867</t>
  </si>
  <si>
    <t>ST-2089</t>
  </si>
  <si>
    <t>Stephen Steele-Miller</t>
  </si>
  <si>
    <t>NZ-2022-455566</t>
  </si>
  <si>
    <t>JA-5986</t>
  </si>
  <si>
    <t>James Duncan-Walton</t>
  </si>
  <si>
    <t>NZ-2023-525356</t>
  </si>
  <si>
    <t>JO-4719</t>
  </si>
  <si>
    <t>Joshua Donald-Graham</t>
  </si>
  <si>
    <t>NZ-2024-883692</t>
  </si>
  <si>
    <t>KA-3590</t>
  </si>
  <si>
    <t>Kate Harrison-Jacques</t>
  </si>
  <si>
    <t>NZ-2025-425341</t>
  </si>
  <si>
    <t>BE-3009</t>
  </si>
  <si>
    <t>Beverley Robson</t>
  </si>
  <si>
    <t>NZ-2023-112562</t>
  </si>
  <si>
    <t>JA-4680</t>
  </si>
  <si>
    <t>Jane Warner-Whyte</t>
  </si>
  <si>
    <t>NZ-2023-377864</t>
  </si>
  <si>
    <t>MA-7619</t>
  </si>
  <si>
    <t>NZ-2024-181573</t>
  </si>
  <si>
    <t>CO-4833</t>
  </si>
  <si>
    <t>Connor MacPherson</t>
  </si>
  <si>
    <t>NZ-2022-747080</t>
  </si>
  <si>
    <t>JU-7061</t>
  </si>
  <si>
    <t>Judith Morgan-Cook</t>
  </si>
  <si>
    <t>NZ-2023-955550</t>
  </si>
  <si>
    <t>TO-9936</t>
  </si>
  <si>
    <t>Tony Burgess</t>
  </si>
  <si>
    <t>NZ-2023-997715</t>
  </si>
  <si>
    <t>RO-6472</t>
  </si>
  <si>
    <t>Robert Moore</t>
  </si>
  <si>
    <t>NZ-2022-540473</t>
  </si>
  <si>
    <t>HE-5238</t>
  </si>
  <si>
    <t>Henry Cooksley-Henry</t>
  </si>
  <si>
    <t>NZ-2024-302895</t>
  </si>
  <si>
    <t>HA-3328</t>
  </si>
  <si>
    <t>Hannah Tucker-Davidson</t>
  </si>
  <si>
    <t>NZ-2024-193755</t>
  </si>
  <si>
    <t>AN-6902</t>
  </si>
  <si>
    <t>Anna Lloyd</t>
  </si>
  <si>
    <t>NZ-2024-712117</t>
  </si>
  <si>
    <t>MI-5657</t>
  </si>
  <si>
    <t>NZ-2024-373839</t>
  </si>
  <si>
    <t>JA-5062</t>
  </si>
  <si>
    <t>Jamie Eglinton</t>
  </si>
  <si>
    <t>NZ-2022-984677</t>
  </si>
  <si>
    <t>PE-2390</t>
  </si>
  <si>
    <t>Peter Reid</t>
  </si>
  <si>
    <t>NZ-2023-105964</t>
  </si>
  <si>
    <t>LI-2199</t>
  </si>
  <si>
    <t>Lilly May-Bishell</t>
  </si>
  <si>
    <t>NZ-2021-328071</t>
  </si>
  <si>
    <t>MA-3277</t>
  </si>
  <si>
    <t>Matilda Sullivan</t>
  </si>
  <si>
    <t>NZ-2025-449235</t>
  </si>
  <si>
    <t>JE-1538</t>
  </si>
  <si>
    <t>Jeremy Anderson</t>
  </si>
  <si>
    <t>NZ-2023-798324</t>
  </si>
  <si>
    <t>PA-8618</t>
  </si>
  <si>
    <t>Paul Griffin</t>
  </si>
  <si>
    <t>NZ-2023-869025</t>
  </si>
  <si>
    <t>AS-3444</t>
  </si>
  <si>
    <t>Ashley Carter</t>
  </si>
  <si>
    <t>NZ-2024-417945</t>
  </si>
  <si>
    <t>SO-4440</t>
  </si>
  <si>
    <t>Sonia Murphy</t>
  </si>
  <si>
    <t>NZ-2023-475128</t>
  </si>
  <si>
    <t>JU-1857</t>
  </si>
  <si>
    <t>Justin Davis</t>
  </si>
  <si>
    <t>NZ-2023-174074</t>
  </si>
  <si>
    <t>WI-3496</t>
  </si>
  <si>
    <t>William Pearson</t>
  </si>
  <si>
    <t>NZ-2021-402285</t>
  </si>
  <si>
    <t>AA-1136</t>
  </si>
  <si>
    <t>Aaron Scott</t>
  </si>
  <si>
    <t>NZ-2025-891675</t>
  </si>
  <si>
    <t>SO-5734</t>
  </si>
  <si>
    <t>Sophia Harper</t>
  </si>
  <si>
    <t>NZ-2023-537394</t>
  </si>
  <si>
    <t>RA-6497</t>
  </si>
  <si>
    <t>Rachel Scott</t>
  </si>
  <si>
    <t>NZ-2022-781436</t>
  </si>
  <si>
    <t>DE-9505</t>
  </si>
  <si>
    <t>Deborah Dalziel</t>
  </si>
  <si>
    <t>NZ-2022-405565</t>
  </si>
  <si>
    <t>GE-5772</t>
  </si>
  <si>
    <t>Geoffrey O'Keefe</t>
  </si>
  <si>
    <t>NZ-2022-291452</t>
  </si>
  <si>
    <t>HO-5952</t>
  </si>
  <si>
    <t>Holly Brooks</t>
  </si>
  <si>
    <t>NZ-2024-272865</t>
  </si>
  <si>
    <t>CH-5980</t>
  </si>
  <si>
    <t>Christina Hayward</t>
  </si>
  <si>
    <t>NZ-2021-128403</t>
  </si>
  <si>
    <t>PH-7878</t>
  </si>
  <si>
    <t>Philip Shand</t>
  </si>
  <si>
    <t>NZ-2023-872789</t>
  </si>
  <si>
    <t>ZA-3245</t>
  </si>
  <si>
    <t>Zane Peters-Graham</t>
  </si>
  <si>
    <t>NZ-2021-304077</t>
  </si>
  <si>
    <t>AS-3893</t>
  </si>
  <si>
    <t>Ashleigh Jones</t>
  </si>
  <si>
    <t>NZ-2022-837201</t>
  </si>
  <si>
    <t>MA-1918</t>
  </si>
  <si>
    <t>Matthew Webb</t>
  </si>
  <si>
    <t>NZ-2025-300865</t>
  </si>
  <si>
    <t>HI-4562</t>
  </si>
  <si>
    <t>Hinewai Hyde</t>
  </si>
  <si>
    <t>NZ-2022-769610</t>
  </si>
  <si>
    <t>ET-2917</t>
  </si>
  <si>
    <t>Ethan Fleming</t>
  </si>
  <si>
    <t>NZ-2023-996829</t>
  </si>
  <si>
    <t>HE-5413</t>
  </si>
  <si>
    <t>Henry Dawson</t>
  </si>
  <si>
    <t>NZ-2024-923342</t>
  </si>
  <si>
    <t>CR-2227</t>
  </si>
  <si>
    <t>Craig Bird</t>
  </si>
  <si>
    <t>NZ-2025-702569</t>
  </si>
  <si>
    <t>RI-7115</t>
  </si>
  <si>
    <t>Richard Cook-Wills</t>
  </si>
  <si>
    <t>NZ-2023-940465</t>
  </si>
  <si>
    <t>BR-4143</t>
  </si>
  <si>
    <t>Bryan Knight</t>
  </si>
  <si>
    <t>NZ-2024-250421</t>
  </si>
  <si>
    <t>MA-1003</t>
  </si>
  <si>
    <t>Max Henry</t>
  </si>
  <si>
    <t>NZ-2022-629653</t>
  </si>
  <si>
    <t>MI-9943</t>
  </si>
  <si>
    <t>Mila Smith</t>
  </si>
  <si>
    <t>NZ-2021-427924</t>
  </si>
  <si>
    <t>BA-7391</t>
  </si>
  <si>
    <t>Barry Pearce</t>
  </si>
  <si>
    <t>NZ-2022-246060</t>
  </si>
  <si>
    <t>WI-1531</t>
  </si>
  <si>
    <t>Wiremu Cole</t>
  </si>
  <si>
    <t>NZ-2022-534651</t>
  </si>
  <si>
    <t>NE-2683</t>
  </si>
  <si>
    <t>Neil Gibson-Kelly</t>
  </si>
  <si>
    <t>NZ-2022-534989</t>
  </si>
  <si>
    <t>SA-9461</t>
  </si>
  <si>
    <t>Sarah Fuller</t>
  </si>
  <si>
    <t>NZ-2022-266944</t>
  </si>
  <si>
    <t>Matthew Baxter</t>
  </si>
  <si>
    <t>NZ-2024-662674</t>
  </si>
  <si>
    <t>SH-1762</t>
  </si>
  <si>
    <t>Sheree Coleman</t>
  </si>
  <si>
    <t>NZ-2025-402970</t>
  </si>
  <si>
    <t>MI-2428</t>
  </si>
  <si>
    <t>Mitchell Ball</t>
  </si>
  <si>
    <t>NZ-2021-311069</t>
  </si>
  <si>
    <t>JO-9656</t>
  </si>
  <si>
    <t>John Marshall-Low</t>
  </si>
  <si>
    <t>NZ-2023-718061</t>
  </si>
  <si>
    <t>CH-6632</t>
  </si>
  <si>
    <t>Christopher Wood</t>
  </si>
  <si>
    <t>NZ-2023-483912</t>
  </si>
  <si>
    <t>AN-7376</t>
  </si>
  <si>
    <t>Anna Wells</t>
  </si>
  <si>
    <t>NZ-2022-770800</t>
  </si>
  <si>
    <t>FR-8288</t>
  </si>
  <si>
    <t>Frederick Scott</t>
  </si>
  <si>
    <t>NZ-2024-102598</t>
  </si>
  <si>
    <t>MO-4622</t>
  </si>
  <si>
    <t>Monique Smart-Donaldson</t>
  </si>
  <si>
    <t>NZ-2023-618591</t>
  </si>
  <si>
    <t>MA-8344</t>
  </si>
  <si>
    <t>Marion Wood</t>
  </si>
  <si>
    <t>NZ-2024-778477</t>
  </si>
  <si>
    <t>TA-6160</t>
  </si>
  <si>
    <t>Tania Russell</t>
  </si>
  <si>
    <t>NZ-2025-642375</t>
  </si>
  <si>
    <t>JE-5391</t>
  </si>
  <si>
    <t>Jessica Pickering-Price</t>
  </si>
  <si>
    <t>NZ-2023-102142</t>
  </si>
  <si>
    <t>SA-9118</t>
  </si>
  <si>
    <t>NZ-2024-460157</t>
  </si>
  <si>
    <t>GR-2893</t>
  </si>
  <si>
    <t>Gregory Cresswell</t>
  </si>
  <si>
    <t>NZ-2023-757573</t>
  </si>
  <si>
    <t>ST-5164</t>
  </si>
  <si>
    <t>NZ-2022-602463</t>
  </si>
  <si>
    <t>CH-3557</t>
  </si>
  <si>
    <t>NZ-2022-497054</t>
  </si>
  <si>
    <t>PE-1397</t>
  </si>
  <si>
    <t>Peter Craven</t>
  </si>
  <si>
    <t>NZ-2024-868937</t>
  </si>
  <si>
    <t>JO-6202</t>
  </si>
  <si>
    <t>Joanne Short</t>
  </si>
  <si>
    <t>NZ-2024-432486</t>
  </si>
  <si>
    <t>ZO-8774</t>
  </si>
  <si>
    <t>Zoe Edwards</t>
  </si>
  <si>
    <t>NZ-2024-755325</t>
  </si>
  <si>
    <t>TH-2539</t>
  </si>
  <si>
    <t>Thomas O'Connor</t>
  </si>
  <si>
    <t>NZ-2023-194778</t>
  </si>
  <si>
    <t>RI-4977</t>
  </si>
  <si>
    <t>Richard Sullivan</t>
  </si>
  <si>
    <t>NZ-2023-103681</t>
  </si>
  <si>
    <t>CH-7211</t>
  </si>
  <si>
    <t>Chloe Bishop</t>
  </si>
  <si>
    <t>NZ-2025-837688</t>
  </si>
  <si>
    <t>TO-6126</t>
  </si>
  <si>
    <t>Tony Hawkins</t>
  </si>
  <si>
    <t>NZ-2022-567818</t>
  </si>
  <si>
    <t>SE-4524</t>
  </si>
  <si>
    <t>Sean Paton</t>
  </si>
  <si>
    <t>NZ-2022-445070</t>
  </si>
  <si>
    <t>BE-9188</t>
  </si>
  <si>
    <t>Bella Hart</t>
  </si>
  <si>
    <t>NZ-2024-460550</t>
  </si>
  <si>
    <t>AM-9197</t>
  </si>
  <si>
    <t>Amanda Burton</t>
  </si>
  <si>
    <t>NZ-2022-661254</t>
  </si>
  <si>
    <t>NI-9507</t>
  </si>
  <si>
    <t>Nicole Soper</t>
  </si>
  <si>
    <t>NZ-2023-225132</t>
  </si>
  <si>
    <t>TR-9031</t>
  </si>
  <si>
    <t>Tristan Boniface</t>
  </si>
  <si>
    <t>NZ-2024-192061</t>
  </si>
  <si>
    <t>AM-9866</t>
  </si>
  <si>
    <t>Amy Baker</t>
  </si>
  <si>
    <t>NZ-2024-237389</t>
  </si>
  <si>
    <t>WI-2241</t>
  </si>
  <si>
    <t>William Miles</t>
  </si>
  <si>
    <t>NZ-2025-591801</t>
  </si>
  <si>
    <t>WA-6039</t>
  </si>
  <si>
    <t>Wayne Chandler-Turner</t>
  </si>
  <si>
    <t>NZ-2024-340837</t>
  </si>
  <si>
    <t>SH-1442</t>
  </si>
  <si>
    <t>NZ-2023-172891</t>
  </si>
  <si>
    <t>RO-5029</t>
  </si>
  <si>
    <t>Rosemary Jensen</t>
  </si>
  <si>
    <t>NZ-2024-535967</t>
  </si>
  <si>
    <t>SC-5345</t>
  </si>
  <si>
    <t>Scott Wood</t>
  </si>
  <si>
    <t>NZ-2024-864711</t>
  </si>
  <si>
    <t>NI-8387</t>
  </si>
  <si>
    <t>Nicholas McCarthy-Campbell</t>
  </si>
  <si>
    <t>NZ-2024-862309</t>
  </si>
  <si>
    <t>GR-6931</t>
  </si>
  <si>
    <t>Graham Smith</t>
  </si>
  <si>
    <t>NZ-2023-439712</t>
  </si>
  <si>
    <t>DA-5306</t>
  </si>
  <si>
    <t>NZ-2024-852402</t>
  </si>
  <si>
    <t>ST-2195</t>
  </si>
  <si>
    <t>Stephanie Barrett</t>
  </si>
  <si>
    <t>NZ-2024-134876</t>
  </si>
  <si>
    <t>GR-3455</t>
  </si>
  <si>
    <t>Grace O'Connell</t>
  </si>
  <si>
    <t>NZ-2024-626794</t>
  </si>
  <si>
    <t>TE-6913</t>
  </si>
  <si>
    <t>Te Ariki Parker</t>
  </si>
  <si>
    <t>NZ-2025-603430</t>
  </si>
  <si>
    <t>NI-4563</t>
  </si>
  <si>
    <t>Nicola Ramsay</t>
  </si>
  <si>
    <t>NZ-2021-105774</t>
  </si>
  <si>
    <t>SA-6599</t>
  </si>
  <si>
    <t>Samuel Wood</t>
  </si>
  <si>
    <t>NZ-2023-707040</t>
  </si>
  <si>
    <t>AM-5955</t>
  </si>
  <si>
    <t>NZ-2025-972869</t>
  </si>
  <si>
    <t>ST-1911</t>
  </si>
  <si>
    <t>Stephen Potter</t>
  </si>
  <si>
    <t>NZ-2021-535916</t>
  </si>
  <si>
    <t>MI-5818</t>
  </si>
  <si>
    <t>Michael Marfell</t>
  </si>
  <si>
    <t>NZ-2023-542691</t>
  </si>
  <si>
    <t>KA-7469</t>
  </si>
  <si>
    <t>Kathryn Allan</t>
  </si>
  <si>
    <t>NZ-2022-224353</t>
  </si>
  <si>
    <t>MI-2145</t>
  </si>
  <si>
    <t>Mila Edwards</t>
  </si>
  <si>
    <t>NZ-2024-417662</t>
  </si>
  <si>
    <t>MA-7128</t>
  </si>
  <si>
    <t>Mark Flood-Perrin</t>
  </si>
  <si>
    <t>NZ-2023-436228</t>
  </si>
  <si>
    <t>NI-1769</t>
  </si>
  <si>
    <t>Niko Nicholson</t>
  </si>
  <si>
    <t>NZ-2024-169744</t>
  </si>
  <si>
    <t>EM-5382</t>
  </si>
  <si>
    <t>Emily Griffin</t>
  </si>
  <si>
    <t>NZ-2023-560159</t>
  </si>
  <si>
    <t>HA-7157</t>
  </si>
  <si>
    <t>Hannah Price</t>
  </si>
  <si>
    <t>NZ-2023-376201</t>
  </si>
  <si>
    <t>PA-2889</t>
  </si>
  <si>
    <t>NZ-2022-852784</t>
  </si>
  <si>
    <t>SU-9835</t>
  </si>
  <si>
    <t>Susan Stewart</t>
  </si>
  <si>
    <t>NZ-2021-491082</t>
  </si>
  <si>
    <t>CA-6802</t>
  </si>
  <si>
    <t>Carol Pedersen</t>
  </si>
  <si>
    <t>NZ-2021-798509</t>
  </si>
  <si>
    <t>SC-6718</t>
  </si>
  <si>
    <t>Scott Drake</t>
  </si>
  <si>
    <t>NZ-2023-545868</t>
  </si>
  <si>
    <t>AR-6251</t>
  </si>
  <si>
    <t>Aroha Haines</t>
  </si>
  <si>
    <t>NZ-2025-409654</t>
  </si>
  <si>
    <t>DA-6787</t>
  </si>
  <si>
    <t>NZ-2022-606537</t>
  </si>
  <si>
    <t>CH-7984</t>
  </si>
  <si>
    <t>Chelsea Barnes</t>
  </si>
  <si>
    <t>NZ-2022-896460</t>
  </si>
  <si>
    <t>CA-9808</t>
  </si>
  <si>
    <t>Carol Burrell</t>
  </si>
  <si>
    <t>NZ-2025-358984</t>
  </si>
  <si>
    <t>PH-9048</t>
  </si>
  <si>
    <t>Phoebe Doyle</t>
  </si>
  <si>
    <t>NZ-2022-679349</t>
  </si>
  <si>
    <t>GA-2377</t>
  </si>
  <si>
    <t>Garry Kerr-Thompson</t>
  </si>
  <si>
    <t>NZ-2022-120971</t>
  </si>
  <si>
    <t>EL-2185</t>
  </si>
  <si>
    <t>Eli Thomas</t>
  </si>
  <si>
    <t>NZ-2024-688586</t>
  </si>
  <si>
    <t>DE-8780</t>
  </si>
  <si>
    <t>Deborah Ireland</t>
  </si>
  <si>
    <t>NZ-2024-772702</t>
  </si>
  <si>
    <t>LE-9166</t>
  </si>
  <si>
    <t>Leah Mason</t>
  </si>
  <si>
    <t>NZ-2024-329718</t>
  </si>
  <si>
    <t>LA-6076</t>
  </si>
  <si>
    <t>Laura Scott</t>
  </si>
  <si>
    <t>NZ-2022-469716</t>
  </si>
  <si>
    <t>RO-1256</t>
  </si>
  <si>
    <t>Robert Kennedy</t>
  </si>
  <si>
    <t>NZ-2021-126637</t>
  </si>
  <si>
    <t>SA-8309</t>
  </si>
  <si>
    <t>Sally Graham</t>
  </si>
  <si>
    <t>NZ-2024-897520</t>
  </si>
  <si>
    <t>HA-9801</t>
  </si>
  <si>
    <t>Hannah Marshall</t>
  </si>
  <si>
    <t>NZ-2024-632439</t>
  </si>
  <si>
    <t>SA-4256</t>
  </si>
  <si>
    <t>Samuel Williams</t>
  </si>
  <si>
    <t>NZ-2024-536742</t>
  </si>
  <si>
    <t>AS-9671</t>
  </si>
  <si>
    <t>Ashton Gibbons-Healy</t>
  </si>
  <si>
    <t>NZ-2022-761296</t>
  </si>
  <si>
    <t>EM-4862</t>
  </si>
  <si>
    <t>Emily Tait</t>
  </si>
  <si>
    <t>NZ-2025-528263</t>
  </si>
  <si>
    <t>SA-9459</t>
  </si>
  <si>
    <t>Sarah Atkinson</t>
  </si>
  <si>
    <t>NZ-2025-486202</t>
  </si>
  <si>
    <t>WE-1065</t>
  </si>
  <si>
    <t>Wendy Moran</t>
  </si>
  <si>
    <t>NZ-2023-494710</t>
  </si>
  <si>
    <t>LI-4076</t>
  </si>
  <si>
    <t>Linda Davison</t>
  </si>
  <si>
    <t>NZ-2022-164573</t>
  </si>
  <si>
    <t>AD-8276</t>
  </si>
  <si>
    <t>Adam Ramsay</t>
  </si>
  <si>
    <t>NZ-2022-935855</t>
  </si>
  <si>
    <t>KA-9712</t>
  </si>
  <si>
    <t>Kate Stewart-Thompson</t>
  </si>
  <si>
    <t>NZ-2024-148405</t>
  </si>
  <si>
    <t>RO-2550</t>
  </si>
  <si>
    <t>NZ-2022-481029</t>
  </si>
  <si>
    <t>VA-8067</t>
  </si>
  <si>
    <t>Vanessa Roberts-Evans</t>
  </si>
  <si>
    <t>NZ-2024-766676</t>
  </si>
  <si>
    <t>MI-5163</t>
  </si>
  <si>
    <t>Michelle Pike</t>
  </si>
  <si>
    <t>NZ-2023-778398</t>
  </si>
  <si>
    <t>JA-9436</t>
  </si>
  <si>
    <t>Jack Kemp-McLean</t>
  </si>
  <si>
    <t>NZ-2023-118555</t>
  </si>
  <si>
    <t>DO-5284</t>
  </si>
  <si>
    <t>Donna Ferguson-Patchett</t>
  </si>
  <si>
    <t>NZ-2023-931855</t>
  </si>
  <si>
    <t>SO-6583</t>
  </si>
  <si>
    <t>Sophie Ford</t>
  </si>
  <si>
    <t>NZ-2023-317052</t>
  </si>
  <si>
    <t>EL-5179</t>
  </si>
  <si>
    <t>NZ-2024-323745</t>
  </si>
  <si>
    <t>James Beard</t>
  </si>
  <si>
    <t>NZ-2024-391100</t>
  </si>
  <si>
    <t>SO-4163</t>
  </si>
  <si>
    <t>Sophie Ireland</t>
  </si>
  <si>
    <t>NZ-2022-461136</t>
  </si>
  <si>
    <t>SC-9697</t>
  </si>
  <si>
    <t>Scott Smith</t>
  </si>
  <si>
    <t>NZ-2023-331451</t>
  </si>
  <si>
    <t>AN-4638</t>
  </si>
  <si>
    <t>Andrea Dean-Smith</t>
  </si>
  <si>
    <t>NZ-2024-805257</t>
  </si>
  <si>
    <t>RY-2243</t>
  </si>
  <si>
    <t>Ryan Funnell</t>
  </si>
  <si>
    <t>NZ-2025-504447</t>
  </si>
  <si>
    <t>ST-9277</t>
  </si>
  <si>
    <t>Stephen Evans</t>
  </si>
  <si>
    <t>NZ-2022-269449</t>
  </si>
  <si>
    <t>SH-1455</t>
  </si>
  <si>
    <t>NZ-2024-761167</t>
  </si>
  <si>
    <t>AN-4414</t>
  </si>
  <si>
    <t>Annabelle Ball-Hay</t>
  </si>
  <si>
    <t>NZ-2022-894302</t>
  </si>
  <si>
    <t>JO-9728</t>
  </si>
  <si>
    <t>Jonathan Linton</t>
  </si>
  <si>
    <t>NZ-2022-331039</t>
  </si>
  <si>
    <t>DA-8581</t>
  </si>
  <si>
    <t>Daniel Gilmore-Bailey</t>
  </si>
  <si>
    <t>NZ-2025-598503</t>
  </si>
  <si>
    <t>SA-7207</t>
  </si>
  <si>
    <t>Samantha Bell-Waller</t>
  </si>
  <si>
    <t>NZ-2021-804783</t>
  </si>
  <si>
    <t>DE-8108</t>
  </si>
  <si>
    <t>Deborah Dawson-Cumming</t>
  </si>
  <si>
    <t>NZ-2025-301232</t>
  </si>
  <si>
    <t>PA-3641</t>
  </si>
  <si>
    <t>Paige Foote</t>
  </si>
  <si>
    <t>NZ-2023-291282</t>
  </si>
  <si>
    <t>BE-1403</t>
  </si>
  <si>
    <t>Benjamin Smith-Davies</t>
  </si>
  <si>
    <t>NZ-2023-642844</t>
  </si>
  <si>
    <t>BR-8113</t>
  </si>
  <si>
    <t>NZ-2024-762304</t>
  </si>
  <si>
    <t>MI-1248</t>
  </si>
  <si>
    <t>Michelle Kennedy-Burton</t>
  </si>
  <si>
    <t>NZ-2023-720520</t>
  </si>
  <si>
    <t>JO-2831</t>
  </si>
  <si>
    <t>Jordan Nelson</t>
  </si>
  <si>
    <t>NZ-2021-349515</t>
  </si>
  <si>
    <t>SO-7043</t>
  </si>
  <si>
    <t>Sophie Woods</t>
  </si>
  <si>
    <t>NZ-2025-229641</t>
  </si>
  <si>
    <t>LU-5542</t>
  </si>
  <si>
    <t>Luke Jennings</t>
  </si>
  <si>
    <t>NZ-2022-555402</t>
  </si>
  <si>
    <t>AD-7094</t>
  </si>
  <si>
    <t>Adam MacKay</t>
  </si>
  <si>
    <t>NZ-2023-846544</t>
  </si>
  <si>
    <t>JA-9876</t>
  </si>
  <si>
    <t>Jasmine Wall-Marshall</t>
  </si>
  <si>
    <t>NZ-2025-531196</t>
  </si>
  <si>
    <t>JE-4418</t>
  </si>
  <si>
    <t>Jennifer Thomas</t>
  </si>
  <si>
    <t>NZ-2025-394509</t>
  </si>
  <si>
    <t>IH-9193</t>
  </si>
  <si>
    <t>Ihaia Norman</t>
  </si>
  <si>
    <t>NZ-2024-295829</t>
  </si>
  <si>
    <t>LI-6207</t>
  </si>
  <si>
    <t>Liam Rickard-Frost</t>
  </si>
  <si>
    <t>NZ-2021-444232</t>
  </si>
  <si>
    <t>LI-1773</t>
  </si>
  <si>
    <t>Liam Wilkinson</t>
  </si>
  <si>
    <t>NZ-2022-348181</t>
  </si>
  <si>
    <t>DA-5356</t>
  </si>
  <si>
    <t>David Rowland-Cook</t>
  </si>
  <si>
    <t>NZ-2025-564312</t>
  </si>
  <si>
    <t>WA-2193</t>
  </si>
  <si>
    <t>Wayne Edwards</t>
  </si>
  <si>
    <t>NZ-2022-572842</t>
  </si>
  <si>
    <t>HA-4133</t>
  </si>
  <si>
    <t>Hannah Morgan</t>
  </si>
  <si>
    <t>NZ-2024-314536</t>
  </si>
  <si>
    <t>AL-9364</t>
  </si>
  <si>
    <t>Alexander Guy</t>
  </si>
  <si>
    <t>NZ-2021-954764</t>
  </si>
  <si>
    <t>SH-6029</t>
  </si>
  <si>
    <t>Sheryl Laurenson</t>
  </si>
  <si>
    <t>NZ-2022-925124</t>
  </si>
  <si>
    <t>SA-8389</t>
  </si>
  <si>
    <t>NZ-2025-841068</t>
  </si>
  <si>
    <t>TI-8237</t>
  </si>
  <si>
    <t>Tina Olsen-McDonald</t>
  </si>
  <si>
    <t>NZ-2025-161010</t>
  </si>
  <si>
    <t>EM-8919</t>
  </si>
  <si>
    <t>Emma Walton</t>
  </si>
  <si>
    <t>NZ-2022-799683</t>
  </si>
  <si>
    <t>TH-4583</t>
  </si>
  <si>
    <t>Thomas Williams-Giles</t>
  </si>
  <si>
    <t>NZ-2021-851895</t>
  </si>
  <si>
    <t>JA-5204</t>
  </si>
  <si>
    <t>NZ-2025-485472</t>
  </si>
  <si>
    <t>KE-2047</t>
  </si>
  <si>
    <t>Kerry Hansen</t>
  </si>
  <si>
    <t>NZ-2025-163218</t>
  </si>
  <si>
    <t>PA-7056</t>
  </si>
  <si>
    <t>Paula Ball-Hubbard</t>
  </si>
  <si>
    <t>NZ-2022-749012</t>
  </si>
  <si>
    <t>TR-7158</t>
  </si>
  <si>
    <t>Tracy O'Leary</t>
  </si>
  <si>
    <t>NZ-2025-813929</t>
  </si>
  <si>
    <t>JU-4097</t>
  </si>
  <si>
    <t>Julie O'Sullivan</t>
  </si>
  <si>
    <t>NZ-2023-795797</t>
  </si>
  <si>
    <t>DA-9822</t>
  </si>
  <si>
    <t>NZ-2023-358294</t>
  </si>
  <si>
    <t>ET-5242</t>
  </si>
  <si>
    <t>Ethan Newton-Dixon</t>
  </si>
  <si>
    <t>NZ-2022-706209</t>
  </si>
  <si>
    <t>PE-9554</t>
  </si>
  <si>
    <t>NZ-2023-644908</t>
  </si>
  <si>
    <t>LI-8537</t>
  </si>
  <si>
    <t>Lilly Thompson</t>
  </si>
  <si>
    <t>NZ-2021-651683</t>
  </si>
  <si>
    <t>LY-8034</t>
  </si>
  <si>
    <t>Lynley Perrin</t>
  </si>
  <si>
    <t>NZ-2021-982105</t>
  </si>
  <si>
    <t>JA-6617</t>
  </si>
  <si>
    <t>Jacob Roberts</t>
  </si>
  <si>
    <t>NZ-2023-787522</t>
  </si>
  <si>
    <t>WI-2349</t>
  </si>
  <si>
    <t>William Cox</t>
  </si>
  <si>
    <t>NZ-2024-138239</t>
  </si>
  <si>
    <t>LA-8995</t>
  </si>
  <si>
    <t>Laura Rowe</t>
  </si>
  <si>
    <t>NZ-2025-794511</t>
  </si>
  <si>
    <t>KA-3420</t>
  </si>
  <si>
    <t>Karen Mann</t>
  </si>
  <si>
    <t>NZ-2022-579816</t>
  </si>
  <si>
    <t>KE-3084</t>
  </si>
  <si>
    <t>Kelly Carson</t>
  </si>
  <si>
    <t>NZ-2022-323699</t>
  </si>
  <si>
    <t>VA-4390</t>
  </si>
  <si>
    <t>NZ-2023-779694</t>
  </si>
  <si>
    <t>BE-5736</t>
  </si>
  <si>
    <t>Benjamin Taylor</t>
  </si>
  <si>
    <t>NZ-2023-389287</t>
  </si>
  <si>
    <t>TH-6419</t>
  </si>
  <si>
    <t>Thomas McIntyre-Graham</t>
  </si>
  <si>
    <t>NZ-2023-313015</t>
  </si>
  <si>
    <t>IA-9508</t>
  </si>
  <si>
    <t>Ian Wallace</t>
  </si>
  <si>
    <t>NZ-2022-150877</t>
  </si>
  <si>
    <t>JA-5728</t>
  </si>
  <si>
    <t>Jake Morris</t>
  </si>
  <si>
    <t>NZ-2021-106302</t>
  </si>
  <si>
    <t>NI-6287</t>
  </si>
  <si>
    <t>Nicholas Boon</t>
  </si>
  <si>
    <t>NZ-2025-575624</t>
  </si>
  <si>
    <t>AD-6872</t>
  </si>
  <si>
    <t>Adam Stewart</t>
  </si>
  <si>
    <t>NZ-2024-786146</t>
  </si>
  <si>
    <t>JO-7416</t>
  </si>
  <si>
    <t>Joshua Whyte-Tait</t>
  </si>
  <si>
    <t>NZ-2023-957062</t>
  </si>
  <si>
    <t>VA-1529</t>
  </si>
  <si>
    <t>Vanessa Berry</t>
  </si>
  <si>
    <t>NZ-2024-862117</t>
  </si>
  <si>
    <t>LU-3278</t>
  </si>
  <si>
    <t>Lucas McFarlane</t>
  </si>
  <si>
    <t>NZ-2021-529265</t>
  </si>
  <si>
    <t>SC-3822</t>
  </si>
  <si>
    <t>Scott Knight</t>
  </si>
  <si>
    <t>NZ-2025-429413</t>
  </si>
  <si>
    <t>IS-3968</t>
  </si>
  <si>
    <t>Isla Burr</t>
  </si>
  <si>
    <t>NZ-2024-717994</t>
  </si>
  <si>
    <t>JA-7526</t>
  </si>
  <si>
    <t>Jayden Shannon</t>
  </si>
  <si>
    <t>NZ-2022-976866</t>
  </si>
  <si>
    <t>JA-3112</t>
  </si>
  <si>
    <t>NZ-2021-841739</t>
  </si>
  <si>
    <t>AL-3047</t>
  </si>
  <si>
    <t>Alyssa Brooks</t>
  </si>
  <si>
    <t>NZ-2025-629660</t>
  </si>
  <si>
    <t>KY-2203</t>
  </si>
  <si>
    <t>Kyle Jackson</t>
  </si>
  <si>
    <t>NZ-2023-966085</t>
  </si>
  <si>
    <t>DE-8519</t>
  </si>
  <si>
    <t>Denise McLean</t>
  </si>
  <si>
    <t>NZ-2023-582401</t>
  </si>
  <si>
    <t>AN-3884</t>
  </si>
  <si>
    <t>Andrew Cooksley</t>
  </si>
  <si>
    <t>NZ-2024-748508</t>
  </si>
  <si>
    <t>OL-9843</t>
  </si>
  <si>
    <t>Oliver Carroll</t>
  </si>
  <si>
    <t>NZ-2023-507207</t>
  </si>
  <si>
    <t>RI-1587</t>
  </si>
  <si>
    <t>Richard Robb</t>
  </si>
  <si>
    <t>NZ-2022-728067</t>
  </si>
  <si>
    <t>AL-2882</t>
  </si>
  <si>
    <t>Alison Barnes</t>
  </si>
  <si>
    <t>NZ-2023-133826</t>
  </si>
  <si>
    <t>NA-6984</t>
  </si>
  <si>
    <t>Natalie Gilmore</t>
  </si>
  <si>
    <t>NZ-2025-131661</t>
  </si>
  <si>
    <t>LA-8606</t>
  </si>
  <si>
    <t>Laura Haines</t>
  </si>
  <si>
    <t>NZ-2024-685387</t>
  </si>
  <si>
    <t>Denise Bird</t>
  </si>
  <si>
    <t>NZ-2023-972071</t>
  </si>
  <si>
    <t>GR-6913</t>
  </si>
  <si>
    <t>Graeme Lamb</t>
  </si>
  <si>
    <t>NZ-2021-459585</t>
  </si>
  <si>
    <t>TR-9205</t>
  </si>
  <si>
    <t>Tracey Burke-Newman</t>
  </si>
  <si>
    <t>NZ-2025-691826</t>
  </si>
  <si>
    <t>JO-3060</t>
  </si>
  <si>
    <t>Joshua Short</t>
  </si>
  <si>
    <t>NZ-2024-219186</t>
  </si>
  <si>
    <t>JO-7403</t>
  </si>
  <si>
    <t>John Adams</t>
  </si>
  <si>
    <t>NZ-2023-304787</t>
  </si>
  <si>
    <t>GR-6191</t>
  </si>
  <si>
    <t>Grace Mitchell</t>
  </si>
  <si>
    <t>NZ-2022-698486</t>
  </si>
  <si>
    <t>ED-4253</t>
  </si>
  <si>
    <t>Edward Butler-Smith</t>
  </si>
  <si>
    <t>NZ-2024-187163</t>
  </si>
  <si>
    <t>LI-8243</t>
  </si>
  <si>
    <t>Lisa Fulton</t>
  </si>
  <si>
    <t>NZ-2023-689672</t>
  </si>
  <si>
    <t>JE-3405</t>
  </si>
  <si>
    <t>Jessica Marshall</t>
  </si>
  <si>
    <t>NZ-2022-406556</t>
  </si>
  <si>
    <t>GE-8808</t>
  </si>
  <si>
    <t>George Stewart</t>
  </si>
  <si>
    <t>NZ-2022-105675</t>
  </si>
  <si>
    <t>AN-1638</t>
  </si>
  <si>
    <t>NZ-2024-444532</t>
  </si>
  <si>
    <t>LA-3277</t>
  </si>
  <si>
    <t>Lachlan Brown-Haines</t>
  </si>
  <si>
    <t>NZ-2024-134277</t>
  </si>
  <si>
    <t>RO-1927</t>
  </si>
  <si>
    <t>Robyn Beattie</t>
  </si>
  <si>
    <t>NZ-2025-667693</t>
  </si>
  <si>
    <t>NE-1228</t>
  </si>
  <si>
    <t>Neville Doherty-Murphy</t>
  </si>
  <si>
    <t>NZ-2023-453197</t>
  </si>
  <si>
    <t>AN-3129</t>
  </si>
  <si>
    <t>Ann Carpenter</t>
  </si>
  <si>
    <t>NZ-2025-324355</t>
  </si>
  <si>
    <t>KE-9911</t>
  </si>
  <si>
    <t>Kevin Whyte</t>
  </si>
  <si>
    <t>NZ-2025-810696</t>
  </si>
  <si>
    <t>DI-5356</t>
  </si>
  <si>
    <t>Diane Cairns-Hayward</t>
  </si>
  <si>
    <t>NZ-2023-148441</t>
  </si>
  <si>
    <t>ER-2147</t>
  </si>
  <si>
    <t>Eric Gaskin</t>
  </si>
  <si>
    <t>NZ-2023-976572</t>
  </si>
  <si>
    <t>DA-2620</t>
  </si>
  <si>
    <t>David Dawick</t>
  </si>
  <si>
    <t>NZ-2024-418001</t>
  </si>
  <si>
    <t>RI-7805</t>
  </si>
  <si>
    <t>NZ-2021-258772</t>
  </si>
  <si>
    <t>EL-4953</t>
  </si>
  <si>
    <t>Elliot Scott-Bailey</t>
  </si>
  <si>
    <t>NZ-2023-936075</t>
  </si>
  <si>
    <t>JO-6195</t>
  </si>
  <si>
    <t>Joanne Neilson</t>
  </si>
  <si>
    <t>NZ-2021-638525</t>
  </si>
  <si>
    <t>JA-5487</t>
  </si>
  <si>
    <t>Jack Phillips</t>
  </si>
  <si>
    <t>NZ-2024-638860</t>
  </si>
  <si>
    <t>Benjamin Aberhart</t>
  </si>
  <si>
    <t>NZ-2023-670568</t>
  </si>
  <si>
    <t>SH-4248</t>
  </si>
  <si>
    <t>Shirley McLachlan</t>
  </si>
  <si>
    <t>NZ-2022-155026</t>
  </si>
  <si>
    <t>LY-8118</t>
  </si>
  <si>
    <t>NZ-2022-315626</t>
  </si>
  <si>
    <t>JO-9305</t>
  </si>
  <si>
    <t>Jonathan Spelman</t>
  </si>
  <si>
    <t>NZ-2023-945872</t>
  </si>
  <si>
    <t>CH-5327</t>
  </si>
  <si>
    <t>Chloe Landon-Lane</t>
  </si>
  <si>
    <t>NZ-2024-572716</t>
  </si>
  <si>
    <t>KE-4467</t>
  </si>
  <si>
    <t>Kerry Johnston-Gardner</t>
  </si>
  <si>
    <t>NZ-2023-423613</t>
  </si>
  <si>
    <t>SU-2349</t>
  </si>
  <si>
    <t>Suzanne Carson</t>
  </si>
  <si>
    <t>NZ-2023-898632</t>
  </si>
  <si>
    <t>WI-7659</t>
  </si>
  <si>
    <t>William Peters-McGregor</t>
  </si>
  <si>
    <t>NZ-2023-725382</t>
  </si>
  <si>
    <t>TI-8310</t>
  </si>
  <si>
    <t>NZ-2022-689242</t>
  </si>
  <si>
    <t>TR-4461</t>
  </si>
  <si>
    <t>Trevor Coleman</t>
  </si>
  <si>
    <t>NZ-2023-349416</t>
  </si>
  <si>
    <t>KA-8010</t>
  </si>
  <si>
    <t>Karen Morris</t>
  </si>
  <si>
    <t>NZ-2025-819622</t>
  </si>
  <si>
    <t>AN-1848</t>
  </si>
  <si>
    <t>Andrea Ham-Waugh</t>
  </si>
  <si>
    <t>NZ-2023-593671</t>
  </si>
  <si>
    <t>BL-7016</t>
  </si>
  <si>
    <t>Blake Evans</t>
  </si>
  <si>
    <t>NZ-2023-300729</t>
  </si>
  <si>
    <t>SA-1773</t>
  </si>
  <si>
    <t>Sandra Gillespie-Kirk</t>
  </si>
  <si>
    <t>NZ-2024-487535</t>
  </si>
  <si>
    <t>NI-3811</t>
  </si>
  <si>
    <t>Nicole Mason</t>
  </si>
  <si>
    <t>NZ-2025-803246</t>
  </si>
  <si>
    <t>WI-4532</t>
  </si>
  <si>
    <t>William Chambers</t>
  </si>
  <si>
    <t>NZ-2021-681107</t>
  </si>
  <si>
    <t>NI-1785</t>
  </si>
  <si>
    <t>Nicholas Price-Ward</t>
  </si>
  <si>
    <t>NZ-2021-217113</t>
  </si>
  <si>
    <t>AN-8592</t>
  </si>
  <si>
    <t>Anthony Campbell</t>
  </si>
  <si>
    <t>NZ-2021-161822</t>
  </si>
  <si>
    <t>MA-1522</t>
  </si>
  <si>
    <t>Matthew Morris-Soper</t>
  </si>
  <si>
    <t>NZ-2022-923327</t>
  </si>
  <si>
    <t>SH-2485</t>
  </si>
  <si>
    <t>Shannon Vercoe-Morris</t>
  </si>
  <si>
    <t>NZ-2024-951117</t>
  </si>
  <si>
    <t>MA-7885</t>
  </si>
  <si>
    <t>Maree Hughes-Smith</t>
  </si>
  <si>
    <t>NZ-2023-170034</t>
  </si>
  <si>
    <t>CH-1914</t>
  </si>
  <si>
    <t>Christopher Thompson-Dalziel</t>
  </si>
  <si>
    <t>NZ-2023-147122</t>
  </si>
  <si>
    <t>JA-3744</t>
  </si>
  <si>
    <t>Jacqueline Lancaster</t>
  </si>
  <si>
    <t>NZ-2024-437213</t>
  </si>
  <si>
    <t>GA-5888</t>
  </si>
  <si>
    <t>Gary Simpson</t>
  </si>
  <si>
    <t>NZ-2023-676159</t>
  </si>
  <si>
    <t>CH-8326</t>
  </si>
  <si>
    <t>Christopher Hooper</t>
  </si>
  <si>
    <t>NZ-2023-760140</t>
  </si>
  <si>
    <t>MI-3203</t>
  </si>
  <si>
    <t>Mia McIsaac</t>
  </si>
  <si>
    <t>NZ-2022-816310</t>
  </si>
  <si>
    <t>AB-8034</t>
  </si>
  <si>
    <t>Abigail Davies</t>
  </si>
  <si>
    <t>NZ-2021-402587</t>
  </si>
  <si>
    <t>NE-7344</t>
  </si>
  <si>
    <t>Neil Carson</t>
  </si>
  <si>
    <t>NZ-2023-728584</t>
  </si>
  <si>
    <t>KE-8911</t>
  </si>
  <si>
    <t>Kelly Hubbard</t>
  </si>
  <si>
    <t>NZ-2025-150635</t>
  </si>
  <si>
    <t>JO-2453</t>
  </si>
  <si>
    <t>Joanne Patterson-Manson</t>
  </si>
  <si>
    <t>NZ-2024-353244</t>
  </si>
  <si>
    <t>NI-8321</t>
  </si>
  <si>
    <t>Nicholas Ward</t>
  </si>
  <si>
    <t>NZ-2024-487857</t>
  </si>
  <si>
    <t>RA-4087</t>
  </si>
  <si>
    <t>Raymond Christie</t>
  </si>
  <si>
    <t>NZ-2022-272176</t>
  </si>
  <si>
    <t>PA-7244</t>
  </si>
  <si>
    <t>Pamela Anderson</t>
  </si>
  <si>
    <t>NZ-2022-255958</t>
  </si>
  <si>
    <t>JO-5607</t>
  </si>
  <si>
    <t>NZ-2023-867793</t>
  </si>
  <si>
    <t>KA-3615</t>
  </si>
  <si>
    <t>Karen Millar</t>
  </si>
  <si>
    <t>NZ-2022-221244</t>
  </si>
  <si>
    <t>TI-4785</t>
  </si>
  <si>
    <t>Timothy Douglas-Campbell</t>
  </si>
  <si>
    <t>NZ-2021-989606</t>
  </si>
  <si>
    <t>JA-8956</t>
  </si>
  <si>
    <t>James Black</t>
  </si>
  <si>
    <t>NZ-2022-462654</t>
  </si>
  <si>
    <t>PH-3209</t>
  </si>
  <si>
    <t>Philip Strawbridge-Mitchell</t>
  </si>
  <si>
    <t>NZ-2023-879252</t>
  </si>
  <si>
    <t>KE-4636</t>
  </si>
  <si>
    <t>Kelly Coutts</t>
  </si>
  <si>
    <t>NZ-2024-674923</t>
  </si>
  <si>
    <t>TE-4321</t>
  </si>
  <si>
    <t>Teresa Graham</t>
  </si>
  <si>
    <t>NZ-2025-211458</t>
  </si>
  <si>
    <t>RO-6133</t>
  </si>
  <si>
    <t>Rosemary Godfrey</t>
  </si>
  <si>
    <t>NZ-2024-537148</t>
  </si>
  <si>
    <t>ST-2493</t>
  </si>
  <si>
    <t>Steven McKenna</t>
  </si>
  <si>
    <t>NZ-2022-217453</t>
  </si>
  <si>
    <t>NI-6816</t>
  </si>
  <si>
    <t>Nigel Phillips</t>
  </si>
  <si>
    <t>NZ-2024-718820</t>
  </si>
  <si>
    <t>GR-4916</t>
  </si>
  <si>
    <t>Grant Patterson</t>
  </si>
  <si>
    <t>NZ-2024-274882</t>
  </si>
  <si>
    <t>EL-1308</t>
  </si>
  <si>
    <t>Ella Terry</t>
  </si>
  <si>
    <t>NZ-2024-646721</t>
  </si>
  <si>
    <t>BR-6393</t>
  </si>
  <si>
    <t>Bruce Harris</t>
  </si>
  <si>
    <t>NZ-2021-201072</t>
  </si>
  <si>
    <t>JO-8151</t>
  </si>
  <si>
    <t>Joanna Humphrey-Rees</t>
  </si>
  <si>
    <t>NZ-2022-620326</t>
  </si>
  <si>
    <t>DA-8071</t>
  </si>
  <si>
    <t>David Mears</t>
  </si>
  <si>
    <t>NZ-2022-322666</t>
  </si>
  <si>
    <t>NI-9446</t>
  </si>
  <si>
    <t>Nicholas O'Sullivan</t>
  </si>
  <si>
    <t>NZ-2025-390427</t>
  </si>
  <si>
    <t>BR-1236</t>
  </si>
  <si>
    <t>Britney Allerby</t>
  </si>
  <si>
    <t>NZ-2025-477636</t>
  </si>
  <si>
    <t>SA-8963</t>
  </si>
  <si>
    <t>Samuel Manning-Moore</t>
  </si>
  <si>
    <t>NZ-2024-721708</t>
  </si>
  <si>
    <t>RY-8360</t>
  </si>
  <si>
    <t>Ryan Bird</t>
  </si>
  <si>
    <t>NZ-2022-624291</t>
  </si>
  <si>
    <t>WI-2319</t>
  </si>
  <si>
    <t>William Dunn</t>
  </si>
  <si>
    <t>NZ-2025-966458</t>
  </si>
  <si>
    <t>JU-6213</t>
  </si>
  <si>
    <t>Julie Francis</t>
  </si>
  <si>
    <t>NZ-2025-875634</t>
  </si>
  <si>
    <t>CH-1921</t>
  </si>
  <si>
    <t>Christine Ferguson-Russell</t>
  </si>
  <si>
    <t>NZ-2022-252084</t>
  </si>
  <si>
    <t>EM-9479</t>
  </si>
  <si>
    <t>Emily Woods</t>
  </si>
  <si>
    <t>NZ-2023-370669</t>
  </si>
  <si>
    <t>KI-4680</t>
  </si>
  <si>
    <t>Kim Bary</t>
  </si>
  <si>
    <t>NZ-2022-275145</t>
  </si>
  <si>
    <t>SH-5508</t>
  </si>
  <si>
    <t>Shane Bassett-Clarke</t>
  </si>
  <si>
    <t>NZ-2024-837797</t>
  </si>
  <si>
    <t>BE-4830</t>
  </si>
  <si>
    <t>Benjamin Smith-Hoare</t>
  </si>
  <si>
    <t>NZ-2023-365654</t>
  </si>
  <si>
    <t>TY-6876</t>
  </si>
  <si>
    <t>Tyler Campbell</t>
  </si>
  <si>
    <t>NZ-2025-656289</t>
  </si>
  <si>
    <t>MA-2466</t>
  </si>
  <si>
    <t>Martin Turner</t>
  </si>
  <si>
    <t>NZ-2022-805241</t>
  </si>
  <si>
    <t>CH-3016</t>
  </si>
  <si>
    <t>Charlotte Kelly</t>
  </si>
  <si>
    <t>NZ-2022-156823</t>
  </si>
  <si>
    <t>CH-1634</t>
  </si>
  <si>
    <t>Christopher McDonald</t>
  </si>
  <si>
    <t>NZ-2023-651071</t>
  </si>
  <si>
    <t>KA-7458</t>
  </si>
  <si>
    <t>Karen York-Poole</t>
  </si>
  <si>
    <t>NZ-2023-119806</t>
  </si>
  <si>
    <t>AN-8648</t>
  </si>
  <si>
    <t>Angus Conway</t>
  </si>
  <si>
    <t>NZ-2022-755576</t>
  </si>
  <si>
    <t>JA-3502</t>
  </si>
  <si>
    <t>Jacob McFarlane</t>
  </si>
  <si>
    <t>NZ-2023-844337</t>
  </si>
  <si>
    <t>TE-6684</t>
  </si>
  <si>
    <t>Tessa Reardon</t>
  </si>
  <si>
    <t>NZ-2023-926836</t>
  </si>
  <si>
    <t>SO-6074</t>
  </si>
  <si>
    <t>Sophie Jensen</t>
  </si>
  <si>
    <t>NZ-2022-243749</t>
  </si>
  <si>
    <t>JA-7793</t>
  </si>
  <si>
    <t>Jade Gray</t>
  </si>
  <si>
    <t>NZ-2023-187588</t>
  </si>
  <si>
    <t>KA-1170</t>
  </si>
  <si>
    <t>Kauri Jennings</t>
  </si>
  <si>
    <t>NZ-2024-478275</t>
  </si>
  <si>
    <t>JO-8956</t>
  </si>
  <si>
    <t>John Dunn</t>
  </si>
  <si>
    <t>NZ-2022-601855</t>
  </si>
  <si>
    <t>CH-7285</t>
  </si>
  <si>
    <t>Christopher Batchelar</t>
  </si>
  <si>
    <t>NZ-2024-195863</t>
  </si>
  <si>
    <t>ED-3225</t>
  </si>
  <si>
    <t>Edward Esson-Martin</t>
  </si>
  <si>
    <t>NZ-2022-573295</t>
  </si>
  <si>
    <t>HA-6602</t>
  </si>
  <si>
    <t>Hayley Fisher</t>
  </si>
  <si>
    <t>NZ-2021-871767</t>
  </si>
  <si>
    <t>ST-3173</t>
  </si>
  <si>
    <t>Stephen Parkes</t>
  </si>
  <si>
    <t>NZ-2023-208785</t>
  </si>
  <si>
    <t>PA-7337</t>
  </si>
  <si>
    <t>Paul Huddleston</t>
  </si>
  <si>
    <t>NZ-2022-437210</t>
  </si>
  <si>
    <t>BR-6369</t>
  </si>
  <si>
    <t>Brooke Craig-Gray</t>
  </si>
  <si>
    <t>NZ-2022-512666</t>
  </si>
  <si>
    <t>RO-3604</t>
  </si>
  <si>
    <t>NZ-2022-638704</t>
  </si>
  <si>
    <t>RA-7467</t>
  </si>
  <si>
    <t>Raymond Ellery</t>
  </si>
  <si>
    <t>NZ-2025-799463</t>
  </si>
  <si>
    <t>SH-2371</t>
  </si>
  <si>
    <t>Shannon Sullivan-Webb</t>
  </si>
  <si>
    <t>NZ-2022-631523</t>
  </si>
  <si>
    <t>DA-9160</t>
  </si>
  <si>
    <t>David Croad-Stokes</t>
  </si>
  <si>
    <t>NZ-2023-501315</t>
  </si>
  <si>
    <t>JA-3080</t>
  </si>
  <si>
    <t>NZ-2024-237681</t>
  </si>
  <si>
    <t>CH-8964</t>
  </si>
  <si>
    <t>Chloe Gill</t>
  </si>
  <si>
    <t>NZ-2022-327012</t>
  </si>
  <si>
    <t>PA-1559</t>
  </si>
  <si>
    <t>Paul Gibb</t>
  </si>
  <si>
    <t>NZ-2023-739960</t>
  </si>
  <si>
    <t>BR-5388</t>
  </si>
  <si>
    <t>Bruce Way</t>
  </si>
  <si>
    <t>NZ-2023-541728</t>
  </si>
  <si>
    <t>PA-7481</t>
  </si>
  <si>
    <t>Paul Neal</t>
  </si>
  <si>
    <t>NZ-2023-525035</t>
  </si>
  <si>
    <t>SO-8275</t>
  </si>
  <si>
    <t>Sophie Morris-Jackson</t>
  </si>
  <si>
    <t>NZ-2021-547195</t>
  </si>
  <si>
    <t>LE-9298</t>
  </si>
  <si>
    <t>Leo Kendall-Robson</t>
  </si>
  <si>
    <t>NZ-2025-621425</t>
  </si>
  <si>
    <t>SI-3710</t>
  </si>
  <si>
    <t>Simon Carr-Wallace</t>
  </si>
  <si>
    <t>NZ-2024-512513</t>
  </si>
  <si>
    <t>HA-8721</t>
  </si>
  <si>
    <t>Hayden Brown</t>
  </si>
  <si>
    <t>NZ-2024-322006</t>
  </si>
  <si>
    <t>SA-9943</t>
  </si>
  <si>
    <t>Sarah Lee</t>
  </si>
  <si>
    <t>NZ-2024-513009</t>
  </si>
  <si>
    <t>SO-7169</t>
  </si>
  <si>
    <t>Sofia Knox</t>
  </si>
  <si>
    <t>NZ-2021-419606</t>
  </si>
  <si>
    <t>MA-8423</t>
  </si>
  <si>
    <t>Mark Maxwell-Patchett</t>
  </si>
  <si>
    <t>NZ-2022-607298</t>
  </si>
  <si>
    <t>ZO-2960</t>
  </si>
  <si>
    <t>Zoe Bailey</t>
  </si>
  <si>
    <t>NZ-2024-815104</t>
  </si>
  <si>
    <t>MI-6953</t>
  </si>
  <si>
    <t>Michael Morris</t>
  </si>
  <si>
    <t>NZ-2024-873775</t>
  </si>
  <si>
    <t>Jared Munro-Gullery</t>
  </si>
  <si>
    <t>NZ-2022-312155</t>
  </si>
  <si>
    <t>OL-7709</t>
  </si>
  <si>
    <t>Olivia Marsh</t>
  </si>
  <si>
    <t>NZ-2022-266771</t>
  </si>
  <si>
    <t>DO-2131</t>
  </si>
  <si>
    <t>Douglas Perano</t>
  </si>
  <si>
    <t>NZ-2025-296897</t>
  </si>
  <si>
    <t>LI-2250</t>
  </si>
  <si>
    <t>Liam Stace</t>
  </si>
  <si>
    <t>NZ-2024-877930</t>
  </si>
  <si>
    <t>SU-7216</t>
  </si>
  <si>
    <t>Susan Bell</t>
  </si>
  <si>
    <t>NZ-2021-716671</t>
  </si>
  <si>
    <t>JO-8350</t>
  </si>
  <si>
    <t>John Simmons-Spelman</t>
  </si>
  <si>
    <t>NZ-2022-552583</t>
  </si>
  <si>
    <t>DE-5052</t>
  </si>
  <si>
    <t>Debra Carson</t>
  </si>
  <si>
    <t>NZ-2024-284960</t>
  </si>
  <si>
    <t>RI-4997</t>
  </si>
  <si>
    <t>Richard McMahon</t>
  </si>
  <si>
    <t>NZ-2023-980020</t>
  </si>
  <si>
    <t>JE-2498</t>
  </si>
  <si>
    <t>Jesse Brown</t>
  </si>
  <si>
    <t>NZ-2023-384067</t>
  </si>
  <si>
    <t>JO-7324</t>
  </si>
  <si>
    <t>Joseph Smith</t>
  </si>
  <si>
    <t>NZ-2024-445454</t>
  </si>
  <si>
    <t>SH-2414</t>
  </si>
  <si>
    <t>NZ-2021-471953</t>
  </si>
  <si>
    <t>CA-8122</t>
  </si>
  <si>
    <t>Carol Davis</t>
  </si>
  <si>
    <t>NZ-2023-277638</t>
  </si>
  <si>
    <t>CO-4423</t>
  </si>
  <si>
    <t>Cooper Webb</t>
  </si>
  <si>
    <t>NZ-2024-858688</t>
  </si>
  <si>
    <t>RU-4153</t>
  </si>
  <si>
    <t>Russell Manson</t>
  </si>
  <si>
    <t>NZ-2023-322890</t>
  </si>
  <si>
    <t>EL-1160</t>
  </si>
  <si>
    <t>Elizabeth Croad</t>
  </si>
  <si>
    <t>NZ-2023-481345</t>
  </si>
  <si>
    <t>Anthony Ward-Burns</t>
  </si>
  <si>
    <t>NZ-2025-541326</t>
  </si>
  <si>
    <t>MA-7059</t>
  </si>
  <si>
    <t>Maria McGregor</t>
  </si>
  <si>
    <t>NZ-2023-273239</t>
  </si>
  <si>
    <t>IS-5698</t>
  </si>
  <si>
    <t>Isla Francis</t>
  </si>
  <si>
    <t>NZ-2024-853241</t>
  </si>
  <si>
    <t>JA-7791</t>
  </si>
  <si>
    <t>Jacob Page</t>
  </si>
  <si>
    <t>NZ-2024-163061</t>
  </si>
  <si>
    <t>DO-1426</t>
  </si>
  <si>
    <t>Douglas Thompson</t>
  </si>
  <si>
    <t>NZ-2023-778427</t>
  </si>
  <si>
    <t>KA-2182</t>
  </si>
  <si>
    <t>Kathleen Martin</t>
  </si>
  <si>
    <t>NZ-2025-658798</t>
  </si>
  <si>
    <t>HO-4361</t>
  </si>
  <si>
    <t>Holly Gibbons</t>
  </si>
  <si>
    <t>NZ-2023-993182</t>
  </si>
  <si>
    <t>LE-4436</t>
  </si>
  <si>
    <t>Levi Baker</t>
  </si>
  <si>
    <t>NZ-2022-506444</t>
  </si>
  <si>
    <t>CR-9592</t>
  </si>
  <si>
    <t>Craig Thompson</t>
  </si>
  <si>
    <t>NZ-2023-291211</t>
  </si>
  <si>
    <t>DI-1499</t>
  </si>
  <si>
    <t>Dion Gledhill</t>
  </si>
  <si>
    <t>NZ-2025-498190</t>
  </si>
  <si>
    <t>DO-1205</t>
  </si>
  <si>
    <t>Douglas Bell-Matthews</t>
  </si>
  <si>
    <t>NZ-2022-530736</t>
  </si>
  <si>
    <t>CA-4726</t>
  </si>
  <si>
    <t>Catherine Turnbull</t>
  </si>
  <si>
    <t>NZ-2025-796841</t>
  </si>
  <si>
    <t>EM-6260</t>
  </si>
  <si>
    <t>NZ-2025-432410</t>
  </si>
  <si>
    <t>SO-3002</t>
  </si>
  <si>
    <t>Sophie O'Connell</t>
  </si>
  <si>
    <t>NZ-2022-801992</t>
  </si>
  <si>
    <t>WI-2351</t>
  </si>
  <si>
    <t>William Pratt</t>
  </si>
  <si>
    <t>NZ-2022-121851</t>
  </si>
  <si>
    <t>RE-8227</t>
  </si>
  <si>
    <t>Rebekah Grant</t>
  </si>
  <si>
    <t>NZ-2023-694340</t>
  </si>
  <si>
    <t>AN-8573</t>
  </si>
  <si>
    <t>Andrew Graham</t>
  </si>
  <si>
    <t>NZ-2023-909920</t>
  </si>
  <si>
    <t>JA-7523</t>
  </si>
  <si>
    <t>Jason Kerr</t>
  </si>
  <si>
    <t>NZ-2025-640693</t>
  </si>
  <si>
    <t>EL-8813</t>
  </si>
  <si>
    <t>Ella O'Connell-Price</t>
  </si>
  <si>
    <t>NZ-2023-579575</t>
  </si>
  <si>
    <t>AL-7236</t>
  </si>
  <si>
    <t>Alexander Gilchrist</t>
  </si>
  <si>
    <t>NZ-2022-245806</t>
  </si>
  <si>
    <t>KA-8556</t>
  </si>
  <si>
    <t>Katherine Wood-Little</t>
  </si>
  <si>
    <t>NZ-2023-950813</t>
  </si>
  <si>
    <t>AL-6801</t>
  </si>
  <si>
    <t>Alice Bright</t>
  </si>
  <si>
    <t>NZ-2024-745634</t>
  </si>
  <si>
    <t>WI-1693</t>
  </si>
  <si>
    <t>William Coleman</t>
  </si>
  <si>
    <t>NZ-2024-361923</t>
  </si>
  <si>
    <t>NI-3101</t>
  </si>
  <si>
    <t>Nia Davies</t>
  </si>
  <si>
    <t>NZ-2025-854528</t>
  </si>
  <si>
    <t>KA-9709</t>
  </si>
  <si>
    <t>Karl Carson-McManaway</t>
  </si>
  <si>
    <t>NZ-2022-816560</t>
  </si>
  <si>
    <t>KE-9919</t>
  </si>
  <si>
    <t>Kevin Jefferies-Patterson</t>
  </si>
  <si>
    <t>NZ-2022-816748</t>
  </si>
  <si>
    <t>HE-7428</t>
  </si>
  <si>
    <t>Helen Pope</t>
  </si>
  <si>
    <t>NZ-2024-569805</t>
  </si>
  <si>
    <t>RO-9069</t>
  </si>
  <si>
    <t>Robert Butcher-Middleton</t>
  </si>
  <si>
    <t>NZ-2023-614238</t>
  </si>
  <si>
    <t>MA-7555</t>
  </si>
  <si>
    <t>Matthew Cameron</t>
  </si>
  <si>
    <t>NZ-2025-826199</t>
  </si>
  <si>
    <t>NI-1695</t>
  </si>
  <si>
    <t>Nicole Jacques</t>
  </si>
  <si>
    <t>NZ-2024-371423</t>
  </si>
  <si>
    <t>PH-7472</t>
  </si>
  <si>
    <t>Philip Griffiths-Harris</t>
  </si>
  <si>
    <t>NZ-2024-249791</t>
  </si>
  <si>
    <t>AL-7487</t>
  </si>
  <si>
    <t>Alexandra Martin</t>
  </si>
  <si>
    <t>NZ-2023-701457</t>
  </si>
  <si>
    <t>RA-5889</t>
  </si>
  <si>
    <t>NZ-2023-450212</t>
  </si>
  <si>
    <t>AR-2971</t>
  </si>
  <si>
    <t>Archie Blackwell</t>
  </si>
  <si>
    <t>NZ-2023-231274</t>
  </si>
  <si>
    <t>TI-7511</t>
  </si>
  <si>
    <t>Tina Meads</t>
  </si>
  <si>
    <t>NZ-2024-633364</t>
  </si>
  <si>
    <t>PE-2475</t>
  </si>
  <si>
    <t>Peter Aitken</t>
  </si>
  <si>
    <t>NZ-2021-499234</t>
  </si>
  <si>
    <t>AN-1040</t>
  </si>
  <si>
    <t>Anna Thompson</t>
  </si>
  <si>
    <t>NZ-2024-176115</t>
  </si>
  <si>
    <t>MA-8765</t>
  </si>
  <si>
    <t>NZ-2023-171538</t>
  </si>
  <si>
    <t>TA-8476</t>
  </si>
  <si>
    <t>Tania Thompson</t>
  </si>
  <si>
    <t>NZ-2022-998735</t>
  </si>
  <si>
    <t>CA-5129</t>
  </si>
  <si>
    <t>Carol Mitchell</t>
  </si>
  <si>
    <t>NZ-2023-214605</t>
  </si>
  <si>
    <t>DA-5428</t>
  </si>
  <si>
    <t>Daniel Clifford</t>
  </si>
  <si>
    <t>NZ-2022-229285</t>
  </si>
  <si>
    <t>VA-1416</t>
  </si>
  <si>
    <t>Vanessa Matheson-Fleming</t>
  </si>
  <si>
    <t>NZ-2022-488290</t>
  </si>
  <si>
    <t>MA-1881</t>
  </si>
  <si>
    <t>Manaia Patchett</t>
  </si>
  <si>
    <t>NZ-2024-248762</t>
  </si>
  <si>
    <t>SA-4911</t>
  </si>
  <si>
    <t>Sarah Brooks</t>
  </si>
  <si>
    <t>NZ-2023-637376</t>
  </si>
  <si>
    <t>TA-4452</t>
  </si>
  <si>
    <t>Tania Fulton</t>
  </si>
  <si>
    <t>NZ-2024-314957</t>
  </si>
  <si>
    <t>AN-3320</t>
  </si>
  <si>
    <t>Andrea Grant</t>
  </si>
  <si>
    <t>NZ-2024-847866</t>
  </si>
  <si>
    <t>NO-4213</t>
  </si>
  <si>
    <t>Noah Blair</t>
  </si>
  <si>
    <t>NZ-2022-641146</t>
  </si>
  <si>
    <t>SH-8420</t>
  </si>
  <si>
    <t>Sharon Davies</t>
  </si>
  <si>
    <t>NZ-2024-179564</t>
  </si>
  <si>
    <t>JA-6700</t>
  </si>
  <si>
    <t>Jacqueline Turner</t>
  </si>
  <si>
    <t>NZ-2024-542296</t>
  </si>
  <si>
    <t>MA-8958</t>
  </si>
  <si>
    <t>Mary Elliott</t>
  </si>
  <si>
    <t>Row Labels</t>
  </si>
  <si>
    <t>Grand Total</t>
  </si>
  <si>
    <t>Jan</t>
  </si>
  <si>
    <t>Feb</t>
  </si>
  <si>
    <t>Mar</t>
  </si>
  <si>
    <t>Apr</t>
  </si>
  <si>
    <t>May</t>
  </si>
  <si>
    <t>Jun</t>
  </si>
  <si>
    <t>Jul</t>
  </si>
  <si>
    <t>Aug</t>
  </si>
  <si>
    <t>Sep</t>
  </si>
  <si>
    <t>Oct</t>
  </si>
  <si>
    <t>Nov</t>
  </si>
  <si>
    <t>Dec</t>
  </si>
  <si>
    <t>Sum of Sales</t>
  </si>
  <si>
    <t>Sum of Profit</t>
  </si>
  <si>
    <t>State</t>
  </si>
  <si>
    <t>Year</t>
  </si>
  <si>
    <t>Sum of Quantity</t>
  </si>
  <si>
    <t>Count of Order ID</t>
  </si>
  <si>
    <t xml:space="preserve">Sum of Profit Margin </t>
  </si>
  <si>
    <t>2025 vs 2024</t>
  </si>
  <si>
    <t>2022 vs 2021</t>
  </si>
  <si>
    <t>Manawatu-Whanganui</t>
  </si>
  <si>
    <t>Details for Sum of Profit Margin  - Months (Order Date): 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</si>
</sst>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quot;$&quot;\ 0.00,\ &quot;K&quot;"/>
    <numFmt numFmtId="165" formatCode="&quot;$&quot;#,##0.00"/>
    <numFmt numFmtId="166" formatCode="&quot;#&quot;\ 0"/>
    <numFmt numFmtId="167" formatCode="[Green]\▲0.00%;[Red]\▼0.00%"/>
  </numFmts>
  <fonts count="27"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
      <sz val="9"/>
      <color theme="1"/>
      <name val="Calibri"/>
      <family val="2"/>
    </font>
    <font>
      <sz val="11"/>
      <color theme="1"/>
      <name val="Aptos Narrow"/>
      <family val="2"/>
    </font>
    <font>
      <b/>
      <sz val="14"/>
      <color theme="1"/>
      <name val="Calibri"/>
      <family val="2"/>
    </font>
    <font>
      <sz val="10"/>
      <color theme="1"/>
      <name val="Calibri"/>
      <family val="2"/>
    </font>
    <font>
      <b/>
      <sz val="16"/>
      <color theme="1"/>
      <name val="Calibri"/>
      <family val="2"/>
    </font>
    <font>
      <b/>
      <sz val="18"/>
      <color theme="1"/>
      <name val="Calibri"/>
      <family val="2"/>
    </font>
    <font>
      <b/>
      <sz val="20"/>
      <color theme="1"/>
      <name val="Calibri"/>
      <family val="2"/>
    </font>
    <font>
      <b/>
      <sz val="10"/>
      <color theme="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0" fontId="0" fillId="0" borderId="0" xfId="0" applyAlignment="1">
      <alignment horizontal="left"/>
    </xf>
    <xf numFmtId="0" fontId="0" fillId="0" borderId="0" xfId="0" pivotButton="1"/>
    <xf numFmtId="0" fontId="18" fillId="0" borderId="0" xfId="0" applyFont="1" applyAlignment="1">
      <alignment horizontal="center"/>
    </xf>
    <xf numFmtId="0" fontId="19" fillId="0" borderId="0" xfId="0" applyFont="1"/>
    <xf numFmtId="14" fontId="19" fillId="0" borderId="0" xfId="0" applyNumberFormat="1" applyFont="1"/>
    <xf numFmtId="164" fontId="0" fillId="0" borderId="0" xfId="0" applyNumberFormat="1"/>
    <xf numFmtId="10" fontId="0" fillId="0" borderId="0" xfId="0" applyNumberFormat="1"/>
    <xf numFmtId="2" fontId="18" fillId="0" borderId="0" xfId="0" applyNumberFormat="1" applyFont="1" applyAlignment="1">
      <alignment horizontal="center"/>
    </xf>
    <xf numFmtId="1" fontId="19" fillId="0" borderId="0" xfId="0" applyNumberFormat="1" applyFont="1"/>
    <xf numFmtId="165" fontId="0" fillId="0" borderId="0" xfId="0" applyNumberFormat="1"/>
    <xf numFmtId="166" fontId="0" fillId="0" borderId="0" xfId="1" applyNumberFormat="1" applyFont="1"/>
    <xf numFmtId="166" fontId="0" fillId="0" borderId="0" xfId="0" applyNumberFormat="1"/>
    <xf numFmtId="1" fontId="0" fillId="0" borderId="0" xfId="0" applyNumberFormat="1" applyAlignment="1">
      <alignment horizontal="left"/>
    </xf>
    <xf numFmtId="0" fontId="20" fillId="0" borderId="0" xfId="0" applyFont="1"/>
    <xf numFmtId="167" fontId="18" fillId="0" borderId="0" xfId="0" applyNumberFormat="1" applyFont="1"/>
    <xf numFmtId="167" fontId="21" fillId="0" borderId="0" xfId="0" applyNumberFormat="1" applyFont="1"/>
    <xf numFmtId="0" fontId="22" fillId="0" borderId="0" xfId="0" applyFont="1"/>
    <xf numFmtId="167" fontId="23" fillId="0" borderId="0" xfId="0" applyNumberFormat="1" applyFont="1" applyAlignment="1">
      <alignment horizontal="center"/>
    </xf>
    <xf numFmtId="167" fontId="24" fillId="0" borderId="0" xfId="0" applyNumberFormat="1" applyFont="1" applyAlignment="1">
      <alignment horizontal="center"/>
    </xf>
    <xf numFmtId="14" fontId="0" fillId="0" borderId="0" xfId="0" applyNumberFormat="1"/>
    <xf numFmtId="0" fontId="16" fillId="0" borderId="0" xfId="0" applyFont="1"/>
    <xf numFmtId="0" fontId="0" fillId="0" borderId="10" xfId="0" applyBorder="1"/>
    <xf numFmtId="167" fontId="25" fillId="0" borderId="0" xfId="0" applyNumberFormat="1" applyFont="1" applyAlignment="1">
      <alignment horizontal="left"/>
    </xf>
    <xf numFmtId="167" fontId="25" fillId="0" borderId="11" xfId="0" applyNumberFormat="1" applyFont="1" applyBorder="1" applyAlignment="1">
      <alignment horizontal="center"/>
    </xf>
    <xf numFmtId="167" fontId="25" fillId="0" borderId="12" xfId="0" applyNumberFormat="1" applyFont="1" applyBorder="1" applyAlignment="1">
      <alignment horizontal="center"/>
    </xf>
    <xf numFmtId="167" fontId="25" fillId="0" borderId="13" xfId="0" applyNumberFormat="1" applyFont="1" applyBorder="1" applyAlignment="1">
      <alignment horizontal="center"/>
    </xf>
    <xf numFmtId="0" fontId="0" fillId="0" borderId="0" xfId="0" applyNumberFormat="1"/>
    <xf numFmtId="164" fontId="26" fillId="0" borderId="0" xfId="0" applyNumberFormat="1" applyFont="1"/>
    <xf numFmtId="0" fontId="26" fillId="0" borderId="0" xfId="0" applyNumberFormat="1" applyFont="1"/>
    <xf numFmtId="0" fontId="26" fillId="0" borderId="0" xfId="0" applyFon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86">
    <dxf>
      <numFmt numFmtId="19" formatCode="d/mm/yyyy"/>
    </dxf>
    <dxf>
      <numFmt numFmtId="19" formatCode="d/mm/yyyy"/>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name val="Calibri"/>
        <scheme val="none"/>
      </font>
    </dxf>
    <dxf>
      <font>
        <name val="Calibri"/>
        <scheme val="none"/>
      </font>
    </dxf>
    <dxf>
      <font>
        <name val="Calibri"/>
        <scheme val="none"/>
      </font>
    </dxf>
    <dxf>
      <font>
        <sz val="10"/>
      </font>
    </dxf>
    <dxf>
      <font>
        <sz val="10"/>
      </font>
    </dxf>
    <dxf>
      <font>
        <sz val="10"/>
      </font>
    </dxf>
    <dxf>
      <font>
        <b/>
      </font>
    </dxf>
    <dxf>
      <font>
        <b/>
      </font>
    </dxf>
    <dxf>
      <font>
        <b/>
      </fon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name val="Calibri"/>
        <scheme val="none"/>
      </font>
    </dxf>
    <dxf>
      <font>
        <name val="Calibri"/>
        <scheme val="none"/>
      </font>
    </dxf>
    <dxf>
      <font>
        <name val="Calibri"/>
        <scheme val="none"/>
      </font>
    </dxf>
    <dxf>
      <font>
        <sz val="10"/>
      </font>
    </dxf>
    <dxf>
      <font>
        <sz val="10"/>
      </font>
    </dxf>
    <dxf>
      <font>
        <sz val="10"/>
      </font>
    </dxf>
    <dxf>
      <font>
        <b/>
      </font>
    </dxf>
    <dxf>
      <font>
        <b/>
      </font>
    </dxf>
    <dxf>
      <font>
        <b/>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 formatCode="0"/>
    </dxf>
    <dxf>
      <font>
        <strike val="0"/>
        <outline val="0"/>
        <shadow val="0"/>
        <u val="none"/>
        <vertAlign val="baseline"/>
        <sz val="9"/>
        <color theme="1"/>
        <name val="Calibri"/>
        <family val="2"/>
        <scheme val="none"/>
      </font>
      <numFmt numFmtId="19" formatCode="d/mm/yyyy"/>
    </dxf>
    <dxf>
      <font>
        <strike val="0"/>
        <outline val="0"/>
        <shadow val="0"/>
        <u val="none"/>
        <vertAlign val="baseline"/>
        <sz val="9"/>
        <color theme="1"/>
        <name val="Calibri"/>
        <family val="2"/>
        <scheme val="none"/>
      </font>
      <numFmt numFmtId="19" formatCode="d/mm/yyyy"/>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11"/>
        <color theme="1"/>
        <name val="Calibri"/>
        <family val="2"/>
        <scheme val="none"/>
      </font>
      <alignment horizontal="center" vertical="bottom" textRotation="0" wrapText="0" indent="0" justifyLastLine="0" shrinkToFit="0" readingOrder="0"/>
    </dxf>
    <dxf>
      <font>
        <b/>
      </font>
    </dxf>
    <dxf>
      <font>
        <b/>
      </font>
    </dxf>
    <dxf>
      <font>
        <b/>
      </font>
    </dxf>
    <dxf>
      <font>
        <sz val="10"/>
      </font>
    </dxf>
    <dxf>
      <font>
        <sz val="10"/>
      </font>
    </dxf>
    <dxf>
      <font>
        <sz val="10"/>
      </font>
    </dxf>
    <dxf>
      <font>
        <name val="Calibri"/>
        <scheme val="none"/>
      </font>
    </dxf>
    <dxf>
      <font>
        <name val="Calibri"/>
        <scheme val="none"/>
      </font>
    </dxf>
    <dxf>
      <font>
        <name val="Calibri"/>
        <scheme val="none"/>
      </fon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b/>
        <i val="0"/>
        <color theme="1"/>
        <name val="Caibri"/>
      </font>
      <fill>
        <patternFill patternType="none">
          <bgColor auto="1"/>
        </patternFill>
      </fill>
      <border diagonalUp="0" diagonalDown="0">
        <left/>
        <right/>
        <top/>
        <bottom/>
        <vertical/>
        <horizontal/>
      </border>
    </dxf>
    <dxf>
      <font>
        <color theme="1"/>
      </font>
      <fill>
        <patternFill patternType="none">
          <bgColor auto="1"/>
        </patternFill>
      </fill>
      <border diagonalUp="1" diagonalDown="1">
        <left style="thin">
          <color theme="0" tint="-4.9989318521683403E-2"/>
        </left>
        <right style="thin">
          <color theme="0" tint="-4.9989318521683403E-2"/>
        </right>
        <top style="thin">
          <color theme="0" tint="-4.9989318521683403E-2"/>
        </top>
        <bottom style="thin">
          <color theme="0" tint="-4.9989318521683403E-2"/>
        </bottom>
        <diagonal style="thin">
          <color rgb="FFFF0000"/>
        </diagonal>
        <vertical/>
        <horizontal/>
      </border>
    </dxf>
  </dxfs>
  <tableStyles count="1" defaultTableStyle="TableStyleMedium2" defaultPivotStyle="PivotStyleLight16">
    <tableStyle name="All" pivot="0" table="0" count="10" xr9:uid="{2ECD7B2C-8839-455A-BBA0-352A7D4FCA76}">
      <tableStyleElement type="wholeTable" dxfId="85"/>
      <tableStyleElement type="headerRow" dxfId="84"/>
    </tableStyle>
  </tableStyles>
  <colors>
    <mruColors>
      <color rgb="FFCC3300"/>
      <color rgb="FFFC5050"/>
      <color rgb="FFD2CA7A"/>
      <color rgb="FFBF8E8D"/>
      <color rgb="FFDC997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C0000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indexed="64"/>
              <bgColor theme="0" tint="-0.34998626667073579"/>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C5050"/>
              <bgColor theme="0" tint="-0.149937437055574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l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17412503737079"/>
          <c:y val="0.19035212298797549"/>
          <c:w val="0.5775812818867434"/>
          <c:h val="0.50491010346092624"/>
        </c:manualLayout>
      </c:layout>
      <c:areaChart>
        <c:grouping val="standard"/>
        <c:varyColors val="0"/>
        <c:ser>
          <c:idx val="1"/>
          <c:order val="1"/>
          <c:tx>
            <c:strRef>
              <c:f>'Combo Chart'!$C$3</c:f>
              <c:strCache>
                <c:ptCount val="1"/>
                <c:pt idx="0">
                  <c:v>Sum of Profit</c:v>
                </c:pt>
              </c:strCache>
            </c:strRef>
          </c:tx>
          <c:spPr>
            <a:solidFill>
              <a:schemeClr val="bg2">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extLst>
            <c:ext xmlns:c16="http://schemas.microsoft.com/office/drawing/2014/chart" uri="{C3380CC4-5D6E-409C-BE32-E72D297353CC}">
              <c16:uniqueId val="{00000000-011F-4B30-AF42-6A86BFB06D61}"/>
            </c:ext>
          </c:extLst>
        </c:ser>
        <c:dLbls>
          <c:showLegendKey val="0"/>
          <c:showVal val="0"/>
          <c:showCatName val="0"/>
          <c:showSerName val="0"/>
          <c:showPercent val="0"/>
          <c:showBubbleSize val="0"/>
        </c:dLbls>
        <c:axId val="2015600959"/>
        <c:axId val="2015598079"/>
      </c:areaChart>
      <c:barChart>
        <c:barDir val="col"/>
        <c:grouping val="clustered"/>
        <c:varyColors val="0"/>
        <c:ser>
          <c:idx val="0"/>
          <c:order val="0"/>
          <c:tx>
            <c:strRef>
              <c:f>'Combo Chart'!$B$3</c:f>
              <c:strCache>
                <c:ptCount val="1"/>
                <c:pt idx="0">
                  <c:v>Sum of Sales</c:v>
                </c:pt>
              </c:strCache>
            </c:strRef>
          </c:tx>
          <c:spPr>
            <a:solidFill>
              <a:srgbClr val="C0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extLst>
            <c:ext xmlns:c16="http://schemas.microsoft.com/office/drawing/2014/chart" uri="{C3380CC4-5D6E-409C-BE32-E72D297353CC}">
              <c16:uniqueId val="{00000001-011F-4B30-AF42-6A86BFB06D61}"/>
            </c:ext>
          </c:extLst>
        </c:ser>
        <c:dLbls>
          <c:showLegendKey val="0"/>
          <c:showVal val="0"/>
          <c:showCatName val="0"/>
          <c:showSerName val="0"/>
          <c:showPercent val="0"/>
          <c:showBubbleSize val="0"/>
        </c:dLbls>
        <c:gapWidth val="46"/>
        <c:overlap val="-27"/>
        <c:axId val="232374799"/>
        <c:axId val="232377199"/>
      </c:barChart>
      <c:catAx>
        <c:axId val="23237479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32377199"/>
        <c:crosses val="autoZero"/>
        <c:auto val="1"/>
        <c:lblAlgn val="ctr"/>
        <c:lblOffset val="100"/>
        <c:noMultiLvlLbl val="0"/>
      </c:catAx>
      <c:valAx>
        <c:axId val="232377199"/>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r>
                  <a:rPr lang="en-GB" sz="1400" b="0">
                    <a:solidFill>
                      <a:schemeClr val="bg1"/>
                    </a:solidFill>
                    <a:latin typeface="Calibri" panose="020F0502020204030204" pitchFamily="34" charset="0"/>
                    <a:ea typeface="Calibri" panose="020F0502020204030204" pitchFamily="34" charset="0"/>
                    <a:cs typeface="Calibri" panose="020F0502020204030204" pitchFamily="34" charset="0"/>
                  </a:rPr>
                  <a:t>SALES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32374799"/>
        <c:crosses val="autoZero"/>
        <c:crossBetween val="between"/>
        <c:majorUnit val="200000"/>
      </c:valAx>
      <c:valAx>
        <c:axId val="2015598079"/>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a:solidFill>
                      <a:schemeClr val="bg1"/>
                    </a:solidFill>
                    <a:latin typeface="Calibri" panose="020F0502020204030204" pitchFamily="34" charset="0"/>
                    <a:ea typeface="Calibri" panose="020F0502020204030204" pitchFamily="34" charset="0"/>
                    <a:cs typeface="Calibri" panose="020F0502020204030204" pitchFamily="34" charset="0"/>
                  </a:rPr>
                  <a:t>PROFIT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15600959"/>
        <c:crosses val="max"/>
        <c:crossBetween val="between"/>
        <c:majorUnit val="20000"/>
      </c:valAx>
      <c:catAx>
        <c:axId val="2015600959"/>
        <c:scaling>
          <c:orientation val="minMax"/>
        </c:scaling>
        <c:delete val="1"/>
        <c:axPos val="b"/>
        <c:numFmt formatCode="General" sourceLinked="1"/>
        <c:majorTickMark val="out"/>
        <c:minorTickMark val="none"/>
        <c:tickLblPos val="nextTo"/>
        <c:crossAx val="2015598079"/>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[NZ_Ecommerce_Data.xlxs.xlsx]Pie_Chart!PivotTable6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50000"/>
            </a:schemeClr>
          </a:solidFill>
          <a:ln w="19050">
            <a:solidFill>
              <a:schemeClr val="lt1"/>
            </a:solidFill>
          </a:ln>
          <a:effectLst/>
        </c:spPr>
      </c:pivotFmt>
      <c:pivotFmt>
        <c:idx val="6"/>
        <c:spPr>
          <a:solidFill>
            <a:srgbClr val="DC997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FC5050"/>
          </a:solidFill>
          <a:ln w="19050">
            <a:solidFill>
              <a:schemeClr val="lt1"/>
            </a:solidFill>
          </a:ln>
          <a:effectLst/>
        </c:spPr>
        <c:dLbl>
          <c:idx val="0"/>
          <c:layout>
            <c:manualLayout>
              <c:x val="0.20112486311104175"/>
              <c:y val="-0.1459461718856559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3411351020070326"/>
                  <c:h val="0.28508117815064588"/>
                </c:manualLayout>
              </c15:layout>
            </c:ext>
          </c:extLst>
        </c:dLbl>
      </c:pivotFmt>
      <c:pivotFmt>
        <c:idx val="8"/>
        <c:spPr>
          <a:solidFill>
            <a:srgbClr val="BF8E8D"/>
          </a:solidFill>
          <a:ln w="19050">
            <a:solidFill>
              <a:schemeClr val="lt1"/>
            </a:solidFill>
          </a:ln>
          <a:effectLst/>
        </c:spPr>
        <c:dLbl>
          <c:idx val="0"/>
          <c:layout>
            <c:manualLayout>
              <c:x val="-0.32020270425717612"/>
              <c:y val="0.1190679356122017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4135727806230959"/>
                  <c:h val="0.18020922810869847"/>
                </c:manualLayout>
              </c15:layout>
            </c:ext>
          </c:extLst>
        </c:dLbl>
      </c:pivotFmt>
      <c:pivotFmt>
        <c:idx val="9"/>
        <c:spPr>
          <a:solidFill>
            <a:srgbClr val="FF0000">
              <a:alpha val="30000"/>
            </a:srgbClr>
          </a:solidFill>
          <a:ln w="19050">
            <a:solidFill>
              <a:schemeClr val="lt1"/>
            </a:solidFill>
          </a:ln>
          <a:effectLst/>
        </c:spPr>
        <c:dLbl>
          <c:idx val="0"/>
          <c:layout>
            <c:manualLayout>
              <c:x val="-0.2190205523741181"/>
              <c:y val="-0.15523553805983312"/>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344028445460853"/>
                  <c:h val="0.19209393079202905"/>
                </c:manualLayout>
              </c15:layout>
            </c:ext>
          </c:extLst>
        </c:dLbl>
      </c:pivotFmt>
    </c:pivotFmts>
    <c:plotArea>
      <c:layout/>
      <c:doughnutChart>
        <c:varyColors val="1"/>
        <c:ser>
          <c:idx val="0"/>
          <c:order val="0"/>
          <c:tx>
            <c:strRef>
              <c:f>Pie_Chart!$B$3</c:f>
              <c:strCache>
                <c:ptCount val="1"/>
                <c:pt idx="0">
                  <c:v>Total</c:v>
                </c:pt>
              </c:strCache>
            </c:strRef>
          </c:tx>
          <c:spPr>
            <a:solidFill>
              <a:srgbClr val="DC9970"/>
            </a:solidFill>
          </c:spPr>
          <c:explosion val="2"/>
          <c:dPt>
            <c:idx val="0"/>
            <c:bubble3D val="0"/>
            <c:spPr>
              <a:solidFill>
                <a:srgbClr val="FC5050"/>
              </a:solidFill>
              <a:ln w="19050">
                <a:solidFill>
                  <a:schemeClr val="lt1"/>
                </a:solidFill>
              </a:ln>
              <a:effectLst/>
            </c:spPr>
            <c:extLst>
              <c:ext xmlns:c16="http://schemas.microsoft.com/office/drawing/2014/chart" uri="{C3380CC4-5D6E-409C-BE32-E72D297353CC}">
                <c16:uniqueId val="{00000001-892B-4747-8943-AB806A20EA34}"/>
              </c:ext>
            </c:extLst>
          </c:dPt>
          <c:dPt>
            <c:idx val="1"/>
            <c:bubble3D val="0"/>
            <c:spPr>
              <a:solidFill>
                <a:srgbClr val="BF8E8D"/>
              </a:solidFill>
              <a:ln w="19050">
                <a:solidFill>
                  <a:schemeClr val="lt1"/>
                </a:solidFill>
              </a:ln>
              <a:effectLst/>
            </c:spPr>
            <c:extLst>
              <c:ext xmlns:c16="http://schemas.microsoft.com/office/drawing/2014/chart" uri="{C3380CC4-5D6E-409C-BE32-E72D297353CC}">
                <c16:uniqueId val="{00000003-892B-4747-8943-AB806A20EA34}"/>
              </c:ext>
            </c:extLst>
          </c:dPt>
          <c:dPt>
            <c:idx val="2"/>
            <c:bubble3D val="0"/>
            <c:spPr>
              <a:solidFill>
                <a:srgbClr val="FF0000">
                  <a:alpha val="30000"/>
                </a:srgbClr>
              </a:solidFill>
              <a:ln w="19050">
                <a:solidFill>
                  <a:schemeClr val="lt1"/>
                </a:solidFill>
              </a:ln>
              <a:effectLst/>
            </c:spPr>
            <c:extLst>
              <c:ext xmlns:c16="http://schemas.microsoft.com/office/drawing/2014/chart" uri="{C3380CC4-5D6E-409C-BE32-E72D297353CC}">
                <c16:uniqueId val="{00000005-892B-4747-8943-AB806A20EA34}"/>
              </c:ext>
            </c:extLst>
          </c:dPt>
          <c:dLbls>
            <c:dLbl>
              <c:idx val="0"/>
              <c:layout>
                <c:manualLayout>
                  <c:x val="0.20112486311104175"/>
                  <c:y val="-0.1459461718856559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3411351020070326"/>
                      <c:h val="0.28508117815064588"/>
                    </c:manualLayout>
                  </c15:layout>
                </c:ext>
                <c:ext xmlns:c16="http://schemas.microsoft.com/office/drawing/2014/chart" uri="{C3380CC4-5D6E-409C-BE32-E72D297353CC}">
                  <c16:uniqueId val="{00000001-892B-4747-8943-AB806A20EA34}"/>
                </c:ext>
              </c:extLst>
            </c:dLbl>
            <c:dLbl>
              <c:idx val="1"/>
              <c:layout>
                <c:manualLayout>
                  <c:x val="-0.32020270425717612"/>
                  <c:y val="0.11906793561220175"/>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4135727806230959"/>
                      <c:h val="0.18020922810869847"/>
                    </c:manualLayout>
                  </c15:layout>
                </c:ext>
                <c:ext xmlns:c16="http://schemas.microsoft.com/office/drawing/2014/chart" uri="{C3380CC4-5D6E-409C-BE32-E72D297353CC}">
                  <c16:uniqueId val="{00000003-892B-4747-8943-AB806A20EA34}"/>
                </c:ext>
              </c:extLst>
            </c:dLbl>
            <c:dLbl>
              <c:idx val="2"/>
              <c:layout>
                <c:manualLayout>
                  <c:x val="-0.2190205523741181"/>
                  <c:y val="-0.15523553805983312"/>
                </c:manualLayout>
              </c:layout>
              <c:spPr>
                <a:noFill/>
                <a:ln>
                  <a:noFill/>
                </a:ln>
                <a:effectLst/>
              </c:spPr>
              <c:txPr>
                <a:bodyPr rot="0" spcFirstLastPara="1" vertOverflow="ellipsis" vert="horz" wrap="square" lIns="38100" tIns="19050" rIns="38100" bIns="19050" anchor="t" anchorCtr="1">
                  <a:no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5344028445460853"/>
                      <c:h val="0.19209393079202905"/>
                    </c:manualLayout>
                  </c15:layout>
                </c:ext>
                <c:ext xmlns:c16="http://schemas.microsoft.com/office/drawing/2014/chart" uri="{C3380CC4-5D6E-409C-BE32-E72D297353CC}">
                  <c16:uniqueId val="{00000005-892B-4747-8943-AB806A20EA34}"/>
                </c:ext>
              </c:extLst>
            </c:dLbl>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1"/>
            <c:showSerName val="0"/>
            <c:showPercent val="0"/>
            <c:showBubbleSize val="0"/>
            <c:showLeaderLines val="1"/>
            <c:leaderLines>
              <c:spPr>
                <a:ln w="19050" cap="flat" cmpd="sng" algn="ctr">
                  <a:solidFill>
                    <a:schemeClr val="bg1">
                      <a:lumMod val="9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0.34040179660097047</c:v>
                </c:pt>
                <c:pt idx="1">
                  <c:v>0.33554710360266443</c:v>
                </c:pt>
                <c:pt idx="2">
                  <c:v>0.32405109979636504</c:v>
                </c:pt>
              </c:numCache>
            </c:numRef>
          </c:val>
          <c:extLst>
            <c:ext xmlns:c16="http://schemas.microsoft.com/office/drawing/2014/chart" uri="{C3380CC4-5D6E-409C-BE32-E72D297353CC}">
              <c16:uniqueId val="{00000006-892B-4747-8943-AB806A20EA34}"/>
            </c:ext>
          </c:extLst>
        </c:ser>
        <c:dLbls>
          <c:showLegendKey val="0"/>
          <c:showVal val="1"/>
          <c:showCatName val="0"/>
          <c:showSerName val="0"/>
          <c:showPercent val="0"/>
          <c:showBubbleSize val="0"/>
          <c:showLeaderLines val="1"/>
        </c:dLbls>
        <c:firstSliceAng val="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[NZ_Ecommerce_Data.xlxs.xlsx]Top 5 Category!PivotTable10</c:name>
    <c:fmtId val="1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bar"/>
        <c:grouping val="clustered"/>
        <c:varyColors val="0"/>
        <c:ser>
          <c:idx val="0"/>
          <c:order val="0"/>
          <c:tx>
            <c:strRef>
              <c:f>'Top 5 Category'!$B$3</c:f>
              <c:strCache>
                <c:ptCount val="1"/>
                <c:pt idx="0">
                  <c:v>Total</c:v>
                </c:pt>
              </c:strCache>
            </c:strRef>
          </c:tx>
          <c:spPr>
            <a:solidFill>
              <a:srgbClr val="C00000"/>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Phones</c:v>
                </c:pt>
                <c:pt idx="1">
                  <c:v>Art</c:v>
                </c:pt>
                <c:pt idx="2">
                  <c:v>Chairs</c:v>
                </c:pt>
                <c:pt idx="3">
                  <c:v>Tables</c:v>
                </c:pt>
                <c:pt idx="4">
                  <c:v>Binders</c:v>
                </c:pt>
              </c:strCache>
            </c:strRef>
          </c:cat>
          <c:val>
            <c:numRef>
              <c:f>'Top 5 Category'!$B$4:$B$9</c:f>
              <c:numCache>
                <c:formatCode>General</c:formatCode>
                <c:ptCount val="5"/>
                <c:pt idx="0">
                  <c:v>576544.03000000049</c:v>
                </c:pt>
                <c:pt idx="1">
                  <c:v>578777.66000000015</c:v>
                </c:pt>
                <c:pt idx="2">
                  <c:v>585880.93999999936</c:v>
                </c:pt>
                <c:pt idx="3">
                  <c:v>604501.3400000002</c:v>
                </c:pt>
                <c:pt idx="4">
                  <c:v>606377.6600000005</c:v>
                </c:pt>
              </c:numCache>
            </c:numRef>
          </c:val>
          <c:extLst>
            <c:ext xmlns:c16="http://schemas.microsoft.com/office/drawing/2014/chart" uri="{C3380CC4-5D6E-409C-BE32-E72D297353CC}">
              <c16:uniqueId val="{00000000-9BAA-4462-BBB2-FC0EA0281D21}"/>
            </c:ext>
          </c:extLst>
        </c:ser>
        <c:dLbls>
          <c:showLegendKey val="0"/>
          <c:showVal val="0"/>
          <c:showCatName val="0"/>
          <c:showSerName val="0"/>
          <c:showPercent val="0"/>
          <c:showBubbleSize val="0"/>
        </c:dLbls>
        <c:gapWidth val="22"/>
        <c:overlap val="15"/>
        <c:axId val="1488868735"/>
        <c:axId val="1488870175"/>
      </c:barChart>
      <c:catAx>
        <c:axId val="14888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88870175"/>
        <c:crosses val="autoZero"/>
        <c:auto val="1"/>
        <c:lblAlgn val="ctr"/>
        <c:lblOffset val="100"/>
        <c:noMultiLvlLbl val="0"/>
      </c:catAx>
      <c:valAx>
        <c:axId val="1488870175"/>
        <c:scaling>
          <c:orientation val="minMax"/>
        </c:scaling>
        <c:delete val="1"/>
        <c:axPos val="b"/>
        <c:numFmt formatCode="&quot;$&quot;\ 0.00,\ &quot;K&quot;" sourceLinked="0"/>
        <c:majorTickMark val="none"/>
        <c:minorTickMark val="none"/>
        <c:tickLblPos val="nextTo"/>
        <c:crossAx val="148886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5102832295218"/>
          <c:y val="0.17997291739806409"/>
          <c:w val="0.82934059782811509"/>
          <c:h val="0.67767716535433076"/>
        </c:manualLayout>
      </c:layout>
      <c:lineChart>
        <c:grouping val="standard"/>
        <c:varyColors val="0"/>
        <c:ser>
          <c:idx val="0"/>
          <c:order val="0"/>
          <c:tx>
            <c:strRef>
              <c:f>KPI!$E$3</c:f>
              <c:strCache>
                <c:ptCount val="1"/>
                <c:pt idx="0">
                  <c:v>Total</c:v>
                </c:pt>
              </c:strCache>
            </c:strRef>
          </c:tx>
          <c:spPr>
            <a:ln w="34925" cap="rnd">
              <a:solidFill>
                <a:srgbClr val="C00000">
                  <a:alpha val="60000"/>
                </a:srgb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smooth val="0"/>
          <c:extLst>
            <c:ext xmlns:c16="http://schemas.microsoft.com/office/drawing/2014/chart" uri="{C3380CC4-5D6E-409C-BE32-E72D297353CC}">
              <c16:uniqueId val="{00000000-2973-4708-8563-CDC5C91E5B35}"/>
            </c:ext>
          </c:extLst>
        </c:ser>
        <c:dLbls>
          <c:showLegendKey val="0"/>
          <c:showVal val="0"/>
          <c:showCatName val="0"/>
          <c:showSerName val="0"/>
          <c:showPercent val="0"/>
          <c:showBubbleSize val="0"/>
        </c:dLbls>
        <c:smooth val="0"/>
        <c:axId val="1435067039"/>
        <c:axId val="1435065119"/>
      </c:lineChart>
      <c:catAx>
        <c:axId val="1435067039"/>
        <c:scaling>
          <c:orientation val="minMax"/>
        </c:scaling>
        <c:delete val="1"/>
        <c:axPos val="b"/>
        <c:numFmt formatCode="General" sourceLinked="1"/>
        <c:majorTickMark val="none"/>
        <c:minorTickMark val="none"/>
        <c:tickLblPos val="nextTo"/>
        <c:crossAx val="1435065119"/>
        <c:crosses val="autoZero"/>
        <c:auto val="1"/>
        <c:lblAlgn val="ctr"/>
        <c:lblOffset val="100"/>
        <c:noMultiLvlLbl val="0"/>
      </c:catAx>
      <c:valAx>
        <c:axId val="1435065119"/>
        <c:scaling>
          <c:orientation val="minMax"/>
        </c:scaling>
        <c:delete val="1"/>
        <c:axPos val="l"/>
        <c:numFmt formatCode="General" sourceLinked="1"/>
        <c:majorTickMark val="none"/>
        <c:minorTickMark val="none"/>
        <c:tickLblPos val="nextTo"/>
        <c:crossAx val="14350670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908496732026"/>
          <c:y val="4.3795620437956206E-2"/>
          <c:w val="0.85620915032679734"/>
          <c:h val="0.67883211678832112"/>
        </c:manualLayout>
      </c:layout>
      <c:lineChart>
        <c:grouping val="standard"/>
        <c:varyColors val="0"/>
        <c:ser>
          <c:idx val="0"/>
          <c:order val="0"/>
          <c:tx>
            <c:strRef>
              <c:f>KPI!$H$3</c:f>
              <c:strCache>
                <c:ptCount val="1"/>
                <c:pt idx="0">
                  <c:v>Total</c:v>
                </c:pt>
              </c:strCache>
            </c:strRef>
          </c:tx>
          <c:spPr>
            <a:ln w="34925" cap="rnd">
              <a:solidFill>
                <a:srgbClr val="C00000">
                  <a:alpha val="60000"/>
                </a:srgb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4097</c:v>
                </c:pt>
                <c:pt idx="1">
                  <c:v>3840</c:v>
                </c:pt>
                <c:pt idx="2">
                  <c:v>4338</c:v>
                </c:pt>
                <c:pt idx="3">
                  <c:v>3777</c:v>
                </c:pt>
                <c:pt idx="4">
                  <c:v>4295</c:v>
                </c:pt>
                <c:pt idx="5">
                  <c:v>3713</c:v>
                </c:pt>
                <c:pt idx="6">
                  <c:v>4428</c:v>
                </c:pt>
                <c:pt idx="7">
                  <c:v>4370</c:v>
                </c:pt>
                <c:pt idx="8">
                  <c:v>4321</c:v>
                </c:pt>
                <c:pt idx="9">
                  <c:v>4136</c:v>
                </c:pt>
                <c:pt idx="10">
                  <c:v>3983</c:v>
                </c:pt>
                <c:pt idx="11">
                  <c:v>4368</c:v>
                </c:pt>
              </c:numCache>
            </c:numRef>
          </c:val>
          <c:smooth val="0"/>
          <c:extLst>
            <c:ext xmlns:c16="http://schemas.microsoft.com/office/drawing/2014/chart" uri="{C3380CC4-5D6E-409C-BE32-E72D297353CC}">
              <c16:uniqueId val="{00000000-1401-4A57-94DA-38DB1AC6B48A}"/>
            </c:ext>
          </c:extLst>
        </c:ser>
        <c:dLbls>
          <c:showLegendKey val="0"/>
          <c:showVal val="0"/>
          <c:showCatName val="0"/>
          <c:showSerName val="0"/>
          <c:showPercent val="0"/>
          <c:showBubbleSize val="0"/>
        </c:dLbls>
        <c:smooth val="0"/>
        <c:axId val="1620067839"/>
        <c:axId val="1620068319"/>
      </c:lineChart>
      <c:catAx>
        <c:axId val="1620067839"/>
        <c:scaling>
          <c:orientation val="minMax"/>
        </c:scaling>
        <c:delete val="1"/>
        <c:axPos val="b"/>
        <c:numFmt formatCode="General" sourceLinked="1"/>
        <c:majorTickMark val="none"/>
        <c:minorTickMark val="none"/>
        <c:tickLblPos val="nextTo"/>
        <c:crossAx val="1620068319"/>
        <c:crosses val="autoZero"/>
        <c:auto val="1"/>
        <c:lblAlgn val="ctr"/>
        <c:lblOffset val="100"/>
        <c:noMultiLvlLbl val="0"/>
      </c:catAx>
      <c:valAx>
        <c:axId val="1620068319"/>
        <c:scaling>
          <c:orientation val="minMax"/>
        </c:scaling>
        <c:delete val="1"/>
        <c:axPos val="l"/>
        <c:numFmt formatCode="General" sourceLinked="1"/>
        <c:majorTickMark val="none"/>
        <c:minorTickMark val="none"/>
        <c:tickLblPos val="nextTo"/>
        <c:crossAx val="16200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15467587099557E-2"/>
          <c:y val="0.35422384701912263"/>
          <c:w val="0.88349711225402283"/>
          <c:h val="0.63628771122710781"/>
        </c:manualLayout>
      </c:layout>
      <c:lineChart>
        <c:grouping val="standard"/>
        <c:varyColors val="0"/>
        <c:ser>
          <c:idx val="0"/>
          <c:order val="0"/>
          <c:tx>
            <c:strRef>
              <c:f>KPI!$K$3</c:f>
              <c:strCache>
                <c:ptCount val="1"/>
                <c:pt idx="0">
                  <c:v>Total</c:v>
                </c:pt>
              </c:strCache>
            </c:strRef>
          </c:tx>
          <c:spPr>
            <a:ln w="34925" cap="rnd">
              <a:solidFill>
                <a:srgbClr val="C00000">
                  <a:alpha val="60000"/>
                </a:srgb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701</c:v>
                </c:pt>
                <c:pt idx="2">
                  <c:v>790</c:v>
                </c:pt>
                <c:pt idx="3">
                  <c:v>707</c:v>
                </c:pt>
                <c:pt idx="4">
                  <c:v>775</c:v>
                </c:pt>
                <c:pt idx="5">
                  <c:v>671</c:v>
                </c:pt>
                <c:pt idx="6">
                  <c:v>799</c:v>
                </c:pt>
                <c:pt idx="7">
                  <c:v>772</c:v>
                </c:pt>
                <c:pt idx="8">
                  <c:v>776</c:v>
                </c:pt>
                <c:pt idx="9">
                  <c:v>736</c:v>
                </c:pt>
                <c:pt idx="10">
                  <c:v>725</c:v>
                </c:pt>
                <c:pt idx="11">
                  <c:v>812</c:v>
                </c:pt>
              </c:numCache>
            </c:numRef>
          </c:val>
          <c:smooth val="0"/>
          <c:extLst>
            <c:ext xmlns:c16="http://schemas.microsoft.com/office/drawing/2014/chart" uri="{C3380CC4-5D6E-409C-BE32-E72D297353CC}">
              <c16:uniqueId val="{00000000-BAA2-4A1B-BABD-35013FF3B22F}"/>
            </c:ext>
          </c:extLst>
        </c:ser>
        <c:dLbls>
          <c:showLegendKey val="0"/>
          <c:showVal val="0"/>
          <c:showCatName val="0"/>
          <c:showSerName val="0"/>
          <c:showPercent val="0"/>
          <c:showBubbleSize val="0"/>
        </c:dLbls>
        <c:smooth val="0"/>
        <c:axId val="1434570287"/>
        <c:axId val="1434570767"/>
      </c:lineChart>
      <c:catAx>
        <c:axId val="1434570287"/>
        <c:scaling>
          <c:orientation val="minMax"/>
        </c:scaling>
        <c:delete val="1"/>
        <c:axPos val="b"/>
        <c:numFmt formatCode="General" sourceLinked="1"/>
        <c:majorTickMark val="none"/>
        <c:minorTickMark val="none"/>
        <c:tickLblPos val="nextTo"/>
        <c:crossAx val="1434570767"/>
        <c:crosses val="autoZero"/>
        <c:auto val="1"/>
        <c:lblAlgn val="ctr"/>
        <c:lblOffset val="100"/>
        <c:noMultiLvlLbl val="0"/>
      </c:catAx>
      <c:valAx>
        <c:axId val="1434570767"/>
        <c:scaling>
          <c:orientation val="minMax"/>
        </c:scaling>
        <c:delete val="1"/>
        <c:axPos val="l"/>
        <c:numFmt formatCode="General" sourceLinked="1"/>
        <c:majorTickMark val="none"/>
        <c:minorTickMark val="none"/>
        <c:tickLblPos val="nextTo"/>
        <c:crossAx val="14345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9666390385409"/>
          <c:y val="0.17670648927504753"/>
          <c:w val="0.75696602879231234"/>
          <c:h val="0.82329317269076308"/>
        </c:manualLayout>
      </c:layout>
      <c:lineChart>
        <c:grouping val="standard"/>
        <c:varyColors val="0"/>
        <c:ser>
          <c:idx val="0"/>
          <c:order val="0"/>
          <c:tx>
            <c:strRef>
              <c:f>KPI!$N$3</c:f>
              <c:strCache>
                <c:ptCount val="1"/>
                <c:pt idx="0">
                  <c:v>Total</c:v>
                </c:pt>
              </c:strCache>
            </c:strRef>
          </c:tx>
          <c:spPr>
            <a:ln w="34925" cap="rnd">
              <a:solidFill>
                <a:srgbClr val="C00000">
                  <a:alpha val="60000"/>
                </a:srgb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0.12000794895152753</c:v>
                </c:pt>
                <c:pt idx="1">
                  <c:v>0.11266614732331018</c:v>
                </c:pt>
                <c:pt idx="2">
                  <c:v>0.1266397881873918</c:v>
                </c:pt>
                <c:pt idx="3">
                  <c:v>0.11977371798596624</c:v>
                </c:pt>
                <c:pt idx="4">
                  <c:v>0.12182071251326694</c:v>
                </c:pt>
                <c:pt idx="5">
                  <c:v>0.12321866527395665</c:v>
                </c:pt>
                <c:pt idx="6">
                  <c:v>0.12409078483381088</c:v>
                </c:pt>
                <c:pt idx="7">
                  <c:v>0.12394217656470875</c:v>
                </c:pt>
                <c:pt idx="8">
                  <c:v>0.12003621430876767</c:v>
                </c:pt>
                <c:pt idx="9">
                  <c:v>0.11998618651885741</c:v>
                </c:pt>
                <c:pt idx="10">
                  <c:v>0.12092524211990566</c:v>
                </c:pt>
                <c:pt idx="11">
                  <c:v>0.1158406054197105</c:v>
                </c:pt>
              </c:numCache>
            </c:numRef>
          </c:val>
          <c:smooth val="0"/>
          <c:extLst>
            <c:ext xmlns:c16="http://schemas.microsoft.com/office/drawing/2014/chart" uri="{C3380CC4-5D6E-409C-BE32-E72D297353CC}">
              <c16:uniqueId val="{00000000-6C48-4487-B1C1-2BBC496ED962}"/>
            </c:ext>
          </c:extLst>
        </c:ser>
        <c:dLbls>
          <c:showLegendKey val="0"/>
          <c:showVal val="0"/>
          <c:showCatName val="0"/>
          <c:showSerName val="0"/>
          <c:showPercent val="0"/>
          <c:showBubbleSize val="0"/>
        </c:dLbls>
        <c:smooth val="0"/>
        <c:axId val="1649834975"/>
        <c:axId val="1649833055"/>
      </c:lineChart>
      <c:catAx>
        <c:axId val="1649834975"/>
        <c:scaling>
          <c:orientation val="minMax"/>
        </c:scaling>
        <c:delete val="1"/>
        <c:axPos val="b"/>
        <c:numFmt formatCode="General" sourceLinked="1"/>
        <c:majorTickMark val="none"/>
        <c:minorTickMark val="none"/>
        <c:tickLblPos val="nextTo"/>
        <c:crossAx val="1649833055"/>
        <c:crosses val="autoZero"/>
        <c:auto val="1"/>
        <c:lblAlgn val="ctr"/>
        <c:lblOffset val="100"/>
        <c:noMultiLvlLbl val="0"/>
      </c:catAx>
      <c:valAx>
        <c:axId val="1649833055"/>
        <c:scaling>
          <c:orientation val="minMax"/>
        </c:scaling>
        <c:delete val="1"/>
        <c:axPos val="l"/>
        <c:numFmt formatCode="General" sourceLinked="1"/>
        <c:majorTickMark val="none"/>
        <c:minorTickMark val="none"/>
        <c:tickLblPos val="nextTo"/>
        <c:crossAx val="164983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[NZ_Ecommerce_Data.xlxs.xlsx]KPI!PivotTable11</c:name>
    <c:fmtId val="4"/>
  </c:pivotSource>
  <c:chart>
    <c:autoTitleDeleted val="1"/>
    <c:pivotFmts>
      <c:pivotFmt>
        <c:idx val="0"/>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alpha val="6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88184626093015E-2"/>
          <c:y val="0.17502296587926511"/>
          <c:w val="0.87170748684038812"/>
          <c:h val="0.59159730033745783"/>
        </c:manualLayout>
      </c:layout>
      <c:lineChart>
        <c:grouping val="standard"/>
        <c:varyColors val="0"/>
        <c:ser>
          <c:idx val="0"/>
          <c:order val="0"/>
          <c:tx>
            <c:strRef>
              <c:f>KPI!$B$3</c:f>
              <c:strCache>
                <c:ptCount val="1"/>
                <c:pt idx="0">
                  <c:v>Total</c:v>
                </c:pt>
              </c:strCache>
            </c:strRef>
          </c:tx>
          <c:spPr>
            <a:ln w="34925" cap="rnd">
              <a:solidFill>
                <a:srgbClr val="C00000">
                  <a:alpha val="60000"/>
                </a:srgb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smooth val="0"/>
          <c:extLst>
            <c:ext xmlns:c16="http://schemas.microsoft.com/office/drawing/2014/chart" uri="{C3380CC4-5D6E-409C-BE32-E72D297353CC}">
              <c16:uniqueId val="{00000000-0004-4F04-9EA9-BE3F2FB98FF3}"/>
            </c:ext>
          </c:extLst>
        </c:ser>
        <c:dLbls>
          <c:showLegendKey val="0"/>
          <c:showVal val="0"/>
          <c:showCatName val="0"/>
          <c:showSerName val="0"/>
          <c:showPercent val="0"/>
          <c:showBubbleSize val="0"/>
        </c:dLbls>
        <c:smooth val="0"/>
        <c:axId val="1496930463"/>
        <c:axId val="1496930943"/>
      </c:lineChart>
      <c:catAx>
        <c:axId val="1496930463"/>
        <c:scaling>
          <c:orientation val="minMax"/>
        </c:scaling>
        <c:delete val="1"/>
        <c:axPos val="b"/>
        <c:numFmt formatCode="General" sourceLinked="1"/>
        <c:majorTickMark val="none"/>
        <c:minorTickMark val="none"/>
        <c:tickLblPos val="nextTo"/>
        <c:crossAx val="1496930943"/>
        <c:crosses val="autoZero"/>
        <c:auto val="1"/>
        <c:lblAlgn val="ctr"/>
        <c:lblOffset val="100"/>
        <c:noMultiLvlLbl val="0"/>
      </c:catAx>
      <c:valAx>
        <c:axId val="1496930943"/>
        <c:scaling>
          <c:orientation val="minMax"/>
        </c:scaling>
        <c:delete val="1"/>
        <c:axPos val="l"/>
        <c:numFmt formatCode="General" sourceLinked="1"/>
        <c:majorTickMark val="none"/>
        <c:minorTickMark val="none"/>
        <c:tickLblPos val="nextTo"/>
        <c:crossAx val="14969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extLst>
            <c:ext xmlns:c16="http://schemas.microsoft.com/office/drawing/2014/chart" uri="{C3380CC4-5D6E-409C-BE32-E72D297353CC}">
              <c16:uniqueId val="{00000001-6744-4682-9DF7-E8632EC66C64}"/>
            </c:ext>
          </c:extLst>
        </c:ser>
        <c:dLbls>
          <c:showLegendKey val="0"/>
          <c:showVal val="0"/>
          <c:showCatName val="0"/>
          <c:showSerName val="0"/>
          <c:showPercent val="0"/>
          <c:showBubbleSize val="0"/>
        </c:dLbls>
        <c:axId val="1488871615"/>
        <c:axId val="14888711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extLst>
            <c:ext xmlns:c16="http://schemas.microsoft.com/office/drawing/2014/chart" uri="{C3380CC4-5D6E-409C-BE32-E72D297353CC}">
              <c16:uniqueId val="{00000000-6744-4682-9DF7-E8632EC66C64}"/>
            </c:ext>
          </c:extLst>
        </c:ser>
        <c:dLbls>
          <c:showLegendKey val="0"/>
          <c:showVal val="0"/>
          <c:showCatName val="0"/>
          <c:showSerName val="0"/>
          <c:showPercent val="0"/>
          <c:showBubbleSize val="0"/>
        </c:dLbls>
        <c:gapWidth val="219"/>
        <c:overlap val="-27"/>
        <c:axId val="232374799"/>
        <c:axId val="232377199"/>
      </c:barChart>
      <c:catAx>
        <c:axId val="23237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77199"/>
        <c:crosses val="autoZero"/>
        <c:auto val="1"/>
        <c:lblAlgn val="ctr"/>
        <c:lblOffset val="100"/>
        <c:noMultiLvlLbl val="0"/>
      </c:catAx>
      <c:valAx>
        <c:axId val="2323771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74799"/>
        <c:crosses val="autoZero"/>
        <c:crossBetween val="between"/>
      </c:valAx>
      <c:valAx>
        <c:axId val="1488871135"/>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871615"/>
        <c:crosses val="max"/>
        <c:crossBetween val="between"/>
      </c:valAx>
      <c:catAx>
        <c:axId val="1488871615"/>
        <c:scaling>
          <c:orientation val="minMax"/>
        </c:scaling>
        <c:delete val="1"/>
        <c:axPos val="b"/>
        <c:numFmt formatCode="General" sourceLinked="1"/>
        <c:majorTickMark val="out"/>
        <c:minorTickMark val="none"/>
        <c:tickLblPos val="nextTo"/>
        <c:crossAx val="14888711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[NZ_Ecommerce_Data.xlxs.xlsx]Pie_Chart!PivotTable6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5B-4244-A3F0-AA97A5029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5B-4244-A3F0-AA97A5029BC6}"/>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2-EBDF-4405-B67C-1C5164CD3B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0.34040179660097047</c:v>
                </c:pt>
                <c:pt idx="1">
                  <c:v>0.33554710360266443</c:v>
                </c:pt>
                <c:pt idx="2">
                  <c:v>0.32405109979636504</c:v>
                </c:pt>
              </c:numCache>
            </c:numRef>
          </c:val>
          <c:extLst>
            <c:ext xmlns:c16="http://schemas.microsoft.com/office/drawing/2014/chart" uri="{C3380CC4-5D6E-409C-BE32-E72D297353CC}">
              <c16:uniqueId val="{00000000-EBDF-4405-B67C-1C5164CD3B9F}"/>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[NZ_Ecommerce_Data.xlxs.xlsx]Top 5 Category!PivotTable10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Phones</c:v>
                </c:pt>
                <c:pt idx="1">
                  <c:v>Art</c:v>
                </c:pt>
                <c:pt idx="2">
                  <c:v>Chairs</c:v>
                </c:pt>
                <c:pt idx="3">
                  <c:v>Tables</c:v>
                </c:pt>
                <c:pt idx="4">
                  <c:v>Binders</c:v>
                </c:pt>
              </c:strCache>
            </c:strRef>
          </c:cat>
          <c:val>
            <c:numRef>
              <c:f>'Top 5 Category'!$B$4:$B$9</c:f>
              <c:numCache>
                <c:formatCode>General</c:formatCode>
                <c:ptCount val="5"/>
                <c:pt idx="0">
                  <c:v>576544.03000000049</c:v>
                </c:pt>
                <c:pt idx="1">
                  <c:v>578777.66000000015</c:v>
                </c:pt>
                <c:pt idx="2">
                  <c:v>585880.93999999936</c:v>
                </c:pt>
                <c:pt idx="3">
                  <c:v>604501.3400000002</c:v>
                </c:pt>
                <c:pt idx="4">
                  <c:v>606377.6600000005</c:v>
                </c:pt>
              </c:numCache>
            </c:numRef>
          </c:val>
          <c:extLst>
            <c:ext xmlns:c16="http://schemas.microsoft.com/office/drawing/2014/chart" uri="{C3380CC4-5D6E-409C-BE32-E72D297353CC}">
              <c16:uniqueId val="{00000000-399D-4F80-B88E-307DC426747C}"/>
            </c:ext>
          </c:extLst>
        </c:ser>
        <c:dLbls>
          <c:showLegendKey val="0"/>
          <c:showVal val="0"/>
          <c:showCatName val="0"/>
          <c:showSerName val="0"/>
          <c:showPercent val="0"/>
          <c:showBubbleSize val="0"/>
        </c:dLbls>
        <c:gapWidth val="182"/>
        <c:axId val="1488868735"/>
        <c:axId val="1488870175"/>
      </c:barChart>
      <c:catAx>
        <c:axId val="14888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870175"/>
        <c:crosses val="autoZero"/>
        <c:auto val="1"/>
        <c:lblAlgn val="ctr"/>
        <c:lblOffset val="100"/>
        <c:noMultiLvlLbl val="0"/>
      </c:catAx>
      <c:valAx>
        <c:axId val="1488870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86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[NZ_Ecommerce_Data.xlxs.xlsx]KPI!PivotTable11</c:name>
    <c:fmtId val="1"/>
  </c:pivotSource>
  <c:chart>
    <c:autoTitleDeleted val="1"/>
    <c:pivotFmts>
      <c:pivotFmt>
        <c:idx val="0"/>
        <c:spPr>
          <a:ln w="28575" cap="rnd">
            <a:solidFill>
              <a:schemeClr val="tx2">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73831740406564"/>
          <c:y val="0.17714960629921259"/>
          <c:w val="0.62861395750188764"/>
          <c:h val="0.70588235294117652"/>
        </c:manualLayout>
      </c:layout>
      <c:lineChart>
        <c:grouping val="standard"/>
        <c:varyColors val="0"/>
        <c:ser>
          <c:idx val="0"/>
          <c:order val="0"/>
          <c:tx>
            <c:strRef>
              <c:f>KPI!$B$3</c:f>
              <c:strCache>
                <c:ptCount val="1"/>
                <c:pt idx="0">
                  <c:v>Total</c:v>
                </c:pt>
              </c:strCache>
            </c:strRef>
          </c:tx>
          <c:spPr>
            <a:ln w="28575" cap="rnd">
              <a:solidFill>
                <a:schemeClr val="tx2">
                  <a:lumMod val="75000"/>
                  <a:lumOff val="2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559872.58000000031</c:v>
                </c:pt>
                <c:pt idx="1">
                  <c:v>537396.55999999959</c:v>
                </c:pt>
                <c:pt idx="2">
                  <c:v>611755.84000000032</c:v>
                </c:pt>
                <c:pt idx="3">
                  <c:v>552425.69999999995</c:v>
                </c:pt>
                <c:pt idx="4">
                  <c:v>576076.01000000024</c:v>
                </c:pt>
                <c:pt idx="5">
                  <c:v>495283.80999999994</c:v>
                </c:pt>
                <c:pt idx="6">
                  <c:v>612037.4700000002</c:v>
                </c:pt>
                <c:pt idx="7">
                  <c:v>590382.07999999973</c:v>
                </c:pt>
                <c:pt idx="8">
                  <c:v>593842.61999999965</c:v>
                </c:pt>
                <c:pt idx="9">
                  <c:v>546364.80999999994</c:v>
                </c:pt>
                <c:pt idx="10">
                  <c:v>544203.5</c:v>
                </c:pt>
                <c:pt idx="11">
                  <c:v>619275.51000000013</c:v>
                </c:pt>
              </c:numCache>
            </c:numRef>
          </c:val>
          <c:smooth val="0"/>
          <c:extLst>
            <c:ext xmlns:c16="http://schemas.microsoft.com/office/drawing/2014/chart" uri="{C3380CC4-5D6E-409C-BE32-E72D297353CC}">
              <c16:uniqueId val="{00000000-B777-4286-BC63-AEC133A2FCD8}"/>
            </c:ext>
          </c:extLst>
        </c:ser>
        <c:dLbls>
          <c:showLegendKey val="0"/>
          <c:showVal val="0"/>
          <c:showCatName val="0"/>
          <c:showSerName val="0"/>
          <c:showPercent val="0"/>
          <c:showBubbleSize val="0"/>
        </c:dLbls>
        <c:smooth val="0"/>
        <c:axId val="1496930463"/>
        <c:axId val="1496930943"/>
      </c:lineChart>
      <c:catAx>
        <c:axId val="1496930463"/>
        <c:scaling>
          <c:orientation val="minMax"/>
        </c:scaling>
        <c:delete val="1"/>
        <c:axPos val="b"/>
        <c:numFmt formatCode="General" sourceLinked="1"/>
        <c:majorTickMark val="none"/>
        <c:minorTickMark val="none"/>
        <c:tickLblPos val="nextTo"/>
        <c:crossAx val="1496930943"/>
        <c:crosses val="autoZero"/>
        <c:auto val="1"/>
        <c:lblAlgn val="ctr"/>
        <c:lblOffset val="100"/>
        <c:noMultiLvlLbl val="0"/>
      </c:catAx>
      <c:valAx>
        <c:axId val="1496930943"/>
        <c:scaling>
          <c:orientation val="minMax"/>
        </c:scaling>
        <c:delete val="1"/>
        <c:axPos val="l"/>
        <c:numFmt formatCode="General" sourceLinked="1"/>
        <c:majorTickMark val="none"/>
        <c:minorTickMark val="none"/>
        <c:tickLblPos val="nextTo"/>
        <c:crossAx val="14969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5102832295218"/>
          <c:y val="0.17997291739806409"/>
          <c:w val="0.82934059782811509"/>
          <c:h val="0.6776771653543307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67189.160000000047</c:v>
                </c:pt>
                <c:pt idx="1">
                  <c:v>60546.400000000052</c:v>
                </c:pt>
                <c:pt idx="2">
                  <c:v>77472.62999999999</c:v>
                </c:pt>
                <c:pt idx="3">
                  <c:v>66166.079999999987</c:v>
                </c:pt>
                <c:pt idx="4">
                  <c:v>70177.989999999918</c:v>
                </c:pt>
                <c:pt idx="5">
                  <c:v>61028.209999999941</c:v>
                </c:pt>
                <c:pt idx="6">
                  <c:v>75948.210000000006</c:v>
                </c:pt>
                <c:pt idx="7">
                  <c:v>73173.239999999976</c:v>
                </c:pt>
                <c:pt idx="8">
                  <c:v>71282.620000000039</c:v>
                </c:pt>
                <c:pt idx="9">
                  <c:v>65556.230000000083</c:v>
                </c:pt>
                <c:pt idx="10">
                  <c:v>65807.940000000075</c:v>
                </c:pt>
                <c:pt idx="11">
                  <c:v>71737.25</c:v>
                </c:pt>
              </c:numCache>
            </c:numRef>
          </c:val>
          <c:smooth val="0"/>
          <c:extLst>
            <c:ext xmlns:c16="http://schemas.microsoft.com/office/drawing/2014/chart" uri="{C3380CC4-5D6E-409C-BE32-E72D297353CC}">
              <c16:uniqueId val="{00000000-5CC5-49F1-BD3F-5C2368DD0AA1}"/>
            </c:ext>
          </c:extLst>
        </c:ser>
        <c:dLbls>
          <c:showLegendKey val="0"/>
          <c:showVal val="0"/>
          <c:showCatName val="0"/>
          <c:showSerName val="0"/>
          <c:showPercent val="0"/>
          <c:showBubbleSize val="0"/>
        </c:dLbls>
        <c:smooth val="0"/>
        <c:axId val="1435067039"/>
        <c:axId val="1435065119"/>
      </c:lineChart>
      <c:catAx>
        <c:axId val="1435067039"/>
        <c:scaling>
          <c:orientation val="minMax"/>
        </c:scaling>
        <c:delete val="1"/>
        <c:axPos val="b"/>
        <c:numFmt formatCode="General" sourceLinked="1"/>
        <c:majorTickMark val="none"/>
        <c:minorTickMark val="none"/>
        <c:tickLblPos val="nextTo"/>
        <c:crossAx val="1435065119"/>
        <c:crosses val="autoZero"/>
        <c:auto val="1"/>
        <c:lblAlgn val="ctr"/>
        <c:lblOffset val="100"/>
        <c:noMultiLvlLbl val="0"/>
      </c:catAx>
      <c:valAx>
        <c:axId val="1435065119"/>
        <c:scaling>
          <c:orientation val="minMax"/>
        </c:scaling>
        <c:delete val="1"/>
        <c:axPos val="l"/>
        <c:numFmt formatCode="General" sourceLinked="1"/>
        <c:majorTickMark val="none"/>
        <c:minorTickMark val="none"/>
        <c:tickLblPos val="nextTo"/>
        <c:crossAx val="14350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4097</c:v>
                </c:pt>
                <c:pt idx="1">
                  <c:v>3840</c:v>
                </c:pt>
                <c:pt idx="2">
                  <c:v>4338</c:v>
                </c:pt>
                <c:pt idx="3">
                  <c:v>3777</c:v>
                </c:pt>
                <c:pt idx="4">
                  <c:v>4295</c:v>
                </c:pt>
                <c:pt idx="5">
                  <c:v>3713</c:v>
                </c:pt>
                <c:pt idx="6">
                  <c:v>4428</c:v>
                </c:pt>
                <c:pt idx="7">
                  <c:v>4370</c:v>
                </c:pt>
                <c:pt idx="8">
                  <c:v>4321</c:v>
                </c:pt>
                <c:pt idx="9">
                  <c:v>4136</c:v>
                </c:pt>
                <c:pt idx="10">
                  <c:v>3983</c:v>
                </c:pt>
                <c:pt idx="11">
                  <c:v>4368</c:v>
                </c:pt>
              </c:numCache>
            </c:numRef>
          </c:val>
          <c:smooth val="0"/>
          <c:extLst>
            <c:ext xmlns:c16="http://schemas.microsoft.com/office/drawing/2014/chart" uri="{C3380CC4-5D6E-409C-BE32-E72D297353CC}">
              <c16:uniqueId val="{00000000-70C1-4B96-B264-9064C9FED797}"/>
            </c:ext>
          </c:extLst>
        </c:ser>
        <c:dLbls>
          <c:showLegendKey val="0"/>
          <c:showVal val="0"/>
          <c:showCatName val="0"/>
          <c:showSerName val="0"/>
          <c:showPercent val="0"/>
          <c:showBubbleSize val="0"/>
        </c:dLbls>
        <c:smooth val="0"/>
        <c:axId val="1620067839"/>
        <c:axId val="1620068319"/>
      </c:lineChart>
      <c:catAx>
        <c:axId val="1620067839"/>
        <c:scaling>
          <c:orientation val="minMax"/>
        </c:scaling>
        <c:delete val="1"/>
        <c:axPos val="b"/>
        <c:numFmt formatCode="General" sourceLinked="1"/>
        <c:majorTickMark val="none"/>
        <c:minorTickMark val="none"/>
        <c:tickLblPos val="nextTo"/>
        <c:crossAx val="1620068319"/>
        <c:crosses val="autoZero"/>
        <c:auto val="1"/>
        <c:lblAlgn val="ctr"/>
        <c:lblOffset val="100"/>
        <c:noMultiLvlLbl val="0"/>
      </c:catAx>
      <c:valAx>
        <c:axId val="1620068319"/>
        <c:scaling>
          <c:orientation val="minMax"/>
        </c:scaling>
        <c:delete val="1"/>
        <c:axPos val="l"/>
        <c:numFmt formatCode="General" sourceLinked="1"/>
        <c:majorTickMark val="none"/>
        <c:minorTickMark val="none"/>
        <c:tickLblPos val="nextTo"/>
        <c:crossAx val="16200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66152518606407E-2"/>
          <c:y val="0.18279527559055123"/>
          <c:w val="0.88349711225402283"/>
          <c:h val="0.6362877112271078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736</c:v>
                </c:pt>
                <c:pt idx="1">
                  <c:v>701</c:v>
                </c:pt>
                <c:pt idx="2">
                  <c:v>790</c:v>
                </c:pt>
                <c:pt idx="3">
                  <c:v>707</c:v>
                </c:pt>
                <c:pt idx="4">
                  <c:v>775</c:v>
                </c:pt>
                <c:pt idx="5">
                  <c:v>671</c:v>
                </c:pt>
                <c:pt idx="6">
                  <c:v>799</c:v>
                </c:pt>
                <c:pt idx="7">
                  <c:v>772</c:v>
                </c:pt>
                <c:pt idx="8">
                  <c:v>776</c:v>
                </c:pt>
                <c:pt idx="9">
                  <c:v>736</c:v>
                </c:pt>
                <c:pt idx="10">
                  <c:v>725</c:v>
                </c:pt>
                <c:pt idx="11">
                  <c:v>812</c:v>
                </c:pt>
              </c:numCache>
            </c:numRef>
          </c:val>
          <c:smooth val="0"/>
          <c:extLst>
            <c:ext xmlns:c16="http://schemas.microsoft.com/office/drawing/2014/chart" uri="{C3380CC4-5D6E-409C-BE32-E72D297353CC}">
              <c16:uniqueId val="{00000000-DBC9-4630-99F5-C65C1C97167F}"/>
            </c:ext>
          </c:extLst>
        </c:ser>
        <c:dLbls>
          <c:showLegendKey val="0"/>
          <c:showVal val="0"/>
          <c:showCatName val="0"/>
          <c:showSerName val="0"/>
          <c:showPercent val="0"/>
          <c:showBubbleSize val="0"/>
        </c:dLbls>
        <c:smooth val="0"/>
        <c:axId val="1434570287"/>
        <c:axId val="1434570767"/>
      </c:lineChart>
      <c:catAx>
        <c:axId val="1434570287"/>
        <c:scaling>
          <c:orientation val="minMax"/>
        </c:scaling>
        <c:delete val="1"/>
        <c:axPos val="b"/>
        <c:numFmt formatCode="General" sourceLinked="1"/>
        <c:majorTickMark val="none"/>
        <c:minorTickMark val="none"/>
        <c:tickLblPos val="nextTo"/>
        <c:crossAx val="1434570767"/>
        <c:crosses val="autoZero"/>
        <c:auto val="1"/>
        <c:lblAlgn val="ctr"/>
        <c:lblOffset val="100"/>
        <c:noMultiLvlLbl val="0"/>
      </c:catAx>
      <c:valAx>
        <c:axId val="1434570767"/>
        <c:scaling>
          <c:orientation val="minMax"/>
        </c:scaling>
        <c:delete val="1"/>
        <c:axPos val="l"/>
        <c:numFmt formatCode="General" sourceLinked="1"/>
        <c:majorTickMark val="none"/>
        <c:minorTickMark val="none"/>
        <c:tickLblPos val="nextTo"/>
        <c:crossAx val="143457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[NZ_Ecommerce_Data.xlxs.xlsx]KPI!PivotTable17</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3333333333333"/>
          <c:y val="0.17670697412823397"/>
          <c:w val="0.75696602879231234"/>
          <c:h val="0.8232931726907630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0.12000794895152753</c:v>
                </c:pt>
                <c:pt idx="1">
                  <c:v>0.11266614732331018</c:v>
                </c:pt>
                <c:pt idx="2">
                  <c:v>0.1266397881873918</c:v>
                </c:pt>
                <c:pt idx="3">
                  <c:v>0.11977371798596624</c:v>
                </c:pt>
                <c:pt idx="4">
                  <c:v>0.12182071251326694</c:v>
                </c:pt>
                <c:pt idx="5">
                  <c:v>0.12321866527395665</c:v>
                </c:pt>
                <c:pt idx="6">
                  <c:v>0.12409078483381088</c:v>
                </c:pt>
                <c:pt idx="7">
                  <c:v>0.12394217656470875</c:v>
                </c:pt>
                <c:pt idx="8">
                  <c:v>0.12003621430876767</c:v>
                </c:pt>
                <c:pt idx="9">
                  <c:v>0.11998618651885741</c:v>
                </c:pt>
                <c:pt idx="10">
                  <c:v>0.12092524211990566</c:v>
                </c:pt>
                <c:pt idx="11">
                  <c:v>0.1158406054197105</c:v>
                </c:pt>
              </c:numCache>
            </c:numRef>
          </c:val>
          <c:smooth val="0"/>
          <c:extLst>
            <c:ext xmlns:c16="http://schemas.microsoft.com/office/drawing/2014/chart" uri="{C3380CC4-5D6E-409C-BE32-E72D297353CC}">
              <c16:uniqueId val="{00000000-5AA6-4BEF-AD7F-1849C90B74F7}"/>
            </c:ext>
          </c:extLst>
        </c:ser>
        <c:dLbls>
          <c:showLegendKey val="0"/>
          <c:showVal val="0"/>
          <c:showCatName val="0"/>
          <c:showSerName val="0"/>
          <c:showPercent val="0"/>
          <c:showBubbleSize val="0"/>
        </c:dLbls>
        <c:smooth val="0"/>
        <c:axId val="1649834975"/>
        <c:axId val="1649833055"/>
      </c:lineChart>
      <c:catAx>
        <c:axId val="1649834975"/>
        <c:scaling>
          <c:orientation val="minMax"/>
        </c:scaling>
        <c:delete val="1"/>
        <c:axPos val="b"/>
        <c:numFmt formatCode="General" sourceLinked="1"/>
        <c:majorTickMark val="none"/>
        <c:minorTickMark val="none"/>
        <c:tickLblPos val="nextTo"/>
        <c:crossAx val="1649833055"/>
        <c:crosses val="autoZero"/>
        <c:auto val="1"/>
        <c:lblAlgn val="ctr"/>
        <c:lblOffset val="100"/>
        <c:noMultiLvlLbl val="0"/>
      </c:catAx>
      <c:valAx>
        <c:axId val="1649833055"/>
        <c:scaling>
          <c:orientation val="minMax"/>
        </c:scaling>
        <c:delete val="1"/>
        <c:axPos val="l"/>
        <c:numFmt formatCode="General" sourceLinked="1"/>
        <c:majorTickMark val="none"/>
        <c:minorTickMark val="none"/>
        <c:tickLblPos val="nextTo"/>
        <c:crossAx val="164983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27297B3-09F0-4450-A70E-2051D8F093F2}">
          <cx:tx>
            <cx:txData>
              <cx:f>_xlchart.v1.1</cx:f>
              <cx:v>Profit</cx:v>
            </cx:txData>
          </cx:tx>
          <cx:spPr>
            <a:solidFill>
              <a:srgbClr val="C00000"/>
            </a:solidFill>
          </cx:spPr>
          <cx:dataLabels pos="outEnd">
            <cx:txPr>
              <a:bodyPr spcFirstLastPara="1" vertOverflow="ellipsis" horzOverflow="overflow" wrap="square" lIns="0" tIns="0" rIns="0" bIns="0" anchor="ctr" anchorCtr="1"/>
              <a:lstStyle/>
              <a:p>
                <a:pPr algn="ctr" rtl="0">
                  <a:defRPr sz="12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2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solidFill>
        <a:schemeClr val="bg1">
          <a:lumMod val="9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solidFill>
              <a:srgbClr val="C00000"/>
            </a:solidFill>
            <a:ln>
              <a:noFill/>
            </a:ln>
            <a:effectLst>
              <a:outerShdw blurRad="50800" dist="50800" dir="5400000" algn="ctr" rotWithShape="0">
                <a:srgbClr val="000000">
                  <a:alpha val="90000"/>
                </a:srgbClr>
              </a:outerShdw>
            </a:effectLst>
          </cx:spPr>
        </cx:plotSurface>
        <cx:series layoutId="regionMap" uniqueId="{7E3F0F8B-C611-4B48-ACBE-4B08B475FF46}">
          <cx:tx>
            <cx:txData>
              <cx:f>_xlchart.v5.5</cx:f>
              <cx:v>Sales</cx:v>
            </cx:txData>
          </cx:tx>
          <cx:spPr>
            <a:solidFill>
              <a:schemeClr val="bg1">
                <a:lumMod val="65000"/>
              </a:schemeClr>
            </a:solidFill>
            <a:ln>
              <a:noFill/>
            </a:ln>
          </cx:spPr>
          <cx:dataId val="0"/>
          <cx:layoutPr>
            <cx:regionLabelLayout val="bestFitOnly"/>
            <cx:geography viewedRegionType="countryRegion" cultureLanguage="en-US" cultureRegion="US" attribution="Powered by Bing">
              <cx:geoCache provider="{E9337A44-BEBE-4D9F-B70C-5C5E7DAFC167}">
                <cx:binary>1HvZbt04tvarBLk5N0cpkeLY6GqgKe3tObYTJ459I3gKNVAUJVLjK53n+N/rXzupVNuOO6k+KByg
nCDBtoZFrvn7Fvff7+a/3ZmHm/7V3Bjr/3Y3//q6CMH97Zdf/F3x0Nz4N01517e+/Rze3LXNL+3n
z+Xdwy/3/c1UWv0LjhH55a646cPD/Poff4e36Yf2uL27CWVrz4eHfnn34AcT/A+uvXjp1c19U9qs
9KEv7wL69fU/h7va3Nj7168ebCjDcrG4h19fP7nr9atfnr/rO7mvDCwtDPfwbJSwN4LiWDLKXr8y
rdW/XUCcvOEsQSKhMt79oG9C39408OAfWcqXhdzc3/cP3sNevvz/+MknC4cLH45ev7prBxt2GtOg
vF9fv32YXl0/3HzddOnb9OvltN0t/u31l93+8lTj//j7s1/A/p/95pFRnivrZ5e+s8n+zVQ//Jd/
pW6Wbxr6M8wi3xAZY4SIfGYW9kYiLhJE8DdxXw3yB9fxsk2ePPzMLPtH6i9oFjDHq/bzqzMDkfKn
Goa/kRRJnCT8S1jEyff2kYRKkQj55eeplf7wsl6207PHn1lKnZ79BS2V3tjw0N8O/Z9pJpK8oUks
KcPsqxn4MzPhNyxhBAsB9vuaTL+G0R9bzcvWefzsM9Ok/3z7FzTN5U1Z34T2m4b+jLzG33ABf6Qk
L4cPfYMF5DcSsy/Xn1WdP7Cgl03z+4PP7HJ5dPoXtMvbB+Nb+yeahaA3mKMYklby1SxQXJ40AwmY
JWGcQT16Iav9fD0vW+Xbc8+M8vb9XzJYHoyBdjD86YYREC6U/Js8Bl0a5ziGVPbNHb7mscs/tJqX
zfL42Wemudz7K5rmNNzoPzOLEfpGcBJLyfHXcBDPwiV+Q+OE8pjSl8Llp8t52Sy/PfbMIqcX//wL
ZrCTG3sz3YQhuixurL6xQ/nNff+EIkPiNwkF7EIZ+ndFhiGEE8A8L5nnt7X9v//5Y4t72VgvvuSZ
6U4uL/4CpvsRInsMQ5/c95/CUChAFGwlEolfLkD4jUgIQYg9y3NPAOK/X87LRnry8JP1/58gz3+P
Sn+H7NlNuNl8wfqPgOmPr37ZKjAQzx79EWXwVW8H97++hoCBnljGj+y3e8+TFvlF137pFQ83PsAr
OYNeG6BsTCWkxASBBaeHr1fIG8YpohCskhFByOtXtu1DseMlxBsiYsplwhnGMTz3+pVvhy/XIL45
lEQuwRuo5Dvq4tumz1qz6Nb+rqHfPr+yQ3PWljb4X1/jGLK1+3rfbstCJkkMLSeNJSLQmII8uH53
8w6KOdyO/nsZEKpZ0aGbCGl5Oa/D2qYT88WcxvVYaqUXyi/dEpVJWpO212rVA3fZMAePFBoXG7IW
V67M+m4wTuXNYt+2JE6C4qxnXo1hYG1meZT0e8VC0bJZxhCu87JK9L6gOXIboGOiWY1Fjy7KrnRu
M2PCDxdYS5xx3q/pOo09hn+rtt60Nm+Pc7lMTbroQm7RULezKoHn+dRS4a5zXiyfq0WHa8krc7uS
yQ/p1DHdKT7k7FNJVr4o3Tj6gHKi97pirIaMdHhclStQfRMvloVsXAuHsq4oOq+0m8xFFBB7O9hh
MJti4cIfJFxWcuu6JbdqYT7O4aVT8dGYSbyX3STjzI99ZZQfRno2u1jotEG1+eTzRb4vh5ibdDKu
m5THnQEsgusNskvkD/KhaD+yIEOXrSEsIeNtzDoVWO6adELL0ivUje6wm1pUb3DulkNSTBXJ5JT3
yQavvp32xn71x3ncokjZejHnySR5sjWhz2+WkZdXkWEs2kRrS8PR2DR2vvRdT1xK3YBvrZ3bRg29
X291U/kPeE0kTRlaZljAgNyc1Yy6Bx7Pk86cwYKBPxgWp76WckoZjfkWByekivMi1idCds0HXcfJ
wzIOxGVNkvT2kGnPsBoasd4kkYvpPtUlq1PZ9nOrlsmGq1osbFadKLRWrkauUPFAwsUyrPNp2bCo
UTPyLs5qM4hT0862gBUM+MJ0Xdud1aHFnVqQC/d0kJ1PmVjJYRgSUGDZiTVSbR6KQRlS+C5tp76+
QbW3hSqKvO0Usg3vlTeRqVWHe3w2OGEntcgqLKnDnb5C1YybdDUr+4AWh7ejQ9ioHOn2stKkbhVu
RCjTZVwjnUVxOVHl5NiGvZB08lzwqjtHda1DKobOHONk1cd+MXVIO98PddbrhQU1iBAf5bRcirRn
3awVpDCtt73HyelC4sFk+ZLUpTKBjLet4dHxqBsz7zNO7MfIRnbe8Akn+lzPyVptpi5JbAYGju2h
7oisr9fIdn1aNWShWcR0Xx6UopuHA92gpjuC/Y8gtJJ45dvSF+Q9s9VaKtxN+aGdx2FUpEtElcYu
oM8hNnRS6xiJbjO2tG83VK64ucWVn20qZTJp1S1CHk6ULFFmezKctJQWh8UUy+NxNmWtRjNWB7No
mpvHBOiT3HfXuqUvdfEb6/z7x3+cugf7PvQPD+Hkxn0hRv917enHf/GmuxLwO4n6rK585ba/5d//
5OKTivSk+n7rBb9UpB1D8zun/V0xelLCHxWhL7zOl/oT7QoQAgAFrCkhHH9hun8rQOxLIy8QE8DZ
QWWi/ypAWL7BiYyhLmDEsaAI+PFvBYgCexRDBANrHgObIeP/qADtCuCj+kMFQSTBkiTwLioSYKye
1h8cz+0y2ipcGT6LLdV6uZwQSpSzLkojFvAn5oNFGTNmPMnzkr+jMSlupkBFqaish6tHGnyhIsKu
n62HIdjYjoNhgC3Rrl4+qoflWuRo8iW5Qs0ojqay7A7XJJh0rjHNfixqt7V/lV7YOt7BJCIwVF9Q
427K8ESUtEvc8Lm6dvmeaA7WRijBqIJsoJZ5M/dtakqT/i9kQicpQTDjyQ45P5YZqFzsLECmV161
e2W6ptUGstP2x2LQbu3f7e2RHPDjx3IoH8dp0Et1HbZzZrf6UG+6g5tYRZn7yY52vvhDUdBIPRbV
AbdjkhJEcRXBpljK01zFWZneddn+pBLFNj+zHH++PYBQDHTIucBgOSGfqdEAvsr7qsLA7FaxTysr
8IGuoIBmzAItu8fj3umMNyPdQIcTubRjbauzEfFYplhTAdVojvSauqQdGtVj6/J0pD0rlOUuaVLp
4zpJNZ4avM39ZLq0KnjQqojq+jThNu/VOrXiVoRJW+XdPFOVLKix2VrqqFO9o+wqb0a2v/J4tCrM
0q1qhlnYni/XMUkHCKBOmRzX6160+AFvzMzRnWu9sapKfLj3bclIqs2a9JtZVHmt7JRXF26O2zwd
JrPMynMiLuaFIaeGyS5k365lLZTBrHEqmWgp98o8WWXauNzVqnJDI1PdDrVUQnpfZyjYyh8lHRRp
lTSoOvYy9DoNERlENjZxN6er1Y6qhpVrq1a/4JOpkrDlcq6a9mhtcuxTSUhvMj2E5t3CCKp+4mE7
B3rsy2DsXYYkWCaQEoHbeOpgspCypE2/3hZoDXs9suvxOCzR3o9D5nspGBEkRMxAEqHkWcQsCQ+1
i/P41nHo80poyvcS3Ev1YynfBSZDIAbSm5AC9kSTZ/m24UXVl96g23iC9JeOhUsGNY7IxqrzsTGb
wLrmfTkX5QX0oPmDcVUPXZoU9fXAc0Q2P17P83QLy2GgXbHjkyjUlWfL8X2vIRsvsGur2ZaiaNrm
KLj9fuHr4Y9FPU23EKOQzxlYUBLEESDtZwouRF5pPNjmChKj2dalj9KhEnW6LKVOSZ5XKWczUTpu
5bHP4+bDj8U/3elO/E7wDmdBPcaIPsv269IPHqEmudKVs2qSolct9E8bWtPiJ9n3qSt9EbUDnQLm
dJxKtmsHHmdEMS2iqBAmV105JGdTvZKtGLvhJ2HxNO9+lbLzVqhcgklMnlVKrxO88ODYVdsVVVoC
3DvBecjTfC2XI+lIdPljBQL1+yQQQSLYLUFAPELzEQPt+8xZAFGYBtrK5GYsq/q2QavQexEtqlWV
oR/tMRmhYKo8YoNQ1g663qyisjjVonRS2bVIur2GdaZULeJNvx0n3t7iLooSNYpQFZuWoqI+GHBY
oWxVub2dAYfX2eSqblRNtST31PQLU0HYXp+QPCoOJk+gbmsEyXIPWqjqftVdPqQV0V158Adg75pM
80eXm6rbK2XBJ8X6KH/bszav96quqMV2JdzIi2bk5ASQImkVrbUv1GrZVNVqTqLJbYgc0H2VrNZB
J9Hw8cAmADTU0s7hdGorV6e+n6jbm+KFxls5LEhmHDqzjzNx4kNbaLi5GrBp07qJ9Zhq5sz+KNco
yaC4onmfcl1W6SJySU7a3M9SlVoztF+0mK8ng8jXaj+x0OCdFW7V9b5BTcy2eUnHU3DF0aQ5Q6be
70hfHM5NiXsoD2tV7JU+aSjEgDcuFagwcZq4uM+zOXYT3XPa51JJrBswGTYWnUlbAuQQVZf3e9y7
aU6jZEYhXQFwAcAGuyxZQ6ZJbwou9GfP21orLmMouKRD/UYCHpUQ6AxBRY2bbkqbQcSTwhEOIStp
PRulJ8gANZADH1emxbu6bpp1W1gstKKDTiqlIdYvVqqnj00bLya1vKfnVsu+2VStbIxqJ2pmFXJO
LkeA4zRLvKyypVr7RsVmqLqMzwjpzPRDt026sTfnyOklSS3LuT8whazGbOUG8Cawhs2wV7Gm+Dh0
srvs11Xf1YvUyWGXVN3RNJM639QwMxObcZii+3Gea6u6ZK3tJi5b+WHtcfF5bqqi2uRdAlqSs0/A
nSNXQEWtkuKjCwVBis6D5oo3uD6LOAlDOsDBmO3QFFHYDGXH9nTi14+MhNAqFIYWkiaaV5u6GJfb
ISRlni6El1K1BWN+W49+Hg8MLPV8yj0+nEWMx9TxdirTiErsUr9M6MzZuF83CYX+xwNhRLZJu3bV
hSmYRNfQRYnyvoamR7wNRhenerDRB+o9gpoVL/V0bDGuquNY+jkclXSaZiX8AqyLXWR8pKPeNorP
eK63jeTTuFlD7qrU+mq60MzE1UaGmZw0Uyw+yNzLKxdV0LlgxOpPbS/BS+ukWwDIr3n0rqtEC30L
YNzTckHIp8FacV6hCZgkmGB9TqqALn2TV7OitNf4oAd6RYJaHav29SRMkdWRrN6ttaFG9ZyQcwSv
bNJWA0gfbDtPaWI6D33WIuduQzHXrZITcadU9/6EzNrWoMBugMbQmO6eN0ApbCpBgZ2KB7moxI9s
A9lsPE/6Ib/qRN7wtMl7fE7FUn4cu2a4WNYE+LKO6/Fd5EV1XYSJwlYKmZfA2LXF+xGMVajSiBgi
Ms5ZRmmNVrUMfDwRUYtzFUVTVKplrEFVgx37XumR+Ltx2rFGUowxU3FN+a2rF+tU2y0RUaNfjVFL
7v1nzscp60K95FmzRuakY1F4X5KRFKkzy3SWI0s8UItmndOaWntWDAVuVV1xsIQ1yJ8n7VIUKQfa
Y1agy44oG436fqGmaiEhWi7Toh+gZ9ZBxx34sUnOOgp5LZtYFH/ScQ3YsZYz2Yuamg2A7WJiUlPM
zfKW6w4N+6jiKFeokbICBWq8Tydo+Y5lM3voTjGqpqyuuZwOIWXhBOjNpO03cJzMzGneVUBhjmYe
qAIejV2ymQaqJp1Hpx00AeWmSZrBpVFtVqfgkJ25qmtMPlBOizX1UW/qbWfQsmZdaeVVyEvjNxKY
lzn1lRwXFSY2WEU0sGopmSMgY1rdtKfdWkRD6v2sp1RXeRMDyaWDUbOxxZiNURXmTKMc+MSy8d4q
vjqOUjJUskjruYinDK9oOqySxdnN5HD1YangvRub8OjeoBYqu4+mJqRsaHADNPA0gB+1Yg0ZwQH1
oD9W2nRs2eDTYpVNq+LGNjQd2TAkm9KZ+DhxobuabbQuStClOZiGpV9UnvQ93pqCO3GQtM0ISVNW
RVDxjMCpLaD/oIjjBd3OmDOX5Vo0TM1DLytVRUzmKRsX9o5Etb4DJhPQTu6KcLRjpd/Zei4vahoX
LtVl3h8Dn+FougzDrgdbm15vK2iNZkV6343pWtQeGLaoys+BtfWnSW3aEsIK8c/AU6xxGpGcX+M6
8u1mDP16M2oS1u3ULPP7iurxg5hHFykR9cuQ7TjCU14Sdm+hjfAq0SgRQJM36LwuPLvza75+bhK9
bEWUQw40rOtcRoJgTYZ1ABCnCzFfxM2k0d6gO8Bb1MtRKz8tzm8w7s10oLto2V/xKK6XtgIYRuJ6
ujBAo8cb2AWNU8giAFD73KxnZHLkTlPGctXlFmDeYiZ/Ww2LPw22ZY2KxtIUm6kd89u5mxdQGZ27
OCXcjkAZLl1IS9/r+4ibcB8auFcBdKo/Qwe7HGlTkU1ozy0xsUnbLhd26wGCXPop6qG+rryiewHz
2aTAD9ZIVS3jJ7Qpi2JDhS46VUFmOh6EcF5F66AjyBEC9pzUlN22tl0QsPwD3689yzvVSuLBN8pZ
X9fElh+mYmrqrOGLf+dZTDo1AvkdMqiYxXUobH1VdZ6BR9asuYFmqbprRgz0LmDRGac2DNUZXXTn
Nh2PRb1tVwugRxejvERVHM6SZp6LDVTFiqTlnMwHTeGn4xWXHyXt2tPdydKP3gpE1NSGtd/ytuer
QnlCrjtj6zHtdCuLrY2n4d1iBS+yGbrOXDVzNFm4T0Am0BAnhUJonuV27voQ0qSqyhM8UNmohqCp
2XRz3WlIapCmSlTmTAmUmLdsjHx3SHyHl02z6hlIltlVYQNeO4f9IorxfrNUQwqemJ+sMDYuFIRG
eI87C20knSlkwZJMSueFVSui1fXYjgMUadTMJHPNOOcqGDZfEojTOk1w1wK/MkMGxtVSHSdGxu/r
NSCRaVZNOHXUlEEBVb3EGZuD7g6rXpttDuMElHbBNPkpbuvmxsUtixVETCJUIY3AKl5h9qGKKe/m
W1NbDZRDM+G5tUoOpR32cpQ04wYPvEqgY4gcZP9xkJeF7dozQWQ4qVEJdDoRozdK1tGIr7X2ImtL
z9ixJZang4m7YpvPeJou6n51OI3aNqoUEr05jQj0FwrIh2p/l1cMtMSuAhWFdrJ7eWXqi2rsdmRK
Hfp2b8AdpI94WplPjevplOYFmtZtHC381i6LOYNZQwkpCkr7QVSKETJJjOJzts5+Poz7UXzIcxr0
wdI1HiZqqy3JEZ4SGKFttKtcXmWOD50/D7Gtd1MoQvQ2ilqgcOqmhTyFJpfflfUQlSkA8+S0WQkM
D3A/VH4fB+5PTV/jcEAwpE2lSQysie2clSkiC143S9QXRVasbLYKh8WfASs1xluex/VR7xf0qWkb
eRc7SAcpzDTiZtMnqO7VEEMPkmrP5QoTrCZBWxg1DE75sh5PdEGhLOS+tPBStpanneS1ivLVTtvZ
dhV06n3vlowJgMOKNm10GkK8ztsOBp4xVBIx3otqKgw0AADAgCwK0bDPQjWpXBoGwMb5ulMwIAU7
uIXYa9QPxU2uY3dAAcOxbTd21Tuhh9Woei0hXQbAL2fdOK5CleOSlCmXC3+QISdOGWurS0B++Sm0
MXWhFuz6fVJZkuGh1wSmKphDHtZJfCtbvewvrq/fdRBqGzoj6HMEQON34BTiltX8eC2LLLbvyAxe
pirBxAdAsWZJ86kfpyMoxsMNtngwii75eCr6yA+K5UVUZsaZ9iOGlJafLCGvyzIlY9QQlReT1hmO
g/6oPSr749E1pd4k425jMzO+OGyGAZ+KvODt0ULpWKaurMarCJg2qXJAyDGoASYsOmLgZJCA2vuh
h68CKOdK2kHKn8pWOWDgR6DUtMxVX9DxsgAeA6Y2M4H2GUa3VJFhoIdlWSyX4Ai4gr64TMjeiFt7
YRGwR1lRVM2cFlUCWtW1z88b2bUXzHUuz4iQ/MhLbbTKQ9+cr2Vs3gMqba5jMsVc5cxElza2EIdB
1/1HAOfFx6h19pp2ZLidYjN9HPOQ9MoBOj52pnbt2SiGUYMqWdR3QKzi4TRBbL0g49jcLhA4k4Km
gF6NCx/CVuYFg6nfGOZS5UJqf6tnb++WnMv8MME4j4/iCCdTGhghU9rKqv4Ei+gvm2hk76vZze+o
XiARcVaPx3UStdCl80UGmBkz4Ot5vrTnjU9gVDY3hegz3KOSHRS8LPaaVkeAbcJSK9FOyawkWZe7
dixvYw3hn+UmqY4GoJmhN7BizYYKsomyogQws4TEE7X4lX7o3QBEatlquQ0o5qWCiUoh0zzG3Gau
aBz4abvEK8x7Jw0Yv0j8Jw8UDRD8k27JCSsLhvZCjYtwTITmblNXNTBf0yzny4onQ/QBe9HYkwW0
ZzK/rL45KjBzbNPBQvlGDP34js+9g66/YZM/GJtkxJd6LVClEpjHMcXFZNkG1Xb8XNoxIdsqbm25
LSJesnQp/FqlThA2HdCc5MC5Aa+qgEBvPxABQ6AzDUqDKbB1/YHchVe6wAz5dlr7gR9FJUyeN0UP
g2PaugHtx7adwAi6HOtt0TE7qLWdcwedknA8BdAMxS/B1US3cD6Bllu0kjkc/u+moLLK8/o9EBCW
fCwXCoQ4KISv+2AXPm1NtLN4voZdfatwcRZCUvt0ll2E0jluxguHUfIJ8NHcq46u5mORYAJNXhyg
188dQBxZQeOTjg0whFlNCDkxc0xyeKfvmj1ezAZlUi8wLzDQ9e06i7Z9XxehuhzBrap0YLyCyUdN
awgFV7Z+vyQ14Oy8n6CxQt1Auj2ojcsHSxFw7zPQMucVzAytiiPXXSJDBp3mBpziCA6J7PBlUjf0
CJvcJcrXln4SpLdTOo20vWjMEtMNUPlRlf430O2YumZIrgbG2gcny8WoMi6T+x+Tf99RmhwxwhIK
rGW8o3F3ZOSjsdy6zt0S1kVelYZNGzgHIzatQT8R8h2j+UUI8LRwFhhBhnvGm9aGAUEDjOrVPHCf
jSLJ92GIPSuOW+hXh2r+Cfn9/OwN8JlANIGCJBYYwyGgp5uaeRmCmMr8apV+VS305wDuyvgEKFC7
zUf8sRDlso3mtfrJFOD7jWIKkysYYEF9gq8C7LjqR9rsp0BKFmoLZ2SC3SuXvD+KoMdI+2bNM1oP
4fw/tB7UOpzEhDOYmO3OjT6VRzuEBgNc7LWcinVvrgWH00W++4k6v2PYn0iBw9xPpfCWTotOEuA0
mqg9wi3UO1aEPiVF5ODbV7/P2c++Dn8en5v6zh3hCCx4CLQjMUrAXXZM9SMFRmOApptrex3aUUKT
arrThdrh4sdSvt8QJ/BNGxgYUJCCxDMzAf8T8nk19jqOIFQLAIkAD4vbAWjYn3D5L+3nsaRn4TXP
nYSvwll7HQkdDhIg7bJEus8/3s53XgdKg4HBbooWf/kO0VOldVMs4nKc7LWZdL3tW2FPtcbd1dL5
5O0EB3IOfiwPvbArGNIiCnZCMGGnz6zk6970Ye389TK10ZWOnG3Svo7o+6YvTRZY5fbtrC9yE+az
2Ot5G/VJB9xh27PzlQWmaD51n2YS4p+Mol4wLI+RhMUJCqn+y5DukfugRfejg4C7ppA19zyCsdPg
aXSwuuHuxzp4QQU8ERB5FOol/H3mQj0MLaBczt11mPom5S2uMyD185/kk5f2A0cRIcLR7hSH3K3i
0X5MQM5NpAnXlZEYyJ/mfjVRkxYwFP6JpGfnRWAGJOD4I9QCAT5Edl9ieipqBsjGJ+39NRxMyjfN
0OJ94NbtKYANtB91+bTfmbU48VE9fjR9DwdHwuROVuTxAx21/kkewN8NFeEIDLC7YElI5pDZ8LPl
OLIOwi7TdUFshdKcjwBaZFGxPQPNAVEY4A/e5Ljj+2UHU4iMee/ktoI4O5vGlnxieehw2pK8kmoa
5TxsJED+HGYWcjmwuCJ9WjOLGJA1g953XdKcRNzqe5M00amgk1uzNbHmQ5TYVijZA1WaLslKzkdI
/6dRnaP1P80VuyoZQ+UCGwhoXJ5FVd7UbdWtTFyVTYmO22pGlwkwE9sfO+53tXGnWKjCcEIGQbbA
zxTrZBhkPnE4KeqKMmXATaYDdI7bALKzQtDiEwgNNzAoW38i+QVnBh/DMSEQMzFMip+alLedoKxA
w3UCxMI1dLfdyfj/OTuzHbl1ZIt+EQFJ1PgqKTNr9lT2sfNFSJdtzfNE6evvkvte3KqsQiVOo4Fu
dJ+2maLIYDBi7yVbL/dma/Xh+w/5xlDe1qilGY3eSv+7up7tG0fqpZuv0XAsrFL6SATtoHSqf7K2
qy481KvWKcKCbYnq0mYy9b8y4GcjNcKK0SJX63HunN0qbHeH+k/tcn3+bWdpdpWP6YWd+urZPMRj
niVJp1CQkWa8nMZ0nM21duVwjAcujVahf0FbqPldkfRf/uUsMhJb0N0eDgHFX7HOs2ebXENURRtP
R3ekoBSl+bwfF1MPXMOJLryw1+GHsbY0FAcMTWg0FC+fykHvPEaNOx7NKFk/iKGOPuq9pYKiNNag
Xqdk17Riu2sMPxTX2u+iGMcrkSZWqKXK/vb+g/9NSP9fmUIw5Nc4FloRrrbScz375a9ZirLRRNpM
x4yLpT8h775Skzft6ZjSJla6+znKlsj39M7+7EyNtuOab33rylKj3uIdMqPXfrz/k95665tEBr/c
ll1qZ/MjnH6mSyCn4zhq6Z1Z5touGa32hoL2pQX2NwScPb1lGLx6Q6JDNLwzRUVlN/M0G6M6Csde
Yp/G/jSiG/RkjlDIWT54nsuFyx0N9c31RmoFsrC8Q2fVCACKoZwfhNOpFf01ml7fmQrEV5rTV3/M
5G8BkxrCDbU8LrcdE/XTpkjyTZ+F+FZkifb4/rRt0/LqUWxHJ2mViCnOl7ChpmgtUqmO81pVhyWb
irBzo+rCaaW/8XY2zY+Gkolr9qsoUNCZ1ZeyWo6VnnQ70Tr2w9qszb6VTfk5kbYbtOXg+EnZ6g9O
lnYf19FkxhY17JbejffOUI636NvMK+586ur9OdgW6/kcSGe7jRi0cYzzraUbXT6ka7YclW6NPhlS
uUtQWbcReyyZ5vrfHmMeG8eRyKVNG9eHcXaMebQyNhnBcqRfQb8zUtmuiVVzIe6+8VDIYyhwcZbp
m+zq5Q7t5BBpqdGsR2FrW8k17Q/1kkq/1lZxb/T6f/FUZEeSgEjg5fw4iwjGKPBVePVynG1N3Aij
plfvYi14/1W9sVwBMWCYNdh1upRnh3PZxGkp4m45tsvKyykm8bOsa+PCG9JfJVdojA0PmSp6DMZy
zyZPWcbstl6mH6PM6W7G1lKPrp1HlHRN2kglVbvD0I3ltd7aqA56MzrWVE19u5fFXWpVLdUuMoaF
Ytm9dDGwCDcl2ff02zGn3VnNWXVhCb+eF5JgBxuXrpn8yzn7wXZpNVUkdP3Y5HG6b9rS8KvRTC5s
49e7mFGId6bpISCW1lmC0glXjnYU6ces8qJDNmlluHRRG3rDLC880Ovli2jOYjVtxwxbcvspz47W
DB+PlxmNdXQtKvyLYxrB5HT2vWe26oZ+vAzfX1iv0hTWLENpNhuGUPD3RvdsvEVPRuRMmnfkufWD
k1tTQbPKtmO/W1s9ZKXp1+MymI/vD/vGQeqwYXhKYztM5Lkq0rAKStndII7IsYwrosIgHprWVtFt
zZgPYsrj+3rJm/GTi0K2p3udWN8jo2yzYLWFd+xNuuGBHnnUX9//aa+X1PbLtkINbi+uVmcvO5lt
r/YMKzoOCFa+sLWTr6WDTeL9Ud6Yd5NDlKze0inG/017ns17ZDRGJIZMHPMZT5FWGG1oxzrmpDjp
2ofUTtODnKv4wgZ/Y1SWFm+S4xuZ4rnkVW9lFFct7RtuMOI6BgjzO88z40dWDMlBHytrl3tFfvev
H9Whx42AkJSbpz2bUG9uutFeV9rAXe4vlDmvvEwhZS46qvR9nRxQj4kL6+uNl+hpGpp73hT/4ZyN
2RpCm7JWVSfWGWkiZ9t9iqzvQlx4PYrHIbPVOxzL4XiXLzcrLcfW6Aa7OdnW+svLzD7U+vLSgXYe
fLjj21x02aAb5UU7f2d0rowGLZV1aiLnnuBk3zrJKv3Eqq3D+y/q/HHA/BB70FphUSG3lds/f7Ym
K8nNsiFXPZWD297iiDQDFccRTIv3KnnGNivP045tGFYglz1CHVXKsxDn6AJh2sh6WNO5xIw4e8Z8
3RhTlt61jrDuFjvO7ulPeJM/F7KhKesinwk9a7I6X9AFQIg/GPu10qXwueZUEslN4h2Up2fNoUq1
fvDTGeV8KGp9+uStrvet04ROsll2hcGVXasueSLOw/bfZ2Jts2N0XX8t8p7yeuR+zdTN+k7MRb1b
yrm9GVbzA/qE+ELweOtFcSX6v9HMs9WNLNOLKo/RxkEvQjkMVlg7UX4hWLxaeNt72o4i8g5AHOf3
SfKNQS9Npzy1WS6CopBjEHltty/m6ff7S+L1SGSfm0Z8szhRmz/LbpJ+jNd1aZNTXPDuZmFzqWu4
mq94DcJ/PRQoBdxXOgmiwet6ucbLqkUVW6j0VGnKuC3qmS5WO1g3RHj7wlt6dXUlGcTCgHGF05zw
dx4e5oyb91SZOUgiUWMQMXHuoutHYDzgobTMVHD9cRvNN5cq+j3JSoWyk/NdsiT15Gd0lC4kF6/X
zcsfdPbwAv9n3jtafkLdQ0tQL8VVXBikd+/P8VvDmFusovAMFsHZTqFncaTT3XLqGpmf0i7Wws4r
tY+unOuf749ynqsyu7Zlbof0lkBw/z0bZTNgV/NQn7RJU4FVaOMdlRF1iyze+2coJfdM6SW7dWnW
3Rgl2YUOy/lRug3vUgggUGoudu6zzNMx0ekiDqxP9N+cuwyPl09YGQ/SWtIwtlBB5QlZ1PvP/MbM
vhh0m5NnMxsZCTbawa1PQz6WBzue28PoTtOFZfIqOePZqK3iOeS5iDL22dRatkJdH9XNKcmb5Hst
ogh9XJuhotDHXVMgx0p0k8Y+63Q8xLawg8y2vNpHUoJ3nLhPZc3ydu8/++sQi3tfckL9xyBpGS+f
PYNRFI9G1J1MxN93hXCsby6yQASMhX4/DrF1Ify9MZ7rcPhiTGSB6d7Z4Y7F2Ukzro8n1JDrB4VT
4GPbOsqP3Uq7b8zU27//fMZWPXl5Ltr0a+g6cTIiPnDOBpRNWzsSOeopcjrd2mdlaRk+uEZkUcPk
Jk8in91v3qqJX0OuJoQJa3uV9H2BC2+OyodOsVrDlnPz2iJNtv3U3jzxLVYtzR/r3Cr5ywpn3zXV
XPumcp0/9oAw5MK0vbFEXchN5PbSxWh53i4wlSUKfej7k1eMOkoYt7+t9Si6MFmvR+GOitjOIFuh
dWydVaLGdKbVkazDySp7tYtFql3VbVv962dhFI9NYGhQG3BwvVxyaTHbg4mm72SvfRHobp6HaJ3l
v93UmIQNzK8uHT8TZ8TZe+8J+Wkq8/VUcuXba+ka7RDOphe2z6twCV1zO/MImtttD4rFi9CxOTo6
LfHGE20c0e+SxMTLIotM30Xx0N1nUmnXSPXmYodfQMNo6BUXsuVXG4pfgBIUl9SWI7HAX/6Ccl24
70htOg2JMG+XaV6QQU+IrUqFsGNTuL+/oV5GaM5d+kTS5X7JJZkleb4SddARfW63K83I5h/EnnXj
24AM/Kyw5JVl4c1P0qW+ZNLSt+Tr/7fxf4YlZlCOxVT4uqqGJGYYG0tfj8Mi68+lUw8Sg8uEOje3
XVsPVsdJbxwnFuh8ZTJp1zY+bLK4rCr+XWPl70+xoNvhz3YsE4zk2S4xUgRmlUktbFjdEs12tQZ6
SkGsUd74rxqsf4fiWbnOY2jVaGycDTUg2C2qzsZBgpPmUON4QRGURFfITC9d0M8C5d+xuCGwmrlV
ekBZtuDw7BSUkSiLThXa0WvS2Amsdck/1lmEopbUfEp3sxF3j1OG3i0k3wOkUQ1TLIMlL9o7Ta6R
Gdao3K5QEeJbkXGjyVsxVO2HyvIi8dGL8/gG/ZJ4FDrNf79idT26Ztt/fX95vtyQ/3kK4gpGfEn1
0Ptbi3v2FEtqd4r2CcvT1nsHG8egfzD1HhiFmpfPq5q1O7wz7c9SVtP9kjnVhXvYy6T7f8eHWsk2
IfrQd3s5i+nSgySR63qcdLsPe4HMLSVhwgHS1Rei9ZtDcbjpFDB5bef5/aSqYRBDqx3NFMP26Ir1
2osKNGc9DpH3Z3VLu852H4co+x19z2YqOwvZsjAWWWmOfiyRl4YpaqvffZQbQa+5XeXnFDeGVng3
iZZkF8ocL8Pbf+YThrEJa9IhwBpnAbZuMmeqMZYcVdF2Txknx47/t7lVQ5PrteizS535t2aVyobc
rhYUus9bGPWQuwM7WT/G/VAcsCq5N/2cuOGKk+jCrL5+ts2+y6Humtxp7PNAkk66ycZq5dEsCalw
idJsL722/Y7vHPtUmlTJP++/xzPb9DadcAa5PHCBoGsAX+3l8sRrOkRTumpHN+smZz+5ZtPu8Fwl
n2evn4+ValBXp3maf5pM2dwRc6s7x4qzoOVvvHCSvF5U/Bb4DSClSIjZsC9/C5rOiXxvq/8i5Uip
R2QkZuuCydJw8xQzZlY8pp1C4Fk1xtP7E/Ey0/k7D1vZjLOTqefsPDs1V1GvsT1IeYzdeLop1qgI
NQ9d8vujvF5LKHZo7FGQZJtq8qyiAH9jTbA4ekdDtG6gKc8Ik246xcuQ/+uDAgEOa5boTTpPN/Hl
XBqqnwdiXXai26uHemaWe6sTY+iKdLh0j3k9d6S80LYw1trm5q59OVZCd74dvSE/NbFX/cgVrTUk
m8YujpEcd1Nc3+t433ZYec1vYrZNwv6gBVFZIS7F3hI4IwLkVLSXMqHXs82SNiGQbW5uiwbhy9+1
irZxxegUp9nNstDr0zGolz4+GCnd0fdf7FtTQCdBsn/RPRJvXg6FwFkllhWXp6pX5UFbq3pXJ6Z+
/f4or1Mty9nohqZnUTdE+vRylCHqgRxUfXOCKCTvOuo89He1GV+OlWJAUM4P5A5D+P6gbzyawwWN
S5q0TOAu2659doA2g1Eo3D8NefNkBINpVtcLqKR/fXZR6NQ2lAH7n38/ezQn0YRSS9ZyByiiIE1a
hAVCGPsqj7ILCfLfhuvLw8vitq1J2vgkycS+l09kI+gau3Wkaq05MWYrb7Cf3FgktzLK1QdWekvT
3bYGrFu6BUihQJGT+u7iOHYwu4l9xTUYoNfaFQImyDxJ2u7Niu+U7BeXTuUUuj/LtX80VNLley2z
9Rsr1WQW2GJOG0zGTi/9UTmsSorB2p8Ko4XrK1VYXxUlh8ZviT24xbb7kD84EisHAuTvdVSOPwC8
8RuRRYxBpzveI1Lb6dc45tRrZZ5VTegZtB+uEYmKn6tWNqZfNo2517QpbgPKCRNeZbdt+DSCxmOm
aIFKH635vPpJNxi3vYNv/RpdePbLmVoDY04l1cd5rqif1VFXq9DtdayZQ7Wsla+yzhK3A+4kLSjr
XEswDGlxFGZ4mkVg5IPxFFOf+zzEifpTW1is6cFEmOyVU7Qna3WBGHSD5v6s5FjgN+f7Afd25Srd
L4e8pC7uDFkVTkWG87VaZYm1T62WHRhYJPDeoQ4ZdqW7kT4w/rnfJtWVlyqZb6TBLHqHwEbDlrre
eQJXKGNiWVTdycZ5l0A6G+PbXC6/0zJuPjbeZm5OhbpK9RFNhtELforZPHamNe5hYSRhqw/5fhmt
+tok/l+vfeLu+oqaQ6wN6oYLICZNWHPXEBjMC4fAG1uXkrJmbDwmgFl/uRPPtm6C+1AZ6dKdqrlr
uJB1iL/tWt+9HyDeCLMe5ybaC8qvAF7OcsGpaGd7UX1xakfsros3e+GyTjgEQCz+F0NxgkoHKgfl
f+cs+YtNOeNTl0R0b3WuSju2Q70YvGsgREvw/lO9EWuhd7kU5mlEb/HvZZCIJLbBySrKk0gMPK60
Nzg94q66ncTaJn43RN5n8sLl8/vDvjWZf29b6GWoiJxHW3gZEImcqDqNVmeEUsqaPkckgzV1kwvJ
yOtsk6Luhu5Es2wTD8+eUJdV5inbq061lAW2aSxWSZLkV7M5Cl/OXXYhxL9xZbc1ADGai4gDgbB5
FndFMxazWRSUkuny7dqWiniezWnYGxNFM82J/oFJmOw6koIb05TpzqQbfeGgfnUdpFxgmEggTZca
DX3Ll69VjouKqGPxWjPcSwNdrXtpDdFDKfT0g+bY0b7kJ/rYPfJdu0h14TB9taq4tjMDXM9YwDSl
t9f/bEeaThbDESl1qul6/51F/Fs3zXqPnye7bpB1XXlzX194z68fmbMOnBctR/Jrqnkvx6zWyss4
B41T3K/1TYvBuPUbrQQsVdX9x7yYcdT3Y3nvtF2/c9f+kuL1VRTimckdmHhG31RaL8ef7SLBViCN
kxl1Q7hYprrLVutSFvpX8f38VCfHRS5IY4vFjK/gfOfMFMkRiJXWiUosCNe4Sjmdscl6t3UTF+PG
zxBFaCKV+272GN0AhcTgVDSu53WQ1PnwkAjX/jF4AohBXXY4lkq51Aauosma/G6etc/QR9zbsZbj
/VRF0W7AbtIHRoENtaZjujmKoj/OktdPUbVSvbb7Mgt1VpsM+nbJkhBgj36FNbuxfUR92GJiOa0/
hDEbCR7zCP+3apP1ScKtQTZbGGsb2PDAvrpRh1kiMrziCoKVe60vU68ddHsCaVNxIMe+1nvLBJa0
1i3fwgbVohvCfb4bzMS6k2k8zT5qyeZDXZeG6XdVpT2I0eLXq0zJm9gyyyeVpyYQMhZuUFYJbte1
LtvBx3AzHXt8aAfPMSH6RaoUy6XQsMWaly8PvxBh1kB5ylHrnG1LFWMzbpUyT2sXRQtgo6kM8rw2
bRIx3b4mE0HEqM91+jGCxTpdYx/FbtoKkrxg6JIyDZfYSD9JIZxvjUEN1p+VY35e5nR60JmT8aYq
PHFhY6E0Pv/ZJj4WCn8W4F+NXsv2z59tZ9AB+pw32F8l3mpsvyMO1a7KoZs5uZuFWUV5BCfshjgw
YKN2wRjp2mOyZvXJzFRBL2sCOhfaThyZh2Jo+ruBKsPPIsnEF28UVnejKgNWhC7HzvJTr1O3g1DD
GlS1ljqHaZyAmRSRmz3hCrdXf2yxhfjV5i6chtn4aRfYav0O6Ebkr5Gjor0q5hwhzDzh/4ZsA5Gt
NipMYR5AImu/rmuWBnrRN0/QfUQX5rUoH+15UssBKbSp72YvspfAEY2Vseii3PsCrataKPm4gLii
ZCi+wBhTVpB2c/2BK1d8nyEGH329r9cfXqSWW8NNyyhImj6+H/MBYom3CIwiWpevn5x0zEUY5424
Gme7VjtgLNl9rI0qChPPqmpYCQBGQj0fve92Pepf0qEv8h3f1XJ/FnG93pcYE4092CwBo5ka+wkY
q/ZBWcPyg/okmIFJs4h4ObTg32Y+YoAjAEefqrx0JzRgde7dDkUdH+seYJOfGSskIFAc5Nh5MgM6
kV3m2+bQfbbqsvECre9qdHvFaD3l89pGTH5tNTtMpgJYUZpmj23R1tp9OcBRCMHNquzQeKW3hnNb
1XpYROUsvoFHnvsw0fS4DbN2UMt90a543lfUGCfVgIV98KxcZJ8wKUfZ0W4iS6Aia8cZ56yeiv6z
1KLChW2QxXV2Na6TmhIf/4Zd3M+JhjIChaawrxxaxSKAdl1/zTD/9dCHRW6GGQzjns45VQm/Lovx
QNMe5gb3gQge0WKDRLaH4R93WvkjupUsM5IRo3+MJDwku8k7uV+jqL8rhUg0fLqZwdWAJuoNlzk9
9/t4jCAdLhMZRtkaXvawRMosfIgY+nygwNZCrhqz8WqWfTMEc9410y4SblIG2iiW/LZ0teI3ZQb7
bjEzK8MxZliAbmbdvqeK1j2ZsjfbgIaAfQtmLcNtqKIaHBQm7RA4EKgtFCqpAvCjlXEwLqOrDpv6
k/8FUUeyk5SP12u6dpV2M5rZInaUaYw7p1eJGZaiBeBqjuhAr6EjtZ9jNYnquhrKJr+b7MRLP3Sz
dHABUNC41se+vsHBWrVpkIm1eAK67Dy4kQsyvJGzaLDByBjSdVM69zynXPdiqYhX0WS3D0AzxZ9x
aNBmL6mQEJtUGcFfKLLofjbBkdyoWo/jK+TE3pWekCMFLPqiD7RB1kaYy3k09mpWafVgNnaRBr0e
9eVeryfoCHQhoQ1ktVs61wDAR3mFPA0kWaTFGHDXmT2E0r8HvVDzw/3aVc2TA8kBjaJB529v8KK/
ewCWATvHxQT13Ejjz5M2lK3frkL/QVs5sna6UPmyy5Mouh6AjDg+aJniadJbZPpGkqxaWC4dYWvO
jWpnePyOsPHi9NZK+X1Qz3Sgz4nTJk+yTy152O6PLcrtxv4U53DNbgBk1rc0E+AHdG6OKwlQBwRq
UYgF7icU9C1QGsVXB7g0DTaQVY8rx+yfdsy7wYcvGCPCho3jwTFb0mPUu5DOcBJ7DZ73VaUHd9Rj
gPEdsgJjcnub+DToRiCjgvt/BY/6ftQcKNhdt6YmKPXWajZAWGJxIZe2trfHhR7YAAc19aFecXuI
oHHFXFSN9RGRj4caPWqHb4tZN3/cvpJHYjnsqlrG5j95trQ/m3YgPbNFmjGz0knqw9I1zomXuzZB
MziKQ69O8kfRpHoZkl+MBoi4dPplFrmDmpSHJIsfdH0n0w4aqpkmqvGtJHUSn0JBMfkcLXoaVtNM
iVUHtxCsWVFruwE/4eI7o1eARi3pMIfr7MpDHXMnC9pOi74atd1X9E5E9hUXuPV1sYe2pkbRp8Zu
AF30g6pb7IaG8vIPsyqZCMtr9btOigEOtjK+ZFVln5wo5U8BGhnvXLsa4kCvRfqTwGGWQe/BHPCl
pIJwcKLVfBDlDAkhWhagT2SSFFcGtwFtiNbZo4IBXYjCRlQ7V/ZCWyI0Iy3jzJNaAiK+sAfXn8fU
3OdFwy29qgmy/tKU2g8zLbxvtITLBBdWO1okYJlzNcjE4nSAeP4nyXq7CDotT5/qVA0lvIGsuDWH
Yh3hJdUaBBRVz0YIyEr96Popmcmj6zbb19WSw9vM4VABuhhhfFV5Kj+R2gEWazw7/r6KtBhvcrrh
ECjqNjb8pfMK029WMTU7Ig1UdFIcNlZfrZDJNJmMx7YS5VObijW+AhGmHbIlBe2IaX25kVOZ2jDv
APsAZy+Gb5bJhwLA+5cfvVlP2qvRHM2Y48cxHs3KbT4jj2o+VmWC4JblS0ZYcO3eV5FRaz72/vyD
7Yonu5VDRReiJKLOSowZ8p904m1nytV3SvcE5K1a99Q1legVtAO83VsyE43yWTqlv8D2lZC4KJvG
h2g0qgy+YWPKr0RvM4PitRoQKWgjcPkcZPXRoWYNyl8sq3nol5yGx1yMM+HCTuXvKh8K40MRy+g+
HbSZxoCpgOX1WMu+EtU5ZVSfmcAFh1z/vLill6JhzKyvVD405zZ13So/6PBLCp+uVuR+qQi1cwCi
ZF5+zOT9oy8VRI3D2MMM2lPM7Uf6LfQED2o1OfLnBdrGDMISyn1fsJtqyCbLjZetWnQ0qUCt13mi
N/XPSrMh8Wlru4770Y3tU+eKbPFttSafpdkaUIzm3iquRm6A/9B5hTmsULqLGxvc6Lek8ByqbZ7D
JwaSZbJD01X10Uv1AtQZ2LJ5B+jCwElTu/yJhItQQL8oKz8pfUnmhyLqGusP72/UfuQRKiZQm6mm
3bSEmXg3eJ1R3CUEDbjNgyE/l203l1fCysruRhYqifdzkw/2twZ+6x38cvsx1c1R7mn+638AQyxd
aJfxkIcDS7EPyxmf0b4fJVB/VdRmQxNpbFecanK8RaTkGbtsINWYiMpHgCzNGGpUpNIQJ99QQ6Kp
TYpqnmh/TPpqKBSP2qTuDb1YnY+LOeXqUK9Gp0Indec4cNnAWki3SmUELmMZAznk8+8xWxwRoB+r
j6UeieZ6KTuSiM5GvunT65FYFcyyfJKDvXBWLG2e702+RhDfQeZI77OKamaoR9zkoARAZdo7E3XV
IBpr/EMUM7WPiHVnMnXX6b9NQzK311xjQPrwxOWvptGch2aZhNgLLPqL33eDMwdTpadGYBGIPloW
OMoDOLvJ2fXxYEu02V3/m5uy9gjBZzgRokW9rzWMFZ45lzHaItu4znVhLgHfDJD/iEisPVPOZWLf
paN2x+dCBiLGkuRR6E6d0/v8jf0npWUtd46yFc0B4E33YHetpvZK58YWytJYel9FuRbdbp+cuCvR
Z0ArmONiwOe/GsZOz4ryvihR4vtaaxs/VdJyek8OoKIgmlp9F/cCNXsNpXtvxqtm+sM4pdUPMrBs
5yq+84qdDPhwY2HkgJoE/Cvw4pYzzVgWztysW+Ogn0pQ8ImR92HclnWHUsKTbTBBV+NaYedx7idL
uaYgGoFEHDC6zd1B6w3t4BQwf+6amqCTp52u3eWrbnwsvbG1ArOLMz7ssXU4ue1owg6LfsyOytLU
d01f8gq2q0LDW3e914V1LxwFnE1YUWBNjubAllrHu9Hmv/h1SkeJTWXOT3lvmH88d/U+L9asZ9eF
sIHkiSTLuM2V0XetHdcPZSbM1J8HzTpNwClNmK/CrfeEW4UoMyv14aHpIqt7MBq1PllRW3c33TKD
+46mjdTM92K4j3Pg/JllZ0+7afEaLRjKjexnuIv5pahUJnkqZNy7uV8WaOfWstq+ARPYu3Mhba3h
NLbzHM7zXD4UIy5ZvPAzB5+O/EgFaZXVKd/NqJLvfDm4/+lE8ToE4D41nOwArtj1UtAkzIySDydr
cSkfB0X7AL9RP9+jnF2mq8ijq3GgFKr+tDDfSEwrZf2EiuY1YQ1+2gobO/YgoW+srcwvkLs+FsDQ
kqBuaE4RtfjMAXPLjZOHTbtTneVuwnXFSCvaD7n65QEhh+OVwfHfjWI0P3Bh5IM2tC0sk3PHdB5x
wrv4GQwjBjVEdXQIaDyCAarxW4DOFVH2ABnUEddgD0roi0Aq9ZtOLxd4tHKi4C5FMn5N543daNql
gx05ysu9zOg5bz0Zuiz4APFfxVbaBZbJ50OuhD5VfHpmplWLg7kE3ghZL/3YN902B52lf1MqpXfC
gTieVDIvD/SP5w9pVi7RtQmfoCXhasQD5JN4CUxZTz9wAPFJnkSp+l7LlxIMG5pshClKyqcpSfvo
xltXlJeL09tXbem0v9cIxurOwL4p/HE1k5Iv4pT1IwjG7jaRFKb82oYW5hdt0X0B3DvijB2GhVKm
8LT+qrCy3voA9MOB+TnXJXdx9ARXk6FIfOnmmrcY0OChRhLaflB2CzRHc9Sy+2XVzZPqHGfyjVzn
6ARQlZiBkXCL9B1l9bM/2tPwY11reAS145RcJZPUvVXAQ6JbQ5rUPUYyKs1Xid0/bl+L+LpCar/z
ZDMnu77mywKhlTnOhygx7YcsbdZfZS8GM+Dvav8kRW7/mlvSZt9jvo4gDXsFMb91Ty5gqm3IRGV+
VBfyO2W8+Es+wX/idp4akz+R+Pcg6LzmI4bwGFdXLQguDap0h9AD2ns3aKbSHku2kwnfGBIlBY0x
Io40HMjkA311ZyNrBmfIVwH6g7S74XunsvTP+yX/MwE79nh0Fwa1SfT/6Fro2r6sIjU5kY5vUFa/
iEj+GP8pS3cP+3V1H6uaayxf7tGq6zr7maefdZh1F0Y/L8+ej35Ww9KrxtMcZ6x+cYm6J+9snuov
5v3w3f5EeGz0IB0PjRMOh/eHPS9Kn4961nyopNvEpmDUQuK0Wa0nmJg3QnS+6qDsWjt7MYOxn67f
H/VVmfFsprdf9axel9sQs6Jh5lkhuzkO8/sNmE7BtA+wYSPzQrNhe3EvqpovhqNC+HI4wKqalkc8
pK2MsCj4spf2Rzg5EMbkQmPs/QejRf1ypFmMc2RMU/VLiekDLQRGkoHtTlxqYGsNe8N7fH8m3181
LN6XAzYV3z3r+YDNryanB85sVunH90c474S9XCGv1EBW1cQC7Gn1i7qav3nYxNOsLozxqn67vSDU
OEhlEa6gDnz5FDTjLZp8evWruu4PZugcxPW/+8jG/27uZ0OcTZRae2twlVH9Qke+68pfiX5JoHbm
I3g9xFmDByuhDk+Jp+DeyylbGX7vF9/asNutN96n+OMaJP/N7n32UNvqeLaPLFyzPZ+4q34l7ngw
00M7UnM8mHV1KOKrSvyDc+vCVnpzvT0b8axxZnRL3zk5I9pYiaJuH/eXGr5vbtZnI5xFYWrH5ANU
Ln9pQtubwry2oUFH0U3eX9CfvOqD/l3Zz0Y6i7gR7t/UGZfqF26KaxShweJ0ZDRFOHb3gLsDTe/3
WfW7+x/2zmS5bWzbtr9y4nReCwrUReM0HgCSKmzVhaUOQrJk1Bt1+fV3gC4kUU47nScz4sYNdzIi
00mDBMG9115rzjGVn4KjvrtMoNCCPbMoiI2d551G/VwyDBaP1gVCjsP8Oj4sSHdw041+QUMm9ZP3
QPAvpneT+7PkpO8u+C8uvfM7YCgzmbFqi8feue/GK85/4VD7tvYoh8dShjtVu/sL68eLC+78KhA2
CxLxLPGY84tz2mvM/Z4MZvzHV/n+l/niMjs/BQy3UD3BmLGEKOvz01Pw2z5oo59c5ruP/4ur7Dz+
eDQiraNV9phbJElQ0cbx+scf5GePxs7jr066hISe21XCzm1XNIaUhVPhjQRq/cxf9d1l98Wn2fkB
SHpKspLCtQrbs9bGnXUHOjn/yS1T3lzFXpxMzPgRQZIvZu58M9VchLo6j8qjao7DKaIvgLW9GWJs
T2Z/ihZtbdWG7xlGaiQticyjLk8fEhICSH3U0awnTU65ScipXxdS7yno41CGlvbP3ujyJL4pExYR
xkKeWtwMr1dTq2Lwmy87nZ3sA0A3Cte8b27DK+eMHupBVBwT4PKzTePNzXlVmrzhe+VJ3saKRsGQ
k3GoRndzcDLZn5CKMTL/WarY1u355gO+KHB3fopItuEL5dRB+X18HB+mZ/aBeYrMzaIB8Y6YsBDQ
9FP+k2X2x/UDVInXdzVQ+sZATUFJNF3Mzk1ZejDIfvyb+e6a9uJz7fwqp6JJckaubEqI0FxJOZNQ
wEntaVr3tzpNddHdO9HHH19TffO0OMDDDH3RryCmwHj/+nNpalcujMngAX0xGhkaEWPqWaShRR7D
jzj220rjm1waTG7ZJYBScKyQrtNrjXWmjI4G+tiYxZEzBfNDio8EFc6gDa1LddyWh2iCLLJsbYch
SydFoZsvghW3V2cbt7gGSzpQMUVuP9SXLOTTz8/C5/zej3+UYfk+RnPYFJ/a14GV2xDKby/635p0
ef+Yx8LHJVjHH9tXSZfgGGwwPC++5Ddxlzek4N6337LsnyObl5c95y0v0hbAbRRXi/b3Vd4yw8ol
YE1BrPYqb9ncW8Ld1IXSowOcW9T9zZe8Zc3Z40CyaC00A8E9f/grecuvlxMoQzsYtuWX8qIg/Bsw
bK93xAWL9RpztLNo/kOYo53P9Y9jjnZ+3P8Q5mhnPf6nMEc7N+9/P+ZoecpfPMX/DOZoVy/7T2KO
dvbA/xpzBCaYW/S81eNKwAABFdHBa0fJ9ZY+ZgQkcRlqeY+O1dHWxZLRnQuJuO6hXpK7IaoOGyah
rbbSox7tiRKUzC9VrSXko83ocA5dQhaO2ejjId23/r4KCZ5b6Si5bkjHIyGjdxRAd106oLBhhBxX
qzJKAln2kYWIR6qa9IGMrplJlxhk3Y+YxL3L+J/pYtLbJCXLYjoIzDWz5MPenlX8uaNOFZQhfkWe
oXdt5ZVMDaWVHUl5SDMb/NV+m4bWLbKORltZVmbQk3Oc8ASlAU1URt605R0IT+B9jLx/KsqY8bAU
pBOpPm1CKDyCj648HKpeat260UwCarEFUvqkVX9Fpoy4IipOITTdqkkhGDF1g6o3Ye379uD0F7Qt
J3KSZme+MH7nbv2fz91KdcIu3Bm9vbbKYIxeo97WCLVLNWWfeWGYrGGddIdxb5aal/QzgIopLht1
FRmZ+dGxm/ATHbr4Xm2luHJtYsAui0ghehafgCxtjMhsOaeSqlF6BCvFYmX8Tpv4G9ImAimO5Q91
jU+G5DmiPAmhA4syodZCXqeBBPMkdI+NK3KhTm6UVqgmLHvWDxXyDxDhKGX7CNleRaAdAFo4rdNO
vSyp4SMvyTr7RMkY6fqVVWPKHDHZM9VJu0uFSDiMKXYUUspbJG+7Zq+0tyXmFCiJvYFXieanYuy3
uT3fx1JoqW6maSROmM2oMcDrUu3Jcqr8Su6rKXyvtAhI3RjD37pOHQf9WV+TuFVkqm36MDyACSSm
UT6x6FWjbyjTmHudgZ3BAxhVXwW9Mz2QV0Zonl526kMazVrpWcJMx5tgLoz2qA4cVtext+LbtK2D
+9+HiXZ6PhUsJ9lvJLA3h4njJyIxxdsjyPKqr2cJbQ+pMgYMOIQq5AJOBcNT0/7n36AJ9wDKc8rg
UEuIukaTCCh8G/3n35Ku7GEUhiyBo5JGOUS957MEf6bxKs4g/KXOQmX/lbPENqv9VQ2B+RndJn0b
vCmLaeF1GVZqjmhE0ub3kV0lJxrY9H0ub6Cvp/DQPSzp6JEAghPT0wxHVYUT6z0Ct3Jt1GDMUMkp
h4HoKn4zlr4kpuEvOSJOhhECwJRVFDDNdTva/mtFWOpaQVECt3Sr2WptJz5DcaB4DUR45Mw74q2w
x8EVJehyPiu4aqMtN70SE4Y+VTeflVxiMNMl8FIoRwzG8wOpluMbCwtb7U2ICeEsZ9369xP/8olf
HJx//MS799O/ik//Os2eRDu9ffCXF3998O09TAYcdzGZ8gQvjbavD76xt5yfbVYwaDegGp4ffM3a
w5aKCgTbEv/cPUTL8FCXcpdfk82pfNuuCJ+KVz2P539/mb2x48VfjrSvIaE7h78dSGiS9bSUy1Ic
9jlTbuyb0kaKjfz9MzF0ivNhU2v25L+4f1/e2at38roZvH0nr7Chy5+/OAjtYEONIdNXCvPxdcjv
TzkofwYQxQtO5N4gRtNvk/JOjQzl/DNJNBzQAhZoSG9+/I6XW/NyyeDWvaSJ7iKEdmiiAxHbiFpE
tvoTSNGdjv+Xm/OCKbozRAnUt0zRpB/Td6CP83dzNhwTklzv96H4+Gf5ojuKge1beAUY5XF9+f0g
ePkCGDUSYqBxGEg4Iub8wiIuFpFl60WZsPxeyLo3dGhMfwk8uhzjd+79K/Dozv14DR41kIuhfRak
W7+mj+apnr0vHe3pl7/4VwTSnYt/j0CKGwBDV0na6I8vxbqx8zlfY0h3bvpfw5AinN65DCdozI2G
w/KkL7a9ncvkesdsFQvbfWAo/aHSjNMnabIbxAOErtX4AsjudQknS6+wOky+iqsOlnBQwpSxsxqp
bs+O1iOecPrTbFTwGoRlZWRe0srSStcy/bYlK+uqqBz1YsisUPH6pJxOCUQt8BFEqTjr+qhLXQNE
8nFsKcUqzpPabZSkupQCLfDmFq2BhzGBtFvcL7LjZZISAnqwysZXzITEhQr04r3Cf0W2qRJs7/ZJ
NveUpZ3F85lb6UUw2YSBZGGHOFIEyKNQqwl9xtgV9x9thDxi1bQ2RtQitYp2FfYWgXO9IpMDqSol
8kKtKD+IJjMnZH8y8Fk9UtjGo2FsPqQh8SAXdqbb5I7rTYRa1pGyzQAWvrqohs7QL2fCZwePkN6Q
t5xGxMiEPSpfVEkidWH1kk4SCgVJuUOwDIcmJJBSEUz4/5shxmjx/VjyNDFIUBuybIOiiu67mrUX
fRnKBxapJthpSHRw/7ao8mkQylPtjMxu/964cpOs8GQdB8P1mJTAzwMsDh2Wk9BW9i1pUou1nXU1
PkZDtPbmc4h55GDqt0NnXP+NSea6PvcXOhejt9L+OM48aWTrg4JbxvtrkeZtZtfHFrYW2bOWfksz
qZHpoz+nDUNWOH6cbNuewQOSXw2V011N2/ZNX4S0cvptW8dQshLHk593uGZiN3GA5/hi2wmSl6aQ
ve0PJVEDfSTa9o3mpYVkbrtJzbaz1CxNpnTbb7K2vScZN/2EZ0ernoyMmtZLt02q2SJJ2uu2zatw
28iKzL4itnNuDzuST5dfA76PpoMaLyW0pdxw6YJRUujXKfJy4SY99sJ1psXGw+QUKcMkgRYLmFP1
QRdtwgdut621Vq8NB7JEJXWrosvC0yidsIaiyY++ZJD8HgL9m6nNMgRipf/jKvb/dx/T7F48fqeA
5XVfC1hjD9QOSGLAdwswkzLoawGr78EtUhF2oGn/XNp+Pblpxh71KSRek0HQ5xd9GwJR2y46fNgu
sC0YP+u/UsC+GQKBtX6ZvrdsoC+qxp30vW4IY08uncz/pQi+t2EKQAcd6zkMbadWfQ5DM1upXsvY
Ed79YSLaaCjhhQjya3lJRVtSAd/nchW7eZCCtP4Wj6bFZnps4Shz/4aMtJ3T7T+Ykbb7ffwzGWk7
w6T/JiPtzQO2k5G2M5/ZyUhLptBaiX48akZd29CZSPxtWFpajkimM2m1DUyLHGLbpSiWDrepaZbU
1fsdlvo/m5ym7dZvCxTvZXLazv0Yf5acFhlReG4YKkbrF/FpumJ3Z3HdJAG20b+WoZb16JsTtq/1
bpAaPGpxoDVE3v/1NLW3x6TlPrwIOtu5Dz8OOpswma36pp43gW0U6xTe28GfiDxbhsCvjia8B/Q7
FNTbyLNdTOFO5Jk5Rc4a12rr9X9T7tnOWgSP/2/LPSMh62UK2c4p4XUKWatPOjZiTfG3UWRVYo3r
1Il/FmLy9pDNodOEIPIlj2znmv9VHtnbwxYDRHatr3lky3t5sZf8mTyyVMv8KQ4zKC5NsCKNtt3I
eZSvfy2a7M0jtRNNtrMG/TiaTG9a04/yKVtv88kQYVt+DdQQUxnu524OgHv3Y3iMAW3yy7Arzoqw
UFcv6obTz4/3y+7N974mJM1I3z5Hle3cuv8qqmyHgLF0IriOrbHgMe/ENboz429tEBBGl2LOKOqo
pm2qE/lZtuVZjROjbctwpZj9dQGbTmzEdgTVaKFxqWwHU4oCoJBKNfwULnOrSYc4sAopcT70uTEu
Ana50rxiGXXVeR8l614KlH0AQ8zCwC/k19JIS22V1NkEn00zspHDSlKWqz4bO8NlBGHemKAfDHcI
A+mksUTpBvA8ANZqOZQXSBIzNh5sZysGbAXdtgoPW9dcwFSMZi+YShGuu+I2K0/KqYpHv4qFc9ti
+G1WTrN4q7IgjvaTGKdkO5idcHU6ZJWnY/eL3SLMi5Nqjjg7Ns3IcTMLquGC1OPxIK5CzMygfCNs
nVLS4qNVyObx45wIDlBMOIc9vUsWTOwYEelESuRwmGi8n9VQqskVki8qdNkMafcIzZIeM6VoAyTy
Q956ZpcjpoyNVMEYGNh+VXAs8HW1VWpm3GYsvL4wu4YJuJMXhHUsfqje7DptFZeZ/E4r2+p2FBKn
e9uY8oOh45jsBloN3EuJLevW0Uh0BvZrVQel3Ovt+3aWC8LuOTCkXqIp2a2JFfciNjLcCGpfQjJp
89Y3W+gDgZOZ/YEom7RC8Wz1wi0nXdzhXorug1AuDwyYlea6ghl8Lg80BXT46zfpHPNBcUuOp1Xf
zzaB9xPoA8uZrCenBbfmkmCOfSuJgpOeM0zkTmpZ7+uJ0HGZ1iH25la1yJEPNfnBKcJpfyrr9Lxq
KnVljDC0XZup2zmkYvvBTK13cxz5sjjX8QuDALFN+wolVYZ8dKj74YivrrtXhQqAhtSY/sSuJczC
ZoCZ2M9wBV+rejMF7zkqW8lFHkezdKIT36XjBR+AFpCOHl7XcWs6vh3preP2MFrCldYvn3HEix8d
5l2nnthBZBVHE0NaPimcjgtCSN5JXe44bjBjhQT6bkSHoWTiYJGHrnjs6jzjfpaxUbm4bePCJdkv
6V3o1Bjc6sjobyI4xQ9qMupoAC1Jw3zedcZhHEckWYJNSdxUizWduUohLoXSY+uA3hmuJ62zWjfC
qYg8NG2Cs3zK+1UYVxl27bHNfEZ8OHek6dLiJ7RpnDALeR7q/AzwfXYBITq/k/UBNynRkdKNkIXE
+TJM62u009G1VJTizqj07mGQs+G6D1qtdkuzlt71WdQWp9XI/nakVLX99OOVUv3OLkMoH5sa0QPL
Wrazo/3FpEVtCpLztEppfLW/kLaoJ0g0g2zqTsy/M3Jx5zP9xcjF7RDuVWmF/m6BeX2NXNzZB3ci
F0uGhj6D39zf5i7Wqlyt+riJ9p/DF8Mo0702DvX1NoExk2Xwr8LB/Dq9jWEswUT6Ut5f/PgLfzvX
4E2/iGLcqUmfoxhFVn6I1XhFYtXnNEbZAXGUEzbiPUcy/u5sfOlsLL+bP+5seATvPNUPXf2d4dzy
yq+9DZ0BM+HhSzCRDdr+eThnOnQ9VKC3BP2ieJb5k6+9DSbPuBNx9wN/W/oABt/o1+aGbuxhXLRJ
o0EXS8zirylckePvHCagKDPlW1DgSxgN/ZfXJWlsSbNMF625r0bYxb5dWRWRWJM6x2vQ7ul5il7a
BsGFG1XLdZx+oRW8b+QQLxS+fsXwoD6V9WEh8JePKZ4Xd6oSOXYbkp/7jZQqc7JO2Kbv+rntYwhi
MUlGf4kSFVcDSbVhEMjGb0rU8JsS9ZoSVebVVD+o7Om3ISnun3oi4Vq3qwcALXlfRMORXSvNNYhh
UDlpb5SxV0mtdScDFFxoh0V2bJR6W640YcgF3vPcvCqDzno0rdg8VtUZI7HahyrVZqsFHzVFBLeG
WdnRSsrkct+pRbLJYQMJ4uPb4imPY3WtZ7VjrSD5SasQoIy+6rI4nV1s9gMJO/BJBdVTZj/B4p9T
Ly2y/tqelolNqCYB8CwhCqY3ia2cqJUd3spKIyKvK5WB5AlNrppVSkbesWk3TEXDsftEAR2emc0s
Lh1a5U96SyaQC96QWWnc5AO8BSZfjNWqCDQWq8+mlKeaQA/S2nNwc4j0k3NzSoSE+1xSP0Hj432C
PY1uTTPUDiIcFrqLioV0i7FUOH9knXyjwgcp6zAH2Uf+7HFkBdq8kSFKnRshuSKuYmjJ8WymoA5z
MsahIQRGeRobbUuvvxRqs2lhSUN4FvDGcSeF5o2WZZTDQGvk3iO7Hmp9KOTwQo8VEa/kFkKSq3aW
E0J001PNM0QnXUAgVQ90szXjtSaJsXUhZHAwEkFW3kItbG7T0hbtyoRrsCDTnFEl1wh4Cv9Uyw+k
AAAZ6vpOhcY0B4N2NPFu0K6FkWO5QxMM95YamtO6ydrwSoY0CcRBTIRcJT3CWn1y4gvQTJHjx7Ux
MqNQDfNsDrTuQXB+w4lF4Re4gWK1B0h2mxw81UIxycraOuDZHC+HELDIRisjOfYMkCWXkh5pD3mS
5CZkIrBTTlon12ooDzqzD4yxJJKA+nQda0ru1EwMT4YweNSNrhhP4QcEuW/kETohMCk6uMuQoawP
bms+1ueyAU5mytOdVhv1+zzp9avWGuKb0Sg4vxsU4D4PblKuGwWeRFVaASNHQcScF1j2+A5ioEaw
7DiFt0naDu90gKMdyEAhWWt0VlzTjudBXenSFMRr047k6ynKioshkdvBz0Z7PHTy2dQO5qitYJdS
QQdul/e4yUsjTE9VIhFGL6yd4BzrPNuKXRTzhaSbJA9lsDEf83psFJrwY3Wb5s4EsQrQq/Cnwgh6
dypgDvjFWCVn8sRXuJ9bTWb4dj1YwPRqcCsHM1Tt1gPfMz2Jop0cnyzxtGFriioemLkW75I8wnUM
mkpVgXiRDUM3TkvW0ACzw9ggHxKGeiZuWqxEt0VRV3c5gu19ORblXRxO+RNshsqrkyo/AkzR/MzU
uFvfY+6mjQR29kvm004t/OPMp9/l3dfBFZXQH5d3+/dD+vT/mn8hw/rO7IqXfq3v7D28AVTfW/Ug
kU3PsytzT8anBB4QL7sCiOS5vtPsPYNwYKpC1aDHtAyonus7GXcTjS4OIoiz6O/9yuxqqQZf94oX
3QXJXagODXIBqEBfl3e9JQH+E4F+r2lSrW5ihyg6l0NocExjOkghaUWpvS6DZgC/NWuz5ee9pb8f
Sft6Ggvj2kjDJiKRD1zThWzMmeaNGhPflU7uxWOizaLcGIkN1R/kTbUvtL5o+QmO7cnA+Tj1mnow
ys0gT4a8drpJcXwLNsv1qJf2VQEPuHUTltzCM9g6PQnJLYhjs8z2e4ewFF/OaI7sG1YIQnGyA0cH
eNQwko/D0FT2o0K1ZvJTgjnZbweLnkPFHF/e4OwL0/1MyWVzHQANPokShbQV5t1Zul/pdXQ45rFa
AwMHLYdrw2QW7ZRF/2BgVig9TMnMy8GkApEc5XIwNmUIRhaaW3tUocJ8X49IVYK8mvfjxDLvBNs2
KpahhxaRmXHokjoAwy0Dm3yk5hoiN0hbmI1TkHHzmgwHWQa0BOaKfk84fJCyKvmQlTTb3EQa7cKd
wr7aTysTjrJaGtoRVXkUbhRRGJ0rZG08SWKZTmESDsJ0tTw3B8Kf2Z9duNxp4rdIQDuPFCPCbirI
StF6YXUKr17EK6OY29jto6Bo/DEYsY5LuC+8aat6YXVGARNKiGFkoZWXMQwzbvVQrLI8cY77rX4m
VfT8LJMt9kb0zuNpmERobfQYBmKzCHAGTH23UtxJq2irzwEXiVYnL6b+dJJJBvYoKWy2+TDRr0zL
JIW2b1H60HKiW+jIyVWcNtzecasKmq0UhZC8iIXypO0PxXY+H29n9WDXw1N9O8HvttP8HNI0u/nW
RkMcbIwVJ1G6mzAbW7ijeuDUXAXnjbF4cPpBaIObdZXDd5R2F9DywQX2yjTR8SFvgsCzQjaBDpv9
2PpG67QEtqPquS6tJGgOzHpIV7VaZffoJ8ndjmBnMo+b7XZdQ1KCCKqlH4ZSthEQock9TQszBjRE
bqKMymawL6RsiK55msDwFNXE+87aBpFFV2vOgZMBnjxIkyA7YLYz1CBgFfMYL092WUZRheZeimHs
Ngh6LM+MpYcMguO9VqkAmMqoT+DRBXq4kbLSeEph0u8PKOYuJHkwP6CmgAc0EdnQefDS0gepnJo7
x4qmT+HUlXeRbagfxhmNoztS+awRhoCsFiIo3k0DgLZVW802wbM6bEepHWZvHOdO9glWsg+jKqZH
/WLN/RNN/9346p2djqdC/XF89S/tdiflk7ho66en9v19uevXXf6mb4ZdTL9f/uZFqf7qX1aiBSl7
1j3V0/lT02XtV+3s8n/+2T/8F6Jf/pbLqXz6z79/4sJ1mIT88T520t6H3/HgLi/6uoMpe+xBzBE0
lbWXXKFvO5iJsHgb5g0DgFi0Zc74rUOh7RGgB2QGVf0XjfDzDmbumaTQEBSJ7hiGouz80ha2xY0/
9+TYPHdw5Lz1l0OzKpEKRHjKcP8bJf5/GCVu16jV/DkczHozbFtFSy1xF2ZLA6ndNpPmbWMpszqa
TMOg6Z7Ytp60bRtqzOnCucHSnZrLQv7ULx2rJtcDG0dSlJ63wzTFa5k2gcZOGXFeKLelOX2q/Khe
6vVpjMSTstTwnWKW+3pvVHfdUuH3lZ7fEOpI2Q+nPzvUhkFN1upyLqi3RwSIgBwXZo6n7+ztISLf
HiiK7eGCQ+/0JG+PHNL2+OF8PoqobWr4GCw4ogy2kpwB9uDgQpHCISbdHmjSuJsZXhSgRMX2yGM0
qf4Y4mpjULecicAA4hyJlpNS4Cjp6FXL+SmQ2kn1je2xShvKOvOjMbY5vpfZdFgkUzf4VToWFyb5
odfG9pBGokN2ZAchHBFJbxDSmcYQ3kdFS+TEYCjax7m1yIwA627baHDz+riW5jLfOPCCKxeJUsYM
YM6yC3lS5NntdTs/lRW67B6ccesWbPx8m1mW064Icu/XuogDJIlZPoOdJXjMbVB339eToR3PtpOe
snmr8X6kx/XsQs+rzwHrzedF2kggwKAhKpuyysojTA2Wn4LASlHLar3pdWliF2dDWnQXsl4B4Ozk
JiaeciyH0O9jOZg2aiOCjwB4g9rrq4j5jz1HTk3pawjwyrZIGs8Zgu5Oj+b4ndKQQnAQAqn/ZDGS
h4DahdFT1UbBnaiWYimbtWBVxzH1njkh7/VyRpAjmFalPagDPrZvCcs+Qts2yhuRZNal4tTUS05P
AYCcMe6uzLzqb/jQ+qORVJPsgisslHd0SaNqPUw5AH2bIvs92Egn9cVc1SdVqLX5ehJ6cqXPNbV4
BU22H43qfd/qtHfobdAIUHkKoAZawF7dXM2mYz1o1AeNyMHrZhrM/H3KkLvYH4GuV6uqrJ3zRlZn
lLxqR79igNYvViKLpXWhAmqHfpsP59HoqNylVs9KN0+TZvZkc46aNeGtQYYOOkG3HBZ1zxSvC5uQ
me0UW+uM7/zjoKu5zHdQ68Lt5V7d7+pRDH6ExFv2skwWDVWFEIPHj3sK19GgmxVDC7nTXcu01Afa
EtqRBr/0QpiSc97NoPbcMDDrd5M0awR+GGP8AdF45GyMYUgCUgqctHWLdgb5KYIxup6BYJaoK66d
MsW4KMJ0/GTCGsk3MHtmCVkpbCV3HCKgiGM9i/Ngbhlvj5XFpHW7Bf9SsfF/GQyyEOf+uCS5ecqy
hfz4XT8fr/xal5h7hBUg7ySkdOte+laXWPoe/0WxHRSStEKWM/e3ukTeIyyemkOl/vh8fH6uS5Tl
ZZieFpcgk5hfO1orS9nxXJZgjuIdvMzE3hkVPmdia22tvc8FCR4eFsDj2LbmC1tPIS+9DsiOR6W/
gNdZIZlYsLOa3R39XXHZO5Kt/zouW9kGYr++HYRQoJcxsZM4mrObFYm5NqPNbmj3PTyDBxJY7XDT
6iOIZLqQftzWvXin99B93UAyOzKM6hT+jiVAJs92QmIeKUKlQ/st0qoNNFRgCAVz9HrdD1bxoFYS
bPweGQXUKEOJ0oNBdHq2RjhA1k8gHkb8lKk/lEnVuyhEtUfNjh2fkb35NE+cznAhp+z5eiBFB0Oj
5zY5MVFnr4G3MqsquuRxBshAG9MUEaobs16SLcjHaV3VEeK4qTrWvJBTeOyn0thc4UtfBgu2Xiuu
HHZW6TeKTvQgQNkYcU/UWDdK2tMN0OFD06ydu7nwLBLtb8C45/dD1icHCTF2AMmKwHlXGqgeilrv
3o+GPkl+Caro0DDEwOKdy8MS1jKr+cMs9KpYmQUxhCan3cwv7ZEqBIO18imMQnAPBZBz7kArgkOL
PMuYBLJWvwiruqs39hzHxiHdrOa9IBFh3Lft1gQgFba4HxKVrjMdDN2C1Z2o0WnbainrKpJGQu/k
vL8scf186IdxrN2KTtB1pKl67puDFiMWyWKEJKUQp6XGQpzirUbt1JA2laKdep+Nsk4kx9xU+Qa6
LQkMbdHonp7FDCUwiWezS9ZBcUHESHLTt1PKaMC0ksYlcTWt/L6Mi2Y/1tMBdWk9RJWrEG1RbVIl
nq6EQd+BOCujP0tMi96CLJXVjZLpXYguIbTKoyCo46dBNoKTUEtz40jNgsVrkwrjA/E45C5qsyO7
Q28UlznBA8aq7HLpCzHz95r/7y8+gB8eQzdx81DU4uk7vVRe93XFpy1KOKBDi4i2Jav384pv7WGa
xgoA8Q4Y1EsHN0ZWY/nfbdRrOuvOy1k5fVZ2CFROJB9/MQl8PY1/aT58pnf9gZN1Gy/8ao2TddSb
NiB/XV2wVDuyQDmcDRshhXY/K7TMDhwR81urtaq5zWiYaZ7VlEsbUxsVQo5CPQ3JLxH15Gu1TK+N
LBrnKMKO86khkAnWtCPbjadXSr1yIjl0vEipbmMpbWw3kcmE8fLOlskDldQWDZ2RjplLM855l9Ld
uZ7N0D4viHf/0JB3V4I8V+2Q6U+oLdND07mcjXC4zuFmE0Bq1caZCJ06Bwjt5ITg4OUcCYqx9Jt+
bgrD1+i5+VMy17krZ11S+daoKADG664CJ9jX2ZlShpOG8SygNZVFTkImhcXUySVFa2CREYEkvMRE
9kRLrbqp5zn8yEKwmM/SBrMdaQ7V0cC0LkAfvXjNwnLxnbWazZpbYffyCxJg9iHh4FFT+iGHaZ2j
enTlxcZW6X3U+BTDW3eb0PTL0FT16oJo8SDbEAtVRxuCRmxigxaPXLzY5Yytc67duugSsO7M68ij
+aAqIb99dUQ86JGiHG2GwWAs2ODHklz+YYlV1s7dxyjo54M5MQANuOnWz6diYAJBvtj84jKg35rM
I+F0qTPQUS+3ndZ823Utp0ntPGPbjZ0E5SPhJUuXtm+ZKeN4jhfmSRtPJ/K2p+ts+7tUyvpRsu36
jksDWIpSB3Tp574wE9QP0dIszsG6p7SWI3rItkI22rrY9pa7uGAMRriIOOq23ec5rdh7MnSWEEmd
ofhdwNJue4ZRLJmyf1zAHi/wiD9wNfHCr6uZvoedmjMuNeziof/maVL3sMCSW/uldUZp9rV61fSF
OAGDgUUGOc52nfuq+9Eoh9EKLXpkhUkBy+OvdNW4/KvilRWAy6CLREVEZ8/YUf3MU92xOefabZiU
eNqJ9HWXyoGYByNav7g3f6KHy6XAURM+r1mWwa1YppkvNO/2MNkMYFT9tspF4A9m7/hDOutrwqo6
78eXeiOE41KYyDQUVwikABu8vlTDkHuy2tK8JXSGtJpMzzedwUFbDZARB3M8HWX4adbCKH4GfufD
7N5RYDNUwIi5CAZFR7VTcRNdI+fEGmV3klQ45ibNC2Y+ylASPJZ2EnULc6+TfNbJv4uVWkFtEenG
iUqr/4RozepqDsagXQ0RZ2NO8IYf6jI4HFGVZJwpOnqslZE1qquj4Wa1n81RuGo7NadLNIW8tgI5
PSJLwybNVwmP8iJ3PsrMtAJPCdHArmoCyGq3k0uG4GFjObNHipKmrC2dqAy3VsvhIEzJRuDstAoC
TMhBEwuuYM7xSdpzZg+GbMUxv72Lm9RIvFFUCXtcXZeTb9o8TK6RF9JJ28rzuCYkhyQZppw97FfO
0+5sRlG91jVZHIX1iGrBbglcIjaXCq/KiFE0UVxfCDnJb3OzrVMvUivdcvGmA62WiWQizrwVSgt5
h0Cy9Yi2HQJZaLOcFjp5d5Sn400iEWjomQT7netSGn6E1YMQOyij9khNyvhcpGN8mRpLAkkYB/U7
CobS8KYODYo7zHkdrhMeSWKr66bqPZzofH+qlAQYx43mpGd2+UHo42NSZdi/k8Y+l0dQ+PTLAuJT
UqkpVkyy5vs+1Nt5PeTTeJEYYX9ljz0dCFuqp84v1So8IeDCfERk0R536iQOtRACjV9XuXKWRo35
sZmD+VOuhdOa7I96XmVmRd6f3to4/9WwZSQXRvZ4KbMZKhvoFYRRGJjiQ7cZJjC7KsU03yWT0P1Z
7e27qUjIPASHNVxmMalJKz4R1CMDz+UywcvmU30o9Y80FU16JhwpCCPPhuYh6abmpBXIoFBdxwR1
DDxMD2M1TqXXVmF3LDl6+6RboveLqFY0V8tsnTTaLF6rZFwe1gCgHk1TdtucV7tFFziXY2wJlxVm
OgqzRF9JxlMJsEsQkpN5RQUubt22bKW1k39oBqkmeMzCHEDq1GwTGK9aY+bNPYpCnMOm9T/sncdy
3Fi6dV/lxj++qAAO/BRIQ0+Kogw5QaQoCd4fAAd4+n8hy7SYVImhO+5JRVerKDCRMJ/Ze+1rGxF6
Qt4NceC8is36aiD9i0X0MsTapiV4QWHwtZ0vdVXPBgGbg3uW96SWBjVZwVxQCMifciaRH6aEcmNT
QuW/19OkDJA9ia8jsehyQy2TPEnc849Z2zvYCnI2lqy+s+dyFC4MAlJvBaaBIbuz57hlFOfqXr6r
l6ojCZ3csk9kBco7s1QKnZhrZWTwKFOdE5XgnLOV3y0i/ejbbX0LVeC+5qVxS6CmQcyadvR3FPX4
za07dyGCpukfVKJu26LKx9Ai+WwhLKlBwoJM/n6uPDfZKLpkcj2UNlX0UwiKghgLBBGzhlL+TrWd
lKGZZem1GGy/ZETWyj3JtXgAWpUTIlqkSX81J9mG9M3ICUqjyG7E1iF0tL2wsBUAM6SZJetLNRk1
k+EqeZZoujgr52wIua6ZvTuGnpBh38j3gtE2OTDK3mukj01M68CnLIadPY31OJDqaZTKYgo/qoio
UUd9snBj5KEp2ppsOJUkocjm7IogRP09urthDnUMDtvYIaCHOKYCeV9LGjuxQFLv7I1rAicJsi7G
ptT1SNqmribPBWLOrjN8FASC5J5Do9dclNyUJnsBv/BEoC8RpyiZolZ9QUpRrrIns/YBaudVs80x
gNQbu+sd98EfUvKCI8PEJoD+DGijaWuNIp1g8D8lVVvfkVsvr+lKYxla3thz1cbuJLdjmxv2OanN
3qZOe8e5guB86/Wa2mHFaJMdRh9t2ScVgr1gMOz5nVEk2q2bq/6rVte4Cgwa7FvNgkIQSDJ5idpw
fEjeQ0PerS1rtBtRVuQPWD145MlcdvUehiSPNH1aHDDUTWfDO0uMadnpGDi+8GQt7uRgpminhqo+
11IPbS7KSP2ddCAFbJuqjb/p3eh9ICpTxiTOlBgyhqWiSuXRKHOSp5difvCx5skPubTz+Wmp9FI+
Iphu74au6OorqTPdoVqt5z0+q7bc/K9jIXhh72I+zkxc8qz0Dg2h5AVTitT8+uti4FTYzDYTNbNx
xI97jCbWP/+h7ojKvGZr5HiPfkJGNe2LHZKtZW/0LpE3Jhf8G3XOWsf82Bwej7ea+0gEZyx5LBB+
ON6yqHaWy+w/poUzEWAYe9u6MP4vH8qhePMIW6d8O1mI54VDj0aZ9agGt9+MnhkBrOgU+rSax+KQ
qe2vT+KrioqTuALLmKkiRgcw9PIkIsOQ0pvS6HHx+4WXLaIUOaX6NYVQtYtG8ZGQn3mH+yv7s8Ng
if7zZvvVt4f/SLD+Z7iP2RUQ0ssDu7U9zUTPZU+yUQd4fjX7Nq5AJ5EdexOt+S2sOiaZk8OdVG92
a4AbZA755E/Jsle55zLLTXM0hb32xid7dUo9F0yXv4q8DJPv8eS61EiN13o3rp5kjeQ0yZDUch5S
wiVNLQDVUW1QZL0z4Qxtfv1dvqr5ObC7ysHIkafJWMENP94Qwo2RjS4FkesEO5A23C2UFcmXAWXV
G3X4q1vh5Ejrn/9wKyjVolwEvfGE51uemzkSS9Nvvv/64/zMim1R7QPndUmZgtD48ijtpHt6ipDn
iShis9cpkDNjDtp+afd+nnSAopLuMnLFV9aYOjvW5a/gkf+O9P4e6XHp/nsX/HDoDtUhT38y0uPn
/tME06+6ji6OFpcf0R7mH669pliQgQSe9UQe6QruSN9zufL/bJ7/aYP9PwjAICYApB2OWJrk32mD
/fX59eNDG7wjjTCEEZtL1uR/vLyGHH3ocg+a82HxOqhixEzCpbFkeUZUc6O2qY/xMUNCTcZu4WpX
BArmn1N4yNjSCXRu6ZkBGvfCvGWulMY7M3JUTAxxSuKYyEz9so+JEg46ZSzEiy6T1odl7sdXvQ/I
WeQ5dUKSWNYZbwzS9pzFetf6qB72XWZhNzDnqvice02HDXmhYMoZKdZIHIb6kxXDTuaBH7IcXhjC
kYcwNkHr5tMH26vNMmxpNR4ZbFuXvlUuSO+jsUauIDpx5xXreE2vSgpYeDd1Sw4exoK15swPdu70
bWiiiXNIMGx6clKOhNfUmFB5YoQm0sLCLRkQo5l9iZqmlAHO3nS4oBh1ORlkxJeXiXAaB7q157Yb
StN56w3deO+qjiSOgVlYf461Ikn3Ue7NzQ7s1+r7ZTvE3LFm/eJ6aBu3Rl6N31N059Yu0+sq3SUa
VoxwTvolCxvq1uncjqwoRNqX2kHHf/PBwj5R3cWkQJ/ZcdV053ifks9oC+tPM/TXL9PSDe4l8biD
scUaHNv71KqMZtN5xNlvJ/KG3WCpVdTQWXmNG/rlQIlrimyy/6wW/vvs+OvZ4fN2+fdnx/WhK9gH
kD6YvH58rD/6n8fHKpNGeua7f0Eq/yYDiT9cwwPaABLgz13uP1M0ix2wYzoES5D4iP56van/fnxY
4g9euZbDE+evDfHvPD5O36gAAoADsZfwjjK5IzTlh/dcxUvaaDrWeSXK1kvbRYyzFIZ1NiCneaNq
eGXqXY+FngXkB3IHSqOTsgFYm6eLYSkPTHnKZmtMvpjOed+bybnyJ/2sdTX7anbijDyT2R/x5phg
YxsP6/3Gt0e7IzmaPnKZpNgtlUGtYRNwh9WPaf5e+UYGKijVexkgc4qyjVYb4zsfNc7HTtcMuPBl
V4jA7/Sq+c1i4fjBgD8ZzCINppEnr3GIsn5U+R5KYKzgG1NKmwTMKH/jKOvpefmg5/T9cJSTB305
IgoCq8JXNRlbbSrqLeuE9kIu1i0akbeioH52YQBPZQJp0vKhYXj5WsGYI43ScstDm+Ua8haTrGG/
7ciCHr/9cN/8ZLpK1fjqk9HmmA68SBNBJjfDy2OBT6sE2/b+MJRt8ohES9wOiYVxTDNWE1ku456H
azfjLQOEkIcR5Ndvc7y66g3NXw1evcCUFi/xgkFt9aoBcTTuRp2iO6xWG1tU+/U30c9VtVXdkO0X
x23OnKP3zbWN6LEh6Pu5zGy8cWXRKJsaTDo3fh+5X6vVRscEw6gx7OsQQ1QmbIQRuO28xEj6sFk9
eNnRjldXjKQDfUglSyQvnS7l0bw3HI189dzcx342fTZWh583Aoq0GqdIw96I+nJn1CNzUrmk0Biy
GhbjeZskg3m2mEiTNpEeY3hj/0ZYVr30jGRrbWEN5qnmGaqdja3fqEhqLirPfC+avPvsK72SIeS8
cQ9aJ43vR12SW98umvGI4yOyt4am8nmbJ1F0LhnyuAFzwOJ5NFqQKCJJFhLe505vwikX1Vb4/DKb
xo/TSzvll2RHaFA/JFQZz2af2ua+r5rsUme+d5mUjfMuzlkAXqQqI69IN+ErdF4esWErq/g7kOYU
06E2t+TbLy7ePl8UH9zITnVY0nb3sMTm+L0d8k4GxSL0KzYA3VXMcNOnNJnIe3in6d+zrhJYIAfL
b1CNL4pU6sGIP6mlY7XF5BCosz9LQ4QmInAnxM9nXaOjoADpuiW1NuAT7SacLQayIfM/R9+h9iI+
eMhtcWmOYH3bPhc9bAyp4m1J3O0DN4PvhW3Uyo+zVTffvb4ynxbqn92UJu3H2oytT9agD/d9WWZB
5TfqPDHKaMawsGhXptLyizrGvL9JibdAaZkjtNeZdsPGJpS7ka5yQ1kn+YNdk889YHh81tJyEGxh
0/GrVeSusUnYVZy1KjOckDPcrbkDIAWtFNJ2YCepm8CaX4ib7Ftw7xmp2R+rccoEfj2Sr5asqPWt
nBBPBO7gF91WlRpihmXyzH0dM4QI206PPghQwBUzNS37gHrC/kANSA4ho/5UbKUauseFbA1vIxS+
PiyjnDXbb42rztTk1aiwUmRV5RzcKOWnmOMMV2TkyRgnmpZ+qViRlmHvR3ONCTROtL0bLdaNVk5d
u4nmGQJLMsrCCKTXIJnJ9cmPg5QhchsisYD9ORdiRgdDijurazyLAa4VUrWnIbV2OWn0lLp1gkd2
bkr90SKN++OUphAE4PcP9lbWmXtG+LGNxq8xxPck650i7IhbeK5TJcsww4xwacliwWGAo5wxvH2T
qXoCpJAW6lFP62lYXRrjpU0dhg1VB2E+9MDMq67EOzj0mCDD2JDGRZxA97jXulpN4H9T3q5uktrY
Mad0vlBZ60JIKbzxA/Wg0WwnN2LcWNgTIEer67qdyqtMXapKYG0thyjp9w4JyLe1kAzJlqocy7M4
FwBh9Nm1biNLDNcFHvmFY5EWv3OsLL9ZjHIsginRort28WbC4NmefEaSysTbUdJ577tlNe8iJxmu
uySdrqslJf6v1y3sJf5qop1TBz8twoHsvuAXkYVlhCz4uj2u2305VxrD16Mr12kYSgbO0a1bzxCA
Am818dqrnTeqbO1uWC2+rHvcjd4n/g2FP/P+aCnRBYB9wxn86zfLK3C3yejHtsjlcuGIYA84GcF0
dcrSZZL1QeddENqFPlwxmFKX06ycbYdvay9Lc6E/8JPtQqL01myieCeI035jcHE6Tlh/EW8Vd7CS
WS1sJ8vKSCQt63qvPjB2LPdOTC7I4I3j2a8/7+kC7/QoJ3WIa4HJ8Me5PjCPdK+QDHj0SM2wN+05
3cQ2i4A84dH464O+VhFSzrGIhe5kEzFEJfny7W07yqhTFm4HUnqSz7UWRWx50D3YszFsm4JdgSE9
sfWaybyZk3rYx47mhAzj5htREOXOro03G0UjHj3b3/76t3tdNDmgKahxDUpOKgsK8x/nOBmRDPEg
ou5goSC5KjTX/uix6Do3GWxeD+S8vnHJrR/2ZZFGs0/Lv0JAGQqcgmty5BdppqX9QXdmf6fTQIQR
grwr6ed50LZEgMRepV83Vur/2Y7967jxJH8QNSenHm+yQaKcAQbDPanYzKatXbPXukPkdoa9y8rS
FpjmJWN2OXrJs5ZP3kd/0bWvMldjCL8JjQbdftA6Ja8ObYrKmw7tnrnJVUlYYZuf2WWbYfNnnk64
iWV1Olbz3IZh1RdEkDQVqgwMYe53h7JFf+NMvi5A+Tir2hUNgUeLcjK3tZTNe0n2/cEH9huMwqmw
g6Pur40oeuPUvb47XdRVKHTpgxhKn0oJhnRKBoam8mCXvdrGWqqfEfJSvfGBfnoUn5sEOfCq9jq5
T9JicqTFvungLH0RGrz8N2bFM/J4wf+3K/+7K+eh9+9d+advvfyfsD708idNOT/5d1OOgMXX+b5R
tfgu+ut/pC0YxvQVnLdajmna1y/pb2kLTbnLLB8UDlNvZs82V+Q/Tbn1B/kqvGgsndG0i6Tqd5py
+seTx4hwdFsIzNdro8+1cnLx63bvWWkjrSe9LVS8GZI26zcUA1Ybrm3ge5BgUf1OHi0jvUf3E6CL
cDdGPzSXsyhisZ+aPG7o5b3lPlv9J0ZsYkXxkWykZ5pXF3fIs6wbubpWkqk1eVWvXpYYawqr9dEb
d+xbUXPMR9/L6oDxYCawUrQRyOZ+Y/B3rW4Z+2ic8Y4mGs12EceW5tTdYE+mTmZe14gAN6/5LP1E
GoG7enKioz2He4Sbee7S/huxTEgF9a6Dj4Z2L/Z2ddwkbGNXNEMm4+SRWFVLhIji1RWSPasK01lo
XkiH6n5q8rRodtIanQRi/DBv7DxKPwlW1R8yztp1kWfLkzWRobwZzUK/4TFgIqs+MiUMsVCvySrW
yo3B+uuuSFraTp5G0ze2t/mTOhIqoiOtggxeZbH8t7KPEABz5qUW6o3FmMwvzoq7WHoL8gU1uoFd
HETEgxKLe56oyVCIVGJZAnFZ5Lmtw+Kgw1vFiJpVjl/kCtqYbZaOCOIiJN/miuLwx5Uq7plxe8il
C6tDrtiOSrHk3+GDUYdqjS0J1JHxYcTLbF7KI/tj8rWVA+Jn7Wd5pINQ9M0iwPsFNQROJND+YoWJ
dCzXHz0np3RfUh5LgUXAbEp+uxLnxezglY9mvPKRSS7VXl9aTOsoxeuUyOM4eY81TSs2JZHsY8g6
D9YJynbnk9I8CCjKRLO8GazR7PdtjBozLFdgyjAWCFUYy8BRUUma30xCY0aLSGi+jb0OnEkspUNi
/SwsrMaF774vE11gIs+4pgOk5Irtcz/FFyuL5JbGHkEQ1jRHIeEutWs/jtBXFO1iMg+2o6ELJq+R
DsZkv33KJEg9tuZRikB1aZ+qGBVSIJJxtAF6lMkXmy3enUwNeTMZRp9uZhV3TshAK1JBgtT/MBQ+
igO/MDCX9TWxHpAgsffDm6pZ/w5Z0xfnTaGqPFxmmwC3FMmAGdIac53nOHNE4E1i7ENjtr0b9DsJ
Jiori9OzqEnzPEzNGEUtQ6poCMwRhw/WgrQoQ6szsf737CG+a4UdP2vIMg9L22ZfLG8hf2yomvlz
MS/8DppN5NGmACpwabhz/MFK+jbHJsQdpOuZbYQzc/0vS72IaxDbMUyVqSmXIC/QPSNioW8NFr2c
P7pwBfwQaEFC+LBdsZbtLD0EozjNj5PmOfyCanaHPTY6Oi6V2GAW08SsRjoCC8HsNA9yN0FokJjj
CmqLGvrifOFnix49WY05LOd5YjT1l0p3GlRuC/Su3eDFzqHztGymLVmSe9NqBTqNqbeLs0EfjU/o
e+ooVDRA2oWDPO5jwhVyN02+6wd6MpP9ZHmqfvJTowDemcXltJW5EEAhao+fSFgqhikq3vKdMjCl
3xRR19jfWy0f9Mc8okCHJJHq+kVLUx9vpd8Jkiqb1GjCVgrzvmy7qTzT7KzsLsxCJfGOR6x0PtLz
DFeqhjSaGtZg7gR+4u9cTHO3ccpYsjSptLLflJPbqR0Q9CHfqKK2micvG9oFV5o5XFIC+2LLo67+
MDIQeYIS2eCBT1qVbpByyxpaZm0dnAieweNoLALuzqSP6loYxeLezdaYqz1fKy46N/Um1F10wfpG
kqCVbapRzENoynz6NmSzq4V0KfVTaURacz6XXSMx+zHCDODXm4LLoCyfTQlWiDj7Ns93IHHz+Iql
RHqdVcaSIgUf4SXOXVQm+yFxrBSd3AgdtXIYHIWNVfHYTEr/W8nLlPBOc+g/U/GMmBpn2l1a9X43
shivt4mWNe+M2MvLvQRK4P5Zb/23Evq7EqJq+fdK6P0aJ/1zha/PD/5VCEHwQ+3J+hLR5ZpfTR3y
13bCWSOqbZxoBmrQo/j3nzrI+oM/8AQthreuPVcrwz91ELkFqw+ftcZaIK1x2L9hV3jZz/oG3STF
PzcM1n16gdMWwKhI3Mmddnmap+YTOjBeVQ7hiqQm2eYZKJJsm6Rz/ZYE92Qr/+dh6d+gNAsLj92p
yoDlmRwa21ie5GzW9yUxNya2BZJvdrnDTjdcXDe9cN1Y00PAYqN+7rjKY+6fVcXyRmfysgk6/irU
khaWEqwhPANOejqRIvGrrIZfZfEAeozVEhpp2gM884eLHy6Pn4zhf3IoPqsAA4X6l075ZEQhUfih
jnWMJ5Lnx33tK2zEZRKdoTBb3hgZiHUQ8Z8u+fixWPXgsuOZzWrhtCs3I60sOlXoT36Txm5oL3N+
V2fR6gMzwOpuJxF3D2MGf2dTVigx0CeOsQkvrGivdHOJrA3j0eEMsRhbKjNmvnypEQF8W9l+pN35
vEgvMLvDeDOQh/BIE96DZ7X9h1+fsZeb9z8/Bb0col/TpD81Tho6xmKdGhydy9MxejfwPWncWkYv
GZtO8/2iJv1KRk37BYvLeD1nbnX76+P/5BtbBUYcmC2hjk6fs/zD7i6lNifrZlmeRsPBIq7F/i5l
khXmdlf//nXIfcjtbq6qLf84e/jhUKOqpNRkqz9ZqUVl52nLuR8V3bnfx+Pm159qPWun18bxfket
5QLfOLkOTWa7Juwf46lESrlJscJ966NcUAF5VCl5kV/JVvMvEj3Jrn59ZB6Dr4/sALtC/abzgFvP
9w8fsm4yd6zzXDwpxlLPGd36lv/a2s26m5wvRZ9Vb9wHP/sCXfabiIiZ2iC5OzmghJrInWw8xb0s
9nGVexf9lICQKIDs/O5nE2zXmKZ4vMatV2cVm5HFjdWaT1bJIzXMrTTbmX7bfhYO/wfVW5V8+vUR
T4av6+3BK8JmNshbBBGcefJF4p+l/kgXnUKnG93d6FlNux0A7dxPfj89EcKE2DXN0/zdCLvwimdu
deXacRa2/I1vnOnXF9X6uoIgvzLJ0OucnGlMFcD+/ch4yoBypeyU2Yeky0xhLcAJQOCCTJR2CrFs
1YjnX5+Il7388TzQUbLEX089r8X1svvhslq0eokdaZpPsRePFwUJKBvdT7s3Lt7X1xImGIDZSPLW
t7J5Mvud+nRJZj/2n4TWeqEO5mCTdOMhnmX+2y8KODtcszy9Ga3C9335eYTqJ8mzLjtQOBgbg13O
zu60YeNpqTz79ak7mYOs5455o06gMXwfKBinluzENbDJklp5aGK/esyV5e/x05JFEEO672CgXxvs
PbeQ3KyP2uRYPPalHsIbA2GNJj50B2idqdYWvyW2/PP3QsJlreo9tuTm+p2/+E7bxsN7VxwmL8s2
fp8OYT338V6kZIj9+hy8vny4ezgE9y/iLtM6eSrR39Ng2XF5qHpV0ohX9bZOCPv89VFel1o2lGbf
B+bMJNm1T24QyeKJdWrfHEZVmFcdhrAscPWp27l2iktGkX7GVvuNh9JPPprLsJyBuWlbNjKDl2ex
kaJQDGaaQ2mPIpSWVZ3POL5/+92FbEUXDMS5/9d/vjyKm+iaUnPWMnctopA1LQJqTRO7Ko+yNy6L
oxPs5cvLZgNCPc3Mbh3dnZxGxyrl0C1DdcD9FuPQ8KXz7MVacmlGubrlSsdfz8pK4vcwbC+nO6LF
C7yZwWM4eYlzxkqCVPClKyBWI7Uw06BoFjaIVL8I8iuXrehkLv2DUEmX76DOGhcszc0sdLQpbQKD
Da0ZDMrlqkTao3+vxtbzAqUK+4Ni94TAjmcPFpN1Bs061yScAfn65zoqh8eysfkdwQsPrMNd/wHh
9Ph1GNgmY0OBKLfxBfmm54iYtS/MCRorYCRm7XSdCNzQsBThlo3XNs9drfMxUzOpSgR4sASDpJPi
snfN0j73syj76o6tiHdaZSr696rRg5pkdrXxevpLxnHzwgwp62ztUmJE0MOyzuk4Czgw0SYrWBiH
IpfiOWZPe894UH2vbUvKLWh6hlTKLdqDvXjwGDqpe18qcygwEMdpfe1UnjIgC+QloG9XZqQoEP/s
h9VilpiG1GLjpB9wqTJxqjE9lB6zitVS5H3EoEsT/+t77idlMBe9y4PNZ6xscYO/vDILJUYui6qj
sddrguL9Ib7MzfkbudnNHSHxpFWnLLNh83SBJ5Bxt0RqPHSWPeywOyab1pD5bh7s+hwcXnq+9Im3
7Su2PrEu1QUeOdbITSHOib213ngJ/OTW5X7VefoTsomp56T2TbAsgX6Y0ddOXUND1iHld2pj++sz
9PqlRg9JHeHDi3VWy+jLEzQW7eTMqi8O7UDIyUzm4mZeRmAOWCH+D4fiDWq6wmIDtDauL57oMdtu
T+omT3R/cc9YNDkbg8HhuVPX8xuLoJ88a336WsRVMBl5/q1//sPLIzKxEY12UR60BHWJiUSNt0fc
VZcjg8kEOFHk31MXzve/fzKP3ZZOe75CCk4OW2ReFrlRdRjsTmwAGNSoyCIzXFIveaMYeV1Js1ah
BuHygHyDM+bloQyzynzl+NWhhhCOuJaklIRx+tlkYVFnP5C98Yj/ScuOPpuelShwNnn2aQSABkpz
soqCRT+0yG3bRsBKsyndIMpgWwmd+ZNW5Mm2oyi4IOQ33Vp2Yr/1otZPL1fGBd56Q4vVkgyL8KQy
qubWmPKGEBoThxN+0iEbH7sq7yCvwu/eZBUtDXk0q+FRmK3fhUNk6A/JktUHK1OFF7Sd6J/dnpln
QHYNpvz5yHLS60HwRJQRjCfepfCe6hX9pGoTClS7AqF0yFD1iohqjrSoOZ0KlFNOmUeBfSRKyV5L
Py9HzlQ95v3VuKz0qcXuontAoOq9n/jmJbJ18QXR5WghoVzpVcS8QLLqs6QG5XAkXKENJa1uPJKv
OrsSZ9ORh1XXqM825YrJoj7L3F2fm9CzLFODpJXSlswBXx6ELXLK034nIg/yFuerxIyDlyoFUaOm
e/K74XRlaCd36kjv0sRK8pJHqleHq/Led1TabnNGP/UZHFeL0HXfTD7aKxgMlcx8w7ABKSQqpNnF
rbdSxLAdsjxYlrG97piP2kfe2Mw6/kMXrxQyRs7tbQ4gPN/ghK+vrawZIZYVwHR2aKxK48rJVqqZ
3unWV3dFncXuMHyIjvwzcWSh1SsWrUmjWd+bc+5fau4itU3vgFATjdGp0D2S1fojZY36K9rWR/Za
64zR07QC2Sq5mrzBuBffSZDSvPNJb9KraMW4aQqteriweIPyA+Cn2zN/Pab+NFpHqq6IniVaBJiq
2dDp+3Qdqrqs+ertYsYSCdE6dW0za3xXrqPY6jiVndcBbbuOauvj1HZly+I09n2aIyX0uN4s5mT4
oTtSCYQR4v1mx+tXvzMgAaMq8dz+4yhZHJ67PLr1daJdfm0a3b1p5lHTdhrGpzWEGih7OFZGKkIb
tdadbTfEShPCNbrbPpaOGcx5138DNKA/SNOQB7RsWr2r9Tjd+WRzwPHxHHHOGbFmLsbR/ATEeekZ
qXMr7bp00K9AukqBjTTJo403di7RWl3fv1NQ/bjjylZr9qQsdTdOt9LqFduccmOWYu4DFeV6dAlD
trlC7Gy7oT7F3DXltAixNdjoXRclKqpAbx3xRWEWcNnIEHkWRmNrbONe087j2sREZsWLbgVyGNPq
0RFdtvUUQeeZ6HsNk6fmAepJWbaFfoymLxczQKk4g6kU9mPp2EGCd2ETt2UNNiT1Qf6N2InnkPAz
YiOTuVzS0NMxqe091U3dXu+FvneBwOtXTa2pTZ52hn6FL1Dclf7Q2iyM4qwMCNN2nYA/0pxN0Q/Z
k7J19ZlEgbwCQa3QKddd73fs0zRXbW1PsyP2vkjYQ0EBezU4/EtQox7E7wuz7jnvhfXd9xb/frYn
IzsvNAfTuJZkrEvNMvqst8NyW2YaNrBJ6vZh7IbIAsbArnk3WFhuN11WslxrusjubkSjlmc7auvu
opsncT1FIydrSEmyCjpUed8ns3PG7Tj7rBRkuTrehTdb74tKZWRAUCZOW3glM5YTe14QAEPl8q88
jJ7LZhzaadpM01TeFIMwMNdqE+pAA5uKCtMqq9Mzx62Sz5rp9F/cKAajIvVCLwHQDA1bHROLzCYT
ZfKt1OPSfJCKgjdw+n66dj0u77PIpw7f8/JW39s2ZigtgLN8wdLrN5s6i4W9aZzYJ/JzBRsQUF2I
6KHAuZuEdUM7xVaqQJ5Zp2kEt4Cv71BnuZeEWgaAnII5V1/9xKAE5iUKwXDQBuvWAJ6Iym+MbQsZ
m+U+gDXwVNALESvy2jqiM2mV5wV1TGuOePWj7IZVvqudF1KVpMQRuWdcANucQeKYIyWiqSXDh3Ra
M+YshzV61kZ5uQPOQiQZXQR9gSt5qZSxnXahbVUItTRjrMytmBguhCX5YHI1j6d3PWEgnIPONj4q
xZY5UJ4xHFQyzTdMPKbbNCvn6Nwi66BFmdpoNzgv45l3Qz0+2lieaQ+Uqq/1fC6xAi9zyyhVmebz
mKR9dOHz5LsqZrd3ztrSbQmQ9bDyCyshBHhYrKTc+FNZP4Ak6C4Ts5smck+MDnh5W3TvYQcNAG+k
nKNdqfl6f1bYWW/f4uViNVVORBsEzFbLs1EoKENsI6xLEuIjZxMBsVRh2c2QDViMwpVYDOugOtcd
8RqBSGM/nSdWKJK0g4Ok7H4KBmeUj8uCVBz5v1tamyxJvUuFRzK6pLHnrT8gO9XZfTv9A5QU/cNS
usmVDxo02fY1S9YNr073Nkos5yaDGvq17DWJZJS3zvekyJ2vU4sIOfA5X0+49vs17rv1Dp4bzesh
E0DtUQ0zVteK+H0+eiQ9sp4TIxIM7N84oP3mrrVUrC5g+PFwwYClXB49oEa2UreU/lByO1kglqAy
BHo0RDxHGhau7Hv76spBIYk3f5jAS5pOJz93Kku/H4vU/y7t/h+qIURF65Lg35d2D4eeOc5L6dLf
P/W3dMn8A3khHYqFOMhjh/LPxs4VSJd4nrEpY1jGbOqFdAl5Ev0TP0guA9rEH1Z2gr/QZqGH0Yip
9ypr+o2VHUNAavv/jECOMkThskdimkT9j1TmZe0/OmYSq9kCEGjF6E4MRVJRUMS1DR6gTqIbg5DD
JlzLA7Vm78xe5qFDSEk+rNdYniIfeZmimTDPXSWKJ3TZhrXxV3Vyo+PD383MnN8bIoa5Wzm2+7k7
ippJMNHuTA2pRODEQ37Tg5lPduVRDI2RebjWh9K+jetWn+F8KDb58aghok4LrbzlYZb1+wK+K+rm
FGjBJeuvblcehdjqKMru7Vw0285yxs/djA9kJ0z0A2GVLDZv8CnGWQE6R0B9MJPhidiV8rlFZxKf
uWau77M5hfoImG++aHXeKHXLXIHoBoQ6oizkRxt50FMDz+aumRlWBYNrtcQEiWi5i1pLpkGGwvnB
qrzmHhVac1eVyGdAGDYQ//m1jV0ViVoPAB3mt46nPTutKSuG/GXWBJPSEODAmoBXIzOezVtoNNQN
8aT355NXSIfPgic/QMfdX1a1Dm3XScf06zhApQ7pys14H9GAZEE7GgNY5k7v/X0k4BAFabsI6lYG
9rR50qzuXKbDJuGT82Lt+xmc15qwNNEa4A3/ZtuZNQcIKaJlX8RmdJ0ShITkYCnKD6nyhl3//9k7
s+W0lTSOv0peQC4taLs5VQNeyGIfO7Enk3OjEsRBO0ISWnileY55r/m1ANsCAnbp4niqhrtEuLvV
9PL11/9F9o0HSY6RQ66xKkWhrQiVr8hN2j7cr0B/INsgm599y0rCKwUX0Gi4SBvHHPlCzuAytxx/
lDgZkhh5qqO+CWqmwO1JaTCIaIEt0MaG/txWHqFBEPAOWvyLFom9rBGwmGae+RNAdCDcVyHuQFqL
oNHjePYQClhNACoE+cwWbeM4avMvrcXglCvTnzgCmOMIiE4mwDpc5yLT1ujmX2mpBqBcEJlTW1yP
1ThgfLwW7+OgEBeiMoz+wLBMIhl+iyeQQbggWDe5bmMHC5MU7BDnAXBEQYsp0hYe+KJ5izXSJa/+
oXPFiS9JC0QaNEoIhLc0AwBKReFfpkCm7ooWvFTUVuCi6gWkaaFEC2M04ATIKVmgnuymsm5B/noT
01uyVUMOyh8yKwYl1WjR4i9TQKcSAM5LCFkAqsoWW6W0OKua6Qp6rcVf6QKKVemVWZ/jIAZCy2rB
WgK2lZIrwGa1VOSR0kK6ohbeFVmV+Q3Bb0BfUi4AYC+W0Nv10nPMdhlcNMsk2la2AaFy7+7Sy5ez
FVGF584iuIGVZHgXKZ05WjnqqYzegbVvIIurHqGqq2LH3V37uKvGoCWqfTeRa/VzJHgiq0WhfzL9
8NSNVnu7vLPO8qPibiCUHLlA3ElYkfv08jIZhJg8SjCaUjwJ1ZmkfixhTaEzC2DnC34p8rk+8CWC
HGn5sCzVxXjQJM4jRlg1OB6t+mKbWXJOeFWOkCnE5haY4Bc4Q+GJ36CbLmw3hU5jRcLoRcpLmuF0
n5ty6CJlBOdZiaXxjLD4FBfhUDVk1mxAKXQISdVuNZlixWWWaqFLUMaBw47lW0ur5pP/xygb6UAm
IKBoATf+fZAy8tzCc+MPH8m7Jj/zTrTy/PfrcEUiN3xGMgyoEAELi/Az1Lp9hKzpk+ipIDk/YYw0
ANoCcMB2xuQVV/FPEKPBmUa0AtNVgZoqHr4pXtlJwusAduDm2CboTpXAiKHaHTMRm5+TBYE68QYN
Z0Cm9vVckcqbILHUj7AgycuACSckkQjWr9AU/WHKWTo7N+NSv5Bz/dpAu4zzoVpz6p7NyuRmIEVk
upJoll+TNBh8y9NauU/TkBxGMVbiEacS0NSWObG0pLkqYwTsWd6bbGqm6jgxU7QPFJDM53M2Cg67
elil3KDM9FrQPRtnqM4Gt4FnFrOhJ4Xhn6QgIMkuFrpyTeudkVVUXKxLEDoF/+oaGuYkzuepgm5W
hjy8zF4E8NH44cSlMY6Q3fxcWFn8qajtlLMbW9cVd8mlNlJAh44yr/EAXdn+XeTAsb3SvNr4WiuV
c2eqy+KWZEn5eVEV5QVIm18W7zgxIth69Spf3kux7t0DFG2AX0vkPwdhszhnB3LApELQvl+Y1eqG
lHeC+UEVcTwKUu9BWVrLmxpETQopFPsfS8nyOa4Bfoi7eC4v7zIMgS+zWFHri7DKjLGPWaM9CmXV
v/E0eC9zPyv+DFj6fHE8RVcZ43eHzVV2rHGMZhL2xWjaVENtgeY07lNK8GVlp2QL7VWWI7IWpCoG
YhUJ6+UCFGgTVjDtZqmOzXm1/KaQTkQKojQuE05t8Pju4HC61sKqp3bRKOqlV0jhP30pV6cEEcEn
w1YuUBrHwWKG2frXVWLcx4FYoF/MwAN7nFjYnjeDdhAL3WDWWK4TLDBJ3UFM9hYBiThbTUgcFFfQ
4q2huhJjIXMkLB8a6ep4fd2NTtQHuh12BLffGADru/fyjWYWYSo78iQ1MZqCFPoAGF1D+Ixc9/Ga
lP1XoyrQMRZCKTr3xDt3QEy6AJJApEysOnLcud4Ed7pvGL9UXy6GJVbo8nCRy1F0waWic+dr332w
5fdGYTuPURogYre0LRCpxImflMJWp3FoJrfH23igiaAhwAKg8aADntu5DMszJqdsNfKE1EOJ+YaN
dq4iVZeOUqTjrDFX68u3/6FD8qapBw2hngSpxdNbQbG8n1/sWkq96kvbc+jhgt7kMMWE6Oxobbta
i6tjxURu4RfLnzhYSQMFpCyHawBwQO34sFtFUB02z9mLBPKVkENBLUF82gpf9NPveuL4S+4bcO2X
c+wNuDlAEuBZFlgQEnt2hIZaOUEuSg3rF+X6stMRcKsg7RFFsJNS1bvrgk271sTKp6H1lrGAkDEu
cuyEIprpvDuCycaaG9aOEZIzf0sPTOfLpMhwbwPV0E0nvfbld0roTgSdl0O4CsCC+OxOBPVMxHri
YPI3vb37M/aTc5itmT8tOuEpjbW4oe07BRDst+HYCsW2dRcw0jvDwDgDSaXbLBbrKfJOO2I3zH/z
okhHwAEgSgcy2352O0JnUVQAsMsCnwyA7Z12BNO436Ko2fA/QSCw+O8PBTpAUwbvdDbseS++eRAM
9DN45yL2UdejnfCnMxvkM5LO6L7r+nueDfZ6cPbYFkSIwLnU5rh7eGdkdzBNgMjvdiwQW/ebB3Ck
OZxzzELasP3sLwhCixVps00XvX5BeEUc8RRUjjw/+tnGnP5j/sLI9OQXtsHYfgGbIKuNpNhEO18U
Jqfrotfhlvj3H51dqI2CXjzcRkVtPZs/37zgftWdurZvtf3Psf+YudnUa9oHzaaZN25M0PqP5TQ8
TAETYcBzc/YMWp8GwbHS8RX/MP/14TaioGZb3HOkKbbZvlWc8Nz5vcPsq17gtEF6zwpuTrhs9Cz+
hHxpz9K/u37oFgeMd0V2sO8Pe43uauUW//m39N1zk5mbLP1toc8jyGY56lvRSae+nr00Ir3+mE2Q
BN+29UX72fL7tv+0zGTPF7h5RL28e0Zoo2RBBe3b+GPOzT2b/e0EvbVn8Sd1RHqWf/Siv2fZr8zP
H63l0F70dJTf36G2WYpDf9bdfsU3ptGjm/3xXwAAAP//</cx:binary>
              </cx:geoCache>
            </cx:geography>
          </cx:layoutPr>
          <cx:valueColors>
            <cx:minColor>
              <a:srgbClr val="002060"/>
            </cx:minColor>
            <cx:midColor>
              <a:schemeClr val="accent4">
                <a:lumMod val="60000"/>
                <a:lumOff val="40000"/>
              </a:schemeClr>
            </cx:midColor>
            <cx:maxColor>
              <a:schemeClr val="tx2">
                <a:lumMod val="50000"/>
                <a:lumOff val="50000"/>
              </a:schemeClr>
            </cx:maxColor>
          </cx:valueColors>
          <cx:valueColorPositions count="3"/>
        </cx:series>
      </cx:plotAreaRegion>
    </cx:plotArea>
    <cx:legend pos="b" align="ctr" overlay="0">
      <cx:txPr>
        <a:bodyPr spcFirstLastPara="1" vertOverflow="ellipsis" horzOverflow="overflow" wrap="square" lIns="0" tIns="0" rIns="0" bIns="0" anchor="ctr" anchorCtr="1"/>
        <a:lstStyle/>
        <a:p>
          <a:pPr algn="ctr" rtl="0">
            <a:defRPr sz="1200"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200" b="1" i="0" u="none" strike="noStrike" baseline="0">
            <a:solidFill>
              <a:schemeClr val="bg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B27297B3-09F0-4450-A70E-2051D8F093F2}">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7E3F0F8B-C611-4B48-ACBE-4B08B475FF46}">
          <cx:tx>
            <cx:txData>
              <cx:f>_xlchart.v5.12</cx:f>
              <cx:v>Sales</cx:v>
            </cx:txData>
          </cx:tx>
          <cx:dataId val="0"/>
          <cx:layoutPr>
            <cx:geography cultureLanguage="en-US" cultureRegion="US" attribution="Powered by Bing">
              <cx:geoCache provider="{E9337A44-BEBE-4D9F-B70C-5C5E7DAFC167}">
                <cx:binary>1HvZbt04tvarBLk5N0cpkeLY6GqgKe3tObYTJ459I3gKNVAUJVLjK53n+N/rXzupVNuOO6k+KByg
nCDBtoZFrvn7Fvff7+a/3ZmHm/7V3Bjr/3Y3//q6CMH97Zdf/F3x0Nz4N01517e+/Rze3LXNL+3n
z+Xdwy/3/c1UWv0LjhH55a646cPD/Poff4e36Yf2uL27CWVrz4eHfnn34AcT/A+uvXjp1c19U9qs
9KEv7wL69fU/h7va3Nj7168ebCjDcrG4h19fP7nr9atfnr/rO7mvDCwtDPfwbJSwN4LiWDLKXr8y
rdW/XUCcvOEsQSKhMt79oG9C39408OAfWcqXhdzc3/cP3sNevvz/+MknC4cLH45ev7prBxt2GtOg
vF9fv32YXl0/3HzddOnb9OvltN0t/u31l93+8lTj//j7s1/A/p/95pFRnivrZ5e+s8n+zVQ//Jd/
pW6Wbxr6M8wi3xAZY4SIfGYW9kYiLhJE8DdxXw3yB9fxsk2ePPzMLPtH6i9oFjDHq/bzqzMDkfKn
Goa/kRRJnCT8S1jEyff2kYRKkQj55eeplf7wsl6207PHn1lKnZ79BS2V3tjw0N8O/Z9pJpK8oUks
KcPsqxn4MzPhNyxhBAsB9vuaTL+G0R9bzcvWefzsM9Ok/3z7FzTN5U1Z34T2m4b+jLzG33ABf6Qk
L4cPfYMF5DcSsy/Xn1WdP7Cgl03z+4PP7HJ5dPoXtMvbB+Nb+yeahaA3mKMYklby1SxQXJ40AwmY
JWGcQT16Iav9fD0vW+Xbc8+M8vb9XzJYHoyBdjD86YYREC6U/Js8Bl0a5ziGVPbNHb7mscs/tJqX
zfL42Wemudz7K5rmNNzoPzOLEfpGcBJLyfHXcBDPwiV+Q+OE8pjSl8Llp8t52Sy/PfbMIqcX//wL
ZrCTG3sz3YQhuixurL6xQ/nNff+EIkPiNwkF7EIZ+ndFhiGEE8A8L5nnt7X9v//5Y4t72VgvvuSZ
6U4uL/4CpvsRInsMQ5/c95/CUChAFGwlEolfLkD4jUgIQYg9y3NPAOK/X87LRnry8JP1/58gz3+P
Sn+H7NlNuNl8wfqPgOmPr37ZKjAQzx79EWXwVW8H97++hoCBnljGj+y3e8+TFvlF137pFQ83PsAr
OYNeG6BsTCWkxASBBaeHr1fIG8YpohCskhFByOtXtu1DseMlxBsiYsplwhnGMTz3+pVvhy/XIL45
lEQuwRuo5Dvq4tumz1qz6Nb+rqHfPr+yQ3PWljb4X1/jGLK1+3rfbstCJkkMLSeNJSLQmII8uH53
8w6KOdyO/nsZEKpZ0aGbCGl5Oa/D2qYT88WcxvVYaqUXyi/dEpVJWpO212rVA3fZMAePFBoXG7IW
V67M+m4wTuXNYt+2JE6C4qxnXo1hYG1meZT0e8VC0bJZxhCu87JK9L6gOXIboGOiWY1Fjy7KrnRu
M2PCDxdYS5xx3q/pOo09hn+rtt60Nm+Pc7lMTbroQm7RULezKoHn+dRS4a5zXiyfq0WHa8krc7uS
yQ/p1DHdKT7k7FNJVr4o3Tj6gHKi97pirIaMdHhclStQfRMvloVsXAuHsq4oOq+0m8xFFBB7O9hh
MJti4cIfJFxWcuu6JbdqYT7O4aVT8dGYSbyX3STjzI99ZZQfRno2u1jotEG1+eTzRb4vh5ibdDKu
m5THnQEsgusNskvkD/KhaD+yIEOXrSEsIeNtzDoVWO6adELL0ivUje6wm1pUb3DulkNSTBXJ5JT3
yQavvp32xn71x3ncokjZejHnySR5sjWhz2+WkZdXkWEs2kRrS8PR2DR2vvRdT1xK3YBvrZ3bRg29
X291U/kPeE0kTRlaZljAgNyc1Yy6Bx7Pk86cwYKBPxgWp76WckoZjfkWByekivMi1idCds0HXcfJ
wzIOxGVNkvT2kGnPsBoasd4kkYvpPtUlq1PZ9nOrlsmGq1osbFadKLRWrkauUPFAwsUyrPNp2bCo
UTPyLs5qM4hT0862gBUM+MJ0Xdud1aHFnVqQC/d0kJ1PmVjJYRgSUGDZiTVSbR6KQRlS+C5tp76+
QbW3hSqKvO0Usg3vlTeRqVWHe3w2OGEntcgqLKnDnb5C1YybdDUr+4AWh7ejQ9ioHOn2stKkbhVu
RCjTZVwjnUVxOVHl5NiGvZB08lzwqjtHda1DKobOHONk1cd+MXVIO98PddbrhQU1iBAf5bRcirRn
3awVpDCtt73HyelC4sFk+ZLUpTKBjLet4dHxqBsz7zNO7MfIRnbe8Akn+lzPyVptpi5JbAYGju2h
7oisr9fIdn1aNWShWcR0Xx6UopuHA92gpjuC/Y8gtJJ45dvSF+Q9s9VaKtxN+aGdx2FUpEtElcYu
oM8hNnRS6xiJbjO2tG83VK64ucWVn20qZTJp1S1CHk6ULFFmezKctJQWh8UUy+NxNmWtRjNWB7No
mpvHBOiT3HfXuqUvdfEb6/z7x3+cugf7PvQPD+Hkxn0hRv917enHf/GmuxLwO4n6rK585ba/5d//
5OKTivSk+n7rBb9UpB1D8zun/V0xelLCHxWhL7zOl/oT7QoQAgAFrCkhHH9hun8rQOxLIy8QE8DZ
QWWi/ypAWL7BiYyhLmDEsaAI+PFvBYgCexRDBANrHgObIeP/qADtCuCj+kMFQSTBkiTwLioSYKye
1h8cz+0y2ipcGT6LLdV6uZwQSpSzLkojFvAn5oNFGTNmPMnzkr+jMSlupkBFqaish6tHGnyhIsKu
n62HIdjYjoNhgC3Rrl4+qoflWuRo8iW5Qs0ojqay7A7XJJh0rjHNfixqt7V/lV7YOt7BJCIwVF9Q
427K8ESUtEvc8Lm6dvmeaA7WRijBqIJsoJZ5M/dtakqT/i9kQicpQTDjyQ45P5YZqFzsLECmV161
e2W6ptUGstP2x2LQbu3f7e2RHPDjx3IoH8dp0Et1HbZzZrf6UG+6g5tYRZn7yY52vvhDUdBIPRbV
AbdjkhJEcRXBpljK01zFWZneddn+pBLFNj+zHH++PYBQDHTIucBgOSGfqdEAvsr7qsLA7FaxTysr
8IGuoIBmzAItu8fj3umMNyPdQIcTubRjbauzEfFYplhTAdVojvSauqQdGtVj6/J0pD0rlOUuaVLp
4zpJNZ4avM39ZLq0KnjQqojq+jThNu/VOrXiVoRJW+XdPFOVLKix2VrqqFO9o+wqb0a2v/J4tCrM
0q1qhlnYni/XMUkHCKBOmRzX6160+AFvzMzRnWu9sapKfLj3bclIqs2a9JtZVHmt7JRXF26O2zwd
JrPMynMiLuaFIaeGyS5k365lLZTBrHEqmWgp98o8WWXauNzVqnJDI1PdDrVUQnpfZyjYyh8lHRRp
lTSoOvYy9DoNERlENjZxN6er1Y6qhpVrq1a/4JOpkrDlcq6a9mhtcuxTSUhvMj2E5t3CCKp+4mE7
B3rsy2DsXYYkWCaQEoHbeOpgspCypE2/3hZoDXs9suvxOCzR3o9D5nspGBEkRMxAEqHkWcQsCQ+1
i/P41nHo80poyvcS3Ev1YynfBSZDIAbSm5AC9kSTZ/m24UXVl96g23iC9JeOhUsGNY7IxqrzsTGb
wLrmfTkX5QX0oPmDcVUPXZoU9fXAc0Q2P17P83QLy2GgXbHjkyjUlWfL8X2vIRsvsGur2ZaiaNrm
KLj9fuHr4Y9FPU23EKOQzxlYUBLEESDtZwouRF5pPNjmChKj2dalj9KhEnW6LKVOSZ5XKWczUTpu
5bHP4+bDj8U/3elO/E7wDmdBPcaIPsv269IPHqEmudKVs2qSolct9E8bWtPiJ9n3qSt9EbUDnQLm
dJxKtmsHHmdEMS2iqBAmV105JGdTvZKtGLvhJ2HxNO9+lbLzVqhcgklMnlVKrxO88ODYVdsVVVoC
3DvBecjTfC2XI+lIdPljBQL1+yQQQSLYLUFAPELzEQPt+8xZAFGYBtrK5GYsq/q2QavQexEtqlWV
oR/tMRmhYKo8YoNQ1g663qyisjjVonRS2bVIur2GdaZULeJNvx0n3t7iLooSNYpQFZuWoqI+GHBY
oWxVub2dAYfX2eSqblRNtST31PQLU0HYXp+QPCoOJk+gbmsEyXIPWqjqftVdPqQV0V158Adg75pM
80eXm6rbK2XBJ8X6KH/bszav96quqMV2JdzIi2bk5ASQImkVrbUv1GrZVNVqTqLJbYgc0H2VrNZB
J9Hw8cAmADTU0s7hdGorV6e+n6jbm+KFxls5LEhmHDqzjzNx4kNbaLi5GrBp07qJ9Zhq5sz+KNco
yaC4onmfcl1W6SJySU7a3M9SlVoztF+0mK8ng8jXaj+x0OCdFW7V9b5BTcy2eUnHU3DF0aQ5Q6be
70hfHM5NiXsoD2tV7JU+aSjEgDcuFagwcZq4uM+zOXYT3XPa51JJrBswGTYWnUlbAuQQVZf3e9y7
aU6jZEYhXQFwAcAGuyxZQ6ZJbwou9GfP21orLmMouKRD/UYCHpUQ6AxBRY2bbkqbQcSTwhEOIStp
PRulJ8gANZADH1emxbu6bpp1W1gstKKDTiqlIdYvVqqnj00bLya1vKfnVsu+2VStbIxqJ2pmFXJO
LkeA4zRLvKyypVr7RsVmqLqMzwjpzPRDt026sTfnyOklSS3LuT8whazGbOUG8Cawhs2wV7Gm+Dh0
srvs11Xf1YvUyWGXVN3RNJM639QwMxObcZii+3Gea6u6ZK3tJi5b+WHtcfF5bqqi2uRdAlqSs0/A
nSNXQEWtkuKjCwVBis6D5oo3uD6LOAlDOsDBmO3QFFHYDGXH9nTi14+MhNAqFIYWkiaaV5u6GJfb
ISRlni6El1K1BWN+W49+Hg8MLPV8yj0+nEWMx9TxdirTiErsUr9M6MzZuF83CYX+xwNhRLZJu3bV
hSmYRNfQRYnyvoamR7wNRhenerDRB+o9gpoVL/V0bDGuquNY+jkclXSaZiX8AqyLXWR8pKPeNorP
eK63jeTTuFlD7qrU+mq60MzE1UaGmZw0Uyw+yNzLKxdV0LlgxOpPbS/BS+ukWwDIr3n0rqtEC30L
YNzTckHIp8FacV6hCZgkmGB9TqqALn2TV7OitNf4oAd6RYJaHav29SRMkdWRrN6ttaFG9ZyQcwSv
bNJWA0gfbDtPaWI6D33WIuduQzHXrZITcadU9/6EzNrWoMBugMbQmO6eN0ApbCpBgZ2KB7moxI9s
A9lsPE/6Ib/qRN7wtMl7fE7FUn4cu2a4WNYE+LKO6/Fd5EV1XYSJwlYKmZfA2LXF+xGMVajSiBgi
Ms5ZRmmNVrUMfDwRUYtzFUVTVKplrEFVgx37XumR+Ltx2rFGUowxU3FN+a2rF+tU2y0RUaNfjVFL
7v1nzscp60K95FmzRuakY1F4X5KRFKkzy3SWI0s8UItmndOaWntWDAVuVV1xsIQ1yJ8n7VIUKQfa
Y1agy44oG436fqGmaiEhWi7Toh+gZ9ZBxx34sUnOOgp5LZtYFH/ScQ3YsZYz2Yuamg2A7WJiUlPM
zfKW6w4N+6jiKFeokbICBWq8Tydo+Y5lM3voTjGqpqyuuZwOIWXhBOjNpO03cJzMzGneVUBhjmYe
qAIejV2ymQaqJp1Hpx00AeWmSZrBpVFtVqfgkJ25qmtMPlBOizX1UW/qbWfQsmZdaeVVyEvjNxKY
lzn1lRwXFSY2WEU0sGopmSMgY1rdtKfdWkRD6v2sp1RXeRMDyaWDUbOxxZiNURXmTKMc+MSy8d4q
vjqOUjJUskjruYinDK9oOqySxdnN5HD1YangvRub8OjeoBYqu4+mJqRsaHADNPA0gB+1Yg0ZwQH1
oD9W2nRs2eDTYpVNq+LGNjQd2TAkm9KZ+DhxobuabbQuStClOZiGpV9UnvQ93pqCO3GQtM0ISVNW
RVDxjMCpLaD/oIjjBd3OmDOX5Vo0TM1DLytVRUzmKRsX9o5Etb4DJhPQTu6KcLRjpd/Zei4vahoX
LtVl3h8Dn+FougzDrgdbm15vK2iNZkV6343pWtQeGLaoys+BtfWnSW3aEsIK8c/AU6xxGpGcX+M6
8u1mDP16M2oS1u3ULPP7iurxg5hHFykR9cuQ7TjCU14Sdm+hjfAq0SgRQJM36LwuPLvza75+bhK9
bEWUQw40rOtcRoJgTYZ1ABCnCzFfxM2k0d6gO8Bb1MtRKz8tzm8w7s10oLto2V/xKK6XtgIYRuJ6
ujBAo8cb2AWNU8giAFD73KxnZHLkTlPGctXlFmDeYiZ/Ww2LPw22ZY2KxtIUm6kd89u5mxdQGZ27
OCXcjkAZLl1IS9/r+4ibcB8auFcBdKo/Qwe7HGlTkU1ozy0xsUnbLhd26wGCXPop6qG+rryiewHz
2aTAD9ZIVS3jJ7Qpi2JDhS46VUFmOh6EcF5F66AjyBEC9pzUlN22tl0QsPwD3689yzvVSuLBN8pZ
X9fElh+mYmrqrOGLf+dZTDo1AvkdMqiYxXUobH1VdZ6BR9asuYFmqbprRgz0LmDRGac2DNUZXXTn
Nh2PRb1tVwugRxejvERVHM6SZp6LDVTFiqTlnMwHTeGn4xWXHyXt2tPdydKP3gpE1NSGtd/ytuer
QnlCrjtj6zHtdCuLrY2n4d1iBS+yGbrOXDVzNFm4T0Am0BAnhUJonuV27voQ0qSqyhM8UNmohqCp
2XRz3WlIapCmSlTmTAmUmLdsjHx3SHyHl02z6hlIltlVYQNeO4f9IorxfrNUQwqemJ+sMDYuFIRG
eI87C20knSlkwZJMSueFVSui1fXYjgMUadTMJHPNOOcqGDZfEojTOk1w1wK/MkMGxtVSHSdGxu/r
NSCRaVZNOHXUlEEBVb3EGZuD7g6rXpttDuMElHbBNPkpbuvmxsUtixVETCJUIY3AKl5h9qGKKe/m
W1NbDZRDM+G5tUoOpR32cpQ04wYPvEqgY4gcZP9xkJeF7dozQWQ4qVEJdDoRozdK1tGIr7X2ImtL
z9ixJZang4m7YpvPeJou6n51OI3aNqoUEr05jQj0FwrIh2p/l1cMtMSuAhWFdrJ7eWXqi2rsdmRK
Hfp2b8AdpI94WplPjevplOYFmtZtHC381i6LOYNZQwkpCkr7QVSKETJJjOJzts5+Poz7UXzIcxr0
wdI1HiZqqy3JEZ4SGKFttKtcXmWOD50/D7Gtd1MoQvQ2ilqgcOqmhTyFJpfflfUQlSkA8+S0WQkM
D3A/VH4fB+5PTV/jcEAwpE2lSQysie2clSkiC143S9QXRVasbLYKh8WfASs1xluex/VR7xf0qWkb
eRc7SAcpzDTiZtMnqO7VEEMPkmrP5QoTrCZBWxg1DE75sh5PdEGhLOS+tPBStpanneS1ivLVTtvZ
dhV06n3vlowJgMOKNm10GkK8ztsOBp4xVBIx3otqKgw0AADAgCwK0bDPQjWpXBoGwMb5ulMwIAU7
uIXYa9QPxU2uY3dAAcOxbTd21Tuhh9Woei0hXQbAL2fdOK5CleOSlCmXC3+QISdOGWurS0B++Sm0
MXWhFuz6fVJZkuGh1wSmKphDHtZJfCtbvewvrq/fdRBqGzoj6HMEQON34BTiltX8eC2LLLbvyAxe
pirBxAdAsWZJ86kfpyMoxsMNtngwii75eCr6yA+K5UVUZsaZ9iOGlJafLCGvyzIlY9QQlReT1hmO
g/6oPSr749E1pd4k425jMzO+OGyGAZ+KvODt0ULpWKaurMarCJg2qXJAyDGoASYsOmLgZJCA2vuh
h68CKOdK2kHKn8pWOWDgR6DUtMxVX9DxsgAeA6Y2M4H2GUa3VJFhoIdlWSyX4Ai4gr64TMjeiFt7
YRGwR1lRVM2cFlUCWtW1z88b2bUXzHUuz4iQ/MhLbbTKQ9+cr2Vs3gMqba5jMsVc5cxElza2EIdB
1/1HAOfFx6h19pp2ZLidYjN9HPOQ9MoBOj52pnbt2SiGUYMqWdR3QKzi4TRBbL0g49jcLhA4k4Km
gF6NCx/CVuYFg6nfGOZS5UJqf6tnb++WnMv8MME4j4/iCCdTGhghU9rKqv4Ei+gvm2hk76vZze+o
XiARcVaPx3UStdCl80UGmBkz4Ot5vrTnjU9gVDY3hegz3KOSHRS8LPaaVkeAbcJSK9FOyawkWZe7
dixvYw3hn+UmqY4GoJmhN7BizYYKsomyogQws4TEE7X4lX7o3QBEatlquQ0o5qWCiUoh0zzG3Gau
aBz4abvEK8x7Jw0Yv0j8Jw8UDRD8k27JCSsLhvZCjYtwTITmblNXNTBf0yzny4onQ/QBe9HYkwW0
ZzK/rL45KjBzbNPBQvlGDP34js+9g66/YZM/GJtkxJd6LVClEpjHMcXFZNkG1Xb8XNoxIdsqbm25
LSJesnQp/FqlThA2HdCc5MC5Aa+qgEBvPxABQ6AzDUqDKbB1/YHchVe6wAz5dlr7gR9FJUyeN0UP
g2PaugHtx7adwAi6HOtt0TE7qLWdcwedknA8BdAMxS/B1US3cD6Bllu0kjkc/u+moLLK8/o9EBCW
fCwXCoQ4KISv+2AXPm1NtLN4voZdfatwcRZCUvt0ll2E0jluxguHUfIJ8NHcq46u5mORYAJNXhyg
188dQBxZQeOTjg0whFlNCDkxc0xyeKfvmj1ezAZlUi8wLzDQ9e06i7Z9XxehuhzBrap0YLyCyUdN
awgFV7Z+vyQ14Oy8n6CxQt1Auj2ojcsHSxFw7zPQMucVzAytiiPXXSJDBp3mBpziCA6J7PBlUjf0
CJvcJcrXln4SpLdTOo20vWjMEtMNUPlRlf430O2YumZIrgbG2gcny8WoMi6T+x+Tf99RmhwxwhIK
rGW8o3F3ZOSjsdy6zt0S1kVelYZNGzgHIzatQT8R8h2j+UUI8LRwFhhBhnvGm9aGAUEDjOrVPHCf
jSLJ92GIPSuOW+hXh2r+Cfn9/OwN8JlANIGCJBYYwyGgp5uaeRmCmMr8apV+VS305wDuyvgEKFC7
zUf8sRDlso3mtfrJFOD7jWIKkysYYEF9gq8C7LjqR9rsp0BKFmoLZ2SC3SuXvD+KoMdI+2bNM1oP
4fw/tB7UOpzEhDOYmO3OjT6VRzuEBgNc7LWcinVvrgWH00W++4k6v2PYn0iBw9xPpfCWTotOEuA0
mqg9wi3UO1aEPiVF5ODbV7/P2c++Dn8en5v6zh3hCCx4CLQjMUrAXXZM9SMFRmOApptrex3aUUKT
arrThdrh4sdSvt8QJ/BNGxgYUJCCxDMzAf8T8nk19jqOIFQLAIkAD4vbAWjYn3D5L+3nsaRn4TXP
nYSvwll7HQkdDhIg7bJEus8/3s53XgdKg4HBbooWf/kO0VOldVMs4nKc7LWZdL3tW2FPtcbd1dL5
5O0EB3IOfiwPvbArGNIiCnZCMGGnz6zk6970Ye389TK10ZWOnG3Svo7o+6YvTRZY5fbtrC9yE+az
2Ot5G/VJB9xh27PzlQWmaD51n2YS4p+Mol4wLI+RhMUJCqn+y5DukfugRfejg4C7ppA19zyCsdPg
aXSwuuHuxzp4QQU8ERB5FOol/H3mQj0MLaBczt11mPom5S2uMyD185/kk5f2A0cRIcLR7hSH3K3i
0X5MQM5NpAnXlZEYyJ/mfjVRkxYwFP6JpGfnRWAGJOD4I9QCAT5Edl9ieipqBsjGJ+39NRxMyjfN
0OJ94NbtKYANtB91+bTfmbU48VE9fjR9DwdHwuROVuTxAx21/kkewN8NFeEIDLC7YElI5pDZ8LPl
OLIOwi7TdUFshdKcjwBaZFGxPQPNAVEY4A/e5Ljj+2UHU4iMee/ktoI4O5vGlnxieehw2pK8kmoa
5TxsJED+HGYWcjmwuCJ9WjOLGJA1g953XdKcRNzqe5M00amgk1uzNbHmQ5TYVijZA1WaLslKzkdI
/6dRnaP1P80VuyoZQ+UCGwhoXJ5FVd7UbdWtTFyVTYmO22pGlwkwE9sfO+53tXGnWKjCcEIGQbbA
zxTrZBhkPnE4KeqKMmXATaYDdI7bALKzQtDiEwgNNzAoW38i+QVnBh/DMSEQMzFMip+alLedoKxA
w3UCxMI1dLfdyfj/OTuzHbl1ZIt+EQFJ1PgqKTNr9lT2sfNFSJdtzfNE6evvkvte3KqsQiVOo4Fu
dJ+2maLIYDBi7yVbL/dma/Xh+w/5xlDe1qilGY3eSv+7up7tG0fqpZuv0XAsrFL6SATtoHSqf7K2
qy481KvWKcKCbYnq0mYy9b8y4GcjNcKK0SJX63HunN0qbHeH+k/tcn3+bWdpdpWP6YWd+urZPMRj
niVJp1CQkWa8nMZ0nM21duVwjAcujVahf0FbqPldkfRf/uUsMhJb0N0eDgHFX7HOs2ebXENURRtP
R3ekoBSl+bwfF1MPXMOJLryw1+GHsbY0FAcMTWg0FC+fykHvPEaNOx7NKFk/iKGOPuq9pYKiNNag
Xqdk17Riu2sMPxTX2u+iGMcrkSZWqKXK/vb+g/9NSP9fmUIw5Nc4FloRrrbScz375a9ZirLRRNpM
x4yLpT8h775Skzft6ZjSJla6+znKlsj39M7+7EyNtuOab33rylKj3uIdMqPXfrz/k95665tEBr/c
ll1qZ/MjnH6mSyCn4zhq6Z1Z5touGa32hoL2pQX2NwScPb1lGLx6Q6JDNLwzRUVlN/M0G6M6Csde
Yp/G/jSiG/RkjlDIWT54nsuFyx0N9c31RmoFsrC8Q2fVCACKoZwfhNOpFf01ml7fmQrEV5rTV3/M
5G8BkxrCDbU8LrcdE/XTpkjyTZ+F+FZkifb4/rRt0/LqUWxHJ2mViCnOl7ChpmgtUqmO81pVhyWb
irBzo+rCaaW/8XY2zY+Gkolr9qsoUNCZ1ZeyWo6VnnQ70Tr2w9qszb6VTfk5kbYbtOXg+EnZ6g9O
lnYf19FkxhY17JbejffOUI636NvMK+586ur9OdgW6/kcSGe7jRi0cYzzraUbXT6ka7YclW6NPhlS
uUtQWbcReyyZ5vrfHmMeG8eRyKVNG9eHcXaMebQyNhnBcqRfQb8zUtmuiVVzIe6+8VDIYyhwcZbp
m+zq5Q7t5BBpqdGsR2FrW8k17Q/1kkq/1lZxb/T6f/FUZEeSgEjg5fw4iwjGKPBVePVynG1N3Aij
plfvYi14/1W9sVwBMWCYNdh1upRnh3PZxGkp4m45tsvKyykm8bOsa+PCG9JfJVdojA0PmSp6DMZy
zyZPWcbstl6mH6PM6W7G1lKPrp1HlHRN2kglVbvD0I3ltd7aqA56MzrWVE19u5fFXWpVLdUuMoaF
Ytm9dDGwCDcl2ff02zGn3VnNWXVhCb+eF5JgBxuXrpn8yzn7wXZpNVUkdP3Y5HG6b9rS8KvRTC5s
49e7mFGId6bpISCW1lmC0glXjnYU6ces8qJDNmlluHRRG3rDLC880Ovli2jOYjVtxwxbcvspz47W
DB+PlxmNdXQtKvyLYxrB5HT2vWe26oZ+vAzfX1iv0hTWLENpNhuGUPD3RvdsvEVPRuRMmnfkufWD
k1tTQbPKtmO/W1s9ZKXp1+MymI/vD/vGQeqwYXhKYztM5Lkq0rAKStndII7IsYwrosIgHprWVtFt
zZgPYsrj+3rJm/GTi0K2p3udWN8jo2yzYLWFd+xNuuGBHnnUX9//aa+X1PbLtkINbi+uVmcvO5lt
r/YMKzoOCFa+sLWTr6WDTeL9Ud6Yd5NDlKze0inG/017ns17ZDRGJIZMHPMZT5FWGG1oxzrmpDjp
2ofUTtODnKv4wgZ/Y1SWFm+S4xuZ4rnkVW9lFFct7RtuMOI6BgjzO88z40dWDMlBHytrl3tFfvev
H9Whx42AkJSbpz2bUG9uutFeV9rAXe4vlDmvvEwhZS46qvR9nRxQj4kL6+uNl+hpGpp73hT/4ZyN
2RpCm7JWVSfWGWkiZ9t9iqzvQlx4PYrHIbPVOxzL4XiXLzcrLcfW6Aa7OdnW+svLzD7U+vLSgXYe
fLjj21x02aAb5UU7f2d0rowGLZV1aiLnnuBk3zrJKv3Eqq3D+y/q/HHA/BB70FphUSG3lds/f7Ym
K8nNsiFXPZWD297iiDQDFccRTIv3KnnGNivP045tGFYglz1CHVXKsxDn6AJh2sh6WNO5xIw4e8Z8
3RhTlt61jrDuFjvO7ulPeJM/F7KhKesinwk9a7I6X9AFQIg/GPu10qXwueZUEslN4h2Up2fNoUq1
fvDTGeV8KGp9+uStrvet04ROsll2hcGVXasueSLOw/bfZ2Jts2N0XX8t8p7yeuR+zdTN+k7MRb1b
yrm9GVbzA/qE+ELweOtFcSX6v9HMs9WNLNOLKo/RxkEvQjkMVlg7UX4hWLxaeNt72o4i8g5AHOf3
SfKNQS9Npzy1WS6CopBjEHltty/m6ff7S+L1SGSfm0Z8szhRmz/LbpJ+jNd1aZNTXPDuZmFzqWu4
mq94DcJ/PRQoBdxXOgmiwet6ucbLqkUVW6j0VGnKuC3qmS5WO1g3RHj7wlt6dXUlGcTCgHGF05zw
dx4e5oyb91SZOUgiUWMQMXHuoutHYDzgobTMVHD9cRvNN5cq+j3JSoWyk/NdsiT15Gd0lC4kF6/X
zcsfdPbwAv9n3jtafkLdQ0tQL8VVXBikd+/P8VvDmFusovAMFsHZTqFncaTT3XLqGpmf0i7Wws4r
tY+unOuf749ynqsyu7Zlbof0lkBw/z0bZTNgV/NQn7RJU4FVaOMdlRF1iyze+2coJfdM6SW7dWnW
3Rgl2YUOy/lRug3vUgggUGoudu6zzNMx0ekiDqxP9N+cuwyPl09YGQ/SWtIwtlBB5QlZ1PvP/MbM
vhh0m5NnMxsZCTbawa1PQz6WBzue28PoTtOFZfIqOePZqK3iOeS5iDL22dRatkJdH9XNKcmb5Hst
ogh9XJuhotDHXVMgx0p0k8Y+63Q8xLawg8y2vNpHUoJ3nLhPZc3ydu8/++sQi3tfckL9xyBpGS+f
PYNRFI9G1J1MxN93hXCsby6yQASMhX4/DrF1Ify9MZ7rcPhiTGSB6d7Z4Y7F2Ukzro8n1JDrB4VT
4GPbOsqP3Uq7b8zU27//fMZWPXl5Ltr0a+g6cTIiPnDOBpRNWzsSOeopcjrd2mdlaRk+uEZkUcPk
Jk8in91v3qqJX0OuJoQJa3uV9H2BC2+OyodOsVrDlnPz2iJNtv3U3jzxLVYtzR/r3Cr5ywpn3zXV
XPumcp0/9oAw5MK0vbFEXchN5PbSxWh53i4wlSUKfej7k1eMOkoYt7+t9Si6MFmvR+GOitjOIFuh
dWydVaLGdKbVkazDySp7tYtFql3VbVv962dhFI9NYGhQG3BwvVxyaTHbg4mm72SvfRHobp6HaJ3l
v93UmIQNzK8uHT8TZ8TZe+8J+Wkq8/VUcuXba+ka7RDOphe2z6twCV1zO/MImtttD4rFi9CxOTo6
LfHGE20c0e+SxMTLIotM30Xx0N1nUmnXSPXmYodfQMNo6BUXsuVXG4pfgBIUl9SWI7HAX/6Ccl24
70htOg2JMG+XaV6QQU+IrUqFsGNTuL+/oV5GaM5d+kTS5X7JJZkleb4SddARfW63K83I5h/EnnXj
24AM/Kyw5JVl4c1P0qW+ZNLSt+Tr/7fxf4YlZlCOxVT4uqqGJGYYG0tfj8Mi68+lUw8Sg8uEOje3
XVsPVsdJbxwnFuh8ZTJp1zY+bLK4rCr+XWPl70+xoNvhz3YsE4zk2S4xUgRmlUktbFjdEs12tQZ6
SkGsUd74rxqsf4fiWbnOY2jVaGycDTUg2C2qzsZBgpPmUON4QRGURFfITC9d0M8C5d+xuCGwmrlV
ekBZtuDw7BSUkSiLThXa0WvS2Amsdck/1lmEopbUfEp3sxF3j1OG3i0k3wOkUQ1TLIMlL9o7Ta6R
Gdao3K5QEeJbkXGjyVsxVO2HyvIi8dGL8/gG/ZJ4FDrNf79idT26Ztt/fX95vtyQ/3kK4gpGfEn1
0Ptbi3v2FEtqd4r2CcvT1nsHG8egfzD1HhiFmpfPq5q1O7wz7c9SVtP9kjnVhXvYy6T7f8eHWsk2
IfrQd3s5i+nSgySR63qcdLsPe4HMLSVhwgHS1Rei9ZtDcbjpFDB5bef5/aSqYRBDqx3NFMP26Ir1
2osKNGc9DpH3Z3VLu852H4co+x19z2YqOwvZsjAWWWmOfiyRl4YpaqvffZQbQa+5XeXnFDeGVng3
iZZkF8ocL8Pbf+YThrEJa9IhwBpnAbZuMmeqMZYcVdF2Txknx47/t7lVQ5PrteizS535t2aVyobc
rhYUus9bGPWQuwM7WT/G/VAcsCq5N/2cuOGKk+jCrL5+ts2+y6Humtxp7PNAkk66ycZq5dEsCalw
idJsL722/Y7vHPtUmlTJP++/xzPb9DadcAa5PHCBoGsAX+3l8sRrOkRTumpHN+smZz+5ZtPu8Fwl
n2evn4+ValBXp3maf5pM2dwRc6s7x4qzoOVvvHCSvF5U/Bb4DSClSIjZsC9/C5rOiXxvq/8i5Uip
R2QkZuuCydJw8xQzZlY8pp1C4Fk1xtP7E/Ey0/k7D1vZjLOTqefsPDs1V1GvsT1IeYzdeLop1qgI
NQ9d8vujvF5LKHZo7FGQZJtq8qyiAH9jTbA4ekdDtG6gKc8Ik246xcuQ/+uDAgEOa5boTTpPN/Hl
XBqqnwdiXXai26uHemaWe6sTY+iKdLh0j3k9d6S80LYw1trm5q59OVZCd74dvSE/NbFX/cgVrTUk
m8YujpEcd1Nc3+t433ZYec1vYrZNwv6gBVFZIS7F3hI4IwLkVLSXMqHXs82SNiGQbW5uiwbhy9+1
irZxxegUp9nNstDr0zGolz4+GCnd0fdf7FtTQCdBsn/RPRJvXg6FwFkllhWXp6pX5UFbq3pXJ6Z+
/f4or1Mty9nohqZnUTdE+vRylCHqgRxUfXOCKCTvOuo89He1GV+OlWJAUM4P5A5D+P6gbzyawwWN
S5q0TOAu2659doA2g1Eo3D8NefNkBINpVtcLqKR/fXZR6NQ2lAH7n38/ezQn0YRSS9ZyByiiIE1a
hAVCGPsqj7ILCfLfhuvLw8vitq1J2vgkycS+l09kI+gau3Wkaq05MWYrb7Cf3FgktzLK1QdWekvT
3bYGrFu6BUihQJGT+u7iOHYwu4l9xTUYoNfaFQImyDxJ2u7Niu+U7BeXTuUUuj/LtX80VNLley2z
9Rsr1WQW2GJOG0zGTi/9UTmsSorB2p8Ko4XrK1VYXxUlh8ZviT24xbb7kD84EisHAuTvdVSOPwC8
8RuRRYxBpzveI1Lb6dc45tRrZZ5VTegZtB+uEYmKn6tWNqZfNo2517QpbgPKCRNeZbdt+DSCxmOm
aIFKH635vPpJNxi3vYNv/RpdePbLmVoDY04l1cd5rqif1VFXq9DtdayZQ7Wsla+yzhK3A+4kLSjr
XEswDGlxFGZ4mkVg5IPxFFOf+zzEifpTW1is6cFEmOyVU7Qna3WBGHSD5v6s5FjgN+f7Afd25Srd
L4e8pC7uDFkVTkWG87VaZYm1T62WHRhYJPDeoQ4ZdqW7kT4w/rnfJtWVlyqZb6TBLHqHwEbDlrre
eQJXKGNiWVTdycZ5l0A6G+PbXC6/0zJuPjbeZm5OhbpK9RFNhtELforZPHamNe5hYSRhqw/5fhmt
+tok/l+vfeLu+oqaQ6wN6oYLICZNWHPXEBjMC4fAG1uXkrJmbDwmgFl/uRPPtm6C+1AZ6dKdqrlr
uJB1iL/tWt+9HyDeCLMe5ybaC8qvAF7OcsGpaGd7UX1xakfsros3e+GyTjgEQCz+F0NxgkoHKgfl
f+cs+YtNOeNTl0R0b3WuSju2Q70YvGsgREvw/lO9EWuhd7kU5mlEb/HvZZCIJLbBySrKk0gMPK60
Nzg94q66ncTaJn43RN5n8sLl8/vDvjWZf29b6GWoiJxHW3gZEImcqDqNVmeEUsqaPkckgzV1kwvJ
yOtsk6Luhu5Es2wTD8+eUJdV5inbq061lAW2aSxWSZLkV7M5Cl/OXXYhxL9xZbc1ADGai4gDgbB5
FndFMxazWRSUkuny7dqWiniezWnYGxNFM82J/oFJmOw6koIb05TpzqQbfeGgfnUdpFxgmEggTZca
DX3Ll69VjouKqGPxWjPcSwNdrXtpDdFDKfT0g+bY0b7kJ/rYPfJdu0h14TB9taq4tjMDXM9YwDSl
t9f/bEeaThbDESl1qul6/51F/Fs3zXqPnye7bpB1XXlzX194z68fmbMOnBctR/Jrqnkvx6zWyss4
B41T3K/1TYvBuPUbrQQsVdX9x7yYcdT3Y3nvtF2/c9f+kuL1VRTimckdmHhG31RaL8ef7SLBViCN
kxl1Q7hYprrLVutSFvpX8f38VCfHRS5IY4vFjK/gfOfMFMkRiJXWiUosCNe4Sjmdscl6t3UTF+PG
zxBFaCKV+272GN0AhcTgVDSu53WQ1PnwkAjX/jF4AohBXXY4lkq51Aauosma/G6etc/QR9zbsZbj
/VRF0W7AbtIHRoENtaZjujmKoj/OktdPUbVSvbb7Mgt1VpsM+nbJkhBgj36FNbuxfUR92GJiOa0/
hDEbCR7zCP+3apP1ScKtQTZbGGsb2PDAvrpRh1kiMrziCoKVe60vU68ddHsCaVNxIMe+1nvLBJa0
1i3fwgbVohvCfb4bzMS6k2k8zT5qyeZDXZeG6XdVpT2I0eLXq0zJm9gyyyeVpyYQMhZuUFYJbte1
LtvBx3AzHXt8aAfPMSH6RaoUy6XQsMWaly8PvxBh1kB5ylHrnG1LFWMzbpUyT2sXRQtgo6kM8rw2
bRIx3b4mE0HEqM91+jGCxTpdYx/FbtoKkrxg6JIyDZfYSD9JIZxvjUEN1p+VY35e5nR60JmT8aYq
PHFhY6E0Pv/ZJj4WCn8W4F+NXsv2z59tZ9AB+pw32F8l3mpsvyMO1a7KoZs5uZuFWUV5BCfshjgw
YKN2wRjp2mOyZvXJzFRBL2sCOhfaThyZh2Jo+ruBKsPPIsnEF28UVnejKgNWhC7HzvJTr1O3g1DD
GlS1ljqHaZyAmRSRmz3hCrdXf2yxhfjV5i6chtn4aRfYav0O6Ebkr5Gjor0q5hwhzDzh/4ZsA5Gt
NipMYR5AImu/rmuWBnrRN0/QfUQX5rUoH+15UssBKbSp72YvspfAEY2Vseii3PsCrataKPm4gLii
ZCi+wBhTVpB2c/2BK1d8nyEGH329r9cfXqSWW8NNyyhImj6+H/MBYom3CIwiWpevn5x0zEUY5424
Gme7VjtgLNl9rI0qChPPqmpYCQBGQj0fve92Pepf0qEv8h3f1XJ/FnG93pcYE4092CwBo5ka+wkY
q/ZBWcPyg/okmIFJs4h4ObTg32Y+YoAjAEefqrx0JzRgde7dDkUdH+seYJOfGSskIFAc5Nh5MgM6
kV3m2+bQfbbqsvECre9qdHvFaD3l89pGTH5tNTtMpgJYUZpmj23R1tp9OcBRCMHNquzQeKW3hnNb
1XpYROUsvoFHnvsw0fS4DbN2UMt90a543lfUGCfVgIV98KxcZJ8wKUfZ0W4iS6Aia8cZ56yeiv6z
1KLChW2QxXV2Na6TmhIf/4Zd3M+JhjIChaawrxxaxSKAdl1/zTD/9dCHRW6GGQzjns45VQm/Lovx
QNMe5gb3gQge0WKDRLaH4R93WvkjupUsM5IRo3+MJDwku8k7uV+jqL8rhUg0fLqZwdWAJuoNlzk9
9/t4jCAdLhMZRtkaXvawRMosfIgY+nygwNZCrhqz8WqWfTMEc9410y4SblIG2iiW/LZ0teI3ZQb7
bjEzK8MxZliAbmbdvqeK1j2ZsjfbgIaAfQtmLcNtqKIaHBQm7RA4EKgtFCqpAvCjlXEwLqOrDpv6
k/8FUUeyk5SP12u6dpV2M5rZInaUaYw7p1eJGZaiBeBqjuhAr6EjtZ9jNYnquhrKJr+b7MRLP3Sz
dHABUNC41se+vsHBWrVpkIm1eAK67Dy4kQsyvJGzaLDByBjSdVM69zynXPdiqYhX0WS3D0AzxZ9x
aNBmL6mQEJtUGcFfKLLofjbBkdyoWo/jK+TE3pWekCMFLPqiD7RB1kaYy3k09mpWafVgNnaRBr0e
9eVeryfoCHQhoQ1ktVs61wDAR3mFPA0kWaTFGHDXmT2E0r8HvVDzw/3aVc2TA8kBjaJB529v8KK/
ewCWATvHxQT13Ejjz5M2lK3frkL/QVs5sna6UPmyy5Mouh6AjDg+aJniadJbZPpGkqxaWC4dYWvO
jWpnePyOsPHi9NZK+X1Qz3Sgz4nTJk+yTy152O6PLcrtxv4U53DNbgBk1rc0E+AHdG6OKwlQBwRq
UYgF7icU9C1QGsVXB7g0DTaQVY8rx+yfdsy7wYcvGCPCho3jwTFb0mPUu5DOcBJ7DZ73VaUHd9Rj
gPEdsgJjcnub+DToRiCjgvt/BY/6ftQcKNhdt6YmKPXWajZAWGJxIZe2trfHhR7YAAc19aFecXuI
oHHFXFSN9RGRj4caPWqHb4tZN3/cvpJHYjnsqlrG5j95trQ/m3YgPbNFmjGz0knqw9I1zomXuzZB
MziKQ69O8kfRpHoZkl+MBoi4dPplFrmDmpSHJIsfdH0n0w4aqpkmqvGtJHUSn0JBMfkcLXoaVtNM
iVUHtxCsWVFruwE/4eI7o1eARi3pMIfr7MpDHXMnC9pOi74atd1X9E5E9hUXuPV1sYe2pkbRp8Zu
AF30g6pb7IaG8vIPsyqZCMtr9btOigEOtjK+ZFVln5wo5U8BGhnvXLsa4kCvRfqTwGGWQe/BHPCl
pIJwcKLVfBDlDAkhWhagT2SSFFcGtwFtiNbZo4IBXYjCRlQ7V/ZCWyI0Iy3jzJNaAiK+sAfXn8fU
3OdFwy29qgmy/tKU2g8zLbxvtITLBBdWO1okYJlzNcjE4nSAeP4nyXq7CDotT5/qVA0lvIGsuDWH
Yh3hJdUaBBRVz0YIyEr96Popmcmj6zbb19WSw9vM4VABuhhhfFV5Kj+R2gEWazw7/r6KtBhvcrrh
ECjqNjb8pfMK029WMTU7Ig1UdFIcNlZfrZDJNJmMx7YS5VObijW+AhGmHbIlBe2IaX25kVOZ2jDv
APsAZy+Gb5bJhwLA+5cfvVlP2qvRHM2Y48cxHs3KbT4jj2o+VmWC4JblS0ZYcO3eV5FRaz72/vyD
7Yonu5VDRReiJKLOSowZ8p904m1nytV3SvcE5K1a99Q1legVtAO83VsyE43yWTqlv8D2lZC4KJvG
h2g0qgy+YWPKr0RvM4PitRoQKWgjcPkcZPXRoWYNyl8sq3nol5yGx1yMM+HCTuXvKh8K40MRy+g+
HbSZxoCpgOX1WMu+EtU5ZVSfmcAFh1z/vLill6JhzKyvVD405zZ13So/6PBLCp+uVuR+qQi1cwCi
ZF5+zOT9oy8VRI3D2MMM2lPM7Uf6LfQED2o1OfLnBdrGDMISyn1fsJtqyCbLjZetWnQ0qUCt13mi
N/XPSrMh8Wlru4770Y3tU+eKbPFttSafpdkaUIzm3iquRm6A/9B5hTmsULqLGxvc6Lek8ByqbZ7D
JwaSZbJD01X10Uv1AtQZ2LJ5B+jCwElTu/yJhItQQL8oKz8pfUnmhyLqGusP72/UfuQRKiZQm6mm
3bSEmXg3eJ1R3CUEDbjNgyE/l203l1fCysruRhYqifdzkw/2twZ+6x38cvsx1c1R7mn+638AQyxd
aJfxkIcDS7EPyxmf0b4fJVB/VdRmQxNpbFecanK8RaTkGbtsINWYiMpHgCzNGGpUpNIQJ99QQ6Kp
TYpqnmh/TPpqKBSP2qTuDb1YnY+LOeXqUK9Gp0Indec4cNnAWki3SmUELmMZAznk8+8xWxwRoB+r
j6UeieZ6KTuSiM5GvunT65FYFcyyfJKDvXBWLG2e702+RhDfQeZI77OKamaoR9zkoARAZdo7E3XV
IBpr/EMUM7WPiHVnMnXX6b9NQzK311xjQPrwxOWvptGch2aZhNgLLPqL33eDMwdTpadGYBGIPloW
OMoDOLvJ2fXxYEu02V3/m5uy9gjBZzgRokW9rzWMFZ45lzHaItu4znVhLgHfDJD/iEisPVPOZWLf
paN2x+dCBiLGkuRR6E6d0/v8jf0npWUtd46yFc0B4E33YHetpvZK58YWytJYel9FuRbdbp+cuCvR
Z0ArmONiwOe/GsZOz4ryvihR4vtaaxs/VdJyek8OoKIgmlp9F/cCNXsNpXtvxqtm+sM4pdUPMrBs
5yq+84qdDPhwY2HkgJoE/Cvw4pYzzVgWztysW+Ogn0pQ8ImR92HclnWHUsKTbTBBV+NaYedx7idL
uaYgGoFEHDC6zd1B6w3t4BQwf+6amqCTp52u3eWrbnwsvbG1ArOLMz7ssXU4ue1owg6LfsyOytLU
d01f8gq2q0LDW3e914V1LxwFnE1YUWBNjubAllrHu9Hmv/h1SkeJTWXOT3lvmH88d/U+L9asZ9eF
sIHkiSTLuM2V0XetHdcPZSbM1J8HzTpNwClNmK/CrfeEW4UoMyv14aHpIqt7MBq1PllRW3c33TKD
+46mjdTM92K4j3Pg/JllZ0+7afEaLRjKjexnuIv5pahUJnkqZNy7uV8WaOfWstq+ARPYu3Mhba3h
NLbzHM7zXD4UIy5ZvPAzB5+O/EgFaZXVKd/NqJLvfDm4/+lE8ToE4D41nOwArtj1UtAkzIySDydr
cSkfB0X7AL9RP9+jnF2mq8ijq3GgFKr+tDDfSEwrZf2EiuY1YQ1+2gobO/YgoW+srcwvkLs+FsDQ
kqBuaE4RtfjMAXPLjZOHTbtTneVuwnXFSCvaD7n65QEhh+OVwfHfjWI0P3Bh5IM2tC0sk3PHdB5x
wrv4GQwjBjVEdXQIaDyCAarxW4DOFVH2ABnUEddgD0roi0Aq9ZtOLxd4tHKi4C5FMn5N543daNql
gx05ysu9zOg5bz0Zuiz4APFfxVbaBZbJ50OuhD5VfHpmplWLg7kE3ghZL/3YN902B52lf1MqpXfC
gTieVDIvD/SP5w9pVi7RtQmfoCXhasQD5JN4CUxZTz9wAPFJnkSp+l7LlxIMG5pshClKyqcpSfvo
xltXlJeL09tXbem0v9cIxurOwL4p/HE1k5Iv4pT1IwjG7jaRFKb82oYW5hdt0X0B3DvijB2GhVKm
8LT+qrCy3voA9MOB+TnXJXdx9ARXk6FIfOnmmrcY0OChRhLaflB2CzRHc9Sy+2XVzZPqHGfyjVzn
6ARQlZiBkXCL9B1l9bM/2tPwY11reAS145RcJZPUvVXAQ6JbQ5rUPUYyKs1Xid0/bl+L+LpCar/z
ZDMnu77mywKhlTnOhygx7YcsbdZfZS8GM+Dvav8kRW7/mlvSZt9jvo4gDXsFMb91Ty5gqm3IRGV+
VBfyO2W8+Es+wX/idp4akz+R+Pcg6LzmI4bwGFdXLQguDap0h9AD2ns3aKbSHku2kwnfGBIlBY0x
Io40HMjkA311ZyNrBmfIVwH6g7S74XunsvTP+yX/MwE79nh0Fwa1SfT/6Fro2r6sIjU5kY5vUFa/
iEj+GP8pS3cP+3V1H6uaayxf7tGq6zr7maefdZh1F0Y/L8+ej35Ww9KrxtMcZ6x+cYm6J+9snuov
5v3w3f5EeGz0IB0PjRMOh/eHPS9Kn4961nyopNvEpmDUQuK0Wa0nmJg3QnS+6qDsWjt7MYOxn67f
H/VVmfFsprdf9axel9sQs6Jh5lkhuzkO8/sNmE7BtA+wYSPzQrNhe3EvqpovhqNC+HI4wKqalkc8
pK2MsCj4spf2Rzg5EMbkQmPs/QejRf1ypFmMc2RMU/VLiekDLQRGkoHtTlxqYGsNe8N7fH8m3181
LN6XAzYV3z3r+YDNryanB85sVunH90c474S9XCGv1EBW1cQC7Gn1i7qav3nYxNOsLozxqn67vSDU
OEhlEa6gDnz5FDTjLZp8evWruu4PZugcxPW/+8jG/27uZ0OcTZRae2twlVH9Qke+68pfiX5JoHbm
I3g9xFmDByuhDk+Jp+DeyylbGX7vF9/asNutN96n+OMaJP/N7n32UNvqeLaPLFyzPZ+4q34l7ngw
00M7UnM8mHV1KOKrSvyDc+vCVnpzvT0b8axxZnRL3zk5I9pYiaJuH/eXGr5vbtZnI5xFYWrH5ANU
Ln9pQtubwry2oUFH0U3eX9CfvOqD/l3Zz0Y6i7gR7t/UGZfqF26KaxShweJ0ZDRFOHb3gLsDTe/3
WfW7+x/2zmS5bWzbtr9y4nReCwrUReM0HgCSKmzVhaUOQrJk1Bt1+fV3gC4kUU47nScz4sYNdzIi
00mDBMG9115rzjGVn4KjvrtMoNCCPbMoiI2d551G/VwyDBaP1gVCjsP8Oj4sSHdw041+QUMm9ZP3
QPAvpneT+7PkpO8u+C8uvfM7YCgzmbFqi8feue/GK85/4VD7tvYoh8dShjtVu/sL68eLC+78KhA2
CxLxLPGY84tz2mvM/Z4MZvzHV/n+l/niMjs/BQy3UD3BmLGEKOvz01Pw2z5oo59c5ruP/4ur7Dz+
eDQiraNV9phbJElQ0cbx+scf5GePxs7jr066hISe21XCzm1XNIaUhVPhjQRq/cxf9d1l98Wn2fkB
SHpKspLCtQrbs9bGnXUHOjn/yS1T3lzFXpxMzPgRQZIvZu58M9VchLo6j8qjao7DKaIvgLW9GWJs
T2Z/ihZtbdWG7xlGaiQticyjLk8fEhICSH3U0awnTU65ScipXxdS7yno41CGlvbP3ujyJL4pExYR
xkKeWtwMr1dTq2Lwmy87nZ3sA0A3Cte8b27DK+eMHupBVBwT4PKzTePNzXlVmrzhe+VJ3saKRsGQ
k3GoRndzcDLZn5CKMTL/WarY1u355gO+KHB3fopItuEL5dRB+X18HB+mZ/aBeYrMzaIB8Y6YsBDQ
9FP+k2X2x/UDVInXdzVQ+sZATUFJNF3Mzk1ZejDIfvyb+e6a9uJz7fwqp6JJckaubEqI0FxJOZNQ
wEntaVr3tzpNddHdO9HHH19TffO0OMDDDH3RryCmwHj/+nNpalcujMngAX0xGhkaEWPqWaShRR7D
jzj220rjm1waTG7ZJYBScKyQrtNrjXWmjI4G+tiYxZEzBfNDio8EFc6gDa1LddyWh2iCLLJsbYch
SydFoZsvghW3V2cbt7gGSzpQMUVuP9SXLOTTz8/C5/zej3+UYfk+RnPYFJ/a14GV2xDKby/635p0
ef+Yx8LHJVjHH9tXSZfgGGwwPC++5Ddxlzek4N6337LsnyObl5c95y0v0hbAbRRXi/b3Vd4yw8ol
YE1BrPYqb9ncW8Ld1IXSowOcW9T9zZe8Zc3Z40CyaC00A8E9f/grecuvlxMoQzsYtuWX8qIg/Bsw
bK93xAWL9RpztLNo/kOYo53P9Y9jjnZ+3P8Q5mhnPf6nMEc7N+9/P+ZoecpfPMX/DOZoVy/7T2KO
dvbA/xpzBCaYW/S81eNKwAABFdHBa0fJ9ZY+ZgQkcRlqeY+O1dHWxZLRnQuJuO6hXpK7IaoOGyah
rbbSox7tiRKUzC9VrSXko83ocA5dQhaO2ejjId23/r4KCZ5b6Si5bkjHIyGjdxRAd106oLBhhBxX
qzJKAln2kYWIR6qa9IGMrplJlxhk3Y+YxL3L+J/pYtLbJCXLYjoIzDWz5MPenlX8uaNOFZQhfkWe
oXdt5ZVMDaWVHUl5SDMb/NV+m4bWLbKORltZVmbQk3Oc8ASlAU1URt605R0IT+B9jLx/KsqY8bAU
pBOpPm1CKDyCj648HKpeat260UwCarEFUvqkVX9Fpoy4IipOITTdqkkhGDF1g6o3Ye379uD0F7Qt
J3KSZme+MH7nbv2fz91KdcIu3Bm9vbbKYIxeo97WCLVLNWWfeWGYrGGddIdxb5aal/QzgIopLht1
FRmZ+dGxm/ATHbr4Xm2luHJtYsAui0ghehafgCxtjMhsOaeSqlF6BCvFYmX8Tpv4G9ImAimO5Q91
jU+G5DmiPAmhA4syodZCXqeBBPMkdI+NK3KhTm6UVqgmLHvWDxXyDxDhKGX7CNleRaAdAFo4rdNO
vSyp4SMvyTr7RMkY6fqVVWPKHDHZM9VJu0uFSDiMKXYUUspbJG+7Zq+0tyXmFCiJvYFXieanYuy3
uT3fx1JoqW6maSROmM2oMcDrUu3Jcqr8Su6rKXyvtAhI3RjD37pOHQf9WV+TuFVkqm36MDyACSSm
UT6x6FWjbyjTmHudgZ3BAxhVXwW9Mz2QV0Zonl526kMazVrpWcJMx5tgLoz2qA4cVtext+LbtK2D
+9+HiXZ6PhUsJ9lvJLA3h4njJyIxxdsjyPKqr2cJbQ+pMgYMOIQq5AJOBcNT0/7n36AJ9wDKc8rg
UEuIukaTCCh8G/3n35Ku7GEUhiyBo5JGOUS957MEf6bxKs4g/KXOQmX/lbPENqv9VQ2B+RndJn0b
vCmLaeF1GVZqjmhE0ub3kV0lJxrY9H0ub6Cvp/DQPSzp6JEAghPT0wxHVYUT6z0Ct3Jt1GDMUMkp
h4HoKn4zlr4kpuEvOSJOhhECwJRVFDDNdTva/mtFWOpaQVECt3Sr2WptJz5DcaB4DUR45Mw74q2w
x8EVJehyPiu4aqMtN70SE4Y+VTeflVxiMNMl8FIoRwzG8wOpluMbCwtb7U2ICeEsZ9369xP/8olf
HJx//MS799O/ik//Os2eRDu9ffCXF3998O09TAYcdzGZ8gQvjbavD76xt5yfbVYwaDegGp4ffM3a
w5aKCgTbEv/cPUTL8FCXcpdfk82pfNuuCJ+KVz2P539/mb2x48VfjrSvIaE7h78dSGiS9bSUy1Ic
9jlTbuyb0kaKjfz9MzF0ivNhU2v25L+4f1/e2at38roZvH0nr7Chy5+/OAjtYEONIdNXCvPxdcjv
TzkofwYQxQtO5N4gRtNvk/JOjQzl/DNJNBzQAhZoSG9+/I6XW/NyyeDWvaSJ7iKEdmiiAxHbiFpE
tvoTSNGdjv+Xm/OCKbozRAnUt0zRpB/Td6CP83dzNhwTklzv96H4+Gf5ojuKge1beAUY5XF9+f0g
ePkCGDUSYqBxGEg4Iub8wiIuFpFl60WZsPxeyLo3dGhMfwk8uhzjd+79K/Dozv14DR41kIuhfRak
W7+mj+apnr0vHe3pl7/4VwTSnYt/j0CKGwBDV0na6I8vxbqx8zlfY0h3bvpfw5AinN65DCdozI2G
w/KkL7a9ncvkesdsFQvbfWAo/aHSjNMnabIbxAOErtX4AsjudQknS6+wOky+iqsOlnBQwpSxsxqp
bs+O1iOecPrTbFTwGoRlZWRe0srSStcy/bYlK+uqqBz1YsisUPH6pJxOCUQt8BFEqTjr+qhLXQNE
8nFsKcUqzpPabZSkupQCLfDmFq2BhzGBtFvcL7LjZZISAnqwysZXzITEhQr04r3Cf0W2qRJs7/ZJ
NveUpZ3F85lb6UUw2YSBZGGHOFIEyKNQqwl9xtgV9x9thDxi1bQ2RtQitYp2FfYWgXO9IpMDqSol
8kKtKD+IJjMnZH8y8Fk9UtjGo2FsPqQh8SAXdqbb5I7rTYRa1pGyzQAWvrqohs7QL2fCZwePkN6Q
t5xGxMiEPSpfVEkidWH1kk4SCgVJuUOwDIcmJJBSEUz4/5shxmjx/VjyNDFIUBuybIOiiu67mrUX
fRnKBxapJthpSHRw/7ao8mkQylPtjMxu/964cpOs8GQdB8P1mJTAzwMsDh2Wk9BW9i1pUou1nXU1
PkZDtPbmc4h55GDqt0NnXP+NSea6PvcXOhejt9L+OM48aWTrg4JbxvtrkeZtZtfHFrYW2bOWfksz
qZHpoz+nDUNWOH6cbNuewQOSXw2V011N2/ZNX4S0cvptW8dQshLHk593uGZiN3GA5/hi2wmSl6aQ
ve0PJVEDfSTa9o3mpYVkbrtJzbaz1CxNpnTbb7K2vScZN/2EZ0ernoyMmtZLt02q2SJJ2uu2zatw
28iKzL4itnNuDzuST5dfA76PpoMaLyW0pdxw6YJRUujXKfJy4SY99sJ1psXGw+QUKcMkgRYLmFP1
QRdtwgdut621Vq8NB7JEJXWrosvC0yidsIaiyY++ZJD8HgL9m6nNMgRipf/jKvb/dx/T7F48fqeA
5XVfC1hjD9QOSGLAdwswkzLoawGr78EtUhF2oGn/XNp+Pblpxh71KSRek0HQ5xd9GwJR2y46fNgu
sC0YP+u/UsC+GQKBtX6ZvrdsoC+qxp30vW4IY08uncz/pQi+t2EKQAcd6zkMbadWfQ5DM1upXsvY
Ed79YSLaaCjhhQjya3lJRVtSAd/nchW7eZCCtP4Wj6bFZnps4Shz/4aMtJ3T7T+Ykbb7ffwzGWk7
w6T/JiPtzQO2k5G2M5/ZyUhLptBaiX48akZd29CZSPxtWFpajkimM2m1DUyLHGLbpSiWDrepaZbU
1fsdlvo/m5ym7dZvCxTvZXLazv0Yf5acFhlReG4YKkbrF/FpumJ3Z3HdJAG20b+WoZb16JsTtq/1
bpAaPGpxoDVE3v/1NLW3x6TlPrwIOtu5Dz8OOpswma36pp43gW0U6xTe28GfiDxbhsCvjia8B/Q7
FNTbyLNdTOFO5Jk5Rc4a12rr9X9T7tnOWgSP/2/LPSMh62UK2c4p4XUKWatPOjZiTfG3UWRVYo3r
1Il/FmLy9pDNodOEIPIlj2znmv9VHtnbwxYDRHatr3lky3t5sZf8mTyyVMv8KQ4zKC5NsCKNtt3I
eZSvfy2a7M0jtRNNtrMG/TiaTG9a04/yKVtv88kQYVt+DdQQUxnu524OgHv3Y3iMAW3yy7Arzoqw
UFcv6obTz4/3y+7N974mJM1I3z5Hle3cuv8qqmyHgLF0IriOrbHgMe/ENboz429tEBBGl2LOKOqo
pm2qE/lZtuVZjROjbctwpZj9dQGbTmzEdgTVaKFxqWwHU4oCoJBKNfwULnOrSYc4sAopcT70uTEu
Ana50rxiGXXVeR8l614KlH0AQ8zCwC/k19JIS22V1NkEn00zspHDSlKWqz4bO8NlBGHemKAfDHcI
A+mksUTpBvA8ANZqOZQXSBIzNh5sZysGbAXdtgoPW9dcwFSMZi+YShGuu+I2K0/KqYpHv4qFc9ti
+G1WTrN4q7IgjvaTGKdkO5idcHU6ZJWnY/eL3SLMi5Nqjjg7Ns3IcTMLquGC1OPxIK5CzMygfCNs
nVLS4qNVyObx45wIDlBMOIc9vUsWTOwYEelESuRwmGi8n9VQqskVki8qdNkMafcIzZIeM6VoAyTy
Q956ZpcjpoyNVMEYGNh+VXAs8HW1VWpm3GYsvL4wu4YJuJMXhHUsfqje7DptFZeZ/E4r2+p2FBKn
e9uY8oOh45jsBloN3EuJLevW0Uh0BvZrVQel3Ovt+3aWC8LuOTCkXqIp2a2JFfciNjLcCGpfQjJp
89Y3W+gDgZOZ/YEom7RC8Wz1wi0nXdzhXorug1AuDwyYlea6ghl8Lg80BXT46zfpHPNBcUuOp1Xf
zzaB9xPoA8uZrCenBbfmkmCOfSuJgpOeM0zkTmpZ7+uJ0HGZ1iH25la1yJEPNfnBKcJpfyrr9Lxq
KnVljDC0XZup2zmkYvvBTK13cxz5sjjX8QuDALFN+wolVYZ8dKj74YivrrtXhQqAhtSY/sSuJczC
ZoCZ2M9wBV+rejMF7zkqW8lFHkezdKIT36XjBR+AFpCOHl7XcWs6vh3preP2MFrCldYvn3HEix8d
5l2nnthBZBVHE0NaPimcjgtCSN5JXe44bjBjhQT6bkSHoWTiYJGHrnjs6jzjfpaxUbm4bePCJdkv
6V3o1Bjc6sjobyI4xQ9qMupoAC1Jw3zedcZhHEckWYJNSdxUizWduUohLoXSY+uA3hmuJ62zWjfC
qYg8NG2Cs3zK+1UYVxl27bHNfEZ8OHek6dLiJ7RpnDALeR7q/AzwfXYBITq/k/UBNynRkdKNkIXE
+TJM62u009G1VJTizqj07mGQs+G6D1qtdkuzlt71WdQWp9XI/nakVLX99OOVUv3OLkMoH5sa0QPL
Wrazo/3FpEVtCpLztEppfLW/kLaoJ0g0g2zqTsy/M3Jx5zP9xcjF7RDuVWmF/m6BeX2NXNzZB3ci
F0uGhj6D39zf5i7Wqlyt+riJ9p/DF8Mo0702DvX1NoExk2Xwr8LB/Dq9jWEswUT6Ut5f/PgLfzvX
4E2/iGLcqUmfoxhFVn6I1XhFYtXnNEbZAXGUEzbiPUcy/u5sfOlsLL+bP+5seATvPNUPXf2d4dzy
yq+9DZ0BM+HhSzCRDdr+eThnOnQ9VKC3BP2ieJb5k6+9DSbPuBNx9wN/W/oABt/o1+aGbuxhXLRJ
o0EXS8zirylckePvHCagKDPlW1DgSxgN/ZfXJWlsSbNMF625r0bYxb5dWRWRWJM6x2vQ7ul5il7a
BsGFG1XLdZx+oRW8b+QQLxS+fsXwoD6V9WEh8JePKZ4Xd6oSOXYbkp/7jZQqc7JO2Kbv+rntYwhi
MUlGf4kSFVcDSbVhEMjGb0rU8JsS9ZoSVebVVD+o7Om3ISnun3oi4Vq3qwcALXlfRMORXSvNNYhh
UDlpb5SxV0mtdScDFFxoh0V2bJR6W640YcgF3vPcvCqDzno0rdg8VtUZI7HahyrVZqsFHzVFBLeG
WdnRSsrkct+pRbLJYQMJ4uPb4imPY3WtZ7VjrSD5SasQoIy+6rI4nV1s9gMJO/BJBdVTZj/B4p9T
Ly2y/tqelolNqCYB8CwhCqY3ia2cqJUd3spKIyKvK5WB5AlNrppVSkbesWk3TEXDsftEAR2emc0s
Lh1a5U96SyaQC96QWWnc5AO8BSZfjNWqCDQWq8+mlKeaQA/S2nNwc4j0k3NzSoSE+1xSP0Hj432C
PY1uTTPUDiIcFrqLioV0i7FUOH9knXyjwgcp6zAH2Uf+7HFkBdq8kSFKnRshuSKuYmjJ8WymoA5z
MsahIQRGeRobbUuvvxRqs2lhSUN4FvDGcSeF5o2WZZTDQGvk3iO7Hmp9KOTwQo8VEa/kFkKSq3aW
E0J001PNM0QnXUAgVQ90szXjtSaJsXUhZHAwEkFW3kItbG7T0hbtyoRrsCDTnFEl1wh4Cv9Uyw+k
AAAZ6vpOhcY0B4N2NPFu0K6FkWO5QxMM95YamtO6ydrwSoY0CcRBTIRcJT3CWn1y4gvQTJHjx7Ux
MqNQDfNsDrTuQXB+w4lF4Re4gWK1B0h2mxw81UIxycraOuDZHC+HELDIRisjOfYMkCWXkh5pD3mS
5CZkIrBTTlon12ooDzqzD4yxJJKA+nQda0ru1EwMT4YweNSNrhhP4QcEuW/kETohMCk6uMuQoawP
bms+1ueyAU5mytOdVhv1+zzp9avWGuKb0Sg4vxsU4D4PblKuGwWeRFVaASNHQcScF1j2+A5ioEaw
7DiFt0naDu90gKMdyEAhWWt0VlzTjudBXenSFMRr047k6ynKioshkdvBz0Z7PHTy2dQO5qitYJdS
QQdul/e4yUsjTE9VIhFGL6yd4BzrPNuKXRTzhaSbJA9lsDEf83psFJrwY3Wb5s4EsQrQq/Cnwgh6
dypgDvjFWCVn8sRXuJ9bTWb4dj1YwPRqcCsHM1Tt1gPfMz2Jop0cnyzxtGFriioemLkW75I8wnUM
mkpVgXiRDUM3TkvW0ACzw9ggHxKGeiZuWqxEt0VRV3c5gu19ORblXRxO+RNshsqrkyo/AkzR/MzU
uFvfY+6mjQR29kvm004t/OPMp9/l3dfBFZXQH5d3+/dD+vT/mn8hw/rO7IqXfq3v7D28AVTfW/Ug
kU3PsytzT8anBB4QL7sCiOS5vtPsPYNwYKpC1aDHtAyonus7GXcTjS4OIoiz6O/9yuxqqQZf94oX
3QXJXagODXIBqEBfl3e9JQH+E4F+r2lSrW5ihyg6l0NocExjOkghaUWpvS6DZgC/NWuz5ee9pb8f
Sft6Ggvj2kjDJiKRD1zThWzMmeaNGhPflU7uxWOizaLcGIkN1R/kTbUvtL5o+QmO7cnA+Tj1mnow
ys0gT4a8drpJcXwLNsv1qJf2VQEPuHUTltzCM9g6PQnJLYhjs8z2e4ewFF/OaI7sG1YIQnGyA0cH
eNQwko/D0FT2o0K1ZvJTgjnZbweLnkPFHF/e4OwL0/1MyWVzHQANPokShbQV5t1Zul/pdXQ45rFa
AwMHLYdrw2QW7ZRF/2BgVig9TMnMy8GkApEc5XIwNmUIRhaaW3tUocJ8X49IVYK8mvfjxDLvBNs2
KpahhxaRmXHokjoAwy0Dm3yk5hoiN0hbmI1TkHHzmgwHWQa0BOaKfk84fJCyKvmQlTTb3EQa7cKd
wr7aTysTjrJaGtoRVXkUbhRRGJ0rZG08SWKZTmESDsJ0tTw3B8Kf2Z9duNxp4rdIQDuPFCPCbirI
StF6YXUKr17EK6OY29jto6Bo/DEYsY5LuC+8aat6YXVGARNKiGFkoZWXMQwzbvVQrLI8cY77rX4m
VfT8LJMt9kb0zuNpmERobfQYBmKzCHAGTH23UtxJq2irzwEXiVYnL6b+dJJJBvYoKWy2+TDRr0zL
JIW2b1H60HKiW+jIyVWcNtzecasKmq0UhZC8iIXypO0PxXY+H29n9WDXw1N9O8HvttP8HNI0u/nW
RkMcbIwVJ1G6mzAbW7ijeuDUXAXnjbF4cPpBaIObdZXDd5R2F9DywQX2yjTR8SFvgsCzQjaBDpv9
2PpG67QEtqPquS6tJGgOzHpIV7VaZffoJ8ndjmBnMo+b7XZdQ1KCCKqlH4ZSthEQock9TQszBjRE
bqKMymawL6RsiK55msDwFNXE+87aBpFFV2vOgZMBnjxIkyA7YLYz1CBgFfMYL092WUZRheZeimHs
Ngh6LM+MpYcMguO9VqkAmMqoT+DRBXq4kbLSeEph0u8PKOYuJHkwP6CmgAc0EdnQefDS0gepnJo7
x4qmT+HUlXeRbagfxhmNoztS+awRhoCsFiIo3k0DgLZVW802wbM6bEepHWZvHOdO9glWsg+jKqZH
/WLN/RNN/9346p2djqdC/XF89S/tdiflk7ho66en9v19uevXXf6mb4ZdTL9f/uZFqf7qX1aiBSl7
1j3V0/lT02XtV+3s8n/+2T/8F6Jf/pbLqXz6z79/4sJ1mIT88T520t6H3/HgLi/6uoMpe+xBzBE0
lbWXXKFvO5iJsHgb5g0DgFi0Zc74rUOh7RGgB2QGVf0XjfDzDmbumaTQEBSJ7hiGouz80ha2xY0/
9+TYPHdw5Lz1l0OzKpEKRHjKcP8bJf5/GCVu16jV/DkczHozbFtFSy1xF2ZLA6ndNpPmbWMpszqa
TMOg6Z7Ytp60bRtqzOnCucHSnZrLQv7ULx2rJtcDG0dSlJ63wzTFa5k2gcZOGXFeKLelOX2q/Khe
6vVpjMSTstTwnWKW+3pvVHfdUuH3lZ7fEOpI2Q+nPzvUhkFN1upyLqi3RwSIgBwXZo6n7+ztISLf
HiiK7eGCQ+/0JG+PHNL2+OF8PoqobWr4GCw4ogy2kpwB9uDgQpHCISbdHmjSuJsZXhSgRMX2yGM0
qf4Y4mpjULecicAA4hyJlpNS4Cjp6FXL+SmQ2kn1je2xShvKOvOjMbY5vpfZdFgkUzf4VToWFyb5
odfG9pBGokN2ZAchHBFJbxDSmcYQ3kdFS+TEYCjax7m1yIwA627baHDz+riW5jLfOPCCKxeJUsYM
YM6yC3lS5NntdTs/lRW67B6ccesWbPx8m1mW064Icu/XuogDJIlZPoOdJXjMbVB339eToR3PtpOe
snmr8X6kx/XsQs+rzwHrzedF2kggwKAhKpuyysojTA2Wn4LASlHLar3pdWliF2dDWnQXsl4B4Ozk
JiaeciyH0O9jOZg2aiOCjwB4g9rrq4j5jz1HTk3pawjwyrZIGs8Zgu5Oj+b4ndKQQnAQAqn/ZDGS
h4DahdFT1UbBnaiWYimbtWBVxzH1njkh7/VyRpAjmFalPagDPrZvCcs+Qts2yhuRZNal4tTUS05P
AYCcMe6uzLzqb/jQ+qORVJPsgisslHd0SaNqPUw5AH2bIvs92Egn9cVc1SdVqLX5ehJ6cqXPNbV4
BU22H43qfd/qtHfobdAIUHkKoAZawF7dXM2mYz1o1AeNyMHrZhrM/H3KkLvYH4GuV6uqrJ3zRlZn
lLxqR79igNYvViKLpXWhAmqHfpsP59HoqNylVs9KN0+TZvZkc46aNeGtQYYOOkG3HBZ1zxSvC5uQ
me0UW+uM7/zjoKu5zHdQ68Lt5V7d7+pRDH6ExFv2skwWDVWFEIPHj3sK19GgmxVDC7nTXcu01Afa
EtqRBr/0QpiSc97NoPbcMDDrd5M0awR+GGP8AdF45GyMYUgCUgqctHWLdgb5KYIxup6BYJaoK66d
MsW4KMJ0/GTCGsk3MHtmCVkpbCV3HCKgiGM9i/Ngbhlvj5XFpHW7Bf9SsfF/GQyyEOf+uCS5ecqy
hfz4XT8fr/xal5h7hBUg7ySkdOte+laXWPoe/0WxHRSStEKWM/e3ukTeIyyemkOl/vh8fH6uS5Tl
ZZieFpcgk5hfO1orS9nxXJZgjuIdvMzE3hkVPmdia22tvc8FCR4eFsDj2LbmC1tPIS+9DsiOR6W/
gNdZIZlYsLOa3R39XXHZO5Kt/zouW9kGYr++HYRQoJcxsZM4mrObFYm5NqPNbmj3PTyDBxJY7XDT
6iOIZLqQftzWvXin99B93UAyOzKM6hT+jiVAJs92QmIeKUKlQ/st0qoNNFRgCAVz9HrdD1bxoFYS
bPweGQXUKEOJ0oNBdHq2RjhA1k8gHkb8lKk/lEnVuyhEtUfNjh2fkb35NE+cznAhp+z5eiBFB0Oj
5zY5MVFnr4G3MqsquuRxBshAG9MUEaobs16SLcjHaV3VEeK4qTrWvJBTeOyn0thc4UtfBgu2Xiuu
HHZW6TeKTvQgQNkYcU/UWDdK2tMN0OFD06ydu7nwLBLtb8C45/dD1icHCTF2AMmKwHlXGqgeilrv
3o+GPkl+Caro0DDEwOKdy8MS1jKr+cMs9KpYmQUxhCan3cwv7ZEqBIO18imMQnAPBZBz7kArgkOL
PMuYBLJWvwiruqs39hzHxiHdrOa9IBFh3Lft1gQgFba4HxKVrjMdDN2C1Z2o0WnbainrKpJGQu/k
vL8scf186IdxrN2KTtB1pKl67puDFiMWyWKEJKUQp6XGQpzirUbt1JA2laKdep+Nsk4kx9xU+Qa6
LQkMbdHonp7FDCUwiWezS9ZBcUHESHLTt1PKaMC0ksYlcTWt/L6Mi2Y/1tMBdWk9RJWrEG1RbVIl
nq6EQd+BOCujP0tMi96CLJXVjZLpXYguIbTKoyCo46dBNoKTUEtz40jNgsVrkwrjA/E45C5qsyO7
Q28UlznBA8aq7HLpCzHz95r/7y8+gB8eQzdx81DU4uk7vVRe93XFpy1KOKBDi4i2Jav384pv7WGa
xgoA8Q4Y1EsHN0ZWY/nfbdRrOuvOy1k5fVZ2CFROJB9/MQl8PY1/aT58pnf9gZN1Gy/8ao2TddSb
NiB/XV2wVDuyQDmcDRshhXY/K7TMDhwR81urtaq5zWiYaZ7VlEsbUxsVQo5CPQ3JLxH15Gu1TK+N
LBrnKMKO86khkAnWtCPbjadXSr1yIjl0vEipbmMpbWw3kcmE8fLOlskDldQWDZ2RjplLM855l9Ld
uZ7N0D4viHf/0JB3V4I8V+2Q6U+oLdND07mcjXC4zuFmE0Bq1caZCJ06Bwjt5ITg4OUcCYqx9Jt+
bgrD1+i5+VMy17krZ11S+daoKADG664CJ9jX2ZlShpOG8SygNZVFTkImhcXUySVFa2CREYEkvMRE
9kRLrbqp5zn8yEKwmM/SBrMdaQ7V0cC0LkAfvXjNwnLxnbWazZpbYffyCxJg9iHh4FFT+iGHaZ2j
enTlxcZW6X3U+BTDW3eb0PTL0FT16oJo8SDbEAtVRxuCRmxigxaPXLzY5Yytc67duugSsO7M68ij
+aAqIb99dUQ86JGiHG2GwWAs2ODHklz+YYlV1s7dxyjo54M5MQANuOnWz6diYAJBvtj84jKg35rM
I+F0qTPQUS+3ndZ823Utp0ntPGPbjZ0E5SPhJUuXtm+ZKeN4jhfmSRtPJ/K2p+ts+7tUyvpRsu36
jksDWIpSB3Tp574wE9QP0dIszsG6p7SWI3rItkI22rrY9pa7uGAMRriIOOq23ec5rdh7MnSWEEmd
ofhdwNJue4ZRLJmyf1zAHi/wiD9wNfHCr6uZvoedmjMuNeziof/maVL3sMCSW/uldUZp9rV61fSF
OAGDgUUGOc52nfuq+9Eoh9EKLXpkhUkBy+OvdNW4/KvilRWAy6CLREVEZ8/YUf3MU92xOefabZiU
eNqJ9HWXyoGYByNav7g3f6KHy6XAURM+r1mWwa1YppkvNO/2MNkMYFT9tspF4A9m7/hDOutrwqo6
78eXeiOE41KYyDQUVwikABu8vlTDkHuy2tK8JXSGtJpMzzedwUFbDZARB3M8HWX4adbCKH4GfufD
7N5RYDNUwIi5CAZFR7VTcRNdI+fEGmV3klQ45ibNC2Y+ylASPJZ2EnULc6+TfNbJv4uVWkFtEenG
iUqr/4RozepqDsagXQ0RZ2NO8IYf6jI4HFGVZJwpOnqslZE1qquj4Wa1n81RuGo7NadLNIW8tgI5
PSJLwybNVwmP8iJ3PsrMtAJPCdHArmoCyGq3k0uG4GFjObNHipKmrC2dqAy3VsvhIEzJRuDstAoC
TMhBEwuuYM7xSdpzZg+GbMUxv72Lm9RIvFFUCXtcXZeTb9o8TK6RF9JJ28rzuCYkhyQZppw97FfO
0+5sRlG91jVZHIX1iGrBbglcIjaXCq/KiFE0UVxfCDnJb3OzrVMvUivdcvGmA62WiWQizrwVSgt5
h0Cy9Yi2HQJZaLOcFjp5d5Sn400iEWjomQT7netSGn6E1YMQOyij9khNyvhcpGN8mRpLAkkYB/U7
CobS8KYODYo7zHkdrhMeSWKr66bqPZzofH+qlAQYx43mpGd2+UHo42NSZdi/k8Y+l0dQ+PTLAuJT
UqkpVkyy5vs+1Nt5PeTTeJEYYX9ljz0dCFuqp84v1So8IeDCfERk0R536iQOtRACjV9XuXKWRo35
sZmD+VOuhdOa7I96XmVmRd6f3to4/9WwZSQXRvZ4KbMZKhvoFYRRGJjiQ7cZJjC7KsU03yWT0P1Z
7e27qUjIPASHNVxmMalJKz4R1CMDz+UywcvmU30o9Y80FU16JhwpCCPPhuYh6abmpBXIoFBdxwR1
DDxMD2M1TqXXVmF3LDl6+6RboveLqFY0V8tsnTTaLF6rZFwe1gCgHk1TdtucV7tFFziXY2wJlxVm
OgqzRF9JxlMJsEsQkpN5RQUubt22bKW1k39oBqkmeMzCHEDq1GwTGK9aY+bNPYpCnMOm9T/sncdy
3Fi6dV/lxj++qAAO/BRIQ0+Kogw5QaQoCd4fAAd4+n8hy7SYVImhO+5JRVerKDCRMJ/Ze+1rGxF6
Qt4NceC8is36aiD9i0X0MsTapiV4QWHwtZ0vdVXPBgGbg3uW96SWBjVZwVxQCMifciaRH6aEcmNT
QuW/19OkDJA9ia8jsehyQy2TPEnc849Z2zvYCnI2lqy+s+dyFC4MAlJvBaaBIbuz57hlFOfqXr6r
l6ojCZ3csk9kBco7s1QKnZhrZWTwKFOdE5XgnLOV3y0i/ejbbX0LVeC+5qVxS6CmQcyadvR3FPX4
za07dyGCpukfVKJu26LKx9Ai+WwhLKlBwoJM/n6uPDfZKLpkcj2UNlX0UwiKghgLBBGzhlL+TrWd
lKGZZem1GGy/ZETWyj3JtXgAWpUTIlqkSX81J9mG9M3ICUqjyG7E1iF0tL2wsBUAM6SZJetLNRk1
k+EqeZZoujgr52wIua6ZvTuGnpBh38j3gtE2OTDK3mukj01M68CnLIadPY31OJDqaZTKYgo/qoio
UUd9snBj5KEp2ppsOJUkocjm7IogRP09urthDnUMDtvYIaCHOKYCeV9LGjuxQFLv7I1rAicJsi7G
ptT1SNqmribPBWLOrjN8FASC5J5Do9dclNyUJnsBv/BEoC8RpyiZolZ9QUpRrrIns/YBaudVs80x
gNQbu+sd98EfUvKCI8PEJoD+DGijaWuNIp1g8D8lVVvfkVsvr+lKYxla3thz1cbuJLdjmxv2OanN
3qZOe8e5guB86/Wa2mHFaJMdRh9t2ScVgr1gMOz5nVEk2q2bq/6rVte4Cgwa7FvNgkIQSDJ5idpw
fEjeQ0PerS1rtBtRVuQPWD145MlcdvUehiSPNH1aHDDUTWfDO0uMadnpGDi+8GQt7uRgpminhqo+
11IPbS7KSP2ddCAFbJuqjb/p3eh9ICpTxiTOlBgyhqWiSuXRKHOSp5difvCx5skPubTz+Wmp9FI+
Iphu74au6OorqTPdoVqt5z0+q7bc/K9jIXhh72I+zkxc8qz0Dg2h5AVTitT8+uti4FTYzDYTNbNx
xI97jCbWP/+h7ojKvGZr5HiPfkJGNe2LHZKtZW/0LpE3Jhf8G3XOWsf82Bwej7ea+0gEZyx5LBB+
ON6yqHaWy+w/poUzEWAYe9u6MP4vH8qhePMIW6d8O1mI54VDj0aZ9agGt9+MnhkBrOgU+rSax+KQ
qe2vT+KrioqTuALLmKkiRgcw9PIkIsOQ0pvS6HHx+4WXLaIUOaX6NYVQtYtG8ZGQn3mH+yv7s8Ng
if7zZvvVt4f/SLD+Z7iP2RUQ0ssDu7U9zUTPZU+yUQd4fjX7Nq5AJ5EdexOt+S2sOiaZk8OdVG92
a4AbZA755E/Jsle55zLLTXM0hb32xid7dUo9F0yXv4q8DJPv8eS61EiN13o3rp5kjeQ0yZDUch5S
wiVNLQDVUW1QZL0z4Qxtfv1dvqr5ObC7ysHIkafJWMENP94Qwo2RjS4FkesEO5A23C2UFcmXAWXV
G3X4q1vh5Ejrn/9wKyjVolwEvfGE51uemzkSS9Nvvv/64/zMim1R7QPndUmZgtD48ijtpHt6ipDn
iShis9cpkDNjDtp+afd+nnSAopLuMnLFV9aYOjvW5a/gkf+O9P4e6XHp/nsX/HDoDtUhT38y0uPn
/tME06+6ji6OFpcf0R7mH669pliQgQSe9UQe6QruSN9zufL/bJ7/aYP9PwjAICYApB2OWJrk32mD
/fX59eNDG7wjjTCEEZtL1uR/vLyGHH3ocg+a82HxOqhixEzCpbFkeUZUc6O2qY/xMUNCTcZu4WpX
BArmn1N4yNjSCXRu6ZkBGvfCvGWulMY7M3JUTAxxSuKYyEz9so+JEg46ZSzEiy6T1odl7sdXvQ/I
WeQ5dUKSWNYZbwzS9pzFetf6qB72XWZhNzDnqvice02HDXmhYMoZKdZIHIb6kxXDTuaBH7IcXhjC
kYcwNkHr5tMH26vNMmxpNR4ZbFuXvlUuSO+jsUauIDpx5xXreE2vSgpYeDd1Sw4exoK15swPdu70
bWiiiXNIMGx6clKOhNfUmFB5YoQm0sLCLRkQo5l9iZqmlAHO3nS4oBh1ORlkxJeXiXAaB7q157Yb
StN56w3deO+qjiSOgVlYf461Ikn3Ue7NzQ7s1+r7ZTvE3LFm/eJ6aBu3Rl6N31N059Yu0+sq3SUa
VoxwTvolCxvq1uncjqwoRNqX2kHHf/PBwj5R3cWkQJ/ZcdV053ifks9oC+tPM/TXL9PSDe4l8biD
scUaHNv71KqMZtN5xNlvJ/KG3WCpVdTQWXmNG/rlQIlrimyy/6wW/vvs+OvZ4fN2+fdnx/WhK9gH
kD6YvH58rD/6n8fHKpNGeua7f0Eq/yYDiT9cwwPaABLgz13uP1M0ix2wYzoES5D4iP56van/fnxY
4g9euZbDE+evDfHvPD5O36gAAoADsZfwjjK5IzTlh/dcxUvaaDrWeSXK1kvbRYyzFIZ1NiCneaNq
eGXqXY+FngXkB3IHSqOTsgFYm6eLYSkPTHnKZmtMvpjOed+bybnyJ/2sdTX7anbijDyT2R/x5phg
YxsP6/3Gt0e7IzmaPnKZpNgtlUGtYRNwh9WPaf5e+UYGKijVexkgc4qyjVYb4zsfNc7HTtcMuPBl
V4jA7/Sq+c1i4fjBgD8ZzCINppEnr3GIsn5U+R5KYKzgG1NKmwTMKH/jKOvpefmg5/T9cJSTB305
IgoCq8JXNRlbbSrqLeuE9kIu1i0akbeioH52YQBPZQJp0vKhYXj5WsGYI43ScstDm+Ua8haTrGG/
7ciCHr/9cN/8ZLpK1fjqk9HmmA68SBNBJjfDy2OBT6sE2/b+MJRt8ohES9wOiYVxTDNWE1ku456H
azfjLQOEkIcR5Ndvc7y66g3NXw1evcCUFi/xgkFt9aoBcTTuRp2iO6xWG1tU+/U30c9VtVXdkO0X
x23OnKP3zbWN6LEh6Pu5zGy8cWXRKJsaTDo3fh+5X6vVRscEw6gx7OsQQ1QmbIQRuO28xEj6sFk9
eNnRjldXjKQDfUglSyQvnS7l0bw3HI189dzcx342fTZWh583Aoq0GqdIw96I+nJn1CNzUrmk0Biy
GhbjeZskg3m2mEiTNpEeY3hj/0ZYVr30jGRrbWEN5qnmGaqdja3fqEhqLirPfC+avPvsK72SIeS8
cQ9aJ43vR12SW98umvGI4yOyt4am8nmbJ1F0LhnyuAFzwOJ5NFqQKCJJFhLe505vwikX1Vb4/DKb
xo/TSzvll2RHaFA/JFQZz2af2ua+r5rsUme+d5mUjfMuzlkAXqQqI69IN+ErdF4esWErq/g7kOYU
06E2t+TbLy7ePl8UH9zITnVY0nb3sMTm+L0d8k4GxSL0KzYA3VXMcNOnNJnIe3in6d+zrhJYIAfL
b1CNL4pU6sGIP6mlY7XF5BCosz9LQ4QmInAnxM9nXaOjoADpuiW1NuAT7SacLQayIfM/R9+h9iI+
eMhtcWmOYH3bPhc9bAyp4m1J3O0DN4PvhW3Uyo+zVTffvb4ynxbqn92UJu3H2oytT9agD/d9WWZB
5TfqPDHKaMawsGhXptLyizrGvL9JibdAaZkjtNeZdsPGJpS7ka5yQ1kn+YNdk889YHh81tJyEGxh
0/GrVeSusUnYVZy1KjOckDPcrbkDIAWtFNJ2YCepm8CaX4ib7Ftw7xmp2R+rccoEfj2Sr5asqPWt
nBBPBO7gF91WlRpihmXyzH0dM4QI206PPghQwBUzNS37gHrC/kANSA4ho/5UbKUauseFbA1vIxS+
PiyjnDXbb42rztTk1aiwUmRV5RzcKOWnmOMMV2TkyRgnmpZ+qViRlmHvR3ONCTROtL0bLdaNVk5d
u4nmGQJLMsrCCKTXIJnJ9cmPg5QhchsisYD9ORdiRgdDijurazyLAa4VUrWnIbV2OWn0lLp1gkd2
bkr90SKN++OUphAE4PcP9lbWmXtG+LGNxq8xxPck650i7IhbeK5TJcsww4xwacliwWGAo5wxvH2T
qXoCpJAW6lFP62lYXRrjpU0dhg1VB2E+9MDMq67EOzj0mCDD2JDGRZxA97jXulpN4H9T3q5uktrY
Mad0vlBZ60JIKbzxA/Wg0WwnN2LcWNgTIEer67qdyqtMXapKYG0thyjp9w4JyLe1kAzJlqocy7M4
FwBh9Nm1biNLDNcFHvmFY5EWv3OsLL9ZjHIsginRort28WbC4NmefEaSysTbUdJ577tlNe8iJxmu
uySdrqslJf6v1y3sJf5qop1TBz8twoHsvuAXkYVlhCz4uj2u2305VxrD16Mr12kYSgbO0a1bzxCA
Am818dqrnTeqbO1uWC2+rHvcjd4n/g2FP/P+aCnRBYB9wxn86zfLK3C3yejHtsjlcuGIYA84GcF0
dcrSZZL1QeddENqFPlwxmFKX06ycbYdvay9Lc6E/8JPtQqL01myieCeI035jcHE6Tlh/EW8Vd7CS
WS1sJ8vKSCQt63qvPjB2LPdOTC7I4I3j2a8/7+kC7/QoJ3WIa4HJ8Me5PjCPdK+QDHj0SM2wN+05
3cQ2i4A84dH464O+VhFSzrGIhe5kEzFEJfny7W07yqhTFm4HUnqSz7UWRWx50D3YszFsm4JdgSE9
sfWaybyZk3rYx47mhAzj5htREOXOro03G0UjHj3b3/76t3tdNDmgKahxDUpOKgsK8x/nOBmRDPEg
ou5goSC5KjTX/uix6Do3GWxeD+S8vnHJrR/2ZZFGs0/Lv0JAGQqcgmty5BdppqX9QXdmf6fTQIQR
grwr6ed50LZEgMRepV83Vur/2Y7967jxJH8QNSenHm+yQaKcAQbDPanYzKatXbPXukPkdoa9y8rS
FpjmJWN2OXrJs5ZP3kd/0bWvMldjCL8JjQbdftA6Ja8ObYrKmw7tnrnJVUlYYZuf2WWbYfNnnk64
iWV1Olbz3IZh1RdEkDQVqgwMYe53h7JFf+NMvi5A+Tir2hUNgUeLcjK3tZTNe0n2/cEH9huMwqmw
g6Pur40oeuPUvb47XdRVKHTpgxhKn0oJhnRKBoam8mCXvdrGWqqfEfJSvfGBfnoUn5sEOfCq9jq5
T9JicqTFvungLH0RGrz8N2bFM/J4wf+3K/+7K+eh9+9d+advvfyfsD708idNOT/5d1OOgMXX+b5R
tfgu+ut/pC0YxvQVnLdajmna1y/pb2kLTbnLLB8UDlNvZs82V+Q/Tbn1B/kqvGgsndG0i6Tqd5py
+seTx4hwdFsIzNdro8+1cnLx63bvWWkjrSe9LVS8GZI26zcUA1Ybrm3ge5BgUf1OHi0jvUf3E6CL
cDdGPzSXsyhisZ+aPG7o5b3lPlv9J0ZsYkXxkWykZ5pXF3fIs6wbubpWkqk1eVWvXpYYawqr9dEb
d+xbUXPMR9/L6oDxYCawUrQRyOZ+Y/B3rW4Z+2ic8Y4mGs12EceW5tTdYE+mTmZe14gAN6/5LP1E
GoG7enKioz2He4Sbee7S/huxTEgF9a6Dj4Z2L/Z2ddwkbGNXNEMm4+SRWFVLhIji1RWSPasK01lo
XkiH6n5q8rRodtIanQRi/DBv7DxKPwlW1R8yztp1kWfLkzWRobwZzUK/4TFgIqs+MiUMsVCvySrW
yo3B+uuuSFraTp5G0ze2t/mTOhIqoiOtggxeZbH8t7KPEABz5qUW6o3FmMwvzoq7WHoL8gU1uoFd
HETEgxKLe56oyVCIVGJZAnFZ5Lmtw+Kgw1vFiJpVjl/kCtqYbZaOCOIiJN/miuLwx5Uq7plxe8il
C6tDrtiOSrHk3+GDUYdqjS0J1JHxYcTLbF7KI/tj8rWVA+Jn7Wd5pINQ9M0iwPsFNQROJND+YoWJ
dCzXHz0np3RfUh5LgUXAbEp+uxLnxezglY9mvPKRSS7VXl9aTOsoxeuUyOM4eY81TSs2JZHsY8g6
D9YJynbnk9I8CCjKRLO8GazR7PdtjBozLFdgyjAWCFUYy8BRUUma30xCY0aLSGi+jb0OnEkspUNi
/SwsrMaF774vE11gIs+4pgOk5Irtcz/FFyuL5JbGHkEQ1jRHIeEutWs/jtBXFO1iMg+2o6ELJq+R
DsZkv33KJEg9tuZRikB1aZ+qGBVSIJJxtAF6lMkXmy3enUwNeTMZRp9uZhV3TshAK1JBgtT/MBQ+
igO/MDCX9TWxHpAgsffDm6pZ/w5Z0xfnTaGqPFxmmwC3FMmAGdIac53nOHNE4E1i7ENjtr0b9DsJ
Jiori9OzqEnzPEzNGEUtQ6poCMwRhw/WgrQoQ6szsf737CG+a4UdP2vIMg9L22ZfLG8hf2yomvlz
MS/8DppN5NGmACpwabhz/MFK+jbHJsQdpOuZbYQzc/0vS72IaxDbMUyVqSmXIC/QPSNioW8NFr2c
P7pwBfwQaEFC+LBdsZbtLD0EozjNj5PmOfyCanaHPTY6Oi6V2GAW08SsRjoCC8HsNA9yN0FokJjj
CmqLGvrifOFnix49WY05LOd5YjT1l0p3GlRuC/Su3eDFzqHztGymLVmSe9NqBTqNqbeLs0EfjU/o
e+ooVDRA2oWDPO5jwhVyN02+6wd6MpP9ZHmqfvJTowDemcXltJW5EEAhao+fSFgqhikq3vKdMjCl
3xRR19jfWy0f9Mc8okCHJJHq+kVLUx9vpd8Jkiqb1GjCVgrzvmy7qTzT7KzsLsxCJfGOR6x0PtLz
DFeqhjSaGtZg7gR+4u9cTHO3ccpYsjSptLLflJPbqR0Q9CHfqKK2micvG9oFV5o5XFIC+2LLo67+
MDIQeYIS2eCBT1qVbpByyxpaZm0dnAieweNoLALuzqSP6loYxeLezdaYqz1fKy46N/Um1F10wfpG
kqCVbapRzENoynz6NmSzq4V0KfVTaURacz6XXSMx+zHCDODXm4LLoCyfTQlWiDj7Ns93IHHz+Iql
RHqdVcaSIgUf4SXOXVQm+yFxrBSd3AgdtXIYHIWNVfHYTEr/W8nLlPBOc+g/U/GMmBpn2l1a9X43
shivt4mWNe+M2MvLvQRK4P5Zb/23Evq7EqJq+fdK6P0aJ/1zha/PD/5VCEHwQ+3J+hLR5ZpfTR3y
13bCWSOqbZxoBmrQo/j3nzrI+oM/8AQthreuPVcrwz91ELkFqw+ftcZaIK1x2L9hV3jZz/oG3STF
PzcM1n16gdMWwKhI3Mmddnmap+YTOjBeVQ7hiqQm2eYZKJJsm6Rz/ZYE92Qr/+dh6d+gNAsLj92p
yoDlmRwa21ie5GzW9yUxNya2BZJvdrnDTjdcXDe9cN1Y00PAYqN+7rjKY+6fVcXyRmfysgk6/irU
khaWEqwhPANOejqRIvGrrIZfZfEAeozVEhpp2gM884eLHy6Pn4zhf3IoPqsAA4X6l075ZEQhUfih
jnWMJ5Lnx33tK2zEZRKdoTBb3hgZiHUQ8Z8u+fixWPXgsuOZzWrhtCs3I60sOlXoT36Txm5oL3N+
V2fR6gMzwOpuJxF3D2MGf2dTVigx0CeOsQkvrGivdHOJrA3j0eEMsRhbKjNmvnypEQF8W9l+pN35
vEgvMLvDeDOQh/BIE96DZ7X9h1+fsZeb9z8/Bb0col/TpD81Tho6xmKdGhydy9MxejfwPWncWkYv
GZtO8/2iJv1KRk37BYvLeD1nbnX76+P/5BtbBUYcmC2hjk6fs/zD7i6lNifrZlmeRsPBIq7F/i5l
khXmdlf//nXIfcjtbq6qLf84e/jhUKOqpNRkqz9ZqUVl52nLuR8V3bnfx+Pm159qPWun18bxfket
5QLfOLkOTWa7Juwf46lESrlJscJ966NcUAF5VCl5kV/JVvMvEj3Jrn59ZB6Dr4/sALtC/abzgFvP
9w8fsm4yd6zzXDwpxlLPGd36lv/a2s26m5wvRZ9Vb9wHP/sCXfabiIiZ2iC5OzmghJrInWw8xb0s
9nGVexf9lICQKIDs/O5nE2zXmKZ4vMatV2cVm5HFjdWaT1bJIzXMrTTbmX7bfhYO/wfVW5V8+vUR
T4av6+3BK8JmNshbBBGcefJF4p+l/kgXnUKnG93d6FlNux0A7dxPfj89EcKE2DXN0/zdCLvwimdu
deXacRa2/I1vnOnXF9X6uoIgvzLJ0OucnGlMFcD+/ch4yoBypeyU2Yeky0xhLcAJQOCCTJR2CrFs
1YjnX5+Il7388TzQUbLEX089r8X1svvhslq0eokdaZpPsRePFwUJKBvdT7s3Lt7X1xImGIDZSPLW
t7J5Mvud+nRJZj/2n4TWeqEO5mCTdOMhnmX+2y8KODtcszy9Ga3C9335eYTqJ8mzLjtQOBgbg13O
zu60YeNpqTz79ak7mYOs5455o06gMXwfKBinluzENbDJklp5aGK/esyV5e/x05JFEEO672CgXxvs
PbeQ3KyP2uRYPPalHsIbA2GNJj50B2idqdYWvyW2/PP3QsJlreo9tuTm+p2/+E7bxsN7VxwmL8s2
fp8OYT338V6kZIj9+hy8vny4ezgE9y/iLtM6eSrR39Ng2XF5qHpV0ohX9bZOCPv89VFel1o2lGbf
B+bMJNm1T24QyeKJdWrfHEZVmFcdhrAscPWp27l2iktGkX7GVvuNh9JPPprLsJyBuWlbNjKDl2ex
kaJQDGaaQ2mPIpSWVZ3POL5/+92FbEUXDMS5/9d/vjyKm+iaUnPWMnctopA1LQJqTRO7Ko+yNy6L
oxPs5cvLZgNCPc3Mbh3dnZxGxyrl0C1DdcD9FuPQ8KXz7MVacmlGubrlSsdfz8pK4vcwbC+nO6LF
C7yZwWM4eYlzxkqCVPClKyBWI7Uw06BoFjaIVL8I8iuXrehkLv2DUEmX76DOGhcszc0sdLQpbQKD
Da0ZDMrlqkTao3+vxtbzAqUK+4Ni94TAjmcPFpN1Bs061yScAfn65zoqh8eysfkdwQsPrMNd/wHh
9Ph1GNgmY0OBKLfxBfmm54iYtS/MCRorYCRm7XSdCNzQsBThlo3XNs9drfMxUzOpSgR4sASDpJPi
snfN0j73syj76o6tiHdaZSr696rRg5pkdrXxevpLxnHzwgwp62ztUmJE0MOyzuk4Czgw0SYrWBiH
IpfiOWZPe894UH2vbUvKLWh6hlTKLdqDvXjwGDqpe18qcygwEMdpfe1UnjIgC+QloG9XZqQoEP/s
h9VilpiG1GLjpB9wqTJxqjE9lB6zitVS5H3EoEsT/+t77idlMBe9y4PNZ6xscYO/vDILJUYui6qj
sddrguL9Ib7MzfkbudnNHSHxpFWnLLNh83SBJ5Bxt0RqPHSWPeywOyab1pD5bh7s+hwcXnq+9Im3
7Su2PrEu1QUeOdbITSHOib213ngJ/OTW5X7VefoTsomp56T2TbAsgX6Y0ddOXUND1iHld2pj++sz
9PqlRg9JHeHDi3VWy+jLEzQW7eTMqi8O7UDIyUzm4mZeRmAOWCH+D4fiDWq6wmIDtDauL57oMdtu
T+omT3R/cc9YNDkbg8HhuVPX8xuLoJ88a336WsRVMBl5/q1//sPLIzKxEY12UR60BHWJiUSNt0fc
VZcjg8kEOFHk31MXzve/fzKP3ZZOe75CCk4OW2ReFrlRdRjsTmwAGNSoyCIzXFIveaMYeV1Js1ah
BuHygHyDM+bloQyzynzl+NWhhhCOuJaklIRx+tlkYVFnP5C98Yj/ScuOPpuelShwNnn2aQSABkpz
soqCRT+0yG3bRsBKsyndIMpgWwmd+ZNW5Mm2oyi4IOQ33Vp2Yr/1otZPL1fGBd56Q4vVkgyL8KQy
qubWmPKGEBoThxN+0iEbH7sq7yCvwu/eZBUtDXk0q+FRmK3fhUNk6A/JktUHK1OFF7Sd6J/dnpln
QHYNpvz5yHLS60HwRJQRjCfepfCe6hX9pGoTClS7AqF0yFD1iohqjrSoOZ0KlFNOmUeBfSRKyV5L
Py9HzlQ95v3VuKz0qcXuontAoOq9n/jmJbJ18QXR5WghoVzpVcS8QLLqs6QG5XAkXKENJa1uPJKv
OrsSZ9ORh1XXqM825YrJoj7L3F2fm9CzLFODpJXSlswBXx6ELXLK034nIg/yFuerxIyDlyoFUaOm
e/K74XRlaCd36kjv0sRK8pJHqleHq/Led1TabnNGP/UZHFeL0HXfTD7aKxgMlcx8w7ABKSQqpNnF
rbdSxLAdsjxYlrG97piP2kfe2Mw6/kMXrxQyRs7tbQ4gPN/ghK+vrawZIZYVwHR2aKxK48rJVqqZ
3unWV3dFncXuMHyIjvwzcWSh1SsWrUmjWd+bc+5fau4itU3vgFATjdGp0D2S1fojZY36K9rWR/Za
64zR07QC2Sq5mrzBuBffSZDSvPNJb9KraMW4aQqteriweIPyA+Cn2zN/Pab+NFpHqq6IniVaBJiq
2dDp+3Qdqrqs+ertYsYSCdE6dW0za3xXrqPY6jiVndcBbbuOauvj1HZly+I09n2aIyX0uN4s5mT4
oTtSCYQR4v1mx+tXvzMgAaMq8dz+4yhZHJ67PLr1daJdfm0a3b1p5lHTdhrGpzWEGih7OFZGKkIb
tdadbTfEShPCNbrbPpaOGcx5138DNKA/SNOQB7RsWr2r9Tjd+WRzwPHxHHHOGbFmLsbR/ATEeekZ
qXMr7bp00K9AukqBjTTJo403di7RWl3fv1NQ/bjjylZr9qQsdTdOt9LqFduccmOWYu4DFeV6dAlD
trlC7Gy7oT7F3DXltAixNdjoXRclKqpAbx3xRWEWcNnIEHkWRmNrbONe087j2sREZsWLbgVyGNPq
0RFdtvUUQeeZ6HsNk6fmAepJWbaFfoymLxczQKk4g6kU9mPp2EGCd2ETt2UNNiT1Qf6N2InnkPAz
YiOTuVzS0NMxqe091U3dXu+FvneBwOtXTa2pTZ52hn6FL1Dclf7Q2iyM4qwMCNN2nYA/0pxN0Q/Z
k7J19ZlEgbwCQa3QKddd73fs0zRXbW1PsyP2vkjYQ0EBezU4/EtQox7E7wuz7jnvhfXd9xb/frYn
IzsvNAfTuJZkrEvNMvqst8NyW2YaNrBJ6vZh7IbIAsbArnk3WFhuN11WslxrusjubkSjlmc7auvu
opsncT1FIydrSEmyCjpUed8ns3PG7Tj7rBRkuTrehTdb74tKZWRAUCZOW3glM5YTe14QAEPl8q88
jJ7LZhzaadpM01TeFIMwMNdqE+pAA5uKCtMqq9Mzx62Sz5rp9F/cKAajIvVCLwHQDA1bHROLzCYT
ZfKt1OPSfJCKgjdw+n66dj0u77PIpw7f8/JW39s2ZigtgLN8wdLrN5s6i4W9aZzYJ/JzBRsQUF2I
6KHAuZuEdUM7xVaqQJ5Zp2kEt4Cv71BnuZeEWgaAnII5V1/9xKAE5iUKwXDQBuvWAJ6Iym+MbQsZ
m+U+gDXwVNALESvy2jqiM2mV5wV1TGuOePWj7IZVvqudF1KVpMQRuWdcANucQeKYIyWiqSXDh3Ra
M+YshzV61kZ5uQPOQiQZXQR9gSt5qZSxnXahbVUItTRjrMytmBguhCX5YHI1j6d3PWEgnIPONj4q
xZY5UJ4xHFQyzTdMPKbbNCvn6Nwi66BFmdpoNzgv45l3Qz0+2lieaQ+Uqq/1fC6xAi9zyyhVmebz
mKR9dOHz5LsqZrd3ztrSbQmQ9bDyCyshBHhYrKTc+FNZP4Ak6C4Ts5smck+MDnh5W3TvYQcNAG+k
nKNdqfl6f1bYWW/f4uViNVVORBsEzFbLs1EoKENsI6xLEuIjZxMBsVRh2c2QDViMwpVYDOugOtcd
8RqBSGM/nSdWKJK0g4Ok7H4KBmeUj8uCVBz5v1tamyxJvUuFRzK6pLHnrT8gO9XZfTv9A5QU/cNS
usmVDxo02fY1S9YNr073Nkos5yaDGvq17DWJZJS3zvekyJ2vU4sIOfA5X0+49vs17rv1Dp4bzesh
E0DtUQ0zVteK+H0+eiQ9sp4TIxIM7N84oP3mrrVUrC5g+PFwwYClXB49oEa2UreU/lByO1kglqAy
BHo0RDxHGhau7Hv76spBIYk3f5jAS5pOJz93Kku/H4vU/y7t/h+qIURF65Lg35d2D4eeOc5L6dLf
P/W3dMn8A3khHYqFOMhjh/LPxs4VSJd4nrEpY1jGbOqFdAl5Ev0TP0guA9rEH1Z2gr/QZqGH0Yip
9ypr+o2VHUNAavv/jECOMkThskdimkT9j1TmZe0/OmYSq9kCEGjF6E4MRVJRUMS1DR6gTqIbg5DD
JlzLA7Vm78xe5qFDSEk+rNdYniIfeZmimTDPXSWKJ3TZhrXxV3Vyo+PD383MnN8bIoa5Wzm2+7k7
ippJMNHuTA2pRODEQ37Tg5lPduVRDI2RebjWh9K+jetWn+F8KDb58aghok4LrbzlYZb1+wK+K+rm
FGjBJeuvblcehdjqKMru7Vw0285yxs/djA9kJ0z0A2GVLDZv8CnGWQE6R0B9MJPhidiV8rlFZxKf
uWau77M5hfoImG++aHXeKHXLXIHoBoQ6oizkRxt50FMDz+aumRlWBYNrtcQEiWi5i1pLpkGGwvnB
qrzmHhVac1eVyGdAGDYQ//m1jV0ViVoPAB3mt46nPTutKSuG/GXWBJPSEODAmoBXIzOezVtoNNQN
8aT355NXSIfPgic/QMfdX1a1Dm3XScf06zhApQ7pys14H9GAZEE7GgNY5k7v/X0k4BAFabsI6lYG
9rR50qzuXKbDJuGT82Lt+xmc15qwNNEa4A3/ZtuZNQcIKaJlX8RmdJ0ShITkYCnKD6nyhl3//9k7
s+W0lTSOv0peQC4taLs5VQNeyGIfO7Enk3OjEsRBO0ISWnileY55r/m1ANsCAnbp4niqhrtEuLvV
9PL11/9F9o0HSY6RQ66xKkWhrQiVr8hN2j7cr0B/INsgm599y0rCKwUX0Gi4SBvHHPlCzuAytxx/
lDgZkhh5qqO+CWqmwO1JaTCIaIEt0MaG/txWHqFBEPAOWvyLFom9rBGwmGae+RNAdCDcVyHuQFqL
oNHjePYQClhNACoE+cwWbeM4avMvrcXglCvTnzgCmOMIiE4mwDpc5yLT1ujmX2mpBqBcEJlTW1yP
1ThgfLwW7+OgEBeiMoz+wLBMIhl+iyeQQbggWDe5bmMHC5MU7BDnAXBEQYsp0hYe+KJ5izXSJa/+
oXPFiS9JC0QaNEoIhLc0AwBKReFfpkCm7ooWvFTUVuCi6gWkaaFEC2M04ATIKVmgnuymsm5B/noT
01uyVUMOyh8yKwYl1WjR4i9TQKcSAM5LCFkAqsoWW6W0OKua6Qp6rcVf6QKKVemVWZ/jIAZCy2rB
WgK2lZIrwGa1VOSR0kK6ohbeFVmV+Q3Bb0BfUi4AYC+W0Nv10nPMdhlcNMsk2la2AaFy7+7Sy5ez
FVGF584iuIGVZHgXKZ05WjnqqYzegbVvIIurHqGqq2LH3V37uKvGoCWqfTeRa/VzJHgiq0WhfzL9
8NSNVnu7vLPO8qPibiCUHLlA3ElYkfv08jIZhJg8SjCaUjwJ1ZmkfixhTaEzC2DnC34p8rk+8CWC
HGn5sCzVxXjQJM4jRlg1OB6t+mKbWXJOeFWOkCnE5haY4Bc4Q+GJ36CbLmw3hU5jRcLoRcpLmuF0
n5ty6CJlBOdZiaXxjLD4FBfhUDVk1mxAKXQISdVuNZlixWWWaqFLUMaBw47lW0ur5pP/xygb6UAm
IKBoATf+fZAy8tzCc+MPH8m7Jj/zTrTy/PfrcEUiN3xGMgyoEAELi/Az1Lp9hKzpk+ipIDk/YYw0
ANoCcMB2xuQVV/FPEKPBmUa0AtNVgZoqHr4pXtlJwusAduDm2CboTpXAiKHaHTMRm5+TBYE68QYN
Z0Cm9vVckcqbILHUj7AgycuACSckkQjWr9AU/WHKWTo7N+NSv5Bz/dpAu4zzoVpz6p7NyuRmIEVk
upJoll+TNBh8y9NauU/TkBxGMVbiEacS0NSWObG0pLkqYwTsWd6bbGqm6jgxU7QPFJDM53M2Cg67
elil3KDM9FrQPRtnqM4Gt4FnFrOhJ4Xhn6QgIMkuFrpyTeudkVVUXKxLEDoF/+oaGuYkzuepgm5W
hjy8zF4E8NH44cSlMY6Q3fxcWFn8qajtlLMbW9cVd8mlNlJAh44yr/EAXdn+XeTAsb3SvNr4WiuV
c2eqy+KWZEn5eVEV5QVIm18W7zgxIth69Spf3kux7t0DFG2AX0vkPwdhszhnB3LApELQvl+Y1eqG
lHeC+UEVcTwKUu9BWVrLmxpETQopFPsfS8nyOa4Bfoi7eC4v7zIMgS+zWFHri7DKjLGPWaM9CmXV
v/E0eC9zPyv+DFj6fHE8RVcZ43eHzVV2rHGMZhL2xWjaVENtgeY07lNK8GVlp2QL7VWWI7IWpCoG
YhUJ6+UCFGgTVjDtZqmOzXm1/KaQTkQKojQuE05t8Pju4HC61sKqp3bRKOqlV0jhP30pV6cEEcEn
w1YuUBrHwWKG2frXVWLcx4FYoF/MwAN7nFjYnjeDdhAL3WDWWK4TLDBJ3UFM9hYBiThbTUgcFFfQ
4q2huhJjIXMkLB8a6ep4fd2NTtQHuh12BLffGADru/fyjWYWYSo78iQ1MZqCFPoAGF1D+Ixc9/Ga
lP1XoyrQMRZCKTr3xDt3QEy6AJJApEysOnLcud4Ed7pvGL9UXy6GJVbo8nCRy1F0waWic+dr332w
5fdGYTuPURogYre0LRCpxImflMJWp3FoJrfH23igiaAhwAKg8aADntu5DMszJqdsNfKE1EOJ+YaN
dq4iVZeOUqTjrDFX68u3/6FD8qapBw2hngSpxdNbQbG8n1/sWkq96kvbc+jhgt7kMMWE6Oxobbta
i6tjxURu4RfLnzhYSQMFpCyHawBwQO34sFtFUB02z9mLBPKVkENBLUF82gpf9NPveuL4S+4bcO2X
c+wNuDlAEuBZFlgQEnt2hIZaOUEuSg3rF+X6stMRcKsg7RFFsJNS1bvrgk271sTKp6H1lrGAkDEu
cuyEIprpvDuCycaaG9aOEZIzf0sPTOfLpMhwbwPV0E0nvfbld0roTgSdl0O4CsCC+OxOBPVMxHri
YPI3vb37M/aTc5itmT8tOuEpjbW4oe07BRDst+HYCsW2dRcw0jvDwDgDSaXbLBbrKfJOO2I3zH/z
okhHwAEgSgcy2352O0JnUVQAsMsCnwyA7Z12BNO436Ko2fA/QSCw+O8PBTpAUwbvdDbseS++eRAM
9DN45yL2UdejnfCnMxvkM5LO6L7r+nueDfZ6cPbYFkSIwLnU5rh7eGdkdzBNgMjvdiwQW/ebB3Ck
OZxzzELasP3sLwhCixVps00XvX5BeEUc8RRUjjw/+tnGnP5j/sLI9OQXtsHYfgGbIKuNpNhEO18U
Jqfrotfhlvj3H51dqI2CXjzcRkVtPZs/37zgftWdurZvtf3Psf+YudnUa9oHzaaZN25M0PqP5TQ8
TAETYcBzc/YMWp8GwbHS8RX/MP/14TaioGZb3HOkKbbZvlWc8Nz5vcPsq17gtEF6zwpuTrhs9Cz+
hHxpz9K/u37oFgeMd0V2sO8Pe43uauUW//m39N1zk5mbLP1toc8jyGY56lvRSae+nr00Ir3+mE2Q
BN+29UX72fL7tv+0zGTPF7h5RL28e0Zoo2RBBe3b+GPOzT2b/e0EvbVn8Sd1RHqWf/Siv2fZr8zP
H63l0F70dJTf36G2WYpDf9bdfsU3ptGjm/3xXwAAAP//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4.png"/><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2.emf"/><Relationship Id="rId5" Type="http://schemas.openxmlformats.org/officeDocument/2006/relationships/chart" Target="../charts/chart3.xml"/><Relationship Id="rId15" Type="http://schemas.openxmlformats.org/officeDocument/2006/relationships/image" Target="../media/image6.emf"/><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169334</xdr:colOff>
      <xdr:row>27</xdr:row>
      <xdr:rowOff>52917</xdr:rowOff>
    </xdr:from>
    <xdr:to>
      <xdr:col>7</xdr:col>
      <xdr:colOff>179917</xdr:colOff>
      <xdr:row>41</xdr:row>
      <xdr:rowOff>169334</xdr:rowOff>
    </xdr:to>
    <xdr:sp macro="" textlink="">
      <xdr:nvSpPr>
        <xdr:cNvPr id="38" name="Rectangle 37">
          <a:extLst>
            <a:ext uri="{FF2B5EF4-FFF2-40B4-BE49-F238E27FC236}">
              <a16:creationId xmlns:a16="http://schemas.microsoft.com/office/drawing/2014/main" id="{C64E4A7F-02E0-4A97-9700-A49773E20F9B}"/>
            </a:ext>
          </a:extLst>
        </xdr:cNvPr>
        <xdr:cNvSpPr/>
      </xdr:nvSpPr>
      <xdr:spPr>
        <a:xfrm>
          <a:off x="169334" y="4963584"/>
          <a:ext cx="4307416" cy="2635250"/>
        </a:xfrm>
        <a:prstGeom prst="rect">
          <a:avLst/>
        </a:prstGeom>
        <a:noFill/>
        <a:ln w="952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145725</xdr:colOff>
      <xdr:row>0</xdr:row>
      <xdr:rowOff>33379</xdr:rowOff>
    </xdr:from>
    <xdr:to>
      <xdr:col>10</xdr:col>
      <xdr:colOff>488462</xdr:colOff>
      <xdr:row>2</xdr:row>
      <xdr:rowOff>109904</xdr:rowOff>
    </xdr:to>
    <xdr:sp macro="" textlink="">
      <xdr:nvSpPr>
        <xdr:cNvPr id="2" name="Rectangle: Rounded Corners 1">
          <a:extLst>
            <a:ext uri="{FF2B5EF4-FFF2-40B4-BE49-F238E27FC236}">
              <a16:creationId xmlns:a16="http://schemas.microsoft.com/office/drawing/2014/main" id="{0A3558A1-6C0B-B980-DD5C-5CB9EA0F816E}"/>
            </a:ext>
          </a:extLst>
        </xdr:cNvPr>
        <xdr:cNvSpPr/>
      </xdr:nvSpPr>
      <xdr:spPr>
        <a:xfrm>
          <a:off x="145725" y="33379"/>
          <a:ext cx="6448506" cy="442871"/>
        </a:xfrm>
        <a:prstGeom prst="roundRect">
          <a:avLst/>
        </a:prstGeom>
        <a:solidFill>
          <a:srgbClr val="C00000"/>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latin typeface="Calibri" panose="020F0502020204030204" pitchFamily="34" charset="0"/>
              <a:ea typeface="Calibri" panose="020F0502020204030204" pitchFamily="34" charset="0"/>
              <a:cs typeface="Calibri" panose="020F0502020204030204" pitchFamily="34" charset="0"/>
            </a:rPr>
            <a:t>New Zealand E-commerce Performance Dashboard</a:t>
          </a:r>
        </a:p>
      </xdr:txBody>
    </xdr:sp>
    <xdr:clientData/>
  </xdr:twoCellAnchor>
  <xdr:twoCellAnchor>
    <xdr:from>
      <xdr:col>0</xdr:col>
      <xdr:colOff>127255</xdr:colOff>
      <xdr:row>10</xdr:row>
      <xdr:rowOff>170526</xdr:rowOff>
    </xdr:from>
    <xdr:to>
      <xdr:col>7</xdr:col>
      <xdr:colOff>190500</xdr:colOff>
      <xdr:row>25</xdr:row>
      <xdr:rowOff>95250</xdr:rowOff>
    </xdr:to>
    <xdr:grpSp>
      <xdr:nvGrpSpPr>
        <xdr:cNvPr id="41" name="Group 40">
          <a:extLst>
            <a:ext uri="{FF2B5EF4-FFF2-40B4-BE49-F238E27FC236}">
              <a16:creationId xmlns:a16="http://schemas.microsoft.com/office/drawing/2014/main" id="{D4506D79-46A7-568F-3B1B-A99189F3DF47}"/>
            </a:ext>
          </a:extLst>
        </xdr:cNvPr>
        <xdr:cNvGrpSpPr/>
      </xdr:nvGrpSpPr>
      <xdr:grpSpPr>
        <a:xfrm>
          <a:off x="127255" y="2102740"/>
          <a:ext cx="4317745" cy="2700581"/>
          <a:chOff x="127255" y="1969693"/>
          <a:chExt cx="4360078" cy="2676390"/>
        </a:xfrm>
      </xdr:grpSpPr>
      <xdr:graphicFrame macro="">
        <xdr:nvGraphicFramePr>
          <xdr:cNvPr id="18" name="Chart 17">
            <a:extLst>
              <a:ext uri="{FF2B5EF4-FFF2-40B4-BE49-F238E27FC236}">
                <a16:creationId xmlns:a16="http://schemas.microsoft.com/office/drawing/2014/main" id="{6FB3F6E2-D8B8-49DE-ACA7-900621B87CD8}"/>
              </a:ext>
            </a:extLst>
          </xdr:cNvPr>
          <xdr:cNvGraphicFramePr>
            <a:graphicFrameLocks/>
          </xdr:cNvGraphicFramePr>
        </xdr:nvGraphicFramePr>
        <xdr:xfrm>
          <a:off x="146425" y="2147410"/>
          <a:ext cx="4340908" cy="249867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9" name="Rectangle: Rounded Corners 18">
            <a:extLst>
              <a:ext uri="{FF2B5EF4-FFF2-40B4-BE49-F238E27FC236}">
                <a16:creationId xmlns:a16="http://schemas.microsoft.com/office/drawing/2014/main" id="{13AEEAEE-C7EE-43E9-8AD2-C27AE31D273E}"/>
              </a:ext>
            </a:extLst>
          </xdr:cNvPr>
          <xdr:cNvSpPr/>
        </xdr:nvSpPr>
        <xdr:spPr>
          <a:xfrm>
            <a:off x="127255" y="1969693"/>
            <a:ext cx="2143993" cy="255298"/>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SALES AND</a:t>
            </a:r>
            <a:r>
              <a:rPr lang="en-GB"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 ANALYSIS</a:t>
            </a:r>
            <a:b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14</xdr:col>
      <xdr:colOff>427713</xdr:colOff>
      <xdr:row>11</xdr:row>
      <xdr:rowOff>99786</xdr:rowOff>
    </xdr:from>
    <xdr:to>
      <xdr:col>21</xdr:col>
      <xdr:colOff>196547</xdr:colOff>
      <xdr:row>25</xdr:row>
      <xdr:rowOff>136072</xdr:rowOff>
    </xdr:to>
    <xdr:grpSp>
      <xdr:nvGrpSpPr>
        <xdr:cNvPr id="25" name="Group 24">
          <a:extLst>
            <a:ext uri="{FF2B5EF4-FFF2-40B4-BE49-F238E27FC236}">
              <a16:creationId xmlns:a16="http://schemas.microsoft.com/office/drawing/2014/main" id="{2C8603A0-2326-2924-CCB1-3299C60243ED}"/>
            </a:ext>
          </a:extLst>
        </xdr:cNvPr>
        <xdr:cNvGrpSpPr/>
      </xdr:nvGrpSpPr>
      <xdr:grpSpPr>
        <a:xfrm>
          <a:off x="8936713" y="2213429"/>
          <a:ext cx="4023334" cy="2630714"/>
          <a:chOff x="8805441" y="1990965"/>
          <a:chExt cx="3950109" cy="2695117"/>
        </a:xfrm>
      </xdr:grpSpPr>
      <xdr:graphicFrame macro="">
        <xdr:nvGraphicFramePr>
          <xdr:cNvPr id="22" name="Chart 21">
            <a:extLst>
              <a:ext uri="{FF2B5EF4-FFF2-40B4-BE49-F238E27FC236}">
                <a16:creationId xmlns:a16="http://schemas.microsoft.com/office/drawing/2014/main" id="{AEBDB579-2604-47CB-979B-0A9964E6B4B8}"/>
              </a:ext>
            </a:extLst>
          </xdr:cNvPr>
          <xdr:cNvGraphicFramePr>
            <a:graphicFrameLocks/>
          </xdr:cNvGraphicFramePr>
        </xdr:nvGraphicFramePr>
        <xdr:xfrm>
          <a:off x="8805441" y="2124808"/>
          <a:ext cx="3950109" cy="256127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3" name="Rectangle: Rounded Corners 22">
            <a:extLst>
              <a:ext uri="{FF2B5EF4-FFF2-40B4-BE49-F238E27FC236}">
                <a16:creationId xmlns:a16="http://schemas.microsoft.com/office/drawing/2014/main" id="{8B9119D4-9B4D-47B5-BE3B-879C9441CF48}"/>
              </a:ext>
            </a:extLst>
          </xdr:cNvPr>
          <xdr:cNvSpPr/>
        </xdr:nvSpPr>
        <xdr:spPr>
          <a:xfrm>
            <a:off x="8810432" y="1990965"/>
            <a:ext cx="2717780" cy="298154"/>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SALES</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DISTRIBUTION BY CATEGORY(%)</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7</xdr:col>
      <xdr:colOff>340419</xdr:colOff>
      <xdr:row>11</xdr:row>
      <xdr:rowOff>66484</xdr:rowOff>
    </xdr:from>
    <xdr:to>
      <xdr:col>14</xdr:col>
      <xdr:colOff>341922</xdr:colOff>
      <xdr:row>25</xdr:row>
      <xdr:rowOff>130490</xdr:rowOff>
    </xdr:to>
    <xdr:grpSp>
      <xdr:nvGrpSpPr>
        <xdr:cNvPr id="42" name="Group 41">
          <a:extLst>
            <a:ext uri="{FF2B5EF4-FFF2-40B4-BE49-F238E27FC236}">
              <a16:creationId xmlns:a16="http://schemas.microsoft.com/office/drawing/2014/main" id="{A5DE1E11-ABC8-6F7B-7950-9253A95B58ED}"/>
            </a:ext>
          </a:extLst>
        </xdr:cNvPr>
        <xdr:cNvGrpSpPr/>
      </xdr:nvGrpSpPr>
      <xdr:grpSpPr>
        <a:xfrm>
          <a:off x="4594919" y="2180127"/>
          <a:ext cx="4256003" cy="2658434"/>
          <a:chOff x="4612829" y="1996720"/>
          <a:chExt cx="4298337" cy="2635756"/>
        </a:xfrm>
      </xdr:grpSpPr>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F5C0276-0F52-4F88-9BD2-B4E43F210C09}"/>
                  </a:ext>
                </a:extLst>
              </xdr:cNvPr>
              <xdr:cNvGraphicFramePr/>
            </xdr:nvGraphicFramePr>
            <xdr:xfrm>
              <a:off x="4612829" y="2149525"/>
              <a:ext cx="4298337" cy="2482951"/>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12829" y="2149525"/>
                <a:ext cx="4298337" cy="248295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24" name="Rectangle: Rounded Corners 23">
            <a:extLst>
              <a:ext uri="{FF2B5EF4-FFF2-40B4-BE49-F238E27FC236}">
                <a16:creationId xmlns:a16="http://schemas.microsoft.com/office/drawing/2014/main" id="{AB275030-2D9F-4B31-82F1-CD986BAC6054}"/>
              </a:ext>
            </a:extLst>
          </xdr:cNvPr>
          <xdr:cNvSpPr/>
        </xdr:nvSpPr>
        <xdr:spPr>
          <a:xfrm>
            <a:off x="4613123" y="1996720"/>
            <a:ext cx="2229794" cy="249957"/>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GB" sz="12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CATEGORY</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0</xdr:col>
      <xdr:colOff>150212</xdr:colOff>
      <xdr:row>26</xdr:row>
      <xdr:rowOff>47759</xdr:rowOff>
    </xdr:from>
    <xdr:to>
      <xdr:col>7</xdr:col>
      <xdr:colOff>179916</xdr:colOff>
      <xdr:row>42</xdr:row>
      <xdr:rowOff>0</xdr:rowOff>
    </xdr:to>
    <xdr:grpSp>
      <xdr:nvGrpSpPr>
        <xdr:cNvPr id="39" name="Group 38">
          <a:extLst>
            <a:ext uri="{FF2B5EF4-FFF2-40B4-BE49-F238E27FC236}">
              <a16:creationId xmlns:a16="http://schemas.microsoft.com/office/drawing/2014/main" id="{85DA9D8B-34BF-8590-73C1-E660A5FF5E9C}"/>
            </a:ext>
          </a:extLst>
        </xdr:cNvPr>
        <xdr:cNvGrpSpPr/>
      </xdr:nvGrpSpPr>
      <xdr:grpSpPr>
        <a:xfrm>
          <a:off x="150212" y="4937259"/>
          <a:ext cx="4284204" cy="2855098"/>
          <a:chOff x="150212" y="4778509"/>
          <a:chExt cx="4326537" cy="2830908"/>
        </a:xfrm>
      </xdr:grpSpPr>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A659B0D1-A08B-4226-80E3-096167119251}"/>
                  </a:ext>
                </a:extLst>
              </xdr:cNvPr>
              <xdr:cNvGraphicFramePr/>
            </xdr:nvGraphicFramePr>
            <xdr:xfrm>
              <a:off x="201082" y="4910667"/>
              <a:ext cx="4275667" cy="269875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1082" y="4910667"/>
                <a:ext cx="4275667" cy="2698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27" name="Rectangle: Rounded Corners 26">
            <a:extLst>
              <a:ext uri="{FF2B5EF4-FFF2-40B4-BE49-F238E27FC236}">
                <a16:creationId xmlns:a16="http://schemas.microsoft.com/office/drawing/2014/main" id="{8AB5497B-F583-4B0E-B0FF-92788404C8FA}"/>
              </a:ext>
            </a:extLst>
          </xdr:cNvPr>
          <xdr:cNvSpPr/>
        </xdr:nvSpPr>
        <xdr:spPr>
          <a:xfrm>
            <a:off x="150212" y="4778509"/>
            <a:ext cx="2143993" cy="255299"/>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bg1"/>
                </a:solidFill>
                <a:latin typeface="Calibri" panose="020F0502020204030204" pitchFamily="34" charset="0"/>
                <a:ea typeface="Calibri" panose="020F0502020204030204" pitchFamily="34" charset="0"/>
                <a:cs typeface="Calibri" panose="020F0502020204030204" pitchFamily="34" charset="0"/>
              </a:rPr>
              <a:t>SALES BY REGION</a:t>
            </a:r>
          </a:p>
        </xdr:txBody>
      </xdr:sp>
    </xdr:grpSp>
    <xdr:clientData/>
  </xdr:twoCellAnchor>
  <xdr:twoCellAnchor editAs="oneCell">
    <xdr:from>
      <xdr:col>19</xdr:col>
      <xdr:colOff>61800</xdr:colOff>
      <xdr:row>28</xdr:row>
      <xdr:rowOff>46148</xdr:rowOff>
    </xdr:from>
    <xdr:to>
      <xdr:col>21</xdr:col>
      <xdr:colOff>116417</xdr:colOff>
      <xdr:row>38</xdr:row>
      <xdr:rowOff>74083</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AC2C2C89-09C1-408B-BAE9-096D6C6310B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24633" y="5136731"/>
              <a:ext cx="1282284" cy="18271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35262</xdr:colOff>
      <xdr:row>28</xdr:row>
      <xdr:rowOff>37975</xdr:rowOff>
    </xdr:from>
    <xdr:to>
      <xdr:col>16</xdr:col>
      <xdr:colOff>518582</xdr:colOff>
      <xdr:row>38</xdr:row>
      <xdr:rowOff>74083</xdr:rowOff>
    </xdr:to>
    <mc:AlternateContent xmlns:mc="http://schemas.openxmlformats.org/markup-compatibility/2006" xmlns:a14="http://schemas.microsoft.com/office/drawing/2010/main">
      <mc:Choice Requires="a14">
        <xdr:graphicFrame macro="">
          <xdr:nvGraphicFramePr>
            <xdr:cNvPr id="33" name="Year 3">
              <a:extLst>
                <a:ext uri="{FF2B5EF4-FFF2-40B4-BE49-F238E27FC236}">
                  <a16:creationId xmlns:a16="http://schemas.microsoft.com/office/drawing/2014/main" id="{E778B1D6-93F7-403F-A8AA-5E7E30F4DE3E}"/>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242762" y="5128558"/>
              <a:ext cx="1097153" cy="1835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574878</xdr:colOff>
      <xdr:row>28</xdr:row>
      <xdr:rowOff>68217</xdr:rowOff>
    </xdr:from>
    <xdr:to>
      <xdr:col>19</xdr:col>
      <xdr:colOff>0</xdr:colOff>
      <xdr:row>38</xdr:row>
      <xdr:rowOff>63501</xdr:rowOff>
    </xdr:to>
    <mc:AlternateContent xmlns:mc="http://schemas.openxmlformats.org/markup-compatibility/2006" xmlns:a14="http://schemas.microsoft.com/office/drawing/2010/main">
      <mc:Choice Requires="a14">
        <xdr:graphicFrame macro="">
          <xdr:nvGraphicFramePr>
            <xdr:cNvPr id="34" name="Region 2">
              <a:extLst>
                <a:ext uri="{FF2B5EF4-FFF2-40B4-BE49-F238E27FC236}">
                  <a16:creationId xmlns:a16="http://schemas.microsoft.com/office/drawing/2014/main" id="{153820C0-7F60-46D6-A6DA-B17572BF934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396211" y="5158800"/>
              <a:ext cx="1266622" cy="17944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412748</xdr:colOff>
      <xdr:row>27</xdr:row>
      <xdr:rowOff>42334</xdr:rowOff>
    </xdr:from>
    <xdr:to>
      <xdr:col>21</xdr:col>
      <xdr:colOff>179916</xdr:colOff>
      <xdr:row>41</xdr:row>
      <xdr:rowOff>148166</xdr:rowOff>
    </xdr:to>
    <xdr:sp macro="" textlink="">
      <xdr:nvSpPr>
        <xdr:cNvPr id="36" name="Rectangle 35">
          <a:extLst>
            <a:ext uri="{FF2B5EF4-FFF2-40B4-BE49-F238E27FC236}">
              <a16:creationId xmlns:a16="http://schemas.microsoft.com/office/drawing/2014/main" id="{3D092A68-CAE7-7414-976F-0BC533E06A26}"/>
            </a:ext>
          </a:extLst>
        </xdr:cNvPr>
        <xdr:cNvSpPr/>
      </xdr:nvSpPr>
      <xdr:spPr>
        <a:xfrm>
          <a:off x="9006415" y="4953001"/>
          <a:ext cx="4064001" cy="2624665"/>
        </a:xfrm>
        <a:prstGeom prst="rect">
          <a:avLst/>
        </a:prstGeom>
        <a:noFill/>
        <a:ln w="952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411086</xdr:colOff>
      <xdr:row>26</xdr:row>
      <xdr:rowOff>60699</xdr:rowOff>
    </xdr:from>
    <xdr:to>
      <xdr:col>18</xdr:col>
      <xdr:colOff>585903</xdr:colOff>
      <xdr:row>27</xdr:row>
      <xdr:rowOff>172857</xdr:rowOff>
    </xdr:to>
    <xdr:sp macro="" textlink="">
      <xdr:nvSpPr>
        <xdr:cNvPr id="37" name="Rectangle: Rounded Corners 36">
          <a:extLst>
            <a:ext uri="{FF2B5EF4-FFF2-40B4-BE49-F238E27FC236}">
              <a16:creationId xmlns:a16="http://schemas.microsoft.com/office/drawing/2014/main" id="{8E3327EC-C8E2-479E-AFF5-41AFBC3A988A}"/>
            </a:ext>
          </a:extLst>
        </xdr:cNvPr>
        <xdr:cNvSpPr/>
      </xdr:nvSpPr>
      <xdr:spPr>
        <a:xfrm>
          <a:off x="9004753" y="4791449"/>
          <a:ext cx="2630150" cy="292075"/>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INTERACTIVE</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FILTERS</a:t>
          </a:r>
        </a:p>
      </xdr:txBody>
    </xdr:sp>
    <xdr:clientData/>
  </xdr:twoCellAnchor>
  <xdr:twoCellAnchor>
    <xdr:from>
      <xdr:col>7</xdr:col>
      <xdr:colOff>309483</xdr:colOff>
      <xdr:row>26</xdr:row>
      <xdr:rowOff>54349</xdr:rowOff>
    </xdr:from>
    <xdr:to>
      <xdr:col>14</xdr:col>
      <xdr:colOff>338666</xdr:colOff>
      <xdr:row>41</xdr:row>
      <xdr:rowOff>148168</xdr:rowOff>
    </xdr:to>
    <xdr:grpSp>
      <xdr:nvGrpSpPr>
        <xdr:cNvPr id="43" name="Group 42">
          <a:extLst>
            <a:ext uri="{FF2B5EF4-FFF2-40B4-BE49-F238E27FC236}">
              <a16:creationId xmlns:a16="http://schemas.microsoft.com/office/drawing/2014/main" id="{A26194CF-26EB-1786-BF89-B6D27CB92CD9}"/>
            </a:ext>
          </a:extLst>
        </xdr:cNvPr>
        <xdr:cNvGrpSpPr/>
      </xdr:nvGrpSpPr>
      <xdr:grpSpPr>
        <a:xfrm>
          <a:off x="4563983" y="4943849"/>
          <a:ext cx="4283683" cy="2815248"/>
          <a:chOff x="4606316" y="4785099"/>
          <a:chExt cx="4326017" cy="2792569"/>
        </a:xfrm>
      </xdr:grpSpPr>
      <xdr:graphicFrame macro="">
        <xdr:nvGraphicFramePr>
          <xdr:cNvPr id="28" name="Chart 27">
            <a:extLst>
              <a:ext uri="{FF2B5EF4-FFF2-40B4-BE49-F238E27FC236}">
                <a16:creationId xmlns:a16="http://schemas.microsoft.com/office/drawing/2014/main" id="{E1EEB985-9857-4B8E-BF11-F62316C0664A}"/>
              </a:ext>
            </a:extLst>
          </xdr:cNvPr>
          <xdr:cNvGraphicFramePr>
            <a:graphicFrameLocks/>
          </xdr:cNvGraphicFramePr>
        </xdr:nvGraphicFramePr>
        <xdr:xfrm>
          <a:off x="4618609" y="4950646"/>
          <a:ext cx="4313724" cy="262702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Rectangle: Rounded Corners 39">
            <a:extLst>
              <a:ext uri="{FF2B5EF4-FFF2-40B4-BE49-F238E27FC236}">
                <a16:creationId xmlns:a16="http://schemas.microsoft.com/office/drawing/2014/main" id="{30600585-A4B0-4A7F-A19B-3BC920900E35}"/>
              </a:ext>
            </a:extLst>
          </xdr:cNvPr>
          <xdr:cNvSpPr/>
        </xdr:nvSpPr>
        <xdr:spPr>
          <a:xfrm>
            <a:off x="4606316" y="4785099"/>
            <a:ext cx="2636500" cy="292075"/>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200" b="1">
                <a:solidFill>
                  <a:schemeClr val="lt1"/>
                </a:solidFill>
                <a:latin typeface="Calibri" panose="020F0502020204030204" pitchFamily="34" charset="0"/>
                <a:ea typeface="Calibri" panose="020F0502020204030204" pitchFamily="34" charset="0"/>
                <a:cs typeface="Calibri" panose="020F0502020204030204" pitchFamily="34" charset="0"/>
              </a:rPr>
              <a:t>TOP</a:t>
            </a:r>
            <a:r>
              <a:rPr lang="en-GB" sz="1200" b="1" baseline="0">
                <a:solidFill>
                  <a:schemeClr val="lt1"/>
                </a:solidFill>
                <a:latin typeface="Calibri" panose="020F0502020204030204" pitchFamily="34" charset="0"/>
                <a:ea typeface="Calibri" panose="020F0502020204030204" pitchFamily="34" charset="0"/>
                <a:cs typeface="Calibri" panose="020F0502020204030204" pitchFamily="34" charset="0"/>
              </a:rPr>
              <a:t> 5 SALES PRODUCT</a:t>
            </a:r>
            <a:endParaRPr lang="en-GB"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4</xdr:col>
      <xdr:colOff>240619</xdr:colOff>
      <xdr:row>2</xdr:row>
      <xdr:rowOff>172220</xdr:rowOff>
    </xdr:from>
    <xdr:to>
      <xdr:col>8</xdr:col>
      <xdr:colOff>135608</xdr:colOff>
      <xdr:row>4</xdr:row>
      <xdr:rowOff>79007</xdr:rowOff>
    </xdr:to>
    <xdr:sp macro="" textlink="">
      <xdr:nvSpPr>
        <xdr:cNvPr id="29" name="Rectangle: Rounded Corners 28">
          <a:extLst>
            <a:ext uri="{FF2B5EF4-FFF2-40B4-BE49-F238E27FC236}">
              <a16:creationId xmlns:a16="http://schemas.microsoft.com/office/drawing/2014/main" id="{68E81F90-2FBD-65B6-EFE6-E171F601DCE3}"/>
            </a:ext>
          </a:extLst>
        </xdr:cNvPr>
        <xdr:cNvSpPr/>
      </xdr:nvSpPr>
      <xdr:spPr>
        <a:xfrm>
          <a:off x="2695952" y="532053"/>
          <a:ext cx="2350323"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PROFIT</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248976</xdr:colOff>
      <xdr:row>4</xdr:row>
      <xdr:rowOff>134262</xdr:rowOff>
    </xdr:from>
    <xdr:to>
      <xdr:col>8</xdr:col>
      <xdr:colOff>181058</xdr:colOff>
      <xdr:row>10</xdr:row>
      <xdr:rowOff>110066</xdr:rowOff>
    </xdr:to>
    <xdr:sp macro="" textlink="">
      <xdr:nvSpPr>
        <xdr:cNvPr id="30" name="Rectangle: Rounded Corners 29">
          <a:extLst>
            <a:ext uri="{FF2B5EF4-FFF2-40B4-BE49-F238E27FC236}">
              <a16:creationId xmlns:a16="http://schemas.microsoft.com/office/drawing/2014/main" id="{062F2EA3-3BE2-27BD-9F4A-277DD7E2F640}"/>
            </a:ext>
          </a:extLst>
        </xdr:cNvPr>
        <xdr:cNvSpPr/>
      </xdr:nvSpPr>
      <xdr:spPr>
        <a:xfrm>
          <a:off x="2704309" y="853929"/>
          <a:ext cx="2387416"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345671</xdr:colOff>
      <xdr:row>5</xdr:row>
      <xdr:rowOff>18890</xdr:rowOff>
    </xdr:from>
    <xdr:to>
      <xdr:col>8</xdr:col>
      <xdr:colOff>131232</xdr:colOff>
      <xdr:row>6</xdr:row>
      <xdr:rowOff>114319</xdr:rowOff>
    </xdr:to>
    <xdr:sp macro="" textlink="KPI!E17">
      <xdr:nvSpPr>
        <xdr:cNvPr id="31" name="Rectangle: Rounded Corners 30">
          <a:extLst>
            <a:ext uri="{FF2B5EF4-FFF2-40B4-BE49-F238E27FC236}">
              <a16:creationId xmlns:a16="http://schemas.microsoft.com/office/drawing/2014/main" id="{578D455B-29DB-2882-F394-C5840CEC4611}"/>
            </a:ext>
          </a:extLst>
        </xdr:cNvPr>
        <xdr:cNvSpPr/>
      </xdr:nvSpPr>
      <xdr:spPr>
        <a:xfrm>
          <a:off x="2801004" y="918473"/>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E6F24B-5176-48A6-A449-DDEF4F65EE6A}"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$826,085.96</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347112</xdr:colOff>
      <xdr:row>8</xdr:row>
      <xdr:rowOff>63500</xdr:rowOff>
    </xdr:from>
    <xdr:to>
      <xdr:col>8</xdr:col>
      <xdr:colOff>142418</xdr:colOff>
      <xdr:row>9</xdr:row>
      <xdr:rowOff>168232</xdr:rowOff>
    </xdr:to>
    <xdr:sp macro="" textlink="">
      <xdr:nvSpPr>
        <xdr:cNvPr id="44" name="Rectangle: Rounded Corners 43">
          <a:extLst>
            <a:ext uri="{FF2B5EF4-FFF2-40B4-BE49-F238E27FC236}">
              <a16:creationId xmlns:a16="http://schemas.microsoft.com/office/drawing/2014/main" id="{EF185FF5-8837-42E5-A347-DCCDC98C5FC6}"/>
            </a:ext>
          </a:extLst>
        </xdr:cNvPr>
        <xdr:cNvSpPr/>
      </xdr:nvSpPr>
      <xdr:spPr>
        <a:xfrm>
          <a:off x="2802445" y="1619250"/>
          <a:ext cx="2250640" cy="284649"/>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4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8</xdr:col>
      <xdr:colOff>318935</xdr:colOff>
      <xdr:row>2</xdr:row>
      <xdr:rowOff>165870</xdr:rowOff>
    </xdr:from>
    <xdr:to>
      <xdr:col>12</xdr:col>
      <xdr:colOff>213926</xdr:colOff>
      <xdr:row>4</xdr:row>
      <xdr:rowOff>72657</xdr:rowOff>
    </xdr:to>
    <xdr:sp macro="" textlink="">
      <xdr:nvSpPr>
        <xdr:cNvPr id="46" name="Rectangle: Rounded Corners 45">
          <a:extLst>
            <a:ext uri="{FF2B5EF4-FFF2-40B4-BE49-F238E27FC236}">
              <a16:creationId xmlns:a16="http://schemas.microsoft.com/office/drawing/2014/main" id="{A016A9A3-FF5B-500B-12E1-28ECE69C9D5A}"/>
            </a:ext>
          </a:extLst>
        </xdr:cNvPr>
        <xdr:cNvSpPr/>
      </xdr:nvSpPr>
      <xdr:spPr>
        <a:xfrm>
          <a:off x="5229602" y="525703"/>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QUANTITY</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327292</xdr:colOff>
      <xdr:row>4</xdr:row>
      <xdr:rowOff>127912</xdr:rowOff>
    </xdr:from>
    <xdr:to>
      <xdr:col>12</xdr:col>
      <xdr:colOff>259376</xdr:colOff>
      <xdr:row>10</xdr:row>
      <xdr:rowOff>103716</xdr:rowOff>
    </xdr:to>
    <xdr:sp macro="" textlink="">
      <xdr:nvSpPr>
        <xdr:cNvPr id="47" name="Rectangle: Rounded Corners 46">
          <a:extLst>
            <a:ext uri="{FF2B5EF4-FFF2-40B4-BE49-F238E27FC236}">
              <a16:creationId xmlns:a16="http://schemas.microsoft.com/office/drawing/2014/main" id="{BA2469BC-FE86-3A42-7C87-AC35962EB851}"/>
            </a:ext>
          </a:extLst>
        </xdr:cNvPr>
        <xdr:cNvSpPr/>
      </xdr:nvSpPr>
      <xdr:spPr>
        <a:xfrm>
          <a:off x="5237959" y="847579"/>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489116</xdr:colOff>
      <xdr:row>4</xdr:row>
      <xdr:rowOff>181873</xdr:rowOff>
    </xdr:from>
    <xdr:to>
      <xdr:col>12</xdr:col>
      <xdr:colOff>274678</xdr:colOff>
      <xdr:row>6</xdr:row>
      <xdr:rowOff>94129</xdr:rowOff>
    </xdr:to>
    <xdr:sp macro="" textlink="KPI!H17">
      <xdr:nvSpPr>
        <xdr:cNvPr id="48" name="Rectangle: Rounded Corners 47">
          <a:extLst>
            <a:ext uri="{FF2B5EF4-FFF2-40B4-BE49-F238E27FC236}">
              <a16:creationId xmlns:a16="http://schemas.microsoft.com/office/drawing/2014/main" id="{6919C031-D0AF-3D35-1303-26C80A32A24E}"/>
            </a:ext>
          </a:extLst>
        </xdr:cNvPr>
        <xdr:cNvSpPr/>
      </xdr:nvSpPr>
      <xdr:spPr>
        <a:xfrm>
          <a:off x="5373731" y="914565"/>
          <a:ext cx="2227870" cy="2786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65568F-B29E-4576-8F56-E61EAECFEE84}"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49666</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425429</xdr:colOff>
      <xdr:row>8</xdr:row>
      <xdr:rowOff>95643</xdr:rowOff>
    </xdr:from>
    <xdr:to>
      <xdr:col>12</xdr:col>
      <xdr:colOff>220736</xdr:colOff>
      <xdr:row>9</xdr:row>
      <xdr:rowOff>161882</xdr:rowOff>
    </xdr:to>
    <xdr:sp macro="" textlink="">
      <xdr:nvSpPr>
        <xdr:cNvPr id="50" name="Rectangle: Rounded Corners 49">
          <a:extLst>
            <a:ext uri="{FF2B5EF4-FFF2-40B4-BE49-F238E27FC236}">
              <a16:creationId xmlns:a16="http://schemas.microsoft.com/office/drawing/2014/main" id="{117900F0-0C1F-32FB-23B2-7CB1E88D9F60}"/>
            </a:ext>
          </a:extLst>
        </xdr:cNvPr>
        <xdr:cNvSpPr/>
      </xdr:nvSpPr>
      <xdr:spPr>
        <a:xfrm>
          <a:off x="5336096" y="1651393"/>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12</xdr:col>
      <xdr:colOff>429002</xdr:colOff>
      <xdr:row>2</xdr:row>
      <xdr:rowOff>148936</xdr:rowOff>
    </xdr:from>
    <xdr:to>
      <xdr:col>16</xdr:col>
      <xdr:colOff>323993</xdr:colOff>
      <xdr:row>4</xdr:row>
      <xdr:rowOff>55723</xdr:rowOff>
    </xdr:to>
    <xdr:sp macro="" textlink="">
      <xdr:nvSpPr>
        <xdr:cNvPr id="52" name="Rectangle: Rounded Corners 51">
          <a:extLst>
            <a:ext uri="{FF2B5EF4-FFF2-40B4-BE49-F238E27FC236}">
              <a16:creationId xmlns:a16="http://schemas.microsoft.com/office/drawing/2014/main" id="{1B857858-F6A2-9C8B-571C-CEDAFA2AD71D}"/>
            </a:ext>
          </a:extLst>
        </xdr:cNvPr>
        <xdr:cNvSpPr/>
      </xdr:nvSpPr>
      <xdr:spPr>
        <a:xfrm>
          <a:off x="7795002" y="508769"/>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 OF ORDERS</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447943</xdr:colOff>
      <xdr:row>4</xdr:row>
      <xdr:rowOff>142728</xdr:rowOff>
    </xdr:from>
    <xdr:to>
      <xdr:col>16</xdr:col>
      <xdr:colOff>380027</xdr:colOff>
      <xdr:row>10</xdr:row>
      <xdr:rowOff>118532</xdr:rowOff>
    </xdr:to>
    <xdr:sp macro="" textlink="">
      <xdr:nvSpPr>
        <xdr:cNvPr id="53" name="Rectangle: Rounded Corners 52">
          <a:extLst>
            <a:ext uri="{FF2B5EF4-FFF2-40B4-BE49-F238E27FC236}">
              <a16:creationId xmlns:a16="http://schemas.microsoft.com/office/drawing/2014/main" id="{D8E68C96-64BF-71AD-E677-A16D5E0A12E9}"/>
            </a:ext>
          </a:extLst>
        </xdr:cNvPr>
        <xdr:cNvSpPr/>
      </xdr:nvSpPr>
      <xdr:spPr>
        <a:xfrm>
          <a:off x="7813943" y="862395"/>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586972</xdr:colOff>
      <xdr:row>5</xdr:row>
      <xdr:rowOff>6189</xdr:rowOff>
    </xdr:from>
    <xdr:to>
      <xdr:col>16</xdr:col>
      <xdr:colOff>372534</xdr:colOff>
      <xdr:row>6</xdr:row>
      <xdr:rowOff>101618</xdr:rowOff>
    </xdr:to>
    <xdr:sp macro="" textlink="KPI!K17">
      <xdr:nvSpPr>
        <xdr:cNvPr id="54" name="Rectangle: Rounded Corners 53">
          <a:extLst>
            <a:ext uri="{FF2B5EF4-FFF2-40B4-BE49-F238E27FC236}">
              <a16:creationId xmlns:a16="http://schemas.microsoft.com/office/drawing/2014/main" id="{EB2B6063-156E-4777-0BDF-33FB30EFD597}"/>
            </a:ext>
          </a:extLst>
        </xdr:cNvPr>
        <xdr:cNvSpPr/>
      </xdr:nvSpPr>
      <xdr:spPr>
        <a:xfrm>
          <a:off x="7952972" y="905772"/>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1FD3E4-1B2C-4C7F-B802-EC23E3892E85}"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 9000</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535496</xdr:colOff>
      <xdr:row>8</xdr:row>
      <xdr:rowOff>78709</xdr:rowOff>
    </xdr:from>
    <xdr:to>
      <xdr:col>16</xdr:col>
      <xdr:colOff>330803</xdr:colOff>
      <xdr:row>9</xdr:row>
      <xdr:rowOff>144948</xdr:rowOff>
    </xdr:to>
    <xdr:sp macro="" textlink="">
      <xdr:nvSpPr>
        <xdr:cNvPr id="56" name="Rectangle: Rounded Corners 55">
          <a:extLst>
            <a:ext uri="{FF2B5EF4-FFF2-40B4-BE49-F238E27FC236}">
              <a16:creationId xmlns:a16="http://schemas.microsoft.com/office/drawing/2014/main" id="{B94BA9B7-FD6A-8A2B-5B16-DE25034F2194}"/>
            </a:ext>
          </a:extLst>
        </xdr:cNvPr>
        <xdr:cNvSpPr/>
      </xdr:nvSpPr>
      <xdr:spPr>
        <a:xfrm>
          <a:off x="7901496" y="1634459"/>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16</xdr:col>
      <xdr:colOff>496735</xdr:colOff>
      <xdr:row>2</xdr:row>
      <xdr:rowOff>132004</xdr:rowOff>
    </xdr:from>
    <xdr:to>
      <xdr:col>20</xdr:col>
      <xdr:colOff>391725</xdr:colOff>
      <xdr:row>4</xdr:row>
      <xdr:rowOff>38791</xdr:rowOff>
    </xdr:to>
    <xdr:sp macro="" textlink="">
      <xdr:nvSpPr>
        <xdr:cNvPr id="58" name="Rectangle: Rounded Corners 57">
          <a:extLst>
            <a:ext uri="{FF2B5EF4-FFF2-40B4-BE49-F238E27FC236}">
              <a16:creationId xmlns:a16="http://schemas.microsoft.com/office/drawing/2014/main" id="{84C75430-459B-5472-7FEA-BA2FA7755AD0}"/>
            </a:ext>
          </a:extLst>
        </xdr:cNvPr>
        <xdr:cNvSpPr/>
      </xdr:nvSpPr>
      <xdr:spPr>
        <a:xfrm>
          <a:off x="10318068" y="491837"/>
          <a:ext cx="2350324" cy="266621"/>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PROFIT MARGIN</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505092</xdr:colOff>
      <xdr:row>4</xdr:row>
      <xdr:rowOff>94046</xdr:rowOff>
    </xdr:from>
    <xdr:to>
      <xdr:col>20</xdr:col>
      <xdr:colOff>437175</xdr:colOff>
      <xdr:row>10</xdr:row>
      <xdr:rowOff>69850</xdr:rowOff>
    </xdr:to>
    <xdr:sp macro="" textlink="">
      <xdr:nvSpPr>
        <xdr:cNvPr id="59" name="Rectangle: Rounded Corners 58">
          <a:extLst>
            <a:ext uri="{FF2B5EF4-FFF2-40B4-BE49-F238E27FC236}">
              <a16:creationId xmlns:a16="http://schemas.microsoft.com/office/drawing/2014/main" id="{0903BDC4-621E-1D1F-B667-A9860BDD633E}"/>
            </a:ext>
          </a:extLst>
        </xdr:cNvPr>
        <xdr:cNvSpPr/>
      </xdr:nvSpPr>
      <xdr:spPr>
        <a:xfrm>
          <a:off x="10326425" y="813713"/>
          <a:ext cx="2387417" cy="1171720"/>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40871</xdr:colOff>
      <xdr:row>4</xdr:row>
      <xdr:rowOff>158590</xdr:rowOff>
    </xdr:from>
    <xdr:to>
      <xdr:col>20</xdr:col>
      <xdr:colOff>440266</xdr:colOff>
      <xdr:row>6</xdr:row>
      <xdr:rowOff>74103</xdr:rowOff>
    </xdr:to>
    <xdr:sp macro="" textlink="KPI!N17">
      <xdr:nvSpPr>
        <xdr:cNvPr id="60" name="Rectangle: Rounded Corners 59">
          <a:extLst>
            <a:ext uri="{FF2B5EF4-FFF2-40B4-BE49-F238E27FC236}">
              <a16:creationId xmlns:a16="http://schemas.microsoft.com/office/drawing/2014/main" id="{C6B3EBCC-B2E1-2D74-6257-297123B0A850}"/>
            </a:ext>
          </a:extLst>
        </xdr:cNvPr>
        <xdr:cNvSpPr/>
      </xdr:nvSpPr>
      <xdr:spPr>
        <a:xfrm>
          <a:off x="10476038" y="878257"/>
          <a:ext cx="2240895" cy="27534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F26497-C9C0-4543-8492-EF7B933AAE29}"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12.08%</a:t>
          </a:fld>
          <a:endParaRPr lang="en-GB" sz="1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603229</xdr:colOff>
      <xdr:row>8</xdr:row>
      <xdr:rowOff>51194</xdr:rowOff>
    </xdr:from>
    <xdr:to>
      <xdr:col>20</xdr:col>
      <xdr:colOff>398535</xdr:colOff>
      <xdr:row>9</xdr:row>
      <xdr:rowOff>117433</xdr:rowOff>
    </xdr:to>
    <xdr:sp macro="" textlink="">
      <xdr:nvSpPr>
        <xdr:cNvPr id="62" name="Rectangle: Rounded Corners 61">
          <a:extLst>
            <a:ext uri="{FF2B5EF4-FFF2-40B4-BE49-F238E27FC236}">
              <a16:creationId xmlns:a16="http://schemas.microsoft.com/office/drawing/2014/main" id="{C65AA4B7-6E40-5F7B-B20D-8685B345A531}"/>
            </a:ext>
          </a:extLst>
        </xdr:cNvPr>
        <xdr:cNvSpPr/>
      </xdr:nvSpPr>
      <xdr:spPr>
        <a:xfrm>
          <a:off x="10424562" y="1606944"/>
          <a:ext cx="2250640" cy="24615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2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xdr:clientData/>
  </xdr:twoCellAnchor>
  <xdr:twoCellAnchor>
    <xdr:from>
      <xdr:col>5</xdr:col>
      <xdr:colOff>105834</xdr:colOff>
      <xdr:row>6</xdr:row>
      <xdr:rowOff>86782</xdr:rowOff>
    </xdr:from>
    <xdr:to>
      <xdr:col>7</xdr:col>
      <xdr:colOff>275168</xdr:colOff>
      <xdr:row>8</xdr:row>
      <xdr:rowOff>116416</xdr:rowOff>
    </xdr:to>
    <xdr:graphicFrame macro="">
      <xdr:nvGraphicFramePr>
        <xdr:cNvPr id="63" name="Chart 62">
          <a:extLst>
            <a:ext uri="{FF2B5EF4-FFF2-40B4-BE49-F238E27FC236}">
              <a16:creationId xmlns:a16="http://schemas.microsoft.com/office/drawing/2014/main" id="{30C4F1C2-E494-45F5-9981-1971F44E9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452967</xdr:colOff>
      <xdr:row>5</xdr:row>
      <xdr:rowOff>137584</xdr:rowOff>
    </xdr:from>
    <xdr:to>
      <xdr:col>11</xdr:col>
      <xdr:colOff>554567</xdr:colOff>
      <xdr:row>9</xdr:row>
      <xdr:rowOff>171450</xdr:rowOff>
    </xdr:to>
    <xdr:graphicFrame macro="">
      <xdr:nvGraphicFramePr>
        <xdr:cNvPr id="64" name="Chart 63">
          <a:extLst>
            <a:ext uri="{FF2B5EF4-FFF2-40B4-BE49-F238E27FC236}">
              <a16:creationId xmlns:a16="http://schemas.microsoft.com/office/drawing/2014/main" id="{042ABD61-FCFA-45C4-83F1-8188A7793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141818</xdr:colOff>
      <xdr:row>5</xdr:row>
      <xdr:rowOff>2116</xdr:rowOff>
    </xdr:from>
    <xdr:to>
      <xdr:col>16</xdr:col>
      <xdr:colOff>154518</xdr:colOff>
      <xdr:row>9</xdr:row>
      <xdr:rowOff>55032</xdr:rowOff>
    </xdr:to>
    <xdr:graphicFrame macro="">
      <xdr:nvGraphicFramePr>
        <xdr:cNvPr id="65" name="Chart 64">
          <a:extLst>
            <a:ext uri="{FF2B5EF4-FFF2-40B4-BE49-F238E27FC236}">
              <a16:creationId xmlns:a16="http://schemas.microsoft.com/office/drawing/2014/main" id="{1FB545E1-B185-4F55-BA65-A022B93AE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16934</xdr:colOff>
      <xdr:row>5</xdr:row>
      <xdr:rowOff>169334</xdr:rowOff>
    </xdr:from>
    <xdr:to>
      <xdr:col>20</xdr:col>
      <xdr:colOff>105834</xdr:colOff>
      <xdr:row>7</xdr:row>
      <xdr:rowOff>52916</xdr:rowOff>
    </xdr:to>
    <xdr:graphicFrame macro="">
      <xdr:nvGraphicFramePr>
        <xdr:cNvPr id="66" name="Chart 65">
          <a:extLst>
            <a:ext uri="{FF2B5EF4-FFF2-40B4-BE49-F238E27FC236}">
              <a16:creationId xmlns:a16="http://schemas.microsoft.com/office/drawing/2014/main" id="{D96ABF82-EB46-409A-AEA1-8C7B1D95C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130552</xdr:colOff>
      <xdr:row>2</xdr:row>
      <xdr:rowOff>167986</xdr:rowOff>
    </xdr:from>
    <xdr:to>
      <xdr:col>4</xdr:col>
      <xdr:colOff>74084</xdr:colOff>
      <xdr:row>10</xdr:row>
      <xdr:rowOff>105833</xdr:rowOff>
    </xdr:to>
    <xdr:grpSp>
      <xdr:nvGrpSpPr>
        <xdr:cNvPr id="14" name="Group 13">
          <a:extLst>
            <a:ext uri="{FF2B5EF4-FFF2-40B4-BE49-F238E27FC236}">
              <a16:creationId xmlns:a16="http://schemas.microsoft.com/office/drawing/2014/main" id="{AE27905B-1AAA-8CFA-BBA2-D510E25CB8E3}"/>
            </a:ext>
          </a:extLst>
        </xdr:cNvPr>
        <xdr:cNvGrpSpPr/>
      </xdr:nvGrpSpPr>
      <xdr:grpSpPr>
        <a:xfrm>
          <a:off x="130552" y="530843"/>
          <a:ext cx="2374675" cy="1507204"/>
          <a:chOff x="130552" y="534332"/>
          <a:chExt cx="2385840" cy="1513136"/>
        </a:xfrm>
      </xdr:grpSpPr>
      <xdr:sp macro="" textlink="">
        <xdr:nvSpPr>
          <xdr:cNvPr id="3" name="Rectangle: Rounded Corners 2">
            <a:extLst>
              <a:ext uri="{FF2B5EF4-FFF2-40B4-BE49-F238E27FC236}">
                <a16:creationId xmlns:a16="http://schemas.microsoft.com/office/drawing/2014/main" id="{9F1FA46D-1261-E097-9453-0283E64E77C9}"/>
              </a:ext>
            </a:extLst>
          </xdr:cNvPr>
          <xdr:cNvSpPr/>
        </xdr:nvSpPr>
        <xdr:spPr>
          <a:xfrm>
            <a:off x="130552" y="534332"/>
            <a:ext cx="2337299" cy="273133"/>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t>SALES</a:t>
            </a:r>
            <a:br>
              <a:rPr lang="en-GB" sz="1800" b="1">
                <a:solidFill>
                  <a:schemeClr val="bg1"/>
                </a:solidFill>
                <a:latin typeface="Calibri" panose="020F0502020204030204" pitchFamily="34" charset="0"/>
                <a:ea typeface="Calibri" panose="020F0502020204030204" pitchFamily="34" charset="0"/>
                <a:cs typeface="Calibri" panose="020F0502020204030204" pitchFamily="34" charset="0"/>
              </a:rPr>
            </a:br>
            <a:endParaRPr lang="en-GB"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 name="Rectangle: Rounded Corners 3">
            <a:extLst>
              <a:ext uri="{FF2B5EF4-FFF2-40B4-BE49-F238E27FC236}">
                <a16:creationId xmlns:a16="http://schemas.microsoft.com/office/drawing/2014/main" id="{3C0B1D6B-1F2C-4C8A-B927-45610DD21402}"/>
              </a:ext>
            </a:extLst>
          </xdr:cNvPr>
          <xdr:cNvSpPr/>
        </xdr:nvSpPr>
        <xdr:spPr>
          <a:xfrm>
            <a:off x="138909" y="862720"/>
            <a:ext cx="2374392" cy="1184748"/>
          </a:xfrm>
          <a:prstGeom prst="roundRect">
            <a:avLst/>
          </a:prstGeom>
          <a:gradFill>
            <a:gsLst>
              <a:gs pos="0">
                <a:schemeClr val="bg1">
                  <a:lumMod val="75000"/>
                </a:schemeClr>
              </a:gs>
              <a:gs pos="100000">
                <a:schemeClr val="bg1">
                  <a:lumMod val="50000"/>
                </a:schemeClr>
              </a:gs>
            </a:gsLst>
            <a:lin ang="5400000" scaled="1"/>
          </a:gra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5" name="Rectangle: Rounded Corners 4">
            <a:extLst>
              <a:ext uri="{FF2B5EF4-FFF2-40B4-BE49-F238E27FC236}">
                <a16:creationId xmlns:a16="http://schemas.microsoft.com/office/drawing/2014/main" id="{07A9F039-03CC-7ECF-A1FF-EEEB2308C8DE}"/>
              </a:ext>
            </a:extLst>
          </xdr:cNvPr>
          <xdr:cNvSpPr/>
        </xdr:nvSpPr>
        <xdr:spPr>
          <a:xfrm>
            <a:off x="288522" y="941104"/>
            <a:ext cx="2227870" cy="27860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74CFC6-F164-4641-8F26-A58218F651B2}" type="TxLink">
              <a:rPr lang="en-US" sz="16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$6,838,916.49</a:t>
            </a:fld>
            <a:endParaRPr lang="en-GB" sz="1600" b="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graphicFrame macro="">
        <xdr:nvGraphicFramePr>
          <xdr:cNvPr id="6" name="Chart 5">
            <a:extLst>
              <a:ext uri="{FF2B5EF4-FFF2-40B4-BE49-F238E27FC236}">
                <a16:creationId xmlns:a16="http://schemas.microsoft.com/office/drawing/2014/main" id="{C4D27619-C82E-4072-A32F-743412B53AFB}"/>
              </a:ext>
            </a:extLst>
          </xdr:cNvPr>
          <xdr:cNvGraphicFramePr>
            <a:graphicFrameLocks/>
          </xdr:cNvGraphicFramePr>
        </xdr:nvGraphicFramePr>
        <xdr:xfrm>
          <a:off x="632057" y="1173440"/>
          <a:ext cx="1390013" cy="53207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69" name="Rectangle: Rounded Corners 68">
            <a:extLst>
              <a:ext uri="{FF2B5EF4-FFF2-40B4-BE49-F238E27FC236}">
                <a16:creationId xmlns:a16="http://schemas.microsoft.com/office/drawing/2014/main" id="{F35EEE9F-9728-4AB2-87B5-F131A3BA2580}"/>
              </a:ext>
            </a:extLst>
          </xdr:cNvPr>
          <xdr:cNvSpPr/>
        </xdr:nvSpPr>
        <xdr:spPr>
          <a:xfrm>
            <a:off x="182011" y="1643021"/>
            <a:ext cx="2240871" cy="287906"/>
          </a:xfrm>
          <a:prstGeom prst="roundRect">
            <a:avLst/>
          </a:prstGeom>
          <a:solidFill>
            <a:schemeClr val="bg1">
              <a:lumMod val="8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YoY</a:t>
            </a:r>
            <a:r>
              <a:rPr lang="en-US" sz="1400" b="1" i="0" u="none" strike="noStrike"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rPr>
              <a:t> GROWTH</a:t>
            </a:r>
          </a:p>
        </xdr:txBody>
      </xdr:sp>
      <mc:AlternateContent xmlns:mc="http://schemas.openxmlformats.org/markup-compatibility/2006" xmlns:a14="http://schemas.microsoft.com/office/drawing/2010/main">
        <mc:Choice Requires="a14">
          <xdr:pic>
            <xdr:nvPicPr>
              <xdr:cNvPr id="8" name="Picture 7">
                <a:extLst>
                  <a:ext uri="{FF2B5EF4-FFF2-40B4-BE49-F238E27FC236}">
                    <a16:creationId xmlns:a16="http://schemas.microsoft.com/office/drawing/2014/main" id="{F90607AE-D990-3C01-59A3-2B4EBA2D1560}"/>
                  </a:ext>
                </a:extLst>
              </xdr:cNvPr>
              <xdr:cNvPicPr>
                <a:picLocks noChangeAspect="1" noChangeArrowheads="1"/>
                <a:extLst>
                  <a:ext uri="{84589F7E-364E-4C9E-8A38-B11213B215E9}">
                    <a14:cameraTool cellRange="KPI_YoY!$B$11" spid="_x0000_s10301"/>
                  </a:ext>
                </a:extLst>
              </xdr:cNvPicPr>
            </xdr:nvPicPr>
            <xdr:blipFill>
              <a:blip xmlns:r="http://schemas.openxmlformats.org/officeDocument/2006/relationships" r:embed="rId11"/>
              <a:srcRect/>
              <a:stretch>
                <a:fillRect/>
              </a:stretch>
            </xdr:blipFill>
            <xdr:spPr bwMode="auto">
              <a:xfrm>
                <a:off x="1358738" y="1670539"/>
                <a:ext cx="1057102" cy="236091"/>
              </a:xfrm>
              <a:prstGeom prst="rect">
                <a:avLst/>
              </a:prstGeom>
              <a:noFill/>
              <a:ln>
                <a:solidFill>
                  <a:schemeClr val="bg1"/>
                </a:solidFill>
              </a:ln>
              <a:extLst>
                <a:ext uri="{909E8E84-426E-40DD-AFC4-6F175D3DCCD1}">
                  <a14:hiddenFill>
                    <a:solidFill>
                      <a:srgbClr val="FFFFFF"/>
                    </a:solidFill>
                  </a14:hiddenFill>
                </a:ext>
              </a:extLst>
            </xdr:spPr>
          </xdr:pic>
        </mc:Choice>
        <mc:Fallback xmlns=""/>
      </mc:AlternateContent>
    </xdr:grpSp>
    <xdr:clientData/>
  </xdr:twoCellAnchor>
  <mc:AlternateContent xmlns:mc="http://schemas.openxmlformats.org/markup-compatibility/2006">
    <mc:Choice xmlns:a14="http://schemas.microsoft.com/office/drawing/2010/main" Requires="a14">
      <xdr:twoCellAnchor editAs="oneCell">
        <xdr:from>
          <xdr:col>6</xdr:col>
          <xdr:colOff>306918</xdr:colOff>
          <xdr:row>8</xdr:row>
          <xdr:rowOff>84668</xdr:rowOff>
        </xdr:from>
        <xdr:to>
          <xdr:col>8</xdr:col>
          <xdr:colOff>142645</xdr:colOff>
          <xdr:row>9</xdr:row>
          <xdr:rowOff>158750</xdr:rowOff>
        </xdr:to>
        <xdr:pic>
          <xdr:nvPicPr>
            <xdr:cNvPr id="9" name="Picture 8">
              <a:extLst>
                <a:ext uri="{FF2B5EF4-FFF2-40B4-BE49-F238E27FC236}">
                  <a16:creationId xmlns:a16="http://schemas.microsoft.com/office/drawing/2014/main" id="{7AC0A178-C270-DCE9-7EDB-2737804E2538}"/>
                </a:ext>
              </a:extLst>
            </xdr:cNvPr>
            <xdr:cNvPicPr>
              <a:picLocks noChangeAspect="1" noChangeArrowheads="1"/>
              <a:extLst>
                <a:ext uri="{84589F7E-364E-4C9E-8A38-B11213B215E9}">
                  <a14:cameraTool cellRange="KPI_YoY!$C$11" spid="_x0000_s10302"/>
                </a:ext>
              </a:extLst>
            </xdr:cNvPicPr>
          </xdr:nvPicPr>
          <xdr:blipFill>
            <a:blip xmlns:r="http://schemas.openxmlformats.org/officeDocument/2006/relationships" r:embed="rId12"/>
            <a:srcRect/>
            <a:stretch>
              <a:fillRect/>
            </a:stretch>
          </xdr:blipFill>
          <xdr:spPr bwMode="auto">
            <a:xfrm>
              <a:off x="3951266" y="1672168"/>
              <a:ext cx="1050509" cy="258140"/>
            </a:xfrm>
            <a:prstGeom prst="rect">
              <a:avLst/>
            </a:prstGeom>
            <a:noFill/>
            <a:ln>
              <a:solidFill>
                <a:schemeClr val="bg1"/>
              </a:solidFill>
            </a:ln>
            <a:extLst>
              <a:ext uri="{909E8E84-426E-40DD-AFC4-6F175D3DCCD1}">
                <a14:hiddenFill>
                  <a:solidFill>
                    <a:srgbClr val="FFFFFF"/>
                  </a:solidFill>
                </a14:hiddenFill>
              </a:ext>
            </a:extLst>
          </xdr:spPr>
        </xdr:pic>
        <xdr:clientData/>
      </xdr:twoCellAnchor>
    </mc:Choice>
    <mc:Fallback/>
  </mc:AlternateContent>
  <xdr:twoCellAnchor editAs="oneCell">
    <xdr:from>
      <xdr:col>10</xdr:col>
      <xdr:colOff>264584</xdr:colOff>
      <xdr:row>8</xdr:row>
      <xdr:rowOff>95249</xdr:rowOff>
    </xdr:from>
    <xdr:to>
      <xdr:col>12</xdr:col>
      <xdr:colOff>220869</xdr:colOff>
      <xdr:row>9</xdr:row>
      <xdr:rowOff>137583</xdr:rowOff>
    </xdr:to>
    <xdr:pic>
      <xdr:nvPicPr>
        <xdr:cNvPr id="11" name="Picture 10">
          <a:extLst>
            <a:ext uri="{FF2B5EF4-FFF2-40B4-BE49-F238E27FC236}">
              <a16:creationId xmlns:a16="http://schemas.microsoft.com/office/drawing/2014/main" id="{39D9B84F-91DA-C6DD-5131-D2BAA6CBD98C}"/>
            </a:ext>
          </a:extLst>
        </xdr:cNvPr>
        <xdr:cNvPicPr>
          <a:picLocks noChangeAspect="1"/>
        </xdr:cNvPicPr>
      </xdr:nvPicPr>
      <xdr:blipFill>
        <a:blip xmlns:r="http://schemas.openxmlformats.org/officeDocument/2006/relationships" r:embed="rId13"/>
        <a:stretch>
          <a:fillRect/>
        </a:stretch>
      </xdr:blipFill>
      <xdr:spPr>
        <a:xfrm>
          <a:off x="6338497" y="1682749"/>
          <a:ext cx="1171068" cy="226392"/>
        </a:xfrm>
        <a:prstGeom prst="rect">
          <a:avLst/>
        </a:prstGeom>
        <a:ln>
          <a:solidFill>
            <a:schemeClr val="bg1"/>
          </a:solidFill>
        </a:ln>
      </xdr:spPr>
    </xdr:pic>
    <xdr:clientData/>
  </xdr:twoCellAnchor>
  <xdr:twoCellAnchor editAs="oneCell">
    <xdr:from>
      <xdr:col>14</xdr:col>
      <xdr:colOff>358914</xdr:colOff>
      <xdr:row>8</xdr:row>
      <xdr:rowOff>82826</xdr:rowOff>
    </xdr:from>
    <xdr:to>
      <xdr:col>16</xdr:col>
      <xdr:colOff>340507</xdr:colOff>
      <xdr:row>9</xdr:row>
      <xdr:rowOff>138043</xdr:rowOff>
    </xdr:to>
    <xdr:pic>
      <xdr:nvPicPr>
        <xdr:cNvPr id="12" name="Picture 11">
          <a:extLst>
            <a:ext uri="{FF2B5EF4-FFF2-40B4-BE49-F238E27FC236}">
              <a16:creationId xmlns:a16="http://schemas.microsoft.com/office/drawing/2014/main" id="{5BACCB1A-E74B-CF8A-926A-D020FD87088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62392" y="1670326"/>
          <a:ext cx="1196376" cy="239275"/>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404929</xdr:colOff>
      <xdr:row>8</xdr:row>
      <xdr:rowOff>64420</xdr:rowOff>
    </xdr:from>
    <xdr:to>
      <xdr:col>20</xdr:col>
      <xdr:colOff>358913</xdr:colOff>
      <xdr:row>9</xdr:row>
      <xdr:rowOff>111398</xdr:rowOff>
    </xdr:to>
    <xdr:pic>
      <xdr:nvPicPr>
        <xdr:cNvPr id="13" name="Picture 12">
          <a:extLst>
            <a:ext uri="{FF2B5EF4-FFF2-40B4-BE49-F238E27FC236}">
              <a16:creationId xmlns:a16="http://schemas.microsoft.com/office/drawing/2014/main" id="{9349EB69-191F-EA71-1F05-4B42996C2FB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337972" y="1651920"/>
          <a:ext cx="1168767" cy="231036"/>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95250</xdr:rowOff>
    </xdr:from>
    <xdr:to>
      <xdr:col>6</xdr:col>
      <xdr:colOff>215900</xdr:colOff>
      <xdr:row>27</xdr:row>
      <xdr:rowOff>25400</xdr:rowOff>
    </xdr:to>
    <xdr:graphicFrame macro="">
      <xdr:nvGraphicFramePr>
        <xdr:cNvPr id="2" name="Chart 1">
          <a:extLst>
            <a:ext uri="{FF2B5EF4-FFF2-40B4-BE49-F238E27FC236}">
              <a16:creationId xmlns:a16="http://schemas.microsoft.com/office/drawing/2014/main" id="{5C4B5C8B-7C70-74D7-5DF8-90342BEAB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139700</xdr:colOff>
      <xdr:row>11</xdr:row>
      <xdr:rowOff>133350</xdr:rowOff>
    </xdr:from>
    <xdr:to>
      <xdr:col>4</xdr:col>
      <xdr:colOff>628650</xdr:colOff>
      <xdr:row>25</xdr:row>
      <xdr:rowOff>44450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DF5D4ED-5518-2568-E6B5-F2D0CF2BA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9700" y="2159000"/>
              <a:ext cx="3543300" cy="2489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228600</xdr:colOff>
      <xdr:row>0</xdr:row>
      <xdr:rowOff>107950</xdr:rowOff>
    </xdr:from>
    <xdr:to>
      <xdr:col>13</xdr:col>
      <xdr:colOff>260350</xdr:colOff>
      <xdr:row>11</xdr:row>
      <xdr:rowOff>38100</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6208BF2B-3A87-B822-B142-C9F3F46FA09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080250" y="107950"/>
              <a:ext cx="1860550" cy="195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0</xdr:row>
      <xdr:rowOff>95250</xdr:rowOff>
    </xdr:from>
    <xdr:to>
      <xdr:col>10</xdr:col>
      <xdr:colOff>190500</xdr:colOff>
      <xdr:row>16</xdr:row>
      <xdr:rowOff>139700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0C99242-E9A9-B822-2381-1A140644C0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92700" y="95250"/>
              <a:ext cx="1949450" cy="299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336550</xdr:colOff>
      <xdr:row>0</xdr:row>
      <xdr:rowOff>127000</xdr:rowOff>
    </xdr:from>
    <xdr:to>
      <xdr:col>16</xdr:col>
      <xdr:colOff>336550</xdr:colOff>
      <xdr:row>14</xdr:row>
      <xdr:rowOff>168272</xdr:rowOff>
    </xdr:to>
    <mc:AlternateContent xmlns:mc="http://schemas.openxmlformats.org/markup-compatibility/2006">
      <mc:Choice xmlns:a14="http://schemas.microsoft.com/office/drawing/2010/main" Requires="a14">
        <xdr:graphicFrame macro="">
          <xdr:nvGraphicFramePr>
            <xdr:cNvPr id="13" name="Year 2">
              <a:extLst>
                <a:ext uri="{FF2B5EF4-FFF2-40B4-BE49-F238E27FC236}">
                  <a16:creationId xmlns:a16="http://schemas.microsoft.com/office/drawing/2014/main" id="{63E6D27A-FBA2-0E90-7356-F126874E466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017000" y="127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69850</xdr:colOff>
      <xdr:row>0</xdr:row>
      <xdr:rowOff>114300</xdr:rowOff>
    </xdr:from>
    <xdr:to>
      <xdr:col>10</xdr:col>
      <xdr:colOff>190500</xdr:colOff>
      <xdr:row>16</xdr:row>
      <xdr:rowOff>158750</xdr:rowOff>
    </xdr:to>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DA7EFEFA-0B66-9B18-1DE7-648E11C1063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092700" y="114300"/>
              <a:ext cx="1949450" cy="2990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120650</xdr:colOff>
      <xdr:row>2</xdr:row>
      <xdr:rowOff>139700</xdr:rowOff>
    </xdr:from>
    <xdr:to>
      <xdr:col>10</xdr:col>
      <xdr:colOff>323856</xdr:colOff>
      <xdr:row>15</xdr:row>
      <xdr:rowOff>127000</xdr:rowOff>
    </xdr:to>
    <xdr:graphicFrame macro="">
      <xdr:nvGraphicFramePr>
        <xdr:cNvPr id="2" name="Chart 1">
          <a:extLst>
            <a:ext uri="{FF2B5EF4-FFF2-40B4-BE49-F238E27FC236}">
              <a16:creationId xmlns:a16="http://schemas.microsoft.com/office/drawing/2014/main" id="{ADFE2E09-49FB-2524-C38F-B5B637640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419106</xdr:colOff>
      <xdr:row>2</xdr:row>
      <xdr:rowOff>6350</xdr:rowOff>
    </xdr:from>
    <xdr:to>
      <xdr:col>13</xdr:col>
      <xdr:colOff>114306</xdr:colOff>
      <xdr:row>16</xdr:row>
      <xdr:rowOff>171450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9B8E5AA-1BBD-CFC7-DDC9-29AC222428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4306" y="3746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120650</xdr:colOff>
      <xdr:row>2</xdr:row>
      <xdr:rowOff>6350</xdr:rowOff>
    </xdr:from>
    <xdr:to>
      <xdr:col>16</xdr:col>
      <xdr:colOff>95250</xdr:colOff>
      <xdr:row>17</xdr:row>
      <xdr:rowOff>12700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073014E-6B02-9A99-4B5B-29EBDEFCEE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72650" y="374650"/>
              <a:ext cx="1803400" cy="2768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1</xdr:row>
      <xdr:rowOff>127000</xdr:rowOff>
    </xdr:from>
    <xdr:to>
      <xdr:col>8</xdr:col>
      <xdr:colOff>146056</xdr:colOff>
      <xdr:row>12</xdr:row>
      <xdr:rowOff>44450</xdr:rowOff>
    </xdr:to>
    <xdr:graphicFrame macro="">
      <xdr:nvGraphicFramePr>
        <xdr:cNvPr id="3" name="Chart 2">
          <a:extLst>
            <a:ext uri="{FF2B5EF4-FFF2-40B4-BE49-F238E27FC236}">
              <a16:creationId xmlns:a16="http://schemas.microsoft.com/office/drawing/2014/main" id="{D96E3EB9-61EA-E855-5AFD-139959727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44450</xdr:colOff>
      <xdr:row>18</xdr:row>
      <xdr:rowOff>38100</xdr:rowOff>
    </xdr:from>
    <xdr:to>
      <xdr:col>2</xdr:col>
      <xdr:colOff>0</xdr:colOff>
      <xdr:row>22</xdr:row>
      <xdr:rowOff>127000</xdr:rowOff>
    </xdr:to>
    <xdr:graphicFrame macro="">
      <xdr:nvGraphicFramePr>
        <xdr:cNvPr id="2" name="Chart 1">
          <a:extLst>
            <a:ext uri="{FF2B5EF4-FFF2-40B4-BE49-F238E27FC236}">
              <a16:creationId xmlns:a16="http://schemas.microsoft.com/office/drawing/2014/main" id="{3CE0BC3E-6267-76F3-FC9F-1617BA785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18</xdr:row>
      <xdr:rowOff>38100</xdr:rowOff>
    </xdr:from>
    <xdr:to>
      <xdr:col>5</xdr:col>
      <xdr:colOff>44450</xdr:colOff>
      <xdr:row>23</xdr:row>
      <xdr:rowOff>12700</xdr:rowOff>
    </xdr:to>
    <xdr:graphicFrame macro="">
      <xdr:nvGraphicFramePr>
        <xdr:cNvPr id="3" name="Chart 2">
          <a:extLst>
            <a:ext uri="{FF2B5EF4-FFF2-40B4-BE49-F238E27FC236}">
              <a16:creationId xmlns:a16="http://schemas.microsoft.com/office/drawing/2014/main" id="{1193B975-F197-2A24-7F3E-BB8A07C9F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577850</xdr:colOff>
      <xdr:row>17</xdr:row>
      <xdr:rowOff>177800</xdr:rowOff>
    </xdr:from>
    <xdr:to>
      <xdr:col>8</xdr:col>
      <xdr:colOff>44450</xdr:colOff>
      <xdr:row>22</xdr:row>
      <xdr:rowOff>127000</xdr:rowOff>
    </xdr:to>
    <xdr:graphicFrame macro="">
      <xdr:nvGraphicFramePr>
        <xdr:cNvPr id="4" name="Chart 3">
          <a:extLst>
            <a:ext uri="{FF2B5EF4-FFF2-40B4-BE49-F238E27FC236}">
              <a16:creationId xmlns:a16="http://schemas.microsoft.com/office/drawing/2014/main" id="{5648F76E-72F1-3526-19C5-B2EA7DB43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101600</xdr:rowOff>
    </xdr:from>
    <xdr:to>
      <xdr:col>10</xdr:col>
      <xdr:colOff>1022350</xdr:colOff>
      <xdr:row>23</xdr:row>
      <xdr:rowOff>69850</xdr:rowOff>
    </xdr:to>
    <xdr:graphicFrame macro="">
      <xdr:nvGraphicFramePr>
        <xdr:cNvPr id="5" name="Chart 4">
          <a:extLst>
            <a:ext uri="{FF2B5EF4-FFF2-40B4-BE49-F238E27FC236}">
              <a16:creationId xmlns:a16="http://schemas.microsoft.com/office/drawing/2014/main" id="{C77FD555-ACD7-B8E4-4240-C69D55DE2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12700</xdr:colOff>
      <xdr:row>18</xdr:row>
      <xdr:rowOff>82550</xdr:rowOff>
    </xdr:from>
    <xdr:to>
      <xdr:col>13</xdr:col>
      <xdr:colOff>1073150</xdr:colOff>
      <xdr:row>22</xdr:row>
      <xdr:rowOff>82550</xdr:rowOff>
    </xdr:to>
    <xdr:graphicFrame macro="">
      <xdr:nvGraphicFramePr>
        <xdr:cNvPr id="6" name="Chart 5">
          <a:extLst>
            <a:ext uri="{FF2B5EF4-FFF2-40B4-BE49-F238E27FC236}">
              <a16:creationId xmlns:a16="http://schemas.microsoft.com/office/drawing/2014/main" id="{992C3BAA-39D2-3F5C-C8C5-5BA49EBB1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itha Bhusal" refreshedDate="45851.069199305559" createdVersion="8" refreshedVersion="8" minRefreshableVersion="3" recordCount="9000" xr:uid="{DB4F2430-C35C-4551-8AB5-242E4CD61FF4}">
  <cacheSource type="worksheet">
    <worksheetSource name="Table3"/>
  </cacheSource>
  <cacheFields count="21">
    <cacheField name="Row ID" numFmtId="0">
      <sharedItems containsSemiMixedTypes="0" containsString="0" containsNumber="1" containsInteger="1" minValue="1" maxValue="9000"/>
    </cacheField>
    <cacheField name="Order ID" numFmtId="0">
      <sharedItems/>
    </cacheField>
    <cacheField name="Order Date" numFmtId="14">
      <sharedItems containsSemiMixedTypes="0" containsNonDate="0" containsDate="1" containsString="0" minDate="2021-07-13T00:00:00" maxDate="2025-07-13T00:00:00" count="1456">
        <d v="2023-05-08T00:00:00"/>
        <d v="2021-09-28T00:00:00"/>
        <d v="2023-06-27T00:00:00"/>
        <d v="2024-06-03T00:00:00"/>
        <d v="2023-05-14T00:00:00"/>
        <d v="2023-10-28T00:00:00"/>
        <d v="2023-06-07T00:00:00"/>
        <d v="2025-01-26T00:00:00"/>
        <d v="2024-08-08T00:00:00"/>
        <d v="2021-10-28T00:00:00"/>
        <d v="2023-09-07T00:00:00"/>
        <d v="2022-10-10T00:00:00"/>
        <d v="2023-10-23T00:00:00"/>
        <d v="2025-02-26T00:00:00"/>
        <d v="2025-05-12T00:00:00"/>
        <d v="2024-06-22T00:00:00"/>
        <d v="2022-06-14T00:00:00"/>
        <d v="2021-10-23T00:00:00"/>
        <d v="2025-07-09T00:00:00"/>
        <d v="2022-04-09T00:00:00"/>
        <d v="2022-05-12T00:00:00"/>
        <d v="2024-07-01T00:00:00"/>
        <d v="2024-12-18T00:00:00"/>
        <d v="2022-11-26T00:00:00"/>
        <d v="2023-12-07T00:00:00"/>
        <d v="2022-10-03T00:00:00"/>
        <d v="2024-05-01T00:00:00"/>
        <d v="2023-03-19T00:00:00"/>
        <d v="2022-01-04T00:00:00"/>
        <d v="2024-06-25T00:00:00"/>
        <d v="2023-01-13T00:00:00"/>
        <d v="2023-07-17T00:00:00"/>
        <d v="2021-12-29T00:00:00"/>
        <d v="2025-03-24T00:00:00"/>
        <d v="2024-02-21T00:00:00"/>
        <d v="2022-11-06T00:00:00"/>
        <d v="2021-09-04T00:00:00"/>
        <d v="2025-06-06T00:00:00"/>
        <d v="2023-04-04T00:00:00"/>
        <d v="2024-08-28T00:00:00"/>
        <d v="2022-07-03T00:00:00"/>
        <d v="2024-09-15T00:00:00"/>
        <d v="2025-06-03T00:00:00"/>
        <d v="2022-06-20T00:00:00"/>
        <d v="2022-07-28T00:00:00"/>
        <d v="2025-03-03T00:00:00"/>
        <d v="2022-11-03T00:00:00"/>
        <d v="2024-03-14T00:00:00"/>
        <d v="2025-05-04T00:00:00"/>
        <d v="2023-09-01T00:00:00"/>
        <d v="2021-12-28T00:00:00"/>
        <d v="2024-09-22T00:00:00"/>
        <d v="2021-08-08T00:00:00"/>
        <d v="2021-09-15T00:00:00"/>
        <d v="2023-10-31T00:00:00"/>
        <d v="2022-06-16T00:00:00"/>
        <d v="2025-04-08T00:00:00"/>
        <d v="2025-04-01T00:00:00"/>
        <d v="2021-08-26T00:00:00"/>
        <d v="2021-11-11T00:00:00"/>
        <d v="2023-06-04T00:00:00"/>
        <d v="2024-02-24T00:00:00"/>
        <d v="2024-03-17T00:00:00"/>
        <d v="2024-02-01T00:00:00"/>
        <d v="2022-03-24T00:00:00"/>
        <d v="2024-11-08T00:00:00"/>
        <d v="2024-11-01T00:00:00"/>
        <d v="2024-03-03T00:00:00"/>
        <d v="2023-10-03T00:00:00"/>
        <d v="2023-10-27T00:00:00"/>
        <d v="2025-03-13T00:00:00"/>
        <d v="2022-04-16T00:00:00"/>
        <d v="2024-08-04T00:00:00"/>
        <d v="2023-04-02T00:00:00"/>
        <d v="2024-04-04T00:00:00"/>
        <d v="2024-11-22T00:00:00"/>
        <d v="2021-09-26T00:00:00"/>
        <d v="2022-10-22T00:00:00"/>
        <d v="2023-05-04T00:00:00"/>
        <d v="2022-12-12T00:00:00"/>
        <d v="2021-12-19T00:00:00"/>
        <d v="2022-01-05T00:00:00"/>
        <d v="2023-09-27T00:00:00"/>
        <d v="2023-11-07T00:00:00"/>
        <d v="2022-03-01T00:00:00"/>
        <d v="2021-08-25T00:00:00"/>
        <d v="2022-11-01T00:00:00"/>
        <d v="2023-08-29T00:00:00"/>
        <d v="2022-09-23T00:00:00"/>
        <d v="2024-10-18T00:00:00"/>
        <d v="2024-07-18T00:00:00"/>
        <d v="2023-12-25T00:00:00"/>
        <d v="2021-07-18T00:00:00"/>
        <d v="2024-12-22T00:00:00"/>
        <d v="2023-03-15T00:00:00"/>
        <d v="2021-07-19T00:00:00"/>
        <d v="2022-08-13T00:00:00"/>
        <d v="2023-09-08T00:00:00"/>
        <d v="2024-03-12T00:00:00"/>
        <d v="2023-11-01T00:00:00"/>
        <d v="2024-01-01T00:00:00"/>
        <d v="2023-02-20T00:00:00"/>
        <d v="2024-01-30T00:00:00"/>
        <d v="2022-02-13T00:00:00"/>
        <d v="2022-04-22T00:00:00"/>
        <d v="2022-05-06T00:00:00"/>
        <d v="2024-01-23T00:00:00"/>
        <d v="2022-08-29T00:00:00"/>
        <d v="2022-05-03T00:00:00"/>
        <d v="2022-07-07T00:00:00"/>
        <d v="2023-10-10T00:00:00"/>
        <d v="2025-02-20T00:00:00"/>
        <d v="2023-11-02T00:00:00"/>
        <d v="2022-06-09T00:00:00"/>
        <d v="2023-07-14T00:00:00"/>
        <d v="2023-01-07T00:00:00"/>
        <d v="2021-09-08T00:00:00"/>
        <d v="2021-11-15T00:00:00"/>
        <d v="2022-04-18T00:00:00"/>
        <d v="2021-07-13T00:00:00"/>
        <d v="2023-04-23T00:00:00"/>
        <d v="2021-10-30T00:00:00"/>
        <d v="2024-11-21T00:00:00"/>
        <d v="2024-12-15T00:00:00"/>
        <d v="2023-11-14T00:00:00"/>
        <d v="2024-04-19T00:00:00"/>
        <d v="2022-01-21T00:00:00"/>
        <d v="2024-02-14T00:00:00"/>
        <d v="2023-08-14T00:00:00"/>
        <d v="2023-03-28T00:00:00"/>
        <d v="2025-01-13T00:00:00"/>
        <d v="2024-07-17T00:00:00"/>
        <d v="2022-07-26T00:00:00"/>
        <d v="2021-07-30T00:00:00"/>
        <d v="2023-01-05T00:00:00"/>
        <d v="2025-01-27T00:00:00"/>
        <d v="2023-03-21T00:00:00"/>
        <d v="2024-04-11T00:00:00"/>
        <d v="2025-01-05T00:00:00"/>
        <d v="2022-02-17T00:00:00"/>
        <d v="2022-11-29T00:00:00"/>
        <d v="2021-08-14T00:00:00"/>
        <d v="2023-01-22T00:00:00"/>
        <d v="2023-03-26T00:00:00"/>
        <d v="2023-08-19T00:00:00"/>
        <d v="2023-09-28T00:00:00"/>
        <d v="2024-05-26T00:00:00"/>
        <d v="2022-08-04T00:00:00"/>
        <d v="2024-11-05T00:00:00"/>
        <d v="2024-11-25T00:00:00"/>
        <d v="2025-04-13T00:00:00"/>
        <d v="2024-09-05T00:00:00"/>
        <d v="2024-12-14T00:00:00"/>
        <d v="2023-05-25T00:00:00"/>
        <d v="2022-05-18T00:00:00"/>
        <d v="2023-05-12T00:00:00"/>
        <d v="2022-08-10T00:00:00"/>
        <d v="2024-08-22T00:00:00"/>
        <d v="2022-01-14T00:00:00"/>
        <d v="2024-07-12T00:00:00"/>
        <d v="2023-07-26T00:00:00"/>
        <d v="2023-04-10T00:00:00"/>
        <d v="2024-10-13T00:00:00"/>
        <d v="2022-07-31T00:00:00"/>
        <d v="2023-12-04T00:00:00"/>
        <d v="2024-03-11T00:00:00"/>
        <d v="2021-08-29T00:00:00"/>
        <d v="2025-04-10T00:00:00"/>
        <d v="2024-09-20T00:00:00"/>
        <d v="2023-10-20T00:00:00"/>
        <d v="2024-07-27T00:00:00"/>
        <d v="2024-12-27T00:00:00"/>
        <d v="2023-08-16T00:00:00"/>
        <d v="2022-08-21T00:00:00"/>
        <d v="2025-03-15T00:00:00"/>
        <d v="2022-08-30T00:00:00"/>
        <d v="2022-07-19T00:00:00"/>
        <d v="2023-07-19T00:00:00"/>
        <d v="2022-12-31T00:00:00"/>
        <d v="2023-07-20T00:00:00"/>
        <d v="2024-07-02T00:00:00"/>
        <d v="2021-09-30T00:00:00"/>
        <d v="2022-01-27T00:00:00"/>
        <d v="2021-09-19T00:00:00"/>
        <d v="2024-06-29T00:00:00"/>
        <d v="2022-02-21T00:00:00"/>
        <d v="2024-09-10T00:00:00"/>
        <d v="2024-07-08T00:00:00"/>
        <d v="2023-10-01T00:00:00"/>
        <d v="2021-10-08T00:00:00"/>
        <d v="2023-02-24T00:00:00"/>
        <d v="2022-03-22T00:00:00"/>
        <d v="2022-05-22T00:00:00"/>
        <d v="2023-05-29T00:00:00"/>
        <d v="2022-05-30T00:00:00"/>
        <d v="2023-08-21T00:00:00"/>
        <d v="2024-03-08T00:00:00"/>
        <d v="2024-10-29T00:00:00"/>
        <d v="2024-01-19T00:00:00"/>
        <d v="2021-10-02T00:00:00"/>
        <d v="2021-10-27T00:00:00"/>
        <d v="2023-10-05T00:00:00"/>
        <d v="2023-11-27T00:00:00"/>
        <d v="2024-01-28T00:00:00"/>
        <d v="2024-01-14T00:00:00"/>
        <d v="2024-07-31T00:00:00"/>
        <d v="2025-04-19T00:00:00"/>
        <d v="2021-12-05T00:00:00"/>
        <d v="2024-05-25T00:00:00"/>
        <d v="2025-01-20T00:00:00"/>
        <d v="2023-09-12T00:00:00"/>
        <d v="2024-12-17T00:00:00"/>
        <d v="2025-03-18T00:00:00"/>
        <d v="2022-02-04T00:00:00"/>
        <d v="2021-08-24T00:00:00"/>
        <d v="2024-05-23T00:00:00"/>
        <d v="2025-02-07T00:00:00"/>
        <d v="2025-01-10T00:00:00"/>
        <d v="2024-11-30T00:00:00"/>
        <d v="2023-11-09T00:00:00"/>
        <d v="2021-12-08T00:00:00"/>
        <d v="2021-09-12T00:00:00"/>
        <d v="2022-07-04T00:00:00"/>
        <d v="2023-09-23T00:00:00"/>
        <d v="2021-12-07T00:00:00"/>
        <d v="2022-12-26T00:00:00"/>
        <d v="2024-11-13T00:00:00"/>
        <d v="2022-04-27T00:00:00"/>
        <d v="2022-03-28T00:00:00"/>
        <d v="2023-04-16T00:00:00"/>
        <d v="2021-11-01T00:00:00"/>
        <d v="2022-12-06T00:00:00"/>
        <d v="2022-05-27T00:00:00"/>
        <d v="2023-07-21T00:00:00"/>
        <d v="2022-07-27T00:00:00"/>
        <d v="2022-12-05T00:00:00"/>
        <d v="2025-01-14T00:00:00"/>
        <d v="2021-07-15T00:00:00"/>
        <d v="2023-09-24T00:00:00"/>
        <d v="2021-10-31T00:00:00"/>
        <d v="2022-01-20T00:00:00"/>
        <d v="2022-10-11T00:00:00"/>
        <d v="2023-04-26T00:00:00"/>
        <d v="2022-06-10T00:00:00"/>
        <d v="2024-12-26T00:00:00"/>
        <d v="2023-05-11T00:00:00"/>
        <d v="2025-04-17T00:00:00"/>
        <d v="2023-05-23T00:00:00"/>
        <d v="2025-02-28T00:00:00"/>
        <d v="2021-12-26T00:00:00"/>
        <d v="2023-05-06T00:00:00"/>
        <d v="2022-02-08T00:00:00"/>
        <d v="2021-12-27T00:00:00"/>
        <d v="2022-04-01T00:00:00"/>
        <d v="2023-08-09T00:00:00"/>
        <d v="2022-09-24T00:00:00"/>
        <d v="2023-09-22T00:00:00"/>
        <d v="2021-09-02T00:00:00"/>
        <d v="2022-10-17T00:00:00"/>
        <d v="2024-04-09T00:00:00"/>
        <d v="2023-08-04T00:00:00"/>
        <d v="2022-08-08T00:00:00"/>
        <d v="2022-01-10T00:00:00"/>
        <d v="2025-05-06T00:00:00"/>
        <d v="2025-01-19T00:00:00"/>
        <d v="2022-12-21T00:00:00"/>
        <d v="2024-06-05T00:00:00"/>
        <d v="2023-09-13T00:00:00"/>
        <d v="2023-05-19T00:00:00"/>
        <d v="2024-03-26T00:00:00"/>
        <d v="2024-05-22T00:00:00"/>
        <d v="2022-11-23T00:00:00"/>
        <d v="2024-04-18T00:00:00"/>
        <d v="2022-09-26T00:00:00"/>
        <d v="2023-06-12T00:00:00"/>
        <d v="2022-12-17T00:00:00"/>
        <d v="2025-06-29T00:00:00"/>
        <d v="2023-02-07T00:00:00"/>
        <d v="2024-11-23T00:00:00"/>
        <d v="2025-05-27T00:00:00"/>
        <d v="2025-01-17T00:00:00"/>
        <d v="2022-06-26T00:00:00"/>
        <d v="2024-10-16T00:00:00"/>
        <d v="2024-02-08T00:00:00"/>
        <d v="2021-10-19T00:00:00"/>
        <d v="2024-05-09T00:00:00"/>
        <d v="2022-12-09T00:00:00"/>
        <d v="2024-11-18T00:00:00"/>
        <d v="2022-02-05T00:00:00"/>
        <d v="2022-05-16T00:00:00"/>
        <d v="2022-12-27T00:00:00"/>
        <d v="2024-07-15T00:00:00"/>
        <d v="2025-06-15T00:00:00"/>
        <d v="2024-04-29T00:00:00"/>
        <d v="2025-01-04T00:00:00"/>
        <d v="2025-04-29T00:00:00"/>
        <d v="2024-02-13T00:00:00"/>
        <d v="2024-11-04T00:00:00"/>
        <d v="2023-12-19T00:00:00"/>
        <d v="2021-07-23T00:00:00"/>
        <d v="2021-12-11T00:00:00"/>
        <d v="2024-03-02T00:00:00"/>
        <d v="2021-07-17T00:00:00"/>
        <d v="2021-08-04T00:00:00"/>
        <d v="2023-03-23T00:00:00"/>
        <d v="2023-08-13T00:00:00"/>
        <d v="2025-05-17T00:00:00"/>
        <d v="2024-01-18T00:00:00"/>
        <d v="2022-11-24T00:00:00"/>
        <d v="2023-05-24T00:00:00"/>
        <d v="2024-02-26T00:00:00"/>
        <d v="2022-01-31T00:00:00"/>
        <d v="2022-05-13T00:00:00"/>
        <d v="2021-12-17T00:00:00"/>
        <d v="2021-10-05T00:00:00"/>
        <d v="2022-01-01T00:00:00"/>
        <d v="2024-08-05T00:00:00"/>
        <d v="2021-12-23T00:00:00"/>
        <d v="2023-03-29T00:00:00"/>
        <d v="2023-09-10T00:00:00"/>
        <d v="2022-05-31T00:00:00"/>
        <d v="2023-04-12T00:00:00"/>
        <d v="2023-02-03T00:00:00"/>
        <d v="2021-09-10T00:00:00"/>
        <d v="2022-12-30T00:00:00"/>
        <d v="2023-04-27T00:00:00"/>
        <d v="2024-09-07T00:00:00"/>
        <d v="2025-01-30T00:00:00"/>
        <d v="2023-01-25T00:00:00"/>
        <d v="2021-08-28T00:00:00"/>
        <d v="2024-02-07T00:00:00"/>
        <d v="2024-07-10T00:00:00"/>
        <d v="2022-04-06T00:00:00"/>
        <d v="2022-03-16T00:00:00"/>
        <d v="2021-08-17T00:00:00"/>
        <d v="2025-04-27T00:00:00"/>
        <d v="2021-09-14T00:00:00"/>
        <d v="2025-06-01T00:00:00"/>
        <d v="2025-01-09T00:00:00"/>
        <d v="2025-04-30T00:00:00"/>
        <d v="2024-04-26T00:00:00"/>
        <d v="2024-06-07T00:00:00"/>
        <d v="2025-07-10T00:00:00"/>
        <d v="2022-09-10T00:00:00"/>
        <d v="2021-08-05T00:00:00"/>
        <d v="2023-07-03T00:00:00"/>
        <d v="2022-10-28T00:00:00"/>
        <d v="2021-10-21T00:00:00"/>
        <d v="2024-07-26T00:00:00"/>
        <d v="2021-11-21T00:00:00"/>
        <d v="2023-04-30T00:00:00"/>
        <d v="2025-03-30T00:00:00"/>
        <d v="2023-11-20T00:00:00"/>
        <d v="2025-02-16T00:00:00"/>
        <d v="2022-02-06T00:00:00"/>
        <d v="2024-10-05T00:00:00"/>
        <d v="2023-10-24T00:00:00"/>
        <d v="2024-08-21T00:00:00"/>
        <d v="2024-06-13T00:00:00"/>
        <d v="2025-03-14T00:00:00"/>
        <d v="2023-05-22T00:00:00"/>
        <d v="2023-10-12T00:00:00"/>
        <d v="2022-08-07T00:00:00"/>
        <d v="2025-02-18T00:00:00"/>
        <d v="2024-02-10T00:00:00"/>
        <d v="2024-07-09T00:00:00"/>
        <d v="2022-12-03T00:00:00"/>
        <d v="2025-06-27T00:00:00"/>
        <d v="2021-10-01T00:00:00"/>
        <d v="2022-08-15T00:00:00"/>
        <d v="2022-05-04T00:00:00"/>
        <d v="2022-04-14T00:00:00"/>
        <d v="2022-01-19T00:00:00"/>
        <d v="2024-01-13T00:00:00"/>
        <d v="2021-08-13T00:00:00"/>
        <d v="2022-04-07T00:00:00"/>
        <d v="2023-12-22T00:00:00"/>
        <d v="2024-10-02T00:00:00"/>
        <d v="2022-08-14T00:00:00"/>
        <d v="2024-03-23T00:00:00"/>
        <d v="2022-10-12T00:00:00"/>
        <d v="2022-06-08T00:00:00"/>
        <d v="2025-05-30T00:00:00"/>
        <d v="2025-02-03T00:00:00"/>
        <d v="2021-11-14T00:00:00"/>
        <d v="2022-01-25T00:00:00"/>
        <d v="2023-12-14T00:00:00"/>
        <d v="2023-07-15T00:00:00"/>
        <d v="2024-09-16T00:00:00"/>
        <d v="2023-12-31T00:00:00"/>
        <d v="2024-05-15T00:00:00"/>
        <d v="2024-10-20T00:00:00"/>
        <d v="2024-12-19T00:00:00"/>
        <d v="2023-12-02T00:00:00"/>
        <d v="2023-03-17T00:00:00"/>
        <d v="2022-06-25T00:00:00"/>
        <d v="2022-02-11T00:00:00"/>
        <d v="2022-11-20T00:00:00"/>
        <d v="2022-11-30T00:00:00"/>
        <d v="2024-09-14T00:00:00"/>
        <d v="2022-01-15T00:00:00"/>
        <d v="2025-03-31T00:00:00"/>
        <d v="2022-11-14T00:00:00"/>
        <d v="2024-11-15T00:00:00"/>
        <d v="2023-05-09T00:00:00"/>
        <d v="2024-04-30T00:00:00"/>
        <d v="2024-05-16T00:00:00"/>
        <d v="2024-07-11T00:00:00"/>
        <d v="2023-05-28T00:00:00"/>
        <d v="2023-09-02T00:00:00"/>
        <d v="2021-07-31T00:00:00"/>
        <d v="2024-10-25T00:00:00"/>
        <d v="2023-07-01T00:00:00"/>
        <d v="2024-06-14T00:00:00"/>
        <d v="2023-09-11T00:00:00"/>
        <d v="2025-03-12T00:00:00"/>
        <d v="2022-09-17T00:00:00"/>
        <d v="2025-02-15T00:00:00"/>
        <d v="2021-07-20T00:00:00"/>
        <d v="2023-08-25T00:00:00"/>
        <d v="2025-05-19T00:00:00"/>
        <d v="2022-07-24T00:00:00"/>
        <d v="2025-05-07T00:00:00"/>
        <d v="2022-10-20T00:00:00"/>
        <d v="2021-12-16T00:00:00"/>
        <d v="2022-01-30T00:00:00"/>
        <d v="2023-07-31T00:00:00"/>
        <d v="2022-08-01T00:00:00"/>
        <d v="2024-05-17T00:00:00"/>
        <d v="2022-02-07T00:00:00"/>
        <d v="2022-12-20T00:00:00"/>
        <d v="2022-01-02T00:00:00"/>
        <d v="2024-02-12T00:00:00"/>
        <d v="2023-03-04T00:00:00"/>
        <d v="2022-04-02T00:00:00"/>
        <d v="2021-08-06T00:00:00"/>
        <d v="2025-06-04T00:00:00"/>
        <d v="2022-07-09T00:00:00"/>
        <d v="2022-02-09T00:00:00"/>
        <d v="2022-07-25T00:00:00"/>
        <d v="2023-07-22T00:00:00"/>
        <d v="2022-02-24T00:00:00"/>
        <d v="2024-10-26T00:00:00"/>
        <d v="2023-11-13T00:00:00"/>
        <d v="2022-12-24T00:00:00"/>
        <d v="2023-03-25T00:00:00"/>
        <d v="2023-09-09T00:00:00"/>
        <d v="2024-05-03T00:00:00"/>
        <d v="2024-12-09T00:00:00"/>
        <d v="2023-08-27T00:00:00"/>
        <d v="2022-05-07T00:00:00"/>
        <d v="2023-10-14T00:00:00"/>
        <d v="2024-12-29T00:00:00"/>
        <d v="2021-09-17T00:00:00"/>
        <d v="2023-02-10T00:00:00"/>
        <d v="2024-05-07T00:00:00"/>
        <d v="2023-10-22T00:00:00"/>
        <d v="2022-07-15T00:00:00"/>
        <d v="2024-08-19T00:00:00"/>
        <d v="2024-09-04T00:00:00"/>
        <d v="2021-10-12T00:00:00"/>
        <d v="2021-08-31T00:00:00"/>
        <d v="2024-03-15T00:00:00"/>
        <d v="2022-02-10T00:00:00"/>
        <d v="2021-08-02T00:00:00"/>
        <d v="2024-11-24T00:00:00"/>
        <d v="2023-07-08T00:00:00"/>
        <d v="2023-04-08T00:00:00"/>
        <d v="2023-06-13T00:00:00"/>
        <d v="2025-01-24T00:00:00"/>
        <d v="2022-03-18T00:00:00"/>
        <d v="2022-09-13T00:00:00"/>
        <d v="2022-03-19T00:00:00"/>
        <d v="2022-06-05T00:00:00"/>
        <d v="2024-01-26T00:00:00"/>
        <d v="2024-08-14T00:00:00"/>
        <d v="2023-02-18T00:00:00"/>
        <d v="2023-04-25T00:00:00"/>
        <d v="2023-12-10T00:00:00"/>
        <d v="2022-03-29T00:00:00"/>
        <d v="2024-03-18T00:00:00"/>
        <d v="2022-04-08T00:00:00"/>
        <d v="2022-12-18T00:00:00"/>
        <d v="2021-09-16T00:00:00"/>
        <d v="2025-02-19T00:00:00"/>
        <d v="2024-03-13T00:00:00"/>
        <d v="2021-12-24T00:00:00"/>
        <d v="2023-06-25T00:00:00"/>
        <d v="2022-12-01T00:00:00"/>
        <d v="2022-06-07T00:00:00"/>
        <d v="2023-12-11T00:00:00"/>
        <d v="2023-02-12T00:00:00"/>
        <d v="2022-03-05T00:00:00"/>
        <d v="2024-11-27T00:00:00"/>
        <d v="2022-07-14T00:00:00"/>
        <d v="2024-05-31T00:00:00"/>
        <d v="2022-09-04T00:00:00"/>
        <d v="2022-02-16T00:00:00"/>
        <d v="2024-04-10T00:00:00"/>
        <d v="2024-10-17T00:00:00"/>
        <d v="2025-01-28T00:00:00"/>
        <d v="2025-07-04T00:00:00"/>
        <d v="2025-05-16T00:00:00"/>
        <d v="2024-09-13T00:00:00"/>
        <d v="2022-07-30T00:00:00"/>
        <d v="2023-03-24T00:00:00"/>
        <d v="2025-02-14T00:00:00"/>
        <d v="2024-04-23T00:00:00"/>
        <d v="2022-09-28T00:00:00"/>
        <d v="2024-02-22T00:00:00"/>
        <d v="2022-04-10T00:00:00"/>
        <d v="2024-04-24T00:00:00"/>
        <d v="2022-11-18T00:00:00"/>
        <d v="2025-01-21T00:00:00"/>
        <d v="2024-04-27T00:00:00"/>
        <d v="2024-06-06T00:00:00"/>
        <d v="2023-06-28T00:00:00"/>
        <d v="2021-10-17T00:00:00"/>
        <d v="2024-01-16T00:00:00"/>
        <d v="2024-01-22T00:00:00"/>
        <d v="2024-02-27T00:00:00"/>
        <d v="2023-09-17T00:00:00"/>
        <d v="2023-01-01T00:00:00"/>
        <d v="2022-07-11T00:00:00"/>
        <d v="2023-01-26T00:00:00"/>
        <d v="2023-12-17T00:00:00"/>
        <d v="2021-11-10T00:00:00"/>
        <d v="2023-08-06T00:00:00"/>
        <d v="2024-11-20T00:00:00"/>
        <d v="2024-08-23T00:00:00"/>
        <d v="2021-11-05T00:00:00"/>
        <d v="2023-03-18T00:00:00"/>
        <d v="2023-12-30T00:00:00"/>
        <d v="2023-06-19T00:00:00"/>
        <d v="2024-05-20T00:00:00"/>
        <d v="2022-08-31T00:00:00"/>
        <d v="2024-09-19T00:00:00"/>
        <d v="2021-12-22T00:00:00"/>
        <d v="2022-08-25T00:00:00"/>
        <d v="2024-05-05T00:00:00"/>
        <d v="2023-07-02T00:00:00"/>
        <d v="2023-07-11T00:00:00"/>
        <d v="2023-11-05T00:00:00"/>
        <d v="2025-04-23T00:00:00"/>
        <d v="2022-10-16T00:00:00"/>
        <d v="2024-08-06T00:00:00"/>
        <d v="2024-08-02T00:00:00"/>
        <d v="2023-09-30T00:00:00"/>
        <d v="2023-04-14T00:00:00"/>
        <d v="2023-02-16T00:00:00"/>
        <d v="2024-02-18T00:00:00"/>
        <d v="2022-09-01T00:00:00"/>
        <d v="2022-10-15T00:00:00"/>
        <d v="2022-08-05T00:00:00"/>
        <d v="2023-05-07T00:00:00"/>
        <d v="2024-07-28T00:00:00"/>
        <d v="2023-11-17T00:00:00"/>
        <d v="2024-12-02T00:00:00"/>
        <d v="2024-07-16T00:00:00"/>
        <d v="2021-09-21T00:00:00"/>
        <d v="2023-12-03T00:00:00"/>
        <d v="2023-11-08T00:00:00"/>
        <d v="2023-02-28T00:00:00"/>
        <d v="2022-06-17T00:00:00"/>
        <d v="2023-04-09T00:00:00"/>
        <d v="2024-08-26T00:00:00"/>
        <d v="2023-04-18T00:00:00"/>
        <d v="2024-08-27T00:00:00"/>
        <d v="2025-02-02T00:00:00"/>
        <d v="2024-06-23T00:00:00"/>
        <d v="2025-03-19T00:00:00"/>
        <d v="2023-11-30T00:00:00"/>
        <d v="2024-08-13T00:00:00"/>
        <d v="2023-08-24T00:00:00"/>
        <d v="2025-01-08T00:00:00"/>
        <d v="2024-01-08T00:00:00"/>
        <d v="2022-08-27T00:00:00"/>
        <d v="2024-03-04T00:00:00"/>
        <d v="2022-10-05T00:00:00"/>
        <d v="2023-11-10T00:00:00"/>
        <d v="2024-09-11T00:00:00"/>
        <d v="2025-07-12T00:00:00"/>
        <d v="2022-09-12T00:00:00"/>
        <d v="2022-09-02T00:00:00"/>
        <d v="2025-03-11T00:00:00"/>
        <d v="2021-10-09T00:00:00"/>
        <d v="2025-07-11T00:00:00"/>
        <d v="2022-06-27T00:00:00"/>
        <d v="2024-11-02T00:00:00"/>
        <d v="2023-10-29T00:00:00"/>
        <d v="2023-03-16T00:00:00"/>
        <d v="2024-04-07T00:00:00"/>
        <d v="2024-12-28T00:00:00"/>
        <d v="2023-07-30T00:00:00"/>
        <d v="2022-07-16T00:00:00"/>
        <d v="2024-12-04T00:00:00"/>
        <d v="2022-03-09T00:00:00"/>
        <d v="2025-03-05T00:00:00"/>
        <d v="2023-01-08T00:00:00"/>
        <d v="2023-09-20T00:00:00"/>
        <d v="2021-11-13T00:00:00"/>
        <d v="2023-01-11T00:00:00"/>
        <d v="2024-08-18T00:00:00"/>
        <d v="2023-07-04T00:00:00"/>
        <d v="2023-06-09T00:00:00"/>
        <d v="2024-03-09T00:00:00"/>
        <d v="2023-10-16T00:00:00"/>
        <d v="2024-02-05T00:00:00"/>
        <d v="2023-06-17T00:00:00"/>
        <d v="2024-03-25T00:00:00"/>
        <d v="2023-12-29T00:00:00"/>
        <d v="2024-01-21T00:00:00"/>
        <d v="2023-01-14T00:00:00"/>
        <d v="2022-02-19T00:00:00"/>
        <d v="2022-04-24T00:00:00"/>
        <d v="2021-10-26T00:00:00"/>
        <d v="2023-03-20T00:00:00"/>
        <d v="2024-05-04T00:00:00"/>
        <d v="2023-02-17T00:00:00"/>
        <d v="2021-10-06T00:00:00"/>
        <d v="2024-05-19T00:00:00"/>
        <d v="2023-06-03T00:00:00"/>
        <d v="2025-02-21T00:00:00"/>
        <d v="2024-01-15T00:00:00"/>
        <d v="2022-05-29T00:00:00"/>
        <d v="2024-12-07T00:00:00"/>
        <d v="2023-12-20T00:00:00"/>
        <d v="2023-01-12T00:00:00"/>
        <d v="2024-01-24T00:00:00"/>
        <d v="2022-05-05T00:00:00"/>
        <d v="2024-01-27T00:00:00"/>
        <d v="2022-07-02T00:00:00"/>
        <d v="2025-01-03T00:00:00"/>
        <d v="2022-12-19T00:00:00"/>
        <d v="2023-11-06T00:00:00"/>
        <d v="2023-03-05T00:00:00"/>
        <d v="2022-04-19T00:00:00"/>
        <d v="2025-02-12T00:00:00"/>
        <d v="2025-04-22T00:00:00"/>
        <d v="2024-03-01T00:00:00"/>
        <d v="2024-09-08T00:00:00"/>
        <d v="2024-12-13T00:00:00"/>
        <d v="2022-10-19T00:00:00"/>
        <d v="2023-05-16T00:00:00"/>
        <d v="2024-10-15T00:00:00"/>
        <d v="2022-11-05T00:00:00"/>
        <d v="2023-09-16T00:00:00"/>
        <d v="2022-03-21T00:00:00"/>
        <d v="2022-12-16T00:00:00"/>
        <d v="2024-12-06T00:00:00"/>
        <d v="2025-03-21T00:00:00"/>
        <d v="2023-11-19T00:00:00"/>
        <d v="2025-04-14T00:00:00"/>
        <d v="2024-08-15T00:00:00"/>
        <d v="2022-08-03T00:00:00"/>
        <d v="2022-06-01T00:00:00"/>
        <d v="2022-10-01T00:00:00"/>
        <d v="2021-10-16T00:00:00"/>
        <d v="2022-01-28T00:00:00"/>
        <d v="2023-01-28T00:00:00"/>
        <d v="2021-10-03T00:00:00"/>
        <d v="2024-02-16T00:00:00"/>
        <d v="2022-03-26T00:00:00"/>
        <d v="2023-02-22T00:00:00"/>
        <d v="2025-01-18T00:00:00"/>
        <d v="2023-04-11T00:00:00"/>
        <d v="2025-05-05T00:00:00"/>
        <d v="2022-01-08T00:00:00"/>
        <d v="2025-02-13T00:00:00"/>
        <d v="2023-02-15T00:00:00"/>
        <d v="2023-05-01T00:00:00"/>
        <d v="2024-05-13T00:00:00"/>
        <d v="2022-11-09T00:00:00"/>
        <d v="2021-10-14T00:00:00"/>
        <d v="2021-08-19T00:00:00"/>
        <d v="2021-09-09T00:00:00"/>
        <d v="2022-04-05T00:00:00"/>
        <d v="2024-12-20T00:00:00"/>
        <d v="2024-01-02T00:00:00"/>
        <d v="2021-11-22T00:00:00"/>
        <d v="2025-06-09T00:00:00"/>
        <d v="2024-07-25T00:00:00"/>
        <d v="2021-11-03T00:00:00"/>
        <d v="2024-06-10T00:00:00"/>
        <d v="2022-08-18T00:00:00"/>
        <d v="2025-05-01T00:00:00"/>
        <d v="2023-12-24T00:00:00"/>
        <d v="2023-12-08T00:00:00"/>
        <d v="2023-12-21T00:00:00"/>
        <d v="2023-01-04T00:00:00"/>
        <d v="2024-03-06T00:00:00"/>
        <d v="2022-01-03T00:00:00"/>
        <d v="2025-02-17T00:00:00"/>
        <d v="2022-05-21T00:00:00"/>
        <d v="2022-09-18T00:00:00"/>
        <d v="2024-11-19T00:00:00"/>
        <d v="2021-09-18T00:00:00"/>
        <d v="2023-07-09T00:00:00"/>
        <d v="2023-09-25T00:00:00"/>
        <d v="2024-06-21T00:00:00"/>
        <d v="2021-08-21T00:00:00"/>
        <d v="2024-06-19T00:00:00"/>
        <d v="2021-12-14T00:00:00"/>
        <d v="2023-05-03T00:00:00"/>
        <d v="2023-11-24T00:00:00"/>
        <d v="2023-06-01T00:00:00"/>
        <d v="2023-02-02T00:00:00"/>
        <d v="2021-10-25T00:00:00"/>
        <d v="2024-09-23T00:00:00"/>
        <d v="2021-07-26T00:00:00"/>
        <d v="2022-06-23T00:00:00"/>
        <d v="2024-05-02T00:00:00"/>
        <d v="2024-12-23T00:00:00"/>
        <d v="2023-10-25T00:00:00"/>
        <d v="2024-03-30T00:00:00"/>
        <d v="2023-05-05T00:00:00"/>
        <d v="2021-11-25T00:00:00"/>
        <d v="2025-03-01T00:00:00"/>
        <d v="2023-09-03T00:00:00"/>
        <d v="2021-12-06T00:00:00"/>
        <d v="2022-09-19T00:00:00"/>
        <d v="2024-02-09T00:00:00"/>
        <d v="2025-04-12T00:00:00"/>
        <d v="2024-07-29T00:00:00"/>
        <d v="2021-12-18T00:00:00"/>
        <d v="2022-09-14T00:00:00"/>
        <d v="2022-01-06T00:00:00"/>
        <d v="2024-09-18T00:00:00"/>
        <d v="2021-08-10T00:00:00"/>
        <d v="2021-12-21T00:00:00"/>
        <d v="2025-05-31T00:00:00"/>
        <d v="2024-07-05T00:00:00"/>
        <d v="2024-10-24T00:00:00"/>
        <d v="2024-12-10T00:00:00"/>
        <d v="2022-09-08T00:00:00"/>
        <d v="2023-05-26T00:00:00"/>
        <d v="2023-11-25T00:00:00"/>
        <d v="2022-10-09T00:00:00"/>
        <d v="2025-03-09T00:00:00"/>
        <d v="2023-10-11T00:00:00"/>
        <d v="2024-01-25T00:00:00"/>
        <d v="2023-07-28T00:00:00"/>
        <d v="2023-10-07T00:00:00"/>
        <d v="2025-04-18T00:00:00"/>
        <d v="2023-09-21T00:00:00"/>
        <d v="2021-12-13T00:00:00"/>
        <d v="2023-05-18T00:00:00"/>
        <d v="2021-11-06T00:00:00"/>
        <d v="2025-04-15T00:00:00"/>
        <d v="2024-03-28T00:00:00"/>
        <d v="2025-06-05T00:00:00"/>
        <d v="2025-03-27T00:00:00"/>
        <d v="2025-03-23T00:00:00"/>
        <d v="2023-04-06T00:00:00"/>
        <d v="2024-10-19T00:00:00"/>
        <d v="2025-03-06T00:00:00"/>
        <d v="2024-10-09T00:00:00"/>
        <d v="2023-04-03T00:00:00"/>
        <d v="2024-02-23T00:00:00"/>
        <d v="2022-02-20T00:00:00"/>
        <d v="2022-04-28T00:00:00"/>
        <d v="2022-08-26T00:00:00"/>
        <d v="2022-04-11T00:00:00"/>
        <d v="2024-05-27T00:00:00"/>
        <d v="2024-06-17T00:00:00"/>
        <d v="2022-09-07T00:00:00"/>
        <d v="2023-07-24T00:00:00"/>
        <d v="2022-10-29T00:00:00"/>
        <d v="2023-04-17T00:00:00"/>
        <d v="2022-08-11T00:00:00"/>
        <d v="2023-06-05T00:00:00"/>
        <d v="2022-01-29T00:00:00"/>
        <d v="2021-10-20T00:00:00"/>
        <d v="2025-04-26T00:00:00"/>
        <d v="2022-01-13T00:00:00"/>
        <d v="2021-07-28T00:00:00"/>
        <d v="2025-01-22T00:00:00"/>
        <d v="2024-02-03T00:00:00"/>
        <d v="2021-10-11T00:00:00"/>
        <d v="2023-04-29T00:00:00"/>
        <d v="2024-01-07T00:00:00"/>
        <d v="2024-05-08T00:00:00"/>
        <d v="2022-05-26T00:00:00"/>
        <d v="2024-06-20T00:00:00"/>
        <d v="2025-06-11T00:00:00"/>
        <d v="2024-06-02T00:00:00"/>
        <d v="2022-07-21T00:00:00"/>
        <d v="2023-02-26T00:00:00"/>
        <d v="2024-11-17T00:00:00"/>
        <d v="2023-03-27T00:00:00"/>
        <d v="2021-12-20T00:00:00"/>
        <d v="2023-08-18T00:00:00"/>
        <d v="2025-02-25T00:00:00"/>
        <d v="2021-12-04T00:00:00"/>
        <d v="2025-05-11T00:00:00"/>
        <d v="2021-08-15T00:00:00"/>
        <d v="2023-10-09T00:00:00"/>
        <d v="2024-08-30T00:00:00"/>
        <d v="2022-03-12T00:00:00"/>
        <d v="2024-09-24T00:00:00"/>
        <d v="2021-09-27T00:00:00"/>
        <d v="2024-10-27T00:00:00"/>
        <d v="2022-04-29T00:00:00"/>
        <d v="2023-05-02T00:00:00"/>
        <d v="2023-12-18T00:00:00"/>
        <d v="2023-08-15T00:00:00"/>
        <d v="2024-10-11T00:00:00"/>
        <d v="2023-11-22T00:00:00"/>
        <d v="2025-01-25T00:00:00"/>
        <d v="2023-05-17T00:00:00"/>
        <d v="2022-08-09T00:00:00"/>
        <d v="2024-07-20T00:00:00"/>
        <d v="2022-04-12T00:00:00"/>
        <d v="2023-08-02T00:00:00"/>
        <d v="2024-06-09T00:00:00"/>
        <d v="2024-07-14T00:00:00"/>
        <d v="2023-03-22T00:00:00"/>
        <d v="2024-08-17T00:00:00"/>
        <d v="2022-08-17T00:00:00"/>
        <d v="2025-03-28T00:00:00"/>
        <d v="2025-06-02T00:00:00"/>
        <d v="2023-05-10T00:00:00"/>
        <d v="2024-08-03T00:00:00"/>
        <d v="2023-03-02T00:00:00"/>
        <d v="2025-04-06T00:00:00"/>
        <d v="2025-04-16T00:00:00"/>
        <d v="2021-11-12T00:00:00"/>
        <d v="2023-08-10T00:00:00"/>
        <d v="2024-01-20T00:00:00"/>
        <d v="2025-07-02T00:00:00"/>
        <d v="2022-11-15T00:00:00"/>
        <d v="2022-05-08T00:00:00"/>
        <d v="2025-05-03T00:00:00"/>
        <d v="2024-06-18T00:00:00"/>
        <d v="2022-12-14T00:00:00"/>
        <d v="2024-02-02T00:00:00"/>
        <d v="2021-12-01T00:00:00"/>
        <d v="2025-02-09T00:00:00"/>
        <d v="2025-03-20T00:00:00"/>
        <d v="2024-03-16T00:00:00"/>
        <d v="2024-11-16T00:00:00"/>
        <d v="2023-02-13T00:00:00"/>
        <d v="2022-06-04T00:00:00"/>
        <d v="2021-08-30T00:00:00"/>
        <d v="2023-03-07T00:00:00"/>
        <d v="2024-09-25T00:00:00"/>
        <d v="2023-11-26T00:00:00"/>
        <d v="2023-08-20T00:00:00"/>
        <d v="2024-08-24T00:00:00"/>
        <d v="2023-12-13T00:00:00"/>
        <d v="2022-03-30T00:00:00"/>
        <d v="2023-11-04T00:00:00"/>
        <d v="2023-01-19T00:00:00"/>
        <d v="2022-04-25T00:00:00"/>
        <d v="2025-04-28T00:00:00"/>
        <d v="2023-11-21T00:00:00"/>
        <d v="2023-03-30T00:00:00"/>
        <d v="2023-09-29T00:00:00"/>
        <d v="2024-09-06T00:00:00"/>
        <d v="2022-04-15T00:00:00"/>
        <d v="2022-06-21T00:00:00"/>
        <d v="2025-06-28T00:00:00"/>
        <d v="2024-01-10T00:00:00"/>
        <d v="2025-03-02T00:00:00"/>
        <d v="2022-07-10T00:00:00"/>
        <d v="2023-11-15T00:00:00"/>
        <d v="2021-08-16T00:00:00"/>
        <d v="2024-08-10T00:00:00"/>
        <d v="2024-04-25T00:00:00"/>
        <d v="2023-01-10T00:00:00"/>
        <d v="2022-08-02T00:00:00"/>
        <d v="2022-01-23T00:00:00"/>
        <d v="2023-03-11T00:00:00"/>
        <d v="2022-04-03T00:00:00"/>
        <d v="2022-12-08T00:00:00"/>
        <d v="2023-06-06T00:00:00"/>
        <d v="2024-02-11T00:00:00"/>
        <d v="2023-01-16T00:00:00"/>
        <d v="2022-09-21T00:00:00"/>
        <d v="2023-08-22T00:00:00"/>
        <d v="2025-05-29T00:00:00"/>
        <d v="2022-12-04T00:00:00"/>
        <d v="2022-05-17T00:00:00"/>
        <d v="2021-11-30T00:00:00"/>
        <d v="2024-12-21T00:00:00"/>
        <d v="2024-01-06T00:00:00"/>
        <d v="2022-04-30T00:00:00"/>
        <d v="2023-06-29T00:00:00"/>
        <d v="2024-11-07T00:00:00"/>
        <d v="2024-06-04T00:00:00"/>
        <d v="2021-11-17T00:00:00"/>
        <d v="2024-02-29T00:00:00"/>
        <d v="2023-06-02T00:00:00"/>
        <d v="2023-09-15T00:00:00"/>
        <d v="2024-10-30T00:00:00"/>
        <d v="2025-06-21T00:00:00"/>
        <d v="2024-12-01T00:00:00"/>
        <d v="2021-11-02T00:00:00"/>
        <d v="2022-11-16T00:00:00"/>
        <d v="2022-11-22T00:00:00"/>
        <d v="2023-04-24T00:00:00"/>
        <d v="2024-01-11T00:00:00"/>
        <d v="2022-02-14T00:00:00"/>
        <d v="2024-11-14T00:00:00"/>
        <d v="2021-07-21T00:00:00"/>
        <d v="2022-10-25T00:00:00"/>
        <d v="2024-10-31T00:00:00"/>
        <d v="2024-12-11T00:00:00"/>
        <d v="2021-12-15T00:00:00"/>
        <d v="2025-06-22T00:00:00"/>
        <d v="2021-08-07T00:00:00"/>
        <d v="2022-01-22T00:00:00"/>
        <d v="2024-02-25T00:00:00"/>
        <d v="2023-10-06T00:00:00"/>
        <d v="2021-08-20T00:00:00"/>
        <d v="2021-08-22T00:00:00"/>
        <d v="2023-04-28T00:00:00"/>
        <d v="2024-07-03T00:00:00"/>
        <d v="2022-04-26T00:00:00"/>
        <d v="2025-07-05T00:00:00"/>
        <d v="2024-12-08T00:00:00"/>
        <d v="2024-03-31T00:00:00"/>
        <d v="2022-08-12T00:00:00"/>
        <d v="2024-04-06T00:00:00"/>
        <d v="2022-06-28T00:00:00"/>
        <d v="2022-06-13T00:00:00"/>
        <d v="2022-07-06T00:00:00"/>
        <d v="2022-03-10T00:00:00"/>
        <d v="2023-08-03T00:00:00"/>
        <d v="2024-05-11T00:00:00"/>
        <d v="2021-08-27T00:00:00"/>
        <d v="2021-11-07T00:00:00"/>
        <d v="2024-01-03T00:00:00"/>
        <d v="2022-11-10T00:00:00"/>
        <d v="2021-11-16T00:00:00"/>
        <d v="2024-08-20T00:00:00"/>
        <d v="2022-09-09T00:00:00"/>
        <d v="2023-04-22T00:00:00"/>
        <d v="2022-02-28T00:00:00"/>
        <d v="2023-07-25T00:00:00"/>
        <d v="2025-01-02T00:00:00"/>
        <d v="2023-10-26T00:00:00"/>
        <d v="2025-01-29T00:00:00"/>
        <d v="2022-10-21T00:00:00"/>
        <d v="2022-07-22T00:00:00"/>
        <d v="2025-03-17T00:00:00"/>
        <d v="2023-09-04T00:00:00"/>
        <d v="2024-02-15T00:00:00"/>
        <d v="2025-02-23T00:00:00"/>
        <d v="2021-08-18T00:00:00"/>
        <d v="2025-04-09T00:00:00"/>
        <d v="2021-10-22T00:00:00"/>
        <d v="2022-06-22T00:00:00"/>
        <d v="2024-09-29T00:00:00"/>
        <d v="2023-06-26T00:00:00"/>
        <d v="2024-03-10T00:00:00"/>
        <d v="2024-01-29T00:00:00"/>
        <d v="2022-11-12T00:00:00"/>
        <d v="2024-10-28T00:00:00"/>
        <d v="2023-07-06T00:00:00"/>
        <d v="2023-07-27T00:00:00"/>
        <d v="2022-12-15T00:00:00"/>
        <d v="2024-07-30T00:00:00"/>
        <d v="2023-12-23T00:00:00"/>
        <d v="2025-01-31T00:00:00"/>
        <d v="2023-08-08T00:00:00"/>
        <d v="2023-04-21T00:00:00"/>
        <d v="2022-01-12T00:00:00"/>
        <d v="2025-03-10T00:00:00"/>
        <d v="2025-06-20T00:00:00"/>
        <d v="2022-12-28T00:00:00"/>
        <d v="2022-09-03T00:00:00"/>
        <d v="2021-10-13T00:00:00"/>
        <d v="2022-07-12T00:00:00"/>
        <d v="2021-11-20T00:00:00"/>
        <d v="2024-03-21T00:00:00"/>
        <d v="2022-09-05T00:00:00"/>
        <d v="2022-10-13T00:00:00"/>
        <d v="2023-07-16T00:00:00"/>
        <d v="2023-04-15T00:00:00"/>
        <d v="2023-12-28T00:00:00"/>
        <d v="2021-09-07T00:00:00"/>
        <d v="2022-04-17T00:00:00"/>
        <d v="2024-10-03T00:00:00"/>
        <d v="2024-09-17T00:00:00"/>
        <d v="2021-12-10T00:00:00"/>
        <d v="2023-06-21T00:00:00"/>
        <d v="2025-03-04T00:00:00"/>
        <d v="2022-10-31T00:00:00"/>
        <d v="2025-05-09T00:00:00"/>
        <d v="2023-01-21T00:00:00"/>
        <d v="2022-10-08T00:00:00"/>
        <d v="2024-11-06T00:00:00"/>
        <d v="2022-01-16T00:00:00"/>
        <d v="2022-05-20T00:00:00"/>
        <d v="2024-06-28T00:00:00"/>
        <d v="2022-03-17T00:00:00"/>
        <d v="2024-07-19T00:00:00"/>
        <d v="2023-10-17T00:00:00"/>
        <d v="2025-06-12T00:00:00"/>
        <d v="2025-02-27T00:00:00"/>
        <d v="2022-03-27T00:00:00"/>
        <d v="2023-03-10T00:00:00"/>
        <d v="2023-03-09T00:00:00"/>
        <d v="2023-02-23T00:00:00"/>
        <d v="2022-02-01T00:00:00"/>
        <d v="2023-08-07T00:00:00"/>
        <d v="2023-12-06T00:00:00"/>
        <d v="2023-11-16T00:00:00"/>
        <d v="2022-05-10T00:00:00"/>
        <d v="2023-04-13T00:00:00"/>
        <d v="2024-12-12T00:00:00"/>
        <d v="2023-08-01T00:00:00"/>
        <d v="2024-05-29T00:00:00"/>
        <d v="2025-05-26T00:00:00"/>
        <d v="2024-08-29T00:00:00"/>
        <d v="2023-09-05T00:00:00"/>
        <d v="2021-07-29T00:00:00"/>
        <d v="2024-03-07T00:00:00"/>
        <d v="2021-08-09T00:00:00"/>
        <d v="2024-08-01T00:00:00"/>
        <d v="2022-08-24T00:00:00"/>
        <d v="2023-12-26T00:00:00"/>
        <d v="2023-06-20T00:00:00"/>
        <d v="2024-05-30T00:00:00"/>
        <d v="2024-01-04T00:00:00"/>
        <d v="2024-11-12T00:00:00"/>
        <d v="2022-05-23T00:00:00"/>
        <d v="2023-06-24T00:00:00"/>
        <d v="2021-07-16T00:00:00"/>
        <d v="2024-10-04T00:00:00"/>
        <d v="2022-12-23T00:00:00"/>
        <d v="2021-09-22T00:00:00"/>
        <d v="2025-06-24T00:00:00"/>
        <d v="2023-08-26T00:00:00"/>
        <d v="2022-06-30T00:00:00"/>
        <d v="2021-10-18T00:00:00"/>
        <d v="2021-11-19T00:00:00"/>
        <d v="2024-05-12T00:00:00"/>
        <d v="2025-07-03T00:00:00"/>
        <d v="2022-04-13T00:00:00"/>
        <d v="2024-04-22T00:00:00"/>
        <d v="2024-04-08T00:00:00"/>
        <d v="2024-01-12T00:00:00"/>
        <d v="2022-07-08T00:00:00"/>
        <d v="2024-04-13T00:00:00"/>
        <d v="2022-09-15T00:00:00"/>
        <d v="2021-12-03T00:00:00"/>
        <d v="2023-02-08T00:00:00"/>
        <d v="2021-11-26T00:00:00"/>
        <d v="2023-12-16T00:00:00"/>
        <d v="2025-05-22T00:00:00"/>
        <d v="2022-10-27T00:00:00"/>
        <d v="2024-04-01T00:00:00"/>
        <d v="2024-10-07T00:00:00"/>
        <d v="2024-06-16T00:00:00"/>
        <d v="2024-11-11T00:00:00"/>
        <d v="2024-12-16T00:00:00"/>
        <d v="2022-01-09T00:00:00"/>
        <d v="2023-04-07T00:00:00"/>
        <d v="2024-08-12T00:00:00"/>
        <d v="2024-08-11T00:00:00"/>
        <d v="2024-09-21T00:00:00"/>
        <d v="2022-11-27T00:00:00"/>
        <d v="2023-11-29T00:00:00"/>
        <d v="2021-10-04T00:00:00"/>
        <d v="2022-10-02T00:00:00"/>
        <d v="2023-12-12T00:00:00"/>
        <d v="2024-04-28T00:00:00"/>
        <d v="2021-09-25T00:00:00"/>
        <d v="2024-10-21T00:00:00"/>
        <d v="2025-05-08T00:00:00"/>
        <d v="2022-10-04T00:00:00"/>
        <d v="2023-05-30T00:00:00"/>
        <d v="2024-09-28T00:00:00"/>
        <d v="2025-06-08T00:00:00"/>
        <d v="2022-03-02T00:00:00"/>
        <d v="2024-08-25T00:00:00"/>
        <d v="2022-08-20T00:00:00"/>
        <d v="2022-09-27T00:00:00"/>
        <d v="2025-07-06T00:00:00"/>
        <d v="2025-04-11T00:00:00"/>
        <d v="2024-05-21T00:00:00"/>
        <d v="2023-10-30T00:00:00"/>
        <d v="2021-10-29T00:00:00"/>
        <d v="2023-10-15T00:00:00"/>
        <d v="2024-02-19T00:00:00"/>
        <d v="2021-09-06T00:00:00"/>
        <d v="2022-08-22T00:00:00"/>
        <d v="2025-06-13T00:00:00"/>
        <d v="2024-06-15T00:00:00"/>
        <d v="2022-11-25T00:00:00"/>
        <d v="2024-03-22T00:00:00"/>
        <d v="2022-01-24T00:00:00"/>
        <d v="2024-03-29T00:00:00"/>
        <d v="2025-05-23T00:00:00"/>
        <d v="2025-06-19T00:00:00"/>
        <d v="2025-05-28T00:00:00"/>
        <d v="2024-05-06T00:00:00"/>
        <d v="2025-04-04T00:00:00"/>
        <d v="2024-03-20T00:00:00"/>
        <d v="2025-03-07T00:00:00"/>
        <d v="2024-11-10T00:00:00"/>
        <d v="2025-01-16T00:00:00"/>
        <d v="2024-08-31T00:00:00"/>
        <d v="2025-02-10T00:00:00"/>
        <d v="2024-05-28T00:00:00"/>
        <d v="2022-03-08T00:00:00"/>
        <d v="2024-09-26T00:00:00"/>
        <d v="2022-03-31T00:00:00"/>
        <d v="2023-01-20T00:00:00"/>
        <d v="2021-07-27T00:00:00"/>
        <d v="2024-10-06T00:00:00"/>
        <d v="2024-04-20T00:00:00"/>
        <d v="2024-09-03T00:00:00"/>
        <d v="2025-06-30T00:00:00"/>
        <d v="2022-01-07T00:00:00"/>
        <d v="2021-09-23T00:00:00"/>
        <d v="2024-09-02T00:00:00"/>
        <d v="2024-01-31T00:00:00"/>
        <d v="2022-10-06T00:00:00"/>
        <d v="2021-12-31T00:00:00"/>
        <d v="2021-11-24T00:00:00"/>
        <d v="2024-12-24T00:00:00"/>
        <d v="2024-09-30T00:00:00"/>
        <d v="2023-07-12T00:00:00"/>
        <d v="2025-01-15T00:00:00"/>
        <d v="2023-01-06T00:00:00"/>
        <d v="2023-03-13T00:00:00"/>
        <d v="2022-02-03T00:00:00"/>
        <d v="2023-02-19T00:00:00"/>
        <d v="2021-11-27T00:00:00"/>
        <d v="2021-07-24T00:00:00"/>
        <d v="2023-05-21T00:00:00"/>
        <d v="2023-08-31T00:00:00"/>
        <d v="2023-03-12T00:00:00"/>
        <d v="2025-05-02T00:00:00"/>
        <d v="2023-03-06T00:00:00"/>
        <d v="2023-11-03T00:00:00"/>
        <d v="2025-04-03T00:00:00"/>
        <d v="2024-09-12T00:00:00"/>
        <d v="2023-10-18T00:00:00"/>
        <d v="2024-07-24T00:00:00"/>
        <d v="2023-08-30T00:00:00"/>
        <d v="2022-05-01T00:00:00"/>
        <d v="2025-02-24T00:00:00"/>
        <d v="2023-11-28T00:00:00"/>
        <d v="2022-05-19T00:00:00"/>
        <d v="2023-07-23T00:00:00"/>
        <d v="2023-01-23T00:00:00"/>
        <d v="2025-04-21T00:00:00"/>
        <d v="2023-10-02T00:00:00"/>
        <d v="2023-09-18T00:00:00"/>
        <d v="2023-03-01T00:00:00"/>
        <d v="2022-10-23T00:00:00"/>
        <d v="2025-01-06T00:00:00"/>
        <d v="2025-05-13T00:00:00"/>
        <d v="2022-02-23T00:00:00"/>
        <d v="2025-03-26T00:00:00"/>
        <d v="2022-06-03T00:00:00"/>
        <d v="2024-01-09T00:00:00"/>
        <d v="2023-02-01T00:00:00"/>
        <d v="2023-01-15T00:00:00"/>
        <d v="2025-02-06T00:00:00"/>
        <d v="2025-06-18T00:00:00"/>
        <d v="2021-08-03T00:00:00"/>
        <d v="2022-01-18T00:00:00"/>
        <d v="2022-03-04T00:00:00"/>
        <d v="2025-03-29T00:00:00"/>
        <d v="2023-01-17T00:00:00"/>
        <d v="2025-06-17T00:00:00"/>
        <d v="2025-02-22T00:00:00"/>
        <d v="2023-04-20T00:00:00"/>
        <d v="2021-10-07T00:00:00"/>
        <d v="2025-01-07T00:00:00"/>
        <d v="2023-01-30T00:00:00"/>
        <d v="2022-11-04T00:00:00"/>
        <d v="2021-11-04T00:00:00"/>
        <d v="2022-08-19T00:00:00"/>
        <d v="2024-12-03T00:00:00"/>
        <d v="2022-09-06T00:00:00"/>
        <d v="2024-02-28T00:00:00"/>
        <d v="2023-05-15T00:00:00"/>
        <d v="2023-05-13T00:00:00"/>
        <d v="2023-06-30T00:00:00"/>
        <d v="2024-07-21T00:00:00"/>
        <d v="2021-08-01T00:00:00"/>
        <d v="2022-03-07T00:00:00"/>
        <d v="2025-04-25T00:00:00"/>
        <d v="2022-03-23T00:00:00"/>
        <d v="2022-03-03T00:00:00"/>
        <d v="2023-01-02T00:00:00"/>
        <d v="2022-02-22T00:00:00"/>
        <d v="2023-04-05T00:00:00"/>
        <d v="2022-07-20T00:00:00"/>
        <d v="2023-05-31T00:00:00"/>
        <d v="2024-04-05T00:00:00"/>
        <d v="2025-06-10T00:00:00"/>
        <d v="2022-01-11T00:00:00"/>
        <d v="2025-05-20T00:00:00"/>
        <d v="2025-06-14T00:00:00"/>
        <d v="2024-12-31T00:00:00"/>
        <d v="2022-04-21T00:00:00"/>
        <d v="2025-01-11T00:00:00"/>
        <d v="2023-06-14T00:00:00"/>
        <d v="2025-02-01T00:00:00"/>
        <d v="2024-06-12T00:00:00"/>
        <d v="2021-09-29T00:00:00"/>
        <d v="2023-07-29T00:00:00"/>
        <d v="2022-06-18T00:00:00"/>
        <d v="2023-02-25T00:00:00"/>
        <d v="2023-09-26T00:00:00"/>
        <d v="2022-11-02T00:00:00"/>
        <d v="2025-05-18T00:00:00"/>
        <d v="2022-10-07T00:00:00"/>
        <d v="2022-04-04T00:00:00"/>
        <d v="2022-11-13T00:00:00"/>
        <d v="2022-06-15T00:00:00"/>
        <d v="2021-07-14T00:00:00"/>
        <d v="2025-03-16T00:00:00"/>
        <d v="2022-05-02T00:00:00"/>
        <d v="2024-12-25T00:00:00"/>
        <d v="2022-08-23T00:00:00"/>
        <d v="2024-03-19T00:00:00"/>
        <d v="2023-12-05T00:00:00"/>
        <d v="2021-11-18T00:00:00"/>
        <d v="2023-02-09T00:00:00"/>
        <d v="2022-11-17T00:00:00"/>
        <d v="2022-10-18T00:00:00"/>
        <d v="2021-08-11T00:00:00"/>
        <d v="2023-10-13T00:00:00"/>
        <d v="2022-07-23T00:00:00"/>
        <d v="2023-08-11T00:00:00"/>
        <d v="2022-02-12T00:00:00"/>
        <d v="2022-03-13T00:00:00"/>
        <d v="2022-02-26T00:00:00"/>
        <d v="2025-06-16T00:00:00"/>
        <d v="2025-01-23T00:00:00"/>
        <d v="2024-08-09T00:00:00"/>
        <d v="2024-02-20T00:00:00"/>
        <d v="2022-07-01T00:00:00"/>
        <d v="2023-01-27T00:00:00"/>
        <d v="2024-10-10T00:00:00"/>
        <d v="2024-07-04T00:00:00"/>
        <d v="2021-09-13T00:00:00"/>
        <d v="2023-08-05T00:00:00"/>
        <d v="2024-06-26T00:00:00"/>
        <d v="2021-10-10T00:00:00"/>
        <d v="2022-05-11T00:00:00"/>
        <d v="2023-08-12T00:00:00"/>
        <d v="2022-12-25T00:00:00"/>
        <d v="2022-03-06T00:00:00"/>
        <d v="2024-10-14T00:00:00"/>
        <d v="2022-07-13T00:00:00"/>
        <d v="2022-05-15T00:00:00"/>
        <d v="2022-05-24T00:00:00"/>
        <d v="2021-07-22T00:00:00"/>
        <d v="2022-10-24T00:00:00"/>
        <d v="2022-09-11T00:00:00"/>
        <d v="2023-09-19T00:00:00"/>
        <d v="2024-11-03T00:00:00"/>
        <d v="2022-02-18T00:00:00"/>
        <d v="2022-07-18T00:00:00"/>
        <d v="2024-04-16T00:00:00"/>
        <d v="2022-05-14T00:00:00"/>
        <d v="2024-12-05T00:00:00"/>
        <d v="2021-12-09T00:00:00"/>
        <d v="2024-07-23T00:00:00"/>
        <d v="2025-05-24T00:00:00"/>
        <d v="2025-02-08T00:00:00"/>
        <d v="2021-07-25T00:00:00"/>
        <d v="2024-05-10T00:00:00"/>
        <d v="2025-02-05T00:00:00"/>
        <d v="2021-09-01T00:00:00"/>
        <d v="2021-12-25T00:00:00"/>
        <d v="2024-02-17T00:00:00"/>
        <d v="2022-02-02T00:00:00"/>
        <d v="2023-06-16T00:00:00"/>
        <d v="2022-11-21T00:00:00"/>
        <d v="2022-11-08T00:00:00"/>
        <d v="2024-06-08T00:00:00"/>
        <d v="2021-09-24T00:00:00"/>
        <d v="2024-03-27T00:00:00"/>
        <d v="2025-05-25T00:00:00"/>
        <d v="2023-08-17T00:00:00"/>
        <d v="2023-05-20T00:00:00"/>
        <d v="2024-12-30T00:00:00"/>
        <d v="2022-09-22T00:00:00"/>
        <d v="2025-01-12T00:00:00"/>
        <d v="2024-04-14T00:00:00"/>
        <d v="2023-06-15T00:00:00"/>
        <d v="2023-02-14T00:00:00"/>
        <d v="2022-10-30T00:00:00"/>
        <d v="2023-01-31T00:00:00"/>
        <d v="2021-12-02T00:00:00"/>
        <d v="2023-11-12T00:00:00"/>
        <d v="2023-03-14T00:00:00"/>
        <d v="2024-10-23T00:00:00"/>
        <d v="2024-07-13T00:00:00"/>
        <d v="2024-06-24T00:00:00"/>
        <d v="2024-01-05T00:00:00"/>
        <d v="2025-04-24T00:00:00"/>
        <d v="2023-12-27T00:00:00"/>
        <d v="2025-05-15T00:00:00"/>
        <d v="2022-04-23T00:00:00"/>
        <d v="2022-08-28T00:00:00"/>
        <d v="2025-03-25T00:00:00"/>
        <d v="2023-06-11T00:00:00"/>
        <d v="2022-03-11T00:00:00"/>
        <d v="2022-02-25T00:00:00"/>
        <d v="2025-05-14T00:00:00"/>
        <d v="2022-06-12T00:00:00"/>
        <d v="2021-08-12T00:00:00"/>
        <d v="2023-06-22T00:00:00"/>
        <d v="2023-11-23T00:00:00"/>
        <d v="2021-09-20T00:00:00"/>
        <d v="2024-10-01T00:00:00"/>
        <d v="2023-07-13T00:00:00"/>
        <d v="2023-12-01T00:00:00"/>
        <d v="2024-06-27T00:00:00"/>
        <d v="2024-06-01T00:00:00"/>
        <d v="2023-06-10T00:00:00"/>
        <d v="2022-12-07T00:00:00"/>
        <d v="2024-09-27T00:00:00"/>
        <d v="2022-03-20T00:00:00"/>
        <d v="2022-11-11T00:00:00"/>
        <d v="2024-09-09T00:00:00"/>
        <d v="2024-09-01T00:00:00"/>
        <d v="2023-12-15T00:00:00"/>
        <d v="2022-07-05T00:00:00"/>
        <d v="2023-02-27T00:00:00"/>
        <d v="2023-02-11T00:00:00"/>
        <d v="2022-10-14T00:00:00"/>
        <d v="2024-07-06T00:00:00"/>
        <d v="2025-03-08T00:00:00"/>
        <d v="2022-03-14T00:00:00"/>
        <d v="2022-05-25T00:00:00"/>
        <d v="2023-10-04T00:00:00"/>
        <d v="2021-11-23T00:00:00"/>
        <d v="2022-06-19T00:00:00"/>
        <d v="2021-08-23T00:00:00"/>
        <d v="2023-03-03T00:00:00"/>
        <d v="2023-06-18T00:00:00"/>
        <d v="2024-04-12T00:00:00"/>
        <d v="2022-04-20T00:00:00"/>
        <d v="2024-11-26T00:00:00"/>
        <d v="2024-10-22T00:00:00"/>
        <d v="2022-09-30T00:00:00"/>
        <d v="2023-01-09T00:00:00"/>
        <d v="2021-11-08T00:00:00"/>
        <d v="2024-04-02T00:00:00"/>
        <d v="2023-03-08T00:00:00"/>
        <d v="2024-04-15T00:00:00"/>
        <d v="2021-11-28T00:00:00"/>
        <d v="2023-08-23T00:00:00"/>
        <d v="2025-04-02T00:00:00"/>
        <d v="2022-06-24T00:00:00"/>
        <d v="2022-11-28T00:00:00"/>
        <d v="2022-12-29T00:00:00"/>
        <d v="2021-12-30T00:00:00"/>
        <d v="2024-10-12T00:00:00"/>
        <d v="2023-08-28T00:00:00"/>
        <d v="2024-06-30T00:00:00"/>
        <d v="2025-02-11T00:00:00"/>
        <d v="2024-07-07T00:00:00"/>
        <d v="2022-06-02T00:00:00"/>
        <d v="2025-01-01T00:00:00"/>
        <d v="2024-01-17T00:00:00"/>
        <d v="2022-06-11T00:00:00"/>
        <d v="2022-02-27T00:00:00"/>
        <d v="2023-02-05T00:00:00"/>
        <d v="2024-11-09T00:00:00"/>
        <d v="2022-06-06T00:00:00"/>
        <d v="2024-10-08T00:00:00"/>
        <d v="2024-04-21T00:00:00"/>
        <d v="2022-12-11T00:00:00"/>
        <d v="2023-11-18T00:00:00"/>
        <d v="2023-03-31T00:00:00"/>
        <d v="2024-05-24T00:00:00"/>
        <d v="2023-02-06T00:00:00"/>
        <d v="2024-08-16T00:00:00"/>
        <d v="2022-09-20T00:00:00"/>
        <d v="2025-06-23T00:00:00"/>
        <d v="2022-01-26T00:00:00"/>
        <d v="2024-02-04T00:00:00"/>
        <d v="2025-05-21T00:00:00"/>
        <d v="2025-04-05T00:00:00"/>
        <d v="2023-02-04T00:00:00"/>
        <d v="2025-07-01T00:00:00"/>
        <d v="2022-12-22T00:00:00"/>
        <d v="2023-10-21T00:00:00"/>
        <d v="2024-05-18T00:00:00"/>
        <d v="2025-05-10T00:00:00"/>
        <d v="2024-03-24T00:00:00"/>
        <d v="2022-11-19T00:00:00"/>
        <d v="2022-12-13T00:00:00"/>
        <d v="2022-03-15T00:00:00"/>
        <d v="2025-07-07T00:00:00"/>
        <d v="2023-01-03T00:00:00"/>
        <d v="2021-10-15T00:00:00"/>
        <d v="2022-06-29T00:00:00"/>
        <d v="2023-06-23T00:00:00"/>
        <d v="2024-07-22T00:00:00"/>
        <d v="2022-03-25T00:00:00"/>
        <d v="2022-12-02T00:00:00"/>
        <d v="2023-09-14T00:00:00"/>
        <d v="2022-09-29T00:00:00"/>
        <d v="2022-05-09T00:00:00"/>
        <d v="2022-10-26T00:00:00"/>
        <d v="2023-06-08T00:00:00"/>
        <d v="2021-09-05T00:00:00"/>
        <d v="2022-07-17T00:00:00"/>
        <d v="2022-01-17T00:00:00"/>
        <d v="2023-07-18T00:00:00"/>
        <d v="2022-05-28T00:00:00"/>
        <d v="2024-06-11T00:00:00"/>
        <d v="2025-06-25T00:00:00"/>
        <d v="2022-12-10T00:00:00"/>
        <d v="2024-05-14T00:00:00"/>
        <d v="2021-11-09T00:00:00"/>
        <d v="2022-07-29T00:00:00"/>
        <d v="2023-01-29T00:00:00"/>
        <d v="2021-09-03T00:00:00"/>
        <d v="2024-11-29T00:00:00"/>
        <d v="2023-04-01T00:00:00"/>
        <d v="2021-11-29T00:00:00"/>
        <d v="2025-02-04T00:00:00"/>
        <d v="2023-07-05T00:00:00"/>
        <d v="2023-09-06T00:00:00"/>
        <d v="2025-06-07T00:00:00"/>
        <d v="2023-02-21T00:00:00"/>
        <d v="2025-06-26T00:00:00"/>
        <d v="2023-05-27T00:00:00"/>
        <d v="2024-04-17T00:00:00"/>
        <d v="2023-07-07T00:00:00"/>
        <d v="2023-01-18T00:00:00"/>
        <d v="2022-08-06T00:00:00"/>
        <d v="2024-11-28T00:00:00"/>
        <d v="2024-03-05T00:00:00"/>
        <d v="2022-02-15T00:00:00"/>
        <d v="2024-08-07T00:00:00"/>
        <d v="2022-11-07T00:00:00"/>
        <d v="2023-10-08T00:00:00"/>
        <d v="2024-02-06T00:00:00"/>
        <d v="2022-08-16T00:00:00"/>
        <d v="2023-10-19T00:00:00"/>
        <d v="2021-10-24T00:00:00"/>
        <d v="2025-04-20T00:00:00"/>
        <d v="2023-11-11T00:00:00"/>
        <d v="2025-07-08T00:00:00"/>
        <d v="2022-09-16T00:00:00"/>
        <d v="2023-04-19T00:00:00"/>
        <d v="2025-03-22T00:00:00"/>
        <d v="2023-12-09T00:00:00"/>
        <d v="2024-04-03T00:00:00"/>
        <d v="2022-09-25T00:00:00"/>
      </sharedItems>
      <fieldGroup par="19"/>
    </cacheField>
    <cacheField name="Ship Date" numFmtId="14">
      <sharedItems containsSemiMixedTypes="0" containsNonDate="0" containsDate="1" containsString="0" minDate="2021-07-14T00:00:00" maxDate="2025-07-20T00:00:00"/>
    </cacheField>
    <cacheField name="Year" numFmtId="1">
      <sharedItems containsSemiMixedTypes="0" containsString="0" containsNumber="1" containsInteger="1" minValue="2021" maxValue="2025" count="5">
        <n v="2023"/>
        <n v="2021"/>
        <n v="2024"/>
        <n v="2025"/>
        <n v="2022"/>
      </sharedItems>
    </cacheField>
    <cacheField name="Ship Mode" numFmtId="0">
      <sharedItems/>
    </cacheField>
    <cacheField name="Customer ID" numFmtId="0">
      <sharedItems/>
    </cacheField>
    <cacheField name="Customer Name" numFmtId="0">
      <sharedItems/>
    </cacheField>
    <cacheField name="Segment" numFmtId="0">
      <sharedItems count="3">
        <s v="Home Office"/>
        <s v="Consumer"/>
        <s v="Corporate"/>
      </sharedItems>
    </cacheField>
    <cacheField name="City" numFmtId="0">
      <sharedItems count="10">
        <s v="Palmerston North"/>
        <s v="Hamilton"/>
        <s v="Napier"/>
        <s v="Nelson"/>
        <s v="Tauranga"/>
        <s v="Christchurch"/>
        <s v="Dunedin"/>
        <s v="Wellington"/>
        <s v="Auckland"/>
        <s v="Queenstown"/>
      </sharedItems>
    </cacheField>
    <cacheField name="Region" numFmtId="0">
      <sharedItems count="11">
        <s v="Manawatu-Whanganui"/>
        <s v="Waikato"/>
        <s v="Hawke's Bay"/>
        <s v="Nelson"/>
        <s v="Bay of Plenty"/>
        <s v="Canterbury"/>
        <s v="Otago"/>
        <s v="Wellington"/>
        <s v="Auckland"/>
        <s v="Manawatū-Whanganui" u="1"/>
        <s v="ManawatÅ«-Whanganui" u="1"/>
      </sharedItems>
    </cacheField>
    <cacheField name="Category" numFmtId="0">
      <sharedItems count="3">
        <s v="Office Supplies"/>
        <s v="Furniture"/>
        <s v="Technology"/>
      </sharedItems>
    </cacheField>
    <cacheField name="Sub-Category" numFmtId="0">
      <sharedItems count="12">
        <s v="Art"/>
        <s v="Tables"/>
        <s v="Laptops"/>
        <s v="Furnishings"/>
        <s v="Paper"/>
        <s v="Accessories"/>
        <s v="Binders"/>
        <s v="Bookcases"/>
        <s v="Chairs"/>
        <s v="Phones"/>
        <s v="Storage"/>
        <s v="Tablets"/>
      </sharedItems>
    </cacheField>
    <cacheField name="Sales" numFmtId="0">
      <sharedItems containsSemiMixedTypes="0" containsString="0" containsNumber="1" minValue="20.53" maxValue="1499.79"/>
    </cacheField>
    <cacheField name="Quantity" numFmtId="0">
      <sharedItems containsSemiMixedTypes="0" containsString="0" containsNumber="1" containsInteger="1" minValue="1" maxValue="10"/>
    </cacheField>
    <cacheField name="Discount" numFmtId="0">
      <sharedItems containsSemiMixedTypes="0" containsString="0" containsNumber="1" minValue="0" maxValue="0.2"/>
    </cacheField>
    <cacheField name="Profit" numFmtId="0">
      <sharedItems containsSemiMixedTypes="0" containsString="0" containsNumber="1" minValue="-29.54" maxValue="442.45"/>
    </cacheField>
    <cacheField name="Months (Order Date)" numFmtId="0" databaseField="0">
      <fieldGroup base="2">
        <rangePr groupBy="months" startDate="2021-07-13T00:00:00" endDate="2025-07-13T00:00:00"/>
        <groupItems count="14">
          <s v="&lt;13/07/2021"/>
          <s v="Jan"/>
          <s v="Feb"/>
          <s v="Mar"/>
          <s v="Apr"/>
          <s v="May"/>
          <s v="Jun"/>
          <s v="Jul"/>
          <s v="Aug"/>
          <s v="Sep"/>
          <s v="Oct"/>
          <s v="Nov"/>
          <s v="Dec"/>
          <s v="&gt;13/07/2025"/>
        </groupItems>
      </fieldGroup>
    </cacheField>
    <cacheField name="Quarters (Order Date)" numFmtId="0" databaseField="0">
      <fieldGroup base="2">
        <rangePr groupBy="quarters" startDate="2021-07-13T00:00:00" endDate="2025-07-13T00:00:00"/>
        <groupItems count="6">
          <s v="&lt;13/07/2021"/>
          <s v="Qtr1"/>
          <s v="Qtr2"/>
          <s v="Qtr3"/>
          <s v="Qtr4"/>
          <s v="&gt;13/07/2025"/>
        </groupItems>
      </fieldGroup>
    </cacheField>
    <cacheField name="Years (Order Date)" numFmtId="0" databaseField="0">
      <fieldGroup base="2">
        <rangePr groupBy="years" startDate="2021-07-13T00:00:00" endDate="2025-07-13T00:00:00"/>
        <groupItems count="7">
          <s v="&lt;13/07/2021"/>
          <s v="2021"/>
          <s v="2022"/>
          <s v="2023"/>
          <s v="2024"/>
          <s v="2025"/>
          <s v="&gt;13/07/2025"/>
        </groupItems>
      </fieldGroup>
    </cacheField>
    <cacheField name="Profit Margin " numFmtId="0" formula="Profit/Sales" databaseField="0"/>
  </cacheFields>
  <extLst>
    <ext xmlns:x14="http://schemas.microsoft.com/office/spreadsheetml/2009/9/main" uri="{725AE2AE-9491-48be-B2B4-4EB974FC3084}">
      <x14:pivotCacheDefinition pivotCacheId="12955258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n v="1"/>
    <s v="NZ-2023-261285"/>
    <x v="0"/>
    <d v="2023-05-12T00:00:00"/>
    <x v="0"/>
    <s v="Standard Class"/>
    <s v="ST-5689"/>
    <s v="Stephanie Anderson"/>
    <x v="0"/>
    <x v="0"/>
    <x v="0"/>
    <x v="0"/>
    <x v="0"/>
    <n v="1124.8599999999999"/>
    <n v="5"/>
    <n v="0"/>
    <n v="269.13"/>
  </r>
  <r>
    <n v="2"/>
    <s v="NZ-2021-459374"/>
    <x v="1"/>
    <d v="2021-10-05T00:00:00"/>
    <x v="1"/>
    <s v="Same Day"/>
    <s v="DA-6354"/>
    <s v="Darryl MacDonald-Greig"/>
    <x v="1"/>
    <x v="0"/>
    <x v="0"/>
    <x v="1"/>
    <x v="1"/>
    <n v="1281.23"/>
    <n v="10"/>
    <n v="0.15"/>
    <n v="239.87"/>
  </r>
  <r>
    <n v="3"/>
    <s v="NZ-2023-533865"/>
    <x v="2"/>
    <d v="2023-06-28T00:00:00"/>
    <x v="0"/>
    <s v="Standard Class"/>
    <s v="CA-4301"/>
    <s v="Catherine Carr"/>
    <x v="1"/>
    <x v="1"/>
    <x v="1"/>
    <x v="2"/>
    <x v="2"/>
    <n v="1048.44"/>
    <n v="1"/>
    <n v="0"/>
    <n v="94.16"/>
  </r>
  <r>
    <n v="4"/>
    <s v="NZ-2024-855246"/>
    <x v="3"/>
    <d v="2024-06-09T00:00:00"/>
    <x v="2"/>
    <s v="Second Class"/>
    <s v="MA-9506"/>
    <s v="Mason Osborne"/>
    <x v="0"/>
    <x v="2"/>
    <x v="2"/>
    <x v="0"/>
    <x v="0"/>
    <n v="523.71"/>
    <n v="6"/>
    <n v="0.1"/>
    <n v="87.66"/>
  </r>
  <r>
    <n v="5"/>
    <s v="NZ-2023-770131"/>
    <x v="4"/>
    <d v="2023-05-20T00:00:00"/>
    <x v="0"/>
    <s v="Second Class"/>
    <s v="KE-6276"/>
    <s v="Kelly Potter-Murphy"/>
    <x v="1"/>
    <x v="3"/>
    <x v="3"/>
    <x v="1"/>
    <x v="3"/>
    <n v="828.63"/>
    <n v="2"/>
    <n v="0.15"/>
    <n v="105.68"/>
  </r>
  <r>
    <n v="6"/>
    <s v="NZ-2023-416416"/>
    <x v="5"/>
    <d v="2023-10-30T00:00:00"/>
    <x v="0"/>
    <s v="Standard Class"/>
    <s v="AN-7005"/>
    <s v="Andrea Elliott"/>
    <x v="0"/>
    <x v="4"/>
    <x v="4"/>
    <x v="0"/>
    <x v="4"/>
    <n v="994.17"/>
    <n v="7"/>
    <n v="0"/>
    <n v="226.98"/>
  </r>
  <r>
    <n v="7"/>
    <s v="NZ-2023-675850"/>
    <x v="6"/>
    <d v="2023-06-11T00:00:00"/>
    <x v="0"/>
    <s v="Second Class"/>
    <s v="JE-5097"/>
    <s v="Jennifer Davis-Satherley"/>
    <x v="0"/>
    <x v="1"/>
    <x v="1"/>
    <x v="0"/>
    <x v="0"/>
    <n v="762.18"/>
    <n v="10"/>
    <n v="0.1"/>
    <n v="90.23"/>
  </r>
  <r>
    <n v="8"/>
    <s v="NZ-2025-280055"/>
    <x v="7"/>
    <d v="2025-01-27T00:00:00"/>
    <x v="3"/>
    <s v="First Class"/>
    <s v="AN-6434"/>
    <s v="Anthony Smith"/>
    <x v="0"/>
    <x v="5"/>
    <x v="5"/>
    <x v="2"/>
    <x v="2"/>
    <n v="812.26"/>
    <n v="6"/>
    <n v="0.2"/>
    <n v="1.02"/>
  </r>
  <r>
    <n v="9"/>
    <s v="NZ-2024-848847"/>
    <x v="8"/>
    <d v="2024-08-14T00:00:00"/>
    <x v="2"/>
    <s v="Second Class"/>
    <s v="DA-6423"/>
    <s v="David Wilton"/>
    <x v="2"/>
    <x v="1"/>
    <x v="1"/>
    <x v="1"/>
    <x v="3"/>
    <n v="182.94"/>
    <n v="7"/>
    <n v="0.2"/>
    <n v="0.56999999999999995"/>
  </r>
  <r>
    <n v="10"/>
    <s v="NZ-2021-645462"/>
    <x v="9"/>
    <d v="2021-11-03T00:00:00"/>
    <x v="1"/>
    <s v="First Class"/>
    <s v="ST-8749"/>
    <s v="Stephanie Armstrong-Bradley"/>
    <x v="2"/>
    <x v="2"/>
    <x v="2"/>
    <x v="2"/>
    <x v="5"/>
    <n v="1265.3900000000001"/>
    <n v="9"/>
    <n v="0.15"/>
    <n v="168.39"/>
  </r>
  <r>
    <n v="11"/>
    <s v="NZ-2023-334715"/>
    <x v="10"/>
    <d v="2023-09-10T00:00:00"/>
    <x v="0"/>
    <s v="Standard Class"/>
    <s v="JA-1810"/>
    <s v="Jacob Pickering"/>
    <x v="2"/>
    <x v="4"/>
    <x v="4"/>
    <x v="0"/>
    <x v="6"/>
    <n v="1149.43"/>
    <n v="2"/>
    <n v="0.2"/>
    <n v="17.11"/>
  </r>
  <r>
    <n v="12"/>
    <s v="NZ-2022-738904"/>
    <x v="11"/>
    <d v="2022-10-14T00:00:00"/>
    <x v="4"/>
    <s v="Second Class"/>
    <s v="JO-9232"/>
    <s v="Joanne Hickey"/>
    <x v="0"/>
    <x v="6"/>
    <x v="6"/>
    <x v="0"/>
    <x v="0"/>
    <n v="531.03"/>
    <n v="4"/>
    <n v="0.15"/>
    <n v="-7.06"/>
  </r>
  <r>
    <n v="13"/>
    <s v="NZ-2023-570878"/>
    <x v="12"/>
    <d v="2023-10-24T00:00:00"/>
    <x v="0"/>
    <s v="Second Class"/>
    <s v="MA-2575"/>
    <s v="Margaret Thomas"/>
    <x v="2"/>
    <x v="5"/>
    <x v="5"/>
    <x v="0"/>
    <x v="0"/>
    <n v="363.53"/>
    <n v="1"/>
    <n v="0.2"/>
    <n v="74.11"/>
  </r>
  <r>
    <n v="14"/>
    <s v="NZ-2024-440700"/>
    <x v="3"/>
    <d v="2024-06-07T00:00:00"/>
    <x v="2"/>
    <s v="Second Class"/>
    <s v="MA-9839"/>
    <s v="Maria Carpenter-Southee"/>
    <x v="0"/>
    <x v="5"/>
    <x v="5"/>
    <x v="1"/>
    <x v="3"/>
    <n v="728.64"/>
    <n v="4"/>
    <n v="0.15"/>
    <n v="57.01"/>
  </r>
  <r>
    <n v="15"/>
    <s v="NZ-2025-751770"/>
    <x v="13"/>
    <d v="2025-03-03T00:00:00"/>
    <x v="3"/>
    <s v="Standard Class"/>
    <s v="PE-8504"/>
    <s v="Peter Little-Smith"/>
    <x v="1"/>
    <x v="5"/>
    <x v="5"/>
    <x v="1"/>
    <x v="7"/>
    <n v="1093.68"/>
    <n v="6"/>
    <n v="0.15"/>
    <n v="177.48"/>
  </r>
  <r>
    <n v="16"/>
    <s v="NZ-2025-353828"/>
    <x v="14"/>
    <d v="2025-05-18T00:00:00"/>
    <x v="3"/>
    <s v="Same Day"/>
    <s v="JA-2316"/>
    <s v="Jacqueline Davidson-McMillan"/>
    <x v="2"/>
    <x v="5"/>
    <x v="5"/>
    <x v="2"/>
    <x v="2"/>
    <n v="856"/>
    <n v="7"/>
    <n v="0.15"/>
    <n v="113.37"/>
  </r>
  <r>
    <n v="17"/>
    <s v="NZ-2024-222604"/>
    <x v="15"/>
    <d v="2024-06-27T00:00:00"/>
    <x v="2"/>
    <s v="Standard Class"/>
    <s v="SA-8415"/>
    <s v="Sarah Moore"/>
    <x v="0"/>
    <x v="3"/>
    <x v="3"/>
    <x v="0"/>
    <x v="4"/>
    <n v="362.02"/>
    <n v="1"/>
    <n v="0.2"/>
    <n v="2.46"/>
  </r>
  <r>
    <n v="18"/>
    <s v="NZ-2022-740261"/>
    <x v="16"/>
    <d v="2022-06-20T00:00:00"/>
    <x v="4"/>
    <s v="First Class"/>
    <s v="HE-3603"/>
    <s v="Heather Boyle"/>
    <x v="2"/>
    <x v="5"/>
    <x v="5"/>
    <x v="0"/>
    <x v="0"/>
    <n v="627.46"/>
    <n v="3"/>
    <n v="0"/>
    <n v="65.59"/>
  </r>
  <r>
    <n v="19"/>
    <s v="NZ-2021-516344"/>
    <x v="17"/>
    <d v="2021-10-30T00:00:00"/>
    <x v="1"/>
    <s v="Same Day"/>
    <s v="RO-1915"/>
    <s v="Robert McGregor"/>
    <x v="0"/>
    <x v="3"/>
    <x v="3"/>
    <x v="1"/>
    <x v="3"/>
    <n v="253.2"/>
    <n v="1"/>
    <n v="0"/>
    <n v="12.39"/>
  </r>
  <r>
    <n v="20"/>
    <s v="NZ-2025-247597"/>
    <x v="18"/>
    <d v="2025-07-14T00:00:00"/>
    <x v="3"/>
    <s v="Standard Class"/>
    <s v="MI-7193"/>
    <s v="Michael Guard"/>
    <x v="0"/>
    <x v="7"/>
    <x v="7"/>
    <x v="1"/>
    <x v="8"/>
    <n v="593.71"/>
    <n v="7"/>
    <n v="0.1"/>
    <n v="130.75"/>
  </r>
  <r>
    <n v="21"/>
    <s v="NZ-2022-969327"/>
    <x v="19"/>
    <d v="2022-04-11T00:00:00"/>
    <x v="4"/>
    <s v="Second Class"/>
    <s v="JO-7664"/>
    <s v="John Mason"/>
    <x v="2"/>
    <x v="8"/>
    <x v="8"/>
    <x v="0"/>
    <x v="6"/>
    <n v="253.88"/>
    <n v="8"/>
    <n v="0"/>
    <n v="43.84"/>
  </r>
  <r>
    <n v="22"/>
    <s v="NZ-2022-290787"/>
    <x v="20"/>
    <d v="2022-05-16T00:00:00"/>
    <x v="4"/>
    <s v="Second Class"/>
    <s v="CO-4099"/>
    <s v="Colleen Gray-Nicol"/>
    <x v="1"/>
    <x v="8"/>
    <x v="8"/>
    <x v="1"/>
    <x v="8"/>
    <n v="663.38"/>
    <n v="9"/>
    <n v="0.15"/>
    <n v="17.32"/>
  </r>
  <r>
    <n v="23"/>
    <s v="NZ-2024-549169"/>
    <x v="21"/>
    <d v="2024-07-06T00:00:00"/>
    <x v="2"/>
    <s v="Second Class"/>
    <s v="JA-3911"/>
    <s v="Jack Gilmore"/>
    <x v="1"/>
    <x v="3"/>
    <x v="3"/>
    <x v="2"/>
    <x v="9"/>
    <n v="1030.55"/>
    <n v="10"/>
    <n v="0.15"/>
    <n v="154.43"/>
  </r>
  <r>
    <n v="24"/>
    <s v="NZ-2024-841073"/>
    <x v="22"/>
    <d v="2024-12-19T00:00:00"/>
    <x v="2"/>
    <s v="First Class"/>
    <s v="NI-6062"/>
    <s v="Nicholas Phillips"/>
    <x v="2"/>
    <x v="3"/>
    <x v="3"/>
    <x v="1"/>
    <x v="8"/>
    <n v="277.63"/>
    <n v="6"/>
    <n v="0.1"/>
    <n v="-0.17"/>
  </r>
  <r>
    <n v="25"/>
    <s v="NZ-2022-114883"/>
    <x v="23"/>
    <d v="2022-11-27T00:00:00"/>
    <x v="4"/>
    <s v="Same Day"/>
    <s v="SH-3979"/>
    <s v="Sheryl Williams"/>
    <x v="2"/>
    <x v="6"/>
    <x v="6"/>
    <x v="1"/>
    <x v="3"/>
    <n v="485.52"/>
    <n v="1"/>
    <n v="0.2"/>
    <n v="48.54"/>
  </r>
  <r>
    <n v="26"/>
    <s v="NZ-2023-617953"/>
    <x v="24"/>
    <d v="2023-12-08T00:00:00"/>
    <x v="0"/>
    <s v="Standard Class"/>
    <s v="SI-7935"/>
    <s v="Simon Potter"/>
    <x v="0"/>
    <x v="2"/>
    <x v="2"/>
    <x v="2"/>
    <x v="9"/>
    <n v="72.849999999999994"/>
    <n v="9"/>
    <n v="0.1"/>
    <n v="13.65"/>
  </r>
  <r>
    <n v="27"/>
    <s v="NZ-2022-829741"/>
    <x v="25"/>
    <d v="2022-10-08T00:00:00"/>
    <x v="4"/>
    <s v="First Class"/>
    <s v="AN-2602"/>
    <s v="Anita Barker"/>
    <x v="0"/>
    <x v="1"/>
    <x v="1"/>
    <x v="0"/>
    <x v="0"/>
    <n v="571.59"/>
    <n v="4"/>
    <n v="0.1"/>
    <n v="60.8"/>
  </r>
  <r>
    <n v="28"/>
    <s v="NZ-2024-547598"/>
    <x v="26"/>
    <d v="2024-05-08T00:00:00"/>
    <x v="2"/>
    <s v="First Class"/>
    <s v="BR-3855"/>
    <s v="Brian Smith"/>
    <x v="0"/>
    <x v="8"/>
    <x v="8"/>
    <x v="0"/>
    <x v="10"/>
    <n v="900.81"/>
    <n v="2"/>
    <n v="0"/>
    <n v="143.06"/>
  </r>
  <r>
    <n v="29"/>
    <s v="NZ-2023-903182"/>
    <x v="27"/>
    <d v="2023-03-20T00:00:00"/>
    <x v="0"/>
    <s v="Same Day"/>
    <s v="RO-7357"/>
    <s v="Ross Furness"/>
    <x v="0"/>
    <x v="8"/>
    <x v="8"/>
    <x v="2"/>
    <x v="11"/>
    <n v="465.91"/>
    <n v="7"/>
    <n v="0.2"/>
    <n v="56.68"/>
  </r>
  <r>
    <n v="30"/>
    <s v="NZ-2022-751106"/>
    <x v="28"/>
    <d v="2022-01-05T00:00:00"/>
    <x v="4"/>
    <s v="Second Class"/>
    <s v="KA-8919"/>
    <s v="Kauri Enright-Payne"/>
    <x v="1"/>
    <x v="7"/>
    <x v="7"/>
    <x v="2"/>
    <x v="2"/>
    <n v="1488.23"/>
    <n v="10"/>
    <n v="0"/>
    <n v="230.81"/>
  </r>
  <r>
    <n v="31"/>
    <s v="NZ-2024-965864"/>
    <x v="29"/>
    <d v="2024-07-01T00:00:00"/>
    <x v="2"/>
    <s v="First Class"/>
    <s v="NA-7227"/>
    <s v="Natasha Wilton-Ching"/>
    <x v="0"/>
    <x v="9"/>
    <x v="6"/>
    <x v="0"/>
    <x v="4"/>
    <n v="1400.69"/>
    <n v="10"/>
    <n v="0.1"/>
    <n v="322.73"/>
  </r>
  <r>
    <n v="32"/>
    <s v="NZ-2023-349138"/>
    <x v="27"/>
    <d v="2023-03-24T00:00:00"/>
    <x v="0"/>
    <s v="First Class"/>
    <s v="DE-4291"/>
    <s v="Denise McDonald"/>
    <x v="1"/>
    <x v="7"/>
    <x v="7"/>
    <x v="2"/>
    <x v="11"/>
    <n v="1040.5999999999999"/>
    <n v="3"/>
    <n v="0"/>
    <n v="82.95"/>
  </r>
  <r>
    <n v="33"/>
    <s v="NZ-2023-859490"/>
    <x v="30"/>
    <d v="2023-01-19T00:00:00"/>
    <x v="0"/>
    <s v="Standard Class"/>
    <s v="ST-4748"/>
    <s v="Stella Roberts"/>
    <x v="1"/>
    <x v="3"/>
    <x v="3"/>
    <x v="2"/>
    <x v="11"/>
    <n v="976.42"/>
    <n v="8"/>
    <n v="0"/>
    <n v="137.49"/>
  </r>
  <r>
    <n v="34"/>
    <s v="NZ-2023-610818"/>
    <x v="31"/>
    <d v="2023-07-23T00:00:00"/>
    <x v="0"/>
    <s v="Standard Class"/>
    <s v="AM-9117"/>
    <s v="Amy Short"/>
    <x v="0"/>
    <x v="7"/>
    <x v="7"/>
    <x v="0"/>
    <x v="6"/>
    <n v="411.92"/>
    <n v="3"/>
    <n v="0.2"/>
    <n v="89.32"/>
  </r>
  <r>
    <n v="35"/>
    <s v="NZ-2021-549227"/>
    <x v="32"/>
    <d v="2022-01-04T00:00:00"/>
    <x v="4"/>
    <s v="Standard Class"/>
    <s v="JE-8628"/>
    <s v="Jessica Procter"/>
    <x v="2"/>
    <x v="5"/>
    <x v="5"/>
    <x v="0"/>
    <x v="4"/>
    <n v="1099.73"/>
    <n v="1"/>
    <n v="0.15"/>
    <n v="77.760000000000005"/>
  </r>
  <r>
    <n v="36"/>
    <s v="NZ-2025-879459"/>
    <x v="33"/>
    <d v="2025-03-31T00:00:00"/>
    <x v="3"/>
    <s v="First Class"/>
    <s v="LI-9021"/>
    <s v="Linda Guthrie"/>
    <x v="2"/>
    <x v="0"/>
    <x v="0"/>
    <x v="1"/>
    <x v="7"/>
    <n v="871.99"/>
    <n v="9"/>
    <n v="0.15"/>
    <n v="7.34"/>
  </r>
  <r>
    <n v="37"/>
    <s v="NZ-2024-756364"/>
    <x v="34"/>
    <d v="2024-02-26T00:00:00"/>
    <x v="2"/>
    <s v="Second Class"/>
    <s v="GR-1782"/>
    <s v="Grace Christie"/>
    <x v="2"/>
    <x v="9"/>
    <x v="6"/>
    <x v="1"/>
    <x v="7"/>
    <n v="247.62"/>
    <n v="10"/>
    <n v="0.15"/>
    <n v="27.32"/>
  </r>
  <r>
    <n v="38"/>
    <s v="NZ-2022-668604"/>
    <x v="35"/>
    <d v="2022-11-11T00:00:00"/>
    <x v="4"/>
    <s v="First Class"/>
    <s v="RU-8763"/>
    <s v="Ruby Henderson"/>
    <x v="1"/>
    <x v="6"/>
    <x v="6"/>
    <x v="0"/>
    <x v="0"/>
    <n v="1126.0999999999999"/>
    <n v="6"/>
    <n v="0"/>
    <n v="152.59"/>
  </r>
  <r>
    <n v="39"/>
    <s v="NZ-2021-301910"/>
    <x v="36"/>
    <d v="2021-09-09T00:00:00"/>
    <x v="1"/>
    <s v="Same Day"/>
    <s v="AN-5792"/>
    <s v="Angela Johansen-York"/>
    <x v="2"/>
    <x v="0"/>
    <x v="0"/>
    <x v="1"/>
    <x v="7"/>
    <n v="428.94"/>
    <n v="1"/>
    <n v="0.2"/>
    <n v="20.96"/>
  </r>
  <r>
    <n v="40"/>
    <s v="NZ-2025-598838"/>
    <x v="37"/>
    <d v="2025-06-08T00:00:00"/>
    <x v="3"/>
    <s v="First Class"/>
    <s v="TE-8727"/>
    <s v="Terry Thompson-Manning"/>
    <x v="1"/>
    <x v="0"/>
    <x v="0"/>
    <x v="0"/>
    <x v="10"/>
    <n v="914.69"/>
    <n v="10"/>
    <n v="0.1"/>
    <n v="96.43"/>
  </r>
  <r>
    <n v="41"/>
    <s v="NZ-2023-127615"/>
    <x v="38"/>
    <d v="2023-04-09T00:00:00"/>
    <x v="0"/>
    <s v="First Class"/>
    <s v="PA-8059"/>
    <s v="Pamela Bell"/>
    <x v="1"/>
    <x v="8"/>
    <x v="8"/>
    <x v="2"/>
    <x v="2"/>
    <n v="733.09"/>
    <n v="5"/>
    <n v="0"/>
    <n v="28.52"/>
  </r>
  <r>
    <n v="42"/>
    <s v="NZ-2024-500816"/>
    <x v="39"/>
    <d v="2024-08-29T00:00:00"/>
    <x v="2"/>
    <s v="Second Class"/>
    <s v="CR-4144"/>
    <s v="Craig Bishop"/>
    <x v="2"/>
    <x v="9"/>
    <x v="6"/>
    <x v="1"/>
    <x v="1"/>
    <n v="1032.25"/>
    <n v="8"/>
    <n v="0.1"/>
    <n v="268.26"/>
  </r>
  <r>
    <n v="43"/>
    <s v="NZ-2022-851663"/>
    <x v="40"/>
    <d v="2022-07-06T00:00:00"/>
    <x v="4"/>
    <s v="Standard Class"/>
    <s v="NI-7600"/>
    <s v="Nicola Webster"/>
    <x v="0"/>
    <x v="6"/>
    <x v="6"/>
    <x v="1"/>
    <x v="7"/>
    <n v="303.81"/>
    <n v="8"/>
    <n v="0.15"/>
    <n v="45.52"/>
  </r>
  <r>
    <n v="44"/>
    <s v="NZ-2024-599940"/>
    <x v="41"/>
    <d v="2024-09-22T00:00:00"/>
    <x v="2"/>
    <s v="First Class"/>
    <s v="BE-8653"/>
    <s v="Benjamin Scott"/>
    <x v="1"/>
    <x v="0"/>
    <x v="0"/>
    <x v="0"/>
    <x v="4"/>
    <n v="1345.46"/>
    <n v="6"/>
    <n v="0.1"/>
    <n v="310.55"/>
  </r>
  <r>
    <n v="45"/>
    <s v="NZ-2025-443892"/>
    <x v="42"/>
    <d v="2025-06-07T00:00:00"/>
    <x v="3"/>
    <s v="First Class"/>
    <s v="MA-2461"/>
    <s v="Manaia Neal-Hutchinson"/>
    <x v="1"/>
    <x v="9"/>
    <x v="6"/>
    <x v="1"/>
    <x v="7"/>
    <n v="978.67"/>
    <n v="8"/>
    <n v="0.2"/>
    <n v="141.52000000000001"/>
  </r>
  <r>
    <n v="46"/>
    <s v="NZ-2022-596391"/>
    <x v="43"/>
    <d v="2022-06-21T00:00:00"/>
    <x v="4"/>
    <s v="Second Class"/>
    <s v="AS-1740"/>
    <s v="Ashley Lee"/>
    <x v="1"/>
    <x v="7"/>
    <x v="7"/>
    <x v="1"/>
    <x v="7"/>
    <n v="874.98"/>
    <n v="4"/>
    <n v="0.15"/>
    <n v="209.45"/>
  </r>
  <r>
    <n v="47"/>
    <s v="NZ-2022-231095"/>
    <x v="44"/>
    <d v="2022-08-04T00:00:00"/>
    <x v="4"/>
    <s v="Same Day"/>
    <s v="JA-7529"/>
    <s v="Jake Boyd-Olsen"/>
    <x v="1"/>
    <x v="3"/>
    <x v="3"/>
    <x v="1"/>
    <x v="7"/>
    <n v="636.86"/>
    <n v="3"/>
    <n v="0.2"/>
    <n v="-6.06"/>
  </r>
  <r>
    <n v="48"/>
    <s v="NZ-2025-870919"/>
    <x v="45"/>
    <d v="2025-03-08T00:00:00"/>
    <x v="3"/>
    <s v="Second Class"/>
    <s v="DA-5157"/>
    <s v="Daniel Morris"/>
    <x v="1"/>
    <x v="3"/>
    <x v="3"/>
    <x v="2"/>
    <x v="9"/>
    <n v="183.42"/>
    <n v="7"/>
    <n v="0.2"/>
    <n v="8.59"/>
  </r>
  <r>
    <n v="49"/>
    <s v="NZ-2022-739114"/>
    <x v="46"/>
    <d v="2022-11-09T00:00:00"/>
    <x v="4"/>
    <s v="First Class"/>
    <s v="TI-1392"/>
    <s v="Tina Anderson-Christie"/>
    <x v="0"/>
    <x v="6"/>
    <x v="6"/>
    <x v="1"/>
    <x v="7"/>
    <n v="155.71"/>
    <n v="3"/>
    <n v="0.2"/>
    <n v="10.69"/>
  </r>
  <r>
    <n v="50"/>
    <s v="NZ-2024-368072"/>
    <x v="47"/>
    <d v="2024-03-19T00:00:00"/>
    <x v="2"/>
    <s v="Second Class"/>
    <s v="HO-9925"/>
    <s v="Hoani Lewis"/>
    <x v="1"/>
    <x v="6"/>
    <x v="6"/>
    <x v="0"/>
    <x v="0"/>
    <n v="195"/>
    <n v="1"/>
    <n v="0.1"/>
    <n v="47.36"/>
  </r>
  <r>
    <n v="51"/>
    <s v="NZ-2025-566627"/>
    <x v="48"/>
    <d v="2025-05-11T00:00:00"/>
    <x v="3"/>
    <s v="Second Class"/>
    <s v="HA-3997"/>
    <s v="Harry Lowe-Meads"/>
    <x v="2"/>
    <x v="8"/>
    <x v="8"/>
    <x v="2"/>
    <x v="2"/>
    <n v="805.85"/>
    <n v="10"/>
    <n v="0"/>
    <n v="193.18"/>
  </r>
  <r>
    <n v="52"/>
    <s v="NZ-2023-315281"/>
    <x v="49"/>
    <d v="2023-09-04T00:00:00"/>
    <x v="0"/>
    <s v="Second Class"/>
    <s v="AL-9100"/>
    <s v="Alan Russell"/>
    <x v="2"/>
    <x v="7"/>
    <x v="7"/>
    <x v="1"/>
    <x v="3"/>
    <n v="227.98"/>
    <n v="10"/>
    <n v="0.15"/>
    <n v="53.43"/>
  </r>
  <r>
    <n v="53"/>
    <s v="NZ-2021-236801"/>
    <x v="50"/>
    <d v="2021-12-31T00:00:00"/>
    <x v="1"/>
    <s v="First Class"/>
    <s v="GE-3203"/>
    <s v="Geoffrey Harrison"/>
    <x v="1"/>
    <x v="3"/>
    <x v="3"/>
    <x v="2"/>
    <x v="9"/>
    <n v="86.66"/>
    <n v="6"/>
    <n v="0.1"/>
    <n v="19.32"/>
  </r>
  <r>
    <n v="54"/>
    <s v="NZ-2024-293210"/>
    <x v="51"/>
    <d v="2024-09-28T00:00:00"/>
    <x v="2"/>
    <s v="First Class"/>
    <s v="AD-3777"/>
    <s v="Adam Pearson"/>
    <x v="2"/>
    <x v="0"/>
    <x v="0"/>
    <x v="2"/>
    <x v="2"/>
    <n v="135.36000000000001"/>
    <n v="3"/>
    <n v="0.15"/>
    <n v="19.88"/>
  </r>
  <r>
    <n v="55"/>
    <s v="NZ-2021-593229"/>
    <x v="52"/>
    <d v="2021-08-14T00:00:00"/>
    <x v="1"/>
    <s v="Same Day"/>
    <s v="JA-8690"/>
    <s v="Jared Jellyman"/>
    <x v="1"/>
    <x v="0"/>
    <x v="0"/>
    <x v="0"/>
    <x v="10"/>
    <n v="1230.1099999999999"/>
    <n v="1"/>
    <n v="0.1"/>
    <n v="109.71"/>
  </r>
  <r>
    <n v="56"/>
    <s v="NZ-2021-817037"/>
    <x v="53"/>
    <d v="2021-09-18T00:00:00"/>
    <x v="1"/>
    <s v="Second Class"/>
    <s v="BE-5742"/>
    <s v="Benjamin Perry"/>
    <x v="1"/>
    <x v="6"/>
    <x v="6"/>
    <x v="2"/>
    <x v="5"/>
    <n v="111.46"/>
    <n v="10"/>
    <n v="0"/>
    <n v="27.82"/>
  </r>
  <r>
    <n v="57"/>
    <s v="NZ-2023-337093"/>
    <x v="54"/>
    <d v="2023-11-04T00:00:00"/>
    <x v="0"/>
    <s v="Second Class"/>
    <s v="VA-1871"/>
    <s v="Vanessa Rogers"/>
    <x v="1"/>
    <x v="4"/>
    <x v="4"/>
    <x v="0"/>
    <x v="0"/>
    <n v="485.47"/>
    <n v="9"/>
    <n v="0"/>
    <n v="3.48"/>
  </r>
  <r>
    <n v="58"/>
    <s v="NZ-2022-689259"/>
    <x v="55"/>
    <d v="2022-06-21T00:00:00"/>
    <x v="4"/>
    <s v="First Class"/>
    <s v="SA-8713"/>
    <s v="Samantha Vercoe"/>
    <x v="0"/>
    <x v="7"/>
    <x v="7"/>
    <x v="2"/>
    <x v="2"/>
    <n v="138.37"/>
    <n v="6"/>
    <n v="0.15"/>
    <n v="14.11"/>
  </r>
  <r>
    <n v="59"/>
    <s v="NZ-2025-285059"/>
    <x v="56"/>
    <d v="2025-04-13T00:00:00"/>
    <x v="3"/>
    <s v="Same Day"/>
    <s v="EM-1118"/>
    <s v="Emma Hume"/>
    <x v="2"/>
    <x v="0"/>
    <x v="0"/>
    <x v="0"/>
    <x v="6"/>
    <n v="283.13"/>
    <n v="9"/>
    <n v="0.15"/>
    <n v="30.5"/>
  </r>
  <r>
    <n v="60"/>
    <s v="NZ-2025-301233"/>
    <x v="57"/>
    <d v="2025-04-04T00:00:00"/>
    <x v="3"/>
    <s v="First Class"/>
    <s v="AN-8196"/>
    <s v="Andrew Burns"/>
    <x v="0"/>
    <x v="0"/>
    <x v="0"/>
    <x v="1"/>
    <x v="1"/>
    <n v="191.81"/>
    <n v="1"/>
    <n v="0.15"/>
    <n v="25.94"/>
  </r>
  <r>
    <n v="61"/>
    <s v="NZ-2021-254516"/>
    <x v="58"/>
    <d v="2021-08-27T00:00:00"/>
    <x v="1"/>
    <s v="Second Class"/>
    <s v="AD-2221"/>
    <s v="Adrienne Chambers"/>
    <x v="2"/>
    <x v="7"/>
    <x v="7"/>
    <x v="2"/>
    <x v="2"/>
    <n v="1096.0899999999999"/>
    <n v="8"/>
    <n v="0"/>
    <n v="209.52"/>
  </r>
  <r>
    <n v="62"/>
    <s v="NZ-2021-617039"/>
    <x v="59"/>
    <d v="2021-11-14T00:00:00"/>
    <x v="1"/>
    <s v="First Class"/>
    <s v="NO-2426"/>
    <s v="Noah Harper"/>
    <x v="1"/>
    <x v="5"/>
    <x v="5"/>
    <x v="0"/>
    <x v="4"/>
    <n v="994.63"/>
    <n v="1"/>
    <n v="0.1"/>
    <n v="210.42"/>
  </r>
  <r>
    <n v="63"/>
    <s v="NZ-2023-654378"/>
    <x v="60"/>
    <d v="2023-06-10T00:00:00"/>
    <x v="0"/>
    <s v="First Class"/>
    <s v="KE-5530"/>
    <s v="Kevin Tucker"/>
    <x v="0"/>
    <x v="3"/>
    <x v="3"/>
    <x v="0"/>
    <x v="0"/>
    <n v="1247.76"/>
    <n v="7"/>
    <n v="0.2"/>
    <n v="119.53"/>
  </r>
  <r>
    <n v="64"/>
    <s v="NZ-2024-823386"/>
    <x v="61"/>
    <d v="2024-03-02T00:00:00"/>
    <x v="2"/>
    <s v="Second Class"/>
    <s v="RE-6941"/>
    <s v="Rebecca Holloway"/>
    <x v="2"/>
    <x v="0"/>
    <x v="0"/>
    <x v="1"/>
    <x v="1"/>
    <n v="1150.99"/>
    <n v="8"/>
    <n v="0.15"/>
    <n v="66.38"/>
  </r>
  <r>
    <n v="65"/>
    <s v="NZ-2024-761439"/>
    <x v="62"/>
    <d v="2024-03-20T00:00:00"/>
    <x v="2"/>
    <s v="First Class"/>
    <s v="ST-4639"/>
    <s v="Steven Christie"/>
    <x v="0"/>
    <x v="8"/>
    <x v="8"/>
    <x v="1"/>
    <x v="7"/>
    <n v="1016.38"/>
    <n v="10"/>
    <n v="0.2"/>
    <n v="96.59"/>
  </r>
  <r>
    <n v="66"/>
    <s v="NZ-2024-890273"/>
    <x v="63"/>
    <d v="2024-02-08T00:00:00"/>
    <x v="2"/>
    <s v="Second Class"/>
    <s v="NI-4776"/>
    <s v="Nicola May-Parker"/>
    <x v="0"/>
    <x v="4"/>
    <x v="4"/>
    <x v="0"/>
    <x v="0"/>
    <n v="1130.18"/>
    <n v="3"/>
    <n v="0.1"/>
    <n v="1.42"/>
  </r>
  <r>
    <n v="67"/>
    <s v="NZ-2022-490672"/>
    <x v="64"/>
    <d v="2022-03-29T00:00:00"/>
    <x v="4"/>
    <s v="First Class"/>
    <s v="RE-1984"/>
    <s v="Renee Stewart"/>
    <x v="0"/>
    <x v="0"/>
    <x v="0"/>
    <x v="1"/>
    <x v="3"/>
    <n v="598.27"/>
    <n v="10"/>
    <n v="0.1"/>
    <n v="122.67"/>
  </r>
  <r>
    <n v="68"/>
    <s v="NZ-2024-305644"/>
    <x v="65"/>
    <d v="2024-11-12T00:00:00"/>
    <x v="2"/>
    <s v="Same Day"/>
    <s v="JO-2126"/>
    <s v="John Mitchell-Davis"/>
    <x v="0"/>
    <x v="6"/>
    <x v="6"/>
    <x v="1"/>
    <x v="3"/>
    <n v="1413.33"/>
    <n v="2"/>
    <n v="0.1"/>
    <n v="59.24"/>
  </r>
  <r>
    <n v="69"/>
    <s v="NZ-2024-128539"/>
    <x v="66"/>
    <d v="2024-11-07T00:00:00"/>
    <x v="2"/>
    <s v="Standard Class"/>
    <s v="JA-9370"/>
    <s v="Jayden Parker-Holmes"/>
    <x v="1"/>
    <x v="9"/>
    <x v="6"/>
    <x v="0"/>
    <x v="0"/>
    <n v="560.99"/>
    <n v="4"/>
    <n v="0.1"/>
    <n v="88.09"/>
  </r>
  <r>
    <n v="70"/>
    <s v="NZ-2024-848643"/>
    <x v="67"/>
    <d v="2024-03-06T00:00:00"/>
    <x v="2"/>
    <s v="Same Day"/>
    <s v="BE-1959"/>
    <s v="Beauden Wheeler"/>
    <x v="0"/>
    <x v="3"/>
    <x v="3"/>
    <x v="2"/>
    <x v="11"/>
    <n v="224.96"/>
    <n v="1"/>
    <n v="0"/>
    <n v="65.599999999999994"/>
  </r>
  <r>
    <n v="71"/>
    <s v="NZ-2023-218945"/>
    <x v="68"/>
    <d v="2023-10-08T00:00:00"/>
    <x v="0"/>
    <s v="First Class"/>
    <s v="SH-8596"/>
    <s v="Shirley Craw"/>
    <x v="1"/>
    <x v="1"/>
    <x v="1"/>
    <x v="2"/>
    <x v="9"/>
    <n v="959.92"/>
    <n v="1"/>
    <n v="0"/>
    <n v="233.22"/>
  </r>
  <r>
    <n v="72"/>
    <s v="NZ-2023-456572"/>
    <x v="69"/>
    <d v="2023-10-30T00:00:00"/>
    <x v="0"/>
    <s v="Second Class"/>
    <s v="EL-5940"/>
    <s v="Elaine Forrest"/>
    <x v="2"/>
    <x v="3"/>
    <x v="3"/>
    <x v="2"/>
    <x v="5"/>
    <n v="1170.83"/>
    <n v="10"/>
    <n v="0.15"/>
    <n v="260.12"/>
  </r>
  <r>
    <n v="73"/>
    <s v="NZ-2025-565264"/>
    <x v="70"/>
    <d v="2025-03-18T00:00:00"/>
    <x v="3"/>
    <s v="Second Class"/>
    <s v="SC-2193"/>
    <s v="Scott Lang-Cumming"/>
    <x v="2"/>
    <x v="2"/>
    <x v="2"/>
    <x v="0"/>
    <x v="6"/>
    <n v="1016.81"/>
    <n v="8"/>
    <n v="0.1"/>
    <n v="182.41"/>
  </r>
  <r>
    <n v="74"/>
    <s v="NZ-2022-305368"/>
    <x v="71"/>
    <d v="2022-04-18T00:00:00"/>
    <x v="4"/>
    <s v="Same Day"/>
    <s v="PA-5324"/>
    <s v="Paul Booth"/>
    <x v="2"/>
    <x v="2"/>
    <x v="2"/>
    <x v="1"/>
    <x v="1"/>
    <n v="1201.03"/>
    <n v="2"/>
    <n v="0.1"/>
    <n v="276"/>
  </r>
  <r>
    <n v="75"/>
    <s v="NZ-2024-731412"/>
    <x v="72"/>
    <d v="2024-08-07T00:00:00"/>
    <x v="2"/>
    <s v="Same Day"/>
    <s v="LA-6777"/>
    <s v="Lance Berry"/>
    <x v="0"/>
    <x v="2"/>
    <x v="2"/>
    <x v="1"/>
    <x v="3"/>
    <n v="1406.23"/>
    <n v="4"/>
    <n v="0.1"/>
    <n v="128.77000000000001"/>
  </r>
  <r>
    <n v="76"/>
    <s v="NZ-2022-919674"/>
    <x v="44"/>
    <d v="2022-08-02T00:00:00"/>
    <x v="4"/>
    <s v="Second Class"/>
    <s v="MI-5604"/>
    <s v="Michelle Huddleston"/>
    <x v="0"/>
    <x v="0"/>
    <x v="0"/>
    <x v="1"/>
    <x v="3"/>
    <n v="1206.6099999999999"/>
    <n v="2"/>
    <n v="0.15"/>
    <n v="168.7"/>
  </r>
  <r>
    <n v="77"/>
    <s v="NZ-2023-582514"/>
    <x v="73"/>
    <d v="2023-04-07T00:00:00"/>
    <x v="0"/>
    <s v="Standard Class"/>
    <s v="DA-6727"/>
    <s v="David Davis"/>
    <x v="2"/>
    <x v="2"/>
    <x v="2"/>
    <x v="1"/>
    <x v="1"/>
    <n v="256.89999999999998"/>
    <n v="5"/>
    <n v="0"/>
    <n v="1"/>
  </r>
  <r>
    <n v="78"/>
    <s v="NZ-2024-767039"/>
    <x v="74"/>
    <d v="2024-04-05T00:00:00"/>
    <x v="2"/>
    <s v="Standard Class"/>
    <s v="WE-5733"/>
    <s v="Wendy Brown-Waghorn"/>
    <x v="2"/>
    <x v="2"/>
    <x v="2"/>
    <x v="2"/>
    <x v="2"/>
    <n v="365.01"/>
    <n v="5"/>
    <n v="0.15"/>
    <n v="69.790000000000006"/>
  </r>
  <r>
    <n v="79"/>
    <s v="NZ-2024-130233"/>
    <x v="75"/>
    <d v="2024-11-24T00:00:00"/>
    <x v="2"/>
    <s v="Standard Class"/>
    <s v="JU-9774"/>
    <s v="Justin Gunn"/>
    <x v="1"/>
    <x v="8"/>
    <x v="8"/>
    <x v="2"/>
    <x v="11"/>
    <n v="1375.92"/>
    <n v="2"/>
    <n v="0.15"/>
    <n v="180.49"/>
  </r>
  <r>
    <n v="80"/>
    <s v="NZ-2021-587818"/>
    <x v="76"/>
    <d v="2021-09-27T00:00:00"/>
    <x v="1"/>
    <s v="Same Day"/>
    <s v="DA-8760"/>
    <s v="David Clarke"/>
    <x v="2"/>
    <x v="2"/>
    <x v="2"/>
    <x v="2"/>
    <x v="11"/>
    <n v="827.12"/>
    <n v="4"/>
    <n v="0"/>
    <n v="11.53"/>
  </r>
  <r>
    <n v="81"/>
    <s v="NZ-2022-819108"/>
    <x v="77"/>
    <d v="2022-10-23T00:00:00"/>
    <x v="4"/>
    <s v="Same Day"/>
    <s v="AM-7615"/>
    <s v="Amelia Shannon"/>
    <x v="0"/>
    <x v="2"/>
    <x v="2"/>
    <x v="1"/>
    <x v="1"/>
    <n v="86.96"/>
    <n v="10"/>
    <n v="0.2"/>
    <n v="-1.04"/>
  </r>
  <r>
    <n v="82"/>
    <s v="NZ-2023-324890"/>
    <x v="78"/>
    <d v="2023-05-10T00:00:00"/>
    <x v="0"/>
    <s v="Second Class"/>
    <s v="SU-8961"/>
    <s v="Susan Whyte-Logan"/>
    <x v="2"/>
    <x v="1"/>
    <x v="1"/>
    <x v="1"/>
    <x v="8"/>
    <n v="1348.85"/>
    <n v="5"/>
    <n v="0.2"/>
    <n v="-1.62"/>
  </r>
  <r>
    <n v="83"/>
    <s v="NZ-2022-663143"/>
    <x v="79"/>
    <d v="2022-12-14T00:00:00"/>
    <x v="4"/>
    <s v="Second Class"/>
    <s v="AM-1891"/>
    <s v="Amanda Jones"/>
    <x v="0"/>
    <x v="4"/>
    <x v="4"/>
    <x v="2"/>
    <x v="5"/>
    <n v="513.65"/>
    <n v="3"/>
    <n v="0"/>
    <n v="120.68"/>
  </r>
  <r>
    <n v="84"/>
    <s v="NZ-2021-131849"/>
    <x v="80"/>
    <d v="2021-12-23T00:00:00"/>
    <x v="1"/>
    <s v="Same Day"/>
    <s v="RU-3358"/>
    <s v="Ruth Jensen"/>
    <x v="0"/>
    <x v="5"/>
    <x v="5"/>
    <x v="0"/>
    <x v="4"/>
    <n v="744.26"/>
    <n v="7"/>
    <n v="0.1"/>
    <n v="54.17"/>
  </r>
  <r>
    <n v="85"/>
    <s v="NZ-2022-565976"/>
    <x v="81"/>
    <d v="2022-01-11T00:00:00"/>
    <x v="4"/>
    <s v="First Class"/>
    <s v="JA-6229"/>
    <s v="James Edwards"/>
    <x v="1"/>
    <x v="2"/>
    <x v="2"/>
    <x v="0"/>
    <x v="4"/>
    <n v="138.13999999999999"/>
    <n v="9"/>
    <n v="0"/>
    <n v="0.65"/>
  </r>
  <r>
    <n v="86"/>
    <s v="NZ-2023-873743"/>
    <x v="82"/>
    <d v="2023-09-28T00:00:00"/>
    <x v="0"/>
    <s v="First Class"/>
    <s v="SH-1461"/>
    <s v="Shane Baker"/>
    <x v="0"/>
    <x v="5"/>
    <x v="5"/>
    <x v="0"/>
    <x v="10"/>
    <n v="799.89"/>
    <n v="10"/>
    <n v="0.15"/>
    <n v="166.82"/>
  </r>
  <r>
    <n v="87"/>
    <s v="NZ-2023-113360"/>
    <x v="83"/>
    <d v="2023-11-14T00:00:00"/>
    <x v="0"/>
    <s v="Same Day"/>
    <s v="GE-9933"/>
    <s v="Geoffrey Knight"/>
    <x v="0"/>
    <x v="8"/>
    <x v="8"/>
    <x v="0"/>
    <x v="0"/>
    <n v="287.38"/>
    <n v="9"/>
    <n v="0"/>
    <n v="32.5"/>
  </r>
  <r>
    <n v="88"/>
    <s v="NZ-2022-146095"/>
    <x v="84"/>
    <d v="2022-03-08T00:00:00"/>
    <x v="4"/>
    <s v="Same Day"/>
    <s v="JO-9116"/>
    <s v="John Fisher-Eglinton"/>
    <x v="0"/>
    <x v="7"/>
    <x v="7"/>
    <x v="2"/>
    <x v="2"/>
    <n v="365.57"/>
    <n v="8"/>
    <n v="0.2"/>
    <n v="32.840000000000003"/>
  </r>
  <r>
    <n v="89"/>
    <s v="NZ-2021-468455"/>
    <x v="85"/>
    <d v="2021-08-29T00:00:00"/>
    <x v="1"/>
    <s v="Same Day"/>
    <s v="DA-5403"/>
    <s v="Danielle Satherley"/>
    <x v="2"/>
    <x v="6"/>
    <x v="6"/>
    <x v="1"/>
    <x v="1"/>
    <n v="988.53"/>
    <n v="4"/>
    <n v="0.2"/>
    <n v="202"/>
  </r>
  <r>
    <n v="90"/>
    <s v="NZ-2022-619456"/>
    <x v="86"/>
    <d v="2022-11-08T00:00:00"/>
    <x v="4"/>
    <s v="First Class"/>
    <s v="JO-7085"/>
    <s v="Joseph Jamieson"/>
    <x v="1"/>
    <x v="9"/>
    <x v="6"/>
    <x v="2"/>
    <x v="5"/>
    <n v="604.20000000000005"/>
    <n v="4"/>
    <n v="0.1"/>
    <n v="48.98"/>
  </r>
  <r>
    <n v="91"/>
    <s v="NZ-2023-514256"/>
    <x v="87"/>
    <d v="2023-09-02T00:00:00"/>
    <x v="0"/>
    <s v="Standard Class"/>
    <s v="MA-2514"/>
    <s v="Mahi Smith"/>
    <x v="1"/>
    <x v="4"/>
    <x v="4"/>
    <x v="2"/>
    <x v="9"/>
    <n v="1331.96"/>
    <n v="8"/>
    <n v="0"/>
    <n v="19.489999999999998"/>
  </r>
  <r>
    <n v="92"/>
    <s v="NZ-2022-649821"/>
    <x v="88"/>
    <d v="2022-09-25T00:00:00"/>
    <x v="4"/>
    <s v="Standard Class"/>
    <s v="SA-6810"/>
    <s v="Sara Cook-Thompson"/>
    <x v="2"/>
    <x v="7"/>
    <x v="7"/>
    <x v="2"/>
    <x v="11"/>
    <n v="1261.78"/>
    <n v="6"/>
    <n v="0.1"/>
    <n v="202.05"/>
  </r>
  <r>
    <n v="93"/>
    <s v="NZ-2024-986305"/>
    <x v="89"/>
    <d v="2024-10-24T00:00:00"/>
    <x v="2"/>
    <s v="Same Day"/>
    <s v="JO-6245"/>
    <s v="Jonathan Ryan"/>
    <x v="2"/>
    <x v="2"/>
    <x v="2"/>
    <x v="1"/>
    <x v="8"/>
    <n v="600.46"/>
    <n v="5"/>
    <n v="0"/>
    <n v="63.97"/>
  </r>
  <r>
    <n v="94"/>
    <s v="NZ-2024-143741"/>
    <x v="90"/>
    <d v="2024-07-19T00:00:00"/>
    <x v="2"/>
    <s v="Standard Class"/>
    <s v="NI-6845"/>
    <s v="Nigel Allen"/>
    <x v="1"/>
    <x v="8"/>
    <x v="8"/>
    <x v="0"/>
    <x v="4"/>
    <n v="1047.52"/>
    <n v="7"/>
    <n v="0"/>
    <n v="265.89999999999998"/>
  </r>
  <r>
    <n v="95"/>
    <s v="NZ-2023-333162"/>
    <x v="91"/>
    <d v="2023-12-27T00:00:00"/>
    <x v="0"/>
    <s v="Second Class"/>
    <s v="JE-1452"/>
    <s v="Jessica McCormick"/>
    <x v="2"/>
    <x v="9"/>
    <x v="6"/>
    <x v="2"/>
    <x v="5"/>
    <n v="342.98"/>
    <n v="8"/>
    <n v="0.15"/>
    <n v="77.12"/>
  </r>
  <r>
    <n v="96"/>
    <s v="NZ-2021-440100"/>
    <x v="92"/>
    <d v="2021-07-20T00:00:00"/>
    <x v="1"/>
    <s v="Standard Class"/>
    <s v="AN-8813"/>
    <s v="Anahera Bull-O'Brien"/>
    <x v="1"/>
    <x v="1"/>
    <x v="1"/>
    <x v="2"/>
    <x v="2"/>
    <n v="586.42999999999995"/>
    <n v="3"/>
    <n v="0.15"/>
    <n v="55.55"/>
  </r>
  <r>
    <n v="97"/>
    <s v="NZ-2024-328459"/>
    <x v="93"/>
    <d v="2024-12-25T00:00:00"/>
    <x v="2"/>
    <s v="Standard Class"/>
    <s v="CO-3512"/>
    <s v="Colin Smart-Judd"/>
    <x v="2"/>
    <x v="5"/>
    <x v="5"/>
    <x v="1"/>
    <x v="8"/>
    <n v="1068.19"/>
    <n v="1"/>
    <n v="0.2"/>
    <n v="60.82"/>
  </r>
  <r>
    <n v="98"/>
    <s v="NZ-2023-615203"/>
    <x v="94"/>
    <d v="2023-03-17T00:00:00"/>
    <x v="0"/>
    <s v="Standard Class"/>
    <s v="RI-3519"/>
    <s v="Richard Small"/>
    <x v="2"/>
    <x v="3"/>
    <x v="3"/>
    <x v="0"/>
    <x v="10"/>
    <n v="591.03"/>
    <n v="1"/>
    <n v="0.15"/>
    <n v="113.72"/>
  </r>
  <r>
    <n v="99"/>
    <s v="NZ-2021-681238"/>
    <x v="95"/>
    <d v="2021-07-25T00:00:00"/>
    <x v="1"/>
    <s v="Second Class"/>
    <s v="HA-3553"/>
    <s v="Hayley Bell"/>
    <x v="0"/>
    <x v="3"/>
    <x v="3"/>
    <x v="1"/>
    <x v="3"/>
    <n v="1086.6600000000001"/>
    <n v="8"/>
    <n v="0.15"/>
    <n v="81.400000000000006"/>
  </r>
  <r>
    <n v="100"/>
    <s v="NZ-2024-515450"/>
    <x v="62"/>
    <d v="2024-03-20T00:00:00"/>
    <x v="2"/>
    <s v="Same Day"/>
    <s v="JA-7721"/>
    <s v="Jacob McGregor-Lewis"/>
    <x v="2"/>
    <x v="0"/>
    <x v="0"/>
    <x v="1"/>
    <x v="1"/>
    <n v="1357.05"/>
    <n v="8"/>
    <n v="0"/>
    <n v="55.29"/>
  </r>
  <r>
    <n v="101"/>
    <s v="NZ-2022-631002"/>
    <x v="96"/>
    <d v="2022-08-14T00:00:00"/>
    <x v="4"/>
    <s v="Same Day"/>
    <s v="WI-5661"/>
    <s v="William Hayes"/>
    <x v="2"/>
    <x v="0"/>
    <x v="0"/>
    <x v="0"/>
    <x v="10"/>
    <n v="120.79"/>
    <n v="2"/>
    <n v="0"/>
    <n v="35.840000000000003"/>
  </r>
  <r>
    <n v="102"/>
    <s v="NZ-2023-637295"/>
    <x v="97"/>
    <d v="2023-09-15T00:00:00"/>
    <x v="0"/>
    <s v="Same Day"/>
    <s v="MA-4062"/>
    <s v="Mark Jones-Woods"/>
    <x v="1"/>
    <x v="2"/>
    <x v="2"/>
    <x v="2"/>
    <x v="2"/>
    <n v="986.34"/>
    <n v="7"/>
    <n v="0.1"/>
    <n v="89.84"/>
  </r>
  <r>
    <n v="103"/>
    <s v="NZ-2024-305871"/>
    <x v="98"/>
    <d v="2024-03-16T00:00:00"/>
    <x v="2"/>
    <s v="Standard Class"/>
    <s v="LI-5155"/>
    <s v="Lisa Hanson"/>
    <x v="0"/>
    <x v="8"/>
    <x v="8"/>
    <x v="2"/>
    <x v="11"/>
    <n v="305.05"/>
    <n v="8"/>
    <n v="0.2"/>
    <n v="66.099999999999994"/>
  </r>
  <r>
    <n v="104"/>
    <s v="NZ-2023-464467"/>
    <x v="99"/>
    <d v="2023-11-07T00:00:00"/>
    <x v="0"/>
    <s v="First Class"/>
    <s v="AN-2043"/>
    <s v="Andrew Moore"/>
    <x v="1"/>
    <x v="1"/>
    <x v="1"/>
    <x v="0"/>
    <x v="10"/>
    <n v="113.84"/>
    <n v="3"/>
    <n v="0.1"/>
    <n v="26.1"/>
  </r>
  <r>
    <n v="105"/>
    <s v="NZ-2024-419793"/>
    <x v="100"/>
    <d v="2024-01-08T00:00:00"/>
    <x v="2"/>
    <s v="Standard Class"/>
    <s v="VA-3702"/>
    <s v="Vanessa Anderson"/>
    <x v="0"/>
    <x v="9"/>
    <x v="6"/>
    <x v="2"/>
    <x v="2"/>
    <n v="1422.37"/>
    <n v="1"/>
    <n v="0.15"/>
    <n v="134.28"/>
  </r>
  <r>
    <n v="106"/>
    <s v="NZ-2023-313806"/>
    <x v="101"/>
    <d v="2023-02-21T00:00:00"/>
    <x v="0"/>
    <s v="Second Class"/>
    <s v="BE-7116"/>
    <s v="Bevan Costello"/>
    <x v="1"/>
    <x v="2"/>
    <x v="2"/>
    <x v="2"/>
    <x v="9"/>
    <n v="1284.23"/>
    <n v="9"/>
    <n v="0.15"/>
    <n v="67.28"/>
  </r>
  <r>
    <n v="107"/>
    <s v="NZ-2024-217678"/>
    <x v="102"/>
    <d v="2024-02-05T00:00:00"/>
    <x v="2"/>
    <s v="Standard Class"/>
    <s v="JE-2699"/>
    <s v="Jesse Davies"/>
    <x v="0"/>
    <x v="9"/>
    <x v="6"/>
    <x v="0"/>
    <x v="0"/>
    <n v="952.38"/>
    <n v="2"/>
    <n v="0.2"/>
    <n v="122.13"/>
  </r>
  <r>
    <n v="108"/>
    <s v="NZ-2022-599827"/>
    <x v="103"/>
    <d v="2022-02-18T00:00:00"/>
    <x v="4"/>
    <s v="First Class"/>
    <s v="JE-2446"/>
    <s v="Jessica Wong"/>
    <x v="0"/>
    <x v="5"/>
    <x v="5"/>
    <x v="2"/>
    <x v="9"/>
    <n v="250.41"/>
    <n v="3"/>
    <n v="0.1"/>
    <n v="64.290000000000006"/>
  </r>
  <r>
    <n v="109"/>
    <s v="NZ-2022-221998"/>
    <x v="104"/>
    <d v="2022-04-24T00:00:00"/>
    <x v="4"/>
    <s v="Same Day"/>
    <s v="AA-4800"/>
    <s v="Aaron Burgess"/>
    <x v="2"/>
    <x v="5"/>
    <x v="5"/>
    <x v="1"/>
    <x v="3"/>
    <n v="990.98"/>
    <n v="9"/>
    <n v="0.1"/>
    <n v="15.43"/>
  </r>
  <r>
    <n v="110"/>
    <s v="NZ-2022-212008"/>
    <x v="105"/>
    <d v="2022-05-08T00:00:00"/>
    <x v="4"/>
    <s v="Standard Class"/>
    <s v="MA-1546"/>
    <s v="Mark Wills"/>
    <x v="1"/>
    <x v="1"/>
    <x v="1"/>
    <x v="0"/>
    <x v="6"/>
    <n v="237.14"/>
    <n v="3"/>
    <n v="0.2"/>
    <n v="26.66"/>
  </r>
  <r>
    <n v="111"/>
    <s v="NZ-2024-902400"/>
    <x v="106"/>
    <d v="2024-01-30T00:00:00"/>
    <x v="2"/>
    <s v="Same Day"/>
    <s v="AA-8944"/>
    <s v="Aaron Learmonth"/>
    <x v="1"/>
    <x v="3"/>
    <x v="3"/>
    <x v="0"/>
    <x v="4"/>
    <n v="365.73"/>
    <n v="8"/>
    <n v="0.15"/>
    <n v="70.790000000000006"/>
  </r>
  <r>
    <n v="112"/>
    <s v="NZ-2022-997134"/>
    <x v="107"/>
    <d v="2022-09-01T00:00:00"/>
    <x v="4"/>
    <s v="Second Class"/>
    <s v="RO-4943"/>
    <s v="Rochelle Maxwell"/>
    <x v="1"/>
    <x v="2"/>
    <x v="2"/>
    <x v="1"/>
    <x v="7"/>
    <n v="981.13"/>
    <n v="6"/>
    <n v="0"/>
    <n v="214.44"/>
  </r>
  <r>
    <n v="113"/>
    <s v="NZ-2022-624294"/>
    <x v="108"/>
    <d v="2022-05-09T00:00:00"/>
    <x v="4"/>
    <s v="First Class"/>
    <s v="MA-5779"/>
    <s v="Mark Irving-Oliver"/>
    <x v="0"/>
    <x v="6"/>
    <x v="6"/>
    <x v="0"/>
    <x v="10"/>
    <n v="1257.3599999999999"/>
    <n v="4"/>
    <n v="0.15"/>
    <n v="205.07"/>
  </r>
  <r>
    <n v="114"/>
    <s v="NZ-2022-129362"/>
    <x v="109"/>
    <d v="2022-07-08T00:00:00"/>
    <x v="4"/>
    <s v="Standard Class"/>
    <s v="GA-9609"/>
    <s v="Gary Currie"/>
    <x v="2"/>
    <x v="2"/>
    <x v="2"/>
    <x v="0"/>
    <x v="0"/>
    <n v="1165.06"/>
    <n v="1"/>
    <n v="0.1"/>
    <n v="18.82"/>
  </r>
  <r>
    <n v="115"/>
    <s v="NZ-2023-848389"/>
    <x v="110"/>
    <d v="2023-10-17T00:00:00"/>
    <x v="0"/>
    <s v="Same Day"/>
    <s v="JA-3845"/>
    <s v="Jaxon Clifford"/>
    <x v="1"/>
    <x v="3"/>
    <x v="3"/>
    <x v="0"/>
    <x v="6"/>
    <n v="1175.5899999999999"/>
    <n v="7"/>
    <n v="0.2"/>
    <n v="199.76"/>
  </r>
  <r>
    <n v="116"/>
    <s v="NZ-2025-524114"/>
    <x v="111"/>
    <d v="2025-02-22T00:00:00"/>
    <x v="3"/>
    <s v="Standard Class"/>
    <s v="AN-4681"/>
    <s v="Angela Hamilton-Hills"/>
    <x v="1"/>
    <x v="4"/>
    <x v="4"/>
    <x v="1"/>
    <x v="7"/>
    <n v="740.06"/>
    <n v="10"/>
    <n v="0.2"/>
    <n v="127.81"/>
  </r>
  <r>
    <n v="117"/>
    <s v="NZ-2023-514916"/>
    <x v="112"/>
    <d v="2023-11-08T00:00:00"/>
    <x v="0"/>
    <s v="Same Day"/>
    <s v="AN-9871"/>
    <s v="Anthony Priest-Lawson"/>
    <x v="2"/>
    <x v="9"/>
    <x v="6"/>
    <x v="2"/>
    <x v="9"/>
    <n v="98.84"/>
    <n v="8"/>
    <n v="0.2"/>
    <n v="19.079999999999998"/>
  </r>
  <r>
    <n v="118"/>
    <s v="NZ-2022-492013"/>
    <x v="113"/>
    <d v="2022-06-11T00:00:00"/>
    <x v="4"/>
    <s v="Standard Class"/>
    <s v="HA-7699"/>
    <s v="Hayley Beard"/>
    <x v="2"/>
    <x v="6"/>
    <x v="6"/>
    <x v="2"/>
    <x v="11"/>
    <n v="1104.23"/>
    <n v="10"/>
    <n v="0"/>
    <n v="6.96"/>
  </r>
  <r>
    <n v="119"/>
    <s v="NZ-2023-732413"/>
    <x v="114"/>
    <d v="2023-07-15T00:00:00"/>
    <x v="0"/>
    <s v="Same Day"/>
    <s v="BE-1954"/>
    <s v="Benjamin Mortimer"/>
    <x v="2"/>
    <x v="3"/>
    <x v="3"/>
    <x v="0"/>
    <x v="10"/>
    <n v="1260.3499999999999"/>
    <n v="10"/>
    <n v="0"/>
    <n v="74.89"/>
  </r>
  <r>
    <n v="120"/>
    <s v="NZ-2023-218144"/>
    <x v="115"/>
    <d v="2023-01-08T00:00:00"/>
    <x v="0"/>
    <s v="Standard Class"/>
    <s v="ER-7326"/>
    <s v="Erin Joe"/>
    <x v="2"/>
    <x v="7"/>
    <x v="7"/>
    <x v="0"/>
    <x v="10"/>
    <n v="957.04"/>
    <n v="10"/>
    <n v="0.1"/>
    <n v="202.92"/>
  </r>
  <r>
    <n v="121"/>
    <s v="NZ-2021-443785"/>
    <x v="116"/>
    <d v="2021-09-12T00:00:00"/>
    <x v="1"/>
    <s v="Second Class"/>
    <s v="RO-7794"/>
    <s v="Ross Higgins"/>
    <x v="0"/>
    <x v="3"/>
    <x v="3"/>
    <x v="2"/>
    <x v="2"/>
    <n v="620.73"/>
    <n v="1"/>
    <n v="0"/>
    <n v="19.43"/>
  </r>
  <r>
    <n v="122"/>
    <s v="NZ-2021-626960"/>
    <x v="117"/>
    <d v="2021-11-20T00:00:00"/>
    <x v="1"/>
    <s v="First Class"/>
    <s v="KI-1849"/>
    <s v="Kirsty Walton"/>
    <x v="2"/>
    <x v="4"/>
    <x v="4"/>
    <x v="2"/>
    <x v="11"/>
    <n v="879.12"/>
    <n v="2"/>
    <n v="0.2"/>
    <n v="86.16"/>
  </r>
  <r>
    <n v="123"/>
    <s v="NZ-2022-601528"/>
    <x v="118"/>
    <d v="2022-04-22T00:00:00"/>
    <x v="4"/>
    <s v="Same Day"/>
    <s v="RO-7213"/>
    <s v="Ross Gore"/>
    <x v="0"/>
    <x v="1"/>
    <x v="1"/>
    <x v="0"/>
    <x v="6"/>
    <n v="902.46"/>
    <n v="9"/>
    <n v="0.2"/>
    <n v="7.04"/>
  </r>
  <r>
    <n v="124"/>
    <s v="NZ-2021-518786"/>
    <x v="119"/>
    <d v="2021-07-15T00:00:00"/>
    <x v="1"/>
    <s v="Second Class"/>
    <s v="CA-6227"/>
    <s v="Catherine Humphrey"/>
    <x v="1"/>
    <x v="1"/>
    <x v="1"/>
    <x v="0"/>
    <x v="6"/>
    <n v="1099.3900000000001"/>
    <n v="9"/>
    <n v="0.1"/>
    <n v="258.74"/>
  </r>
  <r>
    <n v="125"/>
    <s v="NZ-2023-277165"/>
    <x v="120"/>
    <d v="2023-04-30T00:00:00"/>
    <x v="0"/>
    <s v="Second Class"/>
    <s v="GR-7110"/>
    <s v="Graeme Blair"/>
    <x v="2"/>
    <x v="8"/>
    <x v="8"/>
    <x v="0"/>
    <x v="0"/>
    <n v="1146.18"/>
    <n v="2"/>
    <n v="0"/>
    <n v="218.16"/>
  </r>
  <r>
    <n v="126"/>
    <s v="NZ-2021-591179"/>
    <x v="121"/>
    <d v="2021-11-03T00:00:00"/>
    <x v="1"/>
    <s v="Standard Class"/>
    <s v="AN-9116"/>
    <s v="Anthony Simmonds"/>
    <x v="0"/>
    <x v="3"/>
    <x v="3"/>
    <x v="1"/>
    <x v="8"/>
    <n v="149.62"/>
    <n v="1"/>
    <n v="0.2"/>
    <n v="21.16"/>
  </r>
  <r>
    <n v="127"/>
    <s v="NZ-2024-630786"/>
    <x v="122"/>
    <d v="2024-11-28T00:00:00"/>
    <x v="2"/>
    <s v="Second Class"/>
    <s v="PE-7181"/>
    <s v="Peter Flood-Bell"/>
    <x v="0"/>
    <x v="4"/>
    <x v="4"/>
    <x v="0"/>
    <x v="4"/>
    <n v="1267.26"/>
    <n v="1"/>
    <n v="0.15"/>
    <n v="196.42"/>
  </r>
  <r>
    <n v="128"/>
    <s v="NZ-2022-432247"/>
    <x v="16"/>
    <d v="2022-06-19T00:00:00"/>
    <x v="4"/>
    <s v="Second Class"/>
    <s v="GL-5329"/>
    <s v="Glenn Ward"/>
    <x v="0"/>
    <x v="9"/>
    <x v="6"/>
    <x v="1"/>
    <x v="7"/>
    <n v="147.47999999999999"/>
    <n v="1"/>
    <n v="0.1"/>
    <n v="26.58"/>
  </r>
  <r>
    <n v="129"/>
    <s v="NZ-2024-727780"/>
    <x v="123"/>
    <d v="2024-12-16T00:00:00"/>
    <x v="2"/>
    <s v="Same Day"/>
    <s v="LY-9811"/>
    <s v="Lynley Butler"/>
    <x v="2"/>
    <x v="2"/>
    <x v="2"/>
    <x v="0"/>
    <x v="10"/>
    <n v="172.42"/>
    <n v="7"/>
    <n v="0.2"/>
    <n v="2.16"/>
  </r>
  <r>
    <n v="130"/>
    <s v="NZ-2023-287429"/>
    <x v="124"/>
    <d v="2023-11-19T00:00:00"/>
    <x v="0"/>
    <s v="Standard Class"/>
    <s v="MA-2120"/>
    <s v="Manaia Smith-Wells"/>
    <x v="0"/>
    <x v="5"/>
    <x v="5"/>
    <x v="0"/>
    <x v="4"/>
    <n v="995.21"/>
    <n v="2"/>
    <n v="0.15"/>
    <n v="155.9"/>
  </r>
  <r>
    <n v="131"/>
    <s v="NZ-2024-966674"/>
    <x v="125"/>
    <d v="2024-04-21T00:00:00"/>
    <x v="2"/>
    <s v="Second Class"/>
    <s v="JA-9111"/>
    <s v="Jade Green"/>
    <x v="0"/>
    <x v="3"/>
    <x v="3"/>
    <x v="0"/>
    <x v="10"/>
    <n v="588.30999999999995"/>
    <n v="1"/>
    <n v="0.2"/>
    <n v="115.69"/>
  </r>
  <r>
    <n v="132"/>
    <s v="NZ-2022-862871"/>
    <x v="126"/>
    <d v="2022-01-25T00:00:00"/>
    <x v="4"/>
    <s v="Standard Class"/>
    <s v="RU-7877"/>
    <s v="Ruby Casey"/>
    <x v="0"/>
    <x v="1"/>
    <x v="1"/>
    <x v="2"/>
    <x v="5"/>
    <n v="1378.76"/>
    <n v="1"/>
    <n v="0.15"/>
    <n v="58.43"/>
  </r>
  <r>
    <n v="133"/>
    <s v="NZ-2024-584683"/>
    <x v="127"/>
    <d v="2024-02-17T00:00:00"/>
    <x v="2"/>
    <s v="First Class"/>
    <s v="JE-5705"/>
    <s v="Jessica Boniface"/>
    <x v="0"/>
    <x v="2"/>
    <x v="2"/>
    <x v="1"/>
    <x v="1"/>
    <n v="415.89"/>
    <n v="9"/>
    <n v="0"/>
    <n v="2.0299999999999998"/>
  </r>
  <r>
    <n v="134"/>
    <s v="NZ-2023-196454"/>
    <x v="128"/>
    <d v="2023-08-18T00:00:00"/>
    <x v="0"/>
    <s v="Standard Class"/>
    <s v="BR-8473"/>
    <s v="Bruce Gray"/>
    <x v="2"/>
    <x v="0"/>
    <x v="0"/>
    <x v="1"/>
    <x v="7"/>
    <n v="485.95"/>
    <n v="1"/>
    <n v="0.15"/>
    <n v="65.58"/>
  </r>
  <r>
    <n v="135"/>
    <s v="NZ-2023-139766"/>
    <x v="129"/>
    <d v="2023-04-04T00:00:00"/>
    <x v="0"/>
    <s v="First Class"/>
    <s v="MO-8985"/>
    <s v="Monique Bailey-Kerr"/>
    <x v="1"/>
    <x v="8"/>
    <x v="8"/>
    <x v="0"/>
    <x v="10"/>
    <n v="821.87"/>
    <n v="8"/>
    <n v="0"/>
    <n v="55.75"/>
  </r>
  <r>
    <n v="136"/>
    <s v="NZ-2025-238627"/>
    <x v="130"/>
    <d v="2025-01-19T00:00:00"/>
    <x v="3"/>
    <s v="Standard Class"/>
    <s v="IA-2228"/>
    <s v="Ian Stokes"/>
    <x v="0"/>
    <x v="8"/>
    <x v="8"/>
    <x v="0"/>
    <x v="6"/>
    <n v="296.02"/>
    <n v="2"/>
    <n v="0"/>
    <n v="46.7"/>
  </r>
  <r>
    <n v="137"/>
    <s v="NZ-2024-288828"/>
    <x v="131"/>
    <d v="2024-07-21T00:00:00"/>
    <x v="2"/>
    <s v="Same Day"/>
    <s v="WE-7563"/>
    <s v="Wendy Harrison"/>
    <x v="2"/>
    <x v="5"/>
    <x v="5"/>
    <x v="0"/>
    <x v="6"/>
    <n v="1180.76"/>
    <n v="2"/>
    <n v="0"/>
    <n v="75.87"/>
  </r>
  <r>
    <n v="138"/>
    <s v="NZ-2022-787341"/>
    <x v="132"/>
    <d v="2022-07-30T00:00:00"/>
    <x v="4"/>
    <s v="Standard Class"/>
    <s v="RO-2260"/>
    <s v="Rochelle McLean-Stubbs"/>
    <x v="2"/>
    <x v="0"/>
    <x v="0"/>
    <x v="0"/>
    <x v="6"/>
    <n v="957.75"/>
    <n v="7"/>
    <n v="0"/>
    <n v="228.29"/>
  </r>
  <r>
    <n v="139"/>
    <s v="NZ-2023-237167"/>
    <x v="73"/>
    <d v="2023-04-08T00:00:00"/>
    <x v="0"/>
    <s v="Standard Class"/>
    <s v="MU-3340"/>
    <s v="Murray Fowler"/>
    <x v="0"/>
    <x v="6"/>
    <x v="6"/>
    <x v="0"/>
    <x v="10"/>
    <n v="87.72"/>
    <n v="8"/>
    <n v="0.1"/>
    <n v="2.9"/>
  </r>
  <r>
    <n v="140"/>
    <s v="NZ-2021-417669"/>
    <x v="133"/>
    <d v="2021-08-03T00:00:00"/>
    <x v="1"/>
    <s v="Same Day"/>
    <s v="DA-9106"/>
    <s v="Daniel Thompson"/>
    <x v="2"/>
    <x v="2"/>
    <x v="2"/>
    <x v="0"/>
    <x v="4"/>
    <n v="1371.41"/>
    <n v="4"/>
    <n v="0"/>
    <n v="84.52"/>
  </r>
  <r>
    <n v="141"/>
    <s v="NZ-2023-811523"/>
    <x v="134"/>
    <d v="2023-01-08T00:00:00"/>
    <x v="0"/>
    <s v="Same Day"/>
    <s v="ST-8662"/>
    <s v="Stephanie Smith-Moore"/>
    <x v="1"/>
    <x v="0"/>
    <x v="0"/>
    <x v="2"/>
    <x v="9"/>
    <n v="75.83"/>
    <n v="6"/>
    <n v="0.2"/>
    <n v="3.94"/>
  </r>
  <r>
    <n v="142"/>
    <s v="NZ-2025-191636"/>
    <x v="135"/>
    <d v="2025-02-02T00:00:00"/>
    <x v="3"/>
    <s v="Second Class"/>
    <s v="AR-6337"/>
    <s v="Aria Satherley"/>
    <x v="2"/>
    <x v="8"/>
    <x v="8"/>
    <x v="0"/>
    <x v="6"/>
    <n v="1103.27"/>
    <n v="2"/>
    <n v="0.15"/>
    <n v="146.13"/>
  </r>
  <r>
    <n v="143"/>
    <s v="NZ-2023-143173"/>
    <x v="136"/>
    <d v="2023-03-25T00:00:00"/>
    <x v="0"/>
    <s v="Standard Class"/>
    <s v="AS-7645"/>
    <s v="Ashleigh Holmes"/>
    <x v="2"/>
    <x v="4"/>
    <x v="4"/>
    <x v="1"/>
    <x v="7"/>
    <n v="884.56"/>
    <n v="3"/>
    <n v="0.15"/>
    <n v="179.51"/>
  </r>
  <r>
    <n v="144"/>
    <s v="NZ-2024-625822"/>
    <x v="137"/>
    <d v="2024-04-12T00:00:00"/>
    <x v="2"/>
    <s v="Same Day"/>
    <s v="SI-4069"/>
    <s v="Simon Boon-Rowe"/>
    <x v="1"/>
    <x v="7"/>
    <x v="7"/>
    <x v="1"/>
    <x v="8"/>
    <n v="457.87"/>
    <n v="7"/>
    <n v="0.1"/>
    <n v="70.349999999999994"/>
  </r>
  <r>
    <n v="145"/>
    <s v="NZ-2025-553975"/>
    <x v="138"/>
    <d v="2025-01-07T00:00:00"/>
    <x v="3"/>
    <s v="Same Day"/>
    <s v="WE-5291"/>
    <s v="Wendy Gardner"/>
    <x v="1"/>
    <x v="1"/>
    <x v="1"/>
    <x v="2"/>
    <x v="11"/>
    <n v="1436.38"/>
    <n v="5"/>
    <n v="0"/>
    <n v="1.8"/>
  </r>
  <r>
    <n v="146"/>
    <s v="NZ-2022-413760"/>
    <x v="139"/>
    <d v="2022-02-20T00:00:00"/>
    <x v="4"/>
    <s v="Second Class"/>
    <s v="CH-9996"/>
    <s v="Charlotte Jacques"/>
    <x v="0"/>
    <x v="2"/>
    <x v="2"/>
    <x v="0"/>
    <x v="0"/>
    <n v="1407.81"/>
    <n v="9"/>
    <n v="0.2"/>
    <n v="35.64"/>
  </r>
  <r>
    <n v="147"/>
    <s v="NZ-2022-949128"/>
    <x v="140"/>
    <d v="2022-12-03T00:00:00"/>
    <x v="4"/>
    <s v="First Class"/>
    <s v="KE-6752"/>
    <s v="Kenneth Smith"/>
    <x v="2"/>
    <x v="3"/>
    <x v="3"/>
    <x v="0"/>
    <x v="0"/>
    <n v="1018.85"/>
    <n v="1"/>
    <n v="0"/>
    <n v="69.27"/>
  </r>
  <r>
    <n v="148"/>
    <s v="NZ-2021-460688"/>
    <x v="141"/>
    <d v="2021-08-20T00:00:00"/>
    <x v="1"/>
    <s v="Second Class"/>
    <s v="AL-5128"/>
    <s v="Alexandra Boniface-Forrest"/>
    <x v="1"/>
    <x v="5"/>
    <x v="5"/>
    <x v="2"/>
    <x v="5"/>
    <n v="552.97"/>
    <n v="10"/>
    <n v="0"/>
    <n v="164.72"/>
  </r>
  <r>
    <n v="149"/>
    <s v="NZ-2023-783619"/>
    <x v="142"/>
    <d v="2023-01-29T00:00:00"/>
    <x v="0"/>
    <s v="First Class"/>
    <s v="NA-5953"/>
    <s v="Nathan Hart"/>
    <x v="2"/>
    <x v="5"/>
    <x v="5"/>
    <x v="0"/>
    <x v="10"/>
    <n v="1169.3"/>
    <n v="10"/>
    <n v="0"/>
    <n v="333.19"/>
  </r>
  <r>
    <n v="150"/>
    <s v="NZ-2023-648819"/>
    <x v="143"/>
    <d v="2023-03-29T00:00:00"/>
    <x v="0"/>
    <s v="First Class"/>
    <s v="LI-9336"/>
    <s v="Liam Simpson"/>
    <x v="1"/>
    <x v="1"/>
    <x v="1"/>
    <x v="1"/>
    <x v="8"/>
    <n v="1034.76"/>
    <n v="4"/>
    <n v="0.1"/>
    <n v="123.34"/>
  </r>
  <r>
    <n v="151"/>
    <s v="NZ-2023-773454"/>
    <x v="144"/>
    <d v="2023-08-26T00:00:00"/>
    <x v="0"/>
    <s v="Same Day"/>
    <s v="GE-9411"/>
    <s v="Geoffrey Prouse-Thomas"/>
    <x v="1"/>
    <x v="9"/>
    <x v="6"/>
    <x v="2"/>
    <x v="5"/>
    <n v="794.02"/>
    <n v="2"/>
    <n v="0.15"/>
    <n v="63.12"/>
  </r>
  <r>
    <n v="152"/>
    <s v="NZ-2023-115715"/>
    <x v="145"/>
    <d v="2023-10-01T00:00:00"/>
    <x v="0"/>
    <s v="Same Day"/>
    <s v="TI-3063"/>
    <s v="Timothy Cook-Williamson"/>
    <x v="0"/>
    <x v="1"/>
    <x v="1"/>
    <x v="1"/>
    <x v="8"/>
    <n v="1229.3699999999999"/>
    <n v="8"/>
    <n v="0.1"/>
    <n v="-7.07"/>
  </r>
  <r>
    <n v="153"/>
    <s v="NZ-2024-501898"/>
    <x v="146"/>
    <d v="2024-06-01T00:00:00"/>
    <x v="2"/>
    <s v="First Class"/>
    <s v="JA-7185"/>
    <s v="Jacob Edmonds"/>
    <x v="2"/>
    <x v="6"/>
    <x v="6"/>
    <x v="1"/>
    <x v="7"/>
    <n v="786.66"/>
    <n v="9"/>
    <n v="0.15"/>
    <n v="159.99"/>
  </r>
  <r>
    <n v="154"/>
    <s v="NZ-2025-648666"/>
    <x v="48"/>
    <d v="2025-05-06T00:00:00"/>
    <x v="3"/>
    <s v="Same Day"/>
    <s v="NA-3919"/>
    <s v="Nathan Marshall-Jones"/>
    <x v="0"/>
    <x v="9"/>
    <x v="6"/>
    <x v="2"/>
    <x v="9"/>
    <n v="496.79"/>
    <n v="5"/>
    <n v="0.1"/>
    <n v="70.83"/>
  </r>
  <r>
    <n v="155"/>
    <s v="NZ-2022-636745"/>
    <x v="147"/>
    <d v="2022-08-10T00:00:00"/>
    <x v="4"/>
    <s v="First Class"/>
    <s v="EM-4225"/>
    <s v="Emily Hart"/>
    <x v="0"/>
    <x v="1"/>
    <x v="1"/>
    <x v="0"/>
    <x v="6"/>
    <n v="239.06"/>
    <n v="1"/>
    <n v="0.1"/>
    <n v="38.79"/>
  </r>
  <r>
    <n v="156"/>
    <s v="NZ-2024-968482"/>
    <x v="148"/>
    <d v="2024-11-10T00:00:00"/>
    <x v="2"/>
    <s v="Standard Class"/>
    <s v="KA-8064"/>
    <s v="Katrina Green"/>
    <x v="2"/>
    <x v="7"/>
    <x v="7"/>
    <x v="0"/>
    <x v="0"/>
    <n v="1447.13"/>
    <n v="1"/>
    <n v="0.1"/>
    <n v="246.43"/>
  </r>
  <r>
    <n v="157"/>
    <s v="NZ-2024-519678"/>
    <x v="149"/>
    <d v="2024-11-27T00:00:00"/>
    <x v="2"/>
    <s v="Standard Class"/>
    <s v="NA-6218"/>
    <s v="Natasha Nelson-Campbell"/>
    <x v="2"/>
    <x v="0"/>
    <x v="0"/>
    <x v="2"/>
    <x v="5"/>
    <n v="1221.56"/>
    <n v="4"/>
    <n v="0.15"/>
    <n v="213.37"/>
  </r>
  <r>
    <n v="158"/>
    <s v="NZ-2025-175099"/>
    <x v="150"/>
    <d v="2025-04-16T00:00:00"/>
    <x v="3"/>
    <s v="Standard Class"/>
    <s v="AM-9174"/>
    <s v="Amaia Hayward"/>
    <x v="0"/>
    <x v="3"/>
    <x v="3"/>
    <x v="0"/>
    <x v="10"/>
    <n v="474.99"/>
    <n v="9"/>
    <n v="0.2"/>
    <n v="32.270000000000003"/>
  </r>
  <r>
    <n v="159"/>
    <s v="NZ-2024-230660"/>
    <x v="151"/>
    <d v="2024-09-11T00:00:00"/>
    <x v="2"/>
    <s v="Second Class"/>
    <s v="AN-7926"/>
    <s v="Andrew Gibson"/>
    <x v="0"/>
    <x v="0"/>
    <x v="0"/>
    <x v="0"/>
    <x v="6"/>
    <n v="903.49"/>
    <n v="5"/>
    <n v="0.1"/>
    <n v="179.09"/>
  </r>
  <r>
    <n v="160"/>
    <s v="NZ-2021-108776"/>
    <x v="53"/>
    <d v="2021-09-22T00:00:00"/>
    <x v="1"/>
    <s v="Standard Class"/>
    <s v="GI-4677"/>
    <s v="Gillian Williams"/>
    <x v="2"/>
    <x v="9"/>
    <x v="6"/>
    <x v="0"/>
    <x v="0"/>
    <n v="1363.73"/>
    <n v="1"/>
    <n v="0"/>
    <n v="350.1"/>
  </r>
  <r>
    <n v="161"/>
    <s v="NZ-2024-241564"/>
    <x v="152"/>
    <d v="2024-12-18T00:00:00"/>
    <x v="2"/>
    <s v="Standard Class"/>
    <s v="KE-1811"/>
    <s v="Kelly Stevens"/>
    <x v="2"/>
    <x v="4"/>
    <x v="4"/>
    <x v="1"/>
    <x v="8"/>
    <n v="34.64"/>
    <n v="10"/>
    <n v="0.2"/>
    <n v="0.68"/>
  </r>
  <r>
    <n v="162"/>
    <s v="NZ-2023-332437"/>
    <x v="153"/>
    <d v="2023-05-29T00:00:00"/>
    <x v="0"/>
    <s v="Second Class"/>
    <s v="ME-1070"/>
    <s v="Melissa Newton"/>
    <x v="1"/>
    <x v="6"/>
    <x v="6"/>
    <x v="1"/>
    <x v="1"/>
    <n v="269.93"/>
    <n v="1"/>
    <n v="0.2"/>
    <n v="50.37"/>
  </r>
  <r>
    <n v="163"/>
    <s v="NZ-2022-488760"/>
    <x v="154"/>
    <d v="2022-05-21T00:00:00"/>
    <x v="4"/>
    <s v="Standard Class"/>
    <s v="JO-4718"/>
    <s v="John Neal-Field"/>
    <x v="2"/>
    <x v="2"/>
    <x v="2"/>
    <x v="0"/>
    <x v="10"/>
    <n v="287.97000000000003"/>
    <n v="1"/>
    <n v="0"/>
    <n v="22.25"/>
  </r>
  <r>
    <n v="164"/>
    <s v="NZ-2023-328424"/>
    <x v="155"/>
    <d v="2023-05-16T00:00:00"/>
    <x v="0"/>
    <s v="First Class"/>
    <s v="JU-8069"/>
    <s v="Judith Smith"/>
    <x v="1"/>
    <x v="7"/>
    <x v="7"/>
    <x v="1"/>
    <x v="3"/>
    <n v="1255.6500000000001"/>
    <n v="2"/>
    <n v="0"/>
    <n v="143.43"/>
  </r>
  <r>
    <n v="165"/>
    <s v="NZ-2023-613369"/>
    <x v="54"/>
    <d v="2023-11-01T00:00:00"/>
    <x v="0"/>
    <s v="Standard Class"/>
    <s v="KE-3229"/>
    <s v="Kelly Mason"/>
    <x v="0"/>
    <x v="2"/>
    <x v="2"/>
    <x v="2"/>
    <x v="9"/>
    <n v="1457.6"/>
    <n v="4"/>
    <n v="0.2"/>
    <n v="298"/>
  </r>
  <r>
    <n v="166"/>
    <s v="NZ-2022-864131"/>
    <x v="156"/>
    <d v="2022-08-17T00:00:00"/>
    <x v="4"/>
    <s v="Standard Class"/>
    <s v="AN-3151"/>
    <s v="Anne Cameron"/>
    <x v="0"/>
    <x v="8"/>
    <x v="8"/>
    <x v="0"/>
    <x v="6"/>
    <n v="1199.29"/>
    <n v="1"/>
    <n v="0.2"/>
    <n v="-18.809999999999999"/>
  </r>
  <r>
    <n v="167"/>
    <s v="NZ-2024-898964"/>
    <x v="157"/>
    <d v="2024-08-25T00:00:00"/>
    <x v="2"/>
    <s v="Second Class"/>
    <s v="RO-3470"/>
    <s v="Robert Reid"/>
    <x v="2"/>
    <x v="5"/>
    <x v="5"/>
    <x v="0"/>
    <x v="4"/>
    <n v="151.22"/>
    <n v="6"/>
    <n v="0.1"/>
    <n v="38.25"/>
  </r>
  <r>
    <n v="168"/>
    <s v="NZ-2024-708584"/>
    <x v="148"/>
    <d v="2024-11-08T00:00:00"/>
    <x v="2"/>
    <s v="First Class"/>
    <s v="HO-9413"/>
    <s v="Holly Smith"/>
    <x v="2"/>
    <x v="5"/>
    <x v="5"/>
    <x v="2"/>
    <x v="2"/>
    <n v="95.78"/>
    <n v="5"/>
    <n v="0"/>
    <n v="14.62"/>
  </r>
  <r>
    <n v="169"/>
    <s v="NZ-2022-864642"/>
    <x v="158"/>
    <d v="2022-01-15T00:00:00"/>
    <x v="4"/>
    <s v="Same Day"/>
    <s v="TA-8633"/>
    <s v="Tayla Weston"/>
    <x v="1"/>
    <x v="5"/>
    <x v="5"/>
    <x v="2"/>
    <x v="5"/>
    <n v="829.33"/>
    <n v="7"/>
    <n v="0.1"/>
    <n v="136.08000000000001"/>
  </r>
  <r>
    <n v="170"/>
    <s v="NZ-2024-884301"/>
    <x v="159"/>
    <d v="2024-07-13T00:00:00"/>
    <x v="2"/>
    <s v="Same Day"/>
    <s v="DA-4676"/>
    <s v="Darren Currie"/>
    <x v="1"/>
    <x v="4"/>
    <x v="4"/>
    <x v="1"/>
    <x v="1"/>
    <n v="761.58"/>
    <n v="10"/>
    <n v="0"/>
    <n v="214.09"/>
  </r>
  <r>
    <n v="171"/>
    <s v="NZ-2023-545495"/>
    <x v="160"/>
    <d v="2023-08-01T00:00:00"/>
    <x v="0"/>
    <s v="Standard Class"/>
    <s v="WE-7541"/>
    <s v="Wendy Gardner-Nicholas"/>
    <x v="0"/>
    <x v="3"/>
    <x v="3"/>
    <x v="0"/>
    <x v="10"/>
    <n v="581.02"/>
    <n v="5"/>
    <n v="0.1"/>
    <n v="63.83"/>
  </r>
  <r>
    <n v="172"/>
    <s v="NZ-2023-919798"/>
    <x v="161"/>
    <d v="2023-04-12T00:00:00"/>
    <x v="0"/>
    <s v="First Class"/>
    <s v="AV-3520"/>
    <s v="Ava McEwen"/>
    <x v="1"/>
    <x v="5"/>
    <x v="5"/>
    <x v="0"/>
    <x v="6"/>
    <n v="1149.24"/>
    <n v="2"/>
    <n v="0.2"/>
    <n v="-15.25"/>
  </r>
  <r>
    <n v="173"/>
    <s v="NZ-2024-483374"/>
    <x v="162"/>
    <d v="2024-10-19T00:00:00"/>
    <x v="2"/>
    <s v="First Class"/>
    <s v="GR-3686"/>
    <s v="Gregory Cook"/>
    <x v="2"/>
    <x v="1"/>
    <x v="1"/>
    <x v="0"/>
    <x v="6"/>
    <n v="1056.82"/>
    <n v="7"/>
    <n v="0"/>
    <n v="8.36"/>
  </r>
  <r>
    <n v="174"/>
    <s v="NZ-2022-621523"/>
    <x v="163"/>
    <d v="2022-08-07T00:00:00"/>
    <x v="4"/>
    <s v="First Class"/>
    <s v="HE-4136"/>
    <s v="Henry Bishop"/>
    <x v="0"/>
    <x v="6"/>
    <x v="6"/>
    <x v="2"/>
    <x v="2"/>
    <n v="58.76"/>
    <n v="2"/>
    <n v="0.1"/>
    <n v="5.45"/>
  </r>
  <r>
    <n v="175"/>
    <s v="NZ-2023-445759"/>
    <x v="164"/>
    <d v="2023-12-10T00:00:00"/>
    <x v="0"/>
    <s v="Second Class"/>
    <s v="GR-9519"/>
    <s v="Grace Graham"/>
    <x v="2"/>
    <x v="6"/>
    <x v="6"/>
    <x v="2"/>
    <x v="11"/>
    <n v="653.64"/>
    <n v="2"/>
    <n v="0.1"/>
    <n v="69.569999999999993"/>
  </r>
  <r>
    <n v="176"/>
    <s v="NZ-2024-459580"/>
    <x v="165"/>
    <d v="2024-03-12T00:00:00"/>
    <x v="2"/>
    <s v="Second Class"/>
    <s v="TA-9382"/>
    <s v="Tanya Hughes"/>
    <x v="2"/>
    <x v="5"/>
    <x v="5"/>
    <x v="0"/>
    <x v="10"/>
    <n v="614.11"/>
    <n v="10"/>
    <n v="0.15"/>
    <n v="109.1"/>
  </r>
  <r>
    <n v="177"/>
    <s v="NZ-2021-634417"/>
    <x v="166"/>
    <d v="2021-09-01T00:00:00"/>
    <x v="1"/>
    <s v="Same Day"/>
    <s v="KE-7237"/>
    <s v="Kenneth Dawick"/>
    <x v="0"/>
    <x v="1"/>
    <x v="1"/>
    <x v="0"/>
    <x v="10"/>
    <n v="542.20000000000005"/>
    <n v="6"/>
    <n v="0"/>
    <n v="94.45"/>
  </r>
  <r>
    <n v="178"/>
    <s v="NZ-2025-235445"/>
    <x v="7"/>
    <d v="2025-01-31T00:00:00"/>
    <x v="3"/>
    <s v="Same Day"/>
    <s v="AL-2769"/>
    <s v="Alice Berry"/>
    <x v="0"/>
    <x v="3"/>
    <x v="3"/>
    <x v="0"/>
    <x v="6"/>
    <n v="1034.83"/>
    <n v="6"/>
    <n v="0.15"/>
    <n v="246.1"/>
  </r>
  <r>
    <n v="179"/>
    <s v="NZ-2025-791253"/>
    <x v="167"/>
    <d v="2025-04-14T00:00:00"/>
    <x v="3"/>
    <s v="First Class"/>
    <s v="AN-4313"/>
    <s v="Andrea Hamilton"/>
    <x v="2"/>
    <x v="8"/>
    <x v="8"/>
    <x v="0"/>
    <x v="4"/>
    <n v="970.9"/>
    <n v="9"/>
    <n v="0"/>
    <n v="214.32"/>
  </r>
  <r>
    <n v="180"/>
    <s v="NZ-2024-337306"/>
    <x v="168"/>
    <d v="2024-09-23T00:00:00"/>
    <x v="2"/>
    <s v="First Class"/>
    <s v="AL-6768"/>
    <s v="Alan Williamson"/>
    <x v="0"/>
    <x v="6"/>
    <x v="6"/>
    <x v="1"/>
    <x v="1"/>
    <n v="1327.16"/>
    <n v="5"/>
    <n v="0.15"/>
    <n v="212.15"/>
  </r>
  <r>
    <n v="181"/>
    <s v="NZ-2023-368831"/>
    <x v="169"/>
    <d v="2023-10-25T00:00:00"/>
    <x v="0"/>
    <s v="Standard Class"/>
    <s v="PH-2530"/>
    <s v="Phillip Matthews"/>
    <x v="0"/>
    <x v="4"/>
    <x v="4"/>
    <x v="0"/>
    <x v="6"/>
    <n v="822.81"/>
    <n v="10"/>
    <n v="0"/>
    <n v="207.06"/>
  </r>
  <r>
    <n v="182"/>
    <s v="NZ-2024-957150"/>
    <x v="170"/>
    <d v="2024-07-31T00:00:00"/>
    <x v="2"/>
    <s v="Second Class"/>
    <s v="JE-2668"/>
    <s v="Jessica McIsaac"/>
    <x v="2"/>
    <x v="8"/>
    <x v="8"/>
    <x v="0"/>
    <x v="0"/>
    <n v="1132.6300000000001"/>
    <n v="1"/>
    <n v="0.2"/>
    <n v="220.16"/>
  </r>
  <r>
    <n v="183"/>
    <s v="NZ-2024-134719"/>
    <x v="171"/>
    <d v="2024-12-30T00:00:00"/>
    <x v="2"/>
    <s v="Standard Class"/>
    <s v="DY-4556"/>
    <s v="Dylan Williams"/>
    <x v="1"/>
    <x v="4"/>
    <x v="4"/>
    <x v="1"/>
    <x v="8"/>
    <n v="559.73"/>
    <n v="3"/>
    <n v="0"/>
    <n v="97.78"/>
  </r>
  <r>
    <n v="184"/>
    <s v="NZ-2023-142624"/>
    <x v="172"/>
    <d v="2023-08-18T00:00:00"/>
    <x v="0"/>
    <s v="Second Class"/>
    <s v="MA-1538"/>
    <s v="Mark O'Connor-Jordan"/>
    <x v="1"/>
    <x v="7"/>
    <x v="7"/>
    <x v="1"/>
    <x v="7"/>
    <n v="441.43"/>
    <n v="10"/>
    <n v="0"/>
    <n v="79.150000000000006"/>
  </r>
  <r>
    <n v="185"/>
    <s v="NZ-2022-823101"/>
    <x v="173"/>
    <d v="2022-08-23T00:00:00"/>
    <x v="4"/>
    <s v="First Class"/>
    <s v="EV-6260"/>
    <s v="Evelyn Williams-Jeffries"/>
    <x v="0"/>
    <x v="0"/>
    <x v="0"/>
    <x v="1"/>
    <x v="8"/>
    <n v="1244.6199999999999"/>
    <n v="8"/>
    <n v="0.2"/>
    <n v="180.49"/>
  </r>
  <r>
    <n v="186"/>
    <s v="NZ-2025-264540"/>
    <x v="174"/>
    <d v="2025-03-21T00:00:00"/>
    <x v="3"/>
    <s v="Same Day"/>
    <s v="ME-3992"/>
    <s v="Melissa Reid"/>
    <x v="0"/>
    <x v="3"/>
    <x v="3"/>
    <x v="2"/>
    <x v="11"/>
    <n v="829.93"/>
    <n v="10"/>
    <n v="0.1"/>
    <n v="49.38"/>
  </r>
  <r>
    <n v="187"/>
    <s v="NZ-2022-701075"/>
    <x v="175"/>
    <d v="2022-09-04T00:00:00"/>
    <x v="4"/>
    <s v="Second Class"/>
    <s v="RO-4504"/>
    <s v="Ross Soper"/>
    <x v="2"/>
    <x v="2"/>
    <x v="2"/>
    <x v="1"/>
    <x v="8"/>
    <n v="1396.4"/>
    <n v="9"/>
    <n v="0.15"/>
    <n v="333.59"/>
  </r>
  <r>
    <n v="188"/>
    <s v="NZ-2022-380913"/>
    <x v="176"/>
    <d v="2022-07-22T00:00:00"/>
    <x v="4"/>
    <s v="Same Day"/>
    <s v="DA-2439"/>
    <s v="David Price"/>
    <x v="1"/>
    <x v="6"/>
    <x v="6"/>
    <x v="2"/>
    <x v="2"/>
    <n v="410.94"/>
    <n v="8"/>
    <n v="0"/>
    <n v="94.69"/>
  </r>
  <r>
    <n v="189"/>
    <s v="NZ-2023-533394"/>
    <x v="177"/>
    <d v="2023-07-22T00:00:00"/>
    <x v="0"/>
    <s v="Standard Class"/>
    <s v="RE-5029"/>
    <s v="Rebecca Goodwin"/>
    <x v="0"/>
    <x v="9"/>
    <x v="6"/>
    <x v="0"/>
    <x v="0"/>
    <n v="928.33"/>
    <n v="5"/>
    <n v="0"/>
    <n v="111.56"/>
  </r>
  <r>
    <n v="190"/>
    <s v="NZ-2022-381721"/>
    <x v="178"/>
    <d v="2023-01-05T00:00:00"/>
    <x v="0"/>
    <s v="Same Day"/>
    <s v="JO-3932"/>
    <s v="John Riley"/>
    <x v="1"/>
    <x v="1"/>
    <x v="1"/>
    <x v="2"/>
    <x v="11"/>
    <n v="1358.25"/>
    <n v="2"/>
    <n v="0"/>
    <n v="121.6"/>
  </r>
  <r>
    <n v="191"/>
    <s v="NZ-2023-277507"/>
    <x v="179"/>
    <d v="2023-07-23T00:00:00"/>
    <x v="0"/>
    <s v="Second Class"/>
    <s v="MA-4083"/>
    <s v="Maria Jennings"/>
    <x v="0"/>
    <x v="6"/>
    <x v="6"/>
    <x v="1"/>
    <x v="1"/>
    <n v="43.81"/>
    <n v="3"/>
    <n v="0.2"/>
    <n v="-0.54"/>
  </r>
  <r>
    <n v="192"/>
    <s v="NZ-2024-766386"/>
    <x v="180"/>
    <d v="2024-07-04T00:00:00"/>
    <x v="2"/>
    <s v="Same Day"/>
    <s v="SH-9314"/>
    <s v="Shona Corbett"/>
    <x v="1"/>
    <x v="7"/>
    <x v="7"/>
    <x v="0"/>
    <x v="4"/>
    <n v="1317.9"/>
    <n v="3"/>
    <n v="0"/>
    <n v="80.099999999999994"/>
  </r>
  <r>
    <n v="193"/>
    <s v="NZ-2021-198886"/>
    <x v="181"/>
    <d v="2021-10-04T00:00:00"/>
    <x v="1"/>
    <s v="Second Class"/>
    <s v="SA-6025"/>
    <s v="Sarah Grant"/>
    <x v="2"/>
    <x v="0"/>
    <x v="0"/>
    <x v="2"/>
    <x v="9"/>
    <n v="125.36"/>
    <n v="1"/>
    <n v="0"/>
    <n v="25.57"/>
  </r>
  <r>
    <n v="194"/>
    <s v="NZ-2022-601884"/>
    <x v="182"/>
    <d v="2022-01-29T00:00:00"/>
    <x v="4"/>
    <s v="Second Class"/>
    <s v="DE-1360"/>
    <s v="Denise Gray"/>
    <x v="1"/>
    <x v="0"/>
    <x v="0"/>
    <x v="1"/>
    <x v="1"/>
    <n v="322.06"/>
    <n v="5"/>
    <n v="0.1"/>
    <n v="67.94"/>
  </r>
  <r>
    <n v="195"/>
    <s v="NZ-2021-728439"/>
    <x v="183"/>
    <d v="2021-09-26T00:00:00"/>
    <x v="1"/>
    <s v="Same Day"/>
    <s v="TR-1793"/>
    <s v="Tracy May"/>
    <x v="2"/>
    <x v="0"/>
    <x v="0"/>
    <x v="2"/>
    <x v="2"/>
    <n v="268.75"/>
    <n v="2"/>
    <n v="0.15"/>
    <n v="54.38"/>
  </r>
  <r>
    <n v="196"/>
    <s v="NZ-2024-563963"/>
    <x v="184"/>
    <d v="2024-07-02T00:00:00"/>
    <x v="2"/>
    <s v="Same Day"/>
    <s v="TI-5318"/>
    <s v="Tina Monk"/>
    <x v="2"/>
    <x v="5"/>
    <x v="5"/>
    <x v="2"/>
    <x v="5"/>
    <n v="1228.82"/>
    <n v="4"/>
    <n v="0"/>
    <n v="23.71"/>
  </r>
  <r>
    <n v="197"/>
    <s v="NZ-2022-368464"/>
    <x v="185"/>
    <d v="2022-02-28T00:00:00"/>
    <x v="4"/>
    <s v="Same Day"/>
    <s v="AN-6746"/>
    <s v="Angela Allerby"/>
    <x v="0"/>
    <x v="6"/>
    <x v="6"/>
    <x v="0"/>
    <x v="0"/>
    <n v="794.67"/>
    <n v="6"/>
    <n v="0.15"/>
    <n v="15.94"/>
  </r>
  <r>
    <n v="198"/>
    <s v="NZ-2024-469209"/>
    <x v="186"/>
    <d v="2024-09-11T00:00:00"/>
    <x v="2"/>
    <s v="Second Class"/>
    <s v="JA-5534"/>
    <s v="Jacqueline Warner"/>
    <x v="1"/>
    <x v="0"/>
    <x v="0"/>
    <x v="2"/>
    <x v="9"/>
    <n v="674.83"/>
    <n v="10"/>
    <n v="0"/>
    <n v="88.3"/>
  </r>
  <r>
    <n v="199"/>
    <s v="NZ-2024-805015"/>
    <x v="106"/>
    <d v="2024-01-27T00:00:00"/>
    <x v="2"/>
    <s v="Same Day"/>
    <s v="DE-9176"/>
    <s v="Deborah Stratton"/>
    <x v="1"/>
    <x v="5"/>
    <x v="5"/>
    <x v="2"/>
    <x v="2"/>
    <n v="378.69"/>
    <n v="4"/>
    <n v="0.15"/>
    <n v="36.17"/>
  </r>
  <r>
    <n v="200"/>
    <s v="NZ-2024-278284"/>
    <x v="187"/>
    <d v="2024-07-09T00:00:00"/>
    <x v="2"/>
    <s v="Standard Class"/>
    <s v="JO-3630"/>
    <s v="Joseph Wood"/>
    <x v="2"/>
    <x v="9"/>
    <x v="6"/>
    <x v="1"/>
    <x v="7"/>
    <n v="1013.5"/>
    <n v="9"/>
    <n v="0"/>
    <n v="286.22000000000003"/>
  </r>
  <r>
    <n v="201"/>
    <s v="NZ-2021-457713"/>
    <x v="166"/>
    <d v="2021-09-04T00:00:00"/>
    <x v="1"/>
    <s v="Standard Class"/>
    <s v="FR-2750"/>
    <s v="Frances Russell"/>
    <x v="2"/>
    <x v="7"/>
    <x v="7"/>
    <x v="2"/>
    <x v="5"/>
    <n v="565.66999999999996"/>
    <n v="2"/>
    <n v="0.2"/>
    <n v="119.22"/>
  </r>
  <r>
    <n v="202"/>
    <s v="NZ-2022-236309"/>
    <x v="178"/>
    <d v="2023-01-05T00:00:00"/>
    <x v="0"/>
    <s v="Same Day"/>
    <s v="CA-9013"/>
    <s v="Catherine Gibbs"/>
    <x v="1"/>
    <x v="3"/>
    <x v="3"/>
    <x v="2"/>
    <x v="11"/>
    <n v="777.66"/>
    <n v="10"/>
    <n v="0.1"/>
    <n v="194.93"/>
  </r>
  <r>
    <n v="203"/>
    <s v="NZ-2023-261551"/>
    <x v="188"/>
    <d v="2023-10-03T00:00:00"/>
    <x v="0"/>
    <s v="Same Day"/>
    <s v="LA-9170"/>
    <s v="Lauren Phillips-Dawick"/>
    <x v="1"/>
    <x v="3"/>
    <x v="3"/>
    <x v="1"/>
    <x v="1"/>
    <n v="1287.8399999999999"/>
    <n v="9"/>
    <n v="0.2"/>
    <n v="72.02"/>
  </r>
  <r>
    <n v="204"/>
    <s v="NZ-2021-523789"/>
    <x v="189"/>
    <d v="2021-10-13T00:00:00"/>
    <x v="1"/>
    <s v="Second Class"/>
    <s v="HE-2635"/>
    <s v="Helen Botham"/>
    <x v="2"/>
    <x v="9"/>
    <x v="6"/>
    <x v="2"/>
    <x v="5"/>
    <n v="624.4"/>
    <n v="1"/>
    <n v="0.1"/>
    <n v="115.24"/>
  </r>
  <r>
    <n v="205"/>
    <s v="NZ-2023-334619"/>
    <x v="190"/>
    <d v="2023-02-28T00:00:00"/>
    <x v="0"/>
    <s v="Same Day"/>
    <s v="AL-4651"/>
    <s v="Alice Nelson"/>
    <x v="1"/>
    <x v="2"/>
    <x v="2"/>
    <x v="2"/>
    <x v="9"/>
    <n v="1177.1600000000001"/>
    <n v="7"/>
    <n v="0"/>
    <n v="40.630000000000003"/>
  </r>
  <r>
    <n v="206"/>
    <s v="NZ-2022-509981"/>
    <x v="191"/>
    <d v="2022-03-27T00:00:00"/>
    <x v="4"/>
    <s v="First Class"/>
    <s v="ST-8181"/>
    <s v="Steven Gore"/>
    <x v="2"/>
    <x v="2"/>
    <x v="2"/>
    <x v="1"/>
    <x v="3"/>
    <n v="666.19"/>
    <n v="1"/>
    <n v="0.1"/>
    <n v="109.64"/>
  </r>
  <r>
    <n v="207"/>
    <s v="NZ-2022-135394"/>
    <x v="192"/>
    <d v="2022-05-27T00:00:00"/>
    <x v="4"/>
    <s v="Second Class"/>
    <s v="KE-4117"/>
    <s v="Keegan Strawbridge"/>
    <x v="2"/>
    <x v="8"/>
    <x v="8"/>
    <x v="1"/>
    <x v="7"/>
    <n v="1412.6"/>
    <n v="4"/>
    <n v="0"/>
    <n v="262.85000000000002"/>
  </r>
  <r>
    <n v="208"/>
    <s v="NZ-2023-527740"/>
    <x v="193"/>
    <d v="2023-06-04T00:00:00"/>
    <x v="0"/>
    <s v="First Class"/>
    <s v="JA-9555"/>
    <s v="Jason Morton"/>
    <x v="1"/>
    <x v="7"/>
    <x v="7"/>
    <x v="0"/>
    <x v="4"/>
    <n v="247.37"/>
    <n v="10"/>
    <n v="0"/>
    <n v="13.86"/>
  </r>
  <r>
    <n v="209"/>
    <s v="NZ-2022-534854"/>
    <x v="194"/>
    <d v="2022-06-03T00:00:00"/>
    <x v="4"/>
    <s v="Second Class"/>
    <s v="CR-3201"/>
    <s v="Craig Woods"/>
    <x v="1"/>
    <x v="7"/>
    <x v="7"/>
    <x v="2"/>
    <x v="2"/>
    <n v="21.89"/>
    <n v="2"/>
    <n v="0.2"/>
    <n v="2.77"/>
  </r>
  <r>
    <n v="210"/>
    <s v="NZ-2023-295097"/>
    <x v="195"/>
    <d v="2023-08-22T00:00:00"/>
    <x v="0"/>
    <s v="Same Day"/>
    <s v="AL-4721"/>
    <s v="Alan Patchett"/>
    <x v="1"/>
    <x v="3"/>
    <x v="3"/>
    <x v="1"/>
    <x v="8"/>
    <n v="60.85"/>
    <n v="2"/>
    <n v="0"/>
    <n v="1.36"/>
  </r>
  <r>
    <n v="211"/>
    <s v="NZ-2024-766289"/>
    <x v="196"/>
    <d v="2024-03-15T00:00:00"/>
    <x v="2"/>
    <s v="Same Day"/>
    <s v="KA-2007"/>
    <s v="Karen Perry"/>
    <x v="1"/>
    <x v="8"/>
    <x v="8"/>
    <x v="0"/>
    <x v="4"/>
    <n v="710.68"/>
    <n v="3"/>
    <n v="0.2"/>
    <n v="-13.58"/>
  </r>
  <r>
    <n v="212"/>
    <s v="NZ-2023-214040"/>
    <x v="30"/>
    <d v="2023-01-19T00:00:00"/>
    <x v="0"/>
    <s v="Standard Class"/>
    <s v="KA-9589"/>
    <s v="Kathleen Black"/>
    <x v="1"/>
    <x v="8"/>
    <x v="8"/>
    <x v="1"/>
    <x v="1"/>
    <n v="316.58999999999997"/>
    <n v="6"/>
    <n v="0.15"/>
    <n v="56.36"/>
  </r>
  <r>
    <n v="213"/>
    <s v="NZ-2024-307408"/>
    <x v="197"/>
    <d v="2024-11-01T00:00:00"/>
    <x v="2"/>
    <s v="Standard Class"/>
    <s v="BR-6881"/>
    <s v="Brian Reid"/>
    <x v="1"/>
    <x v="1"/>
    <x v="1"/>
    <x v="2"/>
    <x v="5"/>
    <n v="364.86"/>
    <n v="1"/>
    <n v="0.2"/>
    <n v="16.100000000000001"/>
  </r>
  <r>
    <n v="214"/>
    <s v="NZ-2022-159574"/>
    <x v="118"/>
    <d v="2022-04-23T00:00:00"/>
    <x v="4"/>
    <s v="Second Class"/>
    <s v="LI-3912"/>
    <s v="Liam Maxwell"/>
    <x v="2"/>
    <x v="5"/>
    <x v="5"/>
    <x v="2"/>
    <x v="11"/>
    <n v="706.17"/>
    <n v="1"/>
    <n v="0"/>
    <n v="42.2"/>
  </r>
  <r>
    <n v="215"/>
    <s v="NZ-2024-696234"/>
    <x v="198"/>
    <d v="2024-01-20T00:00:00"/>
    <x v="2"/>
    <s v="Standard Class"/>
    <s v="EL-5317"/>
    <s v="Ella Harris-Brown"/>
    <x v="1"/>
    <x v="4"/>
    <x v="4"/>
    <x v="0"/>
    <x v="10"/>
    <n v="250.44"/>
    <n v="2"/>
    <n v="0.15"/>
    <n v="52.59"/>
  </r>
  <r>
    <n v="216"/>
    <s v="NZ-2021-930277"/>
    <x v="199"/>
    <d v="2021-10-05T00:00:00"/>
    <x v="1"/>
    <s v="Standard Class"/>
    <s v="TR-1965"/>
    <s v="Tracey Burke"/>
    <x v="2"/>
    <x v="2"/>
    <x v="2"/>
    <x v="0"/>
    <x v="0"/>
    <n v="734.64"/>
    <n v="10"/>
    <n v="0.2"/>
    <n v="135.86000000000001"/>
  </r>
  <r>
    <n v="217"/>
    <s v="NZ-2021-890631"/>
    <x v="200"/>
    <d v="2021-11-03T00:00:00"/>
    <x v="1"/>
    <s v="Standard Class"/>
    <s v="JO-7563"/>
    <s v="Jordan Forrest"/>
    <x v="2"/>
    <x v="7"/>
    <x v="7"/>
    <x v="2"/>
    <x v="11"/>
    <n v="167.88"/>
    <n v="7"/>
    <n v="0.1"/>
    <n v="12.78"/>
  </r>
  <r>
    <n v="218"/>
    <s v="NZ-2023-612952"/>
    <x v="201"/>
    <d v="2023-10-10T00:00:00"/>
    <x v="0"/>
    <s v="Same Day"/>
    <s v="VI-8614"/>
    <s v="Victoria Lloyd-Gleeson"/>
    <x v="2"/>
    <x v="5"/>
    <x v="5"/>
    <x v="0"/>
    <x v="10"/>
    <n v="1487.24"/>
    <n v="5"/>
    <n v="0.2"/>
    <n v="131.71"/>
  </r>
  <r>
    <n v="219"/>
    <s v="NZ-2023-701050"/>
    <x v="202"/>
    <d v="2023-12-02T00:00:00"/>
    <x v="0"/>
    <s v="Standard Class"/>
    <s v="NI-2671"/>
    <s v="Nigel Morgan"/>
    <x v="2"/>
    <x v="4"/>
    <x v="4"/>
    <x v="2"/>
    <x v="11"/>
    <n v="453.66"/>
    <n v="8"/>
    <n v="0.15"/>
    <n v="47.09"/>
  </r>
  <r>
    <n v="220"/>
    <s v="NZ-2024-467119"/>
    <x v="203"/>
    <d v="2024-02-01T00:00:00"/>
    <x v="2"/>
    <s v="Same Day"/>
    <s v="TI-1136"/>
    <s v="Timothy Sutton"/>
    <x v="1"/>
    <x v="6"/>
    <x v="6"/>
    <x v="2"/>
    <x v="9"/>
    <n v="997.92"/>
    <n v="2"/>
    <n v="0.2"/>
    <n v="81.8"/>
  </r>
  <r>
    <n v="221"/>
    <s v="NZ-2024-588884"/>
    <x v="204"/>
    <d v="2024-01-17T00:00:00"/>
    <x v="2"/>
    <s v="Second Class"/>
    <s v="BR-8790"/>
    <s v="Bruce Christiansen"/>
    <x v="0"/>
    <x v="3"/>
    <x v="3"/>
    <x v="2"/>
    <x v="9"/>
    <n v="1275.32"/>
    <n v="1"/>
    <n v="0.1"/>
    <n v="209.06"/>
  </r>
  <r>
    <n v="222"/>
    <s v="NZ-2024-534208"/>
    <x v="205"/>
    <d v="2024-08-01T00:00:00"/>
    <x v="2"/>
    <s v="First Class"/>
    <s v="RA-7606"/>
    <s v="Rachael Kerr"/>
    <x v="1"/>
    <x v="0"/>
    <x v="0"/>
    <x v="0"/>
    <x v="6"/>
    <n v="1099.93"/>
    <n v="10"/>
    <n v="0.2"/>
    <n v="86.2"/>
  </r>
  <r>
    <n v="223"/>
    <s v="NZ-2025-977658"/>
    <x v="206"/>
    <d v="2025-04-25T00:00:00"/>
    <x v="3"/>
    <s v="First Class"/>
    <s v="JU-3476"/>
    <s v="Justin Saunders"/>
    <x v="0"/>
    <x v="7"/>
    <x v="7"/>
    <x v="0"/>
    <x v="10"/>
    <n v="1072.06"/>
    <n v="3"/>
    <n v="0.1"/>
    <n v="144.87"/>
  </r>
  <r>
    <n v="224"/>
    <s v="NZ-2021-534530"/>
    <x v="207"/>
    <d v="2021-12-07T00:00:00"/>
    <x v="1"/>
    <s v="Standard Class"/>
    <s v="SI-3803"/>
    <s v="Sienna O'Brien"/>
    <x v="1"/>
    <x v="4"/>
    <x v="4"/>
    <x v="2"/>
    <x v="5"/>
    <n v="929.34"/>
    <n v="2"/>
    <n v="0.15"/>
    <n v="150.86000000000001"/>
  </r>
  <r>
    <n v="225"/>
    <s v="NZ-2024-126772"/>
    <x v="66"/>
    <d v="2024-11-08T00:00:00"/>
    <x v="2"/>
    <s v="First Class"/>
    <s v="DA-6698"/>
    <s v="Daniel Cooke"/>
    <x v="0"/>
    <x v="3"/>
    <x v="3"/>
    <x v="2"/>
    <x v="11"/>
    <n v="1421.2"/>
    <n v="3"/>
    <n v="0"/>
    <n v="21.81"/>
  </r>
  <r>
    <n v="226"/>
    <s v="NZ-2024-259843"/>
    <x v="208"/>
    <d v="2024-05-28T00:00:00"/>
    <x v="2"/>
    <s v="Second Class"/>
    <s v="AS-7584"/>
    <s v="Ashleigh Dalziel"/>
    <x v="1"/>
    <x v="1"/>
    <x v="1"/>
    <x v="0"/>
    <x v="4"/>
    <n v="311.45999999999998"/>
    <n v="10"/>
    <n v="0.15"/>
    <n v="69.03"/>
  </r>
  <r>
    <n v="227"/>
    <s v="NZ-2025-136271"/>
    <x v="209"/>
    <d v="2025-01-27T00:00:00"/>
    <x v="3"/>
    <s v="Same Day"/>
    <s v="RY-4232"/>
    <s v="Ryder Martin"/>
    <x v="2"/>
    <x v="2"/>
    <x v="2"/>
    <x v="2"/>
    <x v="2"/>
    <n v="904.92"/>
    <n v="8"/>
    <n v="0.1"/>
    <n v="221.61"/>
  </r>
  <r>
    <n v="228"/>
    <s v="NZ-2024-753674"/>
    <x v="74"/>
    <d v="2024-04-07T00:00:00"/>
    <x v="2"/>
    <s v="Second Class"/>
    <s v="JO-9984"/>
    <s v="Joanne Wallace"/>
    <x v="0"/>
    <x v="2"/>
    <x v="2"/>
    <x v="0"/>
    <x v="6"/>
    <n v="1210.29"/>
    <n v="7"/>
    <n v="0"/>
    <n v="301.83999999999997"/>
  </r>
  <r>
    <n v="229"/>
    <s v="NZ-2023-942017"/>
    <x v="210"/>
    <d v="2023-09-19T00:00:00"/>
    <x v="0"/>
    <s v="Standard Class"/>
    <s v="SU-3013"/>
    <s v="Suzanne Perano"/>
    <x v="1"/>
    <x v="8"/>
    <x v="8"/>
    <x v="1"/>
    <x v="3"/>
    <n v="1140.9100000000001"/>
    <n v="1"/>
    <n v="0"/>
    <n v="259.74"/>
  </r>
  <r>
    <n v="230"/>
    <s v="NZ-2023-491597"/>
    <x v="24"/>
    <d v="2023-12-11T00:00:00"/>
    <x v="0"/>
    <s v="Standard Class"/>
    <s v="AN-8970"/>
    <s v="Anne Blake"/>
    <x v="0"/>
    <x v="7"/>
    <x v="7"/>
    <x v="1"/>
    <x v="3"/>
    <n v="531.64"/>
    <n v="8"/>
    <n v="0.2"/>
    <n v="66.739999999999995"/>
  </r>
  <r>
    <n v="231"/>
    <s v="NZ-2024-216165"/>
    <x v="211"/>
    <d v="2024-12-19T00:00:00"/>
    <x v="2"/>
    <s v="Second Class"/>
    <s v="RO-2719"/>
    <s v="Robyn Jones"/>
    <x v="2"/>
    <x v="1"/>
    <x v="1"/>
    <x v="0"/>
    <x v="0"/>
    <n v="395.15"/>
    <n v="4"/>
    <n v="0.1"/>
    <n v="60.22"/>
  </r>
  <r>
    <n v="232"/>
    <s v="NZ-2021-321287"/>
    <x v="58"/>
    <d v="2021-08-28T00:00:00"/>
    <x v="1"/>
    <s v="Standard Class"/>
    <s v="JU-3155"/>
    <s v="Julie Toms"/>
    <x v="1"/>
    <x v="4"/>
    <x v="4"/>
    <x v="1"/>
    <x v="3"/>
    <n v="1099.97"/>
    <n v="5"/>
    <n v="0.2"/>
    <n v="204.05"/>
  </r>
  <r>
    <n v="233"/>
    <s v="NZ-2025-551433"/>
    <x v="212"/>
    <d v="2025-03-24T00:00:00"/>
    <x v="3"/>
    <s v="Standard Class"/>
    <s v="RO-4732"/>
    <s v="Robert Jackson"/>
    <x v="2"/>
    <x v="2"/>
    <x v="2"/>
    <x v="1"/>
    <x v="1"/>
    <n v="1223.71"/>
    <n v="5"/>
    <n v="0"/>
    <n v="104.93"/>
  </r>
  <r>
    <n v="234"/>
    <s v="NZ-2022-861214"/>
    <x v="213"/>
    <d v="2022-02-07T00:00:00"/>
    <x v="4"/>
    <s v="First Class"/>
    <s v="SU-8053"/>
    <s v="Susan Jefferies"/>
    <x v="0"/>
    <x v="2"/>
    <x v="2"/>
    <x v="2"/>
    <x v="2"/>
    <n v="1001.88"/>
    <n v="8"/>
    <n v="0.15"/>
    <n v="-14.3"/>
  </r>
  <r>
    <n v="235"/>
    <s v="NZ-2021-533970"/>
    <x v="214"/>
    <d v="2021-08-30T00:00:00"/>
    <x v="1"/>
    <s v="Standard Class"/>
    <s v="JE-9603"/>
    <s v="Jessie McManaway"/>
    <x v="0"/>
    <x v="0"/>
    <x v="0"/>
    <x v="2"/>
    <x v="2"/>
    <n v="479.89"/>
    <n v="3"/>
    <n v="0.1"/>
    <n v="85.48"/>
  </r>
  <r>
    <n v="236"/>
    <s v="NZ-2024-117067"/>
    <x v="215"/>
    <d v="2024-05-28T00:00:00"/>
    <x v="2"/>
    <s v="Standard Class"/>
    <s v="FI-4921"/>
    <s v="Fiona Short"/>
    <x v="0"/>
    <x v="4"/>
    <x v="4"/>
    <x v="2"/>
    <x v="9"/>
    <n v="82.76"/>
    <n v="8"/>
    <n v="0.15"/>
    <n v="1.51"/>
  </r>
  <r>
    <n v="237"/>
    <s v="NZ-2025-823666"/>
    <x v="216"/>
    <d v="2025-02-08T00:00:00"/>
    <x v="3"/>
    <s v="Standard Class"/>
    <s v="EL-8391"/>
    <s v="Elizabeth Waghorn-Craven"/>
    <x v="1"/>
    <x v="8"/>
    <x v="8"/>
    <x v="0"/>
    <x v="6"/>
    <n v="282.61"/>
    <n v="5"/>
    <n v="0"/>
    <n v="27.43"/>
  </r>
  <r>
    <n v="238"/>
    <s v="NZ-2025-462246"/>
    <x v="217"/>
    <d v="2025-01-13T00:00:00"/>
    <x v="3"/>
    <s v="Second Class"/>
    <s v="CA-1192"/>
    <s v="Caroline Wood"/>
    <x v="2"/>
    <x v="5"/>
    <x v="5"/>
    <x v="2"/>
    <x v="5"/>
    <n v="867.59"/>
    <n v="10"/>
    <n v="0"/>
    <n v="97.04"/>
  </r>
  <r>
    <n v="239"/>
    <s v="NZ-2024-348042"/>
    <x v="218"/>
    <d v="2024-12-01T00:00:00"/>
    <x v="2"/>
    <s v="First Class"/>
    <s v="EM-9179"/>
    <s v="Emily Jamieson"/>
    <x v="0"/>
    <x v="1"/>
    <x v="1"/>
    <x v="0"/>
    <x v="4"/>
    <n v="1253.17"/>
    <n v="10"/>
    <n v="0.15"/>
    <n v="16.260000000000002"/>
  </r>
  <r>
    <n v="240"/>
    <s v="NZ-2024-323561"/>
    <x v="208"/>
    <d v="2024-05-26T00:00:00"/>
    <x v="2"/>
    <s v="Standard Class"/>
    <s v="DI-4109"/>
    <s v="Diane Fowler-Duncan"/>
    <x v="1"/>
    <x v="5"/>
    <x v="5"/>
    <x v="0"/>
    <x v="10"/>
    <n v="1195.17"/>
    <n v="8"/>
    <n v="0"/>
    <n v="235.92"/>
  </r>
  <r>
    <n v="241"/>
    <s v="NZ-2023-514889"/>
    <x v="219"/>
    <d v="2023-11-16T00:00:00"/>
    <x v="0"/>
    <s v="Same Day"/>
    <s v="RO-9774"/>
    <s v="Ross Rush-Brown"/>
    <x v="0"/>
    <x v="3"/>
    <x v="3"/>
    <x v="1"/>
    <x v="3"/>
    <n v="104.93"/>
    <n v="5"/>
    <n v="0.15"/>
    <n v="4.2699999999999996"/>
  </r>
  <r>
    <n v="242"/>
    <s v="NZ-2021-818415"/>
    <x v="220"/>
    <d v="2021-12-11T00:00:00"/>
    <x v="1"/>
    <s v="First Class"/>
    <s v="HA-2612"/>
    <s v="Hannah Smith-Kelly"/>
    <x v="1"/>
    <x v="5"/>
    <x v="5"/>
    <x v="2"/>
    <x v="5"/>
    <n v="869.39"/>
    <n v="9"/>
    <n v="0"/>
    <n v="95.21"/>
  </r>
  <r>
    <n v="243"/>
    <s v="NZ-2021-804073"/>
    <x v="221"/>
    <d v="2021-09-14T00:00:00"/>
    <x v="1"/>
    <s v="Standard Class"/>
    <s v="CH-4183"/>
    <s v="Charlotte Bailey-Thomas"/>
    <x v="0"/>
    <x v="0"/>
    <x v="0"/>
    <x v="2"/>
    <x v="5"/>
    <n v="1023.26"/>
    <n v="3"/>
    <n v="0"/>
    <n v="177.83"/>
  </r>
  <r>
    <n v="244"/>
    <s v="NZ-2022-228232"/>
    <x v="222"/>
    <d v="2022-07-09T00:00:00"/>
    <x v="4"/>
    <s v="Same Day"/>
    <s v="BR-9519"/>
    <s v="Brandon Douglas"/>
    <x v="0"/>
    <x v="3"/>
    <x v="3"/>
    <x v="1"/>
    <x v="8"/>
    <n v="642.41"/>
    <n v="5"/>
    <n v="0.1"/>
    <n v="142.74"/>
  </r>
  <r>
    <n v="245"/>
    <s v="NZ-2023-140979"/>
    <x v="223"/>
    <d v="2023-09-29T00:00:00"/>
    <x v="0"/>
    <s v="First Class"/>
    <s v="LE-1832"/>
    <s v="Leah Green"/>
    <x v="1"/>
    <x v="5"/>
    <x v="5"/>
    <x v="1"/>
    <x v="3"/>
    <n v="449.9"/>
    <n v="6"/>
    <n v="0.1"/>
    <n v="15.83"/>
  </r>
  <r>
    <n v="246"/>
    <s v="NZ-2021-311934"/>
    <x v="224"/>
    <d v="2021-12-09T00:00:00"/>
    <x v="1"/>
    <s v="Second Class"/>
    <s v="KY-9107"/>
    <s v="Kyle McLeod"/>
    <x v="0"/>
    <x v="3"/>
    <x v="3"/>
    <x v="1"/>
    <x v="8"/>
    <n v="672.83"/>
    <n v="7"/>
    <n v="0"/>
    <n v="155.15"/>
  </r>
  <r>
    <n v="247"/>
    <s v="NZ-2022-431257"/>
    <x v="225"/>
    <d v="2022-12-29T00:00:00"/>
    <x v="4"/>
    <s v="Same Day"/>
    <s v="PA-1794"/>
    <s v="Paul Johnstone-Smith"/>
    <x v="2"/>
    <x v="0"/>
    <x v="0"/>
    <x v="0"/>
    <x v="10"/>
    <n v="321.02999999999997"/>
    <n v="3"/>
    <n v="0.2"/>
    <n v="10.46"/>
  </r>
  <r>
    <n v="248"/>
    <s v="NZ-2024-191419"/>
    <x v="226"/>
    <d v="2024-11-17T00:00:00"/>
    <x v="2"/>
    <s v="Second Class"/>
    <s v="FL-6917"/>
    <s v="Fletcher Fisher-Hart"/>
    <x v="0"/>
    <x v="2"/>
    <x v="2"/>
    <x v="0"/>
    <x v="10"/>
    <n v="401.22"/>
    <n v="1"/>
    <n v="0"/>
    <n v="22.55"/>
  </r>
  <r>
    <n v="249"/>
    <s v="NZ-2022-292134"/>
    <x v="227"/>
    <d v="2022-04-30T00:00:00"/>
    <x v="4"/>
    <s v="Second Class"/>
    <s v="GA-8722"/>
    <s v="Gabriella Williams"/>
    <x v="1"/>
    <x v="7"/>
    <x v="7"/>
    <x v="1"/>
    <x v="8"/>
    <n v="932.5"/>
    <n v="1"/>
    <n v="0.15"/>
    <n v="121.39"/>
  </r>
  <r>
    <n v="250"/>
    <s v="NZ-2022-111600"/>
    <x v="228"/>
    <d v="2022-04-02T00:00:00"/>
    <x v="4"/>
    <s v="Second Class"/>
    <s v="RI-8828"/>
    <s v="Riley Morgan"/>
    <x v="2"/>
    <x v="2"/>
    <x v="2"/>
    <x v="0"/>
    <x v="4"/>
    <n v="564.66999999999996"/>
    <n v="4"/>
    <n v="0.2"/>
    <n v="61.24"/>
  </r>
  <r>
    <n v="251"/>
    <s v="NZ-2023-350305"/>
    <x v="229"/>
    <d v="2023-04-22T00:00:00"/>
    <x v="0"/>
    <s v="First Class"/>
    <s v="AB-7303"/>
    <s v="Abigail Simpson"/>
    <x v="2"/>
    <x v="4"/>
    <x v="4"/>
    <x v="0"/>
    <x v="4"/>
    <n v="223.38"/>
    <n v="6"/>
    <n v="0.1"/>
    <n v="1.98"/>
  </r>
  <r>
    <n v="252"/>
    <s v="NZ-2021-932812"/>
    <x v="230"/>
    <d v="2021-11-03T00:00:00"/>
    <x v="1"/>
    <s v="Standard Class"/>
    <s v="GE-4070"/>
    <s v="Georgia Stevens-Atkinson"/>
    <x v="2"/>
    <x v="7"/>
    <x v="7"/>
    <x v="1"/>
    <x v="1"/>
    <n v="174.87"/>
    <n v="2"/>
    <n v="0.2"/>
    <n v="21.47"/>
  </r>
  <r>
    <n v="253"/>
    <s v="NZ-2022-589490"/>
    <x v="231"/>
    <d v="2022-12-07T00:00:00"/>
    <x v="4"/>
    <s v="First Class"/>
    <s v="TI-1505"/>
    <s v="Timothy Morgan"/>
    <x v="1"/>
    <x v="2"/>
    <x v="2"/>
    <x v="2"/>
    <x v="11"/>
    <n v="431.39"/>
    <n v="7"/>
    <n v="0.2"/>
    <n v="81.58"/>
  </r>
  <r>
    <n v="254"/>
    <s v="NZ-2022-308611"/>
    <x v="232"/>
    <d v="2022-06-01T00:00:00"/>
    <x v="4"/>
    <s v="Standard Class"/>
    <s v="TR-4320"/>
    <s v="Troy Moore"/>
    <x v="0"/>
    <x v="8"/>
    <x v="8"/>
    <x v="0"/>
    <x v="0"/>
    <n v="133.91"/>
    <n v="3"/>
    <n v="0.2"/>
    <n v="18.34"/>
  </r>
  <r>
    <n v="255"/>
    <s v="NZ-2023-561188"/>
    <x v="233"/>
    <d v="2023-07-27T00:00:00"/>
    <x v="0"/>
    <s v="Same Day"/>
    <s v="IA-4308"/>
    <s v="Ian Perry"/>
    <x v="0"/>
    <x v="9"/>
    <x v="6"/>
    <x v="1"/>
    <x v="3"/>
    <n v="750.22"/>
    <n v="7"/>
    <n v="0.15"/>
    <n v="26.88"/>
  </r>
  <r>
    <n v="256"/>
    <s v="NZ-2022-454447"/>
    <x v="234"/>
    <d v="2022-08-01T00:00:00"/>
    <x v="4"/>
    <s v="Second Class"/>
    <s v="BR-9733"/>
    <s v="Brendon Mitchell"/>
    <x v="2"/>
    <x v="1"/>
    <x v="1"/>
    <x v="2"/>
    <x v="5"/>
    <n v="150.37"/>
    <n v="10"/>
    <n v="0.15"/>
    <n v="14.42"/>
  </r>
  <r>
    <n v="257"/>
    <s v="NZ-2022-293031"/>
    <x v="235"/>
    <d v="2022-12-06T00:00:00"/>
    <x v="4"/>
    <s v="Same Day"/>
    <s v="DO-8781"/>
    <s v="Donna Rogers"/>
    <x v="2"/>
    <x v="1"/>
    <x v="1"/>
    <x v="0"/>
    <x v="0"/>
    <n v="1030.54"/>
    <n v="8"/>
    <n v="0"/>
    <n v="214.77"/>
  </r>
  <r>
    <n v="258"/>
    <s v="NZ-2025-784046"/>
    <x v="236"/>
    <d v="2025-01-19T00:00:00"/>
    <x v="3"/>
    <s v="Standard Class"/>
    <s v="GR-1866"/>
    <s v="Gregory Gordon"/>
    <x v="0"/>
    <x v="2"/>
    <x v="2"/>
    <x v="0"/>
    <x v="0"/>
    <n v="74.25"/>
    <n v="5"/>
    <n v="0.15"/>
    <n v="7.56"/>
  </r>
  <r>
    <n v="259"/>
    <s v="NZ-2021-899533"/>
    <x v="237"/>
    <d v="2021-07-19T00:00:00"/>
    <x v="1"/>
    <s v="Second Class"/>
    <s v="KA-8658"/>
    <s v="Katherine Cameron-Anderson"/>
    <x v="2"/>
    <x v="1"/>
    <x v="1"/>
    <x v="0"/>
    <x v="6"/>
    <n v="1439.98"/>
    <n v="5"/>
    <n v="0"/>
    <n v="347.63"/>
  </r>
  <r>
    <n v="260"/>
    <s v="NZ-2023-824562"/>
    <x v="238"/>
    <d v="2023-09-25T00:00:00"/>
    <x v="0"/>
    <s v="Same Day"/>
    <s v="NA-1510"/>
    <s v="Natalie Smart"/>
    <x v="1"/>
    <x v="5"/>
    <x v="5"/>
    <x v="2"/>
    <x v="9"/>
    <n v="1151.6400000000001"/>
    <n v="5"/>
    <n v="0.15"/>
    <n v="36.56"/>
  </r>
  <r>
    <n v="261"/>
    <s v="NZ-2021-873912"/>
    <x v="239"/>
    <d v="2021-11-01T00:00:00"/>
    <x v="1"/>
    <s v="Same Day"/>
    <s v="MI-3394"/>
    <s v="Michelle Taylor"/>
    <x v="2"/>
    <x v="1"/>
    <x v="1"/>
    <x v="0"/>
    <x v="4"/>
    <n v="546.08000000000004"/>
    <n v="10"/>
    <n v="0.2"/>
    <n v="77.17"/>
  </r>
  <r>
    <n v="262"/>
    <s v="NZ-2022-644769"/>
    <x v="240"/>
    <d v="2022-01-25T00:00:00"/>
    <x v="4"/>
    <s v="Same Day"/>
    <s v="CH-3261"/>
    <s v="Charlotte Wallace"/>
    <x v="0"/>
    <x v="0"/>
    <x v="0"/>
    <x v="1"/>
    <x v="1"/>
    <n v="388.45"/>
    <n v="7"/>
    <n v="0"/>
    <n v="59.6"/>
  </r>
  <r>
    <n v="263"/>
    <s v="NZ-2022-101724"/>
    <x v="241"/>
    <d v="2022-10-15T00:00:00"/>
    <x v="4"/>
    <s v="Same Day"/>
    <s v="GL-9261"/>
    <s v="Glen Gordon"/>
    <x v="0"/>
    <x v="1"/>
    <x v="1"/>
    <x v="2"/>
    <x v="5"/>
    <n v="671.68"/>
    <n v="5"/>
    <n v="0.1"/>
    <n v="11.65"/>
  </r>
  <r>
    <n v="264"/>
    <s v="NZ-2023-533128"/>
    <x v="242"/>
    <d v="2023-04-30T00:00:00"/>
    <x v="0"/>
    <s v="Standard Class"/>
    <s v="JA-8346"/>
    <s v="James Thomas"/>
    <x v="0"/>
    <x v="7"/>
    <x v="7"/>
    <x v="1"/>
    <x v="8"/>
    <n v="278.38"/>
    <n v="6"/>
    <n v="0.2"/>
    <n v="55.4"/>
  </r>
  <r>
    <n v="265"/>
    <s v="NZ-2022-911681"/>
    <x v="243"/>
    <d v="2022-06-17T00:00:00"/>
    <x v="4"/>
    <s v="First Class"/>
    <s v="LI-9244"/>
    <s v="Linda MacDonald"/>
    <x v="1"/>
    <x v="7"/>
    <x v="7"/>
    <x v="2"/>
    <x v="5"/>
    <n v="1153.0999999999999"/>
    <n v="3"/>
    <n v="0"/>
    <n v="207.77"/>
  </r>
  <r>
    <n v="266"/>
    <s v="NZ-2024-559730"/>
    <x v="244"/>
    <d v="2025-01-02T00:00:00"/>
    <x v="3"/>
    <s v="Standard Class"/>
    <s v="IA-8721"/>
    <s v="Ian Dalziel"/>
    <x v="0"/>
    <x v="2"/>
    <x v="2"/>
    <x v="1"/>
    <x v="3"/>
    <n v="1330.39"/>
    <n v="8"/>
    <n v="0.1"/>
    <n v="0.95"/>
  </r>
  <r>
    <n v="267"/>
    <s v="NZ-2023-755492"/>
    <x v="245"/>
    <d v="2023-05-18T00:00:00"/>
    <x v="0"/>
    <s v="Same Day"/>
    <s v="AN-6904"/>
    <s v="Anna Coleman"/>
    <x v="1"/>
    <x v="7"/>
    <x v="7"/>
    <x v="1"/>
    <x v="7"/>
    <n v="1474.12"/>
    <n v="3"/>
    <n v="0.15"/>
    <n v="252.23"/>
  </r>
  <r>
    <n v="268"/>
    <s v="NZ-2025-693775"/>
    <x v="246"/>
    <d v="2025-04-24T00:00:00"/>
    <x v="3"/>
    <s v="First Class"/>
    <s v="MI-4912"/>
    <s v="Michael Bull"/>
    <x v="0"/>
    <x v="0"/>
    <x v="0"/>
    <x v="2"/>
    <x v="11"/>
    <n v="1241.5899999999999"/>
    <n v="8"/>
    <n v="0.1"/>
    <n v="75.239999999999995"/>
  </r>
  <r>
    <n v="269"/>
    <s v="NZ-2023-274608"/>
    <x v="247"/>
    <d v="2023-05-29T00:00:00"/>
    <x v="0"/>
    <s v="First Class"/>
    <s v="HA-5385"/>
    <s v="Harper Woolley"/>
    <x v="0"/>
    <x v="4"/>
    <x v="4"/>
    <x v="1"/>
    <x v="1"/>
    <n v="1137.6099999999999"/>
    <n v="9"/>
    <n v="0.2"/>
    <n v="162.22"/>
  </r>
  <r>
    <n v="270"/>
    <s v="NZ-2025-388463"/>
    <x v="248"/>
    <d v="2025-03-02T00:00:00"/>
    <x v="3"/>
    <s v="First Class"/>
    <s v="NA-1682"/>
    <s v="Nathan Guy"/>
    <x v="1"/>
    <x v="6"/>
    <x v="6"/>
    <x v="2"/>
    <x v="11"/>
    <n v="271.2"/>
    <n v="10"/>
    <n v="0.2"/>
    <n v="30.03"/>
  </r>
  <r>
    <n v="271"/>
    <s v="NZ-2021-536418"/>
    <x v="249"/>
    <d v="2021-12-31T00:00:00"/>
    <x v="1"/>
    <s v="Same Day"/>
    <s v="DE-6788"/>
    <s v="Dennis Williams"/>
    <x v="1"/>
    <x v="9"/>
    <x v="6"/>
    <x v="2"/>
    <x v="2"/>
    <n v="1233.22"/>
    <n v="6"/>
    <n v="0.2"/>
    <n v="148.71"/>
  </r>
  <r>
    <n v="272"/>
    <s v="NZ-2023-583507"/>
    <x v="250"/>
    <d v="2023-05-13T00:00:00"/>
    <x v="0"/>
    <s v="Standard Class"/>
    <s v="LA-6734"/>
    <s v="Lachlan Fowler"/>
    <x v="1"/>
    <x v="8"/>
    <x v="8"/>
    <x v="0"/>
    <x v="0"/>
    <n v="1442.7"/>
    <n v="5"/>
    <n v="0.1"/>
    <n v="241.74"/>
  </r>
  <r>
    <n v="273"/>
    <s v="NZ-2022-742945"/>
    <x v="251"/>
    <d v="2022-02-14T00:00:00"/>
    <x v="4"/>
    <s v="Second Class"/>
    <s v="MA-1346"/>
    <s v="Maria Boon"/>
    <x v="0"/>
    <x v="6"/>
    <x v="6"/>
    <x v="2"/>
    <x v="9"/>
    <n v="1095.46"/>
    <n v="9"/>
    <n v="0.15"/>
    <n v="243.95"/>
  </r>
  <r>
    <n v="274"/>
    <s v="NZ-2021-703724"/>
    <x v="252"/>
    <d v="2022-01-02T00:00:00"/>
    <x v="4"/>
    <s v="Standard Class"/>
    <s v="CR-1931"/>
    <s v="Craig Bishop"/>
    <x v="1"/>
    <x v="8"/>
    <x v="8"/>
    <x v="1"/>
    <x v="3"/>
    <n v="1436.73"/>
    <n v="10"/>
    <n v="0"/>
    <n v="77.290000000000006"/>
  </r>
  <r>
    <n v="275"/>
    <s v="NZ-2024-927589"/>
    <x v="244"/>
    <d v="2024-12-27T00:00:00"/>
    <x v="2"/>
    <s v="First Class"/>
    <s v="MI-7615"/>
    <s v="Michael Allen"/>
    <x v="2"/>
    <x v="2"/>
    <x v="2"/>
    <x v="2"/>
    <x v="11"/>
    <n v="356.17"/>
    <n v="9"/>
    <n v="0.1"/>
    <n v="91.06"/>
  </r>
  <r>
    <n v="276"/>
    <s v="NZ-2022-261744"/>
    <x v="253"/>
    <d v="2022-04-08T00:00:00"/>
    <x v="4"/>
    <s v="Second Class"/>
    <s v="BA-5870"/>
    <s v="Barbara Dalton-Carter"/>
    <x v="1"/>
    <x v="5"/>
    <x v="5"/>
    <x v="1"/>
    <x v="7"/>
    <n v="1126.17"/>
    <n v="1"/>
    <n v="0.15"/>
    <n v="219.37"/>
  </r>
  <r>
    <n v="277"/>
    <s v="NZ-2023-945487"/>
    <x v="254"/>
    <d v="2023-08-10T00:00:00"/>
    <x v="0"/>
    <s v="Same Day"/>
    <s v="JA-3468"/>
    <s v="Jake Black-Corlett"/>
    <x v="1"/>
    <x v="5"/>
    <x v="5"/>
    <x v="1"/>
    <x v="3"/>
    <n v="528.41999999999996"/>
    <n v="7"/>
    <n v="0.2"/>
    <n v="4.45"/>
  </r>
  <r>
    <n v="278"/>
    <s v="NZ-2022-240313"/>
    <x v="255"/>
    <d v="2022-09-26T00:00:00"/>
    <x v="4"/>
    <s v="First Class"/>
    <s v="JA-5919"/>
    <s v="Jason Douglas-Martin"/>
    <x v="0"/>
    <x v="2"/>
    <x v="2"/>
    <x v="1"/>
    <x v="8"/>
    <n v="579.09"/>
    <n v="7"/>
    <n v="0"/>
    <n v="18.23"/>
  </r>
  <r>
    <n v="279"/>
    <s v="NZ-2023-494335"/>
    <x v="256"/>
    <d v="2023-09-27T00:00:00"/>
    <x v="0"/>
    <s v="Second Class"/>
    <s v="CA-3707"/>
    <s v="Caleb Thomas-Steele"/>
    <x v="0"/>
    <x v="7"/>
    <x v="7"/>
    <x v="1"/>
    <x v="1"/>
    <n v="304.2"/>
    <n v="2"/>
    <n v="0.2"/>
    <n v="58.12"/>
  </r>
  <r>
    <n v="280"/>
    <s v="NZ-2021-382524"/>
    <x v="257"/>
    <d v="2021-09-05T00:00:00"/>
    <x v="1"/>
    <s v="Standard Class"/>
    <s v="CH-2653"/>
    <s v="Christian Watts"/>
    <x v="1"/>
    <x v="1"/>
    <x v="1"/>
    <x v="0"/>
    <x v="0"/>
    <n v="708.47"/>
    <n v="10"/>
    <n v="0.2"/>
    <n v="90.86"/>
  </r>
  <r>
    <n v="281"/>
    <s v="NZ-2022-371404"/>
    <x v="258"/>
    <d v="2022-10-18T00:00:00"/>
    <x v="4"/>
    <s v="Same Day"/>
    <s v="SU-8412"/>
    <s v="Susan Smith-Gardiner"/>
    <x v="2"/>
    <x v="8"/>
    <x v="8"/>
    <x v="2"/>
    <x v="5"/>
    <n v="1078.96"/>
    <n v="6"/>
    <n v="0"/>
    <n v="255.44"/>
  </r>
  <r>
    <n v="282"/>
    <s v="NZ-2024-398193"/>
    <x v="259"/>
    <d v="2024-04-11T00:00:00"/>
    <x v="2"/>
    <s v="First Class"/>
    <s v="LA-9461"/>
    <s v="Lance Jefferies"/>
    <x v="0"/>
    <x v="4"/>
    <x v="4"/>
    <x v="1"/>
    <x v="3"/>
    <n v="127.19"/>
    <n v="8"/>
    <n v="0"/>
    <n v="5.71"/>
  </r>
  <r>
    <n v="283"/>
    <s v="NZ-2023-565586"/>
    <x v="260"/>
    <d v="2023-08-08T00:00:00"/>
    <x v="0"/>
    <s v="Same Day"/>
    <s v="CH-6340"/>
    <s v="Charlotte Moran"/>
    <x v="1"/>
    <x v="3"/>
    <x v="3"/>
    <x v="1"/>
    <x v="1"/>
    <n v="849.17"/>
    <n v="2"/>
    <n v="0.15"/>
    <n v="54.55"/>
  </r>
  <r>
    <n v="284"/>
    <s v="NZ-2022-563808"/>
    <x v="261"/>
    <d v="2022-08-14T00:00:00"/>
    <x v="4"/>
    <s v="Second Class"/>
    <s v="EL-4976"/>
    <s v="Elizabeth Burgess-McCallum"/>
    <x v="0"/>
    <x v="1"/>
    <x v="1"/>
    <x v="2"/>
    <x v="11"/>
    <n v="325.95999999999998"/>
    <n v="1"/>
    <n v="0"/>
    <n v="10.38"/>
  </r>
  <r>
    <n v="285"/>
    <s v="NZ-2021-105981"/>
    <x v="58"/>
    <d v="2021-08-28T00:00:00"/>
    <x v="1"/>
    <s v="Same Day"/>
    <s v="NO-1488"/>
    <s v="Noah Williamson"/>
    <x v="2"/>
    <x v="9"/>
    <x v="6"/>
    <x v="1"/>
    <x v="8"/>
    <n v="1252.31"/>
    <n v="6"/>
    <n v="0"/>
    <n v="60.65"/>
  </r>
  <r>
    <n v="286"/>
    <s v="NZ-2022-407987"/>
    <x v="262"/>
    <d v="2022-01-17T00:00:00"/>
    <x v="4"/>
    <s v="Standard Class"/>
    <s v="NA-5053"/>
    <s v="Nathan Kerr"/>
    <x v="2"/>
    <x v="4"/>
    <x v="4"/>
    <x v="0"/>
    <x v="6"/>
    <n v="1204.74"/>
    <n v="10"/>
    <n v="0.2"/>
    <n v="81.680000000000007"/>
  </r>
  <r>
    <n v="287"/>
    <s v="NZ-2025-964331"/>
    <x v="263"/>
    <d v="2025-05-11T00:00:00"/>
    <x v="3"/>
    <s v="Second Class"/>
    <s v="EM-3666"/>
    <s v="Emily Godfrey"/>
    <x v="1"/>
    <x v="6"/>
    <x v="6"/>
    <x v="2"/>
    <x v="11"/>
    <n v="595.17999999999995"/>
    <n v="4"/>
    <n v="0"/>
    <n v="118.98"/>
  </r>
  <r>
    <n v="288"/>
    <s v="NZ-2025-787885"/>
    <x v="264"/>
    <d v="2025-01-23T00:00:00"/>
    <x v="3"/>
    <s v="Standard Class"/>
    <s v="RO-4650"/>
    <s v="Robert Middlemiss"/>
    <x v="0"/>
    <x v="8"/>
    <x v="8"/>
    <x v="1"/>
    <x v="3"/>
    <n v="1103.3900000000001"/>
    <n v="8"/>
    <n v="0"/>
    <n v="262.63"/>
  </r>
  <r>
    <n v="289"/>
    <s v="NZ-2022-939192"/>
    <x v="265"/>
    <d v="2022-12-22T00:00:00"/>
    <x v="4"/>
    <s v="First Class"/>
    <s v="RE-2695"/>
    <s v="Rebecca Richards-Stewart"/>
    <x v="0"/>
    <x v="3"/>
    <x v="3"/>
    <x v="2"/>
    <x v="11"/>
    <n v="1276.8499999999999"/>
    <n v="4"/>
    <n v="0.2"/>
    <n v="162.99"/>
  </r>
  <r>
    <n v="290"/>
    <s v="NZ-2024-667256"/>
    <x v="266"/>
    <d v="2024-06-12T00:00:00"/>
    <x v="2"/>
    <s v="Same Day"/>
    <s v="PE-3387"/>
    <s v="Peter Peters"/>
    <x v="2"/>
    <x v="5"/>
    <x v="5"/>
    <x v="0"/>
    <x v="4"/>
    <n v="424.19"/>
    <n v="3"/>
    <n v="0"/>
    <n v="104.01"/>
  </r>
  <r>
    <n v="291"/>
    <s v="NZ-2023-448958"/>
    <x v="267"/>
    <d v="2023-09-17T00:00:00"/>
    <x v="0"/>
    <s v="Same Day"/>
    <s v="JO-3160"/>
    <s v="Jonathan Boyce-Schwass"/>
    <x v="2"/>
    <x v="8"/>
    <x v="8"/>
    <x v="0"/>
    <x v="6"/>
    <n v="1309.18"/>
    <n v="9"/>
    <n v="0.1"/>
    <n v="296.74"/>
  </r>
  <r>
    <n v="292"/>
    <s v="NZ-2023-193346"/>
    <x v="268"/>
    <d v="2023-05-25T00:00:00"/>
    <x v="0"/>
    <s v="Standard Class"/>
    <s v="TO-7493"/>
    <s v="Tom Dawson"/>
    <x v="2"/>
    <x v="6"/>
    <x v="6"/>
    <x v="2"/>
    <x v="2"/>
    <n v="143.34"/>
    <n v="8"/>
    <n v="0.2"/>
    <n v="19.96"/>
  </r>
  <r>
    <n v="293"/>
    <s v="NZ-2022-322751"/>
    <x v="84"/>
    <d v="2022-03-05T00:00:00"/>
    <x v="4"/>
    <s v="Second Class"/>
    <s v="ED-6882"/>
    <s v="Edward Anderson"/>
    <x v="0"/>
    <x v="3"/>
    <x v="3"/>
    <x v="1"/>
    <x v="3"/>
    <n v="913.7"/>
    <n v="7"/>
    <n v="0.15"/>
    <n v="48.89"/>
  </r>
  <r>
    <n v="294"/>
    <s v="NZ-2024-666606"/>
    <x v="269"/>
    <d v="2024-03-28T00:00:00"/>
    <x v="2"/>
    <s v="Second Class"/>
    <s v="KA-5320"/>
    <s v="Katherine Boyd"/>
    <x v="2"/>
    <x v="6"/>
    <x v="6"/>
    <x v="1"/>
    <x v="1"/>
    <n v="669.04"/>
    <n v="4"/>
    <n v="0.2"/>
    <n v="89.73"/>
  </r>
  <r>
    <n v="295"/>
    <s v="NZ-2024-141808"/>
    <x v="165"/>
    <d v="2024-03-15T00:00:00"/>
    <x v="2"/>
    <s v="Standard Class"/>
    <s v="KE-7043"/>
    <s v="Kevin Campbell-Smith"/>
    <x v="0"/>
    <x v="6"/>
    <x v="6"/>
    <x v="1"/>
    <x v="1"/>
    <n v="1229.8499999999999"/>
    <n v="5"/>
    <n v="0"/>
    <n v="223.67"/>
  </r>
  <r>
    <n v="296"/>
    <s v="NZ-2022-783037"/>
    <x v="11"/>
    <d v="2022-10-12T00:00:00"/>
    <x v="4"/>
    <s v="Second Class"/>
    <s v="PA-7085"/>
    <s v="Paul Cameron"/>
    <x v="1"/>
    <x v="5"/>
    <x v="5"/>
    <x v="2"/>
    <x v="9"/>
    <n v="1452.46"/>
    <n v="7"/>
    <n v="0"/>
    <n v="100.17"/>
  </r>
  <r>
    <n v="297"/>
    <s v="NZ-2024-879555"/>
    <x v="270"/>
    <d v="2024-05-24T00:00:00"/>
    <x v="2"/>
    <s v="Same Day"/>
    <s v="TR-5535"/>
    <s v="Tracey Johnston"/>
    <x v="0"/>
    <x v="3"/>
    <x v="3"/>
    <x v="2"/>
    <x v="9"/>
    <n v="842.67"/>
    <n v="3"/>
    <n v="0.2"/>
    <n v="133.01"/>
  </r>
  <r>
    <n v="298"/>
    <s v="NZ-2022-270938"/>
    <x v="271"/>
    <d v="2022-11-29T00:00:00"/>
    <x v="4"/>
    <s v="Second Class"/>
    <s v="LI-8053"/>
    <s v="Lisa Williams"/>
    <x v="2"/>
    <x v="6"/>
    <x v="6"/>
    <x v="0"/>
    <x v="4"/>
    <n v="230.57"/>
    <n v="5"/>
    <n v="0"/>
    <n v="26.9"/>
  </r>
  <r>
    <n v="299"/>
    <s v="NZ-2023-775555"/>
    <x v="4"/>
    <d v="2023-05-19T00:00:00"/>
    <x v="0"/>
    <s v="Standard Class"/>
    <s v="KY-4164"/>
    <s v="Kyle Miller"/>
    <x v="2"/>
    <x v="0"/>
    <x v="0"/>
    <x v="0"/>
    <x v="0"/>
    <n v="226.05"/>
    <n v="6"/>
    <n v="0.15"/>
    <n v="30.47"/>
  </r>
  <r>
    <n v="300"/>
    <s v="NZ-2024-554975"/>
    <x v="272"/>
    <d v="2024-04-21T00:00:00"/>
    <x v="2"/>
    <s v="Same Day"/>
    <s v="NI-1145"/>
    <s v="Nikora Larsen-Griffiths"/>
    <x v="1"/>
    <x v="9"/>
    <x v="6"/>
    <x v="1"/>
    <x v="8"/>
    <n v="310.29000000000002"/>
    <n v="2"/>
    <n v="0.15"/>
    <n v="38.15"/>
  </r>
  <r>
    <n v="301"/>
    <s v="NZ-2022-123834"/>
    <x v="273"/>
    <d v="2022-10-01T00:00:00"/>
    <x v="4"/>
    <s v="First Class"/>
    <s v="JO-1887"/>
    <s v="Joanne Bird"/>
    <x v="0"/>
    <x v="6"/>
    <x v="6"/>
    <x v="1"/>
    <x v="8"/>
    <n v="218.69"/>
    <n v="4"/>
    <n v="0"/>
    <n v="40.78"/>
  </r>
  <r>
    <n v="302"/>
    <s v="NZ-2023-139698"/>
    <x v="274"/>
    <d v="2023-06-18T00:00:00"/>
    <x v="0"/>
    <s v="Standard Class"/>
    <s v="TR-2857"/>
    <s v="Tracey Francis"/>
    <x v="0"/>
    <x v="4"/>
    <x v="4"/>
    <x v="0"/>
    <x v="6"/>
    <n v="683.37"/>
    <n v="6"/>
    <n v="0"/>
    <n v="203.97"/>
  </r>
  <r>
    <n v="303"/>
    <s v="NZ-2022-876565"/>
    <x v="275"/>
    <d v="2022-12-21T00:00:00"/>
    <x v="4"/>
    <s v="First Class"/>
    <s v="MA-1924"/>
    <s v="Mark Osborne"/>
    <x v="0"/>
    <x v="1"/>
    <x v="1"/>
    <x v="1"/>
    <x v="7"/>
    <n v="307.95999999999998"/>
    <n v="3"/>
    <n v="0.1"/>
    <n v="48.77"/>
  </r>
  <r>
    <n v="304"/>
    <s v="NZ-2025-858228"/>
    <x v="276"/>
    <d v="2025-07-05T00:00:00"/>
    <x v="3"/>
    <s v="First Class"/>
    <s v="ST-8247"/>
    <s v="Stacey Smith"/>
    <x v="0"/>
    <x v="7"/>
    <x v="7"/>
    <x v="1"/>
    <x v="7"/>
    <n v="34.369999999999997"/>
    <n v="6"/>
    <n v="0.1"/>
    <n v="-0.28999999999999998"/>
  </r>
  <r>
    <n v="305"/>
    <s v="NZ-2023-211656"/>
    <x v="277"/>
    <d v="2023-02-09T00:00:00"/>
    <x v="0"/>
    <s v="First Class"/>
    <s v="KE-9985"/>
    <s v="Kerry Adams"/>
    <x v="1"/>
    <x v="7"/>
    <x v="7"/>
    <x v="1"/>
    <x v="3"/>
    <n v="289.83"/>
    <n v="6"/>
    <n v="0"/>
    <n v="17.22"/>
  </r>
  <r>
    <n v="306"/>
    <s v="NZ-2024-910261"/>
    <x v="278"/>
    <d v="2024-11-29T00:00:00"/>
    <x v="2"/>
    <s v="Same Day"/>
    <s v="EM-8026"/>
    <s v="Emma Gray"/>
    <x v="1"/>
    <x v="9"/>
    <x v="6"/>
    <x v="2"/>
    <x v="2"/>
    <n v="907.24"/>
    <n v="3"/>
    <n v="0"/>
    <n v="249.3"/>
  </r>
  <r>
    <n v="307"/>
    <s v="NZ-2025-800671"/>
    <x v="279"/>
    <d v="2025-06-02T00:00:00"/>
    <x v="3"/>
    <s v="First Class"/>
    <s v="MA-2091"/>
    <s v="Mary Pritchard"/>
    <x v="2"/>
    <x v="2"/>
    <x v="2"/>
    <x v="1"/>
    <x v="3"/>
    <n v="812.68"/>
    <n v="6"/>
    <n v="0.1"/>
    <n v="102.19"/>
  </r>
  <r>
    <n v="308"/>
    <s v="NZ-2025-365864"/>
    <x v="280"/>
    <d v="2025-01-22T00:00:00"/>
    <x v="3"/>
    <s v="Same Day"/>
    <s v="MI-9768"/>
    <s v="Michael Smith"/>
    <x v="0"/>
    <x v="3"/>
    <x v="3"/>
    <x v="0"/>
    <x v="6"/>
    <n v="938.15"/>
    <n v="5"/>
    <n v="0"/>
    <n v="16"/>
  </r>
  <r>
    <n v="309"/>
    <s v="NZ-2025-863636"/>
    <x v="130"/>
    <d v="2025-01-20T00:00:00"/>
    <x v="3"/>
    <s v="Same Day"/>
    <s v="ST-1487"/>
    <s v="Stuart Jones-Shannon"/>
    <x v="1"/>
    <x v="9"/>
    <x v="6"/>
    <x v="0"/>
    <x v="10"/>
    <n v="907.04"/>
    <n v="9"/>
    <n v="0.1"/>
    <n v="17.61"/>
  </r>
  <r>
    <n v="310"/>
    <s v="NZ-2022-444761"/>
    <x v="281"/>
    <d v="2022-06-29T00:00:00"/>
    <x v="4"/>
    <s v="Standard Class"/>
    <s v="KA-5955"/>
    <s v="Karen Norton-Maxwell"/>
    <x v="1"/>
    <x v="5"/>
    <x v="5"/>
    <x v="1"/>
    <x v="7"/>
    <n v="601.39"/>
    <n v="9"/>
    <n v="0.2"/>
    <n v="83.61"/>
  </r>
  <r>
    <n v="311"/>
    <s v="NZ-2024-107028"/>
    <x v="282"/>
    <d v="2024-10-22T00:00:00"/>
    <x v="2"/>
    <s v="Standard Class"/>
    <s v="RH-2741"/>
    <s v="Rhys Wilton-Joe"/>
    <x v="0"/>
    <x v="4"/>
    <x v="4"/>
    <x v="2"/>
    <x v="5"/>
    <n v="679.81"/>
    <n v="9"/>
    <n v="0"/>
    <n v="122.24"/>
  </r>
  <r>
    <n v="312"/>
    <s v="NZ-2024-826995"/>
    <x v="283"/>
    <d v="2024-02-15T00:00:00"/>
    <x v="2"/>
    <s v="Same Day"/>
    <s v="WA-3834"/>
    <s v="Wayne Simpson"/>
    <x v="2"/>
    <x v="7"/>
    <x v="7"/>
    <x v="1"/>
    <x v="7"/>
    <n v="1155.47"/>
    <n v="10"/>
    <n v="0.1"/>
    <n v="70.56"/>
  </r>
  <r>
    <n v="313"/>
    <s v="NZ-2021-977972"/>
    <x v="284"/>
    <d v="2021-10-25T00:00:00"/>
    <x v="1"/>
    <s v="Same Day"/>
    <s v="NI-3977"/>
    <s v="Nicole Holloway"/>
    <x v="0"/>
    <x v="1"/>
    <x v="1"/>
    <x v="1"/>
    <x v="7"/>
    <n v="1177.68"/>
    <n v="6"/>
    <n v="0"/>
    <n v="110.48"/>
  </r>
  <r>
    <n v="314"/>
    <s v="NZ-2024-821474"/>
    <x v="285"/>
    <d v="2024-05-15T00:00:00"/>
    <x v="2"/>
    <s v="Second Class"/>
    <s v="TR-8628"/>
    <s v="Trevor Matheson"/>
    <x v="1"/>
    <x v="5"/>
    <x v="5"/>
    <x v="1"/>
    <x v="7"/>
    <n v="769.63"/>
    <n v="9"/>
    <n v="0.2"/>
    <n v="64.78"/>
  </r>
  <r>
    <n v="315"/>
    <s v="NZ-2022-165012"/>
    <x v="286"/>
    <d v="2022-12-10T00:00:00"/>
    <x v="4"/>
    <s v="First Class"/>
    <s v="KA-4620"/>
    <s v="Kathryn Dalton"/>
    <x v="2"/>
    <x v="1"/>
    <x v="1"/>
    <x v="2"/>
    <x v="11"/>
    <n v="227.65"/>
    <n v="9"/>
    <n v="0.2"/>
    <n v="26.58"/>
  </r>
  <r>
    <n v="316"/>
    <s v="NZ-2024-420644"/>
    <x v="287"/>
    <d v="2024-11-20T00:00:00"/>
    <x v="2"/>
    <s v="Same Day"/>
    <s v="AN-6294"/>
    <s v="Andrew Gibson"/>
    <x v="0"/>
    <x v="4"/>
    <x v="4"/>
    <x v="1"/>
    <x v="7"/>
    <n v="1451.11"/>
    <n v="3"/>
    <n v="0.15"/>
    <n v="302.33"/>
  </r>
  <r>
    <n v="317"/>
    <s v="NZ-2024-581381"/>
    <x v="127"/>
    <d v="2024-02-15T00:00:00"/>
    <x v="2"/>
    <s v="Same Day"/>
    <s v="DA-8043"/>
    <s v="David Carroll"/>
    <x v="2"/>
    <x v="6"/>
    <x v="6"/>
    <x v="2"/>
    <x v="9"/>
    <n v="1097.98"/>
    <n v="5"/>
    <n v="0.15"/>
    <n v="135.61000000000001"/>
  </r>
  <r>
    <n v="318"/>
    <s v="NZ-2022-234362"/>
    <x v="288"/>
    <d v="2022-02-06T00:00:00"/>
    <x v="4"/>
    <s v="Second Class"/>
    <s v="SH-7002"/>
    <s v="Sheryl Rossiter"/>
    <x v="1"/>
    <x v="7"/>
    <x v="7"/>
    <x v="2"/>
    <x v="5"/>
    <n v="547.30999999999995"/>
    <n v="1"/>
    <n v="0.15"/>
    <n v="23.69"/>
  </r>
  <r>
    <n v="319"/>
    <s v="NZ-2022-585694"/>
    <x v="289"/>
    <d v="2022-05-17T00:00:00"/>
    <x v="4"/>
    <s v="Second Class"/>
    <s v="JA-4391"/>
    <s v="James Phillips-Jenkins"/>
    <x v="0"/>
    <x v="2"/>
    <x v="2"/>
    <x v="1"/>
    <x v="8"/>
    <n v="1209.99"/>
    <n v="4"/>
    <n v="0.15"/>
    <n v="182.27"/>
  </r>
  <r>
    <n v="320"/>
    <s v="NZ-2022-815179"/>
    <x v="290"/>
    <d v="2023-01-01T00:00:00"/>
    <x v="0"/>
    <s v="Standard Class"/>
    <s v="JO-8068"/>
    <s v="Joanna Conway-Roberts"/>
    <x v="1"/>
    <x v="4"/>
    <x v="4"/>
    <x v="2"/>
    <x v="2"/>
    <n v="807.16"/>
    <n v="3"/>
    <n v="0.2"/>
    <n v="19.29"/>
  </r>
  <r>
    <n v="321"/>
    <s v="NZ-2024-286695"/>
    <x v="291"/>
    <d v="2024-07-19T00:00:00"/>
    <x v="2"/>
    <s v="Standard Class"/>
    <s v="JE-7968"/>
    <s v="Jesse McDowall"/>
    <x v="2"/>
    <x v="0"/>
    <x v="0"/>
    <x v="1"/>
    <x v="1"/>
    <n v="485.77"/>
    <n v="2"/>
    <n v="0.1"/>
    <n v="-1.2"/>
  </r>
  <r>
    <n v="322"/>
    <s v="NZ-2024-379147"/>
    <x v="211"/>
    <d v="2024-12-20T00:00:00"/>
    <x v="2"/>
    <s v="Same Day"/>
    <s v="CA-6448"/>
    <s v="Catherine Lee-Hook"/>
    <x v="2"/>
    <x v="3"/>
    <x v="3"/>
    <x v="1"/>
    <x v="1"/>
    <n v="1058.45"/>
    <n v="8"/>
    <n v="0.15"/>
    <n v="71.58"/>
  </r>
  <r>
    <n v="323"/>
    <s v="NZ-2025-646278"/>
    <x v="292"/>
    <d v="2025-06-22T00:00:00"/>
    <x v="3"/>
    <s v="First Class"/>
    <s v="SA-7361"/>
    <s v="Sarah Webster"/>
    <x v="2"/>
    <x v="8"/>
    <x v="8"/>
    <x v="1"/>
    <x v="8"/>
    <n v="1057.27"/>
    <n v="4"/>
    <n v="0"/>
    <n v="262.62"/>
  </r>
  <r>
    <n v="324"/>
    <s v="NZ-2024-392690"/>
    <x v="293"/>
    <d v="2024-05-01T00:00:00"/>
    <x v="2"/>
    <s v="Standard Class"/>
    <s v="SE-8939"/>
    <s v="Sean Clifford"/>
    <x v="1"/>
    <x v="5"/>
    <x v="5"/>
    <x v="1"/>
    <x v="7"/>
    <n v="363.43"/>
    <n v="2"/>
    <n v="0"/>
    <n v="93.05"/>
  </r>
  <r>
    <n v="325"/>
    <s v="NZ-2025-244539"/>
    <x v="294"/>
    <d v="2025-01-10T00:00:00"/>
    <x v="3"/>
    <s v="Same Day"/>
    <s v="MA-5891"/>
    <s v="Mary Poole"/>
    <x v="1"/>
    <x v="7"/>
    <x v="7"/>
    <x v="2"/>
    <x v="9"/>
    <n v="386.1"/>
    <n v="7"/>
    <n v="0"/>
    <n v="35.590000000000003"/>
  </r>
  <r>
    <n v="326"/>
    <s v="NZ-2025-350048"/>
    <x v="295"/>
    <d v="2025-04-30T00:00:00"/>
    <x v="3"/>
    <s v="Same Day"/>
    <s v="AS-1395"/>
    <s v="Ashleigh Brown-Gledhill"/>
    <x v="2"/>
    <x v="5"/>
    <x v="5"/>
    <x v="0"/>
    <x v="4"/>
    <n v="1089.6300000000001"/>
    <n v="5"/>
    <n v="0.1"/>
    <n v="180.85"/>
  </r>
  <r>
    <n v="327"/>
    <s v="NZ-2024-649639"/>
    <x v="296"/>
    <d v="2024-02-17T00:00:00"/>
    <x v="2"/>
    <s v="Same Day"/>
    <s v="AN-8105"/>
    <s v="Anahera Neal"/>
    <x v="1"/>
    <x v="5"/>
    <x v="5"/>
    <x v="2"/>
    <x v="5"/>
    <n v="69.87"/>
    <n v="10"/>
    <n v="0"/>
    <n v="0.65"/>
  </r>
  <r>
    <n v="328"/>
    <s v="NZ-2024-425706"/>
    <x v="297"/>
    <d v="2024-11-07T00:00:00"/>
    <x v="2"/>
    <s v="Second Class"/>
    <s v="MA-4196"/>
    <s v="Max Miller"/>
    <x v="2"/>
    <x v="7"/>
    <x v="7"/>
    <x v="0"/>
    <x v="6"/>
    <n v="391.51"/>
    <n v="6"/>
    <n v="0.15"/>
    <n v="77.31"/>
  </r>
  <r>
    <n v="329"/>
    <s v="NZ-2024-804568"/>
    <x v="131"/>
    <d v="2024-07-20T00:00:00"/>
    <x v="2"/>
    <s v="First Class"/>
    <s v="DE-2843"/>
    <s v="Dean Phillips"/>
    <x v="0"/>
    <x v="6"/>
    <x v="6"/>
    <x v="1"/>
    <x v="7"/>
    <n v="1237.9000000000001"/>
    <n v="2"/>
    <n v="0.15"/>
    <n v="7.52"/>
  </r>
  <r>
    <n v="330"/>
    <s v="NZ-2023-386937"/>
    <x v="298"/>
    <d v="2023-12-20T00:00:00"/>
    <x v="0"/>
    <s v="Second Class"/>
    <s v="DA-7779"/>
    <s v="David Williams-Anderson"/>
    <x v="1"/>
    <x v="1"/>
    <x v="1"/>
    <x v="0"/>
    <x v="4"/>
    <n v="898.84"/>
    <n v="6"/>
    <n v="0"/>
    <n v="185.14"/>
  </r>
  <r>
    <n v="331"/>
    <s v="NZ-2021-476584"/>
    <x v="299"/>
    <d v="2021-07-26T00:00:00"/>
    <x v="1"/>
    <s v="Second Class"/>
    <s v="SA-6483"/>
    <s v="Sarah Chandler"/>
    <x v="0"/>
    <x v="9"/>
    <x v="6"/>
    <x v="1"/>
    <x v="7"/>
    <n v="351.66"/>
    <n v="10"/>
    <n v="0.15"/>
    <n v="26.95"/>
  </r>
  <r>
    <n v="332"/>
    <s v="NZ-2021-249866"/>
    <x v="300"/>
    <d v="2021-12-14T00:00:00"/>
    <x v="1"/>
    <s v="Same Day"/>
    <s v="SA-4127"/>
    <s v="Sara Woods-Barnett"/>
    <x v="0"/>
    <x v="9"/>
    <x v="6"/>
    <x v="2"/>
    <x v="11"/>
    <n v="608.57000000000005"/>
    <n v="1"/>
    <n v="0.15"/>
    <n v="11.86"/>
  </r>
  <r>
    <n v="333"/>
    <s v="NZ-2024-515275"/>
    <x v="301"/>
    <d v="2024-03-06T00:00:00"/>
    <x v="2"/>
    <s v="Same Day"/>
    <s v="RO-4015"/>
    <s v="Robyn Jamieson"/>
    <x v="2"/>
    <x v="2"/>
    <x v="2"/>
    <x v="1"/>
    <x v="8"/>
    <n v="1337.58"/>
    <n v="5"/>
    <n v="0"/>
    <n v="86.86"/>
  </r>
  <r>
    <n v="334"/>
    <s v="NZ-2021-582315"/>
    <x v="302"/>
    <d v="2021-07-21T00:00:00"/>
    <x v="1"/>
    <s v="Standard Class"/>
    <s v="LU-2436"/>
    <s v="Luke Fuller-Field"/>
    <x v="0"/>
    <x v="4"/>
    <x v="4"/>
    <x v="2"/>
    <x v="9"/>
    <n v="961.08"/>
    <n v="4"/>
    <n v="0.1"/>
    <n v="49.02"/>
  </r>
  <r>
    <n v="335"/>
    <s v="NZ-2021-837773"/>
    <x v="303"/>
    <d v="2021-08-11T00:00:00"/>
    <x v="1"/>
    <s v="Same Day"/>
    <s v="JO-7098"/>
    <s v="John Coutts"/>
    <x v="2"/>
    <x v="6"/>
    <x v="6"/>
    <x v="2"/>
    <x v="2"/>
    <n v="282.20999999999998"/>
    <n v="6"/>
    <n v="0.15"/>
    <n v="49.7"/>
  </r>
  <r>
    <n v="336"/>
    <s v="NZ-2023-441552"/>
    <x v="223"/>
    <d v="2023-09-29T00:00:00"/>
    <x v="0"/>
    <s v="First Class"/>
    <s v="IH-3587"/>
    <s v="Ihaia Boyce-Corlett"/>
    <x v="2"/>
    <x v="5"/>
    <x v="5"/>
    <x v="2"/>
    <x v="5"/>
    <n v="950.7"/>
    <n v="5"/>
    <n v="0.2"/>
    <n v="129.24"/>
  </r>
  <r>
    <n v="337"/>
    <s v="NZ-2023-563834"/>
    <x v="304"/>
    <d v="2023-03-26T00:00:00"/>
    <x v="0"/>
    <s v="First Class"/>
    <s v="BE-2815"/>
    <s v="Benjamin Grant"/>
    <x v="1"/>
    <x v="5"/>
    <x v="5"/>
    <x v="1"/>
    <x v="7"/>
    <n v="1035.1199999999999"/>
    <n v="3"/>
    <n v="0.2"/>
    <n v="24.32"/>
  </r>
  <r>
    <n v="338"/>
    <s v="NZ-2023-150691"/>
    <x v="305"/>
    <d v="2023-08-17T00:00:00"/>
    <x v="0"/>
    <s v="First Class"/>
    <s v="SO-8856"/>
    <s v="Sophie Jamieson"/>
    <x v="2"/>
    <x v="0"/>
    <x v="0"/>
    <x v="1"/>
    <x v="1"/>
    <n v="229.69"/>
    <n v="1"/>
    <n v="0.15"/>
    <n v="24.42"/>
  </r>
  <r>
    <n v="339"/>
    <s v="NZ-2025-540150"/>
    <x v="306"/>
    <d v="2025-05-19T00:00:00"/>
    <x v="3"/>
    <s v="Second Class"/>
    <s v="DA-9275"/>
    <s v="Daniel Thomas"/>
    <x v="2"/>
    <x v="2"/>
    <x v="2"/>
    <x v="1"/>
    <x v="3"/>
    <n v="1256.8"/>
    <n v="9"/>
    <n v="0.15"/>
    <n v="213.55"/>
  </r>
  <r>
    <n v="340"/>
    <s v="NZ-2024-417308"/>
    <x v="307"/>
    <d v="2024-01-24T00:00:00"/>
    <x v="2"/>
    <s v="First Class"/>
    <s v="AR-3930"/>
    <s v="Ariki Jones-Weston"/>
    <x v="1"/>
    <x v="8"/>
    <x v="8"/>
    <x v="2"/>
    <x v="11"/>
    <n v="908.49"/>
    <n v="10"/>
    <n v="0.1"/>
    <n v="166.89"/>
  </r>
  <r>
    <n v="341"/>
    <s v="NZ-2022-159623"/>
    <x v="308"/>
    <d v="2022-11-29T00:00:00"/>
    <x v="4"/>
    <s v="First Class"/>
    <s v="CA-6426"/>
    <s v="Catherine Currie"/>
    <x v="2"/>
    <x v="6"/>
    <x v="6"/>
    <x v="1"/>
    <x v="7"/>
    <n v="899.76"/>
    <n v="5"/>
    <n v="0.15"/>
    <n v="113.84"/>
  </r>
  <r>
    <n v="342"/>
    <s v="NZ-2023-584300"/>
    <x v="193"/>
    <d v="2023-06-04T00:00:00"/>
    <x v="0"/>
    <s v="Standard Class"/>
    <s v="EL-4386"/>
    <s v="Elizabeth Reid"/>
    <x v="2"/>
    <x v="3"/>
    <x v="3"/>
    <x v="1"/>
    <x v="1"/>
    <n v="720.82"/>
    <n v="5"/>
    <n v="0.1"/>
    <n v="150.4"/>
  </r>
  <r>
    <n v="343"/>
    <s v="NZ-2023-467454"/>
    <x v="309"/>
    <d v="2023-05-31T00:00:00"/>
    <x v="0"/>
    <s v="Standard Class"/>
    <s v="XA-1247"/>
    <s v="Xavier Scott"/>
    <x v="0"/>
    <x v="2"/>
    <x v="2"/>
    <x v="0"/>
    <x v="6"/>
    <n v="80.08"/>
    <n v="1"/>
    <n v="0.15"/>
    <n v="5.82"/>
  </r>
  <r>
    <n v="344"/>
    <s v="NZ-2024-732542"/>
    <x v="310"/>
    <d v="2024-02-28T00:00:00"/>
    <x v="2"/>
    <s v="Second Class"/>
    <s v="JO-8806"/>
    <s v="John Jones"/>
    <x v="2"/>
    <x v="1"/>
    <x v="1"/>
    <x v="2"/>
    <x v="5"/>
    <n v="214.14"/>
    <n v="6"/>
    <n v="0.1"/>
    <n v="25.58"/>
  </r>
  <r>
    <n v="345"/>
    <s v="NZ-2023-695375"/>
    <x v="6"/>
    <d v="2023-06-10T00:00:00"/>
    <x v="0"/>
    <s v="First Class"/>
    <s v="KE-2791"/>
    <s v="Kelly Thomas"/>
    <x v="0"/>
    <x v="9"/>
    <x v="6"/>
    <x v="1"/>
    <x v="7"/>
    <n v="163.13"/>
    <n v="9"/>
    <n v="0.1"/>
    <n v="4.88"/>
  </r>
  <r>
    <n v="346"/>
    <s v="NZ-2022-484872"/>
    <x v="311"/>
    <d v="2022-02-05T00:00:00"/>
    <x v="4"/>
    <s v="First Class"/>
    <s v="GR-9136"/>
    <s v="Gregory Fletcher"/>
    <x v="0"/>
    <x v="3"/>
    <x v="3"/>
    <x v="1"/>
    <x v="8"/>
    <n v="790.32"/>
    <n v="9"/>
    <n v="0.2"/>
    <n v="89.16"/>
  </r>
  <r>
    <n v="347"/>
    <s v="NZ-2022-203519"/>
    <x v="312"/>
    <d v="2022-05-17T00:00:00"/>
    <x v="4"/>
    <s v="Second Class"/>
    <s v="NA-1055"/>
    <s v="Nathan Hayes"/>
    <x v="0"/>
    <x v="9"/>
    <x v="6"/>
    <x v="2"/>
    <x v="5"/>
    <n v="1200.24"/>
    <n v="6"/>
    <n v="0.15"/>
    <n v="235.73"/>
  </r>
  <r>
    <n v="348"/>
    <s v="NZ-2021-502438"/>
    <x v="313"/>
    <d v="2021-12-18T00:00:00"/>
    <x v="1"/>
    <s v="Second Class"/>
    <s v="TO-1635"/>
    <s v="Toni Hudson"/>
    <x v="1"/>
    <x v="4"/>
    <x v="4"/>
    <x v="1"/>
    <x v="7"/>
    <n v="398.03"/>
    <n v="3"/>
    <n v="0.2"/>
    <n v="8.98"/>
  </r>
  <r>
    <n v="349"/>
    <s v="NZ-2021-792792"/>
    <x v="314"/>
    <d v="2021-10-06T00:00:00"/>
    <x v="1"/>
    <s v="Second Class"/>
    <s v="RO-9480"/>
    <s v="Robyn Henderson"/>
    <x v="1"/>
    <x v="7"/>
    <x v="7"/>
    <x v="2"/>
    <x v="5"/>
    <n v="230.76"/>
    <n v="10"/>
    <n v="0.15"/>
    <n v="13.72"/>
  </r>
  <r>
    <n v="350"/>
    <s v="NZ-2022-368418"/>
    <x v="315"/>
    <d v="2022-01-06T00:00:00"/>
    <x v="4"/>
    <s v="First Class"/>
    <s v="HA-5901"/>
    <s v="Harley Hodson-Paterson"/>
    <x v="2"/>
    <x v="5"/>
    <x v="5"/>
    <x v="2"/>
    <x v="11"/>
    <n v="1405.21"/>
    <n v="9"/>
    <n v="0"/>
    <n v="206.6"/>
  </r>
  <r>
    <n v="351"/>
    <s v="NZ-2024-651677"/>
    <x v="316"/>
    <d v="2024-08-10T00:00:00"/>
    <x v="2"/>
    <s v="Standard Class"/>
    <s v="PE-1323"/>
    <s v="Peter Taylor"/>
    <x v="0"/>
    <x v="6"/>
    <x v="6"/>
    <x v="2"/>
    <x v="11"/>
    <n v="724.37"/>
    <n v="4"/>
    <n v="0"/>
    <n v="166.34"/>
  </r>
  <r>
    <n v="352"/>
    <s v="NZ-2021-263212"/>
    <x v="317"/>
    <d v="2021-12-30T00:00:00"/>
    <x v="1"/>
    <s v="Second Class"/>
    <s v="KA-3956"/>
    <s v="Karl Low"/>
    <x v="1"/>
    <x v="4"/>
    <x v="4"/>
    <x v="1"/>
    <x v="7"/>
    <n v="949.22"/>
    <n v="7"/>
    <n v="0.2"/>
    <n v="-7.12"/>
  </r>
  <r>
    <n v="353"/>
    <s v="NZ-2024-823374"/>
    <x v="102"/>
    <d v="2024-02-05T00:00:00"/>
    <x v="2"/>
    <s v="Standard Class"/>
    <s v="MI-8759"/>
    <s v="Mia Smith"/>
    <x v="2"/>
    <x v="1"/>
    <x v="1"/>
    <x v="0"/>
    <x v="10"/>
    <n v="887.42"/>
    <n v="1"/>
    <n v="0"/>
    <n v="163.98"/>
  </r>
  <r>
    <n v="354"/>
    <s v="NZ-2022-238663"/>
    <x v="107"/>
    <d v="2022-09-03T00:00:00"/>
    <x v="4"/>
    <s v="Same Day"/>
    <s v="RE-2890"/>
    <s v="Rebecca Monk-Thomas"/>
    <x v="0"/>
    <x v="8"/>
    <x v="8"/>
    <x v="1"/>
    <x v="7"/>
    <n v="752.27"/>
    <n v="8"/>
    <n v="0.15"/>
    <n v="176.74"/>
  </r>
  <r>
    <n v="355"/>
    <s v="NZ-2023-811180"/>
    <x v="318"/>
    <d v="2023-03-31T00:00:00"/>
    <x v="0"/>
    <s v="Standard Class"/>
    <s v="MI-5805"/>
    <s v="Michael Smith"/>
    <x v="0"/>
    <x v="5"/>
    <x v="5"/>
    <x v="0"/>
    <x v="10"/>
    <n v="1275.71"/>
    <n v="10"/>
    <n v="0"/>
    <n v="377.32"/>
  </r>
  <r>
    <n v="356"/>
    <s v="NZ-2023-609789"/>
    <x v="319"/>
    <d v="2023-09-15T00:00:00"/>
    <x v="0"/>
    <s v="Standard Class"/>
    <s v="ME-3653"/>
    <s v="Megan Freeman"/>
    <x v="2"/>
    <x v="7"/>
    <x v="7"/>
    <x v="1"/>
    <x v="7"/>
    <n v="1189.7"/>
    <n v="1"/>
    <n v="0.1"/>
    <n v="195.06"/>
  </r>
  <r>
    <n v="357"/>
    <s v="NZ-2022-543005"/>
    <x v="320"/>
    <d v="2022-06-05T00:00:00"/>
    <x v="4"/>
    <s v="Second Class"/>
    <s v="JE-8031"/>
    <s v="Jennifer Dawson"/>
    <x v="0"/>
    <x v="5"/>
    <x v="5"/>
    <x v="2"/>
    <x v="5"/>
    <n v="536.39"/>
    <n v="10"/>
    <n v="0.1"/>
    <n v="28.48"/>
  </r>
  <r>
    <n v="358"/>
    <s v="NZ-2022-834521"/>
    <x v="240"/>
    <d v="2022-01-25T00:00:00"/>
    <x v="4"/>
    <s v="Same Day"/>
    <s v="JA-3552"/>
    <s v="James Jones"/>
    <x v="0"/>
    <x v="9"/>
    <x v="6"/>
    <x v="2"/>
    <x v="2"/>
    <n v="266.68"/>
    <n v="9"/>
    <n v="0.2"/>
    <n v="-4.4800000000000004"/>
  </r>
  <r>
    <n v="359"/>
    <s v="NZ-2023-667384"/>
    <x v="321"/>
    <d v="2023-04-14T00:00:00"/>
    <x v="0"/>
    <s v="Second Class"/>
    <s v="ST-6369"/>
    <s v="Stephanie Black"/>
    <x v="0"/>
    <x v="6"/>
    <x v="6"/>
    <x v="0"/>
    <x v="4"/>
    <n v="1054.4000000000001"/>
    <n v="7"/>
    <n v="0"/>
    <n v="205.96"/>
  </r>
  <r>
    <n v="360"/>
    <s v="NZ-2023-225700"/>
    <x v="322"/>
    <d v="2023-02-05T00:00:00"/>
    <x v="0"/>
    <s v="Second Class"/>
    <s v="DY-2545"/>
    <s v="Dylan Freeth"/>
    <x v="2"/>
    <x v="9"/>
    <x v="6"/>
    <x v="2"/>
    <x v="11"/>
    <n v="1394.84"/>
    <n v="2"/>
    <n v="0.15"/>
    <n v="43.54"/>
  </r>
  <r>
    <n v="361"/>
    <s v="NZ-2021-833853"/>
    <x v="323"/>
    <d v="2021-09-11T00:00:00"/>
    <x v="1"/>
    <s v="Same Day"/>
    <s v="AR-3700"/>
    <s v="Ariana Larsen"/>
    <x v="1"/>
    <x v="3"/>
    <x v="3"/>
    <x v="1"/>
    <x v="3"/>
    <n v="704"/>
    <n v="7"/>
    <n v="0.2"/>
    <n v="82.09"/>
  </r>
  <r>
    <n v="362"/>
    <s v="NZ-2022-250655"/>
    <x v="19"/>
    <d v="2022-04-11T00:00:00"/>
    <x v="4"/>
    <s v="Second Class"/>
    <s v="DE-7619"/>
    <s v="Debbie Taylor"/>
    <x v="0"/>
    <x v="3"/>
    <x v="3"/>
    <x v="1"/>
    <x v="7"/>
    <n v="652.92999999999995"/>
    <n v="5"/>
    <n v="0.2"/>
    <n v="121.25"/>
  </r>
  <r>
    <n v="363"/>
    <s v="NZ-2022-270819"/>
    <x v="324"/>
    <d v="2023-01-04T00:00:00"/>
    <x v="0"/>
    <s v="Same Day"/>
    <s v="DA-2054"/>
    <s v="Danielle Sowman"/>
    <x v="1"/>
    <x v="2"/>
    <x v="2"/>
    <x v="1"/>
    <x v="8"/>
    <n v="707.39"/>
    <n v="9"/>
    <n v="0.1"/>
    <n v="76.77"/>
  </r>
  <r>
    <n v="364"/>
    <s v="NZ-2023-738174"/>
    <x v="325"/>
    <d v="2023-05-01T00:00:00"/>
    <x v="0"/>
    <s v="First Class"/>
    <s v="BR-4618"/>
    <s v="Braxton Smith"/>
    <x v="0"/>
    <x v="5"/>
    <x v="5"/>
    <x v="1"/>
    <x v="3"/>
    <n v="953.22"/>
    <n v="3"/>
    <n v="0"/>
    <n v="188.14"/>
  </r>
  <r>
    <n v="365"/>
    <s v="NZ-2024-245191"/>
    <x v="326"/>
    <d v="2024-09-13T00:00:00"/>
    <x v="2"/>
    <s v="Same Day"/>
    <s v="RO-9926"/>
    <s v="Robert Smith"/>
    <x v="1"/>
    <x v="1"/>
    <x v="1"/>
    <x v="0"/>
    <x v="0"/>
    <n v="1266.6300000000001"/>
    <n v="7"/>
    <n v="0.15"/>
    <n v="96.77"/>
  </r>
  <r>
    <n v="366"/>
    <s v="NZ-2025-676022"/>
    <x v="327"/>
    <d v="2025-02-02T00:00:00"/>
    <x v="3"/>
    <s v="Second Class"/>
    <s v="CA-3287"/>
    <s v="Catherine Gray"/>
    <x v="2"/>
    <x v="0"/>
    <x v="0"/>
    <x v="2"/>
    <x v="9"/>
    <n v="507.2"/>
    <n v="10"/>
    <n v="0.15"/>
    <n v="39.840000000000003"/>
  </r>
  <r>
    <n v="367"/>
    <s v="NZ-2022-298541"/>
    <x v="103"/>
    <d v="2022-02-15T00:00:00"/>
    <x v="4"/>
    <s v="Standard Class"/>
    <s v="CL-3192"/>
    <s v="Claire Waters"/>
    <x v="2"/>
    <x v="2"/>
    <x v="2"/>
    <x v="0"/>
    <x v="10"/>
    <n v="164.63"/>
    <n v="3"/>
    <n v="0"/>
    <n v="1.62"/>
  </r>
  <r>
    <n v="368"/>
    <s v="NZ-2023-327403"/>
    <x v="328"/>
    <d v="2023-01-26T00:00:00"/>
    <x v="0"/>
    <s v="Second Class"/>
    <s v="PA-1637"/>
    <s v="Patrick Dawson"/>
    <x v="0"/>
    <x v="8"/>
    <x v="8"/>
    <x v="0"/>
    <x v="0"/>
    <n v="1366.51"/>
    <n v="1"/>
    <n v="0"/>
    <n v="61.43"/>
  </r>
  <r>
    <n v="369"/>
    <s v="NZ-2021-582959"/>
    <x v="329"/>
    <d v="2021-08-29T00:00:00"/>
    <x v="1"/>
    <s v="First Class"/>
    <s v="LA-2562"/>
    <s v="Lauren Matthews"/>
    <x v="2"/>
    <x v="3"/>
    <x v="3"/>
    <x v="0"/>
    <x v="4"/>
    <n v="101.68"/>
    <n v="8"/>
    <n v="0.2"/>
    <n v="10.02"/>
  </r>
  <r>
    <n v="370"/>
    <s v="NZ-2024-607016"/>
    <x v="330"/>
    <d v="2024-02-09T00:00:00"/>
    <x v="2"/>
    <s v="Second Class"/>
    <s v="MI-8208"/>
    <s v="Michelle O'Sullivan"/>
    <x v="0"/>
    <x v="8"/>
    <x v="8"/>
    <x v="0"/>
    <x v="0"/>
    <n v="898.26"/>
    <n v="2"/>
    <n v="0.1"/>
    <n v="100.9"/>
  </r>
  <r>
    <n v="371"/>
    <s v="NZ-2024-698774"/>
    <x v="170"/>
    <d v="2024-07-31T00:00:00"/>
    <x v="2"/>
    <s v="Second Class"/>
    <s v="OL-4211"/>
    <s v="Olivia Logan"/>
    <x v="1"/>
    <x v="3"/>
    <x v="3"/>
    <x v="0"/>
    <x v="10"/>
    <n v="1186.25"/>
    <n v="7"/>
    <n v="0.15"/>
    <n v="19.14"/>
  </r>
  <r>
    <n v="372"/>
    <s v="NZ-2023-448029"/>
    <x v="254"/>
    <d v="2023-08-14T00:00:00"/>
    <x v="0"/>
    <s v="First Class"/>
    <s v="BR-3951"/>
    <s v="Brenda Dawick"/>
    <x v="2"/>
    <x v="8"/>
    <x v="8"/>
    <x v="1"/>
    <x v="8"/>
    <n v="928.91"/>
    <n v="10"/>
    <n v="0.15"/>
    <n v="204.22"/>
  </r>
  <r>
    <n v="373"/>
    <s v="NZ-2024-608220"/>
    <x v="331"/>
    <d v="2024-07-15T00:00:00"/>
    <x v="2"/>
    <s v="Same Day"/>
    <s v="MA-4435"/>
    <s v="Maria Lang"/>
    <x v="1"/>
    <x v="4"/>
    <x v="4"/>
    <x v="1"/>
    <x v="1"/>
    <n v="1300.24"/>
    <n v="10"/>
    <n v="0"/>
    <n v="237.55"/>
  </r>
  <r>
    <n v="374"/>
    <s v="NZ-2022-686612"/>
    <x v="332"/>
    <d v="2022-04-10T00:00:00"/>
    <x v="4"/>
    <s v="First Class"/>
    <s v="WE-3925"/>
    <s v="Wendy Barrett-MacDonald"/>
    <x v="2"/>
    <x v="3"/>
    <x v="3"/>
    <x v="2"/>
    <x v="9"/>
    <n v="1315.95"/>
    <n v="10"/>
    <n v="0.1"/>
    <n v="149.36000000000001"/>
  </r>
  <r>
    <n v="375"/>
    <s v="NZ-2023-254551"/>
    <x v="210"/>
    <d v="2023-09-13T00:00:00"/>
    <x v="0"/>
    <s v="Same Day"/>
    <s v="CH-1581"/>
    <s v="Christian McKay-Ham"/>
    <x v="1"/>
    <x v="1"/>
    <x v="1"/>
    <x v="1"/>
    <x v="1"/>
    <n v="1002.81"/>
    <n v="10"/>
    <n v="0"/>
    <n v="144.51"/>
  </r>
  <r>
    <n v="376"/>
    <s v="NZ-2025-887783"/>
    <x v="212"/>
    <d v="2025-03-24T00:00:00"/>
    <x v="3"/>
    <s v="Same Day"/>
    <s v="MA-6481"/>
    <s v="Maria Black"/>
    <x v="1"/>
    <x v="5"/>
    <x v="5"/>
    <x v="0"/>
    <x v="6"/>
    <n v="71.25"/>
    <n v="6"/>
    <n v="0.15"/>
    <n v="6.7"/>
  </r>
  <r>
    <n v="377"/>
    <s v="NZ-2022-665647"/>
    <x v="185"/>
    <d v="2022-02-23T00:00:00"/>
    <x v="4"/>
    <s v="Second Class"/>
    <s v="AL-1567"/>
    <s v="Allan Murphy"/>
    <x v="2"/>
    <x v="8"/>
    <x v="8"/>
    <x v="2"/>
    <x v="11"/>
    <n v="180.85"/>
    <n v="8"/>
    <n v="0.1"/>
    <n v="2.39"/>
  </r>
  <r>
    <n v="378"/>
    <s v="NZ-2022-616509"/>
    <x v="333"/>
    <d v="2022-03-18T00:00:00"/>
    <x v="4"/>
    <s v="Standard Class"/>
    <s v="WA-6038"/>
    <s v="Warren Barrett"/>
    <x v="1"/>
    <x v="0"/>
    <x v="0"/>
    <x v="2"/>
    <x v="9"/>
    <n v="1427.22"/>
    <n v="2"/>
    <n v="0.2"/>
    <n v="296.66000000000003"/>
  </r>
  <r>
    <n v="379"/>
    <s v="NZ-2021-753910"/>
    <x v="334"/>
    <d v="2021-08-19T00:00:00"/>
    <x v="1"/>
    <s v="Standard Class"/>
    <s v="GR-7354"/>
    <s v="Graham Mears-Jackson"/>
    <x v="2"/>
    <x v="2"/>
    <x v="2"/>
    <x v="0"/>
    <x v="10"/>
    <n v="929.52"/>
    <n v="1"/>
    <n v="0.2"/>
    <n v="189.59"/>
  </r>
  <r>
    <n v="380"/>
    <s v="NZ-2025-891151"/>
    <x v="335"/>
    <d v="2025-05-02T00:00:00"/>
    <x v="3"/>
    <s v="Same Day"/>
    <s v="WI-6888"/>
    <s v="William Kenny"/>
    <x v="1"/>
    <x v="9"/>
    <x v="6"/>
    <x v="0"/>
    <x v="10"/>
    <n v="952.87"/>
    <n v="9"/>
    <n v="0.1"/>
    <n v="38.28"/>
  </r>
  <r>
    <n v="381"/>
    <s v="NZ-2021-570336"/>
    <x v="336"/>
    <d v="2021-09-21T00:00:00"/>
    <x v="1"/>
    <s v="Same Day"/>
    <s v="LI-8590"/>
    <s v="Lisa Knowles"/>
    <x v="1"/>
    <x v="5"/>
    <x v="5"/>
    <x v="0"/>
    <x v="4"/>
    <n v="802.41"/>
    <n v="7"/>
    <n v="0.1"/>
    <n v="11.59"/>
  </r>
  <r>
    <n v="382"/>
    <s v="NZ-2022-163495"/>
    <x v="84"/>
    <d v="2022-03-03T00:00:00"/>
    <x v="4"/>
    <s v="First Class"/>
    <s v="LA-8862"/>
    <s v="Lawrence Brown"/>
    <x v="0"/>
    <x v="5"/>
    <x v="5"/>
    <x v="0"/>
    <x v="6"/>
    <n v="990.48"/>
    <n v="10"/>
    <n v="0.1"/>
    <n v="14.97"/>
  </r>
  <r>
    <n v="383"/>
    <s v="NZ-2024-433483"/>
    <x v="152"/>
    <d v="2024-12-15T00:00:00"/>
    <x v="2"/>
    <s v="Second Class"/>
    <s v="DA-5595"/>
    <s v="David Davis"/>
    <x v="1"/>
    <x v="9"/>
    <x v="6"/>
    <x v="1"/>
    <x v="1"/>
    <n v="1378.12"/>
    <n v="1"/>
    <n v="0"/>
    <n v="391.49"/>
  </r>
  <r>
    <n v="384"/>
    <s v="NZ-2023-320388"/>
    <x v="201"/>
    <d v="2023-10-06T00:00:00"/>
    <x v="0"/>
    <s v="Same Day"/>
    <s v="JE-2744"/>
    <s v="Jessica Humphrey"/>
    <x v="1"/>
    <x v="7"/>
    <x v="7"/>
    <x v="2"/>
    <x v="2"/>
    <n v="731.39"/>
    <n v="5"/>
    <n v="0"/>
    <n v="127.41"/>
  </r>
  <r>
    <n v="385"/>
    <s v="NZ-2022-181408"/>
    <x v="103"/>
    <d v="2022-02-16T00:00:00"/>
    <x v="4"/>
    <s v="Second Class"/>
    <s v="JA-3463"/>
    <s v="Jason Bruce"/>
    <x v="2"/>
    <x v="9"/>
    <x v="6"/>
    <x v="2"/>
    <x v="2"/>
    <n v="484.34"/>
    <n v="7"/>
    <n v="0.1"/>
    <n v="69.47"/>
  </r>
  <r>
    <n v="386"/>
    <s v="NZ-2025-889214"/>
    <x v="337"/>
    <d v="2025-06-07T00:00:00"/>
    <x v="3"/>
    <s v="Same Day"/>
    <s v="AD-9961"/>
    <s v="Addison Day"/>
    <x v="2"/>
    <x v="7"/>
    <x v="7"/>
    <x v="0"/>
    <x v="4"/>
    <n v="1137.5"/>
    <n v="7"/>
    <n v="0.15"/>
    <n v="116.02"/>
  </r>
  <r>
    <n v="387"/>
    <s v="NZ-2025-654465"/>
    <x v="338"/>
    <d v="2025-01-14T00:00:00"/>
    <x v="3"/>
    <s v="First Class"/>
    <s v="LI-1342"/>
    <s v="Liam Hansen-Williams"/>
    <x v="0"/>
    <x v="7"/>
    <x v="7"/>
    <x v="1"/>
    <x v="7"/>
    <n v="469.58"/>
    <n v="2"/>
    <n v="0.1"/>
    <n v="93.97"/>
  </r>
  <r>
    <n v="388"/>
    <s v="NZ-2025-260295"/>
    <x v="339"/>
    <d v="2025-05-01T00:00:00"/>
    <x v="3"/>
    <s v="First Class"/>
    <s v="JO-8044"/>
    <s v="Jonathan McCarthy-Lang"/>
    <x v="0"/>
    <x v="1"/>
    <x v="1"/>
    <x v="2"/>
    <x v="5"/>
    <n v="280.57"/>
    <n v="2"/>
    <n v="0"/>
    <n v="73.55"/>
  </r>
  <r>
    <n v="389"/>
    <s v="NZ-2024-663033"/>
    <x v="340"/>
    <d v="2024-04-28T00:00:00"/>
    <x v="2"/>
    <s v="First Class"/>
    <s v="JO-7583"/>
    <s v="John Berkahn"/>
    <x v="2"/>
    <x v="5"/>
    <x v="5"/>
    <x v="0"/>
    <x v="4"/>
    <n v="310.72000000000003"/>
    <n v="5"/>
    <n v="0.2"/>
    <n v="16.899999999999999"/>
  </r>
  <r>
    <n v="390"/>
    <s v="NZ-2024-129661"/>
    <x v="341"/>
    <d v="2024-06-13T00:00:00"/>
    <x v="2"/>
    <s v="Second Class"/>
    <s v="RH-5603"/>
    <s v="Rhys Rush"/>
    <x v="2"/>
    <x v="5"/>
    <x v="5"/>
    <x v="1"/>
    <x v="3"/>
    <n v="474.6"/>
    <n v="1"/>
    <n v="0"/>
    <n v="17.14"/>
  </r>
  <r>
    <n v="391"/>
    <s v="NZ-2025-388184"/>
    <x v="342"/>
    <d v="2025-07-13T00:00:00"/>
    <x v="3"/>
    <s v="Second Class"/>
    <s v="SA-6882"/>
    <s v="Samuel Avery-MacDonald"/>
    <x v="1"/>
    <x v="5"/>
    <x v="5"/>
    <x v="2"/>
    <x v="11"/>
    <n v="1131.76"/>
    <n v="6"/>
    <n v="0.2"/>
    <n v="5.78"/>
  </r>
  <r>
    <n v="392"/>
    <s v="NZ-2022-396342"/>
    <x v="343"/>
    <d v="2022-09-17T00:00:00"/>
    <x v="4"/>
    <s v="First Class"/>
    <s v="ME-6748"/>
    <s v="Melanie Bull"/>
    <x v="0"/>
    <x v="4"/>
    <x v="4"/>
    <x v="0"/>
    <x v="0"/>
    <n v="1380.35"/>
    <n v="4"/>
    <n v="0.1"/>
    <n v="205.43"/>
  </r>
  <r>
    <n v="393"/>
    <s v="NZ-2021-758525"/>
    <x v="344"/>
    <d v="2021-08-07T00:00:00"/>
    <x v="1"/>
    <s v="Same Day"/>
    <s v="KA-5745"/>
    <s v="Kathryn Mudgway"/>
    <x v="1"/>
    <x v="0"/>
    <x v="0"/>
    <x v="1"/>
    <x v="1"/>
    <n v="782.67"/>
    <n v="7"/>
    <n v="0.15"/>
    <n v="118.82"/>
  </r>
  <r>
    <n v="394"/>
    <s v="NZ-2023-482697"/>
    <x v="345"/>
    <d v="2023-07-04T00:00:00"/>
    <x v="0"/>
    <s v="Second Class"/>
    <s v="BL-2546"/>
    <s v="Blake Collis"/>
    <x v="0"/>
    <x v="1"/>
    <x v="1"/>
    <x v="2"/>
    <x v="5"/>
    <n v="1320.04"/>
    <n v="2"/>
    <n v="0.15"/>
    <n v="2.67"/>
  </r>
  <r>
    <n v="395"/>
    <s v="NZ-2022-704510"/>
    <x v="346"/>
    <d v="2022-10-30T00:00:00"/>
    <x v="4"/>
    <s v="Same Day"/>
    <s v="PA-4563"/>
    <s v="Patricia Ingram-Sutton"/>
    <x v="0"/>
    <x v="8"/>
    <x v="8"/>
    <x v="0"/>
    <x v="0"/>
    <n v="281.35000000000002"/>
    <n v="7"/>
    <n v="0.2"/>
    <n v="9.0299999999999994"/>
  </r>
  <r>
    <n v="396"/>
    <s v="NZ-2021-595258"/>
    <x v="347"/>
    <d v="2021-10-23T00:00:00"/>
    <x v="1"/>
    <s v="First Class"/>
    <s v="WI-8533"/>
    <s v="William Wilkinson"/>
    <x v="2"/>
    <x v="2"/>
    <x v="2"/>
    <x v="0"/>
    <x v="6"/>
    <n v="859.42"/>
    <n v="10"/>
    <n v="0"/>
    <n v="34.07"/>
  </r>
  <r>
    <n v="397"/>
    <s v="NZ-2024-724245"/>
    <x v="348"/>
    <d v="2024-07-27T00:00:00"/>
    <x v="2"/>
    <s v="Second Class"/>
    <s v="JA-1383"/>
    <s v="Jane Webster"/>
    <x v="0"/>
    <x v="0"/>
    <x v="0"/>
    <x v="2"/>
    <x v="11"/>
    <n v="880.57"/>
    <n v="6"/>
    <n v="0.15"/>
    <n v="59.45"/>
  </r>
  <r>
    <n v="398"/>
    <s v="NZ-2021-762654"/>
    <x v="349"/>
    <d v="2021-11-23T00:00:00"/>
    <x v="1"/>
    <s v="Same Day"/>
    <s v="AN-8252"/>
    <s v="Andrea Tucker"/>
    <x v="0"/>
    <x v="0"/>
    <x v="0"/>
    <x v="1"/>
    <x v="1"/>
    <n v="612.92999999999995"/>
    <n v="3"/>
    <n v="0"/>
    <n v="183.1"/>
  </r>
  <r>
    <n v="399"/>
    <s v="NZ-2023-650903"/>
    <x v="350"/>
    <d v="2023-05-05T00:00:00"/>
    <x v="0"/>
    <s v="Second Class"/>
    <s v="TH-3111"/>
    <s v="Thomas Judd-Rickard"/>
    <x v="2"/>
    <x v="9"/>
    <x v="6"/>
    <x v="0"/>
    <x v="0"/>
    <n v="1093.49"/>
    <n v="5"/>
    <n v="0.1"/>
    <n v="256.19"/>
  </r>
  <r>
    <n v="400"/>
    <s v="NZ-2025-460432"/>
    <x v="351"/>
    <d v="2025-04-04T00:00:00"/>
    <x v="3"/>
    <s v="Second Class"/>
    <s v="NA-8656"/>
    <s v="Nathan McGregor"/>
    <x v="2"/>
    <x v="4"/>
    <x v="4"/>
    <x v="2"/>
    <x v="9"/>
    <n v="772.96"/>
    <n v="8"/>
    <n v="0.2"/>
    <n v="-1.1200000000000001"/>
  </r>
  <r>
    <n v="401"/>
    <s v="NZ-2023-699677"/>
    <x v="352"/>
    <d v="2023-11-23T00:00:00"/>
    <x v="0"/>
    <s v="Second Class"/>
    <s v="RA-3774"/>
    <s v="Rachel Norton"/>
    <x v="2"/>
    <x v="6"/>
    <x v="6"/>
    <x v="2"/>
    <x v="5"/>
    <n v="1034.3"/>
    <n v="6"/>
    <n v="0.1"/>
    <n v="6.55"/>
  </r>
  <r>
    <n v="402"/>
    <s v="NZ-2025-956490"/>
    <x v="353"/>
    <d v="2025-02-21T00:00:00"/>
    <x v="3"/>
    <s v="Second Class"/>
    <s v="ME-3923"/>
    <s v="Megan Read"/>
    <x v="1"/>
    <x v="2"/>
    <x v="2"/>
    <x v="1"/>
    <x v="7"/>
    <n v="1254.68"/>
    <n v="4"/>
    <n v="0.2"/>
    <n v="-17.68"/>
  </r>
  <r>
    <n v="403"/>
    <s v="NZ-2022-408425"/>
    <x v="354"/>
    <d v="2022-02-08T00:00:00"/>
    <x v="4"/>
    <s v="Standard Class"/>
    <s v="DA-2818"/>
    <s v="Darryl Craven"/>
    <x v="1"/>
    <x v="8"/>
    <x v="8"/>
    <x v="0"/>
    <x v="10"/>
    <n v="776.47"/>
    <n v="3"/>
    <n v="0.2"/>
    <n v="16.13"/>
  </r>
  <r>
    <n v="404"/>
    <s v="NZ-2024-193947"/>
    <x v="355"/>
    <d v="2024-10-08T00:00:00"/>
    <x v="2"/>
    <s v="First Class"/>
    <s v="PA-1787"/>
    <s v="Paul Shailer-Wood"/>
    <x v="0"/>
    <x v="7"/>
    <x v="7"/>
    <x v="2"/>
    <x v="2"/>
    <n v="971.02"/>
    <n v="1"/>
    <n v="0.1"/>
    <n v="168.45"/>
  </r>
  <r>
    <n v="405"/>
    <s v="NZ-2023-375204"/>
    <x v="356"/>
    <d v="2023-10-29T00:00:00"/>
    <x v="0"/>
    <s v="Standard Class"/>
    <s v="BR-6176"/>
    <s v="Brooke Hudson"/>
    <x v="1"/>
    <x v="0"/>
    <x v="0"/>
    <x v="0"/>
    <x v="10"/>
    <n v="1202.28"/>
    <n v="6"/>
    <n v="0.2"/>
    <n v="224.66"/>
  </r>
  <r>
    <n v="406"/>
    <s v="NZ-2024-486388"/>
    <x v="357"/>
    <d v="2024-08-23T00:00:00"/>
    <x v="2"/>
    <s v="Second Class"/>
    <s v="EL-5010"/>
    <s v="Ella Burrell"/>
    <x v="2"/>
    <x v="3"/>
    <x v="3"/>
    <x v="2"/>
    <x v="5"/>
    <n v="893.7"/>
    <n v="4"/>
    <n v="0.2"/>
    <n v="12.31"/>
  </r>
  <r>
    <n v="407"/>
    <s v="NZ-2024-407536"/>
    <x v="358"/>
    <d v="2024-06-17T00:00:00"/>
    <x v="2"/>
    <s v="First Class"/>
    <s v="EL-2064"/>
    <s v="Elizabeth Hart"/>
    <x v="2"/>
    <x v="5"/>
    <x v="5"/>
    <x v="1"/>
    <x v="7"/>
    <n v="554.95000000000005"/>
    <n v="10"/>
    <n v="0.15"/>
    <n v="19.920000000000002"/>
  </r>
  <r>
    <n v="408"/>
    <s v="NZ-2025-913141"/>
    <x v="359"/>
    <d v="2025-03-17T00:00:00"/>
    <x v="3"/>
    <s v="Second Class"/>
    <s v="ME-8530"/>
    <s v="Melissa Powell-Graham"/>
    <x v="1"/>
    <x v="8"/>
    <x v="8"/>
    <x v="1"/>
    <x v="3"/>
    <n v="1078.8900000000001"/>
    <n v="10"/>
    <n v="0.1"/>
    <n v="74.59"/>
  </r>
  <r>
    <n v="409"/>
    <s v="NZ-2023-846251"/>
    <x v="87"/>
    <d v="2023-08-30T00:00:00"/>
    <x v="0"/>
    <s v="Second Class"/>
    <s v="TO-4004"/>
    <s v="Toni Butcher"/>
    <x v="1"/>
    <x v="2"/>
    <x v="2"/>
    <x v="2"/>
    <x v="11"/>
    <n v="853.22"/>
    <n v="5"/>
    <n v="0"/>
    <n v="1.98"/>
  </r>
  <r>
    <n v="410"/>
    <s v="NZ-2022-322294"/>
    <x v="23"/>
    <d v="2022-11-27T00:00:00"/>
    <x v="4"/>
    <s v="First Class"/>
    <s v="KA-2929"/>
    <s v="Karen Graham"/>
    <x v="2"/>
    <x v="0"/>
    <x v="0"/>
    <x v="1"/>
    <x v="7"/>
    <n v="280.8"/>
    <n v="7"/>
    <n v="0.1"/>
    <n v="47.1"/>
  </r>
  <r>
    <n v="411"/>
    <s v="NZ-2023-211607"/>
    <x v="360"/>
    <d v="2023-05-24T00:00:00"/>
    <x v="0"/>
    <s v="Same Day"/>
    <s v="AM-4897"/>
    <s v="Amanda Simpson"/>
    <x v="1"/>
    <x v="2"/>
    <x v="2"/>
    <x v="2"/>
    <x v="5"/>
    <n v="1215.96"/>
    <n v="3"/>
    <n v="0"/>
    <n v="153.31"/>
  </r>
  <r>
    <n v="412"/>
    <s v="NZ-2023-482682"/>
    <x v="361"/>
    <d v="2023-10-14T00:00:00"/>
    <x v="0"/>
    <s v="Second Class"/>
    <s v="NI-8259"/>
    <s v="Nicola Simmonds"/>
    <x v="2"/>
    <x v="0"/>
    <x v="0"/>
    <x v="1"/>
    <x v="1"/>
    <n v="667.28"/>
    <n v="8"/>
    <n v="0.15"/>
    <n v="34.72"/>
  </r>
  <r>
    <n v="413"/>
    <s v="NZ-2022-182209"/>
    <x v="362"/>
    <d v="2022-08-08T00:00:00"/>
    <x v="4"/>
    <s v="First Class"/>
    <s v="BE-4868"/>
    <s v="Benjamin Batchelar"/>
    <x v="0"/>
    <x v="5"/>
    <x v="5"/>
    <x v="0"/>
    <x v="10"/>
    <n v="750.78"/>
    <n v="6"/>
    <n v="0.15"/>
    <n v="73.84"/>
  </r>
  <r>
    <n v="414"/>
    <s v="NZ-2025-420977"/>
    <x v="363"/>
    <d v="2025-02-23T00:00:00"/>
    <x v="3"/>
    <s v="Same Day"/>
    <s v="RO-5866"/>
    <s v="Rodney McMurray"/>
    <x v="2"/>
    <x v="6"/>
    <x v="6"/>
    <x v="0"/>
    <x v="0"/>
    <n v="896.38"/>
    <n v="9"/>
    <n v="0"/>
    <n v="248.7"/>
  </r>
  <r>
    <n v="415"/>
    <s v="NZ-2024-126340"/>
    <x v="364"/>
    <d v="2024-02-14T00:00:00"/>
    <x v="2"/>
    <s v="Standard Class"/>
    <s v="EL-4277"/>
    <s v="Ella Hansen-Woolley"/>
    <x v="2"/>
    <x v="5"/>
    <x v="5"/>
    <x v="1"/>
    <x v="1"/>
    <n v="368.45"/>
    <n v="4"/>
    <n v="0.2"/>
    <n v="35.51"/>
  </r>
  <r>
    <n v="416"/>
    <s v="NZ-2024-573850"/>
    <x v="365"/>
    <d v="2024-07-14T00:00:00"/>
    <x v="2"/>
    <s v="Standard Class"/>
    <s v="LE-7817"/>
    <s v="Lesley Best"/>
    <x v="2"/>
    <x v="0"/>
    <x v="0"/>
    <x v="1"/>
    <x v="8"/>
    <n v="1208.8800000000001"/>
    <n v="7"/>
    <n v="0.1"/>
    <n v="182.97"/>
  </r>
  <r>
    <n v="417"/>
    <s v="NZ-2022-210547"/>
    <x v="366"/>
    <d v="2022-12-04T00:00:00"/>
    <x v="4"/>
    <s v="Standard Class"/>
    <s v="JA-4898"/>
    <s v="Jade Osborne"/>
    <x v="0"/>
    <x v="1"/>
    <x v="1"/>
    <x v="0"/>
    <x v="10"/>
    <n v="1227.31"/>
    <n v="8"/>
    <n v="0.2"/>
    <n v="95.26"/>
  </r>
  <r>
    <n v="418"/>
    <s v="NZ-2024-104528"/>
    <x v="125"/>
    <d v="2024-04-22T00:00:00"/>
    <x v="2"/>
    <s v="Standard Class"/>
    <s v="JA-5026"/>
    <s v="Jacqueline Thompson-Law"/>
    <x v="2"/>
    <x v="3"/>
    <x v="3"/>
    <x v="1"/>
    <x v="3"/>
    <n v="64.63"/>
    <n v="10"/>
    <n v="0.15"/>
    <n v="6.27"/>
  </r>
  <r>
    <n v="419"/>
    <s v="NZ-2022-487681"/>
    <x v="79"/>
    <d v="2022-12-19T00:00:00"/>
    <x v="4"/>
    <s v="First Class"/>
    <s v="TA-6960"/>
    <s v="Tara Carroll"/>
    <x v="0"/>
    <x v="3"/>
    <x v="3"/>
    <x v="2"/>
    <x v="5"/>
    <n v="1325.96"/>
    <n v="5"/>
    <n v="0.15"/>
    <n v="74.17"/>
  </r>
  <r>
    <n v="420"/>
    <s v="NZ-2021-886403"/>
    <x v="95"/>
    <d v="2021-07-25T00:00:00"/>
    <x v="1"/>
    <s v="Standard Class"/>
    <s v="KY-2221"/>
    <s v="Kylie Hansen-Forsyth"/>
    <x v="2"/>
    <x v="7"/>
    <x v="7"/>
    <x v="0"/>
    <x v="4"/>
    <n v="965.96"/>
    <n v="5"/>
    <n v="0.15"/>
    <n v="231.66"/>
  </r>
  <r>
    <n v="421"/>
    <s v="NZ-2025-722129"/>
    <x v="367"/>
    <d v="2025-06-28T00:00:00"/>
    <x v="3"/>
    <s v="Standard Class"/>
    <s v="AR-7470"/>
    <s v="Arlo Foote-Reid"/>
    <x v="2"/>
    <x v="3"/>
    <x v="3"/>
    <x v="0"/>
    <x v="6"/>
    <n v="416.46"/>
    <n v="8"/>
    <n v="0"/>
    <n v="10.91"/>
  </r>
  <r>
    <n v="422"/>
    <s v="NZ-2021-471776"/>
    <x v="368"/>
    <d v="2021-10-04T00:00:00"/>
    <x v="1"/>
    <s v="Standard Class"/>
    <s v="TO-5455"/>
    <s v="Toni Paton"/>
    <x v="2"/>
    <x v="5"/>
    <x v="5"/>
    <x v="1"/>
    <x v="3"/>
    <n v="826.6"/>
    <n v="2"/>
    <n v="0"/>
    <n v="7.04"/>
  </r>
  <r>
    <n v="423"/>
    <s v="NZ-2022-502546"/>
    <x v="369"/>
    <d v="2022-08-19T00:00:00"/>
    <x v="4"/>
    <s v="First Class"/>
    <s v="JE-1104"/>
    <s v="Jeanette Jenkins"/>
    <x v="0"/>
    <x v="9"/>
    <x v="6"/>
    <x v="2"/>
    <x v="11"/>
    <n v="149.6"/>
    <n v="6"/>
    <n v="0.1"/>
    <n v="-0.27"/>
  </r>
  <r>
    <n v="424"/>
    <s v="NZ-2022-905039"/>
    <x v="370"/>
    <d v="2022-05-07T00:00:00"/>
    <x v="4"/>
    <s v="First Class"/>
    <s v="CH-6654"/>
    <s v="Christopher McKay"/>
    <x v="1"/>
    <x v="0"/>
    <x v="0"/>
    <x v="0"/>
    <x v="0"/>
    <n v="696.56"/>
    <n v="7"/>
    <n v="0.15"/>
    <n v="26.35"/>
  </r>
  <r>
    <n v="425"/>
    <s v="NZ-2022-997023"/>
    <x v="371"/>
    <d v="2022-04-18T00:00:00"/>
    <x v="4"/>
    <s v="First Class"/>
    <s v="AA-6166"/>
    <s v="Aaron Wallace-Harris"/>
    <x v="1"/>
    <x v="9"/>
    <x v="6"/>
    <x v="2"/>
    <x v="9"/>
    <n v="579.07000000000005"/>
    <n v="6"/>
    <n v="0.15"/>
    <n v="137.4"/>
  </r>
  <r>
    <n v="426"/>
    <s v="NZ-2022-472915"/>
    <x v="372"/>
    <d v="2022-01-22T00:00:00"/>
    <x v="4"/>
    <s v="Standard Class"/>
    <s v="LU-6629"/>
    <s v="Lucy McCormick"/>
    <x v="0"/>
    <x v="5"/>
    <x v="5"/>
    <x v="1"/>
    <x v="7"/>
    <n v="676.41"/>
    <n v="3"/>
    <n v="0.1"/>
    <n v="101.64"/>
  </r>
  <r>
    <n v="427"/>
    <s v="NZ-2021-808083"/>
    <x v="299"/>
    <d v="2021-07-24T00:00:00"/>
    <x v="1"/>
    <s v="Same Day"/>
    <s v="MA-3394"/>
    <s v="Margaret Thompson-Turner"/>
    <x v="0"/>
    <x v="8"/>
    <x v="8"/>
    <x v="1"/>
    <x v="3"/>
    <n v="304.31"/>
    <n v="6"/>
    <n v="0"/>
    <n v="4.55"/>
  </r>
  <r>
    <n v="428"/>
    <s v="NZ-2021-445270"/>
    <x v="141"/>
    <d v="2021-08-15T00:00:00"/>
    <x v="1"/>
    <s v="Second Class"/>
    <s v="XA-5091"/>
    <s v="Xavier Woods"/>
    <x v="2"/>
    <x v="9"/>
    <x v="6"/>
    <x v="2"/>
    <x v="11"/>
    <n v="1458.92"/>
    <n v="1"/>
    <n v="0.2"/>
    <n v="278.72000000000003"/>
  </r>
  <r>
    <n v="429"/>
    <s v="NZ-2023-329087"/>
    <x v="142"/>
    <d v="2023-01-27T00:00:00"/>
    <x v="0"/>
    <s v="Standard Class"/>
    <s v="AN-6630"/>
    <s v="Anthony Huddleston"/>
    <x v="0"/>
    <x v="0"/>
    <x v="0"/>
    <x v="2"/>
    <x v="11"/>
    <n v="1455.71"/>
    <n v="7"/>
    <n v="0"/>
    <n v="331.18"/>
  </r>
  <r>
    <n v="430"/>
    <s v="NZ-2021-174594"/>
    <x v="53"/>
    <d v="2021-09-20T00:00:00"/>
    <x v="1"/>
    <s v="First Class"/>
    <s v="RY-7027"/>
    <s v="Ryan Hart"/>
    <x v="1"/>
    <x v="1"/>
    <x v="1"/>
    <x v="1"/>
    <x v="8"/>
    <n v="1095"/>
    <n v="5"/>
    <n v="0"/>
    <n v="203.76"/>
  </r>
  <r>
    <n v="431"/>
    <s v="NZ-2024-936815"/>
    <x v="373"/>
    <d v="2024-01-19T00:00:00"/>
    <x v="2"/>
    <s v="Standard Class"/>
    <s v="RO-1653"/>
    <s v="Rose Pearce"/>
    <x v="2"/>
    <x v="0"/>
    <x v="0"/>
    <x v="2"/>
    <x v="11"/>
    <n v="140.56"/>
    <n v="9"/>
    <n v="0.15"/>
    <n v="8.64"/>
  </r>
  <r>
    <n v="432"/>
    <s v="NZ-2021-470217"/>
    <x v="374"/>
    <d v="2021-08-15T00:00:00"/>
    <x v="1"/>
    <s v="Same Day"/>
    <s v="JA-2211"/>
    <s v="Jacob Ward"/>
    <x v="0"/>
    <x v="1"/>
    <x v="1"/>
    <x v="2"/>
    <x v="9"/>
    <n v="201.51"/>
    <n v="3"/>
    <n v="0.15"/>
    <n v="25.02"/>
  </r>
  <r>
    <n v="433"/>
    <s v="NZ-2022-412924"/>
    <x v="375"/>
    <d v="2022-04-08T00:00:00"/>
    <x v="4"/>
    <s v="First Class"/>
    <s v="JA-5083"/>
    <s v="Jason Marshall"/>
    <x v="1"/>
    <x v="4"/>
    <x v="4"/>
    <x v="0"/>
    <x v="0"/>
    <n v="315.69"/>
    <n v="1"/>
    <n v="0.2"/>
    <n v="-0.6"/>
  </r>
  <r>
    <n v="434"/>
    <s v="NZ-2023-122769"/>
    <x v="376"/>
    <d v="2023-12-26T00:00:00"/>
    <x v="0"/>
    <s v="First Class"/>
    <s v="EL-4823"/>
    <s v="Ella Small"/>
    <x v="0"/>
    <x v="1"/>
    <x v="1"/>
    <x v="2"/>
    <x v="2"/>
    <n v="1306.83"/>
    <n v="9"/>
    <n v="0"/>
    <n v="57.88"/>
  </r>
  <r>
    <n v="435"/>
    <s v="NZ-2024-845271"/>
    <x v="377"/>
    <d v="2024-10-09T00:00:00"/>
    <x v="2"/>
    <s v="Standard Class"/>
    <s v="EL-7194"/>
    <s v="Elizabeth McCormick"/>
    <x v="2"/>
    <x v="3"/>
    <x v="3"/>
    <x v="0"/>
    <x v="6"/>
    <n v="1088.6199999999999"/>
    <n v="5"/>
    <n v="0.15"/>
    <n v="54.19"/>
  </r>
  <r>
    <n v="436"/>
    <s v="NZ-2022-977311"/>
    <x v="378"/>
    <d v="2022-08-16T00:00:00"/>
    <x v="4"/>
    <s v="Second Class"/>
    <s v="EL-4942"/>
    <s v="Elizabeth Williams"/>
    <x v="2"/>
    <x v="6"/>
    <x v="6"/>
    <x v="0"/>
    <x v="10"/>
    <n v="584.29"/>
    <n v="9"/>
    <n v="0.1"/>
    <n v="51.11"/>
  </r>
  <r>
    <n v="437"/>
    <s v="NZ-2024-628053"/>
    <x v="379"/>
    <d v="2024-03-24T00:00:00"/>
    <x v="2"/>
    <s v="First Class"/>
    <s v="VI-5894"/>
    <s v="Victoria Patterson"/>
    <x v="2"/>
    <x v="0"/>
    <x v="0"/>
    <x v="1"/>
    <x v="8"/>
    <n v="1145.94"/>
    <n v="3"/>
    <n v="0"/>
    <n v="148.33000000000001"/>
  </r>
  <r>
    <n v="438"/>
    <s v="NZ-2024-617318"/>
    <x v="62"/>
    <d v="2024-03-19T00:00:00"/>
    <x v="2"/>
    <s v="First Class"/>
    <s v="KE-5876"/>
    <s v="Kerry Wilkinson"/>
    <x v="1"/>
    <x v="8"/>
    <x v="8"/>
    <x v="0"/>
    <x v="0"/>
    <n v="1358.76"/>
    <n v="5"/>
    <n v="0.15"/>
    <n v="308.51"/>
  </r>
  <r>
    <n v="439"/>
    <s v="NZ-2022-541716"/>
    <x v="380"/>
    <d v="2022-10-16T00:00:00"/>
    <x v="4"/>
    <s v="Same Day"/>
    <s v="OL-6219"/>
    <s v="Olivia Baker"/>
    <x v="1"/>
    <x v="8"/>
    <x v="8"/>
    <x v="2"/>
    <x v="9"/>
    <n v="750.87"/>
    <n v="5"/>
    <n v="0.1"/>
    <n v="147.91"/>
  </r>
  <r>
    <n v="440"/>
    <s v="NZ-2022-884429"/>
    <x v="381"/>
    <d v="2022-06-14T00:00:00"/>
    <x v="4"/>
    <s v="First Class"/>
    <s v="NI-8483"/>
    <s v="Nixon Way"/>
    <x v="0"/>
    <x v="9"/>
    <x v="6"/>
    <x v="1"/>
    <x v="8"/>
    <n v="1358.04"/>
    <n v="2"/>
    <n v="0"/>
    <n v="375.82"/>
  </r>
  <r>
    <n v="441"/>
    <s v="NZ-2023-292392"/>
    <x v="260"/>
    <d v="2023-08-11T00:00:00"/>
    <x v="0"/>
    <s v="Same Day"/>
    <s v="FR-6218"/>
    <s v="Frances Hepburn-Buckley"/>
    <x v="1"/>
    <x v="8"/>
    <x v="8"/>
    <x v="2"/>
    <x v="2"/>
    <n v="944.81"/>
    <n v="8"/>
    <n v="0.1"/>
    <n v="29.49"/>
  </r>
  <r>
    <n v="442"/>
    <s v="NZ-2025-480882"/>
    <x v="382"/>
    <d v="2025-06-03T00:00:00"/>
    <x v="3"/>
    <s v="Standard Class"/>
    <s v="PE-7003"/>
    <s v="Peter Harris-Pickering"/>
    <x v="1"/>
    <x v="1"/>
    <x v="1"/>
    <x v="2"/>
    <x v="2"/>
    <n v="842.69"/>
    <n v="1"/>
    <n v="0"/>
    <n v="41.9"/>
  </r>
  <r>
    <n v="443"/>
    <s v="NZ-2025-549531"/>
    <x v="383"/>
    <d v="2025-02-08T00:00:00"/>
    <x v="3"/>
    <s v="First Class"/>
    <s v="DA-2155"/>
    <s v="David Roberts-Munro"/>
    <x v="0"/>
    <x v="9"/>
    <x v="6"/>
    <x v="1"/>
    <x v="3"/>
    <n v="1468.09"/>
    <n v="5"/>
    <n v="0"/>
    <n v="4.04"/>
  </r>
  <r>
    <n v="444"/>
    <s v="NZ-2022-274015"/>
    <x v="253"/>
    <d v="2022-04-05T00:00:00"/>
    <x v="4"/>
    <s v="Standard Class"/>
    <s v="TI-2598"/>
    <s v="Tiana Faulkner"/>
    <x v="0"/>
    <x v="8"/>
    <x v="8"/>
    <x v="0"/>
    <x v="4"/>
    <n v="437.71"/>
    <n v="3"/>
    <n v="0.2"/>
    <n v="80.88"/>
  </r>
  <r>
    <n v="445"/>
    <s v="NZ-2021-817354"/>
    <x v="384"/>
    <d v="2021-11-18T00:00:00"/>
    <x v="1"/>
    <s v="Same Day"/>
    <s v="WI-3457"/>
    <s v="William Anderson-Peters"/>
    <x v="1"/>
    <x v="3"/>
    <x v="3"/>
    <x v="1"/>
    <x v="7"/>
    <n v="783.78"/>
    <n v="5"/>
    <n v="0.1"/>
    <n v="81.06"/>
  </r>
  <r>
    <n v="446"/>
    <s v="NZ-2022-347370"/>
    <x v="385"/>
    <d v="2022-01-29T00:00:00"/>
    <x v="4"/>
    <s v="First Class"/>
    <s v="AM-9154"/>
    <s v="Amy Martin"/>
    <x v="0"/>
    <x v="2"/>
    <x v="2"/>
    <x v="1"/>
    <x v="7"/>
    <n v="673.2"/>
    <n v="2"/>
    <n v="0.2"/>
    <n v="40.21"/>
  </r>
  <r>
    <n v="447"/>
    <s v="NZ-2023-351791"/>
    <x v="386"/>
    <d v="2023-12-16T00:00:00"/>
    <x v="0"/>
    <s v="First Class"/>
    <s v="KE-8433"/>
    <s v="Kenneth Chapman"/>
    <x v="1"/>
    <x v="4"/>
    <x v="4"/>
    <x v="1"/>
    <x v="8"/>
    <n v="1331.52"/>
    <n v="9"/>
    <n v="0"/>
    <n v="346.17"/>
  </r>
  <r>
    <n v="448"/>
    <s v="NZ-2023-549802"/>
    <x v="387"/>
    <d v="2023-07-16T00:00:00"/>
    <x v="0"/>
    <s v="Same Day"/>
    <s v="JO-5467"/>
    <s v="John Stubbs-Roberts"/>
    <x v="0"/>
    <x v="8"/>
    <x v="8"/>
    <x v="1"/>
    <x v="3"/>
    <n v="1254.05"/>
    <n v="7"/>
    <n v="0.1"/>
    <n v="235.95"/>
  </r>
  <r>
    <n v="449"/>
    <s v="NZ-2024-996534"/>
    <x v="388"/>
    <d v="2024-09-19T00:00:00"/>
    <x v="2"/>
    <s v="Second Class"/>
    <s v="IS-4370"/>
    <s v="Isabel Prouse"/>
    <x v="2"/>
    <x v="3"/>
    <x v="3"/>
    <x v="0"/>
    <x v="10"/>
    <n v="521.38"/>
    <n v="6"/>
    <n v="0.15"/>
    <n v="114.91"/>
  </r>
  <r>
    <n v="450"/>
    <s v="NZ-2023-879801"/>
    <x v="389"/>
    <d v="2024-01-03T00:00:00"/>
    <x v="2"/>
    <s v="Standard Class"/>
    <s v="RO-5631"/>
    <s v="Robert Smith"/>
    <x v="0"/>
    <x v="9"/>
    <x v="6"/>
    <x v="2"/>
    <x v="2"/>
    <n v="159.85"/>
    <n v="3"/>
    <n v="0.15"/>
    <n v="3.6"/>
  </r>
  <r>
    <n v="451"/>
    <s v="NZ-2024-631867"/>
    <x v="390"/>
    <d v="2024-05-16T00:00:00"/>
    <x v="2"/>
    <s v="Standard Class"/>
    <s v="DO-2186"/>
    <s v="Donna Bailey-Cooksley"/>
    <x v="0"/>
    <x v="0"/>
    <x v="0"/>
    <x v="2"/>
    <x v="9"/>
    <n v="42.41"/>
    <n v="7"/>
    <n v="0.2"/>
    <n v="3.48"/>
  </r>
  <r>
    <n v="452"/>
    <s v="NZ-2024-647926"/>
    <x v="391"/>
    <d v="2024-10-25T00:00:00"/>
    <x v="2"/>
    <s v="Second Class"/>
    <s v="WE-9393"/>
    <s v="Wendy Mercer"/>
    <x v="0"/>
    <x v="8"/>
    <x v="8"/>
    <x v="0"/>
    <x v="4"/>
    <n v="648.39"/>
    <n v="2"/>
    <n v="0"/>
    <n v="0.22"/>
  </r>
  <r>
    <n v="453"/>
    <s v="NZ-2024-548610"/>
    <x v="392"/>
    <d v="2024-12-26T00:00:00"/>
    <x v="2"/>
    <s v="First Class"/>
    <s v="BR-4302"/>
    <s v="Brendon Thomas"/>
    <x v="0"/>
    <x v="7"/>
    <x v="7"/>
    <x v="1"/>
    <x v="1"/>
    <n v="1136.95"/>
    <n v="10"/>
    <n v="0"/>
    <n v="68.2"/>
  </r>
  <r>
    <n v="454"/>
    <s v="NZ-2023-561035"/>
    <x v="393"/>
    <d v="2023-12-04T00:00:00"/>
    <x v="0"/>
    <s v="Standard Class"/>
    <s v="GE-9197"/>
    <s v="Gemma Edwards"/>
    <x v="2"/>
    <x v="6"/>
    <x v="6"/>
    <x v="2"/>
    <x v="2"/>
    <n v="1490.19"/>
    <n v="5"/>
    <n v="0"/>
    <n v="57.57"/>
  </r>
  <r>
    <n v="455"/>
    <s v="NZ-2022-626326"/>
    <x v="25"/>
    <d v="2022-10-04T00:00:00"/>
    <x v="4"/>
    <s v="Standard Class"/>
    <s v="TI-3365"/>
    <s v="Timothy Alve"/>
    <x v="2"/>
    <x v="1"/>
    <x v="1"/>
    <x v="0"/>
    <x v="0"/>
    <n v="321.52999999999997"/>
    <n v="7"/>
    <n v="0.15"/>
    <n v="40.700000000000003"/>
  </r>
  <r>
    <n v="456"/>
    <s v="NZ-2023-810865"/>
    <x v="394"/>
    <d v="2023-03-23T00:00:00"/>
    <x v="0"/>
    <s v="Same Day"/>
    <s v="DE-7329"/>
    <s v="Deborah Forsyth"/>
    <x v="2"/>
    <x v="5"/>
    <x v="5"/>
    <x v="2"/>
    <x v="9"/>
    <n v="1468.29"/>
    <n v="7"/>
    <n v="0"/>
    <n v="366.79"/>
  </r>
  <r>
    <n v="457"/>
    <s v="NZ-2022-856809"/>
    <x v="395"/>
    <d v="2022-06-30T00:00:00"/>
    <x v="4"/>
    <s v="Second Class"/>
    <s v="IA-5181"/>
    <s v="Ian Jones"/>
    <x v="2"/>
    <x v="9"/>
    <x v="6"/>
    <x v="2"/>
    <x v="11"/>
    <n v="274.32"/>
    <n v="4"/>
    <n v="0"/>
    <n v="29.13"/>
  </r>
  <r>
    <n v="458"/>
    <s v="NZ-2023-288503"/>
    <x v="274"/>
    <d v="2023-06-18T00:00:00"/>
    <x v="0"/>
    <s v="First Class"/>
    <s v="PA-7906"/>
    <s v="Patricia Horn"/>
    <x v="2"/>
    <x v="9"/>
    <x v="6"/>
    <x v="0"/>
    <x v="10"/>
    <n v="1079.8599999999999"/>
    <n v="4"/>
    <n v="0.15"/>
    <n v="82.79"/>
  </r>
  <r>
    <n v="459"/>
    <s v="NZ-2023-368847"/>
    <x v="69"/>
    <d v="2023-10-31T00:00:00"/>
    <x v="0"/>
    <s v="First Class"/>
    <s v="ED-2433"/>
    <s v="Edward Smith-Davis"/>
    <x v="0"/>
    <x v="7"/>
    <x v="7"/>
    <x v="0"/>
    <x v="4"/>
    <n v="304.88"/>
    <n v="8"/>
    <n v="0"/>
    <n v="62.16"/>
  </r>
  <r>
    <n v="460"/>
    <s v="NZ-2022-545316"/>
    <x v="396"/>
    <d v="2022-02-18T00:00:00"/>
    <x v="4"/>
    <s v="Second Class"/>
    <s v="TI-7976"/>
    <s v="Tiare Skinner"/>
    <x v="0"/>
    <x v="0"/>
    <x v="0"/>
    <x v="0"/>
    <x v="6"/>
    <n v="1211.96"/>
    <n v="2"/>
    <n v="0.15"/>
    <n v="64.319999999999993"/>
  </r>
  <r>
    <n v="461"/>
    <s v="NZ-2022-661214"/>
    <x v="397"/>
    <d v="2022-11-27T00:00:00"/>
    <x v="4"/>
    <s v="First Class"/>
    <s v="JO-7762"/>
    <s v="Jorja Paul-Douglas"/>
    <x v="1"/>
    <x v="6"/>
    <x v="6"/>
    <x v="2"/>
    <x v="11"/>
    <n v="489.15"/>
    <n v="6"/>
    <n v="0.1"/>
    <n v="64.010000000000005"/>
  </r>
  <r>
    <n v="462"/>
    <s v="NZ-2022-927658"/>
    <x v="96"/>
    <d v="2022-08-15T00:00:00"/>
    <x v="4"/>
    <s v="Same Day"/>
    <s v="CH-9077"/>
    <s v="Charlotte Lloyd"/>
    <x v="2"/>
    <x v="5"/>
    <x v="5"/>
    <x v="2"/>
    <x v="9"/>
    <n v="1417.28"/>
    <n v="8"/>
    <n v="0.1"/>
    <n v="206.09"/>
  </r>
  <r>
    <n v="463"/>
    <s v="NZ-2022-406482"/>
    <x v="398"/>
    <d v="2022-12-03T00:00:00"/>
    <x v="4"/>
    <s v="Standard Class"/>
    <s v="SA-9104"/>
    <s v="Sandra Williamson"/>
    <x v="0"/>
    <x v="4"/>
    <x v="4"/>
    <x v="2"/>
    <x v="9"/>
    <n v="1464.24"/>
    <n v="6"/>
    <n v="0"/>
    <n v="366.34"/>
  </r>
  <r>
    <n v="464"/>
    <s v="NZ-2024-219275"/>
    <x v="399"/>
    <d v="2024-09-17T00:00:00"/>
    <x v="2"/>
    <s v="Standard Class"/>
    <s v="CA-1571"/>
    <s v="Caroline Butler"/>
    <x v="1"/>
    <x v="5"/>
    <x v="5"/>
    <x v="2"/>
    <x v="9"/>
    <n v="1189.5"/>
    <n v="6"/>
    <n v="0"/>
    <n v="311.18"/>
  </r>
  <r>
    <n v="465"/>
    <s v="NZ-2022-639757"/>
    <x v="400"/>
    <d v="2022-01-21T00:00:00"/>
    <x v="4"/>
    <s v="Second Class"/>
    <s v="CH-1774"/>
    <s v="Chloe O'Brien-Gibb"/>
    <x v="0"/>
    <x v="4"/>
    <x v="4"/>
    <x v="1"/>
    <x v="8"/>
    <n v="59.82"/>
    <n v="10"/>
    <n v="0.1"/>
    <n v="11.19"/>
  </r>
  <r>
    <n v="466"/>
    <s v="NZ-2025-644879"/>
    <x v="401"/>
    <d v="2025-04-06T00:00:00"/>
    <x v="3"/>
    <s v="Standard Class"/>
    <s v="BR-4901"/>
    <s v="Brenda Brown"/>
    <x v="2"/>
    <x v="8"/>
    <x v="8"/>
    <x v="1"/>
    <x v="7"/>
    <n v="1104.01"/>
    <n v="5"/>
    <n v="0.1"/>
    <n v="52.32"/>
  </r>
  <r>
    <n v="467"/>
    <s v="NZ-2022-972451"/>
    <x v="402"/>
    <d v="2022-11-18T00:00:00"/>
    <x v="4"/>
    <s v="Same Day"/>
    <s v="AD-3052"/>
    <s v="Adam Turner-Kenny"/>
    <x v="0"/>
    <x v="4"/>
    <x v="4"/>
    <x v="2"/>
    <x v="9"/>
    <n v="643.48"/>
    <n v="9"/>
    <n v="0.2"/>
    <n v="97.24"/>
  </r>
  <r>
    <n v="468"/>
    <s v="NZ-2024-905608"/>
    <x v="293"/>
    <d v="2024-05-03T00:00:00"/>
    <x v="2"/>
    <s v="Same Day"/>
    <s v="AL-3303"/>
    <s v="Alice Gibbs-Hepburn"/>
    <x v="2"/>
    <x v="3"/>
    <x v="3"/>
    <x v="2"/>
    <x v="9"/>
    <n v="690.53"/>
    <n v="2"/>
    <n v="0.1"/>
    <n v="4.58"/>
  </r>
  <r>
    <n v="469"/>
    <s v="NZ-2024-256128"/>
    <x v="403"/>
    <d v="2024-11-18T00:00:00"/>
    <x v="2"/>
    <s v="Second Class"/>
    <s v="MA-5215"/>
    <s v="Mark Bruce"/>
    <x v="2"/>
    <x v="3"/>
    <x v="3"/>
    <x v="1"/>
    <x v="8"/>
    <n v="191.04"/>
    <n v="7"/>
    <n v="0.15"/>
    <n v="14.66"/>
  </r>
  <r>
    <n v="470"/>
    <s v="NZ-2023-849424"/>
    <x v="404"/>
    <d v="2023-05-13T00:00:00"/>
    <x v="0"/>
    <s v="First Class"/>
    <s v="SE-1031"/>
    <s v="Sebastian Ellery-Webster"/>
    <x v="1"/>
    <x v="5"/>
    <x v="5"/>
    <x v="2"/>
    <x v="5"/>
    <n v="314.18"/>
    <n v="8"/>
    <n v="0.2"/>
    <n v="41.08"/>
  </r>
  <r>
    <n v="471"/>
    <s v="NZ-2024-283410"/>
    <x v="405"/>
    <d v="2024-05-06T00:00:00"/>
    <x v="2"/>
    <s v="Standard Class"/>
    <s v="SH-5981"/>
    <s v="Shirley Watts"/>
    <x v="2"/>
    <x v="6"/>
    <x v="6"/>
    <x v="0"/>
    <x v="0"/>
    <n v="85.23"/>
    <n v="10"/>
    <n v="0"/>
    <n v="21.62"/>
  </r>
  <r>
    <n v="472"/>
    <s v="NZ-2024-696560"/>
    <x v="406"/>
    <d v="2024-05-23T00:00:00"/>
    <x v="2"/>
    <s v="Same Day"/>
    <s v="MI-3815"/>
    <s v="Michael Jamieson"/>
    <x v="2"/>
    <x v="1"/>
    <x v="1"/>
    <x v="2"/>
    <x v="2"/>
    <n v="1483.19"/>
    <n v="4"/>
    <n v="0.15"/>
    <n v="189.59"/>
  </r>
  <r>
    <n v="473"/>
    <s v="NZ-2024-995474"/>
    <x v="407"/>
    <d v="2024-07-15T00:00:00"/>
    <x v="2"/>
    <s v="Standard Class"/>
    <s v="RO-1434"/>
    <s v="Ross McLeod"/>
    <x v="2"/>
    <x v="0"/>
    <x v="0"/>
    <x v="1"/>
    <x v="7"/>
    <n v="1426.33"/>
    <n v="10"/>
    <n v="0.15"/>
    <n v="63"/>
  </r>
  <r>
    <n v="474"/>
    <s v="NZ-2023-169405"/>
    <x v="408"/>
    <d v="2023-06-01T00:00:00"/>
    <x v="0"/>
    <s v="Standard Class"/>
    <s v="EL-5317"/>
    <s v="Ella Willis"/>
    <x v="0"/>
    <x v="8"/>
    <x v="8"/>
    <x v="1"/>
    <x v="7"/>
    <n v="549.27"/>
    <n v="7"/>
    <n v="0.15"/>
    <n v="116.27"/>
  </r>
  <r>
    <n v="475"/>
    <s v="NZ-2023-254035"/>
    <x v="409"/>
    <d v="2023-09-09T00:00:00"/>
    <x v="0"/>
    <s v="Second Class"/>
    <s v="JA-9798"/>
    <s v="Jade Martin-Bruce"/>
    <x v="0"/>
    <x v="8"/>
    <x v="8"/>
    <x v="2"/>
    <x v="2"/>
    <n v="1478"/>
    <n v="3"/>
    <n v="0.2"/>
    <n v="99.44"/>
  </r>
  <r>
    <n v="476"/>
    <s v="NZ-2021-739256"/>
    <x v="410"/>
    <d v="2021-08-04T00:00:00"/>
    <x v="1"/>
    <s v="First Class"/>
    <s v="MI-5544"/>
    <s v="Michael Hepburn"/>
    <x v="1"/>
    <x v="0"/>
    <x v="0"/>
    <x v="0"/>
    <x v="4"/>
    <n v="82.32"/>
    <n v="1"/>
    <n v="0.2"/>
    <n v="1.17"/>
  </r>
  <r>
    <n v="477"/>
    <s v="NZ-2025-252607"/>
    <x v="206"/>
    <d v="2025-04-23T00:00:00"/>
    <x v="3"/>
    <s v="Second Class"/>
    <s v="WI-7531"/>
    <s v="William Pickering"/>
    <x v="1"/>
    <x v="1"/>
    <x v="1"/>
    <x v="1"/>
    <x v="3"/>
    <n v="1418.54"/>
    <n v="8"/>
    <n v="0.15"/>
    <n v="322.43"/>
  </r>
  <r>
    <n v="478"/>
    <s v="NZ-2024-330090"/>
    <x v="411"/>
    <d v="2024-11-01T00:00:00"/>
    <x v="2"/>
    <s v="Standard Class"/>
    <s v="JO-7516"/>
    <s v="Joshua Mason-O'Brien"/>
    <x v="0"/>
    <x v="0"/>
    <x v="0"/>
    <x v="1"/>
    <x v="7"/>
    <n v="1384.39"/>
    <n v="8"/>
    <n v="0.1"/>
    <n v="73.930000000000007"/>
  </r>
  <r>
    <n v="479"/>
    <s v="NZ-2023-704247"/>
    <x v="412"/>
    <d v="2023-07-08T00:00:00"/>
    <x v="0"/>
    <s v="Second Class"/>
    <s v="MA-9648"/>
    <s v="Mark Lewis-Jamieson"/>
    <x v="2"/>
    <x v="9"/>
    <x v="6"/>
    <x v="0"/>
    <x v="10"/>
    <n v="958.9"/>
    <n v="1"/>
    <n v="0"/>
    <n v="252.79"/>
  </r>
  <r>
    <n v="480"/>
    <s v="NZ-2024-939544"/>
    <x v="413"/>
    <d v="2024-06-21T00:00:00"/>
    <x v="2"/>
    <s v="Same Day"/>
    <s v="DO-6873"/>
    <s v="Donna Cresswell"/>
    <x v="0"/>
    <x v="6"/>
    <x v="6"/>
    <x v="1"/>
    <x v="8"/>
    <n v="1359.6"/>
    <n v="8"/>
    <n v="0.2"/>
    <n v="48.62"/>
  </r>
  <r>
    <n v="481"/>
    <s v="NZ-2025-426432"/>
    <x v="276"/>
    <d v="2025-07-02T00:00:00"/>
    <x v="3"/>
    <s v="Same Day"/>
    <s v="JO-1296"/>
    <s v="Joshua Scott"/>
    <x v="0"/>
    <x v="6"/>
    <x v="6"/>
    <x v="2"/>
    <x v="5"/>
    <n v="114.94"/>
    <n v="5"/>
    <n v="0.1"/>
    <n v="1.9"/>
  </r>
  <r>
    <n v="482"/>
    <s v="NZ-2023-432538"/>
    <x v="414"/>
    <d v="2023-09-16T00:00:00"/>
    <x v="0"/>
    <s v="First Class"/>
    <s v="KI-7484"/>
    <s v="Kim Currie"/>
    <x v="1"/>
    <x v="6"/>
    <x v="6"/>
    <x v="1"/>
    <x v="1"/>
    <n v="67.069999999999993"/>
    <n v="4"/>
    <n v="0.1"/>
    <n v="16.16"/>
  </r>
  <r>
    <n v="483"/>
    <s v="NZ-2022-413945"/>
    <x v="346"/>
    <d v="2022-11-03T00:00:00"/>
    <x v="4"/>
    <s v="Same Day"/>
    <s v="WE-1524"/>
    <s v="Wendy Webb"/>
    <x v="0"/>
    <x v="0"/>
    <x v="0"/>
    <x v="0"/>
    <x v="0"/>
    <n v="966.99"/>
    <n v="3"/>
    <n v="0.15"/>
    <n v="4.7300000000000004"/>
  </r>
  <r>
    <n v="484"/>
    <s v="NZ-2025-133688"/>
    <x v="415"/>
    <d v="2025-03-15T00:00:00"/>
    <x v="3"/>
    <s v="Standard Class"/>
    <s v="CA-1832"/>
    <s v="Cameron Smith"/>
    <x v="2"/>
    <x v="4"/>
    <x v="4"/>
    <x v="0"/>
    <x v="4"/>
    <n v="297.07"/>
    <n v="9"/>
    <n v="0"/>
    <n v="2.94"/>
  </r>
  <r>
    <n v="485"/>
    <s v="NZ-2022-214399"/>
    <x v="416"/>
    <d v="2022-09-18T00:00:00"/>
    <x v="4"/>
    <s v="Standard Class"/>
    <s v="AL-9454"/>
    <s v="Alice Gibb"/>
    <x v="2"/>
    <x v="0"/>
    <x v="0"/>
    <x v="1"/>
    <x v="1"/>
    <n v="1097.8800000000001"/>
    <n v="1"/>
    <n v="0.2"/>
    <n v="-21.81"/>
  </r>
  <r>
    <n v="486"/>
    <s v="NZ-2023-999806"/>
    <x v="164"/>
    <d v="2023-12-06T00:00:00"/>
    <x v="0"/>
    <s v="First Class"/>
    <s v="AM-8805"/>
    <s v="Amy McNabb"/>
    <x v="1"/>
    <x v="3"/>
    <x v="3"/>
    <x v="1"/>
    <x v="8"/>
    <n v="1135.6099999999999"/>
    <n v="6"/>
    <n v="0.15"/>
    <n v="-11.71"/>
  </r>
  <r>
    <n v="487"/>
    <s v="NZ-2025-378293"/>
    <x v="417"/>
    <d v="2025-02-16T00:00:00"/>
    <x v="3"/>
    <s v="Standard Class"/>
    <s v="NI-6060"/>
    <s v="Nicholas Davis"/>
    <x v="1"/>
    <x v="8"/>
    <x v="8"/>
    <x v="1"/>
    <x v="8"/>
    <n v="295.8"/>
    <n v="9"/>
    <n v="0.2"/>
    <n v="47.46"/>
  </r>
  <r>
    <n v="488"/>
    <s v="NZ-2021-889398"/>
    <x v="418"/>
    <d v="2021-07-22T00:00:00"/>
    <x v="1"/>
    <s v="Second Class"/>
    <s v="CH-7240"/>
    <s v="Christine Smith"/>
    <x v="0"/>
    <x v="0"/>
    <x v="0"/>
    <x v="1"/>
    <x v="7"/>
    <n v="405.72"/>
    <n v="2"/>
    <n v="0.2"/>
    <n v="16.95"/>
  </r>
  <r>
    <n v="489"/>
    <s v="NZ-2023-547664"/>
    <x v="419"/>
    <d v="2023-09-01T00:00:00"/>
    <x v="0"/>
    <s v="Standard Class"/>
    <s v="JA-7565"/>
    <s v="Jacob Knight"/>
    <x v="2"/>
    <x v="7"/>
    <x v="7"/>
    <x v="2"/>
    <x v="2"/>
    <n v="473.72"/>
    <n v="1"/>
    <n v="0.15"/>
    <n v="76.150000000000006"/>
  </r>
  <r>
    <n v="490"/>
    <s v="NZ-2025-209002"/>
    <x v="420"/>
    <d v="2025-05-24T00:00:00"/>
    <x v="3"/>
    <s v="Standard Class"/>
    <s v="CO-2355"/>
    <s v="Cooper Taylor"/>
    <x v="2"/>
    <x v="1"/>
    <x v="1"/>
    <x v="0"/>
    <x v="6"/>
    <n v="184.23"/>
    <n v="5"/>
    <n v="0.2"/>
    <n v="20.59"/>
  </r>
  <r>
    <n v="491"/>
    <s v="NZ-2022-203381"/>
    <x v="421"/>
    <d v="2022-07-31T00:00:00"/>
    <x v="4"/>
    <s v="Same Day"/>
    <s v="HA-4140"/>
    <s v="Harrison Patchett"/>
    <x v="0"/>
    <x v="8"/>
    <x v="8"/>
    <x v="2"/>
    <x v="2"/>
    <n v="1356.49"/>
    <n v="1"/>
    <n v="0.2"/>
    <n v="139.41999999999999"/>
  </r>
  <r>
    <n v="492"/>
    <s v="NZ-2025-863863"/>
    <x v="422"/>
    <d v="2025-05-09T00:00:00"/>
    <x v="3"/>
    <s v="Standard Class"/>
    <s v="MA-1029"/>
    <s v="Mackenzie Shepherd-Prouse"/>
    <x v="0"/>
    <x v="5"/>
    <x v="5"/>
    <x v="1"/>
    <x v="8"/>
    <n v="513.39"/>
    <n v="3"/>
    <n v="0.1"/>
    <n v="24.96"/>
  </r>
  <r>
    <n v="493"/>
    <s v="NZ-2022-584404"/>
    <x v="423"/>
    <d v="2022-10-21T00:00:00"/>
    <x v="4"/>
    <s v="Second Class"/>
    <s v="PH-5910"/>
    <s v="Phillip Hume-Jones"/>
    <x v="0"/>
    <x v="6"/>
    <x v="6"/>
    <x v="0"/>
    <x v="10"/>
    <n v="720.9"/>
    <n v="3"/>
    <n v="0.1"/>
    <n v="186.17"/>
  </r>
  <r>
    <n v="494"/>
    <s v="NZ-2021-361845"/>
    <x v="424"/>
    <d v="2021-12-17T00:00:00"/>
    <x v="1"/>
    <s v="Same Day"/>
    <s v="BL-3579"/>
    <s v="Blake Hope"/>
    <x v="1"/>
    <x v="3"/>
    <x v="3"/>
    <x v="0"/>
    <x v="6"/>
    <n v="1027.1600000000001"/>
    <n v="9"/>
    <n v="0"/>
    <n v="183.76"/>
  </r>
  <r>
    <n v="495"/>
    <s v="NZ-2022-916402"/>
    <x v="425"/>
    <d v="2022-02-04T00:00:00"/>
    <x v="4"/>
    <s v="First Class"/>
    <s v="RI-7219"/>
    <s v="Richard Davis-Simpson"/>
    <x v="2"/>
    <x v="3"/>
    <x v="3"/>
    <x v="2"/>
    <x v="9"/>
    <n v="1189.74"/>
    <n v="6"/>
    <n v="0.15"/>
    <n v="51.77"/>
  </r>
  <r>
    <n v="496"/>
    <s v="NZ-2025-126593"/>
    <x v="57"/>
    <d v="2025-04-02T00:00:00"/>
    <x v="3"/>
    <s v="Standard Class"/>
    <s v="RU-5867"/>
    <s v="Ruby Ryan"/>
    <x v="2"/>
    <x v="6"/>
    <x v="6"/>
    <x v="1"/>
    <x v="7"/>
    <n v="384.71"/>
    <n v="1"/>
    <n v="0.15"/>
    <n v="46.66"/>
  </r>
  <r>
    <n v="497"/>
    <s v="NZ-2023-264505"/>
    <x v="426"/>
    <d v="2023-08-05T00:00:00"/>
    <x v="0"/>
    <s v="Standard Class"/>
    <s v="AA-4872"/>
    <s v="Aaron Hughes"/>
    <x v="0"/>
    <x v="8"/>
    <x v="8"/>
    <x v="0"/>
    <x v="10"/>
    <n v="994.76"/>
    <n v="4"/>
    <n v="0.1"/>
    <n v="226.37"/>
  </r>
  <r>
    <n v="498"/>
    <s v="NZ-2022-586751"/>
    <x v="427"/>
    <d v="2022-08-04T00:00:00"/>
    <x v="4"/>
    <s v="Same Day"/>
    <s v="TY-5020"/>
    <s v="Tyler Cook"/>
    <x v="2"/>
    <x v="0"/>
    <x v="0"/>
    <x v="1"/>
    <x v="1"/>
    <n v="1219.3699999999999"/>
    <n v="5"/>
    <n v="0"/>
    <n v="109.38"/>
  </r>
  <r>
    <n v="499"/>
    <s v="NZ-2024-827174"/>
    <x v="428"/>
    <d v="2024-05-19T00:00:00"/>
    <x v="2"/>
    <s v="Standard Class"/>
    <s v="SH-5065"/>
    <s v="Sheryl Buick"/>
    <x v="2"/>
    <x v="6"/>
    <x v="6"/>
    <x v="1"/>
    <x v="7"/>
    <n v="464.27"/>
    <n v="7"/>
    <n v="0.1"/>
    <n v="91.55"/>
  </r>
  <r>
    <n v="500"/>
    <s v="NZ-2022-553515"/>
    <x v="429"/>
    <d v="2022-02-13T00:00:00"/>
    <x v="4"/>
    <s v="First Class"/>
    <s v="SH-4687"/>
    <s v="Shania Manning"/>
    <x v="0"/>
    <x v="2"/>
    <x v="2"/>
    <x v="0"/>
    <x v="6"/>
    <n v="607.62"/>
    <n v="6"/>
    <n v="0"/>
    <n v="30.14"/>
  </r>
  <r>
    <n v="501"/>
    <s v="NZ-2022-780963"/>
    <x v="421"/>
    <d v="2022-07-25T00:00:00"/>
    <x v="4"/>
    <s v="Standard Class"/>
    <s v="PH-7109"/>
    <s v="Phoebe Baxter-Lancaster"/>
    <x v="0"/>
    <x v="5"/>
    <x v="5"/>
    <x v="2"/>
    <x v="5"/>
    <n v="1203.6600000000001"/>
    <n v="8"/>
    <n v="0"/>
    <n v="165.14"/>
  </r>
  <r>
    <n v="502"/>
    <s v="NZ-2022-238179"/>
    <x v="430"/>
    <d v="2022-12-22T00:00:00"/>
    <x v="4"/>
    <s v="Second Class"/>
    <s v="GI-5551"/>
    <s v="Gillian Gray"/>
    <x v="0"/>
    <x v="3"/>
    <x v="3"/>
    <x v="2"/>
    <x v="9"/>
    <n v="582.38"/>
    <n v="4"/>
    <n v="0.1"/>
    <n v="14.42"/>
  </r>
  <r>
    <n v="503"/>
    <s v="NZ-2022-624967"/>
    <x v="431"/>
    <d v="2022-01-06T00:00:00"/>
    <x v="4"/>
    <s v="Second Class"/>
    <s v="CA-4472"/>
    <s v="Catherine Douglas"/>
    <x v="0"/>
    <x v="5"/>
    <x v="5"/>
    <x v="2"/>
    <x v="5"/>
    <n v="988.98"/>
    <n v="6"/>
    <n v="0.1"/>
    <n v="174.79"/>
  </r>
  <r>
    <n v="504"/>
    <s v="NZ-2024-979055"/>
    <x v="432"/>
    <d v="2024-02-13T00:00:00"/>
    <x v="2"/>
    <s v="Standard Class"/>
    <s v="RO-4407"/>
    <s v="Robert Lewis"/>
    <x v="0"/>
    <x v="6"/>
    <x v="6"/>
    <x v="1"/>
    <x v="8"/>
    <n v="628.44000000000005"/>
    <n v="3"/>
    <n v="0.15"/>
    <n v="129.88999999999999"/>
  </r>
  <r>
    <n v="505"/>
    <s v="NZ-2023-785630"/>
    <x v="433"/>
    <d v="2023-03-08T00:00:00"/>
    <x v="0"/>
    <s v="Same Day"/>
    <s v="LI-6205"/>
    <s v="Lilly Campbell"/>
    <x v="2"/>
    <x v="2"/>
    <x v="2"/>
    <x v="1"/>
    <x v="8"/>
    <n v="159.55000000000001"/>
    <n v="2"/>
    <n v="0"/>
    <n v="2.44"/>
  </r>
  <r>
    <n v="506"/>
    <s v="NZ-2023-640993"/>
    <x v="83"/>
    <d v="2023-11-11T00:00:00"/>
    <x v="0"/>
    <s v="Same Day"/>
    <s v="BR-7195"/>
    <s v="Bruce Henderson"/>
    <x v="1"/>
    <x v="5"/>
    <x v="5"/>
    <x v="1"/>
    <x v="3"/>
    <n v="1222.58"/>
    <n v="2"/>
    <n v="0"/>
    <n v="304.27999999999997"/>
  </r>
  <r>
    <n v="507"/>
    <s v="NZ-2022-665146"/>
    <x v="434"/>
    <d v="2022-04-07T00:00:00"/>
    <x v="4"/>
    <s v="Second Class"/>
    <s v="JU-3617"/>
    <s v="Judith Dobson"/>
    <x v="2"/>
    <x v="1"/>
    <x v="1"/>
    <x v="0"/>
    <x v="4"/>
    <n v="697.64"/>
    <n v="5"/>
    <n v="0"/>
    <n v="79.7"/>
  </r>
  <r>
    <n v="508"/>
    <s v="NZ-2024-209300"/>
    <x v="180"/>
    <d v="2024-07-04T00:00:00"/>
    <x v="2"/>
    <s v="Standard Class"/>
    <s v="CA-8469"/>
    <s v="Cameron Cook"/>
    <x v="2"/>
    <x v="2"/>
    <x v="2"/>
    <x v="0"/>
    <x v="10"/>
    <n v="833.87"/>
    <n v="6"/>
    <n v="0.1"/>
    <n v="85.86"/>
  </r>
  <r>
    <n v="509"/>
    <s v="NZ-2021-726579"/>
    <x v="435"/>
    <d v="2021-08-13T00:00:00"/>
    <x v="1"/>
    <s v="Second Class"/>
    <s v="CH-4492"/>
    <s v="Chloe Carr-Bird"/>
    <x v="0"/>
    <x v="1"/>
    <x v="1"/>
    <x v="1"/>
    <x v="3"/>
    <n v="646"/>
    <n v="10"/>
    <n v="0"/>
    <n v="64.33"/>
  </r>
  <r>
    <n v="510"/>
    <s v="NZ-2025-173486"/>
    <x v="436"/>
    <d v="2025-06-07T00:00:00"/>
    <x v="3"/>
    <s v="First Class"/>
    <s v="JA-2884"/>
    <s v="Jared Barr"/>
    <x v="1"/>
    <x v="3"/>
    <x v="3"/>
    <x v="2"/>
    <x v="2"/>
    <n v="1414.57"/>
    <n v="6"/>
    <n v="0.15"/>
    <n v="167.86"/>
  </r>
  <r>
    <n v="511"/>
    <s v="NZ-2024-626664"/>
    <x v="171"/>
    <d v="2025-01-02T00:00:00"/>
    <x v="3"/>
    <s v="Same Day"/>
    <s v="JU-2168"/>
    <s v="Justin Mason-Smith"/>
    <x v="2"/>
    <x v="2"/>
    <x v="2"/>
    <x v="1"/>
    <x v="8"/>
    <n v="445.1"/>
    <n v="6"/>
    <n v="0.1"/>
    <n v="34.46"/>
  </r>
  <r>
    <n v="512"/>
    <s v="NZ-2022-659402"/>
    <x v="437"/>
    <d v="2022-07-10T00:00:00"/>
    <x v="4"/>
    <s v="Second Class"/>
    <s v="AI-7940"/>
    <s v="Aidan Gardner"/>
    <x v="0"/>
    <x v="0"/>
    <x v="0"/>
    <x v="1"/>
    <x v="8"/>
    <n v="164.95"/>
    <n v="1"/>
    <n v="0"/>
    <n v="4.82"/>
  </r>
  <r>
    <n v="513"/>
    <s v="NZ-2022-490862"/>
    <x v="438"/>
    <d v="2022-02-16T00:00:00"/>
    <x v="4"/>
    <s v="Second Class"/>
    <s v="SA-6542"/>
    <s v="Sarah Wilkinson-Hoskins"/>
    <x v="0"/>
    <x v="1"/>
    <x v="1"/>
    <x v="0"/>
    <x v="0"/>
    <n v="195.55"/>
    <n v="5"/>
    <n v="0.2"/>
    <n v="29.55"/>
  </r>
  <r>
    <n v="514"/>
    <s v="NZ-2022-582435"/>
    <x v="439"/>
    <d v="2022-08-01T00:00:00"/>
    <x v="4"/>
    <s v="Second Class"/>
    <s v="LU-8040"/>
    <s v="Luke Davis"/>
    <x v="2"/>
    <x v="6"/>
    <x v="6"/>
    <x v="1"/>
    <x v="1"/>
    <n v="211.35"/>
    <n v="2"/>
    <n v="0"/>
    <n v="18.3"/>
  </r>
  <r>
    <n v="515"/>
    <s v="NZ-2023-887989"/>
    <x v="440"/>
    <d v="2023-07-23T00:00:00"/>
    <x v="0"/>
    <s v="Second Class"/>
    <s v="DA-1790"/>
    <s v="David Murphy"/>
    <x v="0"/>
    <x v="7"/>
    <x v="7"/>
    <x v="0"/>
    <x v="6"/>
    <n v="950.92"/>
    <n v="7"/>
    <n v="0.1"/>
    <n v="55.83"/>
  </r>
  <r>
    <n v="516"/>
    <s v="NZ-2025-891698"/>
    <x v="42"/>
    <d v="2025-06-05T00:00:00"/>
    <x v="3"/>
    <s v="Second Class"/>
    <s v="KA-8246"/>
    <s v="Kathleen Moran"/>
    <x v="2"/>
    <x v="9"/>
    <x v="6"/>
    <x v="0"/>
    <x v="10"/>
    <n v="451.95"/>
    <n v="9"/>
    <n v="0.1"/>
    <n v="55.55"/>
  </r>
  <r>
    <n v="517"/>
    <s v="NZ-2022-405064"/>
    <x v="441"/>
    <d v="2022-03-01T00:00:00"/>
    <x v="4"/>
    <s v="First Class"/>
    <s v="HA-9472"/>
    <s v="Hayden Evans"/>
    <x v="2"/>
    <x v="9"/>
    <x v="6"/>
    <x v="1"/>
    <x v="1"/>
    <n v="146.34"/>
    <n v="1"/>
    <n v="0"/>
    <n v="39.58"/>
  </r>
  <r>
    <n v="518"/>
    <s v="NZ-2024-260451"/>
    <x v="442"/>
    <d v="2024-10-28T00:00:00"/>
    <x v="2"/>
    <s v="Same Day"/>
    <s v="JA-5247"/>
    <s v="Jason Grant"/>
    <x v="1"/>
    <x v="1"/>
    <x v="1"/>
    <x v="2"/>
    <x v="5"/>
    <n v="1065.81"/>
    <n v="7"/>
    <n v="0.15"/>
    <n v="206.08"/>
  </r>
  <r>
    <n v="519"/>
    <s v="NZ-2023-307692"/>
    <x v="443"/>
    <d v="2023-11-17T00:00:00"/>
    <x v="0"/>
    <s v="Same Day"/>
    <s v="GA-2714"/>
    <s v="Garry Coutts"/>
    <x v="0"/>
    <x v="7"/>
    <x v="7"/>
    <x v="0"/>
    <x v="0"/>
    <n v="478.4"/>
    <n v="3"/>
    <n v="0.2"/>
    <n v="55.61"/>
  </r>
  <r>
    <n v="520"/>
    <s v="NZ-2022-769090"/>
    <x v="444"/>
    <d v="2022-12-29T00:00:00"/>
    <x v="4"/>
    <s v="Standard Class"/>
    <s v="AM-2296"/>
    <s v="Amanda Scott"/>
    <x v="2"/>
    <x v="5"/>
    <x v="5"/>
    <x v="2"/>
    <x v="9"/>
    <n v="895.86"/>
    <n v="6"/>
    <n v="0.15"/>
    <n v="62.49"/>
  </r>
  <r>
    <n v="521"/>
    <s v="NZ-2024-649917"/>
    <x v="65"/>
    <d v="2024-11-14T00:00:00"/>
    <x v="2"/>
    <s v="Same Day"/>
    <s v="JA-4878"/>
    <s v="Jack Long"/>
    <x v="0"/>
    <x v="8"/>
    <x v="8"/>
    <x v="0"/>
    <x v="6"/>
    <n v="1179.79"/>
    <n v="10"/>
    <n v="0.1"/>
    <n v="274.24"/>
  </r>
  <r>
    <n v="522"/>
    <s v="NZ-2023-234136"/>
    <x v="445"/>
    <d v="2023-03-29T00:00:00"/>
    <x v="0"/>
    <s v="First Class"/>
    <s v="HU-3720"/>
    <s v="Hugo Coley-Ryan"/>
    <x v="2"/>
    <x v="0"/>
    <x v="0"/>
    <x v="0"/>
    <x v="10"/>
    <n v="1371.95"/>
    <n v="4"/>
    <n v="0.1"/>
    <n v="217.49"/>
  </r>
  <r>
    <n v="523"/>
    <s v="NZ-2023-836320"/>
    <x v="446"/>
    <d v="2023-09-16T00:00:00"/>
    <x v="0"/>
    <s v="First Class"/>
    <s v="DA-7347"/>
    <s v="Daniel Reader-Bryant"/>
    <x v="1"/>
    <x v="2"/>
    <x v="2"/>
    <x v="0"/>
    <x v="10"/>
    <n v="219.28"/>
    <n v="9"/>
    <n v="0.15"/>
    <n v="29.67"/>
  </r>
  <r>
    <n v="524"/>
    <s v="NZ-2024-595628"/>
    <x v="447"/>
    <d v="2024-05-07T00:00:00"/>
    <x v="2"/>
    <s v="First Class"/>
    <s v="BR-7909"/>
    <s v="Brittany Pedersen"/>
    <x v="2"/>
    <x v="9"/>
    <x v="6"/>
    <x v="0"/>
    <x v="10"/>
    <n v="1423.4"/>
    <n v="1"/>
    <n v="0.1"/>
    <n v="135.26"/>
  </r>
  <r>
    <n v="525"/>
    <s v="NZ-2022-566577"/>
    <x v="397"/>
    <d v="2022-11-21T00:00:00"/>
    <x v="4"/>
    <s v="Same Day"/>
    <s v="RI-7549"/>
    <s v="Richard Ford"/>
    <x v="2"/>
    <x v="0"/>
    <x v="0"/>
    <x v="1"/>
    <x v="7"/>
    <n v="1362.17"/>
    <n v="4"/>
    <n v="0.2"/>
    <n v="278.86"/>
  </r>
  <r>
    <n v="526"/>
    <s v="NZ-2024-183349"/>
    <x v="102"/>
    <d v="2024-02-02T00:00:00"/>
    <x v="2"/>
    <s v="Second Class"/>
    <s v="MA-7666"/>
    <s v="Matthew Mitchell"/>
    <x v="2"/>
    <x v="4"/>
    <x v="4"/>
    <x v="1"/>
    <x v="3"/>
    <n v="184.06"/>
    <n v="6"/>
    <n v="0.1"/>
    <n v="17.98"/>
  </r>
  <r>
    <n v="527"/>
    <s v="NZ-2022-172122"/>
    <x v="234"/>
    <d v="2022-07-31T00:00:00"/>
    <x v="4"/>
    <s v="First Class"/>
    <s v="LU-3843"/>
    <s v="Luca Smith-Pratt"/>
    <x v="1"/>
    <x v="1"/>
    <x v="1"/>
    <x v="0"/>
    <x v="0"/>
    <n v="689.67"/>
    <n v="4"/>
    <n v="0.2"/>
    <n v="66.819999999999993"/>
  </r>
  <r>
    <n v="528"/>
    <s v="NZ-2024-925063"/>
    <x v="448"/>
    <d v="2024-12-15T00:00:00"/>
    <x v="2"/>
    <s v="Standard Class"/>
    <s v="SA-6612"/>
    <s v="Samantha Tucker"/>
    <x v="2"/>
    <x v="2"/>
    <x v="2"/>
    <x v="1"/>
    <x v="7"/>
    <n v="1267.08"/>
    <n v="6"/>
    <n v="0.15"/>
    <n v="162.47999999999999"/>
  </r>
  <r>
    <n v="529"/>
    <s v="NZ-2023-885987"/>
    <x v="449"/>
    <d v="2023-09-01T00:00:00"/>
    <x v="0"/>
    <s v="Second Class"/>
    <s v="EL-5290"/>
    <s v="Elizabeth Trask"/>
    <x v="2"/>
    <x v="6"/>
    <x v="6"/>
    <x v="2"/>
    <x v="2"/>
    <n v="148.16999999999999"/>
    <n v="1"/>
    <n v="0"/>
    <n v="29"/>
  </r>
  <r>
    <n v="530"/>
    <s v="NZ-2022-578351"/>
    <x v="450"/>
    <d v="2022-05-12T00:00:00"/>
    <x v="4"/>
    <s v="Standard Class"/>
    <s v="SA-6978"/>
    <s v="Sam Meredith-Allan"/>
    <x v="0"/>
    <x v="2"/>
    <x v="2"/>
    <x v="0"/>
    <x v="6"/>
    <n v="825.32"/>
    <n v="6"/>
    <n v="0.2"/>
    <n v="42.93"/>
  </r>
  <r>
    <n v="531"/>
    <s v="NZ-2023-622519"/>
    <x v="451"/>
    <d v="2023-10-21T00:00:00"/>
    <x v="0"/>
    <s v="Same Day"/>
    <s v="JU-6510"/>
    <s v="Julia Judd-Dixon"/>
    <x v="0"/>
    <x v="1"/>
    <x v="1"/>
    <x v="0"/>
    <x v="4"/>
    <n v="196.03"/>
    <n v="4"/>
    <n v="0.2"/>
    <n v="0.36"/>
  </r>
  <r>
    <n v="532"/>
    <s v="NZ-2023-830352"/>
    <x v="30"/>
    <d v="2023-01-15T00:00:00"/>
    <x v="0"/>
    <s v="Same Day"/>
    <s v="SH-1029"/>
    <s v="Shane Harper"/>
    <x v="2"/>
    <x v="0"/>
    <x v="0"/>
    <x v="1"/>
    <x v="3"/>
    <n v="568.28"/>
    <n v="8"/>
    <n v="0"/>
    <n v="23.26"/>
  </r>
  <r>
    <n v="533"/>
    <s v="NZ-2024-337666"/>
    <x v="452"/>
    <d v="2025-01-02T00:00:00"/>
    <x v="3"/>
    <s v="Same Day"/>
    <s v="DE-3514"/>
    <s v="Debbie Cooke"/>
    <x v="0"/>
    <x v="9"/>
    <x v="6"/>
    <x v="1"/>
    <x v="1"/>
    <n v="799.13"/>
    <n v="1"/>
    <n v="0.2"/>
    <n v="149"/>
  </r>
  <r>
    <n v="534"/>
    <s v="NZ-2024-280415"/>
    <x v="186"/>
    <d v="2024-09-11T00:00:00"/>
    <x v="2"/>
    <s v="First Class"/>
    <s v="AN-8380"/>
    <s v="Angela Forrest"/>
    <x v="2"/>
    <x v="4"/>
    <x v="4"/>
    <x v="2"/>
    <x v="5"/>
    <n v="1220.1300000000001"/>
    <n v="3"/>
    <n v="0.1"/>
    <n v="29.75"/>
  </r>
  <r>
    <n v="535"/>
    <s v="NZ-2021-326093"/>
    <x v="453"/>
    <d v="2021-09-23T00:00:00"/>
    <x v="1"/>
    <s v="Second Class"/>
    <s v="SA-3552"/>
    <s v="Sarah Rowe"/>
    <x v="1"/>
    <x v="6"/>
    <x v="6"/>
    <x v="0"/>
    <x v="10"/>
    <n v="498.19"/>
    <n v="3"/>
    <n v="0.15"/>
    <n v="14.71"/>
  </r>
  <r>
    <n v="536"/>
    <s v="NZ-2023-105101"/>
    <x v="454"/>
    <d v="2023-02-13T00:00:00"/>
    <x v="0"/>
    <s v="Same Day"/>
    <s v="IA-1448"/>
    <s v="Ian McKinnon"/>
    <x v="0"/>
    <x v="9"/>
    <x v="6"/>
    <x v="2"/>
    <x v="2"/>
    <n v="1245.78"/>
    <n v="5"/>
    <n v="0.15"/>
    <n v="86.44"/>
  </r>
  <r>
    <n v="537"/>
    <s v="NZ-2024-160902"/>
    <x v="455"/>
    <d v="2024-05-08T00:00:00"/>
    <x v="2"/>
    <s v="Second Class"/>
    <s v="DA-2739"/>
    <s v="Daniel Bruce"/>
    <x v="1"/>
    <x v="3"/>
    <x v="3"/>
    <x v="2"/>
    <x v="5"/>
    <n v="890.01"/>
    <n v="5"/>
    <n v="0.15"/>
    <n v="183.9"/>
  </r>
  <r>
    <n v="538"/>
    <s v="NZ-2023-910536"/>
    <x v="456"/>
    <d v="2023-10-29T00:00:00"/>
    <x v="0"/>
    <s v="Second Class"/>
    <s v="SO-4279"/>
    <s v="Sofia Curtis-Stone"/>
    <x v="0"/>
    <x v="0"/>
    <x v="0"/>
    <x v="0"/>
    <x v="6"/>
    <n v="1474.98"/>
    <n v="6"/>
    <n v="0.15"/>
    <n v="238.35"/>
  </r>
  <r>
    <n v="539"/>
    <s v="NZ-2025-327647"/>
    <x v="111"/>
    <d v="2025-02-27T00:00:00"/>
    <x v="3"/>
    <s v="Same Day"/>
    <s v="SU-4499"/>
    <s v="Suzanne Bell"/>
    <x v="0"/>
    <x v="6"/>
    <x v="6"/>
    <x v="1"/>
    <x v="3"/>
    <n v="33.89"/>
    <n v="1"/>
    <n v="0.1"/>
    <n v="2.72"/>
  </r>
  <r>
    <n v="540"/>
    <s v="NZ-2022-817822"/>
    <x v="457"/>
    <d v="2022-07-20T00:00:00"/>
    <x v="4"/>
    <s v="Second Class"/>
    <s v="CH-2699"/>
    <s v="Christine Simpson-Ham"/>
    <x v="2"/>
    <x v="0"/>
    <x v="0"/>
    <x v="2"/>
    <x v="9"/>
    <n v="944.8"/>
    <n v="10"/>
    <n v="0.2"/>
    <n v="67.819999999999993"/>
  </r>
  <r>
    <n v="541"/>
    <s v="NZ-2024-677414"/>
    <x v="458"/>
    <d v="2024-08-23T00:00:00"/>
    <x v="2"/>
    <s v="First Class"/>
    <s v="RA-9281"/>
    <s v="Rachel Gray-Smart"/>
    <x v="0"/>
    <x v="3"/>
    <x v="3"/>
    <x v="2"/>
    <x v="5"/>
    <n v="888.83"/>
    <n v="10"/>
    <n v="0.15"/>
    <n v="46.54"/>
  </r>
  <r>
    <n v="542"/>
    <s v="NZ-2023-977318"/>
    <x v="112"/>
    <d v="2023-11-05T00:00:00"/>
    <x v="0"/>
    <s v="First Class"/>
    <s v="RI-1793"/>
    <s v="Richard Reid"/>
    <x v="1"/>
    <x v="7"/>
    <x v="7"/>
    <x v="2"/>
    <x v="2"/>
    <n v="711.05"/>
    <n v="2"/>
    <n v="0.2"/>
    <n v="68.88"/>
  </r>
  <r>
    <n v="543"/>
    <s v="NZ-2024-321795"/>
    <x v="459"/>
    <d v="2024-09-07T00:00:00"/>
    <x v="2"/>
    <s v="Standard Class"/>
    <s v="TE-8425"/>
    <s v="Teresa Martin"/>
    <x v="0"/>
    <x v="5"/>
    <x v="5"/>
    <x v="0"/>
    <x v="0"/>
    <n v="1025.17"/>
    <n v="5"/>
    <n v="0.15"/>
    <n v="142.11000000000001"/>
  </r>
  <r>
    <n v="544"/>
    <s v="NZ-2021-645380"/>
    <x v="460"/>
    <d v="2021-10-18T00:00:00"/>
    <x v="1"/>
    <s v="Second Class"/>
    <s v="TO-7447"/>
    <s v="Todd Scott"/>
    <x v="1"/>
    <x v="1"/>
    <x v="1"/>
    <x v="0"/>
    <x v="6"/>
    <n v="745.22"/>
    <n v="4"/>
    <n v="0.15"/>
    <n v="158.47999999999999"/>
  </r>
  <r>
    <n v="545"/>
    <s v="NZ-2021-486950"/>
    <x v="461"/>
    <d v="2021-09-04T00:00:00"/>
    <x v="1"/>
    <s v="Standard Class"/>
    <s v="MA-3525"/>
    <s v="Mark Duncan-MacKay"/>
    <x v="0"/>
    <x v="1"/>
    <x v="1"/>
    <x v="0"/>
    <x v="0"/>
    <n v="768.08"/>
    <n v="6"/>
    <n v="0"/>
    <n v="19.77"/>
  </r>
  <r>
    <n v="546"/>
    <s v="NZ-2024-623607"/>
    <x v="462"/>
    <d v="2024-03-22T00:00:00"/>
    <x v="2"/>
    <s v="First Class"/>
    <s v="PA-3964"/>
    <s v="Patrick Williams"/>
    <x v="1"/>
    <x v="1"/>
    <x v="1"/>
    <x v="0"/>
    <x v="4"/>
    <n v="685.41"/>
    <n v="1"/>
    <n v="0.1"/>
    <n v="139.56"/>
  </r>
  <r>
    <n v="547"/>
    <s v="NZ-2025-460009"/>
    <x v="212"/>
    <d v="2025-03-20T00:00:00"/>
    <x v="3"/>
    <s v="Same Day"/>
    <s v="AA-7553"/>
    <s v="Aaron Mason"/>
    <x v="2"/>
    <x v="7"/>
    <x v="7"/>
    <x v="2"/>
    <x v="2"/>
    <n v="1296.6300000000001"/>
    <n v="3"/>
    <n v="0"/>
    <n v="140.63"/>
  </r>
  <r>
    <n v="548"/>
    <s v="NZ-2022-369521"/>
    <x v="463"/>
    <d v="2022-02-15T00:00:00"/>
    <x v="4"/>
    <s v="First Class"/>
    <s v="DO-2947"/>
    <s v="Donna Zimmerman"/>
    <x v="2"/>
    <x v="6"/>
    <x v="6"/>
    <x v="2"/>
    <x v="2"/>
    <n v="173.07"/>
    <n v="5"/>
    <n v="0.2"/>
    <n v="10.65"/>
  </r>
  <r>
    <n v="549"/>
    <s v="NZ-2022-831544"/>
    <x v="324"/>
    <d v="2023-01-06T00:00:00"/>
    <x v="0"/>
    <s v="Standard Class"/>
    <s v="BE-3753"/>
    <s v="Belinda Davidson-Webster"/>
    <x v="2"/>
    <x v="4"/>
    <x v="4"/>
    <x v="1"/>
    <x v="8"/>
    <n v="957.49"/>
    <n v="1"/>
    <n v="0.2"/>
    <n v="81.540000000000006"/>
  </r>
  <r>
    <n v="550"/>
    <s v="NZ-2022-684068"/>
    <x v="107"/>
    <d v="2022-09-01T00:00:00"/>
    <x v="4"/>
    <s v="Second Class"/>
    <s v="JA-1786"/>
    <s v="Jan Pickering"/>
    <x v="1"/>
    <x v="0"/>
    <x v="0"/>
    <x v="1"/>
    <x v="7"/>
    <n v="402.54"/>
    <n v="1"/>
    <n v="0"/>
    <n v="71.55"/>
  </r>
  <r>
    <n v="551"/>
    <s v="NZ-2021-772441"/>
    <x v="464"/>
    <d v="2021-08-04T00:00:00"/>
    <x v="1"/>
    <s v="First Class"/>
    <s v="MI-5341"/>
    <s v="Mikayla Schwass"/>
    <x v="0"/>
    <x v="7"/>
    <x v="7"/>
    <x v="2"/>
    <x v="2"/>
    <n v="987.84"/>
    <n v="6"/>
    <n v="0"/>
    <n v="231.34"/>
  </r>
  <r>
    <n v="552"/>
    <s v="NZ-2024-672758"/>
    <x v="465"/>
    <d v="2024-11-26T00:00:00"/>
    <x v="2"/>
    <s v="Same Day"/>
    <s v="ME-2026"/>
    <s v="Melissa Powell"/>
    <x v="0"/>
    <x v="5"/>
    <x v="5"/>
    <x v="2"/>
    <x v="5"/>
    <n v="616.91999999999996"/>
    <n v="3"/>
    <n v="0.2"/>
    <n v="26.46"/>
  </r>
  <r>
    <n v="553"/>
    <s v="NZ-2023-465605"/>
    <x v="4"/>
    <d v="2023-05-20T00:00:00"/>
    <x v="0"/>
    <s v="Standard Class"/>
    <s v="ST-6158"/>
    <s v="Stephen Mears-Boon"/>
    <x v="0"/>
    <x v="4"/>
    <x v="4"/>
    <x v="2"/>
    <x v="5"/>
    <n v="251.63"/>
    <n v="8"/>
    <n v="0.2"/>
    <n v="15.89"/>
  </r>
  <r>
    <n v="554"/>
    <s v="NZ-2023-833893"/>
    <x v="466"/>
    <d v="2023-07-13T00:00:00"/>
    <x v="0"/>
    <s v="Standard Class"/>
    <s v="RE-3714"/>
    <s v="Rebecca Anderson"/>
    <x v="2"/>
    <x v="0"/>
    <x v="0"/>
    <x v="0"/>
    <x v="6"/>
    <n v="597.5"/>
    <n v="1"/>
    <n v="0.15"/>
    <n v="24.74"/>
  </r>
  <r>
    <n v="555"/>
    <s v="NZ-2023-386555"/>
    <x v="467"/>
    <d v="2023-04-09T00:00:00"/>
    <x v="0"/>
    <s v="Standard Class"/>
    <s v="RI-5115"/>
    <s v="Riley Brown-Pritchard"/>
    <x v="2"/>
    <x v="3"/>
    <x v="3"/>
    <x v="1"/>
    <x v="1"/>
    <n v="1247.44"/>
    <n v="7"/>
    <n v="0.1"/>
    <n v="314.32"/>
  </r>
  <r>
    <n v="556"/>
    <s v="NZ-2023-496099"/>
    <x v="468"/>
    <d v="2023-06-17T00:00:00"/>
    <x v="0"/>
    <s v="First Class"/>
    <s v="LE-1326"/>
    <s v="Lesley Wallace"/>
    <x v="1"/>
    <x v="2"/>
    <x v="2"/>
    <x v="2"/>
    <x v="2"/>
    <n v="554.84"/>
    <n v="9"/>
    <n v="0.15"/>
    <n v="101.72"/>
  </r>
  <r>
    <n v="557"/>
    <s v="NZ-2025-138102"/>
    <x v="469"/>
    <d v="2025-01-25T00:00:00"/>
    <x v="3"/>
    <s v="Second Class"/>
    <s v="SI-7107"/>
    <s v="Simon Eaton-Matthews"/>
    <x v="1"/>
    <x v="2"/>
    <x v="2"/>
    <x v="2"/>
    <x v="11"/>
    <n v="1006.66"/>
    <n v="5"/>
    <n v="0.15"/>
    <n v="226.64"/>
  </r>
  <r>
    <n v="558"/>
    <s v="NZ-2022-394992"/>
    <x v="470"/>
    <d v="2022-03-22T00:00:00"/>
    <x v="4"/>
    <s v="Standard Class"/>
    <s v="PH-1144"/>
    <s v="Philippa Jones-Lambert"/>
    <x v="0"/>
    <x v="2"/>
    <x v="2"/>
    <x v="1"/>
    <x v="3"/>
    <n v="721.46"/>
    <n v="9"/>
    <n v="0.2"/>
    <n v="55.84"/>
  </r>
  <r>
    <n v="559"/>
    <s v="NZ-2022-910962"/>
    <x v="471"/>
    <d v="2022-09-15T00:00:00"/>
    <x v="4"/>
    <s v="First Class"/>
    <s v="TR-3162"/>
    <s v="Tracey Simpson"/>
    <x v="2"/>
    <x v="4"/>
    <x v="4"/>
    <x v="1"/>
    <x v="1"/>
    <n v="964.02"/>
    <n v="7"/>
    <n v="0.15"/>
    <n v="136.81"/>
  </r>
  <r>
    <n v="560"/>
    <s v="NZ-2022-973232"/>
    <x v="472"/>
    <d v="2022-03-20T00:00:00"/>
    <x v="4"/>
    <s v="First Class"/>
    <s v="MI-1753"/>
    <s v="Michelle Campbell"/>
    <x v="1"/>
    <x v="1"/>
    <x v="1"/>
    <x v="0"/>
    <x v="6"/>
    <n v="220.53"/>
    <n v="4"/>
    <n v="0.1"/>
    <n v="25.25"/>
  </r>
  <r>
    <n v="561"/>
    <s v="NZ-2022-869466"/>
    <x v="473"/>
    <d v="2022-06-09T00:00:00"/>
    <x v="4"/>
    <s v="Standard Class"/>
    <s v="EL-9004"/>
    <s v="Ellie Gullery"/>
    <x v="0"/>
    <x v="0"/>
    <x v="0"/>
    <x v="0"/>
    <x v="0"/>
    <n v="531.95000000000005"/>
    <n v="10"/>
    <n v="0.15"/>
    <n v="46.15"/>
  </r>
  <r>
    <n v="562"/>
    <s v="NZ-2024-442913"/>
    <x v="474"/>
    <d v="2024-01-29T00:00:00"/>
    <x v="2"/>
    <s v="Second Class"/>
    <s v="JA-7048"/>
    <s v="Jane Anderson"/>
    <x v="2"/>
    <x v="6"/>
    <x v="6"/>
    <x v="1"/>
    <x v="8"/>
    <n v="501.82"/>
    <n v="1"/>
    <n v="0.15"/>
    <n v="68.06"/>
  </r>
  <r>
    <n v="563"/>
    <s v="NZ-2024-784101"/>
    <x v="475"/>
    <d v="2024-08-19T00:00:00"/>
    <x v="2"/>
    <s v="Same Day"/>
    <s v="JA-9592"/>
    <s v="James Jones"/>
    <x v="2"/>
    <x v="7"/>
    <x v="7"/>
    <x v="0"/>
    <x v="0"/>
    <n v="1182.98"/>
    <n v="9"/>
    <n v="0.2"/>
    <n v="-20.56"/>
  </r>
  <r>
    <n v="564"/>
    <s v="NZ-2022-795055"/>
    <x v="40"/>
    <d v="2022-07-07T00:00:00"/>
    <x v="4"/>
    <s v="Same Day"/>
    <s v="PA-4602"/>
    <s v="Paige Bryant"/>
    <x v="1"/>
    <x v="4"/>
    <x v="4"/>
    <x v="1"/>
    <x v="1"/>
    <n v="331.4"/>
    <n v="7"/>
    <n v="0"/>
    <n v="71.94"/>
  </r>
  <r>
    <n v="565"/>
    <s v="NZ-2023-648326"/>
    <x v="476"/>
    <d v="2023-02-21T00:00:00"/>
    <x v="0"/>
    <s v="Second Class"/>
    <s v="MA-9333"/>
    <s v="Manaia Kendall"/>
    <x v="2"/>
    <x v="3"/>
    <x v="3"/>
    <x v="2"/>
    <x v="5"/>
    <n v="1071.07"/>
    <n v="1"/>
    <n v="0.2"/>
    <n v="156.43"/>
  </r>
  <r>
    <n v="566"/>
    <s v="NZ-2022-659862"/>
    <x v="333"/>
    <d v="2022-03-17T00:00:00"/>
    <x v="4"/>
    <s v="First Class"/>
    <s v="AM-8594"/>
    <s v="Amanda Jacques"/>
    <x v="2"/>
    <x v="9"/>
    <x v="6"/>
    <x v="0"/>
    <x v="6"/>
    <n v="299.89"/>
    <n v="6"/>
    <n v="0.1"/>
    <n v="27.1"/>
  </r>
  <r>
    <n v="567"/>
    <s v="NZ-2023-542906"/>
    <x v="477"/>
    <d v="2023-04-28T00:00:00"/>
    <x v="0"/>
    <s v="Standard Class"/>
    <s v="KA-3349"/>
    <s v="Katie Powell-Waters"/>
    <x v="2"/>
    <x v="8"/>
    <x v="8"/>
    <x v="0"/>
    <x v="6"/>
    <n v="1342.88"/>
    <n v="5"/>
    <n v="0.1"/>
    <n v="255.45"/>
  </r>
  <r>
    <n v="568"/>
    <s v="NZ-2023-169697"/>
    <x v="478"/>
    <d v="2023-12-17T00:00:00"/>
    <x v="0"/>
    <s v="Standard Class"/>
    <s v="JA-9185"/>
    <s v="Janine Gibson"/>
    <x v="0"/>
    <x v="3"/>
    <x v="3"/>
    <x v="0"/>
    <x v="6"/>
    <n v="261.07"/>
    <n v="9"/>
    <n v="0.2"/>
    <n v="7.94"/>
  </r>
  <r>
    <n v="569"/>
    <s v="NZ-2024-889540"/>
    <x v="122"/>
    <d v="2024-11-27T00:00:00"/>
    <x v="2"/>
    <s v="Standard Class"/>
    <s v="JU-1606"/>
    <s v="Julie McMillan"/>
    <x v="2"/>
    <x v="4"/>
    <x v="4"/>
    <x v="2"/>
    <x v="2"/>
    <n v="1119.5999999999999"/>
    <n v="2"/>
    <n v="0.15"/>
    <n v="96.4"/>
  </r>
  <r>
    <n v="570"/>
    <s v="NZ-2025-412891"/>
    <x v="401"/>
    <d v="2025-04-01T00:00:00"/>
    <x v="3"/>
    <s v="Same Day"/>
    <s v="SH-8125"/>
    <s v="Sharon George-Thomas"/>
    <x v="2"/>
    <x v="7"/>
    <x v="7"/>
    <x v="1"/>
    <x v="8"/>
    <n v="446.32"/>
    <n v="10"/>
    <n v="0.2"/>
    <n v="67.400000000000006"/>
  </r>
  <r>
    <n v="571"/>
    <s v="NZ-2021-134923"/>
    <x v="95"/>
    <d v="2021-07-23T00:00:00"/>
    <x v="1"/>
    <s v="Second Class"/>
    <s v="JO-6047"/>
    <s v="Joshua Strawbridge"/>
    <x v="1"/>
    <x v="9"/>
    <x v="6"/>
    <x v="1"/>
    <x v="1"/>
    <n v="919.32"/>
    <n v="6"/>
    <n v="0.1"/>
    <n v="236.22"/>
  </r>
  <r>
    <n v="572"/>
    <s v="NZ-2022-394214"/>
    <x v="158"/>
    <d v="2022-01-17T00:00:00"/>
    <x v="4"/>
    <s v="Standard Class"/>
    <s v="MA-1036"/>
    <s v="Maree Bush"/>
    <x v="1"/>
    <x v="5"/>
    <x v="5"/>
    <x v="1"/>
    <x v="3"/>
    <n v="1364.08"/>
    <n v="8"/>
    <n v="0.2"/>
    <n v="85.83"/>
  </r>
  <r>
    <n v="573"/>
    <s v="NZ-2022-249357"/>
    <x v="479"/>
    <d v="2022-03-30T00:00:00"/>
    <x v="4"/>
    <s v="Standard Class"/>
    <s v="LA-5954"/>
    <s v="Lachlan Hay"/>
    <x v="1"/>
    <x v="0"/>
    <x v="0"/>
    <x v="0"/>
    <x v="0"/>
    <n v="347.95"/>
    <n v="5"/>
    <n v="0.2"/>
    <n v="11.73"/>
  </r>
  <r>
    <n v="574"/>
    <s v="NZ-2024-936675"/>
    <x v="480"/>
    <d v="2024-03-25T00:00:00"/>
    <x v="2"/>
    <s v="Standard Class"/>
    <s v="SC-5617"/>
    <s v="Scott Bell"/>
    <x v="2"/>
    <x v="7"/>
    <x v="7"/>
    <x v="1"/>
    <x v="7"/>
    <n v="418.63"/>
    <n v="4"/>
    <n v="0.1"/>
    <n v="102.71"/>
  </r>
  <r>
    <n v="575"/>
    <s v="NZ-2022-294649"/>
    <x v="481"/>
    <d v="2022-04-15T00:00:00"/>
    <x v="4"/>
    <s v="First Class"/>
    <s v="CH-6720"/>
    <s v="Christine McEwen"/>
    <x v="1"/>
    <x v="9"/>
    <x v="6"/>
    <x v="1"/>
    <x v="8"/>
    <n v="78.150000000000006"/>
    <n v="3"/>
    <n v="0.15"/>
    <n v="5.14"/>
  </r>
  <r>
    <n v="576"/>
    <s v="NZ-2023-243468"/>
    <x v="210"/>
    <d v="2023-09-17T00:00:00"/>
    <x v="0"/>
    <s v="Same Day"/>
    <s v="PA-8083"/>
    <s v="Patrick Hudson"/>
    <x v="1"/>
    <x v="9"/>
    <x v="6"/>
    <x v="2"/>
    <x v="9"/>
    <n v="1297.05"/>
    <n v="4"/>
    <n v="0"/>
    <n v="376.19"/>
  </r>
  <r>
    <n v="577"/>
    <s v="NZ-2025-839770"/>
    <x v="359"/>
    <d v="2025-03-21T00:00:00"/>
    <x v="3"/>
    <s v="First Class"/>
    <s v="MI-3554"/>
    <s v="Michelle Short"/>
    <x v="2"/>
    <x v="6"/>
    <x v="6"/>
    <x v="0"/>
    <x v="6"/>
    <n v="458.04"/>
    <n v="2"/>
    <n v="0.15"/>
    <n v="64.88"/>
  </r>
  <r>
    <n v="578"/>
    <s v="NZ-2022-913056"/>
    <x v="482"/>
    <d v="2022-12-21T00:00:00"/>
    <x v="4"/>
    <s v="Standard Class"/>
    <s v="AM-2470"/>
    <s v="Amaia Norton-Barr"/>
    <x v="1"/>
    <x v="4"/>
    <x v="4"/>
    <x v="2"/>
    <x v="11"/>
    <n v="1433.08"/>
    <n v="4"/>
    <n v="0"/>
    <n v="401.37"/>
  </r>
  <r>
    <n v="579"/>
    <s v="NZ-2021-638968"/>
    <x v="483"/>
    <d v="2021-09-21T00:00:00"/>
    <x v="1"/>
    <s v="Second Class"/>
    <s v="MA-8072"/>
    <s v="Mark Bird"/>
    <x v="2"/>
    <x v="1"/>
    <x v="1"/>
    <x v="1"/>
    <x v="7"/>
    <n v="1487.17"/>
    <n v="4"/>
    <n v="0"/>
    <n v="255.42"/>
  </r>
  <r>
    <n v="580"/>
    <s v="NZ-2023-747434"/>
    <x v="350"/>
    <d v="2023-05-04T00:00:00"/>
    <x v="0"/>
    <s v="Second Class"/>
    <s v="CR-7462"/>
    <s v="Craig Mitchell"/>
    <x v="0"/>
    <x v="2"/>
    <x v="2"/>
    <x v="2"/>
    <x v="2"/>
    <n v="329.54"/>
    <n v="6"/>
    <n v="0.1"/>
    <n v="11.92"/>
  </r>
  <r>
    <n v="581"/>
    <s v="NZ-2025-380255"/>
    <x v="484"/>
    <d v="2025-02-26T00:00:00"/>
    <x v="3"/>
    <s v="Standard Class"/>
    <s v="MA-7999"/>
    <s v="Matthew Hardy-Ward"/>
    <x v="2"/>
    <x v="3"/>
    <x v="3"/>
    <x v="2"/>
    <x v="5"/>
    <n v="715.79"/>
    <n v="2"/>
    <n v="0.15"/>
    <n v="-1.85"/>
  </r>
  <r>
    <n v="582"/>
    <s v="NZ-2024-994010"/>
    <x v="296"/>
    <d v="2024-02-19T00:00:00"/>
    <x v="2"/>
    <s v="Standard Class"/>
    <s v="BE-6019"/>
    <s v="Beverley Campbell"/>
    <x v="2"/>
    <x v="2"/>
    <x v="2"/>
    <x v="2"/>
    <x v="5"/>
    <n v="84.7"/>
    <n v="7"/>
    <n v="0.15"/>
    <n v="9.01"/>
  </r>
  <r>
    <n v="583"/>
    <s v="NZ-2022-825833"/>
    <x v="423"/>
    <d v="2022-10-21T00:00:00"/>
    <x v="4"/>
    <s v="Standard Class"/>
    <s v="TH-2937"/>
    <s v="Thomas Hickey"/>
    <x v="2"/>
    <x v="7"/>
    <x v="7"/>
    <x v="1"/>
    <x v="8"/>
    <n v="1119.45"/>
    <n v="5"/>
    <n v="0"/>
    <n v="223.5"/>
  </r>
  <r>
    <n v="584"/>
    <s v="NZ-2024-834986"/>
    <x v="485"/>
    <d v="2024-03-20T00:00:00"/>
    <x v="2"/>
    <s v="Same Day"/>
    <s v="CH-7514"/>
    <s v="Charlotte Watts"/>
    <x v="1"/>
    <x v="1"/>
    <x v="1"/>
    <x v="2"/>
    <x v="11"/>
    <n v="1371.77"/>
    <n v="1"/>
    <n v="0"/>
    <n v="245.82"/>
  </r>
  <r>
    <n v="585"/>
    <s v="NZ-2021-543562"/>
    <x v="486"/>
    <d v="2021-12-28T00:00:00"/>
    <x v="1"/>
    <s v="Standard Class"/>
    <s v="CH-9872"/>
    <s v="Christopher Neal"/>
    <x v="1"/>
    <x v="6"/>
    <x v="6"/>
    <x v="2"/>
    <x v="11"/>
    <n v="1138.46"/>
    <n v="2"/>
    <n v="0.15"/>
    <n v="43.14"/>
  </r>
  <r>
    <n v="586"/>
    <s v="NZ-2025-548716"/>
    <x v="216"/>
    <d v="2025-02-08T00:00:00"/>
    <x v="3"/>
    <s v="First Class"/>
    <s v="CH-1760"/>
    <s v="Christopher Cresswell"/>
    <x v="1"/>
    <x v="8"/>
    <x v="8"/>
    <x v="0"/>
    <x v="6"/>
    <n v="685.88"/>
    <n v="7"/>
    <n v="0.1"/>
    <n v="47.26"/>
  </r>
  <r>
    <n v="587"/>
    <s v="NZ-2023-711542"/>
    <x v="487"/>
    <d v="2023-07-01T00:00:00"/>
    <x v="0"/>
    <s v="Standard Class"/>
    <s v="FI-8942"/>
    <s v="Fiona North"/>
    <x v="2"/>
    <x v="4"/>
    <x v="4"/>
    <x v="2"/>
    <x v="2"/>
    <n v="1320.32"/>
    <n v="3"/>
    <n v="0"/>
    <n v="345.57"/>
  </r>
  <r>
    <n v="588"/>
    <s v="NZ-2022-735241"/>
    <x v="488"/>
    <d v="2022-12-04T00:00:00"/>
    <x v="4"/>
    <s v="Second Class"/>
    <s v="TR-1175"/>
    <s v="Troy Clarke-Wallis"/>
    <x v="0"/>
    <x v="3"/>
    <x v="3"/>
    <x v="2"/>
    <x v="11"/>
    <n v="1350.11"/>
    <n v="4"/>
    <n v="0.1"/>
    <n v="208.44"/>
  </r>
  <r>
    <n v="589"/>
    <s v="NZ-2022-464241"/>
    <x v="489"/>
    <d v="2022-06-10T00:00:00"/>
    <x v="4"/>
    <s v="Second Class"/>
    <s v="JE-8501"/>
    <s v="Jessica Ward"/>
    <x v="2"/>
    <x v="0"/>
    <x v="0"/>
    <x v="0"/>
    <x v="4"/>
    <n v="1071.55"/>
    <n v="8"/>
    <n v="0.2"/>
    <n v="93.78"/>
  </r>
  <r>
    <n v="590"/>
    <s v="NZ-2023-880827"/>
    <x v="490"/>
    <d v="2023-12-15T00:00:00"/>
    <x v="0"/>
    <s v="Same Day"/>
    <s v="AD-6455"/>
    <s v="Addison Harris-Coutts"/>
    <x v="1"/>
    <x v="4"/>
    <x v="4"/>
    <x v="0"/>
    <x v="6"/>
    <n v="591.87"/>
    <n v="1"/>
    <n v="0.15"/>
    <n v="138.59"/>
  </r>
  <r>
    <n v="591"/>
    <s v="NZ-2023-247748"/>
    <x v="491"/>
    <d v="2023-02-17T00:00:00"/>
    <x v="0"/>
    <s v="Same Day"/>
    <s v="SI-6765"/>
    <s v="Simon Mason-Payne"/>
    <x v="1"/>
    <x v="9"/>
    <x v="6"/>
    <x v="2"/>
    <x v="9"/>
    <n v="701.36"/>
    <n v="10"/>
    <n v="0.1"/>
    <n v="173"/>
  </r>
  <r>
    <n v="592"/>
    <s v="NZ-2022-869369"/>
    <x v="492"/>
    <d v="2022-03-08T00:00:00"/>
    <x v="4"/>
    <s v="Same Day"/>
    <s v="MA-2428"/>
    <s v="Margaret Allan"/>
    <x v="0"/>
    <x v="9"/>
    <x v="6"/>
    <x v="2"/>
    <x v="9"/>
    <n v="1096.29"/>
    <n v="9"/>
    <n v="0.2"/>
    <n v="186.91"/>
  </r>
  <r>
    <n v="593"/>
    <s v="NZ-2024-709687"/>
    <x v="493"/>
    <d v="2024-11-28T00:00:00"/>
    <x v="2"/>
    <s v="First Class"/>
    <s v="AN-5025"/>
    <s v="Anne Allen"/>
    <x v="2"/>
    <x v="1"/>
    <x v="1"/>
    <x v="2"/>
    <x v="5"/>
    <n v="200.48"/>
    <n v="1"/>
    <n v="0.15"/>
    <n v="-1.93"/>
  </r>
  <r>
    <n v="594"/>
    <s v="NZ-2022-209712"/>
    <x v="494"/>
    <d v="2022-07-15T00:00:00"/>
    <x v="4"/>
    <s v="Same Day"/>
    <s v="CH-7182"/>
    <s v="Charles Hayes"/>
    <x v="0"/>
    <x v="1"/>
    <x v="1"/>
    <x v="1"/>
    <x v="8"/>
    <n v="146.97999999999999"/>
    <n v="4"/>
    <n v="0.15"/>
    <n v="26.75"/>
  </r>
  <r>
    <n v="595"/>
    <s v="NZ-2023-513328"/>
    <x v="440"/>
    <d v="2023-07-26T00:00:00"/>
    <x v="0"/>
    <s v="Standard Class"/>
    <s v="JE-7674"/>
    <s v="Jennifer Hart-Davis"/>
    <x v="2"/>
    <x v="0"/>
    <x v="0"/>
    <x v="2"/>
    <x v="5"/>
    <n v="1437.31"/>
    <n v="9"/>
    <n v="0"/>
    <n v="372.8"/>
  </r>
  <r>
    <n v="596"/>
    <s v="NZ-2024-585599"/>
    <x v="495"/>
    <d v="2024-06-04T00:00:00"/>
    <x v="2"/>
    <s v="First Class"/>
    <s v="LO-2299"/>
    <s v="Lorraine Harper"/>
    <x v="2"/>
    <x v="1"/>
    <x v="1"/>
    <x v="1"/>
    <x v="1"/>
    <n v="315.82"/>
    <n v="4"/>
    <n v="0.2"/>
    <n v="18.78"/>
  </r>
  <r>
    <n v="597"/>
    <s v="NZ-2022-652898"/>
    <x v="496"/>
    <d v="2022-09-08T00:00:00"/>
    <x v="4"/>
    <s v="Second Class"/>
    <s v="MA-5322"/>
    <s v="Marie Gill"/>
    <x v="0"/>
    <x v="7"/>
    <x v="7"/>
    <x v="0"/>
    <x v="0"/>
    <n v="533.34"/>
    <n v="5"/>
    <n v="0.15"/>
    <n v="6.79"/>
  </r>
  <r>
    <n v="598"/>
    <s v="NZ-2022-219145"/>
    <x v="497"/>
    <d v="2022-02-20T00:00:00"/>
    <x v="4"/>
    <s v="Standard Class"/>
    <s v="AN-5094"/>
    <s v="Anthony Reid-Parker"/>
    <x v="1"/>
    <x v="1"/>
    <x v="1"/>
    <x v="2"/>
    <x v="11"/>
    <n v="942.73"/>
    <n v="1"/>
    <n v="0.15"/>
    <n v="3.15"/>
  </r>
  <r>
    <n v="599"/>
    <s v="NZ-2022-147943"/>
    <x v="241"/>
    <d v="2022-10-15T00:00:00"/>
    <x v="4"/>
    <s v="Standard Class"/>
    <s v="DA-8143"/>
    <s v="Daniel Kerr-Cox"/>
    <x v="2"/>
    <x v="0"/>
    <x v="0"/>
    <x v="1"/>
    <x v="7"/>
    <n v="498.39"/>
    <n v="5"/>
    <n v="0.2"/>
    <n v="76.73"/>
  </r>
  <r>
    <n v="600"/>
    <s v="NZ-2024-915536"/>
    <x v="498"/>
    <d v="2024-04-14T00:00:00"/>
    <x v="2"/>
    <s v="Second Class"/>
    <s v="LE-3037"/>
    <s v="Leanne Ford"/>
    <x v="1"/>
    <x v="4"/>
    <x v="4"/>
    <x v="2"/>
    <x v="2"/>
    <n v="1347.73"/>
    <n v="4"/>
    <n v="0.1"/>
    <n v="274.32"/>
  </r>
  <r>
    <n v="601"/>
    <s v="NZ-2024-909803"/>
    <x v="499"/>
    <d v="2024-10-23T00:00:00"/>
    <x v="2"/>
    <s v="Standard Class"/>
    <s v="RE-1163"/>
    <s v="Renee Hadfield"/>
    <x v="0"/>
    <x v="0"/>
    <x v="0"/>
    <x v="2"/>
    <x v="5"/>
    <n v="1346.79"/>
    <n v="7"/>
    <n v="0"/>
    <n v="182.49"/>
  </r>
  <r>
    <n v="602"/>
    <s v="NZ-2025-863676"/>
    <x v="500"/>
    <d v="2025-02-02T00:00:00"/>
    <x v="3"/>
    <s v="Same Day"/>
    <s v="MI-8542"/>
    <s v="Michaela Kerr"/>
    <x v="2"/>
    <x v="7"/>
    <x v="7"/>
    <x v="1"/>
    <x v="3"/>
    <n v="205.86"/>
    <n v="5"/>
    <n v="0"/>
    <n v="31.21"/>
  </r>
  <r>
    <n v="603"/>
    <s v="NZ-2025-915162"/>
    <x v="501"/>
    <d v="2025-07-05T00:00:00"/>
    <x v="3"/>
    <s v="Standard Class"/>
    <s v="CR-9062"/>
    <s v="Craig Parsons"/>
    <x v="1"/>
    <x v="5"/>
    <x v="5"/>
    <x v="1"/>
    <x v="7"/>
    <n v="1075.28"/>
    <n v="6"/>
    <n v="0.2"/>
    <n v="122.63"/>
  </r>
  <r>
    <n v="604"/>
    <s v="NZ-2025-547402"/>
    <x v="502"/>
    <d v="2025-05-21T00:00:00"/>
    <x v="3"/>
    <s v="First Class"/>
    <s v="IS-4677"/>
    <s v="Isaac Simpson"/>
    <x v="1"/>
    <x v="3"/>
    <x v="3"/>
    <x v="1"/>
    <x v="1"/>
    <n v="1267.0899999999999"/>
    <n v="1"/>
    <n v="0"/>
    <n v="88.6"/>
  </r>
  <r>
    <n v="605"/>
    <s v="NZ-2024-480927"/>
    <x v="503"/>
    <d v="2024-09-16T00:00:00"/>
    <x v="2"/>
    <s v="Standard Class"/>
    <s v="RI-5595"/>
    <s v="Richard Small"/>
    <x v="0"/>
    <x v="3"/>
    <x v="3"/>
    <x v="1"/>
    <x v="3"/>
    <n v="925.81"/>
    <n v="1"/>
    <n v="0.1"/>
    <n v="211.06"/>
  </r>
  <r>
    <n v="606"/>
    <s v="NZ-2022-824312"/>
    <x v="504"/>
    <d v="2022-08-06T00:00:00"/>
    <x v="4"/>
    <s v="Same Day"/>
    <s v="MA-3247"/>
    <s v="Maddison Day"/>
    <x v="1"/>
    <x v="0"/>
    <x v="0"/>
    <x v="1"/>
    <x v="8"/>
    <n v="622.61"/>
    <n v="3"/>
    <n v="0.15"/>
    <n v="83.17"/>
  </r>
  <r>
    <n v="607"/>
    <s v="NZ-2023-331349"/>
    <x v="505"/>
    <d v="2023-03-30T00:00:00"/>
    <x v="0"/>
    <s v="First Class"/>
    <s v="KA-8288"/>
    <s v="Kathleen Drummond"/>
    <x v="2"/>
    <x v="3"/>
    <x v="3"/>
    <x v="0"/>
    <x v="4"/>
    <n v="739.92"/>
    <n v="5"/>
    <n v="0"/>
    <n v="29.74"/>
  </r>
  <r>
    <n v="608"/>
    <s v="NZ-2025-448231"/>
    <x v="506"/>
    <d v="2025-02-20T00:00:00"/>
    <x v="3"/>
    <s v="Second Class"/>
    <s v="GE-7610"/>
    <s v="George Murphy"/>
    <x v="0"/>
    <x v="9"/>
    <x v="6"/>
    <x v="0"/>
    <x v="10"/>
    <n v="996.45"/>
    <n v="6"/>
    <n v="0"/>
    <n v="58.52"/>
  </r>
  <r>
    <n v="609"/>
    <s v="NZ-2024-615715"/>
    <x v="507"/>
    <d v="2024-04-29T00:00:00"/>
    <x v="2"/>
    <s v="Standard Class"/>
    <s v="CH-8388"/>
    <s v="Cheryl Flood"/>
    <x v="2"/>
    <x v="5"/>
    <x v="5"/>
    <x v="2"/>
    <x v="5"/>
    <n v="871.02"/>
    <n v="3"/>
    <n v="0"/>
    <n v="190.84"/>
  </r>
  <r>
    <n v="610"/>
    <s v="NZ-2022-690828"/>
    <x v="508"/>
    <d v="2022-10-01T00:00:00"/>
    <x v="4"/>
    <s v="Same Day"/>
    <s v="JO-7378"/>
    <s v="John Jackson"/>
    <x v="2"/>
    <x v="7"/>
    <x v="7"/>
    <x v="2"/>
    <x v="2"/>
    <n v="676.74"/>
    <n v="10"/>
    <n v="0.15"/>
    <n v="37.380000000000003"/>
  </r>
  <r>
    <n v="611"/>
    <s v="NZ-2021-325659"/>
    <x v="220"/>
    <d v="2021-12-13T00:00:00"/>
    <x v="1"/>
    <s v="Same Day"/>
    <s v="ST-6509"/>
    <s v="Stacey Rutherford"/>
    <x v="1"/>
    <x v="2"/>
    <x v="2"/>
    <x v="1"/>
    <x v="7"/>
    <n v="600.04999999999995"/>
    <n v="10"/>
    <n v="0"/>
    <n v="13.74"/>
  </r>
  <r>
    <n v="612"/>
    <s v="NZ-2023-913053"/>
    <x v="440"/>
    <d v="2023-07-23T00:00:00"/>
    <x v="0"/>
    <s v="Second Class"/>
    <s v="CA-4533"/>
    <s v="Carolyn Carson-Boon"/>
    <x v="2"/>
    <x v="4"/>
    <x v="4"/>
    <x v="1"/>
    <x v="7"/>
    <n v="1455.85"/>
    <n v="9"/>
    <n v="0.1"/>
    <n v="104.3"/>
  </r>
  <r>
    <n v="613"/>
    <s v="NZ-2022-123979"/>
    <x v="163"/>
    <d v="2022-08-05T00:00:00"/>
    <x v="4"/>
    <s v="Standard Class"/>
    <s v="AN-7503"/>
    <s v="Andrew Brown"/>
    <x v="1"/>
    <x v="6"/>
    <x v="6"/>
    <x v="2"/>
    <x v="2"/>
    <n v="1166.2"/>
    <n v="3"/>
    <n v="0.2"/>
    <n v="35.82"/>
  </r>
  <r>
    <n v="614"/>
    <s v="NZ-2024-772114"/>
    <x v="509"/>
    <d v="2024-02-26T00:00:00"/>
    <x v="2"/>
    <s v="Same Day"/>
    <s v="KA-7249"/>
    <s v="Kahurangi Millar"/>
    <x v="1"/>
    <x v="4"/>
    <x v="4"/>
    <x v="1"/>
    <x v="1"/>
    <n v="1177.94"/>
    <n v="4"/>
    <n v="0.1"/>
    <n v="-4.3499999999999996"/>
  </r>
  <r>
    <n v="615"/>
    <s v="NZ-2022-522646"/>
    <x v="510"/>
    <d v="2022-04-17T00:00:00"/>
    <x v="4"/>
    <s v="Same Day"/>
    <s v="NA-8733"/>
    <s v="Natalie North"/>
    <x v="2"/>
    <x v="1"/>
    <x v="1"/>
    <x v="0"/>
    <x v="0"/>
    <n v="961.86"/>
    <n v="1"/>
    <n v="0.15"/>
    <n v="33.96"/>
  </r>
  <r>
    <n v="616"/>
    <s v="NZ-2024-615094"/>
    <x v="511"/>
    <d v="2024-04-27T00:00:00"/>
    <x v="2"/>
    <s v="First Class"/>
    <s v="TA-5558"/>
    <s v="Tayla Bryant"/>
    <x v="0"/>
    <x v="7"/>
    <x v="7"/>
    <x v="0"/>
    <x v="4"/>
    <n v="319.25"/>
    <n v="6"/>
    <n v="0.15"/>
    <n v="29.46"/>
  </r>
  <r>
    <n v="617"/>
    <s v="NZ-2022-104750"/>
    <x v="512"/>
    <d v="2022-11-21T00:00:00"/>
    <x v="4"/>
    <s v="Second Class"/>
    <s v="EV-5167"/>
    <s v="Evelyn Reid"/>
    <x v="1"/>
    <x v="3"/>
    <x v="3"/>
    <x v="2"/>
    <x v="5"/>
    <n v="295.77999999999997"/>
    <n v="9"/>
    <n v="0.2"/>
    <n v="20.350000000000001"/>
  </r>
  <r>
    <n v="618"/>
    <s v="NZ-2021-794220"/>
    <x v="116"/>
    <d v="2021-09-13T00:00:00"/>
    <x v="1"/>
    <s v="Same Day"/>
    <s v="AL-1788"/>
    <s v="Alice Stevens"/>
    <x v="1"/>
    <x v="6"/>
    <x v="6"/>
    <x v="1"/>
    <x v="1"/>
    <n v="934.69"/>
    <n v="7"/>
    <n v="0.1"/>
    <n v="179.78"/>
  </r>
  <r>
    <n v="619"/>
    <s v="NZ-2025-286787"/>
    <x v="513"/>
    <d v="2025-01-25T00:00:00"/>
    <x v="3"/>
    <s v="First Class"/>
    <s v="ST-4169"/>
    <s v="Steven Coleman"/>
    <x v="1"/>
    <x v="2"/>
    <x v="2"/>
    <x v="0"/>
    <x v="0"/>
    <n v="1448.25"/>
    <n v="7"/>
    <n v="0.1"/>
    <n v="58.91"/>
  </r>
  <r>
    <n v="620"/>
    <s v="NZ-2023-702886"/>
    <x v="319"/>
    <d v="2023-09-17T00:00:00"/>
    <x v="0"/>
    <s v="Standard Class"/>
    <s v="JA-7574"/>
    <s v="Jacob Reynolds"/>
    <x v="1"/>
    <x v="1"/>
    <x v="1"/>
    <x v="1"/>
    <x v="7"/>
    <n v="1097.97"/>
    <n v="2"/>
    <n v="0.2"/>
    <n v="103.42"/>
  </r>
  <r>
    <n v="621"/>
    <s v="NZ-2024-509539"/>
    <x v="514"/>
    <d v="2024-05-04T00:00:00"/>
    <x v="2"/>
    <s v="First Class"/>
    <s v="BR-1139"/>
    <s v="Brooke Scott"/>
    <x v="1"/>
    <x v="4"/>
    <x v="4"/>
    <x v="0"/>
    <x v="0"/>
    <n v="1167.6300000000001"/>
    <n v="2"/>
    <n v="0.15"/>
    <n v="159.99"/>
  </r>
  <r>
    <n v="622"/>
    <s v="NZ-2022-455403"/>
    <x v="471"/>
    <d v="2022-09-15T00:00:00"/>
    <x v="4"/>
    <s v="First Class"/>
    <s v="AL-8277"/>
    <s v="Alison Arnott"/>
    <x v="1"/>
    <x v="4"/>
    <x v="4"/>
    <x v="0"/>
    <x v="10"/>
    <n v="1039.31"/>
    <n v="7"/>
    <n v="0"/>
    <n v="228.7"/>
  </r>
  <r>
    <n v="623"/>
    <s v="NZ-2021-723531"/>
    <x v="85"/>
    <d v="2021-09-01T00:00:00"/>
    <x v="1"/>
    <s v="First Class"/>
    <s v="NA-8125"/>
    <s v="Natasha Mitchell-Reid"/>
    <x v="1"/>
    <x v="2"/>
    <x v="2"/>
    <x v="1"/>
    <x v="3"/>
    <n v="729.37"/>
    <n v="10"/>
    <n v="0.2"/>
    <n v="124.99"/>
  </r>
  <r>
    <n v="624"/>
    <s v="NZ-2023-868101"/>
    <x v="254"/>
    <d v="2023-08-14T00:00:00"/>
    <x v="0"/>
    <s v="Standard Class"/>
    <s v="PA-9265"/>
    <s v="Paula Anderson"/>
    <x v="1"/>
    <x v="1"/>
    <x v="1"/>
    <x v="0"/>
    <x v="6"/>
    <n v="871.05"/>
    <n v="8"/>
    <n v="0.1"/>
    <n v="-6.75"/>
  </r>
  <r>
    <n v="625"/>
    <s v="NZ-2024-998948"/>
    <x v="515"/>
    <d v="2024-06-10T00:00:00"/>
    <x v="2"/>
    <s v="First Class"/>
    <s v="PA-6806"/>
    <s v="Pauline McKay-Burton"/>
    <x v="1"/>
    <x v="8"/>
    <x v="8"/>
    <x v="1"/>
    <x v="3"/>
    <n v="1088.3499999999999"/>
    <n v="5"/>
    <n v="0.1"/>
    <n v="141.5"/>
  </r>
  <r>
    <n v="626"/>
    <s v="NZ-2023-191905"/>
    <x v="516"/>
    <d v="2023-07-01T00:00:00"/>
    <x v="0"/>
    <s v="Second Class"/>
    <s v="GR-9354"/>
    <s v="Graeme Marshall"/>
    <x v="2"/>
    <x v="0"/>
    <x v="0"/>
    <x v="1"/>
    <x v="8"/>
    <n v="986.66"/>
    <n v="6"/>
    <n v="0.2"/>
    <n v="138.80000000000001"/>
  </r>
  <r>
    <n v="627"/>
    <s v="NZ-2021-131026"/>
    <x v="517"/>
    <d v="2021-10-22T00:00:00"/>
    <x v="1"/>
    <s v="First Class"/>
    <s v="JE-1845"/>
    <s v="Jessica Reid"/>
    <x v="2"/>
    <x v="8"/>
    <x v="8"/>
    <x v="0"/>
    <x v="6"/>
    <n v="947.66"/>
    <n v="2"/>
    <n v="0"/>
    <n v="3.91"/>
  </r>
  <r>
    <n v="628"/>
    <s v="NZ-2024-265538"/>
    <x v="511"/>
    <d v="2024-04-25T00:00:00"/>
    <x v="2"/>
    <s v="Second Class"/>
    <s v="TI-2378"/>
    <s v="Timothy Harris"/>
    <x v="1"/>
    <x v="3"/>
    <x v="3"/>
    <x v="2"/>
    <x v="2"/>
    <n v="1436.91"/>
    <n v="2"/>
    <n v="0.15"/>
    <n v="76.05"/>
  </r>
  <r>
    <n v="629"/>
    <s v="NZ-2023-785394"/>
    <x v="97"/>
    <d v="2023-09-12T00:00:00"/>
    <x v="0"/>
    <s v="First Class"/>
    <s v="SA-9675"/>
    <s v="Sarah Williams"/>
    <x v="1"/>
    <x v="8"/>
    <x v="8"/>
    <x v="0"/>
    <x v="0"/>
    <n v="441.26"/>
    <n v="1"/>
    <n v="0"/>
    <n v="105.39"/>
  </r>
  <r>
    <n v="630"/>
    <s v="NZ-2023-144661"/>
    <x v="31"/>
    <d v="2023-07-23T00:00:00"/>
    <x v="0"/>
    <s v="First Class"/>
    <s v="BR-1137"/>
    <s v="Brett Jarvis"/>
    <x v="0"/>
    <x v="0"/>
    <x v="0"/>
    <x v="0"/>
    <x v="4"/>
    <n v="1464.3"/>
    <n v="4"/>
    <n v="0.2"/>
    <n v="164.52"/>
  </r>
  <r>
    <n v="631"/>
    <s v="NZ-2025-206065"/>
    <x v="150"/>
    <d v="2025-04-16T00:00:00"/>
    <x v="3"/>
    <s v="Same Day"/>
    <s v="RA-4680"/>
    <s v="Raymond Berry"/>
    <x v="2"/>
    <x v="9"/>
    <x v="6"/>
    <x v="2"/>
    <x v="11"/>
    <n v="202.37"/>
    <n v="9"/>
    <n v="0"/>
    <n v="56.34"/>
  </r>
  <r>
    <n v="632"/>
    <s v="NZ-2024-113809"/>
    <x v="518"/>
    <d v="2024-01-22T00:00:00"/>
    <x v="2"/>
    <s v="Standard Class"/>
    <s v="MA-5015"/>
    <s v="Martin Parker"/>
    <x v="2"/>
    <x v="2"/>
    <x v="2"/>
    <x v="0"/>
    <x v="10"/>
    <n v="471.99"/>
    <n v="1"/>
    <n v="0.15"/>
    <n v="38.81"/>
  </r>
  <r>
    <n v="633"/>
    <s v="NZ-2025-832728"/>
    <x v="502"/>
    <d v="2025-05-19T00:00:00"/>
    <x v="3"/>
    <s v="First Class"/>
    <s v="ST-9544"/>
    <s v="Stephen Grant"/>
    <x v="1"/>
    <x v="2"/>
    <x v="2"/>
    <x v="0"/>
    <x v="10"/>
    <n v="746.23"/>
    <n v="5"/>
    <n v="0.15"/>
    <n v="124.24"/>
  </r>
  <r>
    <n v="634"/>
    <s v="NZ-2024-612951"/>
    <x v="519"/>
    <d v="2024-01-26T00:00:00"/>
    <x v="2"/>
    <s v="Standard Class"/>
    <s v="DY-1131"/>
    <s v="Dylan Manning-Brown"/>
    <x v="0"/>
    <x v="4"/>
    <x v="4"/>
    <x v="0"/>
    <x v="10"/>
    <n v="293.36"/>
    <n v="10"/>
    <n v="0.15"/>
    <n v="47.58"/>
  </r>
  <r>
    <n v="635"/>
    <s v="NZ-2024-377018"/>
    <x v="520"/>
    <d v="2024-03-05T00:00:00"/>
    <x v="2"/>
    <s v="Same Day"/>
    <s v="GR-7447"/>
    <s v="Grant Smart"/>
    <x v="0"/>
    <x v="2"/>
    <x v="2"/>
    <x v="2"/>
    <x v="5"/>
    <n v="870.09"/>
    <n v="3"/>
    <n v="0.2"/>
    <n v="-8.41"/>
  </r>
  <r>
    <n v="636"/>
    <s v="NZ-2023-818772"/>
    <x v="521"/>
    <d v="2023-09-20T00:00:00"/>
    <x v="0"/>
    <s v="Second Class"/>
    <s v="FR-7689"/>
    <s v="Frances Holdaway"/>
    <x v="1"/>
    <x v="6"/>
    <x v="6"/>
    <x v="1"/>
    <x v="8"/>
    <n v="1373.06"/>
    <n v="3"/>
    <n v="0"/>
    <n v="110.01"/>
  </r>
  <r>
    <n v="637"/>
    <s v="NZ-2023-222877"/>
    <x v="356"/>
    <d v="2023-10-27T00:00:00"/>
    <x v="0"/>
    <s v="Same Day"/>
    <s v="PE-6902"/>
    <s v="Peter Holdaway"/>
    <x v="0"/>
    <x v="1"/>
    <x v="1"/>
    <x v="2"/>
    <x v="2"/>
    <n v="816.63"/>
    <n v="1"/>
    <n v="0.1"/>
    <n v="-3.17"/>
  </r>
  <r>
    <n v="638"/>
    <s v="NZ-2023-807805"/>
    <x v="522"/>
    <d v="2023-01-05T00:00:00"/>
    <x v="0"/>
    <s v="Standard Class"/>
    <s v="WI-8793"/>
    <s v="William Gleeson"/>
    <x v="2"/>
    <x v="1"/>
    <x v="1"/>
    <x v="0"/>
    <x v="4"/>
    <n v="671.38"/>
    <n v="5"/>
    <n v="0.2"/>
    <n v="111.1"/>
  </r>
  <r>
    <n v="639"/>
    <s v="NZ-2022-357067"/>
    <x v="523"/>
    <d v="2022-07-18T00:00:00"/>
    <x v="4"/>
    <s v="Standard Class"/>
    <s v="MA-2591"/>
    <s v="Matilda Simmons"/>
    <x v="2"/>
    <x v="8"/>
    <x v="8"/>
    <x v="1"/>
    <x v="7"/>
    <n v="856.54"/>
    <n v="4"/>
    <n v="0"/>
    <n v="241.23"/>
  </r>
  <r>
    <n v="640"/>
    <s v="NZ-2023-721079"/>
    <x v="524"/>
    <d v="2023-01-29T00:00:00"/>
    <x v="0"/>
    <s v="Second Class"/>
    <s v="PA-6913"/>
    <s v="Pamela Christie-Tait"/>
    <x v="2"/>
    <x v="6"/>
    <x v="6"/>
    <x v="1"/>
    <x v="8"/>
    <n v="1007.77"/>
    <n v="3"/>
    <n v="0.15"/>
    <n v="141.59"/>
  </r>
  <r>
    <n v="641"/>
    <s v="NZ-2021-283072"/>
    <x v="483"/>
    <d v="2021-09-20T00:00:00"/>
    <x v="1"/>
    <s v="Standard Class"/>
    <s v="AL-3793"/>
    <s v="Allan Field-McIsaac"/>
    <x v="1"/>
    <x v="7"/>
    <x v="7"/>
    <x v="0"/>
    <x v="0"/>
    <n v="770.3"/>
    <n v="5"/>
    <n v="0.15"/>
    <n v="15.46"/>
  </r>
  <r>
    <n v="642"/>
    <s v="NZ-2023-849809"/>
    <x v="525"/>
    <d v="2023-12-18T00:00:00"/>
    <x v="0"/>
    <s v="Standard Class"/>
    <s v="PA-6338"/>
    <s v="Paige Ingram"/>
    <x v="1"/>
    <x v="1"/>
    <x v="1"/>
    <x v="0"/>
    <x v="0"/>
    <n v="1016.54"/>
    <n v="9"/>
    <n v="0.15"/>
    <n v="16.2"/>
  </r>
  <r>
    <n v="643"/>
    <s v="NZ-2021-674764"/>
    <x v="526"/>
    <d v="2021-11-14T00:00:00"/>
    <x v="1"/>
    <s v="Second Class"/>
    <s v="SC-3486"/>
    <s v="Scott Jackson-Bryant"/>
    <x v="1"/>
    <x v="9"/>
    <x v="6"/>
    <x v="0"/>
    <x v="10"/>
    <n v="1326.66"/>
    <n v="7"/>
    <n v="0.15"/>
    <n v="310.08"/>
  </r>
  <r>
    <n v="644"/>
    <s v="NZ-2023-753425"/>
    <x v="527"/>
    <d v="2023-08-13T00:00:00"/>
    <x v="0"/>
    <s v="Standard Class"/>
    <s v="DA-9037"/>
    <s v="Darryl Lambert"/>
    <x v="2"/>
    <x v="4"/>
    <x v="4"/>
    <x v="0"/>
    <x v="10"/>
    <n v="423.72"/>
    <n v="6"/>
    <n v="0.2"/>
    <n v="16.62"/>
  </r>
  <r>
    <n v="645"/>
    <s v="NZ-2024-675113"/>
    <x v="528"/>
    <d v="2024-11-26T00:00:00"/>
    <x v="2"/>
    <s v="Same Day"/>
    <s v="GA-1428"/>
    <s v="Gavin Hope-Reardon"/>
    <x v="2"/>
    <x v="4"/>
    <x v="4"/>
    <x v="2"/>
    <x v="11"/>
    <n v="480.32"/>
    <n v="3"/>
    <n v="0.15"/>
    <n v="59.21"/>
  </r>
  <r>
    <n v="646"/>
    <s v="NZ-2024-869383"/>
    <x v="529"/>
    <d v="2024-08-25T00:00:00"/>
    <x v="2"/>
    <s v="Standard Class"/>
    <s v="JE-2209"/>
    <s v="Jesse Strawbridge-Russell"/>
    <x v="0"/>
    <x v="5"/>
    <x v="5"/>
    <x v="0"/>
    <x v="4"/>
    <n v="1110.1600000000001"/>
    <n v="7"/>
    <n v="0"/>
    <n v="239.83"/>
  </r>
  <r>
    <n v="647"/>
    <s v="NZ-2021-895600"/>
    <x v="530"/>
    <d v="2021-11-07T00:00:00"/>
    <x v="1"/>
    <s v="Second Class"/>
    <s v="MA-4657"/>
    <s v="Margaret Kerr-Howell"/>
    <x v="0"/>
    <x v="9"/>
    <x v="6"/>
    <x v="0"/>
    <x v="10"/>
    <n v="1205.8900000000001"/>
    <n v="10"/>
    <n v="0"/>
    <n v="65.84"/>
  </r>
  <r>
    <n v="648"/>
    <s v="NZ-2023-401151"/>
    <x v="531"/>
    <d v="2023-03-20T00:00:00"/>
    <x v="0"/>
    <s v="Same Day"/>
    <s v="JA-3238"/>
    <s v="James Hutchinson"/>
    <x v="1"/>
    <x v="3"/>
    <x v="3"/>
    <x v="1"/>
    <x v="8"/>
    <n v="1409.8"/>
    <n v="6"/>
    <n v="0.15"/>
    <n v="4.76"/>
  </r>
  <r>
    <n v="649"/>
    <s v="NZ-2022-471062"/>
    <x v="427"/>
    <d v="2022-08-03T00:00:00"/>
    <x v="4"/>
    <s v="Same Day"/>
    <s v="LA-3697"/>
    <s v="Lachlan Henry"/>
    <x v="2"/>
    <x v="4"/>
    <x v="4"/>
    <x v="0"/>
    <x v="6"/>
    <n v="1236.82"/>
    <n v="7"/>
    <n v="0.1"/>
    <n v="0.99"/>
  </r>
  <r>
    <n v="650"/>
    <s v="NZ-2023-647644"/>
    <x v="532"/>
    <d v="2024-01-05T00:00:00"/>
    <x v="2"/>
    <s v="Same Day"/>
    <s v="LO-6370"/>
    <s v="Louise Mortimer"/>
    <x v="0"/>
    <x v="2"/>
    <x v="2"/>
    <x v="0"/>
    <x v="10"/>
    <n v="1092.3499999999999"/>
    <n v="4"/>
    <n v="0"/>
    <n v="24.66"/>
  </r>
  <r>
    <n v="651"/>
    <s v="NZ-2023-900890"/>
    <x v="533"/>
    <d v="2023-06-23T00:00:00"/>
    <x v="0"/>
    <s v="Second Class"/>
    <s v="PA-6865"/>
    <s v="Paul Chapman"/>
    <x v="1"/>
    <x v="7"/>
    <x v="7"/>
    <x v="0"/>
    <x v="10"/>
    <n v="489.26"/>
    <n v="1"/>
    <n v="0.2"/>
    <n v="34.590000000000003"/>
  </r>
  <r>
    <n v="652"/>
    <s v="NZ-2024-167775"/>
    <x v="534"/>
    <d v="2024-05-22T00:00:00"/>
    <x v="2"/>
    <s v="First Class"/>
    <s v="JA-5498"/>
    <s v="Jason Scott"/>
    <x v="0"/>
    <x v="4"/>
    <x v="4"/>
    <x v="0"/>
    <x v="10"/>
    <n v="819.72"/>
    <n v="6"/>
    <n v="0"/>
    <n v="40.119999999999997"/>
  </r>
  <r>
    <n v="653"/>
    <s v="NZ-2022-694212"/>
    <x v="535"/>
    <d v="2022-09-04T00:00:00"/>
    <x v="4"/>
    <s v="Second Class"/>
    <s v="SH-2229"/>
    <s v="Sharon Ferguson"/>
    <x v="2"/>
    <x v="7"/>
    <x v="7"/>
    <x v="1"/>
    <x v="7"/>
    <n v="683.52"/>
    <n v="3"/>
    <n v="0.2"/>
    <n v="108.65"/>
  </r>
  <r>
    <n v="654"/>
    <s v="NZ-2024-188246"/>
    <x v="536"/>
    <d v="2024-09-23T00:00:00"/>
    <x v="2"/>
    <s v="Same Day"/>
    <s v="ME-2457"/>
    <s v="Melissa Thomas"/>
    <x v="1"/>
    <x v="9"/>
    <x v="6"/>
    <x v="0"/>
    <x v="0"/>
    <n v="209.63"/>
    <n v="8"/>
    <n v="0.15"/>
    <n v="38.15"/>
  </r>
  <r>
    <n v="655"/>
    <s v="NZ-2021-210519"/>
    <x v="537"/>
    <d v="2021-12-23T00:00:00"/>
    <x v="1"/>
    <s v="First Class"/>
    <s v="SC-3829"/>
    <s v="Scott Shailer"/>
    <x v="2"/>
    <x v="5"/>
    <x v="5"/>
    <x v="1"/>
    <x v="8"/>
    <n v="238.38"/>
    <n v="7"/>
    <n v="0.1"/>
    <n v="40.25"/>
  </r>
  <r>
    <n v="656"/>
    <s v="NZ-2022-194453"/>
    <x v="538"/>
    <d v="2022-08-26T00:00:00"/>
    <x v="4"/>
    <s v="Second Class"/>
    <s v="VA-9793"/>
    <s v="Vanessa Tapp"/>
    <x v="1"/>
    <x v="1"/>
    <x v="1"/>
    <x v="0"/>
    <x v="4"/>
    <n v="313.61"/>
    <n v="7"/>
    <n v="0"/>
    <n v="23.75"/>
  </r>
  <r>
    <n v="657"/>
    <s v="NZ-2024-940909"/>
    <x v="211"/>
    <d v="2024-12-21T00:00:00"/>
    <x v="2"/>
    <s v="First Class"/>
    <s v="HE-7106"/>
    <s v="Heather Stevenson"/>
    <x v="2"/>
    <x v="4"/>
    <x v="4"/>
    <x v="2"/>
    <x v="5"/>
    <n v="367.23"/>
    <n v="3"/>
    <n v="0"/>
    <n v="26.83"/>
  </r>
  <r>
    <n v="658"/>
    <s v="NZ-2022-954311"/>
    <x v="333"/>
    <d v="2022-03-17T00:00:00"/>
    <x v="4"/>
    <s v="First Class"/>
    <s v="CO-1204"/>
    <s v="Connor Martin-Martin"/>
    <x v="2"/>
    <x v="7"/>
    <x v="7"/>
    <x v="0"/>
    <x v="6"/>
    <n v="1371.27"/>
    <n v="3"/>
    <n v="0"/>
    <n v="239.64"/>
  </r>
  <r>
    <n v="659"/>
    <s v="NZ-2024-288373"/>
    <x v="539"/>
    <d v="2024-05-10T00:00:00"/>
    <x v="2"/>
    <s v="Second Class"/>
    <s v="HA-4279"/>
    <s v="Harrison Taylor-Dick"/>
    <x v="1"/>
    <x v="1"/>
    <x v="1"/>
    <x v="0"/>
    <x v="0"/>
    <n v="1168.33"/>
    <n v="5"/>
    <n v="0.1"/>
    <n v="151.13999999999999"/>
  </r>
  <r>
    <n v="660"/>
    <s v="NZ-2023-486590"/>
    <x v="540"/>
    <d v="2023-07-03T00:00:00"/>
    <x v="0"/>
    <s v="Standard Class"/>
    <s v="HA-9176"/>
    <s v="Hayley Sanders"/>
    <x v="0"/>
    <x v="6"/>
    <x v="6"/>
    <x v="0"/>
    <x v="6"/>
    <n v="486.64"/>
    <n v="10"/>
    <n v="0.2"/>
    <n v="107"/>
  </r>
  <r>
    <n v="661"/>
    <s v="NZ-2023-189264"/>
    <x v="541"/>
    <d v="2023-07-14T00:00:00"/>
    <x v="0"/>
    <s v="Second Class"/>
    <s v="GR-8185"/>
    <s v="Grace Duncan"/>
    <x v="1"/>
    <x v="7"/>
    <x v="7"/>
    <x v="1"/>
    <x v="3"/>
    <n v="49.89"/>
    <n v="6"/>
    <n v="0"/>
    <n v="3.58"/>
  </r>
  <r>
    <n v="662"/>
    <s v="NZ-2023-691876"/>
    <x v="542"/>
    <d v="2023-11-07T00:00:00"/>
    <x v="0"/>
    <s v="Second Class"/>
    <s v="TH-3133"/>
    <s v="Thomas Kenny"/>
    <x v="2"/>
    <x v="7"/>
    <x v="7"/>
    <x v="2"/>
    <x v="2"/>
    <n v="352.23"/>
    <n v="2"/>
    <n v="0.2"/>
    <n v="7.34"/>
  </r>
  <r>
    <n v="663"/>
    <s v="NZ-2025-254425"/>
    <x v="294"/>
    <d v="2025-01-10T00:00:00"/>
    <x v="3"/>
    <s v="First Class"/>
    <s v="WE-7196"/>
    <s v="Wendy Reid"/>
    <x v="2"/>
    <x v="3"/>
    <x v="3"/>
    <x v="1"/>
    <x v="8"/>
    <n v="792.43"/>
    <n v="2"/>
    <n v="0.15"/>
    <n v="-4.92"/>
  </r>
  <r>
    <n v="664"/>
    <s v="NZ-2025-742445"/>
    <x v="543"/>
    <d v="2025-04-28T00:00:00"/>
    <x v="3"/>
    <s v="Same Day"/>
    <s v="PA-8675"/>
    <s v="Patricia Smith"/>
    <x v="2"/>
    <x v="6"/>
    <x v="6"/>
    <x v="0"/>
    <x v="10"/>
    <n v="1421.51"/>
    <n v="9"/>
    <n v="0"/>
    <n v="257.68"/>
  </r>
  <r>
    <n v="665"/>
    <s v="NZ-2022-803068"/>
    <x v="544"/>
    <d v="2022-10-21T00:00:00"/>
    <x v="4"/>
    <s v="Standard Class"/>
    <s v="SA-9333"/>
    <s v="Sandra Jenkins-Anderson"/>
    <x v="1"/>
    <x v="7"/>
    <x v="7"/>
    <x v="0"/>
    <x v="4"/>
    <n v="1335.59"/>
    <n v="7"/>
    <n v="0.15"/>
    <n v="211.57"/>
  </r>
  <r>
    <n v="666"/>
    <s v="NZ-2024-846963"/>
    <x v="545"/>
    <d v="2024-08-07T00:00:00"/>
    <x v="2"/>
    <s v="First Class"/>
    <s v="MU-5121"/>
    <s v="Murray O'Sullivan-Cook"/>
    <x v="0"/>
    <x v="1"/>
    <x v="1"/>
    <x v="2"/>
    <x v="11"/>
    <n v="304.83999999999997"/>
    <n v="1"/>
    <n v="0"/>
    <n v="52.86"/>
  </r>
  <r>
    <n v="667"/>
    <s v="NZ-2024-522317"/>
    <x v="546"/>
    <d v="2024-08-04T00:00:00"/>
    <x v="2"/>
    <s v="Second Class"/>
    <s v="TA-6388"/>
    <s v="Tania McIsaac"/>
    <x v="2"/>
    <x v="9"/>
    <x v="6"/>
    <x v="1"/>
    <x v="1"/>
    <n v="885.16"/>
    <n v="2"/>
    <n v="0"/>
    <n v="66.48"/>
  </r>
  <r>
    <n v="668"/>
    <s v="NZ-2024-424291"/>
    <x v="159"/>
    <d v="2024-07-18T00:00:00"/>
    <x v="2"/>
    <s v="Same Day"/>
    <s v="AN-6665"/>
    <s v="Andrea Fowler"/>
    <x v="2"/>
    <x v="6"/>
    <x v="6"/>
    <x v="2"/>
    <x v="5"/>
    <n v="506.39"/>
    <n v="4"/>
    <n v="0.2"/>
    <n v="64.069999999999993"/>
  </r>
  <r>
    <n v="669"/>
    <s v="NZ-2023-551472"/>
    <x v="547"/>
    <d v="2023-10-05T00:00:00"/>
    <x v="0"/>
    <s v="Standard Class"/>
    <s v="DO-7873"/>
    <s v="Donald Davies"/>
    <x v="2"/>
    <x v="6"/>
    <x v="6"/>
    <x v="0"/>
    <x v="4"/>
    <n v="901.25"/>
    <n v="4"/>
    <n v="0"/>
    <n v="169.1"/>
  </r>
  <r>
    <n v="670"/>
    <s v="NZ-2024-911227"/>
    <x v="293"/>
    <d v="2024-05-06T00:00:00"/>
    <x v="2"/>
    <s v="Standard Class"/>
    <s v="OL-9106"/>
    <s v="Oliver Rayner"/>
    <x v="0"/>
    <x v="8"/>
    <x v="8"/>
    <x v="1"/>
    <x v="1"/>
    <n v="792.9"/>
    <n v="6"/>
    <n v="0"/>
    <n v="65.94"/>
  </r>
  <r>
    <n v="671"/>
    <s v="NZ-2024-647372"/>
    <x v="171"/>
    <d v="2025-01-02T00:00:00"/>
    <x v="3"/>
    <s v="Same Day"/>
    <s v="BR-1080"/>
    <s v="Brent Miller"/>
    <x v="2"/>
    <x v="3"/>
    <x v="3"/>
    <x v="1"/>
    <x v="3"/>
    <n v="1404.66"/>
    <n v="7"/>
    <n v="0.15"/>
    <n v="256.82"/>
  </r>
  <r>
    <n v="672"/>
    <s v="NZ-2023-784791"/>
    <x v="548"/>
    <d v="2023-04-19T00:00:00"/>
    <x v="0"/>
    <s v="Standard Class"/>
    <s v="JA-9077"/>
    <s v="Jack Powell-Thompson"/>
    <x v="1"/>
    <x v="8"/>
    <x v="8"/>
    <x v="2"/>
    <x v="11"/>
    <n v="1261.6199999999999"/>
    <n v="4"/>
    <n v="0.2"/>
    <n v="71.3"/>
  </r>
  <r>
    <n v="673"/>
    <s v="NZ-2023-980240"/>
    <x v="549"/>
    <d v="2023-02-23T00:00:00"/>
    <x v="0"/>
    <s v="First Class"/>
    <s v="MA-6198"/>
    <s v="Mark Small-Allen"/>
    <x v="2"/>
    <x v="4"/>
    <x v="4"/>
    <x v="0"/>
    <x v="10"/>
    <n v="1471.64"/>
    <n v="8"/>
    <n v="0.15"/>
    <n v="122.11"/>
  </r>
  <r>
    <n v="674"/>
    <s v="NZ-2024-184966"/>
    <x v="550"/>
    <d v="2024-02-22T00:00:00"/>
    <x v="2"/>
    <s v="Second Class"/>
    <s v="CA-7132"/>
    <s v="Cameron Bishell"/>
    <x v="0"/>
    <x v="0"/>
    <x v="0"/>
    <x v="2"/>
    <x v="11"/>
    <n v="623.88"/>
    <n v="3"/>
    <n v="0.2"/>
    <n v="128.91999999999999"/>
  </r>
  <r>
    <n v="675"/>
    <s v="NZ-2022-878810"/>
    <x v="551"/>
    <d v="2022-09-03T00:00:00"/>
    <x v="4"/>
    <s v="Standard Class"/>
    <s v="RI-6574"/>
    <s v="Richard Smith"/>
    <x v="1"/>
    <x v="7"/>
    <x v="7"/>
    <x v="1"/>
    <x v="3"/>
    <n v="907.33"/>
    <n v="9"/>
    <n v="0.2"/>
    <n v="35.86"/>
  </r>
  <r>
    <n v="676"/>
    <s v="NZ-2022-441154"/>
    <x v="552"/>
    <d v="2022-10-22T00:00:00"/>
    <x v="4"/>
    <s v="Second Class"/>
    <s v="MI-4668"/>
    <s v="Michael Todd-Armstrong"/>
    <x v="2"/>
    <x v="0"/>
    <x v="0"/>
    <x v="1"/>
    <x v="7"/>
    <n v="796.62"/>
    <n v="9"/>
    <n v="0.1"/>
    <n v="199.59"/>
  </r>
  <r>
    <n v="677"/>
    <s v="NZ-2022-156326"/>
    <x v="258"/>
    <d v="2022-10-23T00:00:00"/>
    <x v="4"/>
    <s v="First Class"/>
    <s v="MA-9803"/>
    <s v="Mahi Bishop"/>
    <x v="0"/>
    <x v="3"/>
    <x v="3"/>
    <x v="1"/>
    <x v="8"/>
    <n v="1214.42"/>
    <n v="5"/>
    <n v="0.1"/>
    <n v="165.12"/>
  </r>
  <r>
    <n v="678"/>
    <s v="NZ-2022-853257"/>
    <x v="553"/>
    <d v="2022-08-07T00:00:00"/>
    <x v="4"/>
    <s v="Second Class"/>
    <s v="JO-9866"/>
    <s v="Joel Blackwell-Alve"/>
    <x v="2"/>
    <x v="0"/>
    <x v="0"/>
    <x v="2"/>
    <x v="2"/>
    <n v="1115.1099999999999"/>
    <n v="8"/>
    <n v="0.1"/>
    <n v="-1.04"/>
  </r>
  <r>
    <n v="679"/>
    <s v="NZ-2023-270898"/>
    <x v="554"/>
    <d v="2023-05-09T00:00:00"/>
    <x v="0"/>
    <s v="First Class"/>
    <s v="RO-3840"/>
    <s v="Robert McMillan"/>
    <x v="2"/>
    <x v="4"/>
    <x v="4"/>
    <x v="0"/>
    <x v="10"/>
    <n v="1134.6099999999999"/>
    <n v="8"/>
    <n v="0"/>
    <n v="45.08"/>
  </r>
  <r>
    <n v="680"/>
    <s v="NZ-2024-966758"/>
    <x v="555"/>
    <d v="2024-08-03T00:00:00"/>
    <x v="2"/>
    <s v="Standard Class"/>
    <s v="VA-6718"/>
    <s v="Vaughan Miller"/>
    <x v="1"/>
    <x v="3"/>
    <x v="3"/>
    <x v="2"/>
    <x v="9"/>
    <n v="363.73"/>
    <n v="10"/>
    <n v="0.15"/>
    <n v="4.28"/>
  </r>
  <r>
    <n v="681"/>
    <s v="NZ-2023-507614"/>
    <x v="556"/>
    <d v="2023-11-19T00:00:00"/>
    <x v="0"/>
    <s v="First Class"/>
    <s v="RE-5980"/>
    <s v="Rebecca Buick"/>
    <x v="0"/>
    <x v="5"/>
    <x v="5"/>
    <x v="0"/>
    <x v="6"/>
    <n v="688.79"/>
    <n v="8"/>
    <n v="0.1"/>
    <n v="176.77"/>
  </r>
  <r>
    <n v="682"/>
    <s v="NZ-2024-731358"/>
    <x v="557"/>
    <d v="2024-12-08T00:00:00"/>
    <x v="2"/>
    <s v="Standard Class"/>
    <s v="MA-3397"/>
    <s v="Maree Greig"/>
    <x v="1"/>
    <x v="9"/>
    <x v="6"/>
    <x v="1"/>
    <x v="3"/>
    <n v="752.88"/>
    <n v="2"/>
    <n v="0.2"/>
    <n v="-12.39"/>
  </r>
  <r>
    <n v="683"/>
    <s v="NZ-2024-462816"/>
    <x v="558"/>
    <d v="2024-07-19T00:00:00"/>
    <x v="2"/>
    <s v="Second Class"/>
    <s v="TO-8568"/>
    <s v="Tony Hamilton-Hamilton"/>
    <x v="1"/>
    <x v="0"/>
    <x v="0"/>
    <x v="1"/>
    <x v="7"/>
    <n v="946.65"/>
    <n v="10"/>
    <n v="0.1"/>
    <n v="84.44"/>
  </r>
  <r>
    <n v="684"/>
    <s v="NZ-2021-155926"/>
    <x v="559"/>
    <d v="2021-09-24T00:00:00"/>
    <x v="1"/>
    <s v="Standard Class"/>
    <s v="JA-8014"/>
    <s v="Janice Howard"/>
    <x v="0"/>
    <x v="9"/>
    <x v="6"/>
    <x v="1"/>
    <x v="3"/>
    <n v="521.71"/>
    <n v="1"/>
    <n v="0.1"/>
    <n v="72.099999999999994"/>
  </r>
  <r>
    <n v="685"/>
    <s v="NZ-2022-775050"/>
    <x v="107"/>
    <d v="2022-08-30T00:00:00"/>
    <x v="4"/>
    <s v="Standard Class"/>
    <s v="RE-4785"/>
    <s v="Rebecca Casey"/>
    <x v="0"/>
    <x v="0"/>
    <x v="0"/>
    <x v="0"/>
    <x v="0"/>
    <n v="710.83"/>
    <n v="3"/>
    <n v="0.1"/>
    <n v="17.71"/>
  </r>
  <r>
    <n v="686"/>
    <s v="NZ-2023-645857"/>
    <x v="87"/>
    <d v="2023-09-05T00:00:00"/>
    <x v="0"/>
    <s v="Second Class"/>
    <s v="SO-9881"/>
    <s v="Sophie Craw"/>
    <x v="1"/>
    <x v="8"/>
    <x v="8"/>
    <x v="2"/>
    <x v="2"/>
    <n v="555.4"/>
    <n v="1"/>
    <n v="0.1"/>
    <n v="55.88"/>
  </r>
  <r>
    <n v="687"/>
    <s v="NZ-2024-425191"/>
    <x v="270"/>
    <d v="2024-05-27T00:00:00"/>
    <x v="2"/>
    <s v="Same Day"/>
    <s v="EL-1604"/>
    <s v="Ella Bull"/>
    <x v="2"/>
    <x v="1"/>
    <x v="1"/>
    <x v="0"/>
    <x v="4"/>
    <n v="236.3"/>
    <n v="7"/>
    <n v="0.15"/>
    <n v="8.35"/>
  </r>
  <r>
    <n v="688"/>
    <s v="NZ-2022-857108"/>
    <x v="538"/>
    <d v="2022-08-28T00:00:00"/>
    <x v="4"/>
    <s v="Standard Class"/>
    <s v="ET-9792"/>
    <s v="Ethan Pollard"/>
    <x v="1"/>
    <x v="2"/>
    <x v="2"/>
    <x v="2"/>
    <x v="9"/>
    <n v="486.14"/>
    <n v="3"/>
    <n v="0.1"/>
    <n v="2.92"/>
  </r>
  <r>
    <n v="689"/>
    <s v="NZ-2023-223114"/>
    <x v="560"/>
    <d v="2023-12-09T00:00:00"/>
    <x v="0"/>
    <s v="First Class"/>
    <s v="LE-6010"/>
    <s v="Levi Orchard"/>
    <x v="1"/>
    <x v="8"/>
    <x v="8"/>
    <x v="1"/>
    <x v="1"/>
    <n v="1466.27"/>
    <n v="3"/>
    <n v="0.1"/>
    <n v="282.97000000000003"/>
  </r>
  <r>
    <n v="690"/>
    <s v="NZ-2023-563035"/>
    <x v="561"/>
    <d v="2023-11-13T00:00:00"/>
    <x v="0"/>
    <s v="Standard Class"/>
    <s v="EL-5226"/>
    <s v="Ella Francis"/>
    <x v="0"/>
    <x v="2"/>
    <x v="2"/>
    <x v="0"/>
    <x v="4"/>
    <n v="220.8"/>
    <n v="3"/>
    <n v="0.2"/>
    <n v="35.479999999999997"/>
  </r>
  <r>
    <n v="691"/>
    <s v="NZ-2022-514838"/>
    <x v="494"/>
    <d v="2022-07-15T00:00:00"/>
    <x v="4"/>
    <s v="First Class"/>
    <s v="SI-8399"/>
    <s v="Simon McCormick"/>
    <x v="2"/>
    <x v="1"/>
    <x v="1"/>
    <x v="2"/>
    <x v="9"/>
    <n v="208.23"/>
    <n v="2"/>
    <n v="0.1"/>
    <n v="38.549999999999997"/>
  </r>
  <r>
    <n v="692"/>
    <s v="NZ-2021-622181"/>
    <x v="50"/>
    <d v="2022-01-01T00:00:00"/>
    <x v="4"/>
    <s v="Second Class"/>
    <s v="TI-2099"/>
    <s v="Tina Harris"/>
    <x v="2"/>
    <x v="0"/>
    <x v="0"/>
    <x v="0"/>
    <x v="4"/>
    <n v="1488.67"/>
    <n v="10"/>
    <n v="0"/>
    <n v="229.57"/>
  </r>
  <r>
    <n v="693"/>
    <s v="NZ-2022-224080"/>
    <x v="375"/>
    <d v="2022-04-08T00:00:00"/>
    <x v="4"/>
    <s v="Second Class"/>
    <s v="LI-7695"/>
    <s v="Liam Mason"/>
    <x v="1"/>
    <x v="4"/>
    <x v="4"/>
    <x v="0"/>
    <x v="4"/>
    <n v="139.11000000000001"/>
    <n v="6"/>
    <n v="0.2"/>
    <n v="25.88"/>
  </r>
  <r>
    <n v="694"/>
    <s v="NZ-2023-180286"/>
    <x v="562"/>
    <d v="2023-03-04T00:00:00"/>
    <x v="0"/>
    <s v="First Class"/>
    <s v="SA-6430"/>
    <s v="Samuel Foote"/>
    <x v="0"/>
    <x v="6"/>
    <x v="6"/>
    <x v="2"/>
    <x v="2"/>
    <n v="38.68"/>
    <n v="8"/>
    <n v="0.2"/>
    <n v="-0.21"/>
  </r>
  <r>
    <n v="695"/>
    <s v="NZ-2022-494829"/>
    <x v="563"/>
    <d v="2022-06-18T00:00:00"/>
    <x v="4"/>
    <s v="Standard Class"/>
    <s v="HA-2823"/>
    <s v="Hannah Cunningham"/>
    <x v="0"/>
    <x v="8"/>
    <x v="8"/>
    <x v="0"/>
    <x v="0"/>
    <n v="1004.85"/>
    <n v="1"/>
    <n v="0.1"/>
    <n v="222.79"/>
  </r>
  <r>
    <n v="696"/>
    <s v="NZ-2023-202555"/>
    <x v="564"/>
    <d v="2023-04-11T00:00:00"/>
    <x v="0"/>
    <s v="First Class"/>
    <s v="HA-5281"/>
    <s v="Harrison Fleming-Long"/>
    <x v="0"/>
    <x v="4"/>
    <x v="4"/>
    <x v="1"/>
    <x v="8"/>
    <n v="742.84"/>
    <n v="5"/>
    <n v="0.1"/>
    <n v="113.52"/>
  </r>
  <r>
    <n v="697"/>
    <s v="NZ-2024-633611"/>
    <x v="565"/>
    <d v="2024-08-31T00:00:00"/>
    <x v="2"/>
    <s v="Same Day"/>
    <s v="RY-4510"/>
    <s v="Ryan Evans"/>
    <x v="1"/>
    <x v="2"/>
    <x v="2"/>
    <x v="0"/>
    <x v="10"/>
    <n v="1276.71"/>
    <n v="1"/>
    <n v="0.1"/>
    <n v="256.02"/>
  </r>
  <r>
    <n v="698"/>
    <s v="NZ-2025-376221"/>
    <x v="339"/>
    <d v="2025-05-07T00:00:00"/>
    <x v="3"/>
    <s v="Standard Class"/>
    <s v="EL-9162"/>
    <s v="Elizabeth Holdaway"/>
    <x v="0"/>
    <x v="7"/>
    <x v="7"/>
    <x v="0"/>
    <x v="6"/>
    <n v="273.63"/>
    <n v="3"/>
    <n v="0"/>
    <n v="61.95"/>
  </r>
  <r>
    <n v="699"/>
    <s v="NZ-2024-726425"/>
    <x v="458"/>
    <d v="2024-08-24T00:00:00"/>
    <x v="2"/>
    <s v="Second Class"/>
    <s v="RA-4388"/>
    <s v="Rachel Wheeler"/>
    <x v="1"/>
    <x v="7"/>
    <x v="7"/>
    <x v="2"/>
    <x v="11"/>
    <n v="126.79"/>
    <n v="1"/>
    <n v="0"/>
    <n v="33.11"/>
  </r>
  <r>
    <n v="700"/>
    <s v="NZ-2023-249571"/>
    <x v="566"/>
    <d v="2023-04-25T00:00:00"/>
    <x v="0"/>
    <s v="Standard Class"/>
    <s v="CH-7138"/>
    <s v="Christopher Crawford"/>
    <x v="2"/>
    <x v="0"/>
    <x v="0"/>
    <x v="2"/>
    <x v="11"/>
    <n v="261.24"/>
    <n v="5"/>
    <n v="0.15"/>
    <n v="19.57"/>
  </r>
  <r>
    <n v="701"/>
    <s v="NZ-2023-335491"/>
    <x v="446"/>
    <d v="2023-09-15T00:00:00"/>
    <x v="0"/>
    <s v="Second Class"/>
    <s v="CH-4231"/>
    <s v="Chelsea Anderson"/>
    <x v="2"/>
    <x v="2"/>
    <x v="2"/>
    <x v="1"/>
    <x v="1"/>
    <n v="644.66999999999996"/>
    <n v="7"/>
    <n v="0"/>
    <n v="150.46"/>
  </r>
  <r>
    <n v="702"/>
    <s v="NZ-2024-391104"/>
    <x v="567"/>
    <d v="2024-08-31T00:00:00"/>
    <x v="2"/>
    <s v="Same Day"/>
    <s v="MA-4379"/>
    <s v="Maia Johansen"/>
    <x v="1"/>
    <x v="0"/>
    <x v="0"/>
    <x v="1"/>
    <x v="1"/>
    <n v="1374.57"/>
    <n v="8"/>
    <n v="0"/>
    <n v="342.43"/>
  </r>
  <r>
    <n v="703"/>
    <s v="NZ-2025-887767"/>
    <x v="568"/>
    <d v="2025-02-07T00:00:00"/>
    <x v="3"/>
    <s v="Second Class"/>
    <s v="ST-4801"/>
    <s v="Stephanie Hansen"/>
    <x v="1"/>
    <x v="4"/>
    <x v="4"/>
    <x v="1"/>
    <x v="7"/>
    <n v="657.88"/>
    <n v="10"/>
    <n v="0.1"/>
    <n v="146.71"/>
  </r>
  <r>
    <n v="704"/>
    <s v="NZ-2023-416143"/>
    <x v="0"/>
    <d v="2023-05-12T00:00:00"/>
    <x v="0"/>
    <s v="Standard Class"/>
    <s v="DI-9975"/>
    <s v="Dianne Blake"/>
    <x v="2"/>
    <x v="2"/>
    <x v="2"/>
    <x v="0"/>
    <x v="0"/>
    <n v="618.36"/>
    <n v="2"/>
    <n v="0"/>
    <n v="68.7"/>
  </r>
  <r>
    <n v="705"/>
    <s v="NZ-2024-718378"/>
    <x v="519"/>
    <d v="2024-01-28T00:00:00"/>
    <x v="2"/>
    <s v="First Class"/>
    <s v="MI-9837"/>
    <s v="Michele Campbell-Foot"/>
    <x v="2"/>
    <x v="2"/>
    <x v="2"/>
    <x v="0"/>
    <x v="10"/>
    <n v="142.54"/>
    <n v="7"/>
    <n v="0.1"/>
    <n v="1.41"/>
  </r>
  <r>
    <n v="706"/>
    <s v="NZ-2024-465342"/>
    <x v="569"/>
    <d v="2024-06-26T00:00:00"/>
    <x v="2"/>
    <s v="Standard Class"/>
    <s v="NI-7599"/>
    <s v="Nicole Cooke-Bruce"/>
    <x v="1"/>
    <x v="4"/>
    <x v="4"/>
    <x v="1"/>
    <x v="8"/>
    <n v="1382.1"/>
    <n v="5"/>
    <n v="0.2"/>
    <n v="258.10000000000002"/>
  </r>
  <r>
    <n v="707"/>
    <s v="NZ-2022-552427"/>
    <x v="472"/>
    <d v="2022-03-25T00:00:00"/>
    <x v="4"/>
    <s v="Second Class"/>
    <s v="MI-7768"/>
    <s v="Michael Stevenson-Moore"/>
    <x v="0"/>
    <x v="0"/>
    <x v="0"/>
    <x v="2"/>
    <x v="5"/>
    <n v="1454.28"/>
    <n v="7"/>
    <n v="0.1"/>
    <n v="281.63"/>
  </r>
  <r>
    <n v="708"/>
    <s v="NZ-2024-276436"/>
    <x v="296"/>
    <d v="2024-02-17T00:00:00"/>
    <x v="2"/>
    <s v="Second Class"/>
    <s v="LO-7259"/>
    <s v="Logan Murphy"/>
    <x v="1"/>
    <x v="9"/>
    <x v="6"/>
    <x v="0"/>
    <x v="10"/>
    <n v="528.01"/>
    <n v="10"/>
    <n v="0.15"/>
    <n v="5.51"/>
  </r>
  <r>
    <n v="709"/>
    <s v="NZ-2025-946377"/>
    <x v="570"/>
    <d v="2025-03-26T00:00:00"/>
    <x v="3"/>
    <s v="First Class"/>
    <s v="MA-2351"/>
    <s v="Mark Bishell"/>
    <x v="1"/>
    <x v="2"/>
    <x v="2"/>
    <x v="2"/>
    <x v="11"/>
    <n v="1067.3"/>
    <n v="3"/>
    <n v="0"/>
    <n v="258.83999999999997"/>
  </r>
  <r>
    <n v="710"/>
    <s v="NZ-2023-136484"/>
    <x v="571"/>
    <d v="2023-12-02T00:00:00"/>
    <x v="0"/>
    <s v="Second Class"/>
    <s v="NA-7825"/>
    <s v="Natasha Dawick"/>
    <x v="0"/>
    <x v="3"/>
    <x v="3"/>
    <x v="0"/>
    <x v="4"/>
    <n v="376.2"/>
    <n v="5"/>
    <n v="0.15"/>
    <n v="28.75"/>
  </r>
  <r>
    <n v="711"/>
    <s v="NZ-2024-973923"/>
    <x v="572"/>
    <d v="2024-08-19T00:00:00"/>
    <x v="2"/>
    <s v="Same Day"/>
    <s v="PA-2780"/>
    <s v="Patricia Craven"/>
    <x v="1"/>
    <x v="8"/>
    <x v="8"/>
    <x v="1"/>
    <x v="1"/>
    <n v="750.99"/>
    <n v="6"/>
    <n v="0.2"/>
    <n v="112.1"/>
  </r>
  <r>
    <n v="712"/>
    <s v="NZ-2023-386728"/>
    <x v="573"/>
    <d v="2023-08-30T00:00:00"/>
    <x v="0"/>
    <s v="Standard Class"/>
    <s v="GE-4333"/>
    <s v="Gerald Fox"/>
    <x v="2"/>
    <x v="2"/>
    <x v="2"/>
    <x v="2"/>
    <x v="11"/>
    <n v="288.81"/>
    <n v="5"/>
    <n v="0.1"/>
    <n v="52.15"/>
  </r>
  <r>
    <n v="713"/>
    <s v="NZ-2025-669957"/>
    <x v="574"/>
    <d v="2025-01-09T00:00:00"/>
    <x v="3"/>
    <s v="First Class"/>
    <s v="ST-4937"/>
    <s v="Stephanie McMillan"/>
    <x v="1"/>
    <x v="0"/>
    <x v="0"/>
    <x v="1"/>
    <x v="3"/>
    <n v="27.88"/>
    <n v="7"/>
    <n v="0.1"/>
    <n v="0.18"/>
  </r>
  <r>
    <n v="714"/>
    <s v="NZ-2024-792428"/>
    <x v="575"/>
    <d v="2024-01-11T00:00:00"/>
    <x v="2"/>
    <s v="Standard Class"/>
    <s v="KA-9737"/>
    <s v="Kate Murphy"/>
    <x v="0"/>
    <x v="1"/>
    <x v="1"/>
    <x v="2"/>
    <x v="9"/>
    <n v="359.74"/>
    <n v="10"/>
    <n v="0"/>
    <n v="56.57"/>
  </r>
  <r>
    <n v="715"/>
    <s v="NZ-2022-150032"/>
    <x v="576"/>
    <d v="2022-08-29T00:00:00"/>
    <x v="4"/>
    <s v="Same Day"/>
    <s v="JA-2854"/>
    <s v="James Martin"/>
    <x v="0"/>
    <x v="7"/>
    <x v="7"/>
    <x v="2"/>
    <x v="11"/>
    <n v="104.82"/>
    <n v="5"/>
    <n v="0"/>
    <n v="29.24"/>
  </r>
  <r>
    <n v="716"/>
    <s v="NZ-2024-900666"/>
    <x v="577"/>
    <d v="2024-03-09T00:00:00"/>
    <x v="2"/>
    <s v="Second Class"/>
    <s v="SH-9914"/>
    <s v="Shane Butcher-Ireland"/>
    <x v="2"/>
    <x v="7"/>
    <x v="7"/>
    <x v="2"/>
    <x v="9"/>
    <n v="526.14"/>
    <n v="4"/>
    <n v="0"/>
    <n v="6.49"/>
  </r>
  <r>
    <n v="717"/>
    <s v="NZ-2022-622036"/>
    <x v="578"/>
    <d v="2022-10-07T00:00:00"/>
    <x v="4"/>
    <s v="Second Class"/>
    <s v="CH-8218"/>
    <s v="Christopher Jensen"/>
    <x v="0"/>
    <x v="9"/>
    <x v="6"/>
    <x v="0"/>
    <x v="10"/>
    <n v="147.94999999999999"/>
    <n v="9"/>
    <n v="0.2"/>
    <n v="23.82"/>
  </r>
  <r>
    <n v="718"/>
    <s v="NZ-2023-335900"/>
    <x v="579"/>
    <d v="2023-11-11T00:00:00"/>
    <x v="0"/>
    <s v="Same Day"/>
    <s v="CH-6176"/>
    <s v="Charlotte Bryant"/>
    <x v="2"/>
    <x v="4"/>
    <x v="4"/>
    <x v="1"/>
    <x v="1"/>
    <n v="1396.61"/>
    <n v="4"/>
    <n v="0"/>
    <n v="379.05"/>
  </r>
  <r>
    <n v="719"/>
    <s v="NZ-2024-522951"/>
    <x v="580"/>
    <d v="2024-09-16T00:00:00"/>
    <x v="2"/>
    <s v="Same Day"/>
    <s v="PE-8487"/>
    <s v="Peter Sullivan-Rose"/>
    <x v="1"/>
    <x v="3"/>
    <x v="3"/>
    <x v="1"/>
    <x v="3"/>
    <n v="348.09"/>
    <n v="4"/>
    <n v="0.2"/>
    <n v="20.58"/>
  </r>
  <r>
    <n v="720"/>
    <s v="NZ-2025-726258"/>
    <x v="581"/>
    <d v="2025-07-19T00:00:00"/>
    <x v="3"/>
    <s v="Same Day"/>
    <s v="SH-5150"/>
    <s v="Sharon Hart"/>
    <x v="1"/>
    <x v="7"/>
    <x v="7"/>
    <x v="1"/>
    <x v="3"/>
    <n v="885.39"/>
    <n v="4"/>
    <n v="0.1"/>
    <n v="174.12"/>
  </r>
  <r>
    <n v="721"/>
    <s v="NZ-2024-898583"/>
    <x v="171"/>
    <d v="2025-01-03T00:00:00"/>
    <x v="3"/>
    <s v="Standard Class"/>
    <s v="CH-5083"/>
    <s v="Charlotte Gray"/>
    <x v="0"/>
    <x v="2"/>
    <x v="2"/>
    <x v="2"/>
    <x v="9"/>
    <n v="1405.33"/>
    <n v="9"/>
    <n v="0"/>
    <n v="153.72999999999999"/>
  </r>
  <r>
    <n v="722"/>
    <s v="NZ-2024-206345"/>
    <x v="452"/>
    <d v="2025-01-05T00:00:00"/>
    <x v="3"/>
    <s v="Same Day"/>
    <s v="AY-6110"/>
    <s v="Ayla Rush"/>
    <x v="2"/>
    <x v="5"/>
    <x v="5"/>
    <x v="1"/>
    <x v="8"/>
    <n v="570.30999999999995"/>
    <n v="5"/>
    <n v="0.2"/>
    <n v="34.07"/>
  </r>
  <r>
    <n v="723"/>
    <s v="NZ-2022-478641"/>
    <x v="582"/>
    <d v="2022-09-17T00:00:00"/>
    <x v="4"/>
    <s v="First Class"/>
    <s v="SU-7302"/>
    <s v="Susan Neal-Procter"/>
    <x v="1"/>
    <x v="6"/>
    <x v="6"/>
    <x v="0"/>
    <x v="10"/>
    <n v="1326.12"/>
    <n v="6"/>
    <n v="0"/>
    <n v="176.35"/>
  </r>
  <r>
    <n v="724"/>
    <s v="NZ-2023-800852"/>
    <x v="160"/>
    <d v="2023-07-30T00:00:00"/>
    <x v="0"/>
    <s v="Standard Class"/>
    <s v="ST-9988"/>
    <s v="Stephen Crawford"/>
    <x v="2"/>
    <x v="3"/>
    <x v="3"/>
    <x v="0"/>
    <x v="10"/>
    <n v="1174.26"/>
    <n v="2"/>
    <n v="0.2"/>
    <n v="95.69"/>
  </r>
  <r>
    <n v="725"/>
    <s v="NZ-2022-898743"/>
    <x v="583"/>
    <d v="2022-09-04T00:00:00"/>
    <x v="4"/>
    <s v="Second Class"/>
    <s v="DE-6905"/>
    <s v="Deborah Jackson"/>
    <x v="2"/>
    <x v="4"/>
    <x v="4"/>
    <x v="1"/>
    <x v="8"/>
    <n v="1431.33"/>
    <n v="7"/>
    <n v="0.2"/>
    <n v="148.74"/>
  </r>
  <r>
    <n v="726"/>
    <s v="NZ-2025-968999"/>
    <x v="584"/>
    <d v="2025-03-17T00:00:00"/>
    <x v="3"/>
    <s v="Second Class"/>
    <s v="LO-3027"/>
    <s v="Louise Martin"/>
    <x v="2"/>
    <x v="7"/>
    <x v="7"/>
    <x v="2"/>
    <x v="5"/>
    <n v="518.66"/>
    <n v="4"/>
    <n v="0"/>
    <n v="138.79"/>
  </r>
  <r>
    <n v="727"/>
    <s v="NZ-2021-671569"/>
    <x v="85"/>
    <d v="2021-08-31T00:00:00"/>
    <x v="1"/>
    <s v="First Class"/>
    <s v="PH-7373"/>
    <s v="Phillip Steer"/>
    <x v="0"/>
    <x v="0"/>
    <x v="0"/>
    <x v="2"/>
    <x v="9"/>
    <n v="1281.44"/>
    <n v="4"/>
    <n v="0.15"/>
    <n v="7.1"/>
  </r>
  <r>
    <n v="728"/>
    <s v="NZ-2022-422688"/>
    <x v="241"/>
    <d v="2022-10-15T00:00:00"/>
    <x v="4"/>
    <s v="First Class"/>
    <s v="JO-3231"/>
    <s v="Joanne Moore"/>
    <x v="0"/>
    <x v="1"/>
    <x v="1"/>
    <x v="0"/>
    <x v="6"/>
    <n v="1412.69"/>
    <n v="6"/>
    <n v="0.1"/>
    <n v="252.29"/>
  </r>
  <r>
    <n v="729"/>
    <s v="NZ-2021-268525"/>
    <x v="585"/>
    <d v="2021-10-14T00:00:00"/>
    <x v="1"/>
    <s v="Standard Class"/>
    <s v="AN-2202"/>
    <s v="Annette MacDonald-Butler"/>
    <x v="2"/>
    <x v="7"/>
    <x v="7"/>
    <x v="0"/>
    <x v="6"/>
    <n v="80.69"/>
    <n v="3"/>
    <n v="0.1"/>
    <n v="3.94"/>
  </r>
  <r>
    <n v="730"/>
    <s v="NZ-2023-143428"/>
    <x v="389"/>
    <d v="2024-01-06T00:00:00"/>
    <x v="2"/>
    <s v="First Class"/>
    <s v="MA-6658"/>
    <s v="Mary McDonald"/>
    <x v="2"/>
    <x v="9"/>
    <x v="6"/>
    <x v="2"/>
    <x v="9"/>
    <n v="1347.26"/>
    <n v="4"/>
    <n v="0.1"/>
    <n v="247.81"/>
  </r>
  <r>
    <n v="731"/>
    <s v="NZ-2023-787600"/>
    <x v="60"/>
    <d v="2023-06-06T00:00:00"/>
    <x v="0"/>
    <s v="Same Day"/>
    <s v="CA-2472"/>
    <s v="Cameron Bond"/>
    <x v="0"/>
    <x v="7"/>
    <x v="7"/>
    <x v="2"/>
    <x v="2"/>
    <n v="1417.18"/>
    <n v="4"/>
    <n v="0.15"/>
    <n v="336.66"/>
  </r>
  <r>
    <n v="732"/>
    <s v="NZ-2025-337288"/>
    <x v="586"/>
    <d v="2025-07-14T00:00:00"/>
    <x v="3"/>
    <s v="Same Day"/>
    <s v="RE-6515"/>
    <s v="Rebecca Sutton"/>
    <x v="1"/>
    <x v="4"/>
    <x v="4"/>
    <x v="1"/>
    <x v="3"/>
    <n v="717.53"/>
    <n v="10"/>
    <n v="0.2"/>
    <n v="68.34"/>
  </r>
  <r>
    <n v="733"/>
    <s v="NZ-2022-997205"/>
    <x v="154"/>
    <d v="2022-05-23T00:00:00"/>
    <x v="4"/>
    <s v="Standard Class"/>
    <s v="SA-1708"/>
    <s v="Sandra Tanner"/>
    <x v="2"/>
    <x v="9"/>
    <x v="6"/>
    <x v="1"/>
    <x v="8"/>
    <n v="183.06"/>
    <n v="8"/>
    <n v="0"/>
    <n v="46.85"/>
  </r>
  <r>
    <n v="734"/>
    <s v="NZ-2022-313150"/>
    <x v="587"/>
    <d v="2022-07-03T00:00:00"/>
    <x v="4"/>
    <s v="Standard Class"/>
    <s v="SA-5916"/>
    <s v="Sarah Kerr-Robb"/>
    <x v="0"/>
    <x v="0"/>
    <x v="0"/>
    <x v="2"/>
    <x v="5"/>
    <n v="200.73"/>
    <n v="3"/>
    <n v="0.15"/>
    <n v="44.02"/>
  </r>
  <r>
    <n v="735"/>
    <s v="NZ-2024-980802"/>
    <x v="588"/>
    <d v="2024-11-07T00:00:00"/>
    <x v="2"/>
    <s v="Standard Class"/>
    <s v="GR-1904"/>
    <s v="Grant Morris"/>
    <x v="2"/>
    <x v="6"/>
    <x v="6"/>
    <x v="1"/>
    <x v="1"/>
    <n v="1115.01"/>
    <n v="4"/>
    <n v="0.15"/>
    <n v="209.06"/>
  </r>
  <r>
    <n v="736"/>
    <s v="NZ-2023-540431"/>
    <x v="190"/>
    <d v="2023-03-03T00:00:00"/>
    <x v="0"/>
    <s v="First Class"/>
    <s v="PH-6803"/>
    <s v="Philippa Guy"/>
    <x v="0"/>
    <x v="7"/>
    <x v="7"/>
    <x v="0"/>
    <x v="10"/>
    <n v="500.27"/>
    <n v="5"/>
    <n v="0.1"/>
    <n v="86.87"/>
  </r>
  <r>
    <n v="737"/>
    <s v="NZ-2023-396099"/>
    <x v="352"/>
    <d v="2023-11-26T00:00:00"/>
    <x v="0"/>
    <s v="Second Class"/>
    <s v="DE-8710"/>
    <s v="Denise Taylor"/>
    <x v="2"/>
    <x v="6"/>
    <x v="6"/>
    <x v="1"/>
    <x v="1"/>
    <n v="1200.97"/>
    <n v="4"/>
    <n v="0.2"/>
    <n v="-22.59"/>
  </r>
  <r>
    <n v="738"/>
    <s v="NZ-2024-654514"/>
    <x v="557"/>
    <d v="2024-12-07T00:00:00"/>
    <x v="2"/>
    <s v="Same Day"/>
    <s v="JO-7782"/>
    <s v="Joshua Robb-Carroll"/>
    <x v="1"/>
    <x v="7"/>
    <x v="7"/>
    <x v="0"/>
    <x v="6"/>
    <n v="985.52"/>
    <n v="1"/>
    <n v="0.1"/>
    <n v="36.81"/>
  </r>
  <r>
    <n v="739"/>
    <s v="NZ-2023-456508"/>
    <x v="589"/>
    <d v="2023-10-31T00:00:00"/>
    <x v="0"/>
    <s v="First Class"/>
    <s v="DA-6342"/>
    <s v="David Smith"/>
    <x v="0"/>
    <x v="7"/>
    <x v="7"/>
    <x v="2"/>
    <x v="5"/>
    <n v="625.32000000000005"/>
    <n v="2"/>
    <n v="0.15"/>
    <n v="12.42"/>
  </r>
  <r>
    <n v="740"/>
    <s v="NZ-2024-210845"/>
    <x v="565"/>
    <d v="2024-09-01T00:00:00"/>
    <x v="2"/>
    <s v="Same Day"/>
    <s v="SA-1000"/>
    <s v="Sandra Jones"/>
    <x v="0"/>
    <x v="2"/>
    <x v="2"/>
    <x v="2"/>
    <x v="11"/>
    <n v="485.31"/>
    <n v="3"/>
    <n v="0"/>
    <n v="54.48"/>
  </r>
  <r>
    <n v="741"/>
    <s v="NZ-2023-797936"/>
    <x v="590"/>
    <d v="2023-03-19T00:00:00"/>
    <x v="0"/>
    <s v="Second Class"/>
    <s v="TI-8783"/>
    <s v="Timothy Marfell"/>
    <x v="0"/>
    <x v="1"/>
    <x v="1"/>
    <x v="2"/>
    <x v="11"/>
    <n v="657.77"/>
    <n v="8"/>
    <n v="0"/>
    <n v="186.04"/>
  </r>
  <r>
    <n v="742"/>
    <s v="NZ-2024-995236"/>
    <x v="591"/>
    <d v="2024-04-08T00:00:00"/>
    <x v="2"/>
    <s v="First Class"/>
    <s v="SH-6567"/>
    <s v="Sharon Miller"/>
    <x v="0"/>
    <x v="6"/>
    <x v="6"/>
    <x v="2"/>
    <x v="5"/>
    <n v="747.96"/>
    <n v="6"/>
    <n v="0"/>
    <n v="138.58000000000001"/>
  </r>
  <r>
    <n v="743"/>
    <s v="NZ-2024-487242"/>
    <x v="592"/>
    <d v="2025-01-01T00:00:00"/>
    <x v="3"/>
    <s v="Same Day"/>
    <s v="BA-8594"/>
    <s v="Bailey Lamb"/>
    <x v="1"/>
    <x v="4"/>
    <x v="4"/>
    <x v="2"/>
    <x v="2"/>
    <n v="706.18"/>
    <n v="1"/>
    <n v="0.1"/>
    <n v="139.09"/>
  </r>
  <r>
    <n v="744"/>
    <s v="NZ-2023-639413"/>
    <x v="593"/>
    <d v="2023-08-03T00:00:00"/>
    <x v="0"/>
    <s v="First Class"/>
    <s v="RO-3796"/>
    <s v="Robert Williams"/>
    <x v="2"/>
    <x v="6"/>
    <x v="6"/>
    <x v="0"/>
    <x v="4"/>
    <n v="870.76"/>
    <n v="8"/>
    <n v="0.15"/>
    <n v="106.28"/>
  </r>
  <r>
    <n v="745"/>
    <s v="NZ-2024-496599"/>
    <x v="358"/>
    <d v="2024-06-17T00:00:00"/>
    <x v="2"/>
    <s v="Standard Class"/>
    <s v="OL-3620"/>
    <s v="Oliver Hamilton"/>
    <x v="0"/>
    <x v="1"/>
    <x v="1"/>
    <x v="2"/>
    <x v="2"/>
    <n v="601.19000000000005"/>
    <n v="2"/>
    <n v="0.1"/>
    <n v="77.45"/>
  </r>
  <r>
    <n v="746"/>
    <s v="NZ-2022-573809"/>
    <x v="594"/>
    <d v="2022-07-18T00:00:00"/>
    <x v="4"/>
    <s v="Same Day"/>
    <s v="KY-8399"/>
    <s v="Kyle Davies-Brown"/>
    <x v="1"/>
    <x v="5"/>
    <x v="5"/>
    <x v="0"/>
    <x v="10"/>
    <n v="984.18"/>
    <n v="6"/>
    <n v="0.15"/>
    <n v="31.83"/>
  </r>
  <r>
    <n v="747"/>
    <s v="NZ-2024-600673"/>
    <x v="595"/>
    <d v="2024-12-07T00:00:00"/>
    <x v="2"/>
    <s v="Standard Class"/>
    <s v="RO-8075"/>
    <s v="Robyn Frost"/>
    <x v="0"/>
    <x v="6"/>
    <x v="6"/>
    <x v="1"/>
    <x v="1"/>
    <n v="567.45000000000005"/>
    <n v="1"/>
    <n v="0.2"/>
    <n v="46.59"/>
  </r>
  <r>
    <n v="748"/>
    <s v="NZ-2022-341519"/>
    <x v="596"/>
    <d v="2022-03-12T00:00:00"/>
    <x v="4"/>
    <s v="First Class"/>
    <s v="JO-5223"/>
    <s v="Joshua Miles"/>
    <x v="2"/>
    <x v="2"/>
    <x v="2"/>
    <x v="1"/>
    <x v="8"/>
    <n v="789.58"/>
    <n v="8"/>
    <n v="0.2"/>
    <n v="173.37"/>
  </r>
  <r>
    <n v="749"/>
    <s v="NZ-2025-953025"/>
    <x v="597"/>
    <d v="2025-03-09T00:00:00"/>
    <x v="3"/>
    <s v="Standard Class"/>
    <s v="PA-2850"/>
    <s v="Paul Forrest"/>
    <x v="1"/>
    <x v="5"/>
    <x v="5"/>
    <x v="0"/>
    <x v="10"/>
    <n v="1110.43"/>
    <n v="7"/>
    <n v="0.2"/>
    <n v="181.24"/>
  </r>
  <r>
    <n v="750"/>
    <s v="NZ-2023-113084"/>
    <x v="598"/>
    <d v="2023-01-10T00:00:00"/>
    <x v="0"/>
    <s v="Standard Class"/>
    <s v="NI-5458"/>
    <s v="Nigel Davis"/>
    <x v="1"/>
    <x v="3"/>
    <x v="3"/>
    <x v="2"/>
    <x v="11"/>
    <n v="187.62"/>
    <n v="8"/>
    <n v="0.15"/>
    <n v="3.37"/>
  </r>
  <r>
    <n v="751"/>
    <s v="NZ-2023-643919"/>
    <x v="599"/>
    <d v="2023-09-26T00:00:00"/>
    <x v="0"/>
    <s v="Standard Class"/>
    <s v="JA-3798"/>
    <s v="Jason Carpenter"/>
    <x v="0"/>
    <x v="3"/>
    <x v="3"/>
    <x v="0"/>
    <x v="4"/>
    <n v="1030.81"/>
    <n v="7"/>
    <n v="0"/>
    <n v="77.459999999999994"/>
  </r>
  <r>
    <n v="752"/>
    <s v="NZ-2025-981032"/>
    <x v="337"/>
    <d v="2025-06-04T00:00:00"/>
    <x v="3"/>
    <s v="Same Day"/>
    <s v="CH-5338"/>
    <s v="Christine Mercer"/>
    <x v="0"/>
    <x v="0"/>
    <x v="0"/>
    <x v="1"/>
    <x v="7"/>
    <n v="937.48"/>
    <n v="4"/>
    <n v="0.2"/>
    <n v="54.71"/>
  </r>
  <r>
    <n v="753"/>
    <s v="NZ-2021-542512"/>
    <x v="600"/>
    <d v="2021-11-17T00:00:00"/>
    <x v="1"/>
    <s v="First Class"/>
    <s v="KA-1609"/>
    <s v="Katrina McKay-Scott"/>
    <x v="2"/>
    <x v="7"/>
    <x v="7"/>
    <x v="1"/>
    <x v="3"/>
    <n v="442.05"/>
    <n v="2"/>
    <n v="0"/>
    <n v="73.569999999999993"/>
  </r>
  <r>
    <n v="754"/>
    <s v="NZ-2023-114328"/>
    <x v="601"/>
    <d v="2023-01-14T00:00:00"/>
    <x v="0"/>
    <s v="Second Class"/>
    <s v="LO-1718"/>
    <s v="Louise Price"/>
    <x v="0"/>
    <x v="0"/>
    <x v="0"/>
    <x v="2"/>
    <x v="9"/>
    <n v="1426.53"/>
    <n v="3"/>
    <n v="0.2"/>
    <n v="308.49"/>
  </r>
  <r>
    <n v="755"/>
    <s v="NZ-2022-115707"/>
    <x v="255"/>
    <d v="2022-09-29T00:00:00"/>
    <x v="4"/>
    <s v="Same Day"/>
    <s v="DA-2989"/>
    <s v="David Sinclair-Simpson"/>
    <x v="2"/>
    <x v="8"/>
    <x v="8"/>
    <x v="0"/>
    <x v="4"/>
    <n v="946.66"/>
    <n v="9"/>
    <n v="0.2"/>
    <n v="8.4700000000000006"/>
  </r>
  <r>
    <n v="756"/>
    <s v="NZ-2022-416945"/>
    <x v="23"/>
    <d v="2022-12-01T00:00:00"/>
    <x v="4"/>
    <s v="Standard Class"/>
    <s v="JU-9866"/>
    <s v="Julie McEwen"/>
    <x v="1"/>
    <x v="7"/>
    <x v="7"/>
    <x v="2"/>
    <x v="9"/>
    <n v="177.18"/>
    <n v="2"/>
    <n v="0.15"/>
    <n v="1.55"/>
  </r>
  <r>
    <n v="757"/>
    <s v="NZ-2024-580167"/>
    <x v="602"/>
    <d v="2024-08-24T00:00:00"/>
    <x v="2"/>
    <s v="Same Day"/>
    <s v="AR-1660"/>
    <s v="Ariana Higgins"/>
    <x v="1"/>
    <x v="1"/>
    <x v="1"/>
    <x v="0"/>
    <x v="6"/>
    <n v="106.63"/>
    <n v="4"/>
    <n v="0.2"/>
    <n v="3.46"/>
  </r>
  <r>
    <n v="758"/>
    <s v="NZ-2021-377817"/>
    <x v="424"/>
    <d v="2021-12-19T00:00:00"/>
    <x v="1"/>
    <s v="Standard Class"/>
    <s v="CH-2804"/>
    <s v="Christine Scott"/>
    <x v="2"/>
    <x v="7"/>
    <x v="7"/>
    <x v="1"/>
    <x v="3"/>
    <n v="1174.1500000000001"/>
    <n v="3"/>
    <n v="0.15"/>
    <n v="143.9"/>
  </r>
  <r>
    <n v="759"/>
    <s v="NZ-2023-395985"/>
    <x v="603"/>
    <d v="2023-07-05T00:00:00"/>
    <x v="0"/>
    <s v="First Class"/>
    <s v="TY-8468"/>
    <s v="Tyson Greig"/>
    <x v="0"/>
    <x v="0"/>
    <x v="0"/>
    <x v="1"/>
    <x v="3"/>
    <n v="1116.9000000000001"/>
    <n v="9"/>
    <n v="0.1"/>
    <n v="191.12"/>
  </r>
  <r>
    <n v="760"/>
    <s v="NZ-2023-790116"/>
    <x v="604"/>
    <d v="2023-06-15T00:00:00"/>
    <x v="0"/>
    <s v="Same Day"/>
    <s v="AN-1078"/>
    <s v="Andrea Day"/>
    <x v="1"/>
    <x v="6"/>
    <x v="6"/>
    <x v="0"/>
    <x v="0"/>
    <n v="503.56"/>
    <n v="7"/>
    <n v="0.15"/>
    <n v="3.59"/>
  </r>
  <r>
    <n v="761"/>
    <s v="NZ-2024-333116"/>
    <x v="605"/>
    <d v="2024-03-14T00:00:00"/>
    <x v="2"/>
    <s v="Same Day"/>
    <s v="HE-8326"/>
    <s v="Helen Broughan"/>
    <x v="2"/>
    <x v="9"/>
    <x v="6"/>
    <x v="2"/>
    <x v="9"/>
    <n v="1490.66"/>
    <n v="8"/>
    <n v="0"/>
    <n v="258.72000000000003"/>
  </r>
  <r>
    <n v="762"/>
    <s v="NZ-2023-957744"/>
    <x v="606"/>
    <d v="2023-10-18T00:00:00"/>
    <x v="0"/>
    <s v="Second Class"/>
    <s v="GE-2107"/>
    <s v="Gemma Ireland"/>
    <x v="1"/>
    <x v="8"/>
    <x v="8"/>
    <x v="2"/>
    <x v="9"/>
    <n v="1184.3599999999999"/>
    <n v="8"/>
    <n v="0.2"/>
    <n v="260.14"/>
  </r>
  <r>
    <n v="763"/>
    <s v="NZ-2024-117836"/>
    <x v="607"/>
    <d v="2024-02-06T00:00:00"/>
    <x v="2"/>
    <s v="Second Class"/>
    <s v="TI-7147"/>
    <s v="Tiare Burrell-Knight"/>
    <x v="2"/>
    <x v="9"/>
    <x v="6"/>
    <x v="0"/>
    <x v="0"/>
    <n v="171.69"/>
    <n v="1"/>
    <n v="0.15"/>
    <n v="38.130000000000003"/>
  </r>
  <r>
    <n v="764"/>
    <s v="NZ-2023-558799"/>
    <x v="608"/>
    <d v="2023-06-21T00:00:00"/>
    <x v="0"/>
    <s v="First Class"/>
    <s v="AD-2936"/>
    <s v="Adam Jones"/>
    <x v="2"/>
    <x v="9"/>
    <x v="6"/>
    <x v="0"/>
    <x v="0"/>
    <n v="1462.06"/>
    <n v="5"/>
    <n v="0"/>
    <n v="127.88"/>
  </r>
  <r>
    <n v="765"/>
    <s v="NZ-2024-627051"/>
    <x v="8"/>
    <d v="2024-08-13T00:00:00"/>
    <x v="2"/>
    <s v="Standard Class"/>
    <s v="NO-1067"/>
    <s v="Norman Taylor-Buchanan"/>
    <x v="1"/>
    <x v="3"/>
    <x v="3"/>
    <x v="1"/>
    <x v="8"/>
    <n v="1077.1600000000001"/>
    <n v="2"/>
    <n v="0.15"/>
    <n v="179.76"/>
  </r>
  <r>
    <n v="766"/>
    <s v="NZ-2024-663407"/>
    <x v="244"/>
    <d v="2024-12-27T00:00:00"/>
    <x v="2"/>
    <s v="Standard Class"/>
    <s v="RO-2078"/>
    <s v="Roger Shannon"/>
    <x v="0"/>
    <x v="4"/>
    <x v="4"/>
    <x v="2"/>
    <x v="11"/>
    <n v="614.58000000000004"/>
    <n v="9"/>
    <n v="0.2"/>
    <n v="43.92"/>
  </r>
  <r>
    <n v="767"/>
    <s v="NZ-2024-685659"/>
    <x v="609"/>
    <d v="2024-03-31T00:00:00"/>
    <x v="2"/>
    <s v="Second Class"/>
    <s v="JA-5961"/>
    <s v="James Rogers-Vincent"/>
    <x v="0"/>
    <x v="1"/>
    <x v="1"/>
    <x v="0"/>
    <x v="0"/>
    <n v="595.83000000000004"/>
    <n v="8"/>
    <n v="0"/>
    <n v="13.49"/>
  </r>
  <r>
    <n v="768"/>
    <s v="NZ-2021-526204"/>
    <x v="374"/>
    <d v="2021-08-18T00:00:00"/>
    <x v="1"/>
    <s v="First Class"/>
    <s v="SU-1420"/>
    <s v="Suzanne Pickering-Nicol"/>
    <x v="0"/>
    <x v="5"/>
    <x v="5"/>
    <x v="2"/>
    <x v="2"/>
    <n v="1144.83"/>
    <n v="2"/>
    <n v="0.2"/>
    <n v="166.11"/>
  </r>
  <r>
    <n v="769"/>
    <s v="NZ-2023-305450"/>
    <x v="610"/>
    <d v="2024-01-02T00:00:00"/>
    <x v="2"/>
    <s v="Standard Class"/>
    <s v="SA-9633"/>
    <s v="Sandra Buchanan"/>
    <x v="1"/>
    <x v="5"/>
    <x v="5"/>
    <x v="2"/>
    <x v="11"/>
    <n v="769.13"/>
    <n v="5"/>
    <n v="0"/>
    <n v="64.069999999999993"/>
  </r>
  <r>
    <n v="770"/>
    <s v="NZ-2021-194812"/>
    <x v="76"/>
    <d v="2021-09-27T00:00:00"/>
    <x v="1"/>
    <s v="Same Day"/>
    <s v="SA-9675"/>
    <s v="Samuel Campbell-Reynolds"/>
    <x v="0"/>
    <x v="3"/>
    <x v="3"/>
    <x v="2"/>
    <x v="2"/>
    <n v="1066.82"/>
    <n v="3"/>
    <n v="0.2"/>
    <n v="22.77"/>
  </r>
  <r>
    <n v="771"/>
    <s v="NZ-2024-333454"/>
    <x v="611"/>
    <d v="2024-01-27T00:00:00"/>
    <x v="2"/>
    <s v="Same Day"/>
    <s v="LE-2093"/>
    <s v="Leanne Collis-Roberts"/>
    <x v="0"/>
    <x v="5"/>
    <x v="5"/>
    <x v="1"/>
    <x v="8"/>
    <n v="543.09"/>
    <n v="5"/>
    <n v="0.1"/>
    <n v="13.22"/>
  </r>
  <r>
    <n v="772"/>
    <s v="NZ-2023-169212"/>
    <x v="612"/>
    <d v="2023-01-19T00:00:00"/>
    <x v="0"/>
    <s v="Second Class"/>
    <s v="WI-6528"/>
    <s v="William Spencer"/>
    <x v="2"/>
    <x v="8"/>
    <x v="8"/>
    <x v="2"/>
    <x v="5"/>
    <n v="449.89"/>
    <n v="6"/>
    <n v="0.1"/>
    <n v="16.7"/>
  </r>
  <r>
    <n v="773"/>
    <s v="NZ-2023-726070"/>
    <x v="83"/>
    <d v="2023-11-11T00:00:00"/>
    <x v="0"/>
    <s v="Standard Class"/>
    <s v="AI-6619"/>
    <s v="Aimee Green"/>
    <x v="0"/>
    <x v="0"/>
    <x v="0"/>
    <x v="0"/>
    <x v="10"/>
    <n v="898"/>
    <n v="6"/>
    <n v="0.2"/>
    <n v="10.16"/>
  </r>
  <r>
    <n v="774"/>
    <s v="NZ-2021-974488"/>
    <x v="347"/>
    <d v="2021-10-22T00:00:00"/>
    <x v="1"/>
    <s v="Second Class"/>
    <s v="CR-1170"/>
    <s v="Craig Black"/>
    <x v="2"/>
    <x v="8"/>
    <x v="8"/>
    <x v="1"/>
    <x v="3"/>
    <n v="546.62"/>
    <n v="5"/>
    <n v="0"/>
    <n v="42.64"/>
  </r>
  <r>
    <n v="775"/>
    <s v="NZ-2023-302670"/>
    <x v="325"/>
    <d v="2023-05-04T00:00:00"/>
    <x v="0"/>
    <s v="First Class"/>
    <s v="SE-7970"/>
    <s v="Sean Baldick-McIsaac"/>
    <x v="1"/>
    <x v="7"/>
    <x v="7"/>
    <x v="0"/>
    <x v="0"/>
    <n v="589.39"/>
    <n v="5"/>
    <n v="0.2"/>
    <n v="107.07"/>
  </r>
  <r>
    <n v="776"/>
    <s v="NZ-2024-731027"/>
    <x v="149"/>
    <d v="2024-11-27T00:00:00"/>
    <x v="2"/>
    <s v="First Class"/>
    <s v="BR-9931"/>
    <s v="Bridget McFarlane"/>
    <x v="1"/>
    <x v="9"/>
    <x v="6"/>
    <x v="0"/>
    <x v="10"/>
    <n v="1370.36"/>
    <n v="7"/>
    <n v="0"/>
    <n v="378.29"/>
  </r>
  <r>
    <n v="777"/>
    <s v="NZ-2021-427795"/>
    <x v="17"/>
    <d v="2021-10-28T00:00:00"/>
    <x v="1"/>
    <s v="Standard Class"/>
    <s v="GA-6882"/>
    <s v="Gary McCormick-Powell"/>
    <x v="2"/>
    <x v="4"/>
    <x v="4"/>
    <x v="1"/>
    <x v="3"/>
    <n v="1162.08"/>
    <n v="9"/>
    <n v="0.2"/>
    <n v="90.87"/>
  </r>
  <r>
    <n v="778"/>
    <s v="NZ-2022-387299"/>
    <x v="140"/>
    <d v="2022-12-05T00:00:00"/>
    <x v="4"/>
    <s v="First Class"/>
    <s v="CH-7199"/>
    <s v="Christopher Vercoe"/>
    <x v="1"/>
    <x v="6"/>
    <x v="6"/>
    <x v="2"/>
    <x v="2"/>
    <n v="123.93"/>
    <n v="2"/>
    <n v="0.1"/>
    <n v="5.3"/>
  </r>
  <r>
    <n v="779"/>
    <s v="NZ-2021-458914"/>
    <x v="183"/>
    <d v="2021-09-20T00:00:00"/>
    <x v="1"/>
    <s v="Second Class"/>
    <s v="MA-2657"/>
    <s v="Maria O'Neill"/>
    <x v="2"/>
    <x v="0"/>
    <x v="0"/>
    <x v="1"/>
    <x v="8"/>
    <n v="160.21"/>
    <n v="10"/>
    <n v="0.2"/>
    <n v="0.89"/>
  </r>
  <r>
    <n v="780"/>
    <s v="NZ-2022-334797"/>
    <x v="613"/>
    <d v="2022-02-20T00:00:00"/>
    <x v="4"/>
    <s v="Same Day"/>
    <s v="RO-5216"/>
    <s v="Rodney Jordan"/>
    <x v="1"/>
    <x v="9"/>
    <x v="6"/>
    <x v="0"/>
    <x v="6"/>
    <n v="1045.72"/>
    <n v="9"/>
    <n v="0.15"/>
    <n v="51.74"/>
  </r>
  <r>
    <n v="781"/>
    <s v="NZ-2023-526058"/>
    <x v="522"/>
    <d v="2023-01-05T00:00:00"/>
    <x v="0"/>
    <s v="Same Day"/>
    <s v="HE-5948"/>
    <s v="Helen Gleeson"/>
    <x v="1"/>
    <x v="9"/>
    <x v="6"/>
    <x v="1"/>
    <x v="1"/>
    <n v="1237.1500000000001"/>
    <n v="8"/>
    <n v="0.2"/>
    <n v="248.67"/>
  </r>
  <r>
    <n v="782"/>
    <s v="NZ-2024-973991"/>
    <x v="180"/>
    <d v="2024-07-07T00:00:00"/>
    <x v="2"/>
    <s v="Same Day"/>
    <s v="MA-6199"/>
    <s v="Mackenzie Martin"/>
    <x v="0"/>
    <x v="1"/>
    <x v="1"/>
    <x v="0"/>
    <x v="0"/>
    <n v="986.61"/>
    <n v="6"/>
    <n v="0"/>
    <n v="246.66"/>
  </r>
  <r>
    <n v="783"/>
    <s v="NZ-2022-862676"/>
    <x v="614"/>
    <d v="2022-04-30T00:00:00"/>
    <x v="4"/>
    <s v="Second Class"/>
    <s v="RE-6758"/>
    <s v="Rebecca Ward"/>
    <x v="0"/>
    <x v="9"/>
    <x v="6"/>
    <x v="1"/>
    <x v="8"/>
    <n v="1127.3399999999999"/>
    <n v="4"/>
    <n v="0"/>
    <n v="206.97"/>
  </r>
  <r>
    <n v="784"/>
    <s v="NZ-2021-290797"/>
    <x v="615"/>
    <d v="2021-10-31T00:00:00"/>
    <x v="1"/>
    <s v="Same Day"/>
    <s v="NI-5459"/>
    <s v="Nicole Murphy"/>
    <x v="1"/>
    <x v="3"/>
    <x v="3"/>
    <x v="1"/>
    <x v="7"/>
    <n v="520.15"/>
    <n v="6"/>
    <n v="0"/>
    <n v="36.51"/>
  </r>
  <r>
    <n v="785"/>
    <s v="NZ-2023-246397"/>
    <x v="145"/>
    <d v="2023-10-02T00:00:00"/>
    <x v="0"/>
    <s v="First Class"/>
    <s v="MA-8992"/>
    <s v="MacKenzie Campbell"/>
    <x v="2"/>
    <x v="4"/>
    <x v="4"/>
    <x v="2"/>
    <x v="9"/>
    <n v="777.55"/>
    <n v="8"/>
    <n v="0"/>
    <n v="147.91"/>
  </r>
  <r>
    <n v="786"/>
    <s v="NZ-2025-491287"/>
    <x v="502"/>
    <d v="2025-05-18T00:00:00"/>
    <x v="3"/>
    <s v="First Class"/>
    <s v="BA-6717"/>
    <s v="Bailey Stewart"/>
    <x v="1"/>
    <x v="0"/>
    <x v="0"/>
    <x v="1"/>
    <x v="8"/>
    <n v="1357.08"/>
    <n v="8"/>
    <n v="0.15"/>
    <n v="27.17"/>
  </r>
  <r>
    <n v="787"/>
    <s v="NZ-2022-660819"/>
    <x v="578"/>
    <d v="2022-10-09T00:00:00"/>
    <x v="4"/>
    <s v="Same Day"/>
    <s v="DI-8261"/>
    <s v="Dianne Donald"/>
    <x v="1"/>
    <x v="0"/>
    <x v="0"/>
    <x v="2"/>
    <x v="2"/>
    <n v="121.82"/>
    <n v="9"/>
    <n v="0.1"/>
    <n v="25.65"/>
  </r>
  <r>
    <n v="788"/>
    <s v="NZ-2023-929383"/>
    <x v="616"/>
    <d v="2023-03-26T00:00:00"/>
    <x v="0"/>
    <s v="First Class"/>
    <s v="LE-7274"/>
    <s v="Leo Joe"/>
    <x v="2"/>
    <x v="3"/>
    <x v="3"/>
    <x v="1"/>
    <x v="8"/>
    <n v="1416.21"/>
    <n v="10"/>
    <n v="0"/>
    <n v="135.93"/>
  </r>
  <r>
    <n v="789"/>
    <s v="NZ-2024-329823"/>
    <x v="617"/>
    <d v="2024-05-08T00:00:00"/>
    <x v="2"/>
    <s v="Second Class"/>
    <s v="WI-7001"/>
    <s v="William Hayward"/>
    <x v="1"/>
    <x v="9"/>
    <x v="6"/>
    <x v="1"/>
    <x v="8"/>
    <n v="954.16"/>
    <n v="1"/>
    <n v="0.1"/>
    <n v="87.51"/>
  </r>
  <r>
    <n v="790"/>
    <s v="NZ-2023-960056"/>
    <x v="618"/>
    <d v="2023-02-19T00:00:00"/>
    <x v="0"/>
    <s v="Second Class"/>
    <s v="IS-8952"/>
    <s v="Isabelle Waghorn"/>
    <x v="1"/>
    <x v="8"/>
    <x v="8"/>
    <x v="2"/>
    <x v="9"/>
    <n v="26.82"/>
    <n v="8"/>
    <n v="0.2"/>
    <n v="1.25"/>
  </r>
  <r>
    <n v="791"/>
    <s v="NZ-2021-497205"/>
    <x v="619"/>
    <d v="2021-10-10T00:00:00"/>
    <x v="1"/>
    <s v="First Class"/>
    <s v="JA-3416"/>
    <s v="Jackson Stewart"/>
    <x v="2"/>
    <x v="8"/>
    <x v="8"/>
    <x v="1"/>
    <x v="7"/>
    <n v="122.02"/>
    <n v="7"/>
    <n v="0"/>
    <n v="24.06"/>
  </r>
  <r>
    <n v="792"/>
    <s v="NZ-2024-623913"/>
    <x v="620"/>
    <d v="2024-05-26T00:00:00"/>
    <x v="2"/>
    <s v="First Class"/>
    <s v="IS-4934"/>
    <s v="Isaac Morgan"/>
    <x v="0"/>
    <x v="6"/>
    <x v="6"/>
    <x v="0"/>
    <x v="10"/>
    <n v="223.46"/>
    <n v="6"/>
    <n v="0.1"/>
    <n v="-2"/>
  </r>
  <r>
    <n v="793"/>
    <s v="NZ-2023-373568"/>
    <x v="621"/>
    <d v="2023-06-06T00:00:00"/>
    <x v="0"/>
    <s v="Same Day"/>
    <s v="JA-6043"/>
    <s v="Jan Dean"/>
    <x v="0"/>
    <x v="7"/>
    <x v="7"/>
    <x v="1"/>
    <x v="3"/>
    <n v="1428.37"/>
    <n v="8"/>
    <n v="0.1"/>
    <n v="255.8"/>
  </r>
  <r>
    <n v="794"/>
    <s v="NZ-2022-957747"/>
    <x v="421"/>
    <d v="2022-07-31T00:00:00"/>
    <x v="4"/>
    <s v="Same Day"/>
    <s v="WE-3054"/>
    <s v="Wendy Gee"/>
    <x v="1"/>
    <x v="8"/>
    <x v="8"/>
    <x v="2"/>
    <x v="5"/>
    <n v="680.74"/>
    <n v="10"/>
    <n v="0.15"/>
    <n v="126.68"/>
  </r>
  <r>
    <n v="795"/>
    <s v="NZ-2025-477328"/>
    <x v="622"/>
    <d v="2025-02-25T00:00:00"/>
    <x v="3"/>
    <s v="First Class"/>
    <s v="JO-4793"/>
    <s v="Jolene Furness"/>
    <x v="1"/>
    <x v="2"/>
    <x v="2"/>
    <x v="0"/>
    <x v="6"/>
    <n v="423"/>
    <n v="3"/>
    <n v="0.15"/>
    <n v="55.41"/>
  </r>
  <r>
    <n v="796"/>
    <s v="NZ-2022-875377"/>
    <x v="463"/>
    <d v="2022-02-12T00:00:00"/>
    <x v="4"/>
    <s v="First Class"/>
    <s v="AN-5075"/>
    <s v="Angela Holdaway"/>
    <x v="1"/>
    <x v="4"/>
    <x v="4"/>
    <x v="2"/>
    <x v="5"/>
    <n v="942.28"/>
    <n v="5"/>
    <n v="0.1"/>
    <n v="34.5"/>
  </r>
  <r>
    <n v="797"/>
    <s v="NZ-2024-834561"/>
    <x v="623"/>
    <d v="2024-01-17T00:00:00"/>
    <x v="2"/>
    <s v="Standard Class"/>
    <s v="DA-7454"/>
    <s v="David MacDonald-Browne"/>
    <x v="2"/>
    <x v="1"/>
    <x v="1"/>
    <x v="1"/>
    <x v="8"/>
    <n v="1494.89"/>
    <n v="7"/>
    <n v="0.1"/>
    <n v="290.93"/>
  </r>
  <r>
    <n v="798"/>
    <s v="NZ-2022-847374"/>
    <x v="624"/>
    <d v="2022-06-04T00:00:00"/>
    <x v="4"/>
    <s v="Standard Class"/>
    <s v="RE-3094"/>
    <s v="Reuben Taylor"/>
    <x v="1"/>
    <x v="3"/>
    <x v="3"/>
    <x v="0"/>
    <x v="6"/>
    <n v="898.55"/>
    <n v="8"/>
    <n v="0.2"/>
    <n v="181.26"/>
  </r>
  <r>
    <n v="799"/>
    <s v="NZ-2024-789560"/>
    <x v="625"/>
    <d v="2024-12-08T00:00:00"/>
    <x v="2"/>
    <s v="First Class"/>
    <s v="MA-4626"/>
    <s v="Marilyn Hepburn"/>
    <x v="2"/>
    <x v="3"/>
    <x v="3"/>
    <x v="1"/>
    <x v="1"/>
    <n v="1223.57"/>
    <n v="5"/>
    <n v="0"/>
    <n v="54.44"/>
  </r>
  <r>
    <n v="800"/>
    <s v="NZ-2023-563518"/>
    <x v="626"/>
    <d v="2023-12-21T00:00:00"/>
    <x v="0"/>
    <s v="Second Class"/>
    <s v="VI-9592"/>
    <s v="Victoria Brown-Black"/>
    <x v="1"/>
    <x v="8"/>
    <x v="8"/>
    <x v="0"/>
    <x v="10"/>
    <n v="447.7"/>
    <n v="6"/>
    <n v="0.15"/>
    <n v="83.93"/>
  </r>
  <r>
    <n v="801"/>
    <s v="NZ-2024-458087"/>
    <x v="39"/>
    <d v="2024-09-01T00:00:00"/>
    <x v="2"/>
    <s v="Second Class"/>
    <s v="LU-4973"/>
    <s v="Luke Thomas-McCallum"/>
    <x v="2"/>
    <x v="1"/>
    <x v="1"/>
    <x v="2"/>
    <x v="11"/>
    <n v="1005.52"/>
    <n v="2"/>
    <n v="0.15"/>
    <n v="181.64"/>
  </r>
  <r>
    <n v="802"/>
    <s v="NZ-2023-180221"/>
    <x v="627"/>
    <d v="2023-01-18T00:00:00"/>
    <x v="0"/>
    <s v="First Class"/>
    <s v="CH-5463"/>
    <s v="Chelsea Smith"/>
    <x v="2"/>
    <x v="9"/>
    <x v="6"/>
    <x v="1"/>
    <x v="7"/>
    <n v="653.75"/>
    <n v="8"/>
    <n v="0.2"/>
    <n v="-6.63"/>
  </r>
  <r>
    <n v="803"/>
    <s v="NZ-2024-687859"/>
    <x v="628"/>
    <d v="2024-01-30T00:00:00"/>
    <x v="2"/>
    <s v="Second Class"/>
    <s v="JE-6006"/>
    <s v="Jessica Haines"/>
    <x v="2"/>
    <x v="5"/>
    <x v="5"/>
    <x v="0"/>
    <x v="4"/>
    <n v="212.76"/>
    <n v="1"/>
    <n v="0.1"/>
    <n v="20.02"/>
  </r>
  <r>
    <n v="804"/>
    <s v="NZ-2023-910945"/>
    <x v="426"/>
    <d v="2023-08-03T00:00:00"/>
    <x v="0"/>
    <s v="Second Class"/>
    <s v="DE-5115"/>
    <s v="Deborah Davis"/>
    <x v="1"/>
    <x v="3"/>
    <x v="3"/>
    <x v="0"/>
    <x v="0"/>
    <n v="608.05999999999995"/>
    <n v="1"/>
    <n v="0"/>
    <n v="91.25"/>
  </r>
  <r>
    <n v="805"/>
    <s v="NZ-2022-338545"/>
    <x v="629"/>
    <d v="2022-05-10T00:00:00"/>
    <x v="4"/>
    <s v="Standard Class"/>
    <s v="ST-2683"/>
    <s v="Stephen Healy"/>
    <x v="1"/>
    <x v="9"/>
    <x v="6"/>
    <x v="0"/>
    <x v="6"/>
    <n v="766.41"/>
    <n v="8"/>
    <n v="0.15"/>
    <n v="14.48"/>
  </r>
  <r>
    <n v="806"/>
    <s v="NZ-2024-734381"/>
    <x v="630"/>
    <d v="2024-02-02T00:00:00"/>
    <x v="2"/>
    <s v="Second Class"/>
    <s v="AL-8063"/>
    <s v="Alan Dawson-Weston"/>
    <x v="1"/>
    <x v="9"/>
    <x v="6"/>
    <x v="1"/>
    <x v="7"/>
    <n v="117.54"/>
    <n v="7"/>
    <n v="0.2"/>
    <n v="24.74"/>
  </r>
  <r>
    <n v="807"/>
    <s v="NZ-2024-619668"/>
    <x v="475"/>
    <d v="2024-08-19T00:00:00"/>
    <x v="2"/>
    <s v="Standard Class"/>
    <s v="PA-2607"/>
    <s v="Paris Guthrie"/>
    <x v="1"/>
    <x v="7"/>
    <x v="7"/>
    <x v="1"/>
    <x v="8"/>
    <n v="1173.5"/>
    <n v="10"/>
    <n v="0.1"/>
    <n v="98.92"/>
  </r>
  <r>
    <n v="808"/>
    <s v="NZ-2023-696172"/>
    <x v="277"/>
    <d v="2023-02-08T00:00:00"/>
    <x v="0"/>
    <s v="First Class"/>
    <s v="RI-4149"/>
    <s v="Richard Lowe-Rogers"/>
    <x v="0"/>
    <x v="1"/>
    <x v="1"/>
    <x v="2"/>
    <x v="11"/>
    <n v="940.4"/>
    <n v="8"/>
    <n v="0"/>
    <n v="107.41"/>
  </r>
  <r>
    <n v="809"/>
    <s v="NZ-2023-108261"/>
    <x v="531"/>
    <d v="2023-03-19T00:00:00"/>
    <x v="0"/>
    <s v="First Class"/>
    <s v="PE-3307"/>
    <s v="Peter Campbell"/>
    <x v="0"/>
    <x v="3"/>
    <x v="3"/>
    <x v="2"/>
    <x v="2"/>
    <n v="1097.9100000000001"/>
    <n v="5"/>
    <n v="0.15"/>
    <n v="207.01"/>
  </r>
  <r>
    <n v="810"/>
    <s v="NZ-2022-188034"/>
    <x v="631"/>
    <d v="2022-07-09T00:00:00"/>
    <x v="4"/>
    <s v="Second Class"/>
    <s v="GR-1635"/>
    <s v="Graham Edwards"/>
    <x v="2"/>
    <x v="2"/>
    <x v="2"/>
    <x v="0"/>
    <x v="4"/>
    <n v="864.03"/>
    <n v="4"/>
    <n v="0.15"/>
    <n v="197.49"/>
  </r>
  <r>
    <n v="811"/>
    <s v="NZ-2025-754633"/>
    <x v="632"/>
    <d v="2025-01-09T00:00:00"/>
    <x v="3"/>
    <s v="Standard Class"/>
    <s v="AN-3317"/>
    <s v="Anahera Stone"/>
    <x v="2"/>
    <x v="4"/>
    <x v="4"/>
    <x v="2"/>
    <x v="2"/>
    <n v="1400.51"/>
    <n v="9"/>
    <n v="0.2"/>
    <n v="63"/>
  </r>
  <r>
    <n v="812"/>
    <s v="NZ-2024-487053"/>
    <x v="348"/>
    <d v="2024-07-31T00:00:00"/>
    <x v="2"/>
    <s v="First Class"/>
    <s v="CA-7545"/>
    <s v="Caroline Davis"/>
    <x v="1"/>
    <x v="7"/>
    <x v="7"/>
    <x v="1"/>
    <x v="3"/>
    <n v="489.85"/>
    <n v="7"/>
    <n v="0.1"/>
    <n v="27.28"/>
  </r>
  <r>
    <n v="813"/>
    <s v="NZ-2022-538184"/>
    <x v="633"/>
    <d v="2022-12-26T00:00:00"/>
    <x v="4"/>
    <s v="Standard Class"/>
    <s v="AN-8139"/>
    <s v="Anna Ford-Hope"/>
    <x v="0"/>
    <x v="7"/>
    <x v="7"/>
    <x v="2"/>
    <x v="2"/>
    <n v="1460.61"/>
    <n v="1"/>
    <n v="0.1"/>
    <n v="61.03"/>
  </r>
  <r>
    <n v="814"/>
    <s v="NZ-2024-764294"/>
    <x v="623"/>
    <d v="2024-01-21T00:00:00"/>
    <x v="2"/>
    <s v="Same Day"/>
    <s v="KE-9788"/>
    <s v="Kerry Morris"/>
    <x v="0"/>
    <x v="1"/>
    <x v="1"/>
    <x v="1"/>
    <x v="3"/>
    <n v="486.76"/>
    <n v="7"/>
    <n v="0"/>
    <n v="40.43"/>
  </r>
  <r>
    <n v="815"/>
    <s v="NZ-2023-462215"/>
    <x v="634"/>
    <d v="2023-11-08T00:00:00"/>
    <x v="0"/>
    <s v="Second Class"/>
    <s v="JU-8522"/>
    <s v="Judith Stace"/>
    <x v="1"/>
    <x v="5"/>
    <x v="5"/>
    <x v="1"/>
    <x v="3"/>
    <n v="1302.49"/>
    <n v="7"/>
    <n v="0.2"/>
    <n v="199.35"/>
  </r>
  <r>
    <n v="816"/>
    <s v="NZ-2023-619502"/>
    <x v="635"/>
    <d v="2023-03-08T00:00:00"/>
    <x v="0"/>
    <s v="Standard Class"/>
    <s v="PE-8573"/>
    <s v="Peter Wong"/>
    <x v="2"/>
    <x v="7"/>
    <x v="7"/>
    <x v="2"/>
    <x v="11"/>
    <n v="893.77"/>
    <n v="6"/>
    <n v="0.2"/>
    <n v="45.84"/>
  </r>
  <r>
    <n v="817"/>
    <s v="NZ-2022-542753"/>
    <x v="636"/>
    <d v="2022-04-22T00:00:00"/>
    <x v="4"/>
    <s v="First Class"/>
    <s v="JE-7777"/>
    <s v="Jessica Drummond"/>
    <x v="2"/>
    <x v="0"/>
    <x v="0"/>
    <x v="1"/>
    <x v="8"/>
    <n v="50.64"/>
    <n v="3"/>
    <n v="0.2"/>
    <n v="2.2200000000000002"/>
  </r>
  <r>
    <n v="818"/>
    <s v="NZ-2025-310523"/>
    <x v="637"/>
    <d v="2025-02-16T00:00:00"/>
    <x v="3"/>
    <s v="Same Day"/>
    <s v="HA-5272"/>
    <s v="Hamish Moore-Smith"/>
    <x v="1"/>
    <x v="1"/>
    <x v="1"/>
    <x v="2"/>
    <x v="2"/>
    <n v="1483.73"/>
    <n v="8"/>
    <n v="0.2"/>
    <n v="-29.54"/>
  </r>
  <r>
    <n v="819"/>
    <s v="NZ-2025-810508"/>
    <x v="638"/>
    <d v="2025-04-29T00:00:00"/>
    <x v="3"/>
    <s v="Second Class"/>
    <s v="AI-7738"/>
    <s v="Aidan Campbell"/>
    <x v="1"/>
    <x v="8"/>
    <x v="8"/>
    <x v="2"/>
    <x v="11"/>
    <n v="991.5"/>
    <n v="8"/>
    <n v="0.2"/>
    <n v="184.38"/>
  </r>
  <r>
    <n v="820"/>
    <s v="NZ-2024-281655"/>
    <x v="639"/>
    <d v="2024-03-07T00:00:00"/>
    <x v="2"/>
    <s v="Standard Class"/>
    <s v="WA-2356"/>
    <s v="Wayne Bailey"/>
    <x v="2"/>
    <x v="9"/>
    <x v="6"/>
    <x v="1"/>
    <x v="8"/>
    <n v="672.14"/>
    <n v="9"/>
    <n v="0"/>
    <n v="118.66"/>
  </r>
  <r>
    <n v="821"/>
    <s v="NZ-2024-841098"/>
    <x v="640"/>
    <d v="2024-09-13T00:00:00"/>
    <x v="2"/>
    <s v="Standard Class"/>
    <s v="ET-7317"/>
    <s v="Ethan Burns-Ellery"/>
    <x v="2"/>
    <x v="1"/>
    <x v="1"/>
    <x v="0"/>
    <x v="0"/>
    <n v="366.13"/>
    <n v="10"/>
    <n v="0.2"/>
    <n v="19.940000000000001"/>
  </r>
  <r>
    <n v="822"/>
    <s v="NZ-2023-966507"/>
    <x v="5"/>
    <d v="2023-11-02T00:00:00"/>
    <x v="0"/>
    <s v="Same Day"/>
    <s v="JA-8401"/>
    <s v="Jacqueline Pritchard"/>
    <x v="1"/>
    <x v="6"/>
    <x v="6"/>
    <x v="2"/>
    <x v="9"/>
    <n v="418.71"/>
    <n v="8"/>
    <n v="0.2"/>
    <n v="35.450000000000003"/>
  </r>
  <r>
    <n v="823"/>
    <s v="NZ-2021-347949"/>
    <x v="486"/>
    <d v="2021-12-27T00:00:00"/>
    <x v="1"/>
    <s v="Standard Class"/>
    <s v="TA-2844"/>
    <s v="Tamati Robb"/>
    <x v="0"/>
    <x v="0"/>
    <x v="0"/>
    <x v="0"/>
    <x v="4"/>
    <n v="148.78"/>
    <n v="2"/>
    <n v="0.15"/>
    <n v="11.91"/>
  </r>
  <r>
    <n v="824"/>
    <s v="NZ-2024-514890"/>
    <x v="641"/>
    <d v="2024-12-19T00:00:00"/>
    <x v="2"/>
    <s v="Second Class"/>
    <s v="JI-4449"/>
    <s v="Jillian Twidle"/>
    <x v="0"/>
    <x v="8"/>
    <x v="8"/>
    <x v="2"/>
    <x v="5"/>
    <n v="973.39"/>
    <n v="1"/>
    <n v="0.15"/>
    <n v="170.05"/>
  </r>
  <r>
    <n v="825"/>
    <s v="NZ-2022-724843"/>
    <x v="642"/>
    <d v="2022-10-23T00:00:00"/>
    <x v="4"/>
    <s v="Standard Class"/>
    <s v="JA-4585"/>
    <s v="Jason McIsaac"/>
    <x v="0"/>
    <x v="7"/>
    <x v="7"/>
    <x v="0"/>
    <x v="6"/>
    <n v="820.87"/>
    <n v="7"/>
    <n v="0.1"/>
    <n v="159.19999999999999"/>
  </r>
  <r>
    <n v="826"/>
    <s v="NZ-2023-311965"/>
    <x v="643"/>
    <d v="2023-05-21T00:00:00"/>
    <x v="0"/>
    <s v="Standard Class"/>
    <s v="KA-1454"/>
    <s v="Kay Pedersen"/>
    <x v="2"/>
    <x v="0"/>
    <x v="0"/>
    <x v="2"/>
    <x v="5"/>
    <n v="1429.21"/>
    <n v="10"/>
    <n v="0.1"/>
    <n v="60.77"/>
  </r>
  <r>
    <n v="827"/>
    <s v="NZ-2024-959168"/>
    <x v="218"/>
    <d v="2024-12-04T00:00:00"/>
    <x v="2"/>
    <s v="Second Class"/>
    <s v="JO-7083"/>
    <s v="Jordan Stewart"/>
    <x v="1"/>
    <x v="6"/>
    <x v="6"/>
    <x v="2"/>
    <x v="9"/>
    <n v="453.03"/>
    <n v="10"/>
    <n v="0.15"/>
    <n v="3.08"/>
  </r>
  <r>
    <n v="828"/>
    <s v="NZ-2024-549615"/>
    <x v="644"/>
    <d v="2024-10-16T00:00:00"/>
    <x v="2"/>
    <s v="First Class"/>
    <s v="AN-1724"/>
    <s v="Annabelle Gray"/>
    <x v="2"/>
    <x v="2"/>
    <x v="2"/>
    <x v="2"/>
    <x v="2"/>
    <n v="409.15"/>
    <n v="6"/>
    <n v="0"/>
    <n v="65.89"/>
  </r>
  <r>
    <n v="829"/>
    <s v="NZ-2022-926987"/>
    <x v="645"/>
    <d v="2022-11-12T00:00:00"/>
    <x v="4"/>
    <s v="First Class"/>
    <s v="LI-1095"/>
    <s v="Lily Osborne-Buckley"/>
    <x v="2"/>
    <x v="7"/>
    <x v="7"/>
    <x v="0"/>
    <x v="4"/>
    <n v="1161.01"/>
    <n v="10"/>
    <n v="0.15"/>
    <n v="233.09"/>
  </r>
  <r>
    <n v="830"/>
    <s v="NZ-2023-170342"/>
    <x v="646"/>
    <d v="2023-09-22T00:00:00"/>
    <x v="0"/>
    <s v="Same Day"/>
    <s v="LI-1652"/>
    <s v="Lisa Anderson"/>
    <x v="0"/>
    <x v="7"/>
    <x v="7"/>
    <x v="1"/>
    <x v="1"/>
    <n v="239.56"/>
    <n v="10"/>
    <n v="0.1"/>
    <n v="1.62"/>
  </r>
  <r>
    <n v="831"/>
    <s v="NZ-2022-932946"/>
    <x v="647"/>
    <d v="2022-03-27T00:00:00"/>
    <x v="4"/>
    <s v="Second Class"/>
    <s v="JA-4107"/>
    <s v="Jaxon Taylor"/>
    <x v="1"/>
    <x v="6"/>
    <x v="6"/>
    <x v="1"/>
    <x v="1"/>
    <n v="174.54"/>
    <n v="8"/>
    <n v="0.2"/>
    <n v="4.7300000000000004"/>
  </r>
  <r>
    <n v="832"/>
    <s v="NZ-2022-226258"/>
    <x v="563"/>
    <d v="2022-06-19T00:00:00"/>
    <x v="4"/>
    <s v="Second Class"/>
    <s v="JO-2992"/>
    <s v="Jordan Campbell"/>
    <x v="0"/>
    <x v="0"/>
    <x v="0"/>
    <x v="2"/>
    <x v="9"/>
    <n v="183.17"/>
    <n v="6"/>
    <n v="0.15"/>
    <n v="16.34"/>
  </r>
  <r>
    <n v="833"/>
    <s v="NZ-2022-129520"/>
    <x v="563"/>
    <d v="2022-06-21T00:00:00"/>
    <x v="4"/>
    <s v="Same Day"/>
    <s v="SA-6160"/>
    <s v="Samantha Conway"/>
    <x v="0"/>
    <x v="9"/>
    <x v="6"/>
    <x v="0"/>
    <x v="0"/>
    <n v="381.96"/>
    <n v="1"/>
    <n v="0.15"/>
    <n v="4.7"/>
  </r>
  <r>
    <n v="834"/>
    <s v="NZ-2022-398283"/>
    <x v="648"/>
    <d v="2022-12-22T00:00:00"/>
    <x v="4"/>
    <s v="Standard Class"/>
    <s v="RO-5267"/>
    <s v="Ronald Morrison"/>
    <x v="0"/>
    <x v="4"/>
    <x v="4"/>
    <x v="0"/>
    <x v="0"/>
    <n v="1482.43"/>
    <n v="6"/>
    <n v="0.2"/>
    <n v="-28.12"/>
  </r>
  <r>
    <n v="835"/>
    <s v="NZ-2024-750610"/>
    <x v="649"/>
    <d v="2024-12-08T00:00:00"/>
    <x v="2"/>
    <s v="First Class"/>
    <s v="JA-8510"/>
    <s v="James Harrison"/>
    <x v="2"/>
    <x v="4"/>
    <x v="4"/>
    <x v="0"/>
    <x v="0"/>
    <n v="104.33"/>
    <n v="8"/>
    <n v="0"/>
    <n v="23.35"/>
  </r>
  <r>
    <n v="836"/>
    <s v="NZ-2022-570983"/>
    <x v="437"/>
    <d v="2022-07-16T00:00:00"/>
    <x v="4"/>
    <s v="First Class"/>
    <s v="CH-9045"/>
    <s v="Christopher Gifford"/>
    <x v="2"/>
    <x v="4"/>
    <x v="4"/>
    <x v="0"/>
    <x v="0"/>
    <n v="332.73"/>
    <n v="10"/>
    <n v="0.15"/>
    <n v="79.5"/>
  </r>
  <r>
    <n v="837"/>
    <s v="NZ-2023-877411"/>
    <x v="247"/>
    <d v="2023-05-29T00:00:00"/>
    <x v="0"/>
    <s v="Standard Class"/>
    <s v="ST-2890"/>
    <s v="Steven Maxwell"/>
    <x v="1"/>
    <x v="9"/>
    <x v="6"/>
    <x v="2"/>
    <x v="9"/>
    <n v="315.05"/>
    <n v="5"/>
    <n v="0.1"/>
    <n v="34.630000000000003"/>
  </r>
  <r>
    <n v="838"/>
    <s v="NZ-2025-432841"/>
    <x v="650"/>
    <d v="2025-03-27T00:00:00"/>
    <x v="3"/>
    <s v="Same Day"/>
    <s v="RO-3744"/>
    <s v="Rodney Potter"/>
    <x v="0"/>
    <x v="4"/>
    <x v="4"/>
    <x v="0"/>
    <x v="10"/>
    <n v="709.56"/>
    <n v="5"/>
    <n v="0.2"/>
    <n v="135.22"/>
  </r>
  <r>
    <n v="839"/>
    <s v="NZ-2023-438164"/>
    <x v="389"/>
    <d v="2024-01-01T00:00:00"/>
    <x v="2"/>
    <s v="First Class"/>
    <s v="MA-6549"/>
    <s v="Martin Smith-Anderson"/>
    <x v="0"/>
    <x v="1"/>
    <x v="1"/>
    <x v="2"/>
    <x v="9"/>
    <n v="722.11"/>
    <n v="7"/>
    <n v="0.15"/>
    <n v="64.37"/>
  </r>
  <r>
    <n v="840"/>
    <s v="NZ-2024-502745"/>
    <x v="475"/>
    <d v="2024-08-16T00:00:00"/>
    <x v="2"/>
    <s v="Standard Class"/>
    <s v="SH-6954"/>
    <s v="Sharon Donald"/>
    <x v="1"/>
    <x v="0"/>
    <x v="0"/>
    <x v="0"/>
    <x v="6"/>
    <n v="744.08"/>
    <n v="6"/>
    <n v="0.1"/>
    <n v="101.97"/>
  </r>
  <r>
    <n v="841"/>
    <s v="NZ-2023-459485"/>
    <x v="651"/>
    <d v="2023-11-26T00:00:00"/>
    <x v="0"/>
    <s v="First Class"/>
    <s v="GR-8582"/>
    <s v="Grant O'Sullivan"/>
    <x v="1"/>
    <x v="8"/>
    <x v="8"/>
    <x v="1"/>
    <x v="3"/>
    <n v="1219.6400000000001"/>
    <n v="2"/>
    <n v="0.15"/>
    <n v="242.33"/>
  </r>
  <r>
    <n v="842"/>
    <s v="NZ-2022-522740"/>
    <x v="132"/>
    <d v="2022-08-02T00:00:00"/>
    <x v="4"/>
    <s v="Second Class"/>
    <s v="AS-4273"/>
    <s v="Ashley Johansen"/>
    <x v="1"/>
    <x v="9"/>
    <x v="6"/>
    <x v="1"/>
    <x v="8"/>
    <n v="750.97"/>
    <n v="3"/>
    <n v="0.1"/>
    <n v="40.99"/>
  </r>
  <r>
    <n v="843"/>
    <s v="NZ-2023-180595"/>
    <x v="556"/>
    <d v="2023-11-20T00:00:00"/>
    <x v="0"/>
    <s v="First Class"/>
    <s v="DY-9142"/>
    <s v="Dylan Wall"/>
    <x v="0"/>
    <x v="1"/>
    <x v="1"/>
    <x v="1"/>
    <x v="1"/>
    <n v="430.07"/>
    <n v="6"/>
    <n v="0.2"/>
    <n v="63.92"/>
  </r>
  <r>
    <n v="844"/>
    <s v="NZ-2025-259154"/>
    <x v="652"/>
    <d v="2025-04-21T00:00:00"/>
    <x v="3"/>
    <s v="First Class"/>
    <s v="AT-4965"/>
    <s v="Ataahua Eglinton-Craw"/>
    <x v="0"/>
    <x v="9"/>
    <x v="6"/>
    <x v="2"/>
    <x v="5"/>
    <n v="992.64"/>
    <n v="8"/>
    <n v="0"/>
    <n v="52.23"/>
  </r>
  <r>
    <n v="845"/>
    <s v="NZ-2024-354061"/>
    <x v="653"/>
    <d v="2024-08-22T00:00:00"/>
    <x v="2"/>
    <s v="Standard Class"/>
    <s v="HE-6379"/>
    <s v="Helen Butcher"/>
    <x v="1"/>
    <x v="8"/>
    <x v="8"/>
    <x v="1"/>
    <x v="3"/>
    <n v="1225.56"/>
    <n v="2"/>
    <n v="0"/>
    <n v="189.51"/>
  </r>
  <r>
    <n v="846"/>
    <s v="NZ-2024-692262"/>
    <x v="511"/>
    <d v="2024-04-28T00:00:00"/>
    <x v="2"/>
    <s v="Standard Class"/>
    <s v="RE-5346"/>
    <s v="Regan Anderson"/>
    <x v="1"/>
    <x v="5"/>
    <x v="5"/>
    <x v="2"/>
    <x v="5"/>
    <n v="736.11"/>
    <n v="8"/>
    <n v="0.15"/>
    <n v="10.029999999999999"/>
  </r>
  <r>
    <n v="847"/>
    <s v="NZ-2022-661419"/>
    <x v="654"/>
    <d v="2022-08-04T00:00:00"/>
    <x v="4"/>
    <s v="Standard Class"/>
    <s v="LI-6039"/>
    <s v="Lisa Holmes"/>
    <x v="1"/>
    <x v="4"/>
    <x v="4"/>
    <x v="0"/>
    <x v="10"/>
    <n v="429.48"/>
    <n v="1"/>
    <n v="0.1"/>
    <n v="63.62"/>
  </r>
  <r>
    <n v="848"/>
    <s v="NZ-2022-538724"/>
    <x v="655"/>
    <d v="2022-06-06T00:00:00"/>
    <x v="4"/>
    <s v="Standard Class"/>
    <s v="PA-7904"/>
    <s v="Paula Lee"/>
    <x v="2"/>
    <x v="0"/>
    <x v="0"/>
    <x v="0"/>
    <x v="0"/>
    <n v="910.3"/>
    <n v="10"/>
    <n v="0"/>
    <n v="164.37"/>
  </r>
  <r>
    <n v="849"/>
    <s v="NZ-2022-694326"/>
    <x v="656"/>
    <d v="2022-10-03T00:00:00"/>
    <x v="4"/>
    <s v="Same Day"/>
    <s v="SA-3998"/>
    <s v="Sarah Holmes-Nicol"/>
    <x v="2"/>
    <x v="2"/>
    <x v="2"/>
    <x v="0"/>
    <x v="10"/>
    <n v="165.44"/>
    <n v="5"/>
    <n v="0.1"/>
    <n v="32.409999999999997"/>
  </r>
  <r>
    <n v="850"/>
    <s v="NZ-2022-866329"/>
    <x v="656"/>
    <d v="2022-10-04T00:00:00"/>
    <x v="4"/>
    <s v="Second Class"/>
    <s v="AS-8475"/>
    <s v="Ashley Allen"/>
    <x v="2"/>
    <x v="1"/>
    <x v="1"/>
    <x v="0"/>
    <x v="6"/>
    <n v="651.04999999999995"/>
    <n v="9"/>
    <n v="0.2"/>
    <n v="97.69"/>
  </r>
  <r>
    <n v="851"/>
    <s v="NZ-2021-218353"/>
    <x v="657"/>
    <d v="2021-10-23T00:00:00"/>
    <x v="1"/>
    <s v="First Class"/>
    <s v="MA-5770"/>
    <s v="Matthew Henderson"/>
    <x v="1"/>
    <x v="2"/>
    <x v="2"/>
    <x v="1"/>
    <x v="3"/>
    <n v="1442.49"/>
    <n v="3"/>
    <n v="0.2"/>
    <n v="62.49"/>
  </r>
  <r>
    <n v="852"/>
    <s v="NZ-2023-451102"/>
    <x v="24"/>
    <d v="2023-12-12T00:00:00"/>
    <x v="0"/>
    <s v="Standard Class"/>
    <s v="BR-9988"/>
    <s v="Brendan Bird-Jones"/>
    <x v="2"/>
    <x v="7"/>
    <x v="7"/>
    <x v="1"/>
    <x v="1"/>
    <n v="997.1"/>
    <n v="2"/>
    <n v="0.1"/>
    <n v="57.94"/>
  </r>
  <r>
    <n v="853"/>
    <s v="NZ-2021-885016"/>
    <x v="80"/>
    <d v="2021-12-25T00:00:00"/>
    <x v="1"/>
    <s v="Second Class"/>
    <s v="GA-7290"/>
    <s v="Garry Jones"/>
    <x v="0"/>
    <x v="6"/>
    <x v="6"/>
    <x v="1"/>
    <x v="1"/>
    <n v="371.37"/>
    <n v="10"/>
    <n v="0.1"/>
    <n v="-0.92"/>
  </r>
  <r>
    <n v="854"/>
    <s v="NZ-2022-535800"/>
    <x v="185"/>
    <d v="2022-02-27T00:00:00"/>
    <x v="4"/>
    <s v="First Class"/>
    <s v="JU-9543"/>
    <s v="Julie Esson"/>
    <x v="0"/>
    <x v="2"/>
    <x v="2"/>
    <x v="0"/>
    <x v="10"/>
    <n v="779.39"/>
    <n v="6"/>
    <n v="0"/>
    <n v="83.05"/>
  </r>
  <r>
    <n v="855"/>
    <s v="NZ-2024-554660"/>
    <x v="649"/>
    <d v="2024-12-09T00:00:00"/>
    <x v="2"/>
    <s v="Second Class"/>
    <s v="DO-8795"/>
    <s v="Donna Butler"/>
    <x v="2"/>
    <x v="5"/>
    <x v="5"/>
    <x v="1"/>
    <x v="8"/>
    <n v="682.03"/>
    <n v="6"/>
    <n v="0.2"/>
    <n v="45.67"/>
  </r>
  <r>
    <n v="856"/>
    <s v="NZ-2022-411979"/>
    <x v="658"/>
    <d v="2022-02-02T00:00:00"/>
    <x v="4"/>
    <s v="Same Day"/>
    <s v="JO-5793"/>
    <s v="Joseph Dick"/>
    <x v="2"/>
    <x v="3"/>
    <x v="3"/>
    <x v="1"/>
    <x v="3"/>
    <n v="1017.35"/>
    <n v="8"/>
    <n v="0"/>
    <n v="22.61"/>
  </r>
  <r>
    <n v="857"/>
    <s v="NZ-2024-547589"/>
    <x v="100"/>
    <d v="2024-01-06T00:00:00"/>
    <x v="2"/>
    <s v="Same Day"/>
    <s v="RI-3973"/>
    <s v="Riley Rush"/>
    <x v="2"/>
    <x v="3"/>
    <x v="3"/>
    <x v="1"/>
    <x v="7"/>
    <n v="1085.8900000000001"/>
    <n v="5"/>
    <n v="0.15"/>
    <n v="89.55"/>
  </r>
  <r>
    <n v="858"/>
    <s v="NZ-2023-852169"/>
    <x v="659"/>
    <d v="2023-01-30T00:00:00"/>
    <x v="0"/>
    <s v="Same Day"/>
    <s v="AN-4412"/>
    <s v="Angela Mitchell"/>
    <x v="0"/>
    <x v="4"/>
    <x v="4"/>
    <x v="0"/>
    <x v="0"/>
    <n v="449.9"/>
    <n v="2"/>
    <n v="0.1"/>
    <n v="12.44"/>
  </r>
  <r>
    <n v="859"/>
    <s v="NZ-2022-373145"/>
    <x v="228"/>
    <d v="2022-04-04T00:00:00"/>
    <x v="4"/>
    <s v="Standard Class"/>
    <s v="JO-4324"/>
    <s v="Jodie Gullery"/>
    <x v="0"/>
    <x v="1"/>
    <x v="1"/>
    <x v="1"/>
    <x v="3"/>
    <n v="831.88"/>
    <n v="3"/>
    <n v="0.2"/>
    <n v="49.7"/>
  </r>
  <r>
    <n v="860"/>
    <s v="NZ-2023-602117"/>
    <x v="160"/>
    <d v="2023-07-27T00:00:00"/>
    <x v="0"/>
    <s v="First Class"/>
    <s v="JO-9735"/>
    <s v="Joy Johnston"/>
    <x v="0"/>
    <x v="1"/>
    <x v="1"/>
    <x v="1"/>
    <x v="7"/>
    <n v="458.19"/>
    <n v="8"/>
    <n v="0.1"/>
    <n v="69.66"/>
  </r>
  <r>
    <n v="861"/>
    <s v="NZ-2021-752395"/>
    <x v="660"/>
    <d v="2021-10-05T00:00:00"/>
    <x v="1"/>
    <s v="Second Class"/>
    <s v="KA-1155"/>
    <s v="Kate Drew"/>
    <x v="2"/>
    <x v="1"/>
    <x v="1"/>
    <x v="0"/>
    <x v="4"/>
    <n v="158.19999999999999"/>
    <n v="6"/>
    <n v="0.2"/>
    <n v="11.15"/>
  </r>
  <r>
    <n v="862"/>
    <s v="NZ-2025-121970"/>
    <x v="236"/>
    <d v="2025-01-19T00:00:00"/>
    <x v="3"/>
    <s v="Second Class"/>
    <s v="DA-3418"/>
    <s v="Daniel Dixon"/>
    <x v="2"/>
    <x v="6"/>
    <x v="6"/>
    <x v="1"/>
    <x v="8"/>
    <n v="801.97"/>
    <n v="1"/>
    <n v="0.15"/>
    <n v="59.22"/>
  </r>
  <r>
    <n v="863"/>
    <s v="NZ-2024-253859"/>
    <x v="661"/>
    <d v="2024-02-21T00:00:00"/>
    <x v="2"/>
    <s v="Standard Class"/>
    <s v="RO-5329"/>
    <s v="Robert Scott"/>
    <x v="2"/>
    <x v="5"/>
    <x v="5"/>
    <x v="2"/>
    <x v="9"/>
    <n v="594.54"/>
    <n v="6"/>
    <n v="0.1"/>
    <n v="125.73"/>
  </r>
  <r>
    <n v="864"/>
    <s v="NZ-2022-623960"/>
    <x v="662"/>
    <d v="2022-03-28T00:00:00"/>
    <x v="4"/>
    <s v="Same Day"/>
    <s v="BL-9087"/>
    <s v="Blair McKay"/>
    <x v="2"/>
    <x v="4"/>
    <x v="4"/>
    <x v="0"/>
    <x v="4"/>
    <n v="1345.4"/>
    <n v="7"/>
    <n v="0"/>
    <n v="172.01"/>
  </r>
  <r>
    <n v="865"/>
    <s v="NZ-2024-578016"/>
    <x v="536"/>
    <d v="2024-09-20T00:00:00"/>
    <x v="2"/>
    <s v="First Class"/>
    <s v="GE-3810"/>
    <s v="George Christie"/>
    <x v="2"/>
    <x v="6"/>
    <x v="6"/>
    <x v="1"/>
    <x v="8"/>
    <n v="846.23"/>
    <n v="7"/>
    <n v="0.1"/>
    <n v="185.3"/>
  </r>
  <r>
    <n v="866"/>
    <s v="NZ-2023-207831"/>
    <x v="608"/>
    <d v="2023-06-23T00:00:00"/>
    <x v="0"/>
    <s v="Same Day"/>
    <s v="IS-1848"/>
    <s v="Isabel Bell"/>
    <x v="1"/>
    <x v="1"/>
    <x v="1"/>
    <x v="1"/>
    <x v="7"/>
    <n v="1096.79"/>
    <n v="2"/>
    <n v="0"/>
    <n v="268.33"/>
  </r>
  <r>
    <n v="867"/>
    <s v="NZ-2021-388613"/>
    <x v="252"/>
    <d v="2021-12-29T00:00:00"/>
    <x v="1"/>
    <s v="Same Day"/>
    <s v="BR-4271"/>
    <s v="Brenda Thompson"/>
    <x v="1"/>
    <x v="1"/>
    <x v="1"/>
    <x v="0"/>
    <x v="10"/>
    <n v="1132.22"/>
    <n v="7"/>
    <n v="0.15"/>
    <n v="8.19"/>
  </r>
  <r>
    <n v="868"/>
    <s v="NZ-2023-922251"/>
    <x v="663"/>
    <d v="2023-02-28T00:00:00"/>
    <x v="0"/>
    <s v="Same Day"/>
    <s v="MI-8048"/>
    <s v="Michael Craven"/>
    <x v="0"/>
    <x v="1"/>
    <x v="1"/>
    <x v="1"/>
    <x v="1"/>
    <n v="527.79999999999995"/>
    <n v="9"/>
    <n v="0"/>
    <n v="66.31"/>
  </r>
  <r>
    <n v="869"/>
    <s v="NZ-2024-938779"/>
    <x v="609"/>
    <d v="2024-03-27T00:00:00"/>
    <x v="2"/>
    <s v="Same Day"/>
    <s v="TO-9620"/>
    <s v="Tony Blake"/>
    <x v="0"/>
    <x v="2"/>
    <x v="2"/>
    <x v="1"/>
    <x v="1"/>
    <n v="364.92"/>
    <n v="2"/>
    <n v="0.2"/>
    <n v="47.58"/>
  </r>
  <r>
    <n v="870"/>
    <s v="NZ-2025-730036"/>
    <x v="664"/>
    <d v="2025-01-19T00:00:00"/>
    <x v="3"/>
    <s v="Same Day"/>
    <s v="JO-9483"/>
    <s v="Joanna Bary"/>
    <x v="2"/>
    <x v="1"/>
    <x v="1"/>
    <x v="0"/>
    <x v="4"/>
    <n v="1181.8800000000001"/>
    <n v="5"/>
    <n v="0.15"/>
    <n v="48.91"/>
  </r>
  <r>
    <n v="871"/>
    <s v="NZ-2021-588182"/>
    <x v="121"/>
    <d v="2021-11-05T00:00:00"/>
    <x v="1"/>
    <s v="Same Day"/>
    <s v="MI-1673"/>
    <s v="Michael McGrath"/>
    <x v="0"/>
    <x v="5"/>
    <x v="5"/>
    <x v="2"/>
    <x v="2"/>
    <n v="1061.0899999999999"/>
    <n v="2"/>
    <n v="0"/>
    <n v="30.5"/>
  </r>
  <r>
    <n v="872"/>
    <s v="NZ-2023-666354"/>
    <x v="665"/>
    <d v="2023-04-13T00:00:00"/>
    <x v="0"/>
    <s v="Second Class"/>
    <s v="VI-2757"/>
    <s v="Vincent Porter"/>
    <x v="0"/>
    <x v="6"/>
    <x v="6"/>
    <x v="0"/>
    <x v="0"/>
    <n v="361.21"/>
    <n v="4"/>
    <n v="0.15"/>
    <n v="68.239999999999995"/>
  </r>
  <r>
    <n v="873"/>
    <s v="NZ-2025-749165"/>
    <x v="666"/>
    <d v="2025-05-09T00:00:00"/>
    <x v="3"/>
    <s v="Second Class"/>
    <s v="JA-6483"/>
    <s v="James Adams"/>
    <x v="1"/>
    <x v="3"/>
    <x v="3"/>
    <x v="0"/>
    <x v="6"/>
    <n v="1166.67"/>
    <n v="1"/>
    <n v="0"/>
    <n v="239.99"/>
  </r>
  <r>
    <n v="874"/>
    <s v="NZ-2024-163146"/>
    <x v="528"/>
    <d v="2024-11-24T00:00:00"/>
    <x v="2"/>
    <s v="First Class"/>
    <s v="BR-5363"/>
    <s v="Brooke Chapman"/>
    <x v="1"/>
    <x v="8"/>
    <x v="8"/>
    <x v="1"/>
    <x v="1"/>
    <n v="542.21"/>
    <n v="8"/>
    <n v="0.1"/>
    <n v="10.59"/>
  </r>
  <r>
    <n v="875"/>
    <s v="NZ-2023-367091"/>
    <x v="298"/>
    <d v="2023-12-24T00:00:00"/>
    <x v="0"/>
    <s v="Standard Class"/>
    <s v="MA-8249"/>
    <s v="Maree Roberts"/>
    <x v="0"/>
    <x v="2"/>
    <x v="2"/>
    <x v="2"/>
    <x v="11"/>
    <n v="920.28"/>
    <n v="8"/>
    <n v="0"/>
    <n v="1.36"/>
  </r>
  <r>
    <n v="876"/>
    <s v="NZ-2022-919070"/>
    <x v="667"/>
    <d v="2022-01-09T00:00:00"/>
    <x v="4"/>
    <s v="First Class"/>
    <s v="RO-6113"/>
    <s v="Robert Brown-McCallum"/>
    <x v="0"/>
    <x v="2"/>
    <x v="2"/>
    <x v="1"/>
    <x v="1"/>
    <n v="183.43"/>
    <n v="1"/>
    <n v="0.15"/>
    <n v="23.77"/>
  </r>
  <r>
    <n v="877"/>
    <s v="NZ-2021-134320"/>
    <x v="660"/>
    <d v="2021-10-06T00:00:00"/>
    <x v="1"/>
    <s v="First Class"/>
    <s v="HE-7225"/>
    <s v="Heather Bright"/>
    <x v="2"/>
    <x v="0"/>
    <x v="0"/>
    <x v="1"/>
    <x v="8"/>
    <n v="825.04"/>
    <n v="8"/>
    <n v="0.2"/>
    <n v="157.13"/>
  </r>
  <r>
    <n v="878"/>
    <s v="NZ-2025-161772"/>
    <x v="367"/>
    <d v="2025-06-28T00:00:00"/>
    <x v="3"/>
    <s v="Standard Class"/>
    <s v="JO-2468"/>
    <s v="Joanna Murdoch"/>
    <x v="0"/>
    <x v="5"/>
    <x v="5"/>
    <x v="1"/>
    <x v="1"/>
    <n v="595.61"/>
    <n v="1"/>
    <n v="0"/>
    <n v="122.84"/>
  </r>
  <r>
    <n v="879"/>
    <s v="NZ-2024-301239"/>
    <x v="623"/>
    <d v="2024-01-21T00:00:00"/>
    <x v="2"/>
    <s v="Second Class"/>
    <s v="GR-3426"/>
    <s v="Gregory Cole"/>
    <x v="1"/>
    <x v="5"/>
    <x v="5"/>
    <x v="2"/>
    <x v="9"/>
    <n v="589.92999999999995"/>
    <n v="5"/>
    <n v="0.15"/>
    <n v="117.41"/>
  </r>
  <r>
    <n v="880"/>
    <s v="NZ-2025-991113"/>
    <x v="668"/>
    <d v="2025-02-20T00:00:00"/>
    <x v="3"/>
    <s v="First Class"/>
    <s v="SA-9319"/>
    <s v="Samuel Smith-Hamilton"/>
    <x v="2"/>
    <x v="9"/>
    <x v="6"/>
    <x v="0"/>
    <x v="6"/>
    <n v="632.77"/>
    <n v="7"/>
    <n v="0.2"/>
    <n v="21.69"/>
  </r>
  <r>
    <n v="881"/>
    <s v="NZ-2024-679530"/>
    <x v="388"/>
    <d v="2024-09-18T00:00:00"/>
    <x v="2"/>
    <s v="Standard Class"/>
    <s v="MA-3756"/>
    <s v="Mark MacKay-MacKenzie"/>
    <x v="0"/>
    <x v="5"/>
    <x v="5"/>
    <x v="2"/>
    <x v="5"/>
    <n v="793.58"/>
    <n v="10"/>
    <n v="0"/>
    <n v="114.88"/>
  </r>
  <r>
    <n v="882"/>
    <s v="NZ-2023-333751"/>
    <x v="669"/>
    <d v="2023-02-19T00:00:00"/>
    <x v="0"/>
    <s v="First Class"/>
    <s v="DA-8439"/>
    <s v="David Baldick"/>
    <x v="0"/>
    <x v="4"/>
    <x v="4"/>
    <x v="0"/>
    <x v="6"/>
    <n v="871.34"/>
    <n v="9"/>
    <n v="0.15"/>
    <n v="100.24"/>
  </r>
  <r>
    <n v="883"/>
    <s v="NZ-2023-995857"/>
    <x v="670"/>
    <d v="2023-05-04T00:00:00"/>
    <x v="0"/>
    <s v="First Class"/>
    <s v="CA-7792"/>
    <s v="Carolyn Davis"/>
    <x v="1"/>
    <x v="0"/>
    <x v="0"/>
    <x v="0"/>
    <x v="6"/>
    <n v="826.09"/>
    <n v="5"/>
    <n v="0.15"/>
    <n v="94.33"/>
  </r>
  <r>
    <n v="884"/>
    <s v="NZ-2025-449904"/>
    <x v="597"/>
    <d v="2025-03-09T00:00:00"/>
    <x v="3"/>
    <s v="Second Class"/>
    <s v="DA-3748"/>
    <s v="David Jamieson"/>
    <x v="2"/>
    <x v="2"/>
    <x v="2"/>
    <x v="0"/>
    <x v="0"/>
    <n v="1193.77"/>
    <n v="5"/>
    <n v="0.1"/>
    <n v="261.26"/>
  </r>
  <r>
    <n v="885"/>
    <s v="NZ-2024-358519"/>
    <x v="671"/>
    <d v="2024-05-17T00:00:00"/>
    <x v="2"/>
    <s v="Second Class"/>
    <s v="CR-3104"/>
    <s v="Craig McMillan"/>
    <x v="0"/>
    <x v="8"/>
    <x v="8"/>
    <x v="2"/>
    <x v="2"/>
    <n v="308.32"/>
    <n v="3"/>
    <n v="0.2"/>
    <n v="35.020000000000003"/>
  </r>
  <r>
    <n v="886"/>
    <s v="NZ-2022-965692"/>
    <x v="672"/>
    <d v="2022-11-10T00:00:00"/>
    <x v="4"/>
    <s v="Same Day"/>
    <s v="JO-8404"/>
    <s v="Joanne Crawford"/>
    <x v="1"/>
    <x v="2"/>
    <x v="2"/>
    <x v="1"/>
    <x v="1"/>
    <n v="1272.67"/>
    <n v="1"/>
    <n v="0.1"/>
    <n v="216.65"/>
  </r>
  <r>
    <n v="887"/>
    <s v="NZ-2021-566438"/>
    <x v="673"/>
    <d v="2021-10-15T00:00:00"/>
    <x v="1"/>
    <s v="First Class"/>
    <s v="LI-1710"/>
    <s v="Linda Davey-Marshall"/>
    <x v="1"/>
    <x v="0"/>
    <x v="0"/>
    <x v="2"/>
    <x v="5"/>
    <n v="972.2"/>
    <n v="8"/>
    <n v="0.2"/>
    <n v="12.06"/>
  </r>
  <r>
    <n v="888"/>
    <s v="NZ-2022-649344"/>
    <x v="369"/>
    <d v="2022-08-21T00:00:00"/>
    <x v="4"/>
    <s v="First Class"/>
    <s v="KI-5646"/>
    <s v="Kingston Pedersen"/>
    <x v="1"/>
    <x v="0"/>
    <x v="0"/>
    <x v="0"/>
    <x v="4"/>
    <n v="1444.99"/>
    <n v="6"/>
    <n v="0.15"/>
    <n v="244.81"/>
  </r>
  <r>
    <n v="889"/>
    <s v="NZ-2025-959486"/>
    <x v="513"/>
    <d v="2025-01-25T00:00:00"/>
    <x v="3"/>
    <s v="First Class"/>
    <s v="SH-6503"/>
    <s v="Sharon Jenkins"/>
    <x v="2"/>
    <x v="0"/>
    <x v="0"/>
    <x v="0"/>
    <x v="10"/>
    <n v="800.42"/>
    <n v="2"/>
    <n v="0.15"/>
    <n v="28.88"/>
  </r>
  <r>
    <n v="890"/>
    <s v="NZ-2022-994622"/>
    <x v="378"/>
    <d v="2022-08-16T00:00:00"/>
    <x v="4"/>
    <s v="Second Class"/>
    <s v="RE-9949"/>
    <s v="Rebecca Martin-Ireland"/>
    <x v="0"/>
    <x v="9"/>
    <x v="6"/>
    <x v="1"/>
    <x v="7"/>
    <n v="121.66"/>
    <n v="7"/>
    <n v="0"/>
    <n v="34.14"/>
  </r>
  <r>
    <n v="891"/>
    <s v="NZ-2021-997620"/>
    <x v="674"/>
    <d v="2021-08-24T00:00:00"/>
    <x v="1"/>
    <s v="Same Day"/>
    <s v="DA-7401"/>
    <s v="David Dawson-Wells"/>
    <x v="2"/>
    <x v="3"/>
    <x v="3"/>
    <x v="0"/>
    <x v="10"/>
    <n v="994.28"/>
    <n v="9"/>
    <n v="0"/>
    <n v="184.01"/>
  </r>
  <r>
    <n v="892"/>
    <s v="NZ-2021-363998"/>
    <x v="675"/>
    <d v="2021-09-14T00:00:00"/>
    <x v="1"/>
    <s v="Same Day"/>
    <s v="MI-2423"/>
    <s v="Michelle Hadfield"/>
    <x v="1"/>
    <x v="4"/>
    <x v="4"/>
    <x v="0"/>
    <x v="6"/>
    <n v="749.2"/>
    <n v="9"/>
    <n v="0.1"/>
    <n v="158"/>
  </r>
  <r>
    <n v="893"/>
    <s v="NZ-2021-280547"/>
    <x v="299"/>
    <d v="2021-07-25T00:00:00"/>
    <x v="1"/>
    <s v="Same Day"/>
    <s v="AM-7619"/>
    <s v="Amy Mitchell"/>
    <x v="0"/>
    <x v="2"/>
    <x v="2"/>
    <x v="0"/>
    <x v="4"/>
    <n v="133.72999999999999"/>
    <n v="3"/>
    <n v="0.2"/>
    <n v="22.15"/>
  </r>
  <r>
    <n v="894"/>
    <s v="NZ-2024-738931"/>
    <x v="65"/>
    <d v="2024-11-15T00:00:00"/>
    <x v="2"/>
    <s v="Standard Class"/>
    <s v="IS-3582"/>
    <s v="Isaac Currie"/>
    <x v="0"/>
    <x v="3"/>
    <x v="3"/>
    <x v="1"/>
    <x v="1"/>
    <n v="656.57"/>
    <n v="1"/>
    <n v="0.1"/>
    <n v="165.3"/>
  </r>
  <r>
    <n v="895"/>
    <s v="NZ-2022-407253"/>
    <x v="676"/>
    <d v="2022-04-07T00:00:00"/>
    <x v="4"/>
    <s v="Same Day"/>
    <s v="AS-5504"/>
    <s v="Ashleigh Ward"/>
    <x v="2"/>
    <x v="0"/>
    <x v="0"/>
    <x v="1"/>
    <x v="3"/>
    <n v="571.5"/>
    <n v="1"/>
    <n v="0.1"/>
    <n v="78"/>
  </r>
  <r>
    <n v="896"/>
    <s v="NZ-2021-656860"/>
    <x v="17"/>
    <d v="2021-10-28T00:00:00"/>
    <x v="1"/>
    <s v="First Class"/>
    <s v="NO-3769"/>
    <s v="Noah Drummond"/>
    <x v="2"/>
    <x v="0"/>
    <x v="0"/>
    <x v="0"/>
    <x v="10"/>
    <n v="403.67"/>
    <n v="7"/>
    <n v="0"/>
    <n v="100.85"/>
  </r>
  <r>
    <n v="897"/>
    <s v="NZ-2024-279215"/>
    <x v="159"/>
    <d v="2024-07-13T00:00:00"/>
    <x v="2"/>
    <s v="Standard Class"/>
    <s v="RE-7259"/>
    <s v="Renee Hansen"/>
    <x v="2"/>
    <x v="4"/>
    <x v="4"/>
    <x v="2"/>
    <x v="2"/>
    <n v="1028.43"/>
    <n v="3"/>
    <n v="0.15"/>
    <n v="45.41"/>
  </r>
  <r>
    <n v="898"/>
    <s v="NZ-2024-441679"/>
    <x v="677"/>
    <d v="2024-12-25T00:00:00"/>
    <x v="2"/>
    <s v="First Class"/>
    <s v="AN-7099"/>
    <s v="Andrea Field"/>
    <x v="0"/>
    <x v="4"/>
    <x v="4"/>
    <x v="2"/>
    <x v="5"/>
    <n v="1493.51"/>
    <n v="9"/>
    <n v="0.1"/>
    <n v="174.93"/>
  </r>
  <r>
    <n v="899"/>
    <s v="NZ-2021-700066"/>
    <x v="117"/>
    <d v="2021-11-19T00:00:00"/>
    <x v="1"/>
    <s v="Standard Class"/>
    <s v="JE-6559"/>
    <s v="Jesse Simmonds"/>
    <x v="2"/>
    <x v="1"/>
    <x v="1"/>
    <x v="1"/>
    <x v="7"/>
    <n v="948.07"/>
    <n v="1"/>
    <n v="0.2"/>
    <n v="26.51"/>
  </r>
  <r>
    <n v="900"/>
    <s v="NZ-2024-590583"/>
    <x v="678"/>
    <d v="2024-01-03T00:00:00"/>
    <x v="2"/>
    <s v="Same Day"/>
    <s v="RE-5394"/>
    <s v="Rebecca Mitchell-Morris"/>
    <x v="2"/>
    <x v="5"/>
    <x v="5"/>
    <x v="0"/>
    <x v="10"/>
    <n v="1340.52"/>
    <n v="9"/>
    <n v="0.15"/>
    <n v="4.6500000000000004"/>
  </r>
  <r>
    <n v="901"/>
    <s v="NZ-2025-436872"/>
    <x v="7"/>
    <d v="2025-01-30T00:00:00"/>
    <x v="3"/>
    <s v="Second Class"/>
    <s v="PA-2650"/>
    <s v="Paige Jefferies"/>
    <x v="1"/>
    <x v="1"/>
    <x v="1"/>
    <x v="0"/>
    <x v="6"/>
    <n v="1000.12"/>
    <n v="2"/>
    <n v="0.2"/>
    <n v="2.86"/>
  </r>
  <r>
    <n v="902"/>
    <s v="NZ-2021-291011"/>
    <x v="679"/>
    <d v="2021-11-24T00:00:00"/>
    <x v="1"/>
    <s v="Same Day"/>
    <s v="ZO-2110"/>
    <s v="Zoe Read"/>
    <x v="1"/>
    <x v="2"/>
    <x v="2"/>
    <x v="1"/>
    <x v="1"/>
    <n v="84.98"/>
    <n v="2"/>
    <n v="0.15"/>
    <n v="16.62"/>
  </r>
  <r>
    <n v="903"/>
    <s v="NZ-2025-939930"/>
    <x v="680"/>
    <d v="2025-06-10T00:00:00"/>
    <x v="3"/>
    <s v="First Class"/>
    <s v="SC-5410"/>
    <s v="Scott McEwen"/>
    <x v="0"/>
    <x v="6"/>
    <x v="6"/>
    <x v="0"/>
    <x v="4"/>
    <n v="56.13"/>
    <n v="6"/>
    <n v="0.1"/>
    <n v="11.7"/>
  </r>
  <r>
    <n v="904"/>
    <s v="NZ-2025-682757"/>
    <x v="217"/>
    <d v="2025-01-17T00:00:00"/>
    <x v="3"/>
    <s v="First Class"/>
    <s v="JU-2815"/>
    <s v="Julie Cook"/>
    <x v="0"/>
    <x v="3"/>
    <x v="3"/>
    <x v="0"/>
    <x v="4"/>
    <n v="1324.75"/>
    <n v="6"/>
    <n v="0.2"/>
    <n v="109.25"/>
  </r>
  <r>
    <n v="905"/>
    <s v="NZ-2024-361921"/>
    <x v="681"/>
    <d v="2024-07-29T00:00:00"/>
    <x v="2"/>
    <s v="First Class"/>
    <s v="ST-9803"/>
    <s v="Steven Hutchinson"/>
    <x v="1"/>
    <x v="9"/>
    <x v="6"/>
    <x v="1"/>
    <x v="7"/>
    <n v="317"/>
    <n v="2"/>
    <n v="0.1"/>
    <n v="53.32"/>
  </r>
  <r>
    <n v="906"/>
    <s v="NZ-2023-821346"/>
    <x v="454"/>
    <d v="2023-02-13T00:00:00"/>
    <x v="0"/>
    <s v="Standard Class"/>
    <s v="BR-1353"/>
    <s v="Brooke Field"/>
    <x v="0"/>
    <x v="0"/>
    <x v="0"/>
    <x v="1"/>
    <x v="1"/>
    <n v="470.08"/>
    <n v="3"/>
    <n v="0.1"/>
    <n v="9.36"/>
  </r>
  <r>
    <n v="907"/>
    <s v="NZ-2021-920530"/>
    <x v="682"/>
    <d v="2021-11-10T00:00:00"/>
    <x v="1"/>
    <s v="First Class"/>
    <s v="KA-9973"/>
    <s v="Katherine Cresswell"/>
    <x v="2"/>
    <x v="0"/>
    <x v="0"/>
    <x v="0"/>
    <x v="4"/>
    <n v="1085.5999999999999"/>
    <n v="8"/>
    <n v="0.1"/>
    <n v="226.09"/>
  </r>
  <r>
    <n v="908"/>
    <s v="NZ-2024-986998"/>
    <x v="683"/>
    <d v="2024-06-13T00:00:00"/>
    <x v="2"/>
    <s v="Same Day"/>
    <s v="MA-6530"/>
    <s v="Mason Wells-Perano"/>
    <x v="2"/>
    <x v="1"/>
    <x v="1"/>
    <x v="0"/>
    <x v="6"/>
    <n v="103.83"/>
    <n v="3"/>
    <n v="0"/>
    <n v="9.7100000000000009"/>
  </r>
  <r>
    <n v="909"/>
    <s v="NZ-2022-316755"/>
    <x v="81"/>
    <d v="2022-01-08T00:00:00"/>
    <x v="4"/>
    <s v="First Class"/>
    <s v="TR-5472"/>
    <s v="Tracey Matthews"/>
    <x v="2"/>
    <x v="3"/>
    <x v="3"/>
    <x v="1"/>
    <x v="8"/>
    <n v="1145.94"/>
    <n v="9"/>
    <n v="0.1"/>
    <n v="295.87"/>
  </r>
  <r>
    <n v="910"/>
    <s v="NZ-2022-296071"/>
    <x v="645"/>
    <d v="2022-11-07T00:00:00"/>
    <x v="4"/>
    <s v="Same Day"/>
    <s v="GL-9687"/>
    <s v="Glen Morrison"/>
    <x v="0"/>
    <x v="4"/>
    <x v="4"/>
    <x v="1"/>
    <x v="7"/>
    <n v="99.52"/>
    <n v="9"/>
    <n v="0.2"/>
    <n v="19.05"/>
  </r>
  <r>
    <n v="911"/>
    <s v="NZ-2021-326347"/>
    <x v="517"/>
    <d v="2021-10-22T00:00:00"/>
    <x v="1"/>
    <s v="Standard Class"/>
    <s v="KA-7940"/>
    <s v="Karen Corbett-Small"/>
    <x v="2"/>
    <x v="1"/>
    <x v="1"/>
    <x v="2"/>
    <x v="11"/>
    <n v="593.71"/>
    <n v="5"/>
    <n v="0.2"/>
    <n v="88.04"/>
  </r>
  <r>
    <n v="912"/>
    <s v="NZ-2025-496945"/>
    <x v="383"/>
    <d v="2025-02-09T00:00:00"/>
    <x v="3"/>
    <s v="Standard Class"/>
    <s v="PA-6756"/>
    <s v="Paige Taylor"/>
    <x v="2"/>
    <x v="1"/>
    <x v="1"/>
    <x v="1"/>
    <x v="3"/>
    <n v="1377.05"/>
    <n v="1"/>
    <n v="0.15"/>
    <n v="323.44"/>
  </r>
  <r>
    <n v="913"/>
    <s v="NZ-2022-843398"/>
    <x v="684"/>
    <d v="2022-08-25T00:00:00"/>
    <x v="4"/>
    <s v="First Class"/>
    <s v="FI-2911"/>
    <s v="Fiona Smith"/>
    <x v="2"/>
    <x v="1"/>
    <x v="1"/>
    <x v="2"/>
    <x v="5"/>
    <n v="376.78"/>
    <n v="6"/>
    <n v="0.15"/>
    <n v="68.41"/>
  </r>
  <r>
    <n v="914"/>
    <s v="NZ-2025-289603"/>
    <x v="680"/>
    <d v="2025-06-12T00:00:00"/>
    <x v="3"/>
    <s v="Second Class"/>
    <s v="AN-1308"/>
    <s v="Anna Berry"/>
    <x v="0"/>
    <x v="4"/>
    <x v="4"/>
    <x v="0"/>
    <x v="0"/>
    <n v="554.67999999999995"/>
    <n v="10"/>
    <n v="0"/>
    <n v="85.59"/>
  </r>
  <r>
    <n v="915"/>
    <s v="NZ-2025-826389"/>
    <x v="685"/>
    <d v="2025-05-06T00:00:00"/>
    <x v="3"/>
    <s v="First Class"/>
    <s v="DA-9985"/>
    <s v="Daniel Doyle"/>
    <x v="2"/>
    <x v="1"/>
    <x v="1"/>
    <x v="2"/>
    <x v="2"/>
    <n v="1240.53"/>
    <n v="7"/>
    <n v="0.1"/>
    <n v="212.97"/>
  </r>
  <r>
    <n v="916"/>
    <s v="NZ-2023-238742"/>
    <x v="686"/>
    <d v="2023-12-28T00:00:00"/>
    <x v="0"/>
    <s v="Second Class"/>
    <s v="JE-9508"/>
    <s v="Jessica Baxter"/>
    <x v="1"/>
    <x v="6"/>
    <x v="6"/>
    <x v="1"/>
    <x v="7"/>
    <n v="864.88"/>
    <n v="7"/>
    <n v="0.15"/>
    <n v="94.02"/>
  </r>
  <r>
    <n v="917"/>
    <s v="NZ-2022-813973"/>
    <x v="551"/>
    <d v="2022-09-07T00:00:00"/>
    <x v="4"/>
    <s v="First Class"/>
    <s v="KA-1260"/>
    <s v="Kate Gullery-Kemp"/>
    <x v="2"/>
    <x v="6"/>
    <x v="6"/>
    <x v="2"/>
    <x v="9"/>
    <n v="1487.25"/>
    <n v="1"/>
    <n v="0.1"/>
    <n v="170.66"/>
  </r>
  <r>
    <n v="918"/>
    <s v="NZ-2024-757449"/>
    <x v="558"/>
    <d v="2024-07-18T00:00:00"/>
    <x v="2"/>
    <s v="Second Class"/>
    <s v="DO-6169"/>
    <s v="Donald Smith-Drake"/>
    <x v="0"/>
    <x v="8"/>
    <x v="8"/>
    <x v="0"/>
    <x v="6"/>
    <n v="1170.56"/>
    <n v="5"/>
    <n v="0"/>
    <n v="266.93"/>
  </r>
  <r>
    <n v="919"/>
    <s v="NZ-2022-288960"/>
    <x v="222"/>
    <d v="2022-07-11T00:00:00"/>
    <x v="4"/>
    <s v="Standard Class"/>
    <s v="JE-4524"/>
    <s v="Jessica Howell-Ham"/>
    <x v="1"/>
    <x v="6"/>
    <x v="6"/>
    <x v="1"/>
    <x v="1"/>
    <n v="1239.9100000000001"/>
    <n v="6"/>
    <n v="0.2"/>
    <n v="126.6"/>
  </r>
  <r>
    <n v="920"/>
    <s v="NZ-2021-276667"/>
    <x v="302"/>
    <d v="2021-07-20T00:00:00"/>
    <x v="1"/>
    <s v="First Class"/>
    <s v="LI-1350"/>
    <s v="Lily Reid"/>
    <x v="0"/>
    <x v="1"/>
    <x v="1"/>
    <x v="2"/>
    <x v="5"/>
    <n v="55.82"/>
    <n v="1"/>
    <n v="0.2"/>
    <n v="8.23"/>
  </r>
  <r>
    <n v="921"/>
    <s v="NZ-2024-962590"/>
    <x v="671"/>
    <d v="2024-05-17T00:00:00"/>
    <x v="2"/>
    <s v="Same Day"/>
    <s v="ET-5371"/>
    <s v="Ethan Mitchell"/>
    <x v="2"/>
    <x v="6"/>
    <x v="6"/>
    <x v="2"/>
    <x v="5"/>
    <n v="267.51"/>
    <n v="4"/>
    <n v="0.15"/>
    <n v="41.23"/>
  </r>
  <r>
    <n v="922"/>
    <s v="NZ-2022-862790"/>
    <x v="482"/>
    <d v="2022-12-23T00:00:00"/>
    <x v="4"/>
    <s v="Standard Class"/>
    <s v="TR-2546"/>
    <s v="Trevor Todd-Douglas"/>
    <x v="0"/>
    <x v="2"/>
    <x v="2"/>
    <x v="0"/>
    <x v="10"/>
    <n v="1348.77"/>
    <n v="2"/>
    <n v="0.1"/>
    <n v="80.47"/>
  </r>
  <r>
    <n v="923"/>
    <s v="NZ-2023-475144"/>
    <x v="687"/>
    <d v="2023-12-09T00:00:00"/>
    <x v="0"/>
    <s v="Same Day"/>
    <s v="CA-5445"/>
    <s v="Callum Peters"/>
    <x v="2"/>
    <x v="7"/>
    <x v="7"/>
    <x v="0"/>
    <x v="10"/>
    <n v="1479.82"/>
    <n v="6"/>
    <n v="0.1"/>
    <n v="351.43"/>
  </r>
  <r>
    <n v="924"/>
    <s v="NZ-2023-697224"/>
    <x v="688"/>
    <d v="2023-12-24T00:00:00"/>
    <x v="0"/>
    <s v="Second Class"/>
    <s v="KY-8201"/>
    <s v="Kylie Perano"/>
    <x v="1"/>
    <x v="7"/>
    <x v="7"/>
    <x v="2"/>
    <x v="9"/>
    <n v="205.63"/>
    <n v="6"/>
    <n v="0"/>
    <n v="47.96"/>
  </r>
  <r>
    <n v="925"/>
    <s v="NZ-2025-194161"/>
    <x v="236"/>
    <d v="2025-01-18T00:00:00"/>
    <x v="3"/>
    <s v="Standard Class"/>
    <s v="JO-7922"/>
    <s v="Josephine Gifford"/>
    <x v="1"/>
    <x v="1"/>
    <x v="1"/>
    <x v="0"/>
    <x v="0"/>
    <n v="223.73"/>
    <n v="3"/>
    <n v="0.1"/>
    <n v="49.1"/>
  </r>
  <r>
    <n v="926"/>
    <s v="NZ-2023-912655"/>
    <x v="689"/>
    <d v="2023-01-08T00:00:00"/>
    <x v="0"/>
    <s v="First Class"/>
    <s v="DA-8265"/>
    <s v="David Nelson"/>
    <x v="2"/>
    <x v="7"/>
    <x v="7"/>
    <x v="1"/>
    <x v="3"/>
    <n v="788.68"/>
    <n v="8"/>
    <n v="0.2"/>
    <n v="147.22999999999999"/>
  </r>
  <r>
    <n v="927"/>
    <s v="NZ-2024-641547"/>
    <x v="690"/>
    <d v="2024-03-08T00:00:00"/>
    <x v="2"/>
    <s v="Same Day"/>
    <s v="LI-9140"/>
    <s v="Linda Kelly"/>
    <x v="0"/>
    <x v="5"/>
    <x v="5"/>
    <x v="2"/>
    <x v="5"/>
    <n v="474.35"/>
    <n v="7"/>
    <n v="0.15"/>
    <n v="8.4700000000000006"/>
  </r>
  <r>
    <n v="928"/>
    <s v="NZ-2022-490175"/>
    <x v="691"/>
    <d v="2022-01-07T00:00:00"/>
    <x v="4"/>
    <s v="First Class"/>
    <s v="OL-6314"/>
    <s v="Olive Hogg"/>
    <x v="0"/>
    <x v="4"/>
    <x v="4"/>
    <x v="0"/>
    <x v="4"/>
    <n v="461.9"/>
    <n v="3"/>
    <n v="0.2"/>
    <n v="-2.63"/>
  </r>
  <r>
    <n v="929"/>
    <s v="NZ-2023-534705"/>
    <x v="10"/>
    <d v="2023-09-09T00:00:00"/>
    <x v="0"/>
    <s v="Second Class"/>
    <s v="BR-4364"/>
    <s v="Brenda Botham"/>
    <x v="2"/>
    <x v="8"/>
    <x v="8"/>
    <x v="0"/>
    <x v="0"/>
    <n v="868.4"/>
    <n v="4"/>
    <n v="0"/>
    <n v="185.45"/>
  </r>
  <r>
    <n v="930"/>
    <s v="NZ-2023-393610"/>
    <x v="646"/>
    <d v="2023-09-20T00:00:00"/>
    <x v="0"/>
    <s v="Second Class"/>
    <s v="CA-4769"/>
    <s v="Caleb Newton"/>
    <x v="2"/>
    <x v="8"/>
    <x v="8"/>
    <x v="0"/>
    <x v="6"/>
    <n v="481.1"/>
    <n v="5"/>
    <n v="0.1"/>
    <n v="-0.15"/>
  </r>
  <r>
    <n v="931"/>
    <s v="NZ-2025-302784"/>
    <x v="692"/>
    <d v="2025-02-23T00:00:00"/>
    <x v="3"/>
    <s v="First Class"/>
    <s v="SH-1295"/>
    <s v="Sharon Smart"/>
    <x v="1"/>
    <x v="7"/>
    <x v="7"/>
    <x v="1"/>
    <x v="7"/>
    <n v="341.82"/>
    <n v="2"/>
    <n v="0.2"/>
    <n v="27.13"/>
  </r>
  <r>
    <n v="932"/>
    <s v="NZ-2022-154400"/>
    <x v="693"/>
    <d v="2022-05-28T00:00:00"/>
    <x v="4"/>
    <s v="Second Class"/>
    <s v="SU-5910"/>
    <s v="Susan Williams"/>
    <x v="2"/>
    <x v="7"/>
    <x v="7"/>
    <x v="1"/>
    <x v="3"/>
    <n v="407.48"/>
    <n v="2"/>
    <n v="0.15"/>
    <n v="-0.95"/>
  </r>
  <r>
    <n v="933"/>
    <s v="NZ-2024-768040"/>
    <x v="475"/>
    <d v="2024-08-20T00:00:00"/>
    <x v="2"/>
    <s v="Same Day"/>
    <s v="TO-8554"/>
    <s v="Tony Sowman"/>
    <x v="0"/>
    <x v="5"/>
    <x v="5"/>
    <x v="1"/>
    <x v="7"/>
    <n v="945.32"/>
    <n v="2"/>
    <n v="0.1"/>
    <n v="139.6"/>
  </r>
  <r>
    <n v="934"/>
    <s v="NZ-2022-199602"/>
    <x v="694"/>
    <d v="2022-09-22T00:00:00"/>
    <x v="4"/>
    <s v="Second Class"/>
    <s v="AL-4766"/>
    <s v="Alexandra Cresswell"/>
    <x v="0"/>
    <x v="4"/>
    <x v="4"/>
    <x v="2"/>
    <x v="11"/>
    <n v="1269.32"/>
    <n v="6"/>
    <n v="0.1"/>
    <n v="111.36"/>
  </r>
  <r>
    <n v="935"/>
    <s v="NZ-2024-160942"/>
    <x v="695"/>
    <d v="2024-11-25T00:00:00"/>
    <x v="2"/>
    <s v="Standard Class"/>
    <s v="OS-4060"/>
    <s v="Oscar Blake"/>
    <x v="1"/>
    <x v="3"/>
    <x v="3"/>
    <x v="1"/>
    <x v="8"/>
    <n v="527.88"/>
    <n v="6"/>
    <n v="0"/>
    <n v="84.21"/>
  </r>
  <r>
    <n v="936"/>
    <s v="NZ-2021-163672"/>
    <x v="696"/>
    <d v="2021-09-21T00:00:00"/>
    <x v="1"/>
    <s v="First Class"/>
    <s v="SH-5015"/>
    <s v="Sharon Fowler"/>
    <x v="1"/>
    <x v="3"/>
    <x v="3"/>
    <x v="0"/>
    <x v="4"/>
    <n v="1087.95"/>
    <n v="5"/>
    <n v="0.15"/>
    <n v="231.9"/>
  </r>
  <r>
    <n v="937"/>
    <s v="NZ-2021-616712"/>
    <x v="116"/>
    <d v="2021-09-10T00:00:00"/>
    <x v="1"/>
    <s v="Same Day"/>
    <s v="CH-8581"/>
    <s v="Christopher Oliver-Joe"/>
    <x v="2"/>
    <x v="8"/>
    <x v="8"/>
    <x v="2"/>
    <x v="11"/>
    <n v="926.35"/>
    <n v="2"/>
    <n v="0"/>
    <n v="268.64"/>
  </r>
  <r>
    <n v="938"/>
    <s v="NZ-2023-301495"/>
    <x v="697"/>
    <d v="2023-07-14T00:00:00"/>
    <x v="0"/>
    <s v="First Class"/>
    <s v="AN-8014"/>
    <s v="Anne Jeffries"/>
    <x v="0"/>
    <x v="4"/>
    <x v="4"/>
    <x v="2"/>
    <x v="11"/>
    <n v="589.5"/>
    <n v="8"/>
    <n v="0.15"/>
    <n v="22.92"/>
  </r>
  <r>
    <n v="939"/>
    <s v="NZ-2023-740918"/>
    <x v="698"/>
    <d v="2023-10-02T00:00:00"/>
    <x v="0"/>
    <s v="First Class"/>
    <s v="LE-4484"/>
    <s v="Leslie Brown"/>
    <x v="2"/>
    <x v="9"/>
    <x v="6"/>
    <x v="2"/>
    <x v="11"/>
    <n v="1064.54"/>
    <n v="7"/>
    <n v="0.1"/>
    <n v="169.65"/>
  </r>
  <r>
    <n v="940"/>
    <s v="NZ-2024-503301"/>
    <x v="699"/>
    <d v="2024-06-23T00:00:00"/>
    <x v="2"/>
    <s v="Standard Class"/>
    <s v="AN-1456"/>
    <s v="Anahera Smith"/>
    <x v="0"/>
    <x v="4"/>
    <x v="4"/>
    <x v="0"/>
    <x v="10"/>
    <n v="642.23"/>
    <n v="9"/>
    <n v="0"/>
    <n v="192.01"/>
  </r>
  <r>
    <n v="941"/>
    <s v="NZ-2021-834736"/>
    <x v="700"/>
    <d v="2021-08-27T00:00:00"/>
    <x v="1"/>
    <s v="First Class"/>
    <s v="GA-7340"/>
    <s v="Garry Morris"/>
    <x v="2"/>
    <x v="4"/>
    <x v="4"/>
    <x v="0"/>
    <x v="4"/>
    <n v="999"/>
    <n v="9"/>
    <n v="0"/>
    <n v="292.24"/>
  </r>
  <r>
    <n v="942"/>
    <s v="NZ-2022-515913"/>
    <x v="228"/>
    <d v="2022-04-02T00:00:00"/>
    <x v="4"/>
    <s v="First Class"/>
    <s v="BE-7432"/>
    <s v="Belinda Irving"/>
    <x v="0"/>
    <x v="2"/>
    <x v="2"/>
    <x v="0"/>
    <x v="4"/>
    <n v="250.48"/>
    <n v="10"/>
    <n v="0.2"/>
    <n v="34.29"/>
  </r>
  <r>
    <n v="943"/>
    <s v="NZ-2023-697274"/>
    <x v="82"/>
    <d v="2023-09-28T00:00:00"/>
    <x v="0"/>
    <s v="Same Day"/>
    <s v="SA-7169"/>
    <s v="Sarah Matheson"/>
    <x v="1"/>
    <x v="3"/>
    <x v="3"/>
    <x v="1"/>
    <x v="7"/>
    <n v="1431.12"/>
    <n v="5"/>
    <n v="0.2"/>
    <n v="57.64"/>
  </r>
  <r>
    <n v="944"/>
    <s v="NZ-2024-264732"/>
    <x v="701"/>
    <d v="2024-06-23T00:00:00"/>
    <x v="2"/>
    <s v="Second Class"/>
    <s v="CO-2645"/>
    <s v="Connor Henry"/>
    <x v="2"/>
    <x v="4"/>
    <x v="4"/>
    <x v="0"/>
    <x v="6"/>
    <n v="38.46"/>
    <n v="10"/>
    <n v="0.2"/>
    <n v="-0.39"/>
  </r>
  <r>
    <n v="945"/>
    <s v="NZ-2023-179617"/>
    <x v="524"/>
    <d v="2023-01-28T00:00:00"/>
    <x v="0"/>
    <s v="Standard Class"/>
    <s v="LY-8048"/>
    <s v="Lynda Hart"/>
    <x v="2"/>
    <x v="2"/>
    <x v="2"/>
    <x v="0"/>
    <x v="0"/>
    <n v="1058.45"/>
    <n v="8"/>
    <n v="0.15"/>
    <n v="134.97999999999999"/>
  </r>
  <r>
    <n v="946"/>
    <s v="NZ-2021-939485"/>
    <x v="702"/>
    <d v="2021-12-17T00:00:00"/>
    <x v="1"/>
    <s v="Standard Class"/>
    <s v="TI-8294"/>
    <s v="Timothy Reeves"/>
    <x v="0"/>
    <x v="7"/>
    <x v="7"/>
    <x v="1"/>
    <x v="3"/>
    <n v="249.9"/>
    <n v="3"/>
    <n v="0.2"/>
    <n v="5.68"/>
  </r>
  <r>
    <n v="947"/>
    <s v="NZ-2023-767418"/>
    <x v="703"/>
    <d v="2023-05-07T00:00:00"/>
    <x v="0"/>
    <s v="First Class"/>
    <s v="EL-1321"/>
    <s v="Ella Patterson"/>
    <x v="1"/>
    <x v="2"/>
    <x v="2"/>
    <x v="1"/>
    <x v="3"/>
    <n v="473.5"/>
    <n v="4"/>
    <n v="0.2"/>
    <n v="49.61"/>
  </r>
  <r>
    <n v="948"/>
    <s v="NZ-2023-505079"/>
    <x v="704"/>
    <d v="2023-11-25T00:00:00"/>
    <x v="0"/>
    <s v="Second Class"/>
    <s v="HA-2288"/>
    <s v="Hamish Bell"/>
    <x v="1"/>
    <x v="2"/>
    <x v="2"/>
    <x v="0"/>
    <x v="4"/>
    <n v="714.92"/>
    <n v="9"/>
    <n v="0.15"/>
    <n v="2.17"/>
  </r>
  <r>
    <n v="949"/>
    <s v="NZ-2021-135093"/>
    <x v="230"/>
    <d v="2021-11-04T00:00:00"/>
    <x v="1"/>
    <s v="Second Class"/>
    <s v="MA-3775"/>
    <s v="Maia Gibbons-Jones"/>
    <x v="0"/>
    <x v="1"/>
    <x v="1"/>
    <x v="1"/>
    <x v="3"/>
    <n v="1310.85"/>
    <n v="10"/>
    <n v="0.15"/>
    <n v="74.56"/>
  </r>
  <r>
    <n v="950"/>
    <s v="NZ-2023-934109"/>
    <x v="705"/>
    <d v="2023-06-07T00:00:00"/>
    <x v="0"/>
    <s v="Second Class"/>
    <s v="PA-2319"/>
    <s v="Paul Bartlett"/>
    <x v="1"/>
    <x v="9"/>
    <x v="6"/>
    <x v="2"/>
    <x v="9"/>
    <n v="529.78"/>
    <n v="1"/>
    <n v="0.2"/>
    <n v="-10.38"/>
  </r>
  <r>
    <n v="951"/>
    <s v="NZ-2022-780569"/>
    <x v="438"/>
    <d v="2022-02-10T00:00:00"/>
    <x v="4"/>
    <s v="Standard Class"/>
    <s v="RA-9050"/>
    <s v="Raewyn Robson-Faulkner"/>
    <x v="1"/>
    <x v="6"/>
    <x v="6"/>
    <x v="0"/>
    <x v="0"/>
    <n v="309.42"/>
    <n v="7"/>
    <n v="0.2"/>
    <n v="17.260000000000002"/>
  </r>
  <r>
    <n v="952"/>
    <s v="NZ-2023-577263"/>
    <x v="361"/>
    <d v="2023-10-17T00:00:00"/>
    <x v="0"/>
    <s v="Standard Class"/>
    <s v="CH-8521"/>
    <s v="Charlotte Dunn-Holdaway"/>
    <x v="2"/>
    <x v="4"/>
    <x v="4"/>
    <x v="0"/>
    <x v="6"/>
    <n v="364.42"/>
    <n v="6"/>
    <n v="0.15"/>
    <n v="1.43"/>
  </r>
  <r>
    <n v="953"/>
    <s v="NZ-2023-721107"/>
    <x v="706"/>
    <d v="2023-02-04T00:00:00"/>
    <x v="0"/>
    <s v="First Class"/>
    <s v="PA-9771"/>
    <s v="Pamela Hansen-Cook"/>
    <x v="0"/>
    <x v="8"/>
    <x v="8"/>
    <x v="1"/>
    <x v="3"/>
    <n v="1271.24"/>
    <n v="2"/>
    <n v="0.2"/>
    <n v="44.3"/>
  </r>
  <r>
    <n v="954"/>
    <s v="NZ-2023-812393"/>
    <x v="328"/>
    <d v="2023-01-30T00:00:00"/>
    <x v="0"/>
    <s v="Second Class"/>
    <s v="EL-5814"/>
    <s v="Ella Bryant"/>
    <x v="0"/>
    <x v="5"/>
    <x v="5"/>
    <x v="0"/>
    <x v="0"/>
    <n v="451.92"/>
    <n v="4"/>
    <n v="0.2"/>
    <n v="19.559999999999999"/>
  </r>
  <r>
    <n v="955"/>
    <s v="NZ-2024-835775"/>
    <x v="171"/>
    <d v="2024-12-31T00:00:00"/>
    <x v="2"/>
    <s v="Standard Class"/>
    <s v="PH-4718"/>
    <s v="Phoebe Donaldson-Adams"/>
    <x v="0"/>
    <x v="1"/>
    <x v="1"/>
    <x v="2"/>
    <x v="2"/>
    <n v="861.35"/>
    <n v="2"/>
    <n v="0.2"/>
    <n v="158.38"/>
  </r>
  <r>
    <n v="956"/>
    <s v="NZ-2021-899149"/>
    <x v="707"/>
    <d v="2021-11-01T00:00:00"/>
    <x v="1"/>
    <s v="Same Day"/>
    <s v="JO-9710"/>
    <s v="Joseph Riley"/>
    <x v="0"/>
    <x v="8"/>
    <x v="8"/>
    <x v="2"/>
    <x v="9"/>
    <n v="554.99"/>
    <n v="8"/>
    <n v="0.1"/>
    <n v="59.41"/>
  </r>
  <r>
    <n v="957"/>
    <s v="NZ-2022-118268"/>
    <x v="636"/>
    <d v="2022-04-26T00:00:00"/>
    <x v="4"/>
    <s v="First Class"/>
    <s v="SH-3856"/>
    <s v="Shakira Mason"/>
    <x v="0"/>
    <x v="2"/>
    <x v="2"/>
    <x v="0"/>
    <x v="4"/>
    <n v="605.73"/>
    <n v="9"/>
    <n v="0.1"/>
    <n v="89.86"/>
  </r>
  <r>
    <n v="958"/>
    <s v="NZ-2024-717559"/>
    <x v="708"/>
    <d v="2024-09-27T00:00:00"/>
    <x v="2"/>
    <s v="Standard Class"/>
    <s v="RE-4915"/>
    <s v="Renee Simmons"/>
    <x v="0"/>
    <x v="0"/>
    <x v="0"/>
    <x v="2"/>
    <x v="11"/>
    <n v="205.26"/>
    <n v="2"/>
    <n v="0.1"/>
    <n v="44.89"/>
  </r>
  <r>
    <n v="959"/>
    <s v="NZ-2021-300124"/>
    <x v="709"/>
    <d v="2021-08-02T00:00:00"/>
    <x v="1"/>
    <s v="Standard Class"/>
    <s v="AR-3962"/>
    <s v="Ari Satherley"/>
    <x v="1"/>
    <x v="1"/>
    <x v="1"/>
    <x v="1"/>
    <x v="1"/>
    <n v="812.94"/>
    <n v="1"/>
    <n v="0.2"/>
    <n v="117.34"/>
  </r>
  <r>
    <n v="960"/>
    <s v="NZ-2022-196824"/>
    <x v="710"/>
    <d v="2022-06-25T00:00:00"/>
    <x v="4"/>
    <s v="Second Class"/>
    <s v="MI-1059"/>
    <s v="Michelle Buick-Gill"/>
    <x v="2"/>
    <x v="2"/>
    <x v="2"/>
    <x v="2"/>
    <x v="11"/>
    <n v="1282.71"/>
    <n v="6"/>
    <n v="0.15"/>
    <n v="65.099999999999994"/>
  </r>
  <r>
    <n v="961"/>
    <s v="NZ-2024-721480"/>
    <x v="711"/>
    <d v="2024-05-09T00:00:00"/>
    <x v="2"/>
    <s v="Standard Class"/>
    <s v="RO-1047"/>
    <s v="Rodney Jones"/>
    <x v="1"/>
    <x v="8"/>
    <x v="8"/>
    <x v="0"/>
    <x v="0"/>
    <n v="70.64"/>
    <n v="9"/>
    <n v="0.2"/>
    <n v="1.7"/>
  </r>
  <r>
    <n v="962"/>
    <s v="NZ-2024-312369"/>
    <x v="712"/>
    <d v="2024-12-28T00:00:00"/>
    <x v="2"/>
    <s v="First Class"/>
    <s v="LE-8881"/>
    <s v="Leah Hughes"/>
    <x v="0"/>
    <x v="2"/>
    <x v="2"/>
    <x v="2"/>
    <x v="2"/>
    <n v="1484.74"/>
    <n v="1"/>
    <n v="0.15"/>
    <n v="150.79"/>
  </r>
  <r>
    <n v="963"/>
    <s v="NZ-2023-688266"/>
    <x v="24"/>
    <d v="2023-12-13T00:00:00"/>
    <x v="0"/>
    <s v="Second Class"/>
    <s v="JO-1827"/>
    <s v="Jordan Davey"/>
    <x v="1"/>
    <x v="3"/>
    <x v="3"/>
    <x v="0"/>
    <x v="10"/>
    <n v="544.99"/>
    <n v="5"/>
    <n v="0.15"/>
    <n v="130.19"/>
  </r>
  <r>
    <n v="964"/>
    <s v="NZ-2024-892616"/>
    <x v="607"/>
    <d v="2024-02-09T00:00:00"/>
    <x v="2"/>
    <s v="Same Day"/>
    <s v="KO-6639"/>
    <s v="Kora Simmonds"/>
    <x v="0"/>
    <x v="0"/>
    <x v="0"/>
    <x v="0"/>
    <x v="6"/>
    <n v="849.03"/>
    <n v="3"/>
    <n v="0.1"/>
    <n v="7.67"/>
  </r>
  <r>
    <n v="965"/>
    <s v="NZ-2025-977513"/>
    <x v="338"/>
    <d v="2025-01-15T00:00:00"/>
    <x v="3"/>
    <s v="Second Class"/>
    <s v="RO-1880"/>
    <s v="Ross Alve"/>
    <x v="0"/>
    <x v="0"/>
    <x v="0"/>
    <x v="0"/>
    <x v="4"/>
    <n v="517.30999999999995"/>
    <n v="2"/>
    <n v="0.15"/>
    <n v="123.18"/>
  </r>
  <r>
    <n v="966"/>
    <s v="NZ-2023-564336"/>
    <x v="713"/>
    <d v="2023-10-30T00:00:00"/>
    <x v="0"/>
    <s v="Second Class"/>
    <s v="LI-7017"/>
    <s v="Linda Anderson"/>
    <x v="0"/>
    <x v="3"/>
    <x v="3"/>
    <x v="1"/>
    <x v="8"/>
    <n v="285.20999999999998"/>
    <n v="3"/>
    <n v="0.2"/>
    <n v="53.08"/>
  </r>
  <r>
    <n v="967"/>
    <s v="NZ-2022-880230"/>
    <x v="312"/>
    <d v="2022-05-14T00:00:00"/>
    <x v="4"/>
    <s v="Same Day"/>
    <s v="JA-3405"/>
    <s v="Jason Gaskin"/>
    <x v="0"/>
    <x v="3"/>
    <x v="3"/>
    <x v="0"/>
    <x v="4"/>
    <n v="639.76"/>
    <n v="8"/>
    <n v="0"/>
    <n v="129.54"/>
  </r>
  <r>
    <n v="968"/>
    <s v="NZ-2024-908574"/>
    <x v="695"/>
    <d v="2024-11-24T00:00:00"/>
    <x v="2"/>
    <s v="Standard Class"/>
    <s v="JO-8314"/>
    <s v="John Olsen-Stubbs"/>
    <x v="0"/>
    <x v="9"/>
    <x v="6"/>
    <x v="2"/>
    <x v="2"/>
    <n v="1477.99"/>
    <n v="8"/>
    <n v="0.1"/>
    <n v="359.85"/>
  </r>
  <r>
    <n v="969"/>
    <s v="NZ-2022-129535"/>
    <x v="118"/>
    <d v="2022-04-25T00:00:00"/>
    <x v="4"/>
    <s v="Same Day"/>
    <s v="AV-3963"/>
    <s v="Ava Beard"/>
    <x v="1"/>
    <x v="3"/>
    <x v="3"/>
    <x v="2"/>
    <x v="5"/>
    <n v="589.99"/>
    <n v="9"/>
    <n v="0"/>
    <n v="139.04"/>
  </r>
  <r>
    <n v="970"/>
    <s v="NZ-2024-442703"/>
    <x v="180"/>
    <d v="2024-07-05T00:00:00"/>
    <x v="2"/>
    <s v="Same Day"/>
    <s v="AN-2084"/>
    <s v="Andrew Stratton"/>
    <x v="1"/>
    <x v="2"/>
    <x v="2"/>
    <x v="2"/>
    <x v="11"/>
    <n v="336.45"/>
    <n v="1"/>
    <n v="0.1"/>
    <n v="70.31"/>
  </r>
  <r>
    <n v="971"/>
    <s v="NZ-2022-686604"/>
    <x v="108"/>
    <d v="2022-05-05T00:00:00"/>
    <x v="4"/>
    <s v="Second Class"/>
    <s v="KA-7733"/>
    <s v="Karen Bishop"/>
    <x v="2"/>
    <x v="2"/>
    <x v="2"/>
    <x v="2"/>
    <x v="2"/>
    <n v="915.22"/>
    <n v="7"/>
    <n v="0.15"/>
    <n v="147.94"/>
  </r>
  <r>
    <n v="972"/>
    <s v="NZ-2024-503175"/>
    <x v="714"/>
    <d v="2024-04-04T00:00:00"/>
    <x v="2"/>
    <s v="Same Day"/>
    <s v="AL-1193"/>
    <s v="Alyssa Ward"/>
    <x v="2"/>
    <x v="1"/>
    <x v="1"/>
    <x v="2"/>
    <x v="9"/>
    <n v="1474.19"/>
    <n v="10"/>
    <n v="0.2"/>
    <n v="268.61"/>
  </r>
  <r>
    <n v="973"/>
    <s v="NZ-2023-286327"/>
    <x v="715"/>
    <d v="2023-05-09T00:00:00"/>
    <x v="0"/>
    <s v="Same Day"/>
    <s v="EL-1099"/>
    <s v="Elizabeth Booth"/>
    <x v="2"/>
    <x v="9"/>
    <x v="6"/>
    <x v="2"/>
    <x v="11"/>
    <n v="88.12"/>
    <n v="3"/>
    <n v="0.15"/>
    <n v="1.26"/>
  </r>
  <r>
    <n v="974"/>
    <s v="NZ-2021-782846"/>
    <x v="716"/>
    <d v="2021-12-02T00:00:00"/>
    <x v="1"/>
    <s v="Standard Class"/>
    <s v="JA-6905"/>
    <s v="Jacob Davis"/>
    <x v="2"/>
    <x v="9"/>
    <x v="6"/>
    <x v="2"/>
    <x v="11"/>
    <n v="130.57"/>
    <n v="1"/>
    <n v="0.1"/>
    <n v="11.62"/>
  </r>
  <r>
    <n v="975"/>
    <s v="NZ-2025-205912"/>
    <x v="717"/>
    <d v="2025-03-05T00:00:00"/>
    <x v="3"/>
    <s v="First Class"/>
    <s v="IS-6187"/>
    <s v="Isaac Gibbs"/>
    <x v="0"/>
    <x v="1"/>
    <x v="1"/>
    <x v="0"/>
    <x v="0"/>
    <n v="1240.8900000000001"/>
    <n v="4"/>
    <n v="0.2"/>
    <n v="189.19"/>
  </r>
  <r>
    <n v="976"/>
    <s v="NZ-2021-815601"/>
    <x v="329"/>
    <d v="2021-09-01T00:00:00"/>
    <x v="1"/>
    <s v="Second Class"/>
    <s v="ST-3959"/>
    <s v="Steven Russell"/>
    <x v="1"/>
    <x v="6"/>
    <x v="6"/>
    <x v="1"/>
    <x v="3"/>
    <n v="1062.3499999999999"/>
    <n v="9"/>
    <n v="0.2"/>
    <n v="77.41"/>
  </r>
  <r>
    <n v="977"/>
    <s v="NZ-2023-455151"/>
    <x v="718"/>
    <d v="2023-09-07T00:00:00"/>
    <x v="0"/>
    <s v="Standard Class"/>
    <s v="EM-1912"/>
    <s v="Emma Freeman"/>
    <x v="0"/>
    <x v="7"/>
    <x v="7"/>
    <x v="2"/>
    <x v="5"/>
    <n v="798.87"/>
    <n v="2"/>
    <n v="0.2"/>
    <n v="139.80000000000001"/>
  </r>
  <r>
    <n v="978"/>
    <s v="NZ-2021-491911"/>
    <x v="719"/>
    <d v="2021-12-12T00:00:00"/>
    <x v="1"/>
    <s v="Same Day"/>
    <s v="DE-5464"/>
    <s v="Denise Hutchinson"/>
    <x v="0"/>
    <x v="2"/>
    <x v="2"/>
    <x v="0"/>
    <x v="4"/>
    <n v="1456.9"/>
    <n v="3"/>
    <n v="0.2"/>
    <n v="317"/>
  </r>
  <r>
    <n v="979"/>
    <s v="NZ-2024-152817"/>
    <x v="357"/>
    <d v="2024-08-27T00:00:00"/>
    <x v="2"/>
    <s v="Standard Class"/>
    <s v="LE-5628"/>
    <s v="Lesley Manning"/>
    <x v="2"/>
    <x v="7"/>
    <x v="7"/>
    <x v="0"/>
    <x v="6"/>
    <n v="737.17"/>
    <n v="6"/>
    <n v="0.15"/>
    <n v="-9.89"/>
  </r>
  <r>
    <n v="980"/>
    <s v="NZ-2022-230062"/>
    <x v="720"/>
    <d v="2022-09-21T00:00:00"/>
    <x v="4"/>
    <s v="First Class"/>
    <s v="SU-1409"/>
    <s v="Susan Francis"/>
    <x v="1"/>
    <x v="3"/>
    <x v="3"/>
    <x v="1"/>
    <x v="3"/>
    <n v="445.76"/>
    <n v="2"/>
    <n v="0.15"/>
    <n v="28.81"/>
  </r>
  <r>
    <n v="981"/>
    <s v="NZ-2024-223132"/>
    <x v="721"/>
    <d v="2024-02-16T00:00:00"/>
    <x v="2"/>
    <s v="First Class"/>
    <s v="RA-8868"/>
    <s v="Raewyn Olsen"/>
    <x v="2"/>
    <x v="4"/>
    <x v="4"/>
    <x v="0"/>
    <x v="4"/>
    <n v="1301.96"/>
    <n v="1"/>
    <n v="0.1"/>
    <n v="188.23"/>
  </r>
  <r>
    <n v="982"/>
    <s v="NZ-2025-695089"/>
    <x v="722"/>
    <d v="2025-04-18T00:00:00"/>
    <x v="3"/>
    <s v="First Class"/>
    <s v="LU-6156"/>
    <s v="Lucy Martin"/>
    <x v="2"/>
    <x v="0"/>
    <x v="0"/>
    <x v="2"/>
    <x v="5"/>
    <n v="1340.9"/>
    <n v="1"/>
    <n v="0.1"/>
    <n v="233"/>
  </r>
  <r>
    <n v="983"/>
    <s v="NZ-2023-493526"/>
    <x v="689"/>
    <d v="2023-01-05T00:00:00"/>
    <x v="0"/>
    <s v="Same Day"/>
    <s v="RU-5431"/>
    <s v="Russell Miller"/>
    <x v="2"/>
    <x v="6"/>
    <x v="6"/>
    <x v="2"/>
    <x v="2"/>
    <n v="37.4"/>
    <n v="7"/>
    <n v="0.1"/>
    <n v="0.98"/>
  </r>
  <r>
    <n v="984"/>
    <s v="NZ-2024-217959"/>
    <x v="723"/>
    <d v="2024-08-03T00:00:00"/>
    <x v="2"/>
    <s v="Second Class"/>
    <s v="RE-9206"/>
    <s v="Renee Jackson"/>
    <x v="1"/>
    <x v="4"/>
    <x v="4"/>
    <x v="2"/>
    <x v="2"/>
    <n v="1122.04"/>
    <n v="4"/>
    <n v="0.1"/>
    <n v="290.39"/>
  </r>
  <r>
    <n v="985"/>
    <s v="NZ-2024-931733"/>
    <x v="198"/>
    <d v="2024-01-25T00:00:00"/>
    <x v="2"/>
    <s v="First Class"/>
    <s v="SA-1151"/>
    <s v="Samantha Anderson"/>
    <x v="0"/>
    <x v="5"/>
    <x v="5"/>
    <x v="0"/>
    <x v="10"/>
    <n v="841.21"/>
    <n v="5"/>
    <n v="0.15"/>
    <n v="140.47999999999999"/>
  </r>
  <r>
    <n v="986"/>
    <s v="NZ-2021-912031"/>
    <x v="724"/>
    <d v="2021-12-23T00:00:00"/>
    <x v="1"/>
    <s v="First Class"/>
    <s v="MA-1860"/>
    <s v="Mark Simmons"/>
    <x v="0"/>
    <x v="5"/>
    <x v="5"/>
    <x v="0"/>
    <x v="6"/>
    <n v="1087.1400000000001"/>
    <n v="9"/>
    <n v="0.2"/>
    <n v="218.23"/>
  </r>
  <r>
    <n v="987"/>
    <s v="NZ-2022-902020"/>
    <x v="725"/>
    <d v="2022-09-15T00:00:00"/>
    <x v="4"/>
    <s v="Same Day"/>
    <s v="DA-1406"/>
    <s v="Daniel Phillips"/>
    <x v="0"/>
    <x v="5"/>
    <x v="5"/>
    <x v="1"/>
    <x v="1"/>
    <n v="1160.48"/>
    <n v="9"/>
    <n v="0.1"/>
    <n v="279.10000000000002"/>
  </r>
  <r>
    <n v="988"/>
    <s v="NZ-2024-344883"/>
    <x v="152"/>
    <d v="2024-12-20T00:00:00"/>
    <x v="2"/>
    <s v="Standard Class"/>
    <s v="CR-9988"/>
    <s v="Craig Morgan"/>
    <x v="0"/>
    <x v="7"/>
    <x v="7"/>
    <x v="2"/>
    <x v="9"/>
    <n v="459.08"/>
    <n v="1"/>
    <n v="0"/>
    <n v="89.17"/>
  </r>
  <r>
    <n v="989"/>
    <s v="NZ-2022-631375"/>
    <x v="494"/>
    <d v="2022-07-19T00:00:00"/>
    <x v="4"/>
    <s v="First Class"/>
    <s v="JU-1486"/>
    <s v="Julie Huddleston-Thompson"/>
    <x v="0"/>
    <x v="7"/>
    <x v="7"/>
    <x v="1"/>
    <x v="8"/>
    <n v="1330.87"/>
    <n v="5"/>
    <n v="0.2"/>
    <n v="196.44"/>
  </r>
  <r>
    <n v="990"/>
    <s v="NZ-2022-457836"/>
    <x v="726"/>
    <d v="2022-01-13T00:00:00"/>
    <x v="4"/>
    <s v="Second Class"/>
    <s v="JA-6766"/>
    <s v="Jason Hoskins"/>
    <x v="2"/>
    <x v="4"/>
    <x v="4"/>
    <x v="2"/>
    <x v="5"/>
    <n v="990.67"/>
    <n v="6"/>
    <n v="0"/>
    <n v="199.91"/>
  </r>
  <r>
    <n v="991"/>
    <s v="NZ-2024-181452"/>
    <x v="528"/>
    <d v="2024-11-27T00:00:00"/>
    <x v="2"/>
    <s v="First Class"/>
    <s v="JO-7805"/>
    <s v="Joshua McFarlane"/>
    <x v="1"/>
    <x v="6"/>
    <x v="6"/>
    <x v="0"/>
    <x v="6"/>
    <n v="1348.29"/>
    <n v="8"/>
    <n v="0.2"/>
    <n v="134.63"/>
  </r>
  <r>
    <n v="992"/>
    <s v="NZ-2024-802852"/>
    <x v="727"/>
    <d v="2024-09-25T00:00:00"/>
    <x v="2"/>
    <s v="Standard Class"/>
    <s v="TE-2547"/>
    <s v="Terence Martin"/>
    <x v="2"/>
    <x v="8"/>
    <x v="8"/>
    <x v="2"/>
    <x v="9"/>
    <n v="549.32000000000005"/>
    <n v="3"/>
    <n v="0.2"/>
    <n v="54.73"/>
  </r>
  <r>
    <n v="993"/>
    <s v="NZ-2021-792519"/>
    <x v="728"/>
    <d v="2021-08-15T00:00:00"/>
    <x v="1"/>
    <s v="Standard Class"/>
    <s v="JE-1052"/>
    <s v="Jessica Roberts"/>
    <x v="2"/>
    <x v="7"/>
    <x v="7"/>
    <x v="2"/>
    <x v="11"/>
    <n v="1019.81"/>
    <n v="7"/>
    <n v="0"/>
    <n v="187.73"/>
  </r>
  <r>
    <n v="994"/>
    <s v="NZ-2021-876290"/>
    <x v="729"/>
    <d v="2021-12-23T00:00:00"/>
    <x v="1"/>
    <s v="Standard Class"/>
    <s v="JE-6530"/>
    <s v="Jennifer Johnston"/>
    <x v="0"/>
    <x v="3"/>
    <x v="3"/>
    <x v="1"/>
    <x v="8"/>
    <n v="91.71"/>
    <n v="9"/>
    <n v="0.1"/>
    <n v="13.84"/>
  </r>
  <r>
    <n v="995"/>
    <s v="NZ-2023-216024"/>
    <x v="542"/>
    <d v="2023-11-09T00:00:00"/>
    <x v="0"/>
    <s v="Same Day"/>
    <s v="MA-2243"/>
    <s v="Margaret Stevenson"/>
    <x v="0"/>
    <x v="6"/>
    <x v="6"/>
    <x v="2"/>
    <x v="2"/>
    <n v="370.23"/>
    <n v="10"/>
    <n v="0"/>
    <n v="5.78"/>
  </r>
  <r>
    <n v="996"/>
    <s v="NZ-2024-857734"/>
    <x v="357"/>
    <d v="2024-08-25T00:00:00"/>
    <x v="2"/>
    <s v="Second Class"/>
    <s v="LI-9263"/>
    <s v="Lisa Webster-Dixon"/>
    <x v="0"/>
    <x v="5"/>
    <x v="5"/>
    <x v="0"/>
    <x v="10"/>
    <n v="1283.7"/>
    <n v="10"/>
    <n v="0.15"/>
    <n v="154.01"/>
  </r>
  <r>
    <n v="997"/>
    <s v="NZ-2025-204839"/>
    <x v="730"/>
    <d v="2025-06-06T00:00:00"/>
    <x v="3"/>
    <s v="Standard Class"/>
    <s v="GE-6773"/>
    <s v="Geoffrey Wood"/>
    <x v="2"/>
    <x v="0"/>
    <x v="0"/>
    <x v="1"/>
    <x v="8"/>
    <n v="1337.92"/>
    <n v="7"/>
    <n v="0"/>
    <n v="8.2899999999999991"/>
  </r>
  <r>
    <n v="998"/>
    <s v="NZ-2022-310276"/>
    <x v="472"/>
    <d v="2022-03-23T00:00:00"/>
    <x v="4"/>
    <s v="Second Class"/>
    <s v="CH-3917"/>
    <s v="Charlotte Sutton-Page"/>
    <x v="0"/>
    <x v="8"/>
    <x v="8"/>
    <x v="1"/>
    <x v="8"/>
    <n v="1334.62"/>
    <n v="9"/>
    <n v="0.15"/>
    <n v="185.76"/>
  </r>
  <r>
    <n v="999"/>
    <s v="NZ-2024-820397"/>
    <x v="731"/>
    <d v="2024-07-06T00:00:00"/>
    <x v="2"/>
    <s v="Same Day"/>
    <s v="EL-5830"/>
    <s v="Ella Johansen"/>
    <x v="0"/>
    <x v="2"/>
    <x v="2"/>
    <x v="1"/>
    <x v="3"/>
    <n v="230.75"/>
    <n v="5"/>
    <n v="0.1"/>
    <n v="-1.08"/>
  </r>
  <r>
    <n v="1000"/>
    <s v="NZ-2022-751126"/>
    <x v="81"/>
    <d v="2022-01-06T00:00:00"/>
    <x v="4"/>
    <s v="First Class"/>
    <s v="MA-3509"/>
    <s v="Maree Morgan"/>
    <x v="2"/>
    <x v="8"/>
    <x v="8"/>
    <x v="2"/>
    <x v="2"/>
    <n v="1301.83"/>
    <n v="10"/>
    <n v="0.1"/>
    <n v="142.41999999999999"/>
  </r>
  <r>
    <n v="1001"/>
    <s v="NZ-2024-700573"/>
    <x v="170"/>
    <d v="2024-07-30T00:00:00"/>
    <x v="2"/>
    <s v="Standard Class"/>
    <s v="RA-3441"/>
    <s v="Raewyn West-Richards"/>
    <x v="2"/>
    <x v="7"/>
    <x v="7"/>
    <x v="0"/>
    <x v="4"/>
    <n v="923.06"/>
    <n v="5"/>
    <n v="0.15"/>
    <n v="137.44"/>
  </r>
  <r>
    <n v="1002"/>
    <s v="NZ-2024-478106"/>
    <x v="732"/>
    <d v="2024-10-25T00:00:00"/>
    <x v="2"/>
    <s v="Same Day"/>
    <s v="CO-2750"/>
    <s v="Colleen Richards"/>
    <x v="2"/>
    <x v="9"/>
    <x v="6"/>
    <x v="1"/>
    <x v="8"/>
    <n v="1265.8"/>
    <n v="3"/>
    <n v="0.1"/>
    <n v="249.35"/>
  </r>
  <r>
    <n v="1003"/>
    <s v="NZ-2024-207513"/>
    <x v="93"/>
    <d v="2024-12-28T00:00:00"/>
    <x v="2"/>
    <s v="Standard Class"/>
    <s v="ST-8041"/>
    <s v="Stephen Harris-Marsh"/>
    <x v="1"/>
    <x v="1"/>
    <x v="1"/>
    <x v="0"/>
    <x v="10"/>
    <n v="1060.4000000000001"/>
    <n v="4"/>
    <n v="0"/>
    <n v="4.95"/>
  </r>
  <r>
    <n v="1004"/>
    <s v="NZ-2022-207367"/>
    <x v="553"/>
    <d v="2022-08-09T00:00:00"/>
    <x v="4"/>
    <s v="Standard Class"/>
    <s v="HO-5923"/>
    <s v="Holly Orr"/>
    <x v="1"/>
    <x v="1"/>
    <x v="1"/>
    <x v="2"/>
    <x v="5"/>
    <n v="278.79000000000002"/>
    <n v="5"/>
    <n v="0.15"/>
    <n v="35.6"/>
  </r>
  <r>
    <n v="1005"/>
    <s v="NZ-2024-520687"/>
    <x v="733"/>
    <d v="2024-12-13T00:00:00"/>
    <x v="2"/>
    <s v="Second Class"/>
    <s v="KA-7250"/>
    <s v="Kayla Steele"/>
    <x v="0"/>
    <x v="3"/>
    <x v="3"/>
    <x v="1"/>
    <x v="1"/>
    <n v="558.91"/>
    <n v="2"/>
    <n v="0"/>
    <n v="66.03"/>
  </r>
  <r>
    <n v="1006"/>
    <s v="NZ-2025-511034"/>
    <x v="217"/>
    <d v="2025-01-17T00:00:00"/>
    <x v="3"/>
    <s v="Second Class"/>
    <s v="MO-8707"/>
    <s v="Morgan Lucas"/>
    <x v="1"/>
    <x v="3"/>
    <x v="3"/>
    <x v="1"/>
    <x v="7"/>
    <n v="351.44"/>
    <n v="6"/>
    <n v="0.2"/>
    <n v="59.84"/>
  </r>
  <r>
    <n v="1007"/>
    <s v="NZ-2024-432108"/>
    <x v="572"/>
    <d v="2024-08-14T00:00:00"/>
    <x v="2"/>
    <s v="Standard Class"/>
    <s v="CL-4356"/>
    <s v="Claire Pratt-Smith"/>
    <x v="2"/>
    <x v="6"/>
    <x v="6"/>
    <x v="0"/>
    <x v="6"/>
    <n v="1367.19"/>
    <n v="1"/>
    <n v="0.15"/>
    <n v="209.1"/>
  </r>
  <r>
    <n v="1008"/>
    <s v="NZ-2022-204174"/>
    <x v="734"/>
    <d v="2022-09-12T00:00:00"/>
    <x v="4"/>
    <s v="Same Day"/>
    <s v="MA-2306"/>
    <s v="Matthew Morris"/>
    <x v="1"/>
    <x v="3"/>
    <x v="3"/>
    <x v="1"/>
    <x v="1"/>
    <n v="947.92"/>
    <n v="5"/>
    <n v="0.15"/>
    <n v="225.66"/>
  </r>
  <r>
    <n v="1009"/>
    <s v="NZ-2025-695948"/>
    <x v="652"/>
    <d v="2025-04-17T00:00:00"/>
    <x v="3"/>
    <s v="First Class"/>
    <s v="ED-1947"/>
    <s v="Edward Fisher"/>
    <x v="0"/>
    <x v="3"/>
    <x v="3"/>
    <x v="0"/>
    <x v="10"/>
    <n v="364.24"/>
    <n v="6"/>
    <n v="0"/>
    <n v="49.94"/>
  </r>
  <r>
    <n v="1010"/>
    <s v="NZ-2023-720174"/>
    <x v="735"/>
    <d v="2023-05-28T00:00:00"/>
    <x v="0"/>
    <s v="Same Day"/>
    <s v="MU-1388"/>
    <s v="Murray Costello"/>
    <x v="0"/>
    <x v="7"/>
    <x v="7"/>
    <x v="0"/>
    <x v="10"/>
    <n v="319.57"/>
    <n v="9"/>
    <n v="0"/>
    <n v="72.459999999999994"/>
  </r>
  <r>
    <n v="1011"/>
    <s v="NZ-2023-262163"/>
    <x v="736"/>
    <d v="2023-11-26T00:00:00"/>
    <x v="0"/>
    <s v="Same Day"/>
    <s v="FI-3591"/>
    <s v="Fiona Dawson"/>
    <x v="0"/>
    <x v="4"/>
    <x v="4"/>
    <x v="2"/>
    <x v="5"/>
    <n v="1413"/>
    <n v="2"/>
    <n v="0"/>
    <n v="324.87"/>
  </r>
  <r>
    <n v="1012"/>
    <s v="NZ-2021-159013"/>
    <x v="453"/>
    <d v="2021-09-23T00:00:00"/>
    <x v="1"/>
    <s v="Same Day"/>
    <s v="SU-7857"/>
    <s v="Susan Patchett"/>
    <x v="1"/>
    <x v="3"/>
    <x v="3"/>
    <x v="1"/>
    <x v="7"/>
    <n v="1039.55"/>
    <n v="10"/>
    <n v="0.1"/>
    <n v="43.34"/>
  </r>
  <r>
    <n v="1013"/>
    <s v="NZ-2024-801382"/>
    <x v="29"/>
    <d v="2024-06-30T00:00:00"/>
    <x v="2"/>
    <s v="Same Day"/>
    <s v="AN-4162"/>
    <s v="Andrew MacDonald"/>
    <x v="1"/>
    <x v="8"/>
    <x v="8"/>
    <x v="0"/>
    <x v="0"/>
    <n v="497.47"/>
    <n v="6"/>
    <n v="0.1"/>
    <n v="32.14"/>
  </r>
  <r>
    <n v="1014"/>
    <s v="NZ-2021-888174"/>
    <x v="199"/>
    <d v="2021-10-06T00:00:00"/>
    <x v="1"/>
    <s v="First Class"/>
    <s v="RI-6047"/>
    <s v="Riley Burton-McCarthy"/>
    <x v="2"/>
    <x v="1"/>
    <x v="1"/>
    <x v="1"/>
    <x v="8"/>
    <n v="157.22"/>
    <n v="8"/>
    <n v="0"/>
    <n v="8.83"/>
  </r>
  <r>
    <n v="1015"/>
    <s v="NZ-2022-319005"/>
    <x v="737"/>
    <d v="2022-10-11T00:00:00"/>
    <x v="4"/>
    <s v="Standard Class"/>
    <s v="TR-9138"/>
    <s v="Trevor Gardner"/>
    <x v="2"/>
    <x v="3"/>
    <x v="3"/>
    <x v="0"/>
    <x v="6"/>
    <n v="1120.8599999999999"/>
    <n v="3"/>
    <n v="0"/>
    <n v="168.42"/>
  </r>
  <r>
    <n v="1016"/>
    <s v="NZ-2025-269180"/>
    <x v="738"/>
    <d v="2025-03-10T00:00:00"/>
    <x v="3"/>
    <s v="Second Class"/>
    <s v="CA-8235"/>
    <s v="Carol Dyer"/>
    <x v="2"/>
    <x v="2"/>
    <x v="2"/>
    <x v="2"/>
    <x v="9"/>
    <n v="908.52"/>
    <n v="4"/>
    <n v="0.15"/>
    <n v="76.58"/>
  </r>
  <r>
    <n v="1017"/>
    <s v="NZ-2022-870821"/>
    <x v="139"/>
    <d v="2022-02-19T00:00:00"/>
    <x v="4"/>
    <s v="Second Class"/>
    <s v="CA-2347"/>
    <s v="Carol Williams"/>
    <x v="0"/>
    <x v="3"/>
    <x v="3"/>
    <x v="0"/>
    <x v="4"/>
    <n v="465.82"/>
    <n v="5"/>
    <n v="0"/>
    <n v="43.06"/>
  </r>
  <r>
    <n v="1018"/>
    <s v="NZ-2023-419125"/>
    <x v="739"/>
    <d v="2023-10-13T00:00:00"/>
    <x v="0"/>
    <s v="First Class"/>
    <s v="DE-3010"/>
    <s v="Denise Davis-Black"/>
    <x v="1"/>
    <x v="3"/>
    <x v="3"/>
    <x v="0"/>
    <x v="0"/>
    <n v="772.22"/>
    <n v="4"/>
    <n v="0.15"/>
    <n v="185.07"/>
  </r>
  <r>
    <n v="1019"/>
    <s v="NZ-2023-124160"/>
    <x v="599"/>
    <d v="2023-09-24T00:00:00"/>
    <x v="0"/>
    <s v="First Class"/>
    <s v="SI-7591"/>
    <s v="Simon Anderson"/>
    <x v="1"/>
    <x v="9"/>
    <x v="6"/>
    <x v="1"/>
    <x v="8"/>
    <n v="617.57000000000005"/>
    <n v="3"/>
    <n v="0.1"/>
    <n v="-6.01"/>
  </r>
  <r>
    <n v="1020"/>
    <s v="NZ-2024-712591"/>
    <x v="565"/>
    <d v="2024-08-28T00:00:00"/>
    <x v="2"/>
    <s v="First Class"/>
    <s v="AM-2855"/>
    <s v="Amanda Fowler"/>
    <x v="2"/>
    <x v="0"/>
    <x v="0"/>
    <x v="0"/>
    <x v="4"/>
    <n v="697.84"/>
    <n v="10"/>
    <n v="0.15"/>
    <n v="133.11000000000001"/>
  </r>
  <r>
    <n v="1021"/>
    <s v="NZ-2022-663642"/>
    <x v="381"/>
    <d v="2022-06-11T00:00:00"/>
    <x v="4"/>
    <s v="First Class"/>
    <s v="BR-1768"/>
    <s v="Bridget Perry"/>
    <x v="0"/>
    <x v="7"/>
    <x v="7"/>
    <x v="1"/>
    <x v="8"/>
    <n v="1261.6500000000001"/>
    <n v="2"/>
    <n v="0.1"/>
    <n v="246.87"/>
  </r>
  <r>
    <n v="1022"/>
    <s v="NZ-2024-200830"/>
    <x v="740"/>
    <d v="2024-02-01T00:00:00"/>
    <x v="2"/>
    <s v="Same Day"/>
    <s v="PA-9967"/>
    <s v="Paige Coleman-Mayo"/>
    <x v="2"/>
    <x v="9"/>
    <x v="6"/>
    <x v="2"/>
    <x v="11"/>
    <n v="1320.99"/>
    <n v="2"/>
    <n v="0.1"/>
    <n v="338.77"/>
  </r>
  <r>
    <n v="1023"/>
    <s v="NZ-2023-167822"/>
    <x v="741"/>
    <d v="2023-08-01T00:00:00"/>
    <x v="0"/>
    <s v="Same Day"/>
    <s v="KI-3358"/>
    <s v="Kim Gill-Vercoe"/>
    <x v="0"/>
    <x v="7"/>
    <x v="7"/>
    <x v="0"/>
    <x v="6"/>
    <n v="1198.32"/>
    <n v="7"/>
    <n v="0.2"/>
    <n v="-14.66"/>
  </r>
  <r>
    <n v="1024"/>
    <s v="NZ-2023-582938"/>
    <x v="742"/>
    <d v="2023-10-08T00:00:00"/>
    <x v="0"/>
    <s v="Second Class"/>
    <s v="ST-3516"/>
    <s v="Steven MacDonald-McGill"/>
    <x v="2"/>
    <x v="3"/>
    <x v="3"/>
    <x v="2"/>
    <x v="11"/>
    <n v="411.17"/>
    <n v="1"/>
    <n v="0"/>
    <n v="71.739999999999995"/>
  </r>
  <r>
    <n v="1025"/>
    <s v="NZ-2025-713007"/>
    <x v="743"/>
    <d v="2025-04-19T00:00:00"/>
    <x v="3"/>
    <s v="First Class"/>
    <s v="DA-4010"/>
    <s v="Daniel Russell"/>
    <x v="0"/>
    <x v="1"/>
    <x v="1"/>
    <x v="1"/>
    <x v="7"/>
    <n v="1284.3499999999999"/>
    <n v="2"/>
    <n v="0.15"/>
    <n v="275.67"/>
  </r>
  <r>
    <n v="1026"/>
    <s v="NZ-2023-849823"/>
    <x v="744"/>
    <d v="2023-09-28T00:00:00"/>
    <x v="0"/>
    <s v="Standard Class"/>
    <s v="JA-3743"/>
    <s v="Jack Hoskins"/>
    <x v="2"/>
    <x v="2"/>
    <x v="2"/>
    <x v="2"/>
    <x v="5"/>
    <n v="734.7"/>
    <n v="3"/>
    <n v="0.2"/>
    <n v="23.62"/>
  </r>
  <r>
    <n v="1027"/>
    <s v="NZ-2021-951442"/>
    <x v="745"/>
    <d v="2021-12-15T00:00:00"/>
    <x v="1"/>
    <s v="Standard Class"/>
    <s v="EM-1541"/>
    <s v="Emma Scott"/>
    <x v="1"/>
    <x v="7"/>
    <x v="7"/>
    <x v="1"/>
    <x v="1"/>
    <n v="881.47"/>
    <n v="2"/>
    <n v="0.1"/>
    <n v="55"/>
  </r>
  <r>
    <n v="1028"/>
    <s v="NZ-2023-565209"/>
    <x v="746"/>
    <d v="2023-05-21T00:00:00"/>
    <x v="0"/>
    <s v="Standard Class"/>
    <s v="GA-7035"/>
    <s v="Gabriel Dick"/>
    <x v="2"/>
    <x v="9"/>
    <x v="6"/>
    <x v="1"/>
    <x v="3"/>
    <n v="717.48"/>
    <n v="6"/>
    <n v="0.1"/>
    <n v="167"/>
  </r>
  <r>
    <n v="1029"/>
    <s v="NZ-2021-131346"/>
    <x v="747"/>
    <d v="2021-11-08T00:00:00"/>
    <x v="1"/>
    <s v="Standard Class"/>
    <s v="RE-6083"/>
    <s v="Regan Webb-Carter"/>
    <x v="2"/>
    <x v="6"/>
    <x v="6"/>
    <x v="0"/>
    <x v="10"/>
    <n v="1098.96"/>
    <n v="10"/>
    <n v="0"/>
    <n v="243.58"/>
  </r>
  <r>
    <n v="1030"/>
    <s v="NZ-2023-926394"/>
    <x v="114"/>
    <d v="2023-07-17T00:00:00"/>
    <x v="0"/>
    <s v="Second Class"/>
    <s v="GI-1390"/>
    <s v="Gillian Moore-Walsh"/>
    <x v="1"/>
    <x v="6"/>
    <x v="6"/>
    <x v="2"/>
    <x v="11"/>
    <n v="499.16"/>
    <n v="5"/>
    <n v="0.15"/>
    <n v="32.46"/>
  </r>
  <r>
    <n v="1031"/>
    <s v="NZ-2025-212010"/>
    <x v="748"/>
    <d v="2025-04-19T00:00:00"/>
    <x v="3"/>
    <s v="Same Day"/>
    <s v="SI-1881"/>
    <s v="Simon Doyle-Coleman"/>
    <x v="2"/>
    <x v="3"/>
    <x v="3"/>
    <x v="0"/>
    <x v="6"/>
    <n v="1113.75"/>
    <n v="10"/>
    <n v="0.1"/>
    <n v="262.85000000000002"/>
  </r>
  <r>
    <n v="1032"/>
    <s v="NZ-2024-660865"/>
    <x v="749"/>
    <d v="2024-03-31T00:00:00"/>
    <x v="2"/>
    <s v="Second Class"/>
    <s v="JE-6066"/>
    <s v="Jennifer Cameron"/>
    <x v="1"/>
    <x v="5"/>
    <x v="5"/>
    <x v="0"/>
    <x v="10"/>
    <n v="926.65"/>
    <n v="10"/>
    <n v="0.2"/>
    <n v="22.68"/>
  </r>
  <r>
    <n v="1033"/>
    <s v="NZ-2023-923370"/>
    <x v="24"/>
    <d v="2023-12-12T00:00:00"/>
    <x v="0"/>
    <s v="First Class"/>
    <s v="MA-1809"/>
    <s v="Matthew Bailey"/>
    <x v="2"/>
    <x v="9"/>
    <x v="6"/>
    <x v="0"/>
    <x v="10"/>
    <n v="629.70000000000005"/>
    <n v="3"/>
    <n v="0"/>
    <n v="103.69"/>
  </r>
  <r>
    <n v="1034"/>
    <s v="NZ-2025-950371"/>
    <x v="750"/>
    <d v="2025-06-08T00:00:00"/>
    <x v="3"/>
    <s v="Same Day"/>
    <s v="IS-1778"/>
    <s v="Isabella Knox"/>
    <x v="1"/>
    <x v="5"/>
    <x v="5"/>
    <x v="0"/>
    <x v="0"/>
    <n v="752.45"/>
    <n v="7"/>
    <n v="0"/>
    <n v="11.5"/>
  </r>
  <r>
    <n v="1035"/>
    <s v="NZ-2025-604480"/>
    <x v="751"/>
    <d v="2025-03-28T00:00:00"/>
    <x v="3"/>
    <s v="Same Day"/>
    <s v="KA-5471"/>
    <s v="Katherine Nash"/>
    <x v="1"/>
    <x v="6"/>
    <x v="6"/>
    <x v="1"/>
    <x v="7"/>
    <n v="1301.8499999999999"/>
    <n v="7"/>
    <n v="0.15"/>
    <n v="172.1"/>
  </r>
  <r>
    <n v="1036"/>
    <s v="NZ-2025-163473"/>
    <x v="752"/>
    <d v="2025-03-30T00:00:00"/>
    <x v="3"/>
    <s v="First Class"/>
    <s v="DA-8428"/>
    <s v="Danielle Allan-Phillips"/>
    <x v="2"/>
    <x v="1"/>
    <x v="1"/>
    <x v="0"/>
    <x v="10"/>
    <n v="338.9"/>
    <n v="8"/>
    <n v="0.15"/>
    <n v="16.48"/>
  </r>
  <r>
    <n v="1037"/>
    <s v="NZ-2023-808903"/>
    <x v="753"/>
    <d v="2023-04-12T00:00:00"/>
    <x v="0"/>
    <s v="First Class"/>
    <s v="WA-1080"/>
    <s v="Wayne Smith-Smith"/>
    <x v="1"/>
    <x v="8"/>
    <x v="8"/>
    <x v="2"/>
    <x v="5"/>
    <n v="170.59"/>
    <n v="5"/>
    <n v="0.2"/>
    <n v="33.119999999999997"/>
  </r>
  <r>
    <n v="1038"/>
    <s v="NZ-2024-265472"/>
    <x v="557"/>
    <d v="2024-12-07T00:00:00"/>
    <x v="2"/>
    <s v="Standard Class"/>
    <s v="HE-6183"/>
    <s v="Helen Dickson"/>
    <x v="0"/>
    <x v="6"/>
    <x v="6"/>
    <x v="1"/>
    <x v="1"/>
    <n v="1059.9100000000001"/>
    <n v="4"/>
    <n v="0.2"/>
    <n v="18.27"/>
  </r>
  <r>
    <n v="1039"/>
    <s v="NZ-2024-109312"/>
    <x v="754"/>
    <d v="2024-10-23T00:00:00"/>
    <x v="2"/>
    <s v="Same Day"/>
    <s v="CA-3497"/>
    <s v="Carolyn West"/>
    <x v="0"/>
    <x v="7"/>
    <x v="7"/>
    <x v="1"/>
    <x v="1"/>
    <n v="1379.81"/>
    <n v="1"/>
    <n v="0.1"/>
    <n v="116.3"/>
  </r>
  <r>
    <n v="1040"/>
    <s v="NZ-2025-403427"/>
    <x v="755"/>
    <d v="2025-03-13T00:00:00"/>
    <x v="3"/>
    <s v="Second Class"/>
    <s v="SA-1096"/>
    <s v="Sarah Healey-Jarvis"/>
    <x v="2"/>
    <x v="1"/>
    <x v="1"/>
    <x v="1"/>
    <x v="1"/>
    <n v="880.92"/>
    <n v="4"/>
    <n v="0.1"/>
    <n v="-8.2899999999999991"/>
  </r>
  <r>
    <n v="1041"/>
    <s v="NZ-2024-574552"/>
    <x v="756"/>
    <d v="2024-10-12T00:00:00"/>
    <x v="2"/>
    <s v="Same Day"/>
    <s v="JU-9486"/>
    <s v="Julia Hickey"/>
    <x v="0"/>
    <x v="8"/>
    <x v="8"/>
    <x v="2"/>
    <x v="9"/>
    <n v="749.89"/>
    <n v="10"/>
    <n v="0.2"/>
    <n v="69.040000000000006"/>
  </r>
  <r>
    <n v="1042"/>
    <s v="NZ-2023-591354"/>
    <x v="389"/>
    <d v="2024-01-02T00:00:00"/>
    <x v="2"/>
    <s v="First Class"/>
    <s v="PE-9611"/>
    <s v="Peter Phillips"/>
    <x v="0"/>
    <x v="5"/>
    <x v="5"/>
    <x v="2"/>
    <x v="11"/>
    <n v="852.34"/>
    <n v="5"/>
    <n v="0.15"/>
    <n v="118.69"/>
  </r>
  <r>
    <n v="1043"/>
    <s v="NZ-2023-430422"/>
    <x v="298"/>
    <d v="2023-12-20T00:00:00"/>
    <x v="0"/>
    <s v="Second Class"/>
    <s v="RA-3393"/>
    <s v="Rachel Blick"/>
    <x v="0"/>
    <x v="1"/>
    <x v="1"/>
    <x v="0"/>
    <x v="10"/>
    <n v="226.96"/>
    <n v="8"/>
    <n v="0"/>
    <n v="13.67"/>
  </r>
  <r>
    <n v="1044"/>
    <s v="NZ-2022-466558"/>
    <x v="488"/>
    <d v="2022-12-08T00:00:00"/>
    <x v="4"/>
    <s v="Standard Class"/>
    <s v="MA-5772"/>
    <s v="Matthew Rutherford"/>
    <x v="1"/>
    <x v="7"/>
    <x v="7"/>
    <x v="1"/>
    <x v="7"/>
    <n v="584.62"/>
    <n v="4"/>
    <n v="0.15"/>
    <n v="14.4"/>
  </r>
  <r>
    <n v="1045"/>
    <s v="NZ-2024-333211"/>
    <x v="226"/>
    <d v="2024-11-15T00:00:00"/>
    <x v="2"/>
    <s v="Same Day"/>
    <s v="JA-9169"/>
    <s v="Jamie Coleman"/>
    <x v="2"/>
    <x v="7"/>
    <x v="7"/>
    <x v="0"/>
    <x v="0"/>
    <n v="137.27000000000001"/>
    <n v="5"/>
    <n v="0.1"/>
    <n v="-0.79"/>
  </r>
  <r>
    <n v="1046"/>
    <s v="NZ-2025-380653"/>
    <x v="751"/>
    <d v="2025-04-01T00:00:00"/>
    <x v="3"/>
    <s v="First Class"/>
    <s v="DA-5135"/>
    <s v="Danielle Hart"/>
    <x v="0"/>
    <x v="0"/>
    <x v="0"/>
    <x v="0"/>
    <x v="0"/>
    <n v="123.86"/>
    <n v="5"/>
    <n v="0.1"/>
    <n v="24.16"/>
  </r>
  <r>
    <n v="1047"/>
    <s v="NZ-2023-138026"/>
    <x v="757"/>
    <d v="2023-04-07T00:00:00"/>
    <x v="0"/>
    <s v="Second Class"/>
    <s v="JE-8420"/>
    <s v="Jessica Ball-Murphy"/>
    <x v="0"/>
    <x v="9"/>
    <x v="6"/>
    <x v="2"/>
    <x v="11"/>
    <n v="1355.23"/>
    <n v="5"/>
    <n v="0.2"/>
    <n v="-4.28"/>
  </r>
  <r>
    <n v="1048"/>
    <s v="NZ-2024-995160"/>
    <x v="758"/>
    <d v="2024-02-26T00:00:00"/>
    <x v="2"/>
    <s v="Second Class"/>
    <s v="SH-4606"/>
    <s v="Sharon Lewis"/>
    <x v="1"/>
    <x v="5"/>
    <x v="5"/>
    <x v="1"/>
    <x v="3"/>
    <n v="1348.7"/>
    <n v="1"/>
    <n v="0.15"/>
    <n v="145.55000000000001"/>
  </r>
  <r>
    <n v="1049"/>
    <s v="NZ-2022-408426"/>
    <x v="281"/>
    <d v="2022-06-29T00:00:00"/>
    <x v="4"/>
    <s v="Standard Class"/>
    <s v="DA-1729"/>
    <s v="Daniel Dyer"/>
    <x v="1"/>
    <x v="7"/>
    <x v="7"/>
    <x v="2"/>
    <x v="11"/>
    <n v="268.81"/>
    <n v="8"/>
    <n v="0.15"/>
    <n v="37.56"/>
  </r>
  <r>
    <n v="1050"/>
    <s v="NZ-2022-720601"/>
    <x v="759"/>
    <d v="2022-02-23T00:00:00"/>
    <x v="4"/>
    <s v="Same Day"/>
    <s v="SI-7541"/>
    <s v="Simon Paul"/>
    <x v="1"/>
    <x v="9"/>
    <x v="6"/>
    <x v="2"/>
    <x v="5"/>
    <n v="1297.27"/>
    <n v="5"/>
    <n v="0.15"/>
    <n v="-3.54"/>
  </r>
  <r>
    <n v="1051"/>
    <s v="NZ-2023-367600"/>
    <x v="179"/>
    <d v="2023-07-23T00:00:00"/>
    <x v="0"/>
    <s v="Standard Class"/>
    <s v="MA-6467"/>
    <s v="Mark Wells"/>
    <x v="0"/>
    <x v="7"/>
    <x v="7"/>
    <x v="0"/>
    <x v="0"/>
    <n v="74.92"/>
    <n v="7"/>
    <n v="0.1"/>
    <n v="1.97"/>
  </r>
  <r>
    <n v="1052"/>
    <s v="NZ-2022-988926"/>
    <x v="760"/>
    <d v="2022-04-30T00:00:00"/>
    <x v="4"/>
    <s v="Standard Class"/>
    <s v="HE-5070"/>
    <s v="Heather McCallum"/>
    <x v="2"/>
    <x v="9"/>
    <x v="6"/>
    <x v="1"/>
    <x v="3"/>
    <n v="821.89"/>
    <n v="6"/>
    <n v="0.1"/>
    <n v="69.89"/>
  </r>
  <r>
    <n v="1053"/>
    <s v="NZ-2022-831215"/>
    <x v="761"/>
    <d v="2022-08-28T00:00:00"/>
    <x v="4"/>
    <s v="Standard Class"/>
    <s v="MA-2807"/>
    <s v="Mackenzie Smith"/>
    <x v="1"/>
    <x v="0"/>
    <x v="0"/>
    <x v="0"/>
    <x v="6"/>
    <n v="591.55999999999995"/>
    <n v="8"/>
    <n v="0"/>
    <n v="103.84"/>
  </r>
  <r>
    <n v="1054"/>
    <s v="NZ-2022-516910"/>
    <x v="614"/>
    <d v="2022-04-30T00:00:00"/>
    <x v="4"/>
    <s v="Second Class"/>
    <s v="LA-4924"/>
    <s v="Lachlan Wheeler"/>
    <x v="2"/>
    <x v="9"/>
    <x v="6"/>
    <x v="1"/>
    <x v="8"/>
    <n v="1255.43"/>
    <n v="2"/>
    <n v="0.15"/>
    <n v="1.52"/>
  </r>
  <r>
    <n v="1055"/>
    <s v="NZ-2022-910505"/>
    <x v="324"/>
    <d v="2023-01-05T00:00:00"/>
    <x v="0"/>
    <s v="Standard Class"/>
    <s v="CA-5660"/>
    <s v="Cameron Browne-Douglas"/>
    <x v="2"/>
    <x v="9"/>
    <x v="6"/>
    <x v="1"/>
    <x v="7"/>
    <n v="746.37"/>
    <n v="10"/>
    <n v="0"/>
    <n v="109.41"/>
  </r>
  <r>
    <n v="1056"/>
    <s v="NZ-2022-829222"/>
    <x v="762"/>
    <d v="2022-04-17T00:00:00"/>
    <x v="4"/>
    <s v="First Class"/>
    <s v="HA-2957"/>
    <s v="Harper Anderson-Christiansen"/>
    <x v="2"/>
    <x v="3"/>
    <x v="3"/>
    <x v="1"/>
    <x v="1"/>
    <n v="1100.27"/>
    <n v="8"/>
    <n v="0"/>
    <n v="96.75"/>
  </r>
  <r>
    <n v="1057"/>
    <s v="NZ-2024-183903"/>
    <x v="763"/>
    <d v="2024-05-30T00:00:00"/>
    <x v="2"/>
    <s v="First Class"/>
    <s v="HO-3170"/>
    <s v="Holly Lewis"/>
    <x v="1"/>
    <x v="4"/>
    <x v="4"/>
    <x v="1"/>
    <x v="1"/>
    <n v="1485.02"/>
    <n v="10"/>
    <n v="0.15"/>
    <n v="87.14"/>
  </r>
  <r>
    <n v="1058"/>
    <s v="NZ-2022-152761"/>
    <x v="191"/>
    <d v="2022-03-27T00:00:00"/>
    <x v="4"/>
    <s v="First Class"/>
    <s v="LI-6265"/>
    <s v="Lisa Baker"/>
    <x v="1"/>
    <x v="0"/>
    <x v="0"/>
    <x v="0"/>
    <x v="0"/>
    <n v="1477.84"/>
    <n v="3"/>
    <n v="0.15"/>
    <n v="315.72000000000003"/>
  </r>
  <r>
    <n v="1059"/>
    <s v="NZ-2024-806211"/>
    <x v="764"/>
    <d v="2024-06-21T00:00:00"/>
    <x v="2"/>
    <s v="First Class"/>
    <s v="JE-5908"/>
    <s v="Jennifer Price"/>
    <x v="1"/>
    <x v="1"/>
    <x v="1"/>
    <x v="1"/>
    <x v="1"/>
    <n v="691.11"/>
    <n v="5"/>
    <n v="0.1"/>
    <n v="116.76"/>
  </r>
  <r>
    <n v="1060"/>
    <s v="NZ-2024-551049"/>
    <x v="733"/>
    <d v="2024-12-17T00:00:00"/>
    <x v="2"/>
    <s v="Same Day"/>
    <s v="EM-1791"/>
    <s v="Emily Tanner-Aitken"/>
    <x v="1"/>
    <x v="6"/>
    <x v="6"/>
    <x v="2"/>
    <x v="2"/>
    <n v="212.46"/>
    <n v="2"/>
    <n v="0.1"/>
    <n v="25.43"/>
  </r>
  <r>
    <n v="1061"/>
    <s v="NZ-2022-887401"/>
    <x v="765"/>
    <d v="2022-09-11T00:00:00"/>
    <x v="4"/>
    <s v="First Class"/>
    <s v="TA-6106"/>
    <s v="Tai Fox"/>
    <x v="2"/>
    <x v="5"/>
    <x v="5"/>
    <x v="2"/>
    <x v="9"/>
    <n v="116.16"/>
    <n v="3"/>
    <n v="0"/>
    <n v="17.23"/>
  </r>
  <r>
    <n v="1062"/>
    <s v="NZ-2023-604533"/>
    <x v="766"/>
    <d v="2023-07-31T00:00:00"/>
    <x v="0"/>
    <s v="Second Class"/>
    <s v="AL-5793"/>
    <s v="Alexander Anderson"/>
    <x v="1"/>
    <x v="8"/>
    <x v="8"/>
    <x v="0"/>
    <x v="0"/>
    <n v="235.55"/>
    <n v="2"/>
    <n v="0.2"/>
    <n v="13.32"/>
  </r>
  <r>
    <n v="1063"/>
    <s v="NZ-2023-433026"/>
    <x v="616"/>
    <d v="2023-03-24T00:00:00"/>
    <x v="0"/>
    <s v="Second Class"/>
    <s v="SA-7858"/>
    <s v="Samuel Mudgway"/>
    <x v="0"/>
    <x v="7"/>
    <x v="7"/>
    <x v="2"/>
    <x v="9"/>
    <n v="1399.3"/>
    <n v="1"/>
    <n v="0.15"/>
    <n v="47.51"/>
  </r>
  <r>
    <n v="1064"/>
    <s v="NZ-2022-828084"/>
    <x v="767"/>
    <d v="2022-11-02T00:00:00"/>
    <x v="4"/>
    <s v="Second Class"/>
    <s v="MA-6468"/>
    <s v="Maria Greig-Robson"/>
    <x v="2"/>
    <x v="6"/>
    <x v="6"/>
    <x v="1"/>
    <x v="8"/>
    <n v="161.16"/>
    <n v="2"/>
    <n v="0.15"/>
    <n v="5.69"/>
  </r>
  <r>
    <n v="1065"/>
    <s v="NZ-2023-415395"/>
    <x v="768"/>
    <d v="2023-04-18T00:00:00"/>
    <x v="0"/>
    <s v="Same Day"/>
    <s v="FA-9757"/>
    <s v="Faith Schwass-Lewis"/>
    <x v="2"/>
    <x v="0"/>
    <x v="0"/>
    <x v="1"/>
    <x v="8"/>
    <n v="273.2"/>
    <n v="6"/>
    <n v="0.1"/>
    <n v="47.36"/>
  </r>
  <r>
    <n v="1066"/>
    <s v="NZ-2022-467650"/>
    <x v="23"/>
    <d v="2022-11-28T00:00:00"/>
    <x v="4"/>
    <s v="Same Day"/>
    <s v="LY-1499"/>
    <s v="Lynette Hogg-Nielsen"/>
    <x v="2"/>
    <x v="9"/>
    <x v="6"/>
    <x v="2"/>
    <x v="5"/>
    <n v="890.97"/>
    <n v="5"/>
    <n v="0.15"/>
    <n v="115.39"/>
  </r>
  <r>
    <n v="1067"/>
    <s v="NZ-2022-928801"/>
    <x v="769"/>
    <d v="2022-08-18T00:00:00"/>
    <x v="4"/>
    <s v="Standard Class"/>
    <s v="ST-2886"/>
    <s v="Stephanie O'Connell"/>
    <x v="1"/>
    <x v="8"/>
    <x v="8"/>
    <x v="0"/>
    <x v="4"/>
    <n v="126.27"/>
    <n v="6"/>
    <n v="0"/>
    <n v="32.28"/>
  </r>
  <r>
    <n v="1068"/>
    <s v="NZ-2023-540642"/>
    <x v="770"/>
    <d v="2023-06-11T00:00:00"/>
    <x v="0"/>
    <s v="Same Day"/>
    <s v="JO-8071"/>
    <s v="Joanna Fisher"/>
    <x v="2"/>
    <x v="8"/>
    <x v="8"/>
    <x v="1"/>
    <x v="1"/>
    <n v="934.82"/>
    <n v="1"/>
    <n v="0"/>
    <n v="87.6"/>
  </r>
  <r>
    <n v="1069"/>
    <s v="NZ-2023-480428"/>
    <x v="766"/>
    <d v="2023-07-31T00:00:00"/>
    <x v="0"/>
    <s v="Second Class"/>
    <s v="BR-2395"/>
    <s v="Brent Nicholas"/>
    <x v="2"/>
    <x v="5"/>
    <x v="5"/>
    <x v="1"/>
    <x v="1"/>
    <n v="1019.1"/>
    <n v="1"/>
    <n v="0.15"/>
    <n v="240.27"/>
  </r>
  <r>
    <n v="1070"/>
    <s v="NZ-2022-242796"/>
    <x v="771"/>
    <d v="2022-02-04T00:00:00"/>
    <x v="4"/>
    <s v="First Class"/>
    <s v="SU-3178"/>
    <s v="Susan Jellyman"/>
    <x v="1"/>
    <x v="8"/>
    <x v="8"/>
    <x v="0"/>
    <x v="0"/>
    <n v="1312.53"/>
    <n v="3"/>
    <n v="0"/>
    <n v="285.02"/>
  </r>
  <r>
    <n v="1071"/>
    <s v="NZ-2021-231303"/>
    <x v="772"/>
    <d v="2021-10-27T00:00:00"/>
    <x v="1"/>
    <s v="Same Day"/>
    <s v="CL-1580"/>
    <s v="Claire Evans"/>
    <x v="2"/>
    <x v="0"/>
    <x v="0"/>
    <x v="0"/>
    <x v="0"/>
    <n v="461.35"/>
    <n v="4"/>
    <n v="0.2"/>
    <n v="40.369999999999997"/>
  </r>
  <r>
    <n v="1072"/>
    <s v="NZ-2025-420993"/>
    <x v="773"/>
    <d v="2025-04-29T00:00:00"/>
    <x v="3"/>
    <s v="First Class"/>
    <s v="CO-7181"/>
    <s v="Cody McMillan"/>
    <x v="0"/>
    <x v="1"/>
    <x v="1"/>
    <x v="0"/>
    <x v="10"/>
    <n v="397.88"/>
    <n v="6"/>
    <n v="0.1"/>
    <n v="45.51"/>
  </r>
  <r>
    <n v="1073"/>
    <s v="NZ-2022-732469"/>
    <x v="774"/>
    <d v="2022-01-15T00:00:00"/>
    <x v="4"/>
    <s v="Second Class"/>
    <s v="CR-6103"/>
    <s v="Craig Stewart"/>
    <x v="0"/>
    <x v="2"/>
    <x v="2"/>
    <x v="0"/>
    <x v="0"/>
    <n v="302.75"/>
    <n v="4"/>
    <n v="0.1"/>
    <n v="56.6"/>
  </r>
  <r>
    <n v="1074"/>
    <s v="NZ-2021-481376"/>
    <x v="775"/>
    <d v="2021-07-30T00:00:00"/>
    <x v="1"/>
    <s v="Standard Class"/>
    <s v="TI-6668"/>
    <s v="Tina Dawson"/>
    <x v="0"/>
    <x v="4"/>
    <x v="4"/>
    <x v="0"/>
    <x v="6"/>
    <n v="814.72"/>
    <n v="10"/>
    <n v="0"/>
    <n v="214.48"/>
  </r>
  <r>
    <n v="1075"/>
    <s v="NZ-2024-224052"/>
    <x v="204"/>
    <d v="2024-01-21T00:00:00"/>
    <x v="2"/>
    <s v="Same Day"/>
    <s v="JA-2735"/>
    <s v="Jason Fenton"/>
    <x v="2"/>
    <x v="6"/>
    <x v="6"/>
    <x v="0"/>
    <x v="6"/>
    <n v="1438.9"/>
    <n v="6"/>
    <n v="0"/>
    <n v="281.16000000000003"/>
  </r>
  <r>
    <n v="1076"/>
    <s v="NZ-2025-690733"/>
    <x v="776"/>
    <d v="2025-01-29T00:00:00"/>
    <x v="3"/>
    <s v="Same Day"/>
    <s v="DE-1623"/>
    <s v="Deborah Lucas-Stratford"/>
    <x v="1"/>
    <x v="5"/>
    <x v="5"/>
    <x v="2"/>
    <x v="11"/>
    <n v="1220.8"/>
    <n v="2"/>
    <n v="0.15"/>
    <n v="201.52"/>
  </r>
  <r>
    <n v="1077"/>
    <s v="NZ-2024-206501"/>
    <x v="777"/>
    <d v="2024-02-05T00:00:00"/>
    <x v="2"/>
    <s v="First Class"/>
    <s v="MA-8905"/>
    <s v="Matthew Warner"/>
    <x v="1"/>
    <x v="8"/>
    <x v="8"/>
    <x v="1"/>
    <x v="3"/>
    <n v="1136.6300000000001"/>
    <n v="7"/>
    <n v="0.1"/>
    <n v="-7.37"/>
  </r>
  <r>
    <n v="1078"/>
    <s v="NZ-2021-938893"/>
    <x v="778"/>
    <d v="2021-10-13T00:00:00"/>
    <x v="1"/>
    <s v="Same Day"/>
    <s v="WA-1679"/>
    <s v="Warren Miller"/>
    <x v="2"/>
    <x v="1"/>
    <x v="1"/>
    <x v="2"/>
    <x v="5"/>
    <n v="570.91999999999996"/>
    <n v="10"/>
    <n v="0.15"/>
    <n v="17.43"/>
  </r>
  <r>
    <n v="1079"/>
    <s v="NZ-2024-386711"/>
    <x v="204"/>
    <d v="2024-01-17T00:00:00"/>
    <x v="2"/>
    <s v="Standard Class"/>
    <s v="AA-8081"/>
    <s v="Aaron Boniface-North"/>
    <x v="1"/>
    <x v="7"/>
    <x v="7"/>
    <x v="2"/>
    <x v="9"/>
    <n v="1276.69"/>
    <n v="4"/>
    <n v="0.15"/>
    <n v="193.58"/>
  </r>
  <r>
    <n v="1080"/>
    <s v="NZ-2023-929361"/>
    <x v="779"/>
    <d v="2023-05-02T00:00:00"/>
    <x v="0"/>
    <s v="Same Day"/>
    <s v="JU-3595"/>
    <s v="Judith Greig-Russell"/>
    <x v="1"/>
    <x v="3"/>
    <x v="3"/>
    <x v="1"/>
    <x v="3"/>
    <n v="1457.46"/>
    <n v="1"/>
    <n v="0.15"/>
    <n v="61.41"/>
  </r>
  <r>
    <n v="1081"/>
    <s v="NZ-2024-874302"/>
    <x v="780"/>
    <d v="2024-01-09T00:00:00"/>
    <x v="2"/>
    <s v="Standard Class"/>
    <s v="SH-8896"/>
    <s v="Shaun Paterson"/>
    <x v="2"/>
    <x v="2"/>
    <x v="2"/>
    <x v="0"/>
    <x v="6"/>
    <n v="684.43"/>
    <n v="2"/>
    <n v="0.2"/>
    <n v="64.92"/>
  </r>
  <r>
    <n v="1082"/>
    <s v="NZ-2023-737879"/>
    <x v="134"/>
    <d v="2023-01-11T00:00:00"/>
    <x v="0"/>
    <s v="First Class"/>
    <s v="DO-3123"/>
    <s v="Donna Gardiner"/>
    <x v="1"/>
    <x v="6"/>
    <x v="6"/>
    <x v="1"/>
    <x v="1"/>
    <n v="599.71"/>
    <n v="9"/>
    <n v="0.1"/>
    <n v="91.29"/>
  </r>
  <r>
    <n v="1083"/>
    <s v="NZ-2024-358431"/>
    <x v="781"/>
    <d v="2024-05-14T00:00:00"/>
    <x v="2"/>
    <s v="Standard Class"/>
    <s v="KA-2952"/>
    <s v="Karen Adams"/>
    <x v="0"/>
    <x v="3"/>
    <x v="3"/>
    <x v="0"/>
    <x v="6"/>
    <n v="976.95"/>
    <n v="5"/>
    <n v="0.1"/>
    <n v="11.32"/>
  </r>
  <r>
    <n v="1084"/>
    <s v="NZ-2022-747809"/>
    <x v="782"/>
    <d v="2022-05-27T00:00:00"/>
    <x v="4"/>
    <s v="First Class"/>
    <s v="LA-6911"/>
    <s v="Lauren Nielsen"/>
    <x v="1"/>
    <x v="0"/>
    <x v="0"/>
    <x v="1"/>
    <x v="7"/>
    <n v="1222.81"/>
    <n v="9"/>
    <n v="0.15"/>
    <n v="242.9"/>
  </r>
  <r>
    <n v="1085"/>
    <s v="NZ-2024-668947"/>
    <x v="783"/>
    <d v="2024-06-21T00:00:00"/>
    <x v="2"/>
    <s v="First Class"/>
    <s v="VI-7789"/>
    <s v="Victoria Ireland-Bell"/>
    <x v="0"/>
    <x v="6"/>
    <x v="6"/>
    <x v="0"/>
    <x v="0"/>
    <n v="1175.94"/>
    <n v="6"/>
    <n v="0.1"/>
    <n v="259.93"/>
  </r>
  <r>
    <n v="1086"/>
    <s v="NZ-2025-217937"/>
    <x v="784"/>
    <d v="2025-06-13T00:00:00"/>
    <x v="3"/>
    <s v="Second Class"/>
    <s v="DA-6045"/>
    <s v="David Mann"/>
    <x v="1"/>
    <x v="1"/>
    <x v="1"/>
    <x v="1"/>
    <x v="8"/>
    <n v="860.55"/>
    <n v="6"/>
    <n v="0.2"/>
    <n v="9.94"/>
  </r>
  <r>
    <n v="1087"/>
    <s v="NZ-2022-496656"/>
    <x v="576"/>
    <d v="2022-09-01T00:00:00"/>
    <x v="4"/>
    <s v="Same Day"/>
    <s v="NA-4400"/>
    <s v="Nathaniel Greer"/>
    <x v="2"/>
    <x v="0"/>
    <x v="0"/>
    <x v="0"/>
    <x v="0"/>
    <n v="1413.67"/>
    <n v="2"/>
    <n v="0.15"/>
    <n v="-16.149999999999999"/>
  </r>
  <r>
    <n v="1088"/>
    <s v="NZ-2024-835325"/>
    <x v="785"/>
    <d v="2024-06-06T00:00:00"/>
    <x v="2"/>
    <s v="Same Day"/>
    <s v="MA-6153"/>
    <s v="Matthew Dean"/>
    <x v="1"/>
    <x v="5"/>
    <x v="5"/>
    <x v="0"/>
    <x v="6"/>
    <n v="175.76"/>
    <n v="7"/>
    <n v="0.1"/>
    <n v="23.9"/>
  </r>
  <r>
    <n v="1089"/>
    <s v="NZ-2022-882154"/>
    <x v="786"/>
    <d v="2022-07-27T00:00:00"/>
    <x v="4"/>
    <s v="First Class"/>
    <s v="MA-3054"/>
    <s v="Matthew Reeves"/>
    <x v="0"/>
    <x v="5"/>
    <x v="5"/>
    <x v="1"/>
    <x v="1"/>
    <n v="1112.32"/>
    <n v="4"/>
    <n v="0.2"/>
    <n v="135.09"/>
  </r>
  <r>
    <n v="1090"/>
    <s v="NZ-2023-631740"/>
    <x v="787"/>
    <d v="2023-03-04T00:00:00"/>
    <x v="0"/>
    <s v="First Class"/>
    <s v="SH-3346"/>
    <s v="Shane Lucas"/>
    <x v="1"/>
    <x v="6"/>
    <x v="6"/>
    <x v="0"/>
    <x v="0"/>
    <n v="208.54"/>
    <n v="2"/>
    <n v="0.2"/>
    <n v="3.65"/>
  </r>
  <r>
    <n v="1091"/>
    <s v="NZ-2022-513597"/>
    <x v="482"/>
    <d v="2022-12-19T00:00:00"/>
    <x v="4"/>
    <s v="Same Day"/>
    <s v="JA-1204"/>
    <s v="Jane Smith"/>
    <x v="0"/>
    <x v="1"/>
    <x v="1"/>
    <x v="0"/>
    <x v="0"/>
    <n v="171.76"/>
    <n v="8"/>
    <n v="0.15"/>
    <n v="38.880000000000003"/>
  </r>
  <r>
    <n v="1092"/>
    <s v="NZ-2023-217068"/>
    <x v="78"/>
    <d v="2023-05-08T00:00:00"/>
    <x v="0"/>
    <s v="Standard Class"/>
    <s v="JE-8977"/>
    <s v="Jessica Ford"/>
    <x v="0"/>
    <x v="7"/>
    <x v="7"/>
    <x v="0"/>
    <x v="10"/>
    <n v="111.77"/>
    <n v="2"/>
    <n v="0.2"/>
    <n v="22.12"/>
  </r>
  <r>
    <n v="1093"/>
    <s v="NZ-2022-860490"/>
    <x v="71"/>
    <d v="2022-04-17T00:00:00"/>
    <x v="4"/>
    <s v="Same Day"/>
    <s v="MI-8841"/>
    <s v="Michael Barr-Murphy"/>
    <x v="2"/>
    <x v="6"/>
    <x v="6"/>
    <x v="1"/>
    <x v="3"/>
    <n v="827.35"/>
    <n v="2"/>
    <n v="0.2"/>
    <n v="63.73"/>
  </r>
  <r>
    <n v="1094"/>
    <s v="NZ-2024-804740"/>
    <x v="788"/>
    <d v="2024-11-22T00:00:00"/>
    <x v="2"/>
    <s v="Standard Class"/>
    <s v="RE-1959"/>
    <s v="Rebecca Williams"/>
    <x v="2"/>
    <x v="4"/>
    <x v="4"/>
    <x v="2"/>
    <x v="9"/>
    <n v="122.62"/>
    <n v="10"/>
    <n v="0.2"/>
    <n v="0.92"/>
  </r>
  <r>
    <n v="1095"/>
    <s v="NZ-2025-853717"/>
    <x v="56"/>
    <d v="2025-04-15T00:00:00"/>
    <x v="3"/>
    <s v="Second Class"/>
    <s v="KI-4758"/>
    <s v="Kim Morgan-Dalziel"/>
    <x v="2"/>
    <x v="0"/>
    <x v="0"/>
    <x v="1"/>
    <x v="8"/>
    <n v="752.4"/>
    <n v="6"/>
    <n v="0.2"/>
    <n v="69.73"/>
  </r>
  <r>
    <n v="1096"/>
    <s v="NZ-2023-961852"/>
    <x v="789"/>
    <d v="2023-04-01T00:00:00"/>
    <x v="0"/>
    <s v="First Class"/>
    <s v="MA-2318"/>
    <s v="Manaia Stokes"/>
    <x v="1"/>
    <x v="6"/>
    <x v="6"/>
    <x v="2"/>
    <x v="2"/>
    <n v="422.82"/>
    <n v="7"/>
    <n v="0.1"/>
    <n v="50.08"/>
  </r>
  <r>
    <n v="1097"/>
    <s v="NZ-2021-651371"/>
    <x v="790"/>
    <d v="2021-12-23T00:00:00"/>
    <x v="1"/>
    <s v="First Class"/>
    <s v="DA-3147"/>
    <s v="Daniel Parker-Aldridge"/>
    <x v="0"/>
    <x v="9"/>
    <x v="6"/>
    <x v="0"/>
    <x v="0"/>
    <n v="907.16"/>
    <n v="10"/>
    <n v="0.1"/>
    <n v="72.33"/>
  </r>
  <r>
    <n v="1098"/>
    <s v="NZ-2022-995204"/>
    <x v="631"/>
    <d v="2022-07-08T00:00:00"/>
    <x v="4"/>
    <s v="Second Class"/>
    <s v="GA-7649"/>
    <s v="Gavin Jackson"/>
    <x v="2"/>
    <x v="7"/>
    <x v="7"/>
    <x v="2"/>
    <x v="9"/>
    <n v="165.9"/>
    <n v="3"/>
    <n v="0.2"/>
    <n v="17.43"/>
  </r>
  <r>
    <n v="1099"/>
    <s v="NZ-2023-273832"/>
    <x v="791"/>
    <d v="2023-08-23T00:00:00"/>
    <x v="0"/>
    <s v="Second Class"/>
    <s v="AL-4607"/>
    <s v="Alexander Martin-Martin"/>
    <x v="1"/>
    <x v="5"/>
    <x v="5"/>
    <x v="0"/>
    <x v="10"/>
    <n v="971.44"/>
    <n v="1"/>
    <n v="0.2"/>
    <n v="167.54"/>
  </r>
  <r>
    <n v="1100"/>
    <s v="NZ-2025-605577"/>
    <x v="792"/>
    <d v="2025-03-03T00:00:00"/>
    <x v="3"/>
    <s v="Same Day"/>
    <s v="AN-8719"/>
    <s v="Angus Smith-Lewis"/>
    <x v="0"/>
    <x v="6"/>
    <x v="6"/>
    <x v="1"/>
    <x v="1"/>
    <n v="626.70000000000005"/>
    <n v="2"/>
    <n v="0.2"/>
    <n v="23.17"/>
  </r>
  <r>
    <n v="1101"/>
    <s v="NZ-2021-645737"/>
    <x v="793"/>
    <d v="2021-12-10T00:00:00"/>
    <x v="1"/>
    <s v="First Class"/>
    <s v="JO-5249"/>
    <s v="Joanne Parsons-Collis"/>
    <x v="1"/>
    <x v="2"/>
    <x v="2"/>
    <x v="2"/>
    <x v="5"/>
    <n v="500.91"/>
    <n v="10"/>
    <n v="0"/>
    <n v="12.65"/>
  </r>
  <r>
    <n v="1102"/>
    <s v="NZ-2025-207279"/>
    <x v="794"/>
    <d v="2025-05-12T00:00:00"/>
    <x v="3"/>
    <s v="Standard Class"/>
    <s v="JO-8188"/>
    <s v="John Davidson-Lewis"/>
    <x v="1"/>
    <x v="6"/>
    <x v="6"/>
    <x v="0"/>
    <x v="4"/>
    <n v="222.8"/>
    <n v="8"/>
    <n v="0.15"/>
    <n v="18.95"/>
  </r>
  <r>
    <n v="1103"/>
    <s v="NZ-2021-330352"/>
    <x v="795"/>
    <d v="2021-08-21T00:00:00"/>
    <x v="1"/>
    <s v="Same Day"/>
    <s v="CH-3809"/>
    <s v="Christopher Forbes-Stevens"/>
    <x v="2"/>
    <x v="2"/>
    <x v="2"/>
    <x v="0"/>
    <x v="6"/>
    <n v="339.83"/>
    <n v="4"/>
    <n v="0.1"/>
    <n v="32.42"/>
  </r>
  <r>
    <n v="1104"/>
    <s v="NZ-2021-863456"/>
    <x v="199"/>
    <d v="2021-10-07T00:00:00"/>
    <x v="1"/>
    <s v="First Class"/>
    <s v="AN-1572"/>
    <s v="Anna Allen"/>
    <x v="0"/>
    <x v="5"/>
    <x v="5"/>
    <x v="0"/>
    <x v="4"/>
    <n v="1232.45"/>
    <n v="9"/>
    <n v="0.2"/>
    <n v="24.84"/>
  </r>
  <r>
    <n v="1105"/>
    <s v="NZ-2022-285178"/>
    <x v="725"/>
    <d v="2022-09-15T00:00:00"/>
    <x v="4"/>
    <s v="Second Class"/>
    <s v="HO-5797"/>
    <s v="Holly Davies-Drummond"/>
    <x v="0"/>
    <x v="5"/>
    <x v="5"/>
    <x v="2"/>
    <x v="9"/>
    <n v="323.74"/>
    <n v="3"/>
    <n v="0.15"/>
    <n v="48.74"/>
  </r>
  <r>
    <n v="1106"/>
    <s v="NZ-2023-972019"/>
    <x v="796"/>
    <d v="2023-10-16T00:00:00"/>
    <x v="0"/>
    <s v="Same Day"/>
    <s v="RA-7536"/>
    <s v="Rachel Gibbs"/>
    <x v="0"/>
    <x v="7"/>
    <x v="7"/>
    <x v="1"/>
    <x v="3"/>
    <n v="1098.95"/>
    <n v="4"/>
    <n v="0.15"/>
    <n v="63.8"/>
  </r>
  <r>
    <n v="1107"/>
    <s v="NZ-2024-851263"/>
    <x v="797"/>
    <d v="2024-09-06T00:00:00"/>
    <x v="2"/>
    <s v="Standard Class"/>
    <s v="BE-5125"/>
    <s v="Benjamin Jefferies"/>
    <x v="0"/>
    <x v="8"/>
    <x v="8"/>
    <x v="2"/>
    <x v="2"/>
    <n v="1059.24"/>
    <n v="8"/>
    <n v="0.15"/>
    <n v="230.96"/>
  </r>
  <r>
    <n v="1108"/>
    <s v="NZ-2023-987969"/>
    <x v="414"/>
    <d v="2023-09-13T00:00:00"/>
    <x v="0"/>
    <s v="First Class"/>
    <s v="KA-4541"/>
    <s v="Kate Landon-Lane-Meads"/>
    <x v="0"/>
    <x v="1"/>
    <x v="1"/>
    <x v="0"/>
    <x v="10"/>
    <n v="1007.83"/>
    <n v="4"/>
    <n v="0.1"/>
    <n v="228.87"/>
  </r>
  <r>
    <n v="1109"/>
    <s v="NZ-2022-860017"/>
    <x v="798"/>
    <d v="2022-03-14T00:00:00"/>
    <x v="4"/>
    <s v="Same Day"/>
    <s v="JA-9400"/>
    <s v="Jack Burrell-Chapman"/>
    <x v="2"/>
    <x v="2"/>
    <x v="2"/>
    <x v="1"/>
    <x v="8"/>
    <n v="983.13"/>
    <n v="8"/>
    <n v="0.2"/>
    <n v="208.31"/>
  </r>
  <r>
    <n v="1110"/>
    <s v="NZ-2023-121063"/>
    <x v="742"/>
    <d v="2023-10-12T00:00:00"/>
    <x v="0"/>
    <s v="Standard Class"/>
    <s v="LI-1107"/>
    <s v="Lincoln Johnstone"/>
    <x v="1"/>
    <x v="9"/>
    <x v="6"/>
    <x v="0"/>
    <x v="10"/>
    <n v="203.44"/>
    <n v="2"/>
    <n v="0.15"/>
    <n v="15.46"/>
  </r>
  <r>
    <n v="1111"/>
    <s v="NZ-2024-112449"/>
    <x v="740"/>
    <d v="2024-01-27T00:00:00"/>
    <x v="2"/>
    <s v="First Class"/>
    <s v="MA-1009"/>
    <s v="Mathew Coleman"/>
    <x v="1"/>
    <x v="8"/>
    <x v="8"/>
    <x v="2"/>
    <x v="11"/>
    <n v="953.32"/>
    <n v="4"/>
    <n v="0.15"/>
    <n v="166.11"/>
  </r>
  <r>
    <n v="1112"/>
    <s v="NZ-2024-324862"/>
    <x v="799"/>
    <d v="2024-09-27T00:00:00"/>
    <x v="2"/>
    <s v="Standard Class"/>
    <s v="DA-2906"/>
    <s v="Daniel O'Leary-Faulkner"/>
    <x v="0"/>
    <x v="4"/>
    <x v="4"/>
    <x v="0"/>
    <x v="10"/>
    <n v="1142.23"/>
    <n v="7"/>
    <n v="0.1"/>
    <n v="104.96"/>
  </r>
  <r>
    <n v="1113"/>
    <s v="NZ-2021-927803"/>
    <x v="800"/>
    <d v="2021-09-28T00:00:00"/>
    <x v="1"/>
    <s v="Same Day"/>
    <s v="JE-6410"/>
    <s v="Jessica Russell-Taylor"/>
    <x v="2"/>
    <x v="4"/>
    <x v="4"/>
    <x v="0"/>
    <x v="10"/>
    <n v="614.6"/>
    <n v="9"/>
    <n v="0.2"/>
    <n v="61.12"/>
  </r>
  <r>
    <n v="1114"/>
    <s v="NZ-2024-866491"/>
    <x v="801"/>
    <d v="2024-11-01T00:00:00"/>
    <x v="2"/>
    <s v="Second Class"/>
    <s v="JO-4470"/>
    <s v="Jordan Butler"/>
    <x v="1"/>
    <x v="6"/>
    <x v="6"/>
    <x v="0"/>
    <x v="0"/>
    <n v="317.73"/>
    <n v="7"/>
    <n v="0.1"/>
    <n v="42.86"/>
  </r>
  <r>
    <n v="1115"/>
    <s v="NZ-2021-349181"/>
    <x v="133"/>
    <d v="2021-08-02T00:00:00"/>
    <x v="1"/>
    <s v="Standard Class"/>
    <s v="JO-4299"/>
    <s v="John Currie-Allen"/>
    <x v="1"/>
    <x v="2"/>
    <x v="2"/>
    <x v="1"/>
    <x v="3"/>
    <n v="882.69"/>
    <n v="7"/>
    <n v="0.2"/>
    <n v="-6.13"/>
  </r>
  <r>
    <n v="1116"/>
    <s v="NZ-2024-409669"/>
    <x v="780"/>
    <d v="2024-01-13T00:00:00"/>
    <x v="2"/>
    <s v="First Class"/>
    <s v="NE-3523"/>
    <s v="Neil Shepherd-North"/>
    <x v="0"/>
    <x v="0"/>
    <x v="0"/>
    <x v="0"/>
    <x v="0"/>
    <n v="1293.48"/>
    <n v="6"/>
    <n v="0.15"/>
    <n v="224.84"/>
  </r>
  <r>
    <n v="1117"/>
    <s v="NZ-2022-872151"/>
    <x v="492"/>
    <d v="2022-03-11T00:00:00"/>
    <x v="4"/>
    <s v="First Class"/>
    <s v="DA-3412"/>
    <s v="Darren Hood"/>
    <x v="0"/>
    <x v="5"/>
    <x v="5"/>
    <x v="2"/>
    <x v="2"/>
    <n v="298.14999999999998"/>
    <n v="5"/>
    <n v="0.15"/>
    <n v="-2.57"/>
  </r>
  <r>
    <n v="1118"/>
    <s v="NZ-2023-798927"/>
    <x v="155"/>
    <d v="2023-05-15T00:00:00"/>
    <x v="0"/>
    <s v="Second Class"/>
    <s v="MA-1212"/>
    <s v="Manaia Craven"/>
    <x v="1"/>
    <x v="7"/>
    <x v="7"/>
    <x v="0"/>
    <x v="10"/>
    <n v="357.36"/>
    <n v="10"/>
    <n v="0.1"/>
    <n v="82.92"/>
  </r>
  <r>
    <n v="1119"/>
    <s v="NZ-2025-276474"/>
    <x v="422"/>
    <d v="2025-05-08T00:00:00"/>
    <x v="3"/>
    <s v="Same Day"/>
    <s v="KE-8843"/>
    <s v="Keith Phillips"/>
    <x v="2"/>
    <x v="4"/>
    <x v="4"/>
    <x v="2"/>
    <x v="2"/>
    <n v="747.92"/>
    <n v="4"/>
    <n v="0.2"/>
    <n v="101.52"/>
  </r>
  <r>
    <n v="1120"/>
    <s v="NZ-2022-359062"/>
    <x v="802"/>
    <d v="2022-05-02T00:00:00"/>
    <x v="4"/>
    <s v="Same Day"/>
    <s v="DA-1523"/>
    <s v="David Smith"/>
    <x v="0"/>
    <x v="8"/>
    <x v="8"/>
    <x v="0"/>
    <x v="6"/>
    <n v="1195.8800000000001"/>
    <n v="5"/>
    <n v="0"/>
    <n v="10.93"/>
  </r>
  <r>
    <n v="1121"/>
    <s v="NZ-2023-575599"/>
    <x v="443"/>
    <d v="2023-11-17T00:00:00"/>
    <x v="0"/>
    <s v="Standard Class"/>
    <s v="JO-9153"/>
    <s v="Jordan Hardy"/>
    <x v="0"/>
    <x v="5"/>
    <x v="5"/>
    <x v="2"/>
    <x v="5"/>
    <n v="1298.3699999999999"/>
    <n v="5"/>
    <n v="0"/>
    <n v="127.57"/>
  </r>
  <r>
    <n v="1122"/>
    <s v="NZ-2022-592818"/>
    <x v="108"/>
    <d v="2022-05-07T00:00:00"/>
    <x v="4"/>
    <s v="Standard Class"/>
    <s v="RE-4631"/>
    <s v="Rebecca Chapman"/>
    <x v="0"/>
    <x v="4"/>
    <x v="4"/>
    <x v="0"/>
    <x v="0"/>
    <n v="560.30999999999995"/>
    <n v="4"/>
    <n v="0.15"/>
    <n v="15.19"/>
  </r>
  <r>
    <n v="1123"/>
    <s v="NZ-2023-367966"/>
    <x v="803"/>
    <d v="2023-05-04T00:00:00"/>
    <x v="0"/>
    <s v="First Class"/>
    <s v="EL-9843"/>
    <s v="Elizabeth Osborne"/>
    <x v="1"/>
    <x v="6"/>
    <x v="6"/>
    <x v="1"/>
    <x v="1"/>
    <n v="591.25"/>
    <n v="2"/>
    <n v="0.1"/>
    <n v="11.65"/>
  </r>
  <r>
    <n v="1124"/>
    <s v="NZ-2022-494404"/>
    <x v="385"/>
    <d v="2022-01-30T00:00:00"/>
    <x v="4"/>
    <s v="Same Day"/>
    <s v="JO-6875"/>
    <s v="Joshua Smith"/>
    <x v="2"/>
    <x v="1"/>
    <x v="1"/>
    <x v="1"/>
    <x v="8"/>
    <n v="182.82"/>
    <n v="10"/>
    <n v="0.15"/>
    <n v="35.54"/>
  </r>
  <r>
    <n v="1125"/>
    <s v="NZ-2024-842022"/>
    <x v="74"/>
    <d v="2024-04-09T00:00:00"/>
    <x v="2"/>
    <s v="Same Day"/>
    <s v="AL-8717"/>
    <s v="Alyssa McIntyre"/>
    <x v="2"/>
    <x v="1"/>
    <x v="1"/>
    <x v="2"/>
    <x v="9"/>
    <n v="190.62"/>
    <n v="9"/>
    <n v="0"/>
    <n v="38.9"/>
  </r>
  <r>
    <n v="1126"/>
    <s v="NZ-2023-433751"/>
    <x v="136"/>
    <d v="2023-03-22T00:00:00"/>
    <x v="0"/>
    <s v="Second Class"/>
    <s v="CH-1101"/>
    <s v="Charlotte McDonald-Munro"/>
    <x v="1"/>
    <x v="5"/>
    <x v="5"/>
    <x v="2"/>
    <x v="11"/>
    <n v="468.39"/>
    <n v="6"/>
    <n v="0"/>
    <n v="85.82"/>
  </r>
  <r>
    <n v="1127"/>
    <s v="NZ-2021-148062"/>
    <x v="790"/>
    <d v="2021-12-22T00:00:00"/>
    <x v="1"/>
    <s v="Standard Class"/>
    <s v="LI-9201"/>
    <s v="Lindsay Rogers"/>
    <x v="2"/>
    <x v="0"/>
    <x v="0"/>
    <x v="1"/>
    <x v="7"/>
    <n v="820.58"/>
    <n v="10"/>
    <n v="0.15"/>
    <n v="-0.49"/>
  </r>
  <r>
    <n v="1128"/>
    <s v="NZ-2023-525803"/>
    <x v="804"/>
    <d v="2023-12-21T00:00:00"/>
    <x v="0"/>
    <s v="Second Class"/>
    <s v="JA-3000"/>
    <s v="Jacob Smith-Freeman"/>
    <x v="2"/>
    <x v="6"/>
    <x v="6"/>
    <x v="1"/>
    <x v="8"/>
    <n v="1119.47"/>
    <n v="10"/>
    <n v="0.1"/>
    <n v="51.46"/>
  </r>
  <r>
    <n v="1129"/>
    <s v="NZ-2023-630677"/>
    <x v="805"/>
    <d v="2023-08-18T00:00:00"/>
    <x v="0"/>
    <s v="Same Day"/>
    <s v="TA-6249"/>
    <s v="Taylor Holland"/>
    <x v="1"/>
    <x v="4"/>
    <x v="4"/>
    <x v="1"/>
    <x v="1"/>
    <n v="1232.6300000000001"/>
    <n v="4"/>
    <n v="0.1"/>
    <n v="12.05"/>
  </r>
  <r>
    <n v="1130"/>
    <s v="NZ-2022-362878"/>
    <x v="737"/>
    <d v="2022-10-12T00:00:00"/>
    <x v="4"/>
    <s v="Same Day"/>
    <s v="AN-3496"/>
    <s v="Andrea Miller"/>
    <x v="1"/>
    <x v="5"/>
    <x v="5"/>
    <x v="2"/>
    <x v="9"/>
    <n v="1319.86"/>
    <n v="3"/>
    <n v="0.1"/>
    <n v="158.84"/>
  </r>
  <r>
    <n v="1131"/>
    <s v="NZ-2024-127868"/>
    <x v="168"/>
    <d v="2024-09-26T00:00:00"/>
    <x v="2"/>
    <s v="First Class"/>
    <s v="KA-5322"/>
    <s v="Kaia Middleton"/>
    <x v="1"/>
    <x v="3"/>
    <x v="3"/>
    <x v="1"/>
    <x v="1"/>
    <n v="1250.77"/>
    <n v="2"/>
    <n v="0"/>
    <n v="222.65"/>
  </r>
  <r>
    <n v="1132"/>
    <s v="NZ-2022-250904"/>
    <x v="645"/>
    <d v="2022-11-07T00:00:00"/>
    <x v="4"/>
    <s v="First Class"/>
    <s v="BL-2598"/>
    <s v="Blake Smith"/>
    <x v="1"/>
    <x v="8"/>
    <x v="8"/>
    <x v="0"/>
    <x v="10"/>
    <n v="585.29"/>
    <n v="3"/>
    <n v="0.15"/>
    <n v="116.18"/>
  </r>
  <r>
    <n v="1133"/>
    <s v="NZ-2024-327168"/>
    <x v="806"/>
    <d v="2024-10-13T00:00:00"/>
    <x v="2"/>
    <s v="Standard Class"/>
    <s v="EL-7951"/>
    <s v="Ella Drew"/>
    <x v="1"/>
    <x v="8"/>
    <x v="8"/>
    <x v="0"/>
    <x v="0"/>
    <n v="1416.01"/>
    <n v="8"/>
    <n v="0.15"/>
    <n v="223.96"/>
  </r>
  <r>
    <n v="1134"/>
    <s v="NZ-2023-414079"/>
    <x v="456"/>
    <d v="2023-10-27T00:00:00"/>
    <x v="0"/>
    <s v="Standard Class"/>
    <s v="TR-5804"/>
    <s v="Tracey Gill"/>
    <x v="2"/>
    <x v="3"/>
    <x v="3"/>
    <x v="0"/>
    <x v="0"/>
    <n v="549.73"/>
    <n v="8"/>
    <n v="0.1"/>
    <n v="79.53"/>
  </r>
  <r>
    <n v="1135"/>
    <s v="NZ-2023-984088"/>
    <x v="807"/>
    <d v="2023-11-23T00:00:00"/>
    <x v="0"/>
    <s v="Same Day"/>
    <s v="MA-2790"/>
    <s v="Mary Thornton-Powell"/>
    <x v="1"/>
    <x v="6"/>
    <x v="6"/>
    <x v="0"/>
    <x v="10"/>
    <n v="776.77"/>
    <n v="5"/>
    <n v="0.2"/>
    <n v="118.55"/>
  </r>
  <r>
    <n v="1136"/>
    <s v="NZ-2025-373271"/>
    <x v="808"/>
    <d v="2025-01-31T00:00:00"/>
    <x v="3"/>
    <s v="First Class"/>
    <s v="HA-1737"/>
    <s v="Hayley Thompson"/>
    <x v="2"/>
    <x v="8"/>
    <x v="8"/>
    <x v="2"/>
    <x v="5"/>
    <n v="762.43"/>
    <n v="9"/>
    <n v="0.15"/>
    <n v="31.73"/>
  </r>
  <r>
    <n v="1137"/>
    <s v="NZ-2024-322904"/>
    <x v="226"/>
    <d v="2024-11-20T00:00:00"/>
    <x v="2"/>
    <s v="Second Class"/>
    <s v="LI-8554"/>
    <s v="Linda Simpson-Reynolds"/>
    <x v="0"/>
    <x v="6"/>
    <x v="6"/>
    <x v="0"/>
    <x v="6"/>
    <n v="929.9"/>
    <n v="3"/>
    <n v="0.15"/>
    <n v="-4.63"/>
  </r>
  <r>
    <n v="1138"/>
    <s v="NZ-2023-137953"/>
    <x v="809"/>
    <d v="2023-05-19T00:00:00"/>
    <x v="0"/>
    <s v="Second Class"/>
    <s v="RU-1752"/>
    <s v="Ruth Sinclair"/>
    <x v="1"/>
    <x v="0"/>
    <x v="0"/>
    <x v="1"/>
    <x v="7"/>
    <n v="1438.86"/>
    <n v="4"/>
    <n v="0.2"/>
    <n v="177.49"/>
  </r>
  <r>
    <n v="1139"/>
    <s v="NZ-2024-159559"/>
    <x v="391"/>
    <d v="2024-10-26T00:00:00"/>
    <x v="2"/>
    <s v="First Class"/>
    <s v="HE-8725"/>
    <s v="Henry Davies"/>
    <x v="1"/>
    <x v="9"/>
    <x v="6"/>
    <x v="0"/>
    <x v="0"/>
    <n v="1113.3399999999999"/>
    <n v="7"/>
    <n v="0.15"/>
    <n v="217.26"/>
  </r>
  <r>
    <n v="1140"/>
    <s v="NZ-2022-426335"/>
    <x v="810"/>
    <d v="2022-08-10T00:00:00"/>
    <x v="4"/>
    <s v="Same Day"/>
    <s v="LO-9719"/>
    <s v="Louise Taylor"/>
    <x v="1"/>
    <x v="1"/>
    <x v="1"/>
    <x v="2"/>
    <x v="5"/>
    <n v="257.37"/>
    <n v="1"/>
    <n v="0.1"/>
    <n v="54.29"/>
  </r>
  <r>
    <n v="1141"/>
    <s v="NZ-2023-991763"/>
    <x v="31"/>
    <d v="2023-07-24T00:00:00"/>
    <x v="0"/>
    <s v="Second Class"/>
    <s v="AN-2415"/>
    <s v="Andrew Munro"/>
    <x v="0"/>
    <x v="5"/>
    <x v="5"/>
    <x v="1"/>
    <x v="7"/>
    <n v="1101.8699999999999"/>
    <n v="5"/>
    <n v="0.1"/>
    <n v="52.12"/>
  </r>
  <r>
    <n v="1142"/>
    <s v="NZ-2023-539599"/>
    <x v="73"/>
    <d v="2023-04-07T00:00:00"/>
    <x v="0"/>
    <s v="Same Day"/>
    <s v="JA-8704"/>
    <s v="Jamie Brown"/>
    <x v="1"/>
    <x v="9"/>
    <x v="6"/>
    <x v="2"/>
    <x v="2"/>
    <n v="807.21"/>
    <n v="6"/>
    <n v="0.2"/>
    <n v="5.55"/>
  </r>
  <r>
    <n v="1143"/>
    <s v="NZ-2024-277958"/>
    <x v="75"/>
    <d v="2024-11-24T00:00:00"/>
    <x v="2"/>
    <s v="Second Class"/>
    <s v="OL-5121"/>
    <s v="Oliver Moran"/>
    <x v="0"/>
    <x v="3"/>
    <x v="3"/>
    <x v="1"/>
    <x v="7"/>
    <n v="490.38"/>
    <n v="10"/>
    <n v="0.1"/>
    <n v="97.44"/>
  </r>
  <r>
    <n v="1144"/>
    <s v="NZ-2024-546962"/>
    <x v="811"/>
    <d v="2024-07-27T00:00:00"/>
    <x v="2"/>
    <s v="Same Day"/>
    <s v="TE-5693"/>
    <s v="Te Ariki Davis"/>
    <x v="1"/>
    <x v="3"/>
    <x v="3"/>
    <x v="2"/>
    <x v="11"/>
    <n v="997.2"/>
    <n v="2"/>
    <n v="0.15"/>
    <n v="143.15"/>
  </r>
  <r>
    <n v="1145"/>
    <s v="NZ-2022-879244"/>
    <x v="812"/>
    <d v="2022-04-14T00:00:00"/>
    <x v="4"/>
    <s v="Same Day"/>
    <s v="KA-5623"/>
    <s v="Karl Findlay"/>
    <x v="1"/>
    <x v="6"/>
    <x v="6"/>
    <x v="0"/>
    <x v="0"/>
    <n v="1335.89"/>
    <n v="4"/>
    <n v="0"/>
    <n v="130.78"/>
  </r>
  <r>
    <n v="1146"/>
    <s v="NZ-2025-657888"/>
    <x v="246"/>
    <d v="2025-04-24T00:00:00"/>
    <x v="3"/>
    <s v="First Class"/>
    <s v="DI-6940"/>
    <s v="Diane Lamb"/>
    <x v="0"/>
    <x v="8"/>
    <x v="8"/>
    <x v="1"/>
    <x v="1"/>
    <n v="1012.16"/>
    <n v="5"/>
    <n v="0.15"/>
    <n v="110.73"/>
  </r>
  <r>
    <n v="1147"/>
    <s v="NZ-2024-459763"/>
    <x v="475"/>
    <d v="2024-08-15T00:00:00"/>
    <x v="2"/>
    <s v="Standard Class"/>
    <s v="SO-8735"/>
    <s v="Sophie O'Keefe"/>
    <x v="0"/>
    <x v="3"/>
    <x v="3"/>
    <x v="2"/>
    <x v="9"/>
    <n v="756.06"/>
    <n v="8"/>
    <n v="0.15"/>
    <n v="94.58"/>
  </r>
  <r>
    <n v="1148"/>
    <s v="NZ-2022-221094"/>
    <x v="473"/>
    <d v="2022-06-11T00:00:00"/>
    <x v="4"/>
    <s v="Standard Class"/>
    <s v="JO-2888"/>
    <s v="Joy Johansen"/>
    <x v="0"/>
    <x v="2"/>
    <x v="2"/>
    <x v="0"/>
    <x v="6"/>
    <n v="173.84"/>
    <n v="7"/>
    <n v="0.1"/>
    <n v="37.979999999999997"/>
  </r>
  <r>
    <n v="1149"/>
    <s v="NZ-2021-336711"/>
    <x v="486"/>
    <d v="2021-12-26T00:00:00"/>
    <x v="1"/>
    <s v="Same Day"/>
    <s v="JA-6131"/>
    <s v="James Wells"/>
    <x v="1"/>
    <x v="8"/>
    <x v="8"/>
    <x v="0"/>
    <x v="10"/>
    <n v="1387.3"/>
    <n v="5"/>
    <n v="0.15"/>
    <n v="166.03"/>
  </r>
  <r>
    <n v="1150"/>
    <s v="NZ-2021-797738"/>
    <x v="76"/>
    <d v="2021-10-03T00:00:00"/>
    <x v="1"/>
    <s v="Second Class"/>
    <s v="RI-8004"/>
    <s v="Richard Gardner"/>
    <x v="0"/>
    <x v="1"/>
    <x v="1"/>
    <x v="2"/>
    <x v="11"/>
    <n v="960.6"/>
    <n v="4"/>
    <n v="0.2"/>
    <n v="15.69"/>
  </r>
  <r>
    <n v="1151"/>
    <s v="NZ-2023-893937"/>
    <x v="813"/>
    <d v="2023-08-08T00:00:00"/>
    <x v="0"/>
    <s v="Standard Class"/>
    <s v="JO-3708"/>
    <s v="Joshua Potter"/>
    <x v="2"/>
    <x v="4"/>
    <x v="4"/>
    <x v="0"/>
    <x v="0"/>
    <n v="409.89"/>
    <n v="3"/>
    <n v="0.2"/>
    <n v="0.43"/>
  </r>
  <r>
    <n v="1152"/>
    <s v="NZ-2024-709136"/>
    <x v="814"/>
    <d v="2024-06-15T00:00:00"/>
    <x v="2"/>
    <s v="Second Class"/>
    <s v="LA-3474"/>
    <s v="Lachlan Drake"/>
    <x v="2"/>
    <x v="3"/>
    <x v="3"/>
    <x v="0"/>
    <x v="0"/>
    <n v="103.72"/>
    <n v="2"/>
    <n v="0"/>
    <n v="26.91"/>
  </r>
  <r>
    <n v="1153"/>
    <s v="NZ-2024-195821"/>
    <x v="815"/>
    <d v="2024-07-20T00:00:00"/>
    <x v="2"/>
    <s v="First Class"/>
    <s v="EM-5946"/>
    <s v="Emily Shailer"/>
    <x v="2"/>
    <x v="9"/>
    <x v="6"/>
    <x v="2"/>
    <x v="2"/>
    <n v="172.64"/>
    <n v="8"/>
    <n v="0.2"/>
    <n v="24.15"/>
  </r>
  <r>
    <n v="1154"/>
    <s v="NZ-2024-818107"/>
    <x v="348"/>
    <d v="2024-08-02T00:00:00"/>
    <x v="2"/>
    <s v="First Class"/>
    <s v="VI-8858"/>
    <s v="Vincent Turnbull"/>
    <x v="0"/>
    <x v="8"/>
    <x v="8"/>
    <x v="0"/>
    <x v="0"/>
    <n v="651.57000000000005"/>
    <n v="7"/>
    <n v="0.15"/>
    <n v="72.41"/>
  </r>
  <r>
    <n v="1155"/>
    <s v="NZ-2023-988972"/>
    <x v="816"/>
    <d v="2023-03-23T00:00:00"/>
    <x v="0"/>
    <s v="Second Class"/>
    <s v="CA-3062"/>
    <s v="Cameron Hawkins"/>
    <x v="2"/>
    <x v="0"/>
    <x v="0"/>
    <x v="0"/>
    <x v="4"/>
    <n v="1000.83"/>
    <n v="6"/>
    <n v="0.2"/>
    <n v="-6.56"/>
  </r>
  <r>
    <n v="1156"/>
    <s v="NZ-2024-323139"/>
    <x v="817"/>
    <d v="2024-08-20T00:00:00"/>
    <x v="2"/>
    <s v="Same Day"/>
    <s v="GE-1578"/>
    <s v="Gerard Beard"/>
    <x v="1"/>
    <x v="6"/>
    <x v="6"/>
    <x v="0"/>
    <x v="10"/>
    <n v="272.23"/>
    <n v="4"/>
    <n v="0.2"/>
    <n v="3.48"/>
  </r>
  <r>
    <n v="1157"/>
    <s v="NZ-2022-698397"/>
    <x v="818"/>
    <d v="2022-08-24T00:00:00"/>
    <x v="4"/>
    <s v="Same Day"/>
    <s v="SA-3702"/>
    <s v="Sandra Larsen"/>
    <x v="1"/>
    <x v="1"/>
    <x v="1"/>
    <x v="0"/>
    <x v="0"/>
    <n v="342"/>
    <n v="3"/>
    <n v="0.1"/>
    <n v="85.26"/>
  </r>
  <r>
    <n v="1158"/>
    <s v="NZ-2023-149346"/>
    <x v="742"/>
    <d v="2023-10-09T00:00:00"/>
    <x v="0"/>
    <s v="Standard Class"/>
    <s v="MI-3716"/>
    <s v="Michelle Anderson"/>
    <x v="2"/>
    <x v="2"/>
    <x v="2"/>
    <x v="2"/>
    <x v="2"/>
    <n v="628.72"/>
    <n v="5"/>
    <n v="0.2"/>
    <n v="64.819999999999993"/>
  </r>
  <r>
    <n v="1159"/>
    <s v="NZ-2025-731588"/>
    <x v="212"/>
    <d v="2025-03-22T00:00:00"/>
    <x v="3"/>
    <s v="Second Class"/>
    <s v="ZA-7725"/>
    <s v="Zane Smith"/>
    <x v="1"/>
    <x v="9"/>
    <x v="6"/>
    <x v="1"/>
    <x v="7"/>
    <n v="560.58000000000004"/>
    <n v="5"/>
    <n v="0"/>
    <n v="134.61000000000001"/>
  </r>
  <r>
    <n v="1160"/>
    <s v="NZ-2024-352889"/>
    <x v="462"/>
    <d v="2024-03-18T00:00:00"/>
    <x v="2"/>
    <s v="First Class"/>
    <s v="AN-3824"/>
    <s v="Anne Broughan"/>
    <x v="0"/>
    <x v="2"/>
    <x v="2"/>
    <x v="2"/>
    <x v="9"/>
    <n v="132.46"/>
    <n v="7"/>
    <n v="0.15"/>
    <n v="0.32"/>
  </r>
  <r>
    <n v="1161"/>
    <s v="NZ-2024-750742"/>
    <x v="72"/>
    <d v="2024-08-09T00:00:00"/>
    <x v="2"/>
    <s v="First Class"/>
    <s v="RE-6394"/>
    <s v="Rex Beard"/>
    <x v="0"/>
    <x v="5"/>
    <x v="5"/>
    <x v="0"/>
    <x v="4"/>
    <n v="408.99"/>
    <n v="2"/>
    <n v="0.2"/>
    <n v="54.67"/>
  </r>
  <r>
    <n v="1162"/>
    <s v="NZ-2025-234191"/>
    <x v="722"/>
    <d v="2025-04-13T00:00:00"/>
    <x v="3"/>
    <s v="Second Class"/>
    <s v="BE-6643"/>
    <s v="Belinda Atkinson"/>
    <x v="1"/>
    <x v="3"/>
    <x v="3"/>
    <x v="0"/>
    <x v="6"/>
    <n v="345.51"/>
    <n v="9"/>
    <n v="0.1"/>
    <n v="73.55"/>
  </r>
  <r>
    <n v="1163"/>
    <s v="NZ-2022-153621"/>
    <x v="397"/>
    <d v="2022-11-22T00:00:00"/>
    <x v="4"/>
    <s v="Second Class"/>
    <s v="KE-7918"/>
    <s v="Kelly Smith"/>
    <x v="1"/>
    <x v="8"/>
    <x v="8"/>
    <x v="2"/>
    <x v="11"/>
    <n v="954.35"/>
    <n v="10"/>
    <n v="0.1"/>
    <n v="240.28"/>
  </r>
  <r>
    <n v="1164"/>
    <s v="NZ-2025-297850"/>
    <x v="819"/>
    <d v="2025-03-31T00:00:00"/>
    <x v="3"/>
    <s v="Second Class"/>
    <s v="EM-8628"/>
    <s v="Emma Forrest"/>
    <x v="0"/>
    <x v="3"/>
    <x v="3"/>
    <x v="0"/>
    <x v="6"/>
    <n v="1372.19"/>
    <n v="4"/>
    <n v="0.15"/>
    <n v="224.74"/>
  </r>
  <r>
    <n v="1165"/>
    <s v="NZ-2023-105202"/>
    <x v="704"/>
    <d v="2023-11-26T00:00:00"/>
    <x v="0"/>
    <s v="Second Class"/>
    <s v="BR-7471"/>
    <s v="Brent Walsh"/>
    <x v="2"/>
    <x v="5"/>
    <x v="5"/>
    <x v="0"/>
    <x v="6"/>
    <n v="1345.02"/>
    <n v="1"/>
    <n v="0.15"/>
    <n v="210.09"/>
  </r>
  <r>
    <n v="1166"/>
    <s v="NZ-2025-785866"/>
    <x v="820"/>
    <d v="2025-06-03T00:00:00"/>
    <x v="3"/>
    <s v="Same Day"/>
    <s v="TI-6397"/>
    <s v="Timothy Foote"/>
    <x v="2"/>
    <x v="6"/>
    <x v="6"/>
    <x v="2"/>
    <x v="9"/>
    <n v="136.66"/>
    <n v="7"/>
    <n v="0.2"/>
    <n v="12.96"/>
  </r>
  <r>
    <n v="1167"/>
    <s v="NZ-2022-509270"/>
    <x v="213"/>
    <d v="2022-02-06T00:00:00"/>
    <x v="4"/>
    <s v="Standard Class"/>
    <s v="SI-6705"/>
    <s v="Sienna Boyce"/>
    <x v="2"/>
    <x v="1"/>
    <x v="1"/>
    <x v="0"/>
    <x v="0"/>
    <n v="1399.59"/>
    <n v="8"/>
    <n v="0"/>
    <n v="118.05"/>
  </r>
  <r>
    <n v="1168"/>
    <s v="NZ-2023-253554"/>
    <x v="821"/>
    <d v="2023-05-14T00:00:00"/>
    <x v="0"/>
    <s v="Same Day"/>
    <s v="MA-1967"/>
    <s v="Mark Cox"/>
    <x v="0"/>
    <x v="9"/>
    <x v="6"/>
    <x v="1"/>
    <x v="3"/>
    <n v="747.2"/>
    <n v="9"/>
    <n v="0.2"/>
    <n v="15.85"/>
  </r>
  <r>
    <n v="1169"/>
    <s v="NZ-2024-136528"/>
    <x v="822"/>
    <d v="2024-08-08T00:00:00"/>
    <x v="2"/>
    <s v="First Class"/>
    <s v="IA-2155"/>
    <s v="Ian Barr"/>
    <x v="1"/>
    <x v="3"/>
    <x v="3"/>
    <x v="2"/>
    <x v="5"/>
    <n v="1385.62"/>
    <n v="3"/>
    <n v="0.15"/>
    <n v="119.22"/>
  </r>
  <r>
    <n v="1170"/>
    <s v="NZ-2023-770332"/>
    <x v="823"/>
    <d v="2023-03-03T00:00:00"/>
    <x v="0"/>
    <s v="Second Class"/>
    <s v="DA-3848"/>
    <s v="David Shand"/>
    <x v="1"/>
    <x v="6"/>
    <x v="6"/>
    <x v="0"/>
    <x v="6"/>
    <n v="1018.86"/>
    <n v="8"/>
    <n v="0.2"/>
    <n v="34.75"/>
  </r>
  <r>
    <n v="1171"/>
    <s v="NZ-2022-284968"/>
    <x v="290"/>
    <d v="2023-01-02T00:00:00"/>
    <x v="0"/>
    <s v="First Class"/>
    <s v="DA-1449"/>
    <s v="David Gibson"/>
    <x v="2"/>
    <x v="4"/>
    <x v="4"/>
    <x v="1"/>
    <x v="1"/>
    <n v="45.99"/>
    <n v="2"/>
    <n v="0.1"/>
    <n v="8.9"/>
  </r>
  <r>
    <n v="1172"/>
    <s v="NZ-2025-419575"/>
    <x v="824"/>
    <d v="2025-04-11T00:00:00"/>
    <x v="3"/>
    <s v="Standard Class"/>
    <s v="MI-4291"/>
    <s v="Michael Millar"/>
    <x v="2"/>
    <x v="4"/>
    <x v="4"/>
    <x v="0"/>
    <x v="0"/>
    <n v="496.1"/>
    <n v="5"/>
    <n v="0.2"/>
    <n v="25.78"/>
  </r>
  <r>
    <n v="1173"/>
    <s v="NZ-2025-127816"/>
    <x v="825"/>
    <d v="2025-04-21T00:00:00"/>
    <x v="3"/>
    <s v="Standard Class"/>
    <s v="NI-7921"/>
    <s v="Nicola McLachlan-Jellyman"/>
    <x v="1"/>
    <x v="9"/>
    <x v="6"/>
    <x v="2"/>
    <x v="5"/>
    <n v="1238.3900000000001"/>
    <n v="2"/>
    <n v="0.1"/>
    <n v="-0.45"/>
  </r>
  <r>
    <n v="1174"/>
    <s v="NZ-2021-609927"/>
    <x v="826"/>
    <d v="2021-11-13T00:00:00"/>
    <x v="1"/>
    <s v="First Class"/>
    <s v="FL-9006"/>
    <s v="Fletcher Henderson"/>
    <x v="1"/>
    <x v="8"/>
    <x v="8"/>
    <x v="2"/>
    <x v="2"/>
    <n v="127.96"/>
    <n v="8"/>
    <n v="0"/>
    <n v="14.66"/>
  </r>
  <r>
    <n v="1175"/>
    <s v="NZ-2023-464480"/>
    <x v="827"/>
    <d v="2023-08-17T00:00:00"/>
    <x v="0"/>
    <s v="Same Day"/>
    <s v="RO-2821"/>
    <s v="Roger O'Brien"/>
    <x v="2"/>
    <x v="6"/>
    <x v="6"/>
    <x v="0"/>
    <x v="4"/>
    <n v="1221.6099999999999"/>
    <n v="10"/>
    <n v="0.15"/>
    <n v="208.67"/>
  </r>
  <r>
    <n v="1176"/>
    <s v="NZ-2024-100202"/>
    <x v="828"/>
    <d v="2024-01-27T00:00:00"/>
    <x v="2"/>
    <s v="First Class"/>
    <s v="DY-1772"/>
    <s v="Dylan Smith"/>
    <x v="2"/>
    <x v="7"/>
    <x v="7"/>
    <x v="2"/>
    <x v="2"/>
    <n v="746.33"/>
    <n v="2"/>
    <n v="0.2"/>
    <n v="124.7"/>
  </r>
  <r>
    <n v="1177"/>
    <s v="NZ-2024-710094"/>
    <x v="617"/>
    <d v="2024-05-08T00:00:00"/>
    <x v="2"/>
    <s v="Second Class"/>
    <s v="DA-1364"/>
    <s v="David Morrison"/>
    <x v="1"/>
    <x v="0"/>
    <x v="0"/>
    <x v="1"/>
    <x v="3"/>
    <n v="419.74"/>
    <n v="3"/>
    <n v="0.1"/>
    <n v="99.87"/>
  </r>
  <r>
    <n v="1178"/>
    <s v="NZ-2025-454380"/>
    <x v="829"/>
    <d v="2025-07-09T00:00:00"/>
    <x v="3"/>
    <s v="Same Day"/>
    <s v="RI-4119"/>
    <s v="Richard Patchett"/>
    <x v="0"/>
    <x v="4"/>
    <x v="4"/>
    <x v="1"/>
    <x v="1"/>
    <n v="1396.19"/>
    <n v="1"/>
    <n v="0.15"/>
    <n v="276.32"/>
  </r>
  <r>
    <n v="1179"/>
    <s v="NZ-2021-469587"/>
    <x v="716"/>
    <d v="2021-11-26T00:00:00"/>
    <x v="1"/>
    <s v="Second Class"/>
    <s v="MA-9879"/>
    <s v="Mathew Waugh"/>
    <x v="2"/>
    <x v="4"/>
    <x v="4"/>
    <x v="2"/>
    <x v="5"/>
    <n v="1095.4100000000001"/>
    <n v="8"/>
    <n v="0"/>
    <n v="103.94"/>
  </r>
  <r>
    <n v="1180"/>
    <s v="NZ-2021-167859"/>
    <x v="58"/>
    <d v="2021-08-29T00:00:00"/>
    <x v="1"/>
    <s v="Same Day"/>
    <s v="JE-7474"/>
    <s v="Jessica McDonald"/>
    <x v="2"/>
    <x v="8"/>
    <x v="8"/>
    <x v="1"/>
    <x v="7"/>
    <n v="447.25"/>
    <n v="10"/>
    <n v="0.2"/>
    <n v="16.82"/>
  </r>
  <r>
    <n v="1181"/>
    <s v="NZ-2023-675155"/>
    <x v="590"/>
    <d v="2023-03-22T00:00:00"/>
    <x v="0"/>
    <s v="First Class"/>
    <s v="AM-6642"/>
    <s v="Amelia Hansen"/>
    <x v="1"/>
    <x v="1"/>
    <x v="1"/>
    <x v="0"/>
    <x v="0"/>
    <n v="308.58"/>
    <n v="10"/>
    <n v="0.2"/>
    <n v="20.5"/>
  </r>
  <r>
    <n v="1182"/>
    <s v="NZ-2022-706004"/>
    <x v="830"/>
    <d v="2022-11-22T00:00:00"/>
    <x v="4"/>
    <s v="Standard Class"/>
    <s v="IS-3300"/>
    <s v="Isaac Browne"/>
    <x v="2"/>
    <x v="5"/>
    <x v="5"/>
    <x v="2"/>
    <x v="5"/>
    <n v="203"/>
    <n v="10"/>
    <n v="0.2"/>
    <n v="33.409999999999997"/>
  </r>
  <r>
    <n v="1183"/>
    <s v="NZ-2024-725262"/>
    <x v="131"/>
    <d v="2024-07-18T00:00:00"/>
    <x v="2"/>
    <s v="Standard Class"/>
    <s v="MA-4382"/>
    <s v="Matthew Stevens"/>
    <x v="1"/>
    <x v="6"/>
    <x v="6"/>
    <x v="2"/>
    <x v="9"/>
    <n v="421.63"/>
    <n v="4"/>
    <n v="0"/>
    <n v="18.04"/>
  </r>
  <r>
    <n v="1184"/>
    <s v="NZ-2025-170904"/>
    <x v="206"/>
    <d v="2025-04-22T00:00:00"/>
    <x v="3"/>
    <s v="First Class"/>
    <s v="AS-7836"/>
    <s v="Ashleigh Fletcher-Griffiths"/>
    <x v="2"/>
    <x v="1"/>
    <x v="1"/>
    <x v="1"/>
    <x v="8"/>
    <n v="971.78"/>
    <n v="6"/>
    <n v="0.15"/>
    <n v="66.92"/>
  </r>
  <r>
    <n v="1185"/>
    <s v="NZ-2023-755504"/>
    <x v="433"/>
    <d v="2023-03-08T00:00:00"/>
    <x v="0"/>
    <s v="Second Class"/>
    <s v="LI-9516"/>
    <s v="Lincoln Casey"/>
    <x v="2"/>
    <x v="8"/>
    <x v="8"/>
    <x v="0"/>
    <x v="0"/>
    <n v="356.98"/>
    <n v="7"/>
    <n v="0.15"/>
    <n v="41.28"/>
  </r>
  <r>
    <n v="1186"/>
    <s v="NZ-2022-605618"/>
    <x v="633"/>
    <d v="2022-12-22T00:00:00"/>
    <x v="4"/>
    <s v="Second Class"/>
    <s v="PE-1757"/>
    <s v="Peter Lambert"/>
    <x v="1"/>
    <x v="2"/>
    <x v="2"/>
    <x v="0"/>
    <x v="10"/>
    <n v="1196.46"/>
    <n v="7"/>
    <n v="0"/>
    <n v="170.46"/>
  </r>
  <r>
    <n v="1187"/>
    <s v="NZ-2021-671314"/>
    <x v="795"/>
    <d v="2021-08-18T00:00:00"/>
    <x v="1"/>
    <s v="Standard Class"/>
    <s v="HA-6345"/>
    <s v="Harry Forsyth"/>
    <x v="1"/>
    <x v="4"/>
    <x v="4"/>
    <x v="0"/>
    <x v="4"/>
    <n v="639.46"/>
    <n v="2"/>
    <n v="0.2"/>
    <n v="94.81"/>
  </r>
  <r>
    <n v="1188"/>
    <s v="NZ-2022-511135"/>
    <x v="831"/>
    <d v="2022-05-11T00:00:00"/>
    <x v="4"/>
    <s v="Same Day"/>
    <s v="LE-1239"/>
    <s v="Levi Stewart-Harper"/>
    <x v="1"/>
    <x v="6"/>
    <x v="6"/>
    <x v="2"/>
    <x v="5"/>
    <n v="1496.7"/>
    <n v="9"/>
    <n v="0.2"/>
    <n v="292.88"/>
  </r>
  <r>
    <n v="1189"/>
    <s v="NZ-2025-680206"/>
    <x v="832"/>
    <d v="2025-05-06T00:00:00"/>
    <x v="3"/>
    <s v="First Class"/>
    <s v="BE-3012"/>
    <s v="Benjamin Ford"/>
    <x v="1"/>
    <x v="7"/>
    <x v="7"/>
    <x v="1"/>
    <x v="8"/>
    <n v="614.76"/>
    <n v="6"/>
    <n v="0.2"/>
    <n v="27.63"/>
  </r>
  <r>
    <n v="1190"/>
    <s v="NZ-2024-164399"/>
    <x v="833"/>
    <d v="2024-06-20T00:00:00"/>
    <x v="2"/>
    <s v="First Class"/>
    <s v="MI-2349"/>
    <s v="Michael Gardiner"/>
    <x v="2"/>
    <x v="7"/>
    <x v="7"/>
    <x v="1"/>
    <x v="8"/>
    <n v="471.33"/>
    <n v="4"/>
    <n v="0"/>
    <n v="10.86"/>
  </r>
  <r>
    <n v="1191"/>
    <s v="NZ-2022-401789"/>
    <x v="782"/>
    <d v="2022-06-01T00:00:00"/>
    <x v="4"/>
    <s v="First Class"/>
    <s v="MA-9625"/>
    <s v="Marilyn McKay"/>
    <x v="0"/>
    <x v="4"/>
    <x v="4"/>
    <x v="1"/>
    <x v="7"/>
    <n v="1126.33"/>
    <n v="8"/>
    <n v="0"/>
    <n v="261.72000000000003"/>
  </r>
  <r>
    <n v="1192"/>
    <s v="NZ-2022-749379"/>
    <x v="834"/>
    <d v="2022-12-20T00:00:00"/>
    <x v="4"/>
    <s v="Second Class"/>
    <s v="TE-8717"/>
    <s v="Tessa Franklin"/>
    <x v="2"/>
    <x v="8"/>
    <x v="8"/>
    <x v="0"/>
    <x v="0"/>
    <n v="1102.6199999999999"/>
    <n v="4"/>
    <n v="0"/>
    <n v="146.04"/>
  </r>
  <r>
    <n v="1193"/>
    <s v="NZ-2023-695492"/>
    <x v="561"/>
    <d v="2023-11-13T00:00:00"/>
    <x v="0"/>
    <s v="First Class"/>
    <s v="KA-2689"/>
    <s v="Kate Hills"/>
    <x v="2"/>
    <x v="3"/>
    <x v="3"/>
    <x v="1"/>
    <x v="7"/>
    <n v="259.67"/>
    <n v="3"/>
    <n v="0.1"/>
    <n v="66.599999999999994"/>
  </r>
  <r>
    <n v="1194"/>
    <s v="NZ-2024-969260"/>
    <x v="835"/>
    <d v="2024-02-04T00:00:00"/>
    <x v="2"/>
    <s v="Same Day"/>
    <s v="NA-1269"/>
    <s v="Natalie Morgan"/>
    <x v="0"/>
    <x v="5"/>
    <x v="5"/>
    <x v="0"/>
    <x v="10"/>
    <n v="1296.6500000000001"/>
    <n v="7"/>
    <n v="0"/>
    <n v="55.53"/>
  </r>
  <r>
    <n v="1195"/>
    <s v="NZ-2023-697076"/>
    <x v="468"/>
    <d v="2023-06-20T00:00:00"/>
    <x v="0"/>
    <s v="Same Day"/>
    <s v="CH-6003"/>
    <s v="Charles Stubbs-Bassett"/>
    <x v="0"/>
    <x v="6"/>
    <x v="6"/>
    <x v="0"/>
    <x v="10"/>
    <n v="632.29"/>
    <n v="2"/>
    <n v="0"/>
    <n v="96"/>
  </r>
  <r>
    <n v="1196"/>
    <s v="NZ-2024-952077"/>
    <x v="814"/>
    <d v="2024-06-13T00:00:00"/>
    <x v="2"/>
    <s v="Second Class"/>
    <s v="HE-2620"/>
    <s v="Helen Nolan"/>
    <x v="0"/>
    <x v="5"/>
    <x v="5"/>
    <x v="0"/>
    <x v="10"/>
    <n v="578.54999999999995"/>
    <n v="7"/>
    <n v="0.1"/>
    <n v="32.35"/>
  </r>
  <r>
    <n v="1197"/>
    <s v="NZ-2022-964029"/>
    <x v="163"/>
    <d v="2022-08-04T00:00:00"/>
    <x v="4"/>
    <s v="First Class"/>
    <s v="CH-5199"/>
    <s v="Charlotte Drake"/>
    <x v="2"/>
    <x v="5"/>
    <x v="5"/>
    <x v="1"/>
    <x v="1"/>
    <n v="920.86"/>
    <n v="1"/>
    <n v="0.2"/>
    <n v="202.19"/>
  </r>
  <r>
    <n v="1198"/>
    <s v="NZ-2022-113938"/>
    <x v="672"/>
    <d v="2022-11-16T00:00:00"/>
    <x v="4"/>
    <s v="Standard Class"/>
    <s v="CH-2460"/>
    <s v="Charlotte Linton-Joe"/>
    <x v="2"/>
    <x v="6"/>
    <x v="6"/>
    <x v="0"/>
    <x v="10"/>
    <n v="919.3"/>
    <n v="4"/>
    <n v="0.1"/>
    <n v="108.69"/>
  </r>
  <r>
    <n v="1199"/>
    <s v="NZ-2025-466050"/>
    <x v="417"/>
    <d v="2025-02-18T00:00:00"/>
    <x v="3"/>
    <s v="Standard Class"/>
    <s v="KI-4726"/>
    <s v="Kim Haines"/>
    <x v="2"/>
    <x v="6"/>
    <x v="6"/>
    <x v="1"/>
    <x v="1"/>
    <n v="1102"/>
    <n v="9"/>
    <n v="0.1"/>
    <n v="24.06"/>
  </r>
  <r>
    <n v="1200"/>
    <s v="NZ-2021-230060"/>
    <x v="836"/>
    <d v="2021-12-05T00:00:00"/>
    <x v="1"/>
    <s v="Same Day"/>
    <s v="CA-6271"/>
    <s v="Catherine Carson"/>
    <x v="2"/>
    <x v="6"/>
    <x v="6"/>
    <x v="0"/>
    <x v="0"/>
    <n v="957.65"/>
    <n v="4"/>
    <n v="0.15"/>
    <n v="170.44"/>
  </r>
  <r>
    <n v="1201"/>
    <s v="NZ-2023-266822"/>
    <x v="247"/>
    <d v="2023-05-27T00:00:00"/>
    <x v="0"/>
    <s v="Same Day"/>
    <s v="OL-2750"/>
    <s v="Oliver Matthews"/>
    <x v="0"/>
    <x v="2"/>
    <x v="2"/>
    <x v="0"/>
    <x v="6"/>
    <n v="1463.46"/>
    <n v="9"/>
    <n v="0.2"/>
    <n v="34.01"/>
  </r>
  <r>
    <n v="1202"/>
    <s v="NZ-2022-859629"/>
    <x v="173"/>
    <d v="2022-08-25T00:00:00"/>
    <x v="4"/>
    <s v="First Class"/>
    <s v="AM-5929"/>
    <s v="Amber Holland"/>
    <x v="1"/>
    <x v="8"/>
    <x v="8"/>
    <x v="1"/>
    <x v="7"/>
    <n v="1131.3800000000001"/>
    <n v="1"/>
    <n v="0.15"/>
    <n v="109.97"/>
  </r>
  <r>
    <n v="1203"/>
    <s v="NZ-2021-496080"/>
    <x v="349"/>
    <d v="2021-11-23T00:00:00"/>
    <x v="1"/>
    <s v="First Class"/>
    <s v="LY-7738"/>
    <s v="Lynette Williams"/>
    <x v="0"/>
    <x v="6"/>
    <x v="6"/>
    <x v="1"/>
    <x v="7"/>
    <n v="210.48"/>
    <n v="4"/>
    <n v="0"/>
    <n v="62.05"/>
  </r>
  <r>
    <n v="1204"/>
    <s v="NZ-2025-999853"/>
    <x v="837"/>
    <d v="2025-02-14T00:00:00"/>
    <x v="3"/>
    <s v="Second Class"/>
    <s v="GE-4578"/>
    <s v="Georgia Gillespie-Roberts"/>
    <x v="1"/>
    <x v="5"/>
    <x v="5"/>
    <x v="1"/>
    <x v="3"/>
    <n v="590.27"/>
    <n v="5"/>
    <n v="0"/>
    <n v="173.51"/>
  </r>
  <r>
    <n v="1205"/>
    <s v="NZ-2021-381289"/>
    <x v="166"/>
    <d v="2021-09-01T00:00:00"/>
    <x v="1"/>
    <s v="Same Day"/>
    <s v="SA-3974"/>
    <s v="Samantha Thomas"/>
    <x v="0"/>
    <x v="9"/>
    <x v="6"/>
    <x v="1"/>
    <x v="3"/>
    <n v="999.87"/>
    <n v="5"/>
    <n v="0.1"/>
    <n v="176.83"/>
  </r>
  <r>
    <n v="1206"/>
    <s v="NZ-2025-237939"/>
    <x v="838"/>
    <d v="2025-03-26T00:00:00"/>
    <x v="3"/>
    <s v="Same Day"/>
    <s v="VI-2222"/>
    <s v="Victoria Chapman"/>
    <x v="0"/>
    <x v="8"/>
    <x v="8"/>
    <x v="2"/>
    <x v="9"/>
    <n v="1329.87"/>
    <n v="1"/>
    <n v="0.15"/>
    <n v="56.05"/>
  </r>
  <r>
    <n v="1207"/>
    <s v="NZ-2022-419039"/>
    <x v="725"/>
    <d v="2022-09-18T00:00:00"/>
    <x v="4"/>
    <s v="First Class"/>
    <s v="SO-7869"/>
    <s v="Sophie Harrison"/>
    <x v="1"/>
    <x v="4"/>
    <x v="4"/>
    <x v="1"/>
    <x v="3"/>
    <n v="793.01"/>
    <n v="1"/>
    <n v="0.2"/>
    <n v="120.24"/>
  </r>
  <r>
    <n v="1208"/>
    <s v="NZ-2022-709469"/>
    <x v="771"/>
    <d v="2022-02-05T00:00:00"/>
    <x v="4"/>
    <s v="Standard Class"/>
    <s v="HA-5517"/>
    <s v="Harry Eden"/>
    <x v="0"/>
    <x v="7"/>
    <x v="7"/>
    <x v="2"/>
    <x v="9"/>
    <n v="1487.59"/>
    <n v="7"/>
    <n v="0.1"/>
    <n v="301.56"/>
  </r>
  <r>
    <n v="1209"/>
    <s v="NZ-2024-968170"/>
    <x v="187"/>
    <d v="2024-07-13T00:00:00"/>
    <x v="2"/>
    <s v="First Class"/>
    <s v="MA-4500"/>
    <s v="Matthew Williams"/>
    <x v="1"/>
    <x v="4"/>
    <x v="4"/>
    <x v="2"/>
    <x v="5"/>
    <n v="1291.8"/>
    <n v="9"/>
    <n v="0.15"/>
    <n v="72.849999999999994"/>
  </r>
  <r>
    <n v="1210"/>
    <s v="NZ-2022-987390"/>
    <x v="429"/>
    <d v="2022-02-12T00:00:00"/>
    <x v="4"/>
    <s v="First Class"/>
    <s v="DE-8879"/>
    <s v="Debra McDonald"/>
    <x v="2"/>
    <x v="4"/>
    <x v="4"/>
    <x v="2"/>
    <x v="11"/>
    <n v="149.16"/>
    <n v="5"/>
    <n v="0"/>
    <n v="21.11"/>
  </r>
  <r>
    <n v="1211"/>
    <s v="NZ-2022-340410"/>
    <x v="830"/>
    <d v="2022-11-18T00:00:00"/>
    <x v="4"/>
    <s v="Standard Class"/>
    <s v="OL-7244"/>
    <s v="Oliver Wratt-Smith"/>
    <x v="1"/>
    <x v="3"/>
    <x v="3"/>
    <x v="0"/>
    <x v="6"/>
    <n v="1394.89"/>
    <n v="5"/>
    <n v="0.1"/>
    <n v="120.66"/>
  </r>
  <r>
    <n v="1212"/>
    <s v="NZ-2022-388627"/>
    <x v="734"/>
    <d v="2022-09-13T00:00:00"/>
    <x v="4"/>
    <s v="Same Day"/>
    <s v="JO-4768"/>
    <s v="Jordan Gill"/>
    <x v="2"/>
    <x v="6"/>
    <x v="6"/>
    <x v="2"/>
    <x v="2"/>
    <n v="867.33"/>
    <n v="7"/>
    <n v="0.1"/>
    <n v="191.01"/>
  </r>
  <r>
    <n v="1213"/>
    <s v="NZ-2024-743911"/>
    <x v="123"/>
    <d v="2024-12-20T00:00:00"/>
    <x v="2"/>
    <s v="Same Day"/>
    <s v="WI-6746"/>
    <s v="William Thomas"/>
    <x v="1"/>
    <x v="6"/>
    <x v="6"/>
    <x v="2"/>
    <x v="9"/>
    <n v="464.26"/>
    <n v="3"/>
    <n v="0"/>
    <n v="66.28"/>
  </r>
  <r>
    <n v="1214"/>
    <s v="NZ-2024-906808"/>
    <x v="839"/>
    <d v="2024-03-18T00:00:00"/>
    <x v="2"/>
    <s v="Standard Class"/>
    <s v="MA-5579"/>
    <s v="Mark Beattie"/>
    <x v="0"/>
    <x v="8"/>
    <x v="8"/>
    <x v="2"/>
    <x v="2"/>
    <n v="125.74"/>
    <n v="9"/>
    <n v="0.1"/>
    <n v="29.29"/>
  </r>
  <r>
    <n v="1215"/>
    <s v="NZ-2023-991692"/>
    <x v="593"/>
    <d v="2023-08-04T00:00:00"/>
    <x v="0"/>
    <s v="Standard Class"/>
    <s v="MA-7891"/>
    <s v="Matthew Craven"/>
    <x v="1"/>
    <x v="2"/>
    <x v="2"/>
    <x v="0"/>
    <x v="0"/>
    <n v="400.97"/>
    <n v="6"/>
    <n v="0.1"/>
    <n v="1.06"/>
  </r>
  <r>
    <n v="1216"/>
    <s v="NZ-2023-368274"/>
    <x v="219"/>
    <d v="2023-11-12T00:00:00"/>
    <x v="0"/>
    <s v="Standard Class"/>
    <s v="CH-3991"/>
    <s v="Charlie Kerr"/>
    <x v="0"/>
    <x v="8"/>
    <x v="8"/>
    <x v="1"/>
    <x v="7"/>
    <n v="991.57"/>
    <n v="6"/>
    <n v="0.2"/>
    <n v="25.99"/>
  </r>
  <r>
    <n v="1217"/>
    <s v="NZ-2024-639730"/>
    <x v="840"/>
    <d v="2024-11-22T00:00:00"/>
    <x v="2"/>
    <s v="Same Day"/>
    <s v="EM-5257"/>
    <s v="Emma Foote"/>
    <x v="0"/>
    <x v="2"/>
    <x v="2"/>
    <x v="0"/>
    <x v="10"/>
    <n v="944.41"/>
    <n v="7"/>
    <n v="0.1"/>
    <n v="124.32"/>
  </r>
  <r>
    <n v="1218"/>
    <s v="NZ-2023-153225"/>
    <x v="841"/>
    <d v="2023-02-14T00:00:00"/>
    <x v="0"/>
    <s v="Same Day"/>
    <s v="NI-2621"/>
    <s v="Nicholas Jensen"/>
    <x v="2"/>
    <x v="0"/>
    <x v="0"/>
    <x v="2"/>
    <x v="11"/>
    <n v="819.3"/>
    <n v="7"/>
    <n v="0.2"/>
    <n v="-7.55"/>
  </r>
  <r>
    <n v="1219"/>
    <s v="NZ-2023-202870"/>
    <x v="27"/>
    <d v="2023-03-25T00:00:00"/>
    <x v="0"/>
    <s v="First Class"/>
    <s v="MA-3326"/>
    <s v="Matilda Priest"/>
    <x v="1"/>
    <x v="8"/>
    <x v="8"/>
    <x v="1"/>
    <x v="7"/>
    <n v="759.02"/>
    <n v="6"/>
    <n v="0"/>
    <n v="220.89"/>
  </r>
  <r>
    <n v="1220"/>
    <s v="NZ-2022-227106"/>
    <x v="842"/>
    <d v="2022-06-11T00:00:00"/>
    <x v="4"/>
    <s v="Standard Class"/>
    <s v="HO-1756"/>
    <s v="Holly Edwards"/>
    <x v="2"/>
    <x v="4"/>
    <x v="4"/>
    <x v="0"/>
    <x v="4"/>
    <n v="231.18"/>
    <n v="2"/>
    <n v="0.1"/>
    <n v="56.28"/>
  </r>
  <r>
    <n v="1221"/>
    <s v="NZ-2021-689049"/>
    <x v="843"/>
    <d v="2021-09-01T00:00:00"/>
    <x v="1"/>
    <s v="Second Class"/>
    <s v="DA-4647"/>
    <s v="Daniel Stubbs"/>
    <x v="2"/>
    <x v="6"/>
    <x v="6"/>
    <x v="0"/>
    <x v="0"/>
    <n v="806.69"/>
    <n v="4"/>
    <n v="0.1"/>
    <n v="162.21"/>
  </r>
  <r>
    <n v="1222"/>
    <s v="NZ-2021-969346"/>
    <x v="59"/>
    <d v="2021-11-12T00:00:00"/>
    <x v="1"/>
    <s v="Second Class"/>
    <s v="JO-1157"/>
    <s v="Joseph Simmonds"/>
    <x v="2"/>
    <x v="0"/>
    <x v="0"/>
    <x v="2"/>
    <x v="2"/>
    <n v="473.05"/>
    <n v="8"/>
    <n v="0.2"/>
    <n v="10.91"/>
  </r>
  <r>
    <n v="1223"/>
    <s v="NZ-2023-985757"/>
    <x v="827"/>
    <d v="2023-08-13T00:00:00"/>
    <x v="0"/>
    <s v="Same Day"/>
    <s v="KA-8713"/>
    <s v="Katherine Duncan"/>
    <x v="1"/>
    <x v="1"/>
    <x v="1"/>
    <x v="0"/>
    <x v="4"/>
    <n v="793.69"/>
    <n v="9"/>
    <n v="0.2"/>
    <n v="11.05"/>
  </r>
  <r>
    <n v="1224"/>
    <s v="NZ-2024-745212"/>
    <x v="287"/>
    <d v="2024-11-21T00:00:00"/>
    <x v="2"/>
    <s v="Standard Class"/>
    <s v="JA-9966"/>
    <s v="Jasmine Wells-Phillips"/>
    <x v="1"/>
    <x v="9"/>
    <x v="6"/>
    <x v="2"/>
    <x v="2"/>
    <n v="618.72"/>
    <n v="8"/>
    <n v="0.15"/>
    <n v="54"/>
  </r>
  <r>
    <n v="1225"/>
    <s v="NZ-2023-905705"/>
    <x v="31"/>
    <d v="2023-07-22T00:00:00"/>
    <x v="0"/>
    <s v="Standard Class"/>
    <s v="MA-1965"/>
    <s v="Mark Davis-Howard"/>
    <x v="1"/>
    <x v="0"/>
    <x v="0"/>
    <x v="2"/>
    <x v="5"/>
    <n v="715.03"/>
    <n v="6"/>
    <n v="0.2"/>
    <n v="24.47"/>
  </r>
  <r>
    <n v="1226"/>
    <s v="NZ-2022-911080"/>
    <x v="429"/>
    <d v="2022-02-11T00:00:00"/>
    <x v="4"/>
    <s v="Same Day"/>
    <s v="GR-2577"/>
    <s v="Gregory Price"/>
    <x v="2"/>
    <x v="0"/>
    <x v="0"/>
    <x v="1"/>
    <x v="7"/>
    <n v="1109.6600000000001"/>
    <n v="1"/>
    <n v="0.2"/>
    <n v="140.01"/>
  </r>
  <r>
    <n v="1227"/>
    <s v="NZ-2024-977829"/>
    <x v="459"/>
    <d v="2024-09-11T00:00:00"/>
    <x v="2"/>
    <s v="Standard Class"/>
    <s v="BR-3767"/>
    <s v="Brian Chapman"/>
    <x v="0"/>
    <x v="5"/>
    <x v="5"/>
    <x v="1"/>
    <x v="1"/>
    <n v="643.51"/>
    <n v="10"/>
    <n v="0.1"/>
    <n v="64.459999999999994"/>
  </r>
  <r>
    <n v="1228"/>
    <s v="NZ-2023-369393"/>
    <x v="134"/>
    <d v="2023-01-07T00:00:00"/>
    <x v="0"/>
    <s v="Same Day"/>
    <s v="AN-9901"/>
    <s v="Anna McFarlane"/>
    <x v="1"/>
    <x v="9"/>
    <x v="6"/>
    <x v="1"/>
    <x v="7"/>
    <n v="666.12"/>
    <n v="1"/>
    <n v="0.1"/>
    <n v="6.73"/>
  </r>
  <r>
    <n v="1229"/>
    <s v="NZ-2023-536811"/>
    <x v="844"/>
    <d v="2023-03-12T00:00:00"/>
    <x v="0"/>
    <s v="Standard Class"/>
    <s v="KA-9156"/>
    <s v="Karen Boyle"/>
    <x v="0"/>
    <x v="4"/>
    <x v="4"/>
    <x v="1"/>
    <x v="1"/>
    <n v="255.52"/>
    <n v="3"/>
    <n v="0"/>
    <n v="51.12"/>
  </r>
  <r>
    <n v="1230"/>
    <s v="NZ-2024-133144"/>
    <x v="845"/>
    <d v="2024-10-02T00:00:00"/>
    <x v="2"/>
    <s v="First Class"/>
    <s v="BR-2393"/>
    <s v="Brad McKinnon"/>
    <x v="1"/>
    <x v="4"/>
    <x v="4"/>
    <x v="0"/>
    <x v="10"/>
    <n v="1335.52"/>
    <n v="10"/>
    <n v="0.2"/>
    <n v="99.98"/>
  </r>
  <r>
    <n v="1231"/>
    <s v="NZ-2023-195176"/>
    <x v="846"/>
    <d v="2023-11-29T00:00:00"/>
    <x v="0"/>
    <s v="First Class"/>
    <s v="LE-9575"/>
    <s v="Leah Anderson"/>
    <x v="2"/>
    <x v="8"/>
    <x v="8"/>
    <x v="0"/>
    <x v="6"/>
    <n v="917.62"/>
    <n v="4"/>
    <n v="0.1"/>
    <n v="26.58"/>
  </r>
  <r>
    <n v="1232"/>
    <s v="NZ-2023-833923"/>
    <x v="144"/>
    <d v="2023-08-21T00:00:00"/>
    <x v="0"/>
    <s v="Standard Class"/>
    <s v="MI-9788"/>
    <s v="Michael Hook-Hughes"/>
    <x v="0"/>
    <x v="7"/>
    <x v="7"/>
    <x v="0"/>
    <x v="6"/>
    <n v="829.58"/>
    <n v="1"/>
    <n v="0.1"/>
    <n v="205.68"/>
  </r>
  <r>
    <n v="1233"/>
    <s v="NZ-2023-949106"/>
    <x v="847"/>
    <d v="2023-08-26T00:00:00"/>
    <x v="0"/>
    <s v="Standard Class"/>
    <s v="IS-5223"/>
    <s v="Israel Gill"/>
    <x v="2"/>
    <x v="2"/>
    <x v="2"/>
    <x v="1"/>
    <x v="3"/>
    <n v="700.49"/>
    <n v="9"/>
    <n v="0.15"/>
    <n v="48.68"/>
  </r>
  <r>
    <n v="1234"/>
    <s v="NZ-2024-570411"/>
    <x v="848"/>
    <d v="2024-08-31T00:00:00"/>
    <x v="2"/>
    <s v="Second Class"/>
    <s v="PA-1797"/>
    <s v="Patrick Hayward"/>
    <x v="0"/>
    <x v="2"/>
    <x v="2"/>
    <x v="2"/>
    <x v="5"/>
    <n v="715.17"/>
    <n v="3"/>
    <n v="0.15"/>
    <n v="4.0999999999999996"/>
  </r>
  <r>
    <n v="1235"/>
    <s v="NZ-2023-455430"/>
    <x v="849"/>
    <d v="2023-12-20T00:00:00"/>
    <x v="0"/>
    <s v="Same Day"/>
    <s v="AD-4606"/>
    <s v="Adam O'Connell"/>
    <x v="0"/>
    <x v="6"/>
    <x v="6"/>
    <x v="2"/>
    <x v="9"/>
    <n v="880.87"/>
    <n v="5"/>
    <n v="0.1"/>
    <n v="46.62"/>
  </r>
  <r>
    <n v="1236"/>
    <s v="NZ-2024-263461"/>
    <x v="529"/>
    <d v="2024-08-26T00:00:00"/>
    <x v="2"/>
    <s v="Same Day"/>
    <s v="BR-2343"/>
    <s v="Bradley Sinclair"/>
    <x v="1"/>
    <x v="4"/>
    <x v="4"/>
    <x v="1"/>
    <x v="8"/>
    <n v="83.44"/>
    <n v="4"/>
    <n v="0.2"/>
    <n v="2.6"/>
  </r>
  <r>
    <n v="1237"/>
    <s v="NZ-2022-435115"/>
    <x v="850"/>
    <d v="2022-04-04T00:00:00"/>
    <x v="4"/>
    <s v="Same Day"/>
    <s v="FL-9384"/>
    <s v="Flynn George"/>
    <x v="2"/>
    <x v="4"/>
    <x v="4"/>
    <x v="1"/>
    <x v="3"/>
    <n v="127.56"/>
    <n v="7"/>
    <n v="0.15"/>
    <n v="-0.44"/>
  </r>
  <r>
    <n v="1238"/>
    <s v="NZ-2021-487803"/>
    <x v="252"/>
    <d v="2021-12-28T00:00:00"/>
    <x v="1"/>
    <s v="Second Class"/>
    <s v="SH-3441"/>
    <s v="Shayne Harris"/>
    <x v="0"/>
    <x v="1"/>
    <x v="1"/>
    <x v="2"/>
    <x v="2"/>
    <n v="650.78"/>
    <n v="6"/>
    <n v="0.1"/>
    <n v="98.54"/>
  </r>
  <r>
    <n v="1239"/>
    <s v="NZ-2023-370713"/>
    <x v="851"/>
    <d v="2023-11-06T00:00:00"/>
    <x v="0"/>
    <s v="Standard Class"/>
    <s v="BE-8016"/>
    <s v="Benjamin Stewart"/>
    <x v="2"/>
    <x v="5"/>
    <x v="5"/>
    <x v="1"/>
    <x v="1"/>
    <n v="632.04999999999995"/>
    <n v="10"/>
    <n v="0.1"/>
    <n v="129.47999999999999"/>
  </r>
  <r>
    <n v="1240"/>
    <s v="NZ-2022-922205"/>
    <x v="235"/>
    <d v="2022-12-11T00:00:00"/>
    <x v="4"/>
    <s v="First Class"/>
    <s v="JA-7830"/>
    <s v="Jayden Davies-McLean"/>
    <x v="0"/>
    <x v="4"/>
    <x v="4"/>
    <x v="1"/>
    <x v="1"/>
    <n v="540.44000000000005"/>
    <n v="4"/>
    <n v="0"/>
    <n v="157.44"/>
  </r>
  <r>
    <n v="1241"/>
    <s v="NZ-2023-796556"/>
    <x v="852"/>
    <d v="2023-01-25T00:00:00"/>
    <x v="0"/>
    <s v="Standard Class"/>
    <s v="MA-4104"/>
    <s v="Matthew Smart"/>
    <x v="2"/>
    <x v="8"/>
    <x v="8"/>
    <x v="0"/>
    <x v="0"/>
    <n v="1422.77"/>
    <n v="2"/>
    <n v="0.15"/>
    <n v="32.729999999999997"/>
  </r>
  <r>
    <n v="1242"/>
    <s v="NZ-2022-765450"/>
    <x v="853"/>
    <d v="2022-04-27T00:00:00"/>
    <x v="4"/>
    <s v="Same Day"/>
    <s v="GR-6885"/>
    <s v="Gregory Tait"/>
    <x v="2"/>
    <x v="2"/>
    <x v="2"/>
    <x v="2"/>
    <x v="9"/>
    <n v="537.04"/>
    <n v="10"/>
    <n v="0.1"/>
    <n v="97.98"/>
  </r>
  <r>
    <n v="1243"/>
    <s v="NZ-2024-361064"/>
    <x v="577"/>
    <d v="2024-03-05T00:00:00"/>
    <x v="2"/>
    <s v="Second Class"/>
    <s v="LI-5340"/>
    <s v="Lisa Fitzgerald-Murphy"/>
    <x v="0"/>
    <x v="3"/>
    <x v="3"/>
    <x v="2"/>
    <x v="2"/>
    <n v="581.23"/>
    <n v="9"/>
    <n v="0.15"/>
    <n v="136.56"/>
  </r>
  <r>
    <n v="1244"/>
    <s v="NZ-2025-476326"/>
    <x v="854"/>
    <d v="2025-05-04T00:00:00"/>
    <x v="3"/>
    <s v="First Class"/>
    <s v="ZO-8950"/>
    <s v="Zoe Strawbridge"/>
    <x v="2"/>
    <x v="6"/>
    <x v="6"/>
    <x v="2"/>
    <x v="2"/>
    <n v="1179.3499999999999"/>
    <n v="2"/>
    <n v="0.15"/>
    <n v="279.61"/>
  </r>
  <r>
    <n v="1245"/>
    <s v="NZ-2025-886605"/>
    <x v="784"/>
    <d v="2025-06-15T00:00:00"/>
    <x v="3"/>
    <s v="Same Day"/>
    <s v="TR-5379"/>
    <s v="Troy Currie"/>
    <x v="2"/>
    <x v="2"/>
    <x v="2"/>
    <x v="1"/>
    <x v="1"/>
    <n v="235.22"/>
    <n v="3"/>
    <n v="0.2"/>
    <n v="17.27"/>
  </r>
  <r>
    <n v="1246"/>
    <s v="NZ-2023-746182"/>
    <x v="855"/>
    <d v="2023-11-25T00:00:00"/>
    <x v="0"/>
    <s v="Standard Class"/>
    <s v="MI-2586"/>
    <s v="Michael Day"/>
    <x v="1"/>
    <x v="0"/>
    <x v="0"/>
    <x v="0"/>
    <x v="10"/>
    <n v="1248.93"/>
    <n v="9"/>
    <n v="0.2"/>
    <n v="-16.11"/>
  </r>
  <r>
    <n v="1247"/>
    <s v="NZ-2023-606153"/>
    <x v="856"/>
    <d v="2023-04-01T00:00:00"/>
    <x v="0"/>
    <s v="First Class"/>
    <s v="AI-4725"/>
    <s v="Aimee Gledhill"/>
    <x v="2"/>
    <x v="3"/>
    <x v="3"/>
    <x v="0"/>
    <x v="0"/>
    <n v="1004.17"/>
    <n v="8"/>
    <n v="0"/>
    <n v="266.60000000000002"/>
  </r>
  <r>
    <n v="1248"/>
    <s v="NZ-2025-613776"/>
    <x v="248"/>
    <d v="2025-03-04T00:00:00"/>
    <x v="3"/>
    <s v="Standard Class"/>
    <s v="SO-3214"/>
    <s v="Sonia Dixon"/>
    <x v="0"/>
    <x v="7"/>
    <x v="7"/>
    <x v="2"/>
    <x v="5"/>
    <n v="797.76"/>
    <n v="5"/>
    <n v="0.2"/>
    <n v="0.14000000000000001"/>
  </r>
  <r>
    <n v="1249"/>
    <s v="NZ-2023-955359"/>
    <x v="857"/>
    <d v="2023-10-01T00:00:00"/>
    <x v="0"/>
    <s v="First Class"/>
    <s v="JA-9218"/>
    <s v="Jayden Thompson-Morrison"/>
    <x v="1"/>
    <x v="6"/>
    <x v="6"/>
    <x v="2"/>
    <x v="2"/>
    <n v="1062.78"/>
    <n v="3"/>
    <n v="0.15"/>
    <n v="48.3"/>
  </r>
  <r>
    <n v="1250"/>
    <s v="NZ-2024-337834"/>
    <x v="858"/>
    <d v="2024-09-07T00:00:00"/>
    <x v="2"/>
    <s v="First Class"/>
    <s v="TE-6530"/>
    <s v="Teresa Carter"/>
    <x v="1"/>
    <x v="9"/>
    <x v="6"/>
    <x v="1"/>
    <x v="7"/>
    <n v="1027.6300000000001"/>
    <n v="10"/>
    <n v="0.1"/>
    <n v="131.68"/>
  </r>
  <r>
    <n v="1251"/>
    <s v="NZ-2023-754051"/>
    <x v="522"/>
    <d v="2023-01-06T00:00:00"/>
    <x v="0"/>
    <s v="Standard Class"/>
    <s v="AM-9662"/>
    <s v="Amy O'Neill"/>
    <x v="1"/>
    <x v="1"/>
    <x v="1"/>
    <x v="1"/>
    <x v="3"/>
    <n v="1172.19"/>
    <n v="7"/>
    <n v="0.1"/>
    <n v="101.24"/>
  </r>
  <r>
    <n v="1252"/>
    <s v="NZ-2023-571782"/>
    <x v="521"/>
    <d v="2023-09-24T00:00:00"/>
    <x v="0"/>
    <s v="Second Class"/>
    <s v="ME-2343"/>
    <s v="Melanie Greer"/>
    <x v="1"/>
    <x v="8"/>
    <x v="8"/>
    <x v="2"/>
    <x v="9"/>
    <n v="377.63"/>
    <n v="7"/>
    <n v="0.15"/>
    <n v="82.13"/>
  </r>
  <r>
    <n v="1253"/>
    <s v="NZ-2022-735738"/>
    <x v="859"/>
    <d v="2022-04-18T00:00:00"/>
    <x v="4"/>
    <s v="Second Class"/>
    <s v="JU-2234"/>
    <s v="Judith Armstrong"/>
    <x v="0"/>
    <x v="0"/>
    <x v="0"/>
    <x v="1"/>
    <x v="1"/>
    <n v="270.14"/>
    <n v="4"/>
    <n v="0.1"/>
    <n v="52.75"/>
  </r>
  <r>
    <n v="1254"/>
    <s v="NZ-2025-946103"/>
    <x v="581"/>
    <d v="2025-07-17T00:00:00"/>
    <x v="3"/>
    <s v="Same Day"/>
    <s v="CA-2727"/>
    <s v="Caitlin Healy"/>
    <x v="2"/>
    <x v="3"/>
    <x v="3"/>
    <x v="1"/>
    <x v="7"/>
    <n v="1408.54"/>
    <n v="9"/>
    <n v="0.2"/>
    <n v="51.21"/>
  </r>
  <r>
    <n v="1255"/>
    <s v="NZ-2024-444829"/>
    <x v="529"/>
    <d v="2024-08-28T00:00:00"/>
    <x v="2"/>
    <s v="Second Class"/>
    <s v="ET-8674"/>
    <s v="Ethan Potter"/>
    <x v="0"/>
    <x v="2"/>
    <x v="2"/>
    <x v="0"/>
    <x v="10"/>
    <n v="239.11"/>
    <n v="7"/>
    <n v="0.1"/>
    <n v="18.18"/>
  </r>
  <r>
    <n v="1256"/>
    <s v="NZ-2024-969177"/>
    <x v="683"/>
    <d v="2024-06-12T00:00:00"/>
    <x v="2"/>
    <s v="Second Class"/>
    <s v="SA-3103"/>
    <s v="Sarah Buchanan"/>
    <x v="1"/>
    <x v="7"/>
    <x v="7"/>
    <x v="0"/>
    <x v="6"/>
    <n v="55.21"/>
    <n v="6"/>
    <n v="0"/>
    <n v="12.09"/>
  </r>
  <r>
    <n v="1257"/>
    <s v="NZ-2024-325012"/>
    <x v="592"/>
    <d v="2025-01-01T00:00:00"/>
    <x v="3"/>
    <s v="Second Class"/>
    <s v="FI-4117"/>
    <s v="Fiona McIntyre"/>
    <x v="2"/>
    <x v="5"/>
    <x v="5"/>
    <x v="0"/>
    <x v="6"/>
    <n v="91.23"/>
    <n v="1"/>
    <n v="0"/>
    <n v="5.74"/>
  </r>
  <r>
    <n v="1258"/>
    <s v="NZ-2022-555637"/>
    <x v="860"/>
    <d v="2022-06-25T00:00:00"/>
    <x v="4"/>
    <s v="Standard Class"/>
    <s v="SO-6069"/>
    <s v="Sophie North"/>
    <x v="1"/>
    <x v="0"/>
    <x v="0"/>
    <x v="2"/>
    <x v="9"/>
    <n v="871.51"/>
    <n v="1"/>
    <n v="0.1"/>
    <n v="188.9"/>
  </r>
  <r>
    <n v="1259"/>
    <s v="NZ-2025-486914"/>
    <x v="861"/>
    <d v="2025-07-03T00:00:00"/>
    <x v="3"/>
    <s v="Second Class"/>
    <s v="CH-5821"/>
    <s v="Christopher Holland-Nicholas"/>
    <x v="2"/>
    <x v="6"/>
    <x v="6"/>
    <x v="2"/>
    <x v="5"/>
    <n v="450.75"/>
    <n v="3"/>
    <n v="0.15"/>
    <n v="71.69"/>
  </r>
  <r>
    <n v="1260"/>
    <s v="NZ-2024-917139"/>
    <x v="833"/>
    <d v="2024-06-21T00:00:00"/>
    <x v="2"/>
    <s v="Standard Class"/>
    <s v="GR-2217"/>
    <s v="Grace Jellyman"/>
    <x v="1"/>
    <x v="8"/>
    <x v="8"/>
    <x v="2"/>
    <x v="11"/>
    <n v="1059.92"/>
    <n v="1"/>
    <n v="0"/>
    <n v="164.04"/>
  </r>
  <r>
    <n v="1261"/>
    <s v="NZ-2024-882707"/>
    <x v="555"/>
    <d v="2024-08-01T00:00:00"/>
    <x v="2"/>
    <s v="Same Day"/>
    <s v="HE-9890"/>
    <s v="Helen Reardon-Forbes"/>
    <x v="1"/>
    <x v="1"/>
    <x v="1"/>
    <x v="0"/>
    <x v="6"/>
    <n v="1205.8900000000001"/>
    <n v="6"/>
    <n v="0.2"/>
    <n v="157.44999999999999"/>
  </r>
  <r>
    <n v="1262"/>
    <s v="NZ-2024-384675"/>
    <x v="244"/>
    <d v="2025-01-01T00:00:00"/>
    <x v="3"/>
    <s v="Second Class"/>
    <s v="MI-1488"/>
    <s v="Michael Newman-Gilchrist"/>
    <x v="0"/>
    <x v="0"/>
    <x v="0"/>
    <x v="2"/>
    <x v="5"/>
    <n v="267.97000000000003"/>
    <n v="3"/>
    <n v="0.2"/>
    <n v="20.82"/>
  </r>
  <r>
    <n v="1263"/>
    <s v="NZ-2023-633964"/>
    <x v="635"/>
    <d v="2023-03-10T00:00:00"/>
    <x v="0"/>
    <s v="Standard Class"/>
    <s v="JA-6442"/>
    <s v="Jack Harper"/>
    <x v="2"/>
    <x v="9"/>
    <x v="6"/>
    <x v="1"/>
    <x v="3"/>
    <n v="209.4"/>
    <n v="8"/>
    <n v="0.1"/>
    <n v="9.94"/>
  </r>
  <r>
    <n v="1264"/>
    <s v="NZ-2023-465249"/>
    <x v="318"/>
    <d v="2023-04-02T00:00:00"/>
    <x v="0"/>
    <s v="Same Day"/>
    <s v="SA-2625"/>
    <s v="Sarah Schwass"/>
    <x v="1"/>
    <x v="9"/>
    <x v="6"/>
    <x v="2"/>
    <x v="9"/>
    <n v="706.3"/>
    <n v="4"/>
    <n v="0"/>
    <n v="148.91999999999999"/>
  </r>
  <r>
    <n v="1265"/>
    <s v="NZ-2021-594559"/>
    <x v="85"/>
    <d v="2021-08-29T00:00:00"/>
    <x v="1"/>
    <s v="Second Class"/>
    <s v="LY-8631"/>
    <s v="Lynda Osborne"/>
    <x v="1"/>
    <x v="5"/>
    <x v="5"/>
    <x v="0"/>
    <x v="4"/>
    <n v="1116.0899999999999"/>
    <n v="4"/>
    <n v="0.1"/>
    <n v="204.09"/>
  </r>
  <r>
    <n v="1266"/>
    <s v="NZ-2024-692067"/>
    <x v="862"/>
    <d v="2024-01-14T00:00:00"/>
    <x v="2"/>
    <s v="Second Class"/>
    <s v="ST-5343"/>
    <s v="Stuart Bell-Lyon"/>
    <x v="0"/>
    <x v="7"/>
    <x v="7"/>
    <x v="0"/>
    <x v="4"/>
    <n v="788.24"/>
    <n v="8"/>
    <n v="0.2"/>
    <n v="65.39"/>
  </r>
  <r>
    <n v="1267"/>
    <s v="NZ-2025-568027"/>
    <x v="863"/>
    <d v="2025-03-07T00:00:00"/>
    <x v="3"/>
    <s v="First Class"/>
    <s v="MA-8023"/>
    <s v="Matthew Peters"/>
    <x v="2"/>
    <x v="9"/>
    <x v="6"/>
    <x v="0"/>
    <x v="6"/>
    <n v="791.3"/>
    <n v="9"/>
    <n v="0"/>
    <n v="183.62"/>
  </r>
  <r>
    <n v="1268"/>
    <s v="NZ-2022-472830"/>
    <x v="864"/>
    <d v="2022-07-14T00:00:00"/>
    <x v="4"/>
    <s v="Second Class"/>
    <s v="PH-2094"/>
    <s v="Phillip Baxter"/>
    <x v="2"/>
    <x v="0"/>
    <x v="0"/>
    <x v="0"/>
    <x v="6"/>
    <n v="46.38"/>
    <n v="5"/>
    <n v="0"/>
    <n v="7.03"/>
  </r>
  <r>
    <n v="1269"/>
    <s v="NZ-2021-362954"/>
    <x v="224"/>
    <d v="2021-12-11T00:00:00"/>
    <x v="1"/>
    <s v="Same Day"/>
    <s v="DY-9486"/>
    <s v="Dylan Short"/>
    <x v="0"/>
    <x v="0"/>
    <x v="0"/>
    <x v="1"/>
    <x v="3"/>
    <n v="1305.94"/>
    <n v="2"/>
    <n v="0.15"/>
    <n v="218.08"/>
  </r>
  <r>
    <n v="1270"/>
    <s v="NZ-2023-774459"/>
    <x v="865"/>
    <d v="2023-11-21T00:00:00"/>
    <x v="0"/>
    <s v="Standard Class"/>
    <s v="FR-5827"/>
    <s v="Frances McMahon-Smart"/>
    <x v="0"/>
    <x v="9"/>
    <x v="6"/>
    <x v="2"/>
    <x v="2"/>
    <n v="768.55"/>
    <n v="1"/>
    <n v="0"/>
    <n v="87.29"/>
  </r>
  <r>
    <n v="1271"/>
    <s v="NZ-2025-910905"/>
    <x v="248"/>
    <d v="2025-03-06T00:00:00"/>
    <x v="3"/>
    <s v="Standard Class"/>
    <s v="EM-5608"/>
    <s v="Emma Bailey"/>
    <x v="1"/>
    <x v="8"/>
    <x v="8"/>
    <x v="2"/>
    <x v="2"/>
    <n v="1268.6099999999999"/>
    <n v="9"/>
    <n v="0"/>
    <n v="266.85000000000002"/>
  </r>
  <r>
    <n v="1272"/>
    <s v="NZ-2022-853580"/>
    <x v="508"/>
    <d v="2022-10-04T00:00:00"/>
    <x v="4"/>
    <s v="First Class"/>
    <s v="RI-8725"/>
    <s v="Richard Perry"/>
    <x v="0"/>
    <x v="4"/>
    <x v="4"/>
    <x v="2"/>
    <x v="5"/>
    <n v="462.18"/>
    <n v="9"/>
    <n v="0"/>
    <n v="134.80000000000001"/>
  </r>
  <r>
    <n v="1273"/>
    <s v="NZ-2023-580410"/>
    <x v="78"/>
    <d v="2023-05-11T00:00:00"/>
    <x v="0"/>
    <s v="First Class"/>
    <s v="AM-5042"/>
    <s v="Amanda Tucker"/>
    <x v="2"/>
    <x v="1"/>
    <x v="1"/>
    <x v="1"/>
    <x v="7"/>
    <n v="57.65"/>
    <n v="8"/>
    <n v="0.2"/>
    <n v="9.9600000000000009"/>
  </r>
  <r>
    <n v="1274"/>
    <s v="NZ-2021-238121"/>
    <x v="866"/>
    <d v="2021-08-18T00:00:00"/>
    <x v="1"/>
    <s v="Second Class"/>
    <s v="BA-8617"/>
    <s v="Barbara Miller"/>
    <x v="0"/>
    <x v="2"/>
    <x v="2"/>
    <x v="2"/>
    <x v="11"/>
    <n v="1147.6099999999999"/>
    <n v="3"/>
    <n v="0.1"/>
    <n v="105.03"/>
  </r>
  <r>
    <n v="1275"/>
    <s v="NZ-2022-613812"/>
    <x v="55"/>
    <d v="2022-06-19T00:00:00"/>
    <x v="4"/>
    <s v="Standard Class"/>
    <s v="RO-2312"/>
    <s v="Roman Rose"/>
    <x v="1"/>
    <x v="5"/>
    <x v="5"/>
    <x v="0"/>
    <x v="0"/>
    <n v="325.77"/>
    <n v="5"/>
    <n v="0.1"/>
    <n v="55.57"/>
  </r>
  <r>
    <n v="1276"/>
    <s v="NZ-2022-812676"/>
    <x v="288"/>
    <d v="2022-02-10T00:00:00"/>
    <x v="4"/>
    <s v="Standard Class"/>
    <s v="BE-1044"/>
    <s v="Beau Mudgway"/>
    <x v="0"/>
    <x v="5"/>
    <x v="5"/>
    <x v="1"/>
    <x v="7"/>
    <n v="1415.36"/>
    <n v="7"/>
    <n v="0.2"/>
    <n v="27.68"/>
  </r>
  <r>
    <n v="1277"/>
    <s v="NZ-2024-746835"/>
    <x v="72"/>
    <d v="2024-08-11T00:00:00"/>
    <x v="2"/>
    <s v="Standard Class"/>
    <s v="PE-5175"/>
    <s v="Peter Mitchell"/>
    <x v="2"/>
    <x v="2"/>
    <x v="2"/>
    <x v="0"/>
    <x v="4"/>
    <n v="1021.63"/>
    <n v="4"/>
    <n v="0.2"/>
    <n v="9.24"/>
  </r>
  <r>
    <n v="1278"/>
    <s v="NZ-2025-991765"/>
    <x v="57"/>
    <d v="2025-04-02T00:00:00"/>
    <x v="3"/>
    <s v="Second Class"/>
    <s v="SI-4252"/>
    <s v="Simon Graham-Field"/>
    <x v="2"/>
    <x v="7"/>
    <x v="7"/>
    <x v="1"/>
    <x v="7"/>
    <n v="257.66000000000003"/>
    <n v="7"/>
    <n v="0.15"/>
    <n v="10.220000000000001"/>
  </r>
  <r>
    <n v="1279"/>
    <s v="NZ-2021-635138"/>
    <x v="410"/>
    <d v="2021-08-02T00:00:00"/>
    <x v="1"/>
    <s v="Same Day"/>
    <s v="KE-4042"/>
    <s v="Keegan Sinclair"/>
    <x v="1"/>
    <x v="8"/>
    <x v="8"/>
    <x v="1"/>
    <x v="7"/>
    <n v="443.08"/>
    <n v="2"/>
    <n v="0"/>
    <n v="35.99"/>
  </r>
  <r>
    <n v="1280"/>
    <s v="NZ-2024-828041"/>
    <x v="867"/>
    <d v="2024-08-14T00:00:00"/>
    <x v="2"/>
    <s v="Second Class"/>
    <s v="NI-8458"/>
    <s v="Nigel Findlay"/>
    <x v="0"/>
    <x v="6"/>
    <x v="6"/>
    <x v="1"/>
    <x v="1"/>
    <n v="759.85"/>
    <n v="9"/>
    <n v="0.15"/>
    <n v="113.79"/>
  </r>
  <r>
    <n v="1281"/>
    <s v="NZ-2024-480757"/>
    <x v="868"/>
    <d v="2024-04-27T00:00:00"/>
    <x v="2"/>
    <s v="Standard Class"/>
    <s v="AM-7806"/>
    <s v="Amy Higgins"/>
    <x v="2"/>
    <x v="8"/>
    <x v="8"/>
    <x v="2"/>
    <x v="5"/>
    <n v="1247.98"/>
    <n v="3"/>
    <n v="0.15"/>
    <n v="70.12"/>
  </r>
  <r>
    <n v="1282"/>
    <s v="NZ-2025-323865"/>
    <x v="632"/>
    <d v="2025-01-10T00:00:00"/>
    <x v="3"/>
    <s v="First Class"/>
    <s v="MA-1152"/>
    <s v="Max Freeth"/>
    <x v="2"/>
    <x v="5"/>
    <x v="5"/>
    <x v="0"/>
    <x v="10"/>
    <n v="1311.21"/>
    <n v="10"/>
    <n v="0.1"/>
    <n v="141.57"/>
  </r>
  <r>
    <n v="1283"/>
    <s v="NZ-2023-236304"/>
    <x v="869"/>
    <d v="2023-01-11T00:00:00"/>
    <x v="0"/>
    <s v="Standard Class"/>
    <s v="RI-3497"/>
    <s v="Richard Smith"/>
    <x v="2"/>
    <x v="7"/>
    <x v="7"/>
    <x v="2"/>
    <x v="5"/>
    <n v="996.27"/>
    <n v="7"/>
    <n v="0"/>
    <n v="265.18"/>
  </r>
  <r>
    <n v="1284"/>
    <s v="NZ-2024-690557"/>
    <x v="301"/>
    <d v="2024-03-08T00:00:00"/>
    <x v="2"/>
    <s v="Second Class"/>
    <s v="CH-8515"/>
    <s v="Cheryl McLean-Paton"/>
    <x v="1"/>
    <x v="1"/>
    <x v="1"/>
    <x v="1"/>
    <x v="8"/>
    <n v="468.87"/>
    <n v="9"/>
    <n v="0.2"/>
    <n v="75.73"/>
  </r>
  <r>
    <n v="1285"/>
    <s v="NZ-2023-991783"/>
    <x v="590"/>
    <d v="2023-03-22T00:00:00"/>
    <x v="0"/>
    <s v="First Class"/>
    <s v="BL-4591"/>
    <s v="Blake Davies"/>
    <x v="2"/>
    <x v="9"/>
    <x v="6"/>
    <x v="0"/>
    <x v="4"/>
    <n v="1493.25"/>
    <n v="4"/>
    <n v="0"/>
    <n v="17.079999999999998"/>
  </r>
  <r>
    <n v="1286"/>
    <s v="NZ-2023-357210"/>
    <x v="143"/>
    <d v="2023-04-01T00:00:00"/>
    <x v="0"/>
    <s v="Same Day"/>
    <s v="PA-6601"/>
    <s v="Paula Rogers"/>
    <x v="2"/>
    <x v="0"/>
    <x v="0"/>
    <x v="1"/>
    <x v="3"/>
    <n v="543.66999999999996"/>
    <n v="5"/>
    <n v="0"/>
    <n v="59.8"/>
  </r>
  <r>
    <n v="1287"/>
    <s v="NZ-2022-748074"/>
    <x v="629"/>
    <d v="2022-05-11T00:00:00"/>
    <x v="4"/>
    <s v="Standard Class"/>
    <s v="AN-6300"/>
    <s v="Andrew Gledhill"/>
    <x v="0"/>
    <x v="6"/>
    <x v="6"/>
    <x v="1"/>
    <x v="8"/>
    <n v="1033.96"/>
    <n v="9"/>
    <n v="0.2"/>
    <n v="181.75"/>
  </r>
  <r>
    <n v="1288"/>
    <s v="NZ-2023-671469"/>
    <x v="805"/>
    <d v="2023-08-22T00:00:00"/>
    <x v="0"/>
    <s v="First Class"/>
    <s v="SH-6209"/>
    <s v="Shaun Connolly"/>
    <x v="2"/>
    <x v="7"/>
    <x v="7"/>
    <x v="1"/>
    <x v="1"/>
    <n v="405.47"/>
    <n v="6"/>
    <n v="0.15"/>
    <n v="81.93"/>
  </r>
  <r>
    <n v="1289"/>
    <s v="NZ-2023-588033"/>
    <x v="233"/>
    <d v="2023-07-22T00:00:00"/>
    <x v="0"/>
    <s v="First Class"/>
    <s v="MA-6370"/>
    <s v="Mark Wong"/>
    <x v="2"/>
    <x v="4"/>
    <x v="4"/>
    <x v="2"/>
    <x v="9"/>
    <n v="814.27"/>
    <n v="2"/>
    <n v="0"/>
    <n v="128.44999999999999"/>
  </r>
  <r>
    <n v="1290"/>
    <s v="NZ-2024-652950"/>
    <x v="218"/>
    <d v="2024-12-07T00:00:00"/>
    <x v="2"/>
    <s v="Standard Class"/>
    <s v="MA-3529"/>
    <s v="Maraea McDowall-Smith"/>
    <x v="1"/>
    <x v="2"/>
    <x v="2"/>
    <x v="1"/>
    <x v="3"/>
    <n v="796.44"/>
    <n v="10"/>
    <n v="0.2"/>
    <n v="2.44"/>
  </r>
  <r>
    <n v="1291"/>
    <s v="NZ-2022-752862"/>
    <x v="255"/>
    <d v="2022-10-01T00:00:00"/>
    <x v="4"/>
    <s v="Standard Class"/>
    <s v="ST-2833"/>
    <s v="Stephen Wong"/>
    <x v="0"/>
    <x v="7"/>
    <x v="7"/>
    <x v="1"/>
    <x v="1"/>
    <n v="357"/>
    <n v="6"/>
    <n v="0.1"/>
    <n v="82.69"/>
  </r>
  <r>
    <n v="1292"/>
    <s v="NZ-2021-708035"/>
    <x v="189"/>
    <d v="2021-10-09T00:00:00"/>
    <x v="1"/>
    <s v="Same Day"/>
    <s v="JA-4523"/>
    <s v="Jake Miller"/>
    <x v="0"/>
    <x v="4"/>
    <x v="4"/>
    <x v="0"/>
    <x v="10"/>
    <n v="1382.91"/>
    <n v="2"/>
    <n v="0"/>
    <n v="62.49"/>
  </r>
  <r>
    <n v="1293"/>
    <s v="NZ-2023-891017"/>
    <x v="412"/>
    <d v="2023-07-02T00:00:00"/>
    <x v="0"/>
    <s v="Same Day"/>
    <s v="AL-7983"/>
    <s v="Alison Morris"/>
    <x v="2"/>
    <x v="3"/>
    <x v="3"/>
    <x v="1"/>
    <x v="7"/>
    <n v="1307.3399999999999"/>
    <n v="5"/>
    <n v="0"/>
    <n v="119.73"/>
  </r>
  <r>
    <n v="1294"/>
    <s v="NZ-2024-967994"/>
    <x v="218"/>
    <d v="2024-12-04T00:00:00"/>
    <x v="2"/>
    <s v="First Class"/>
    <s v="SA-4307"/>
    <s v="Sarah Roberts"/>
    <x v="1"/>
    <x v="2"/>
    <x v="2"/>
    <x v="2"/>
    <x v="2"/>
    <n v="189.92"/>
    <n v="4"/>
    <n v="0.15"/>
    <n v="39.42"/>
  </r>
  <r>
    <n v="1295"/>
    <s v="NZ-2021-891386"/>
    <x v="374"/>
    <d v="2021-08-20T00:00:00"/>
    <x v="1"/>
    <s v="Same Day"/>
    <s v="JO-4204"/>
    <s v="John Rees"/>
    <x v="2"/>
    <x v="4"/>
    <x v="4"/>
    <x v="1"/>
    <x v="1"/>
    <n v="409.95"/>
    <n v="5"/>
    <n v="0.1"/>
    <n v="61.64"/>
  </r>
  <r>
    <n v="1296"/>
    <s v="NZ-2024-981829"/>
    <x v="867"/>
    <d v="2024-08-16T00:00:00"/>
    <x v="2"/>
    <s v="Second Class"/>
    <s v="CH-3730"/>
    <s v="Christopher Green-Wallace"/>
    <x v="1"/>
    <x v="3"/>
    <x v="3"/>
    <x v="2"/>
    <x v="5"/>
    <n v="784.74"/>
    <n v="8"/>
    <n v="0.15"/>
    <n v="93.9"/>
  </r>
  <r>
    <n v="1297"/>
    <s v="NZ-2022-389525"/>
    <x v="320"/>
    <d v="2022-06-04T00:00:00"/>
    <x v="4"/>
    <s v="Same Day"/>
    <s v="JU-9333"/>
    <s v="Julie Blackwell"/>
    <x v="0"/>
    <x v="7"/>
    <x v="7"/>
    <x v="1"/>
    <x v="7"/>
    <n v="775.71"/>
    <n v="5"/>
    <n v="0.2"/>
    <n v="147.35"/>
  </r>
  <r>
    <n v="1298"/>
    <s v="NZ-2022-369893"/>
    <x v="512"/>
    <d v="2022-11-25T00:00:00"/>
    <x v="4"/>
    <s v="Second Class"/>
    <s v="PE-5003"/>
    <s v="Peter Kemp-Osborne"/>
    <x v="2"/>
    <x v="9"/>
    <x v="6"/>
    <x v="1"/>
    <x v="7"/>
    <n v="1290.55"/>
    <n v="10"/>
    <n v="0.1"/>
    <n v="159.71"/>
  </r>
  <r>
    <n v="1299"/>
    <s v="NZ-2022-646542"/>
    <x v="870"/>
    <d v="2022-08-05T00:00:00"/>
    <x v="4"/>
    <s v="Second Class"/>
    <s v="EM-1901"/>
    <s v="Emily Gilchrist"/>
    <x v="2"/>
    <x v="4"/>
    <x v="4"/>
    <x v="2"/>
    <x v="9"/>
    <n v="241.68"/>
    <n v="9"/>
    <n v="0.2"/>
    <n v="2.4500000000000002"/>
  </r>
  <r>
    <n v="1300"/>
    <s v="NZ-2022-213037"/>
    <x v="871"/>
    <d v="2022-01-30T00:00:00"/>
    <x v="4"/>
    <s v="Same Day"/>
    <s v="DA-5580"/>
    <s v="David McEwen"/>
    <x v="1"/>
    <x v="7"/>
    <x v="7"/>
    <x v="2"/>
    <x v="11"/>
    <n v="1178.43"/>
    <n v="6"/>
    <n v="0"/>
    <n v="144.97999999999999"/>
  </r>
  <r>
    <n v="1301"/>
    <s v="NZ-2023-268896"/>
    <x v="872"/>
    <d v="2023-03-18T00:00:00"/>
    <x v="0"/>
    <s v="First Class"/>
    <s v="PH-7943"/>
    <s v="Philip McKay"/>
    <x v="0"/>
    <x v="9"/>
    <x v="6"/>
    <x v="0"/>
    <x v="4"/>
    <n v="514.45000000000005"/>
    <n v="9"/>
    <n v="0.1"/>
    <n v="29.34"/>
  </r>
  <r>
    <n v="1302"/>
    <s v="NZ-2022-243709"/>
    <x v="782"/>
    <d v="2022-05-29T00:00:00"/>
    <x v="4"/>
    <s v="First Class"/>
    <s v="AN-8387"/>
    <s v="Angela Holdaway"/>
    <x v="1"/>
    <x v="5"/>
    <x v="5"/>
    <x v="1"/>
    <x v="7"/>
    <n v="168.39"/>
    <n v="10"/>
    <n v="0.15"/>
    <n v="12.08"/>
  </r>
  <r>
    <n v="1303"/>
    <s v="NZ-2025-725016"/>
    <x v="500"/>
    <d v="2025-01-30T00:00:00"/>
    <x v="3"/>
    <s v="Second Class"/>
    <s v="TO-8796"/>
    <s v="Tony Barnett"/>
    <x v="2"/>
    <x v="7"/>
    <x v="7"/>
    <x v="2"/>
    <x v="2"/>
    <n v="698.52"/>
    <n v="8"/>
    <n v="0.2"/>
    <n v="16.170000000000002"/>
  </r>
  <r>
    <n v="1304"/>
    <s v="NZ-2024-310481"/>
    <x v="644"/>
    <d v="2024-10-22T00:00:00"/>
    <x v="2"/>
    <s v="Standard Class"/>
    <s v="DA-7544"/>
    <s v="Daniel Funnell-Turner"/>
    <x v="0"/>
    <x v="1"/>
    <x v="1"/>
    <x v="2"/>
    <x v="5"/>
    <n v="758.27"/>
    <n v="5"/>
    <n v="0.15"/>
    <n v="152.99"/>
  </r>
  <r>
    <n v="1305"/>
    <s v="NZ-2021-185767"/>
    <x v="317"/>
    <d v="2021-12-26T00:00:00"/>
    <x v="1"/>
    <s v="First Class"/>
    <s v="PA-2076"/>
    <s v="Paul Smith"/>
    <x v="0"/>
    <x v="0"/>
    <x v="0"/>
    <x v="0"/>
    <x v="4"/>
    <n v="827.01"/>
    <n v="9"/>
    <n v="0.2"/>
    <n v="23.39"/>
  </r>
  <r>
    <n v="1306"/>
    <s v="NZ-2022-359505"/>
    <x v="873"/>
    <d v="2022-04-07T00:00:00"/>
    <x v="4"/>
    <s v="Second Class"/>
    <s v="KA-8819"/>
    <s v="Karen Burns-Rowe"/>
    <x v="0"/>
    <x v="7"/>
    <x v="7"/>
    <x v="1"/>
    <x v="7"/>
    <n v="1295.76"/>
    <n v="1"/>
    <n v="0.2"/>
    <n v="13.96"/>
  </r>
  <r>
    <n v="1307"/>
    <s v="NZ-2022-171151"/>
    <x v="874"/>
    <d v="2022-12-09T00:00:00"/>
    <x v="4"/>
    <s v="Same Day"/>
    <s v="PA-1964"/>
    <s v="Pamela Oliver"/>
    <x v="0"/>
    <x v="7"/>
    <x v="7"/>
    <x v="0"/>
    <x v="10"/>
    <n v="1233.19"/>
    <n v="8"/>
    <n v="0.15"/>
    <n v="59.3"/>
  </r>
  <r>
    <n v="1308"/>
    <s v="NZ-2023-856208"/>
    <x v="875"/>
    <d v="2023-06-11T00:00:00"/>
    <x v="0"/>
    <s v="Same Day"/>
    <s v="MA-9246"/>
    <s v="Maia Clarke-Gleeson"/>
    <x v="2"/>
    <x v="7"/>
    <x v="7"/>
    <x v="2"/>
    <x v="5"/>
    <n v="595.69000000000005"/>
    <n v="7"/>
    <n v="0.2"/>
    <n v="28.92"/>
  </r>
  <r>
    <n v="1309"/>
    <s v="NZ-2024-325732"/>
    <x v="876"/>
    <d v="2024-02-12T00:00:00"/>
    <x v="2"/>
    <s v="First Class"/>
    <s v="DA-8552"/>
    <s v="David McEwen"/>
    <x v="1"/>
    <x v="5"/>
    <x v="5"/>
    <x v="0"/>
    <x v="6"/>
    <n v="1335.81"/>
    <n v="10"/>
    <n v="0.15"/>
    <n v="30.99"/>
  </r>
  <r>
    <n v="1310"/>
    <s v="NZ-2024-887739"/>
    <x v="783"/>
    <d v="2024-06-26T00:00:00"/>
    <x v="2"/>
    <s v="Standard Class"/>
    <s v="SO-8329"/>
    <s v="Sophie Booth-Scott"/>
    <x v="0"/>
    <x v="5"/>
    <x v="5"/>
    <x v="1"/>
    <x v="8"/>
    <n v="334.67"/>
    <n v="5"/>
    <n v="0.2"/>
    <n v="18.79"/>
  </r>
  <r>
    <n v="1311"/>
    <s v="NZ-2024-655309"/>
    <x v="100"/>
    <d v="2024-01-06T00:00:00"/>
    <x v="2"/>
    <s v="First Class"/>
    <s v="GR-4208"/>
    <s v="Grace Morris"/>
    <x v="0"/>
    <x v="6"/>
    <x v="6"/>
    <x v="0"/>
    <x v="4"/>
    <n v="407.43"/>
    <n v="2"/>
    <n v="0.1"/>
    <n v="71.06"/>
  </r>
  <r>
    <n v="1312"/>
    <s v="NZ-2023-842167"/>
    <x v="877"/>
    <d v="2023-01-23T00:00:00"/>
    <x v="0"/>
    <s v="Same Day"/>
    <s v="JA-8442"/>
    <s v="Jacqueline Lammas-Gillies"/>
    <x v="0"/>
    <x v="0"/>
    <x v="0"/>
    <x v="2"/>
    <x v="2"/>
    <n v="1324.17"/>
    <n v="10"/>
    <n v="0.2"/>
    <n v="-23.81"/>
  </r>
  <r>
    <n v="1313"/>
    <s v="NZ-2022-437786"/>
    <x v="375"/>
    <d v="2022-04-11T00:00:00"/>
    <x v="4"/>
    <s v="Same Day"/>
    <s v="HA-9906"/>
    <s v="Hannah Broughan"/>
    <x v="1"/>
    <x v="2"/>
    <x v="2"/>
    <x v="0"/>
    <x v="0"/>
    <n v="1253.48"/>
    <n v="6"/>
    <n v="0"/>
    <n v="183.14"/>
  </r>
  <r>
    <n v="1314"/>
    <s v="NZ-2022-354672"/>
    <x v="878"/>
    <d v="2022-09-28T00:00:00"/>
    <x v="4"/>
    <s v="Second Class"/>
    <s v="BR-7707"/>
    <s v="Brett Huddleston"/>
    <x v="1"/>
    <x v="9"/>
    <x v="6"/>
    <x v="2"/>
    <x v="9"/>
    <n v="852.79"/>
    <n v="2"/>
    <n v="0.15"/>
    <n v="126.94"/>
  </r>
  <r>
    <n v="1315"/>
    <s v="NZ-2021-576574"/>
    <x v="207"/>
    <d v="2021-12-11T00:00:00"/>
    <x v="1"/>
    <s v="First Class"/>
    <s v="WI-8433"/>
    <s v="William Hyde"/>
    <x v="2"/>
    <x v="7"/>
    <x v="7"/>
    <x v="1"/>
    <x v="1"/>
    <n v="292.17"/>
    <n v="3"/>
    <n v="0.2"/>
    <n v="37.79"/>
  </r>
  <r>
    <n v="1316"/>
    <s v="NZ-2024-309041"/>
    <x v="575"/>
    <d v="2024-01-13T00:00:00"/>
    <x v="2"/>
    <s v="First Class"/>
    <s v="SH-5897"/>
    <s v="Shirley Jamieson"/>
    <x v="2"/>
    <x v="8"/>
    <x v="8"/>
    <x v="2"/>
    <x v="9"/>
    <n v="310.58"/>
    <n v="3"/>
    <n v="0.2"/>
    <n v="27.04"/>
  </r>
  <r>
    <n v="1317"/>
    <s v="NZ-2025-782703"/>
    <x v="501"/>
    <d v="2025-07-09T00:00:00"/>
    <x v="3"/>
    <s v="Standard Class"/>
    <s v="ME-1082"/>
    <s v="Melissa Gill"/>
    <x v="2"/>
    <x v="9"/>
    <x v="6"/>
    <x v="1"/>
    <x v="8"/>
    <n v="1477.04"/>
    <n v="4"/>
    <n v="0.15"/>
    <n v="107.96"/>
  </r>
  <r>
    <n v="1318"/>
    <s v="NZ-2023-276564"/>
    <x v="879"/>
    <d v="2023-08-23T00:00:00"/>
    <x v="0"/>
    <s v="Standard Class"/>
    <s v="SA-5867"/>
    <s v="Samuel Allen"/>
    <x v="1"/>
    <x v="6"/>
    <x v="6"/>
    <x v="0"/>
    <x v="6"/>
    <n v="105.01"/>
    <n v="10"/>
    <n v="0.15"/>
    <n v="0.23"/>
  </r>
  <r>
    <n v="1319"/>
    <s v="NZ-2022-901355"/>
    <x v="864"/>
    <d v="2022-07-17T00:00:00"/>
    <x v="4"/>
    <s v="Same Day"/>
    <s v="NI-5075"/>
    <s v="Nikita Phillips"/>
    <x v="2"/>
    <x v="6"/>
    <x v="6"/>
    <x v="2"/>
    <x v="5"/>
    <n v="22.32"/>
    <n v="8"/>
    <n v="0.15"/>
    <n v="2.0699999999999998"/>
  </r>
  <r>
    <n v="1320"/>
    <s v="NZ-2021-773028"/>
    <x v="317"/>
    <d v="2021-12-27T00:00:00"/>
    <x v="1"/>
    <s v="Second Class"/>
    <s v="WA-9508"/>
    <s v="Wayne Anderson"/>
    <x v="2"/>
    <x v="0"/>
    <x v="0"/>
    <x v="2"/>
    <x v="2"/>
    <n v="568.41999999999996"/>
    <n v="2"/>
    <n v="0.15"/>
    <n v="117.14"/>
  </r>
  <r>
    <n v="1321"/>
    <s v="NZ-2022-314891"/>
    <x v="450"/>
    <d v="2022-05-08T00:00:00"/>
    <x v="4"/>
    <s v="Same Day"/>
    <s v="JE-6943"/>
    <s v="Jennifer Anderson"/>
    <x v="2"/>
    <x v="8"/>
    <x v="8"/>
    <x v="2"/>
    <x v="11"/>
    <n v="575.99"/>
    <n v="9"/>
    <n v="0.15"/>
    <n v="80.53"/>
  </r>
  <r>
    <n v="1322"/>
    <s v="NZ-2025-147068"/>
    <x v="880"/>
    <d v="2025-06-03T00:00:00"/>
    <x v="3"/>
    <s v="Second Class"/>
    <s v="DO-6146"/>
    <s v="Donald Gledhill"/>
    <x v="2"/>
    <x v="1"/>
    <x v="1"/>
    <x v="0"/>
    <x v="6"/>
    <n v="793.86"/>
    <n v="1"/>
    <n v="0.2"/>
    <n v="164.13"/>
  </r>
  <r>
    <n v="1323"/>
    <s v="NZ-2025-100339"/>
    <x v="880"/>
    <d v="2025-06-05T00:00:00"/>
    <x v="3"/>
    <s v="Same Day"/>
    <s v="ER-1389"/>
    <s v="Erin Smith"/>
    <x v="2"/>
    <x v="8"/>
    <x v="8"/>
    <x v="2"/>
    <x v="5"/>
    <n v="1321.23"/>
    <n v="8"/>
    <n v="0.15"/>
    <n v="74.989999999999995"/>
  </r>
  <r>
    <n v="1324"/>
    <s v="NZ-2022-709536"/>
    <x v="881"/>
    <d v="2022-12-08T00:00:00"/>
    <x v="4"/>
    <s v="Second Class"/>
    <s v="LI-3493"/>
    <s v="Linda Crawford-Fox"/>
    <x v="2"/>
    <x v="3"/>
    <x v="3"/>
    <x v="1"/>
    <x v="8"/>
    <n v="1248.17"/>
    <n v="4"/>
    <n v="0.1"/>
    <n v="54.3"/>
  </r>
  <r>
    <n v="1325"/>
    <s v="NZ-2022-915120"/>
    <x v="882"/>
    <d v="2022-05-18T00:00:00"/>
    <x v="4"/>
    <s v="Same Day"/>
    <s v="AM-6212"/>
    <s v="Amelia Smith"/>
    <x v="2"/>
    <x v="7"/>
    <x v="7"/>
    <x v="0"/>
    <x v="4"/>
    <n v="425.55"/>
    <n v="8"/>
    <n v="0.1"/>
    <n v="42.94"/>
  </r>
  <r>
    <n v="1326"/>
    <s v="NZ-2021-950808"/>
    <x v="883"/>
    <d v="2021-12-01T00:00:00"/>
    <x v="1"/>
    <s v="First Class"/>
    <s v="SU-7650"/>
    <s v="Susan Boyce"/>
    <x v="1"/>
    <x v="7"/>
    <x v="7"/>
    <x v="2"/>
    <x v="9"/>
    <n v="28.52"/>
    <n v="3"/>
    <n v="0.1"/>
    <n v="5.54"/>
  </r>
  <r>
    <n v="1327"/>
    <s v="NZ-2024-245145"/>
    <x v="884"/>
    <d v="2024-12-27T00:00:00"/>
    <x v="2"/>
    <s v="Standard Class"/>
    <s v="JA-1169"/>
    <s v="Janine Gilchrist"/>
    <x v="0"/>
    <x v="8"/>
    <x v="8"/>
    <x v="1"/>
    <x v="3"/>
    <n v="1116.72"/>
    <n v="7"/>
    <n v="0.15"/>
    <n v="214.13"/>
  </r>
  <r>
    <n v="1328"/>
    <s v="NZ-2024-552038"/>
    <x v="840"/>
    <d v="2024-11-22T00:00:00"/>
    <x v="2"/>
    <s v="Standard Class"/>
    <s v="DE-4547"/>
    <s v="Dennis Laurenson"/>
    <x v="0"/>
    <x v="5"/>
    <x v="5"/>
    <x v="0"/>
    <x v="4"/>
    <n v="730.92"/>
    <n v="2"/>
    <n v="0.1"/>
    <n v="164.08"/>
  </r>
  <r>
    <n v="1329"/>
    <s v="NZ-2024-589122"/>
    <x v="885"/>
    <d v="2024-01-07T00:00:00"/>
    <x v="2"/>
    <s v="First Class"/>
    <s v="AN-7572"/>
    <s v="Andrew Davey"/>
    <x v="2"/>
    <x v="6"/>
    <x v="6"/>
    <x v="1"/>
    <x v="8"/>
    <n v="1434.15"/>
    <n v="10"/>
    <n v="0.15"/>
    <n v="212.84"/>
  </r>
  <r>
    <n v="1330"/>
    <s v="NZ-2022-844507"/>
    <x v="886"/>
    <d v="2022-05-05T00:00:00"/>
    <x v="4"/>
    <s v="Standard Class"/>
    <s v="JA-8455"/>
    <s v="Jamie Batchelar"/>
    <x v="2"/>
    <x v="1"/>
    <x v="1"/>
    <x v="1"/>
    <x v="7"/>
    <n v="1319.41"/>
    <n v="8"/>
    <n v="0.2"/>
    <n v="-6.78"/>
  </r>
  <r>
    <n v="1331"/>
    <s v="NZ-2024-510306"/>
    <x v="575"/>
    <d v="2024-01-13T00:00:00"/>
    <x v="2"/>
    <s v="Second Class"/>
    <s v="DA-3896"/>
    <s v="Daniel Douglas"/>
    <x v="2"/>
    <x v="3"/>
    <x v="3"/>
    <x v="1"/>
    <x v="1"/>
    <n v="1074.53"/>
    <n v="9"/>
    <n v="0.1"/>
    <n v="217.41"/>
  </r>
  <r>
    <n v="1332"/>
    <s v="NZ-2024-406589"/>
    <x v="186"/>
    <d v="2024-09-14T00:00:00"/>
    <x v="2"/>
    <s v="First Class"/>
    <s v="JA-2686"/>
    <s v="James Fox"/>
    <x v="1"/>
    <x v="2"/>
    <x v="2"/>
    <x v="2"/>
    <x v="5"/>
    <n v="889.57"/>
    <n v="6"/>
    <n v="0.2"/>
    <n v="170.15"/>
  </r>
  <r>
    <n v="1333"/>
    <s v="NZ-2023-793790"/>
    <x v="887"/>
    <d v="2023-07-03T00:00:00"/>
    <x v="0"/>
    <s v="Standard Class"/>
    <s v="MA-5910"/>
    <s v="Matthew Stevens"/>
    <x v="2"/>
    <x v="6"/>
    <x v="6"/>
    <x v="0"/>
    <x v="0"/>
    <n v="237.97"/>
    <n v="9"/>
    <n v="0"/>
    <n v="26.67"/>
  </r>
  <r>
    <n v="1334"/>
    <s v="NZ-2024-181430"/>
    <x v="888"/>
    <d v="2024-11-10T00:00:00"/>
    <x v="2"/>
    <s v="Same Day"/>
    <s v="LE-4166"/>
    <s v="Leo Price"/>
    <x v="2"/>
    <x v="2"/>
    <x v="2"/>
    <x v="0"/>
    <x v="10"/>
    <n v="1356.45"/>
    <n v="5"/>
    <n v="0"/>
    <n v="302.56"/>
  </r>
  <r>
    <n v="1335"/>
    <s v="NZ-2024-141295"/>
    <x v="889"/>
    <d v="2024-06-06T00:00:00"/>
    <x v="2"/>
    <s v="Standard Class"/>
    <s v="WI-5201"/>
    <s v="William Miller-Mason"/>
    <x v="2"/>
    <x v="8"/>
    <x v="8"/>
    <x v="1"/>
    <x v="3"/>
    <n v="113.97"/>
    <n v="5"/>
    <n v="0"/>
    <n v="8.39"/>
  </r>
  <r>
    <n v="1336"/>
    <s v="NZ-2024-851160"/>
    <x v="511"/>
    <d v="2024-04-29T00:00:00"/>
    <x v="2"/>
    <s v="Standard Class"/>
    <s v="HO-8253"/>
    <s v="Holly Wood"/>
    <x v="2"/>
    <x v="3"/>
    <x v="3"/>
    <x v="0"/>
    <x v="6"/>
    <n v="1250.19"/>
    <n v="6"/>
    <n v="0.1"/>
    <n v="90.1"/>
  </r>
  <r>
    <n v="1337"/>
    <s v="NZ-2024-592679"/>
    <x v="828"/>
    <d v="2024-01-25T00:00:00"/>
    <x v="2"/>
    <s v="Standard Class"/>
    <s v="TH-3537"/>
    <s v="Thomas Berkahn"/>
    <x v="0"/>
    <x v="6"/>
    <x v="6"/>
    <x v="2"/>
    <x v="5"/>
    <n v="1315.49"/>
    <n v="4"/>
    <n v="0.1"/>
    <n v="163.11000000000001"/>
  </r>
  <r>
    <n v="1338"/>
    <s v="NZ-2025-539124"/>
    <x v="568"/>
    <d v="2025-02-05T00:00:00"/>
    <x v="3"/>
    <s v="Same Day"/>
    <s v="BE-7537"/>
    <s v="Benjamin Sutton-Wong"/>
    <x v="2"/>
    <x v="9"/>
    <x v="6"/>
    <x v="2"/>
    <x v="9"/>
    <n v="81.59"/>
    <n v="8"/>
    <n v="0"/>
    <n v="13.68"/>
  </r>
  <r>
    <n v="1339"/>
    <s v="NZ-2021-101943"/>
    <x v="724"/>
    <d v="2021-12-19T00:00:00"/>
    <x v="1"/>
    <s v="Standard Class"/>
    <s v="MA-3393"/>
    <s v="Maria McCarthy"/>
    <x v="1"/>
    <x v="2"/>
    <x v="2"/>
    <x v="0"/>
    <x v="10"/>
    <n v="162.26"/>
    <n v="5"/>
    <n v="0.1"/>
    <n v="17.27"/>
  </r>
  <r>
    <n v="1340"/>
    <s v="NZ-2023-436352"/>
    <x v="161"/>
    <d v="2023-04-15T00:00:00"/>
    <x v="0"/>
    <s v="Second Class"/>
    <s v="LI-6084"/>
    <s v="Lisa Brown-Morton"/>
    <x v="2"/>
    <x v="8"/>
    <x v="8"/>
    <x v="0"/>
    <x v="4"/>
    <n v="773.49"/>
    <n v="9"/>
    <n v="0.15"/>
    <n v="184.74"/>
  </r>
  <r>
    <n v="1341"/>
    <s v="NZ-2021-554005"/>
    <x v="890"/>
    <d v="2021-11-19T00:00:00"/>
    <x v="1"/>
    <s v="First Class"/>
    <s v="KA-6466"/>
    <s v="Katrina Manson"/>
    <x v="0"/>
    <x v="5"/>
    <x v="5"/>
    <x v="1"/>
    <x v="7"/>
    <n v="1328.28"/>
    <n v="3"/>
    <n v="0.1"/>
    <n v="202.54"/>
  </r>
  <r>
    <n v="1342"/>
    <s v="NZ-2024-351149"/>
    <x v="891"/>
    <d v="2024-03-05T00:00:00"/>
    <x v="2"/>
    <s v="Second Class"/>
    <s v="TH-4581"/>
    <s v="Thomas Kay"/>
    <x v="0"/>
    <x v="5"/>
    <x v="5"/>
    <x v="2"/>
    <x v="11"/>
    <n v="307.64999999999998"/>
    <n v="4"/>
    <n v="0.2"/>
    <n v="16.600000000000001"/>
  </r>
  <r>
    <n v="1343"/>
    <s v="NZ-2023-784034"/>
    <x v="892"/>
    <d v="2023-06-09T00:00:00"/>
    <x v="0"/>
    <s v="First Class"/>
    <s v="AN-6007"/>
    <s v="Andrew Waugh-Hodson"/>
    <x v="2"/>
    <x v="2"/>
    <x v="2"/>
    <x v="0"/>
    <x v="6"/>
    <n v="990.15"/>
    <n v="6"/>
    <n v="0"/>
    <n v="142.87"/>
  </r>
  <r>
    <n v="1344"/>
    <s v="NZ-2023-226069"/>
    <x v="352"/>
    <d v="2023-11-24T00:00:00"/>
    <x v="0"/>
    <s v="Same Day"/>
    <s v="DA-1886"/>
    <s v="David Jones"/>
    <x v="0"/>
    <x v="1"/>
    <x v="1"/>
    <x v="2"/>
    <x v="11"/>
    <n v="1146.42"/>
    <n v="7"/>
    <n v="0.15"/>
    <n v="44.41"/>
  </r>
  <r>
    <n v="1345"/>
    <s v="NZ-2023-130396"/>
    <x v="893"/>
    <d v="2023-09-21T00:00:00"/>
    <x v="0"/>
    <s v="Second Class"/>
    <s v="SO-2685"/>
    <s v="Sophie Chapman"/>
    <x v="0"/>
    <x v="5"/>
    <x v="5"/>
    <x v="2"/>
    <x v="2"/>
    <n v="429.87"/>
    <n v="8"/>
    <n v="0.1"/>
    <n v="98.52"/>
  </r>
  <r>
    <n v="1346"/>
    <s v="NZ-2023-756618"/>
    <x v="352"/>
    <d v="2023-11-26T00:00:00"/>
    <x v="0"/>
    <s v="Same Day"/>
    <s v="MI-4677"/>
    <s v="Michael Stevens"/>
    <x v="1"/>
    <x v="2"/>
    <x v="2"/>
    <x v="2"/>
    <x v="9"/>
    <n v="1006.67"/>
    <n v="4"/>
    <n v="0.15"/>
    <n v="145.1"/>
  </r>
  <r>
    <n v="1347"/>
    <s v="NZ-2024-995638"/>
    <x v="131"/>
    <d v="2024-07-24T00:00:00"/>
    <x v="2"/>
    <s v="Same Day"/>
    <s v="MU-9356"/>
    <s v="Murray Gledhill"/>
    <x v="2"/>
    <x v="1"/>
    <x v="1"/>
    <x v="2"/>
    <x v="9"/>
    <n v="447.42"/>
    <n v="8"/>
    <n v="0.1"/>
    <n v="103.05"/>
  </r>
  <r>
    <n v="1348"/>
    <s v="NZ-2024-194760"/>
    <x v="894"/>
    <d v="2024-10-31T00:00:00"/>
    <x v="2"/>
    <s v="First Class"/>
    <s v="GL-4543"/>
    <s v="Glenda Thomas"/>
    <x v="2"/>
    <x v="5"/>
    <x v="5"/>
    <x v="0"/>
    <x v="6"/>
    <n v="222.74"/>
    <n v="6"/>
    <n v="0.15"/>
    <n v="23.32"/>
  </r>
  <r>
    <n v="1349"/>
    <s v="NZ-2022-617628"/>
    <x v="760"/>
    <d v="2022-05-04T00:00:00"/>
    <x v="4"/>
    <s v="Same Day"/>
    <s v="SH-9932"/>
    <s v="Shane Simmons"/>
    <x v="0"/>
    <x v="5"/>
    <x v="5"/>
    <x v="0"/>
    <x v="4"/>
    <n v="945.49"/>
    <n v="6"/>
    <n v="0.2"/>
    <n v="58.62"/>
  </r>
  <r>
    <n v="1350"/>
    <s v="NZ-2025-287126"/>
    <x v="895"/>
    <d v="2025-06-26T00:00:00"/>
    <x v="3"/>
    <s v="First Class"/>
    <s v="SU-2327"/>
    <s v="Susan Pickering-Frost"/>
    <x v="1"/>
    <x v="7"/>
    <x v="7"/>
    <x v="1"/>
    <x v="8"/>
    <n v="168.21"/>
    <n v="8"/>
    <n v="0.15"/>
    <n v="23.06"/>
  </r>
  <r>
    <n v="1351"/>
    <s v="NZ-2023-374130"/>
    <x v="564"/>
    <d v="2023-04-16T00:00:00"/>
    <x v="0"/>
    <s v="First Class"/>
    <s v="HO-3395"/>
    <s v="Holly Scott"/>
    <x v="0"/>
    <x v="9"/>
    <x v="6"/>
    <x v="1"/>
    <x v="8"/>
    <n v="838.41"/>
    <n v="2"/>
    <n v="0.2"/>
    <n v="90.9"/>
  </r>
  <r>
    <n v="1352"/>
    <s v="NZ-2024-429689"/>
    <x v="896"/>
    <d v="2024-12-05T00:00:00"/>
    <x v="2"/>
    <s v="Same Day"/>
    <s v="CA-7807"/>
    <s v="Carl Smith"/>
    <x v="0"/>
    <x v="1"/>
    <x v="1"/>
    <x v="0"/>
    <x v="6"/>
    <n v="1085.92"/>
    <n v="1"/>
    <n v="0.1"/>
    <n v="88.06"/>
  </r>
  <r>
    <n v="1353"/>
    <s v="NZ-2023-219919"/>
    <x v="491"/>
    <d v="2023-02-15T00:00:00"/>
    <x v="0"/>
    <s v="Same Day"/>
    <s v="BA-1404"/>
    <s v="Barbara Graham"/>
    <x v="1"/>
    <x v="3"/>
    <x v="3"/>
    <x v="1"/>
    <x v="3"/>
    <n v="1038.3800000000001"/>
    <n v="8"/>
    <n v="0.1"/>
    <n v="-7.45"/>
  </r>
  <r>
    <n v="1354"/>
    <s v="NZ-2021-870095"/>
    <x v="897"/>
    <d v="2021-11-06T00:00:00"/>
    <x v="1"/>
    <s v="First Class"/>
    <s v="MA-1884"/>
    <s v="Matthew Jellyman-Neal"/>
    <x v="2"/>
    <x v="1"/>
    <x v="1"/>
    <x v="1"/>
    <x v="8"/>
    <n v="111.87"/>
    <n v="1"/>
    <n v="0.15"/>
    <n v="11.15"/>
  </r>
  <r>
    <n v="1355"/>
    <s v="NZ-2025-459344"/>
    <x v="543"/>
    <d v="2025-04-28T00:00:00"/>
    <x v="3"/>
    <s v="Same Day"/>
    <s v="RY-5172"/>
    <s v="Ryan Taylor"/>
    <x v="0"/>
    <x v="0"/>
    <x v="0"/>
    <x v="2"/>
    <x v="11"/>
    <n v="743.7"/>
    <n v="3"/>
    <n v="0.15"/>
    <n v="-7.92"/>
  </r>
  <r>
    <n v="1356"/>
    <s v="NZ-2022-381259"/>
    <x v="898"/>
    <d v="2022-11-18T00:00:00"/>
    <x v="4"/>
    <s v="First Class"/>
    <s v="PE-4605"/>
    <s v="Peter Hardy"/>
    <x v="2"/>
    <x v="7"/>
    <x v="7"/>
    <x v="2"/>
    <x v="9"/>
    <n v="762.53"/>
    <n v="4"/>
    <n v="0.2"/>
    <n v="8.16"/>
  </r>
  <r>
    <n v="1357"/>
    <s v="NZ-2021-745593"/>
    <x v="526"/>
    <d v="2021-11-16T00:00:00"/>
    <x v="1"/>
    <s v="Same Day"/>
    <s v="LI-8625"/>
    <s v="Liam Marsh"/>
    <x v="2"/>
    <x v="0"/>
    <x v="0"/>
    <x v="2"/>
    <x v="5"/>
    <n v="246.27"/>
    <n v="9"/>
    <n v="0"/>
    <n v="22.5"/>
  </r>
  <r>
    <n v="1358"/>
    <s v="NZ-2022-876083"/>
    <x v="899"/>
    <d v="2022-11-27T00:00:00"/>
    <x v="4"/>
    <s v="Same Day"/>
    <s v="KI-7843"/>
    <s v="Kim Bailey"/>
    <x v="0"/>
    <x v="8"/>
    <x v="8"/>
    <x v="2"/>
    <x v="5"/>
    <n v="138.46"/>
    <n v="8"/>
    <n v="0.1"/>
    <n v="20.14"/>
  </r>
  <r>
    <n v="1359"/>
    <s v="NZ-2022-242351"/>
    <x v="771"/>
    <d v="2022-02-03T00:00:00"/>
    <x v="4"/>
    <s v="Same Day"/>
    <s v="MA-9166"/>
    <s v="Matthew Wilkinson-Dick"/>
    <x v="1"/>
    <x v="2"/>
    <x v="2"/>
    <x v="0"/>
    <x v="0"/>
    <n v="483.08"/>
    <n v="2"/>
    <n v="0"/>
    <n v="18.54"/>
  </r>
  <r>
    <n v="1360"/>
    <s v="NZ-2022-417152"/>
    <x v="402"/>
    <d v="2022-11-18T00:00:00"/>
    <x v="4"/>
    <s v="Second Class"/>
    <s v="SA-8269"/>
    <s v="Sarah Davidson"/>
    <x v="1"/>
    <x v="7"/>
    <x v="7"/>
    <x v="1"/>
    <x v="7"/>
    <n v="477.34"/>
    <n v="3"/>
    <n v="0.15"/>
    <n v="70.47"/>
  </r>
  <r>
    <n v="1361"/>
    <s v="NZ-2022-682146"/>
    <x v="810"/>
    <d v="2022-08-10T00:00:00"/>
    <x v="4"/>
    <s v="Second Class"/>
    <s v="ME-8648"/>
    <s v="Melanie Owen"/>
    <x v="0"/>
    <x v="7"/>
    <x v="7"/>
    <x v="2"/>
    <x v="2"/>
    <n v="231.21"/>
    <n v="5"/>
    <n v="0.15"/>
    <n v="6.34"/>
  </r>
  <r>
    <n v="1362"/>
    <s v="NZ-2022-778939"/>
    <x v="234"/>
    <d v="2022-08-02T00:00:00"/>
    <x v="4"/>
    <s v="Same Day"/>
    <s v="PA-8928"/>
    <s v="Patrick Healy"/>
    <x v="1"/>
    <x v="7"/>
    <x v="7"/>
    <x v="1"/>
    <x v="3"/>
    <n v="670.93"/>
    <n v="4"/>
    <n v="0"/>
    <n v="10.02"/>
  </r>
  <r>
    <n v="1363"/>
    <s v="NZ-2023-163386"/>
    <x v="900"/>
    <d v="2023-04-26T00:00:00"/>
    <x v="0"/>
    <s v="Second Class"/>
    <s v="JA-6368"/>
    <s v="Jacob Davenport"/>
    <x v="1"/>
    <x v="6"/>
    <x v="6"/>
    <x v="2"/>
    <x v="2"/>
    <n v="132.08000000000001"/>
    <n v="3"/>
    <n v="0.2"/>
    <n v="16.52"/>
  </r>
  <r>
    <n v="1364"/>
    <s v="NZ-2023-910768"/>
    <x v="789"/>
    <d v="2023-03-28T00:00:00"/>
    <x v="0"/>
    <s v="Second Class"/>
    <s v="HA-9291"/>
    <s v="Hayden Read"/>
    <x v="1"/>
    <x v="4"/>
    <x v="4"/>
    <x v="2"/>
    <x v="5"/>
    <n v="1219.51"/>
    <n v="10"/>
    <n v="0.1"/>
    <n v="106.93"/>
  </r>
  <r>
    <n v="1365"/>
    <s v="NZ-2024-119456"/>
    <x v="901"/>
    <d v="2024-01-17T00:00:00"/>
    <x v="2"/>
    <s v="Same Day"/>
    <s v="JO-7333"/>
    <s v="John Steele-Davis"/>
    <x v="0"/>
    <x v="6"/>
    <x v="6"/>
    <x v="0"/>
    <x v="6"/>
    <n v="611.29"/>
    <n v="7"/>
    <n v="0"/>
    <n v="134.43"/>
  </r>
  <r>
    <n v="1366"/>
    <s v="NZ-2022-463479"/>
    <x v="902"/>
    <d v="2022-02-15T00:00:00"/>
    <x v="4"/>
    <s v="First Class"/>
    <s v="LU-9319"/>
    <s v="Lucy Barnes"/>
    <x v="1"/>
    <x v="5"/>
    <x v="5"/>
    <x v="2"/>
    <x v="11"/>
    <n v="138.19"/>
    <n v="6"/>
    <n v="0"/>
    <n v="19.47"/>
  </r>
  <r>
    <n v="1367"/>
    <s v="NZ-2022-591013"/>
    <x v="523"/>
    <d v="2022-07-12T00:00:00"/>
    <x v="4"/>
    <s v="First Class"/>
    <s v="HU-8538"/>
    <s v="Huia Holloway"/>
    <x v="0"/>
    <x v="3"/>
    <x v="3"/>
    <x v="0"/>
    <x v="0"/>
    <n v="943.82"/>
    <n v="9"/>
    <n v="0.15"/>
    <n v="106.72"/>
  </r>
  <r>
    <n v="1368"/>
    <s v="NZ-2024-124377"/>
    <x v="903"/>
    <d v="2024-11-20T00:00:00"/>
    <x v="2"/>
    <s v="Standard Class"/>
    <s v="AS-9516"/>
    <s v="Ashley Smith-Prentice"/>
    <x v="0"/>
    <x v="3"/>
    <x v="3"/>
    <x v="0"/>
    <x v="6"/>
    <n v="319.45"/>
    <n v="6"/>
    <n v="0"/>
    <n v="7.35"/>
  </r>
  <r>
    <n v="1369"/>
    <s v="NZ-2021-696581"/>
    <x v="904"/>
    <d v="2021-07-28T00:00:00"/>
    <x v="1"/>
    <s v="Standard Class"/>
    <s v="KA-8277"/>
    <s v="Karyn McMahon"/>
    <x v="1"/>
    <x v="3"/>
    <x v="3"/>
    <x v="0"/>
    <x v="0"/>
    <n v="109.18"/>
    <n v="3"/>
    <n v="0"/>
    <n v="24.28"/>
  </r>
  <r>
    <n v="1370"/>
    <s v="NZ-2025-409856"/>
    <x v="584"/>
    <d v="2025-03-18T00:00:00"/>
    <x v="3"/>
    <s v="Same Day"/>
    <s v="KA-7357"/>
    <s v="Katherine Mann"/>
    <x v="0"/>
    <x v="9"/>
    <x v="6"/>
    <x v="1"/>
    <x v="7"/>
    <n v="974.83"/>
    <n v="4"/>
    <n v="0.1"/>
    <n v="85.15"/>
  </r>
  <r>
    <n v="1371"/>
    <s v="NZ-2022-343956"/>
    <x v="905"/>
    <d v="2022-10-31T00:00:00"/>
    <x v="4"/>
    <s v="Standard Class"/>
    <s v="MA-5595"/>
    <s v="Mark Bowden"/>
    <x v="0"/>
    <x v="1"/>
    <x v="1"/>
    <x v="2"/>
    <x v="2"/>
    <n v="483.48"/>
    <n v="6"/>
    <n v="0.15"/>
    <n v="103"/>
  </r>
  <r>
    <n v="1372"/>
    <s v="NZ-2024-392889"/>
    <x v="906"/>
    <d v="2024-11-07T00:00:00"/>
    <x v="2"/>
    <s v="Second Class"/>
    <s v="RI-5932"/>
    <s v="Richard Barnett"/>
    <x v="1"/>
    <x v="8"/>
    <x v="8"/>
    <x v="1"/>
    <x v="1"/>
    <n v="576.4"/>
    <n v="10"/>
    <n v="0"/>
    <n v="153.77000000000001"/>
  </r>
  <r>
    <n v="1373"/>
    <s v="NZ-2024-899450"/>
    <x v="907"/>
    <d v="2024-12-13T00:00:00"/>
    <x v="2"/>
    <s v="First Class"/>
    <s v="RA-8009"/>
    <s v="Rachel Hodson"/>
    <x v="1"/>
    <x v="2"/>
    <x v="2"/>
    <x v="1"/>
    <x v="8"/>
    <n v="1002.2"/>
    <n v="8"/>
    <n v="0"/>
    <n v="4.6100000000000003"/>
  </r>
  <r>
    <n v="1374"/>
    <s v="NZ-2022-309054"/>
    <x v="798"/>
    <d v="2022-03-13T00:00:00"/>
    <x v="4"/>
    <s v="Second Class"/>
    <s v="JA-7060"/>
    <s v="James Skinner-Jacques"/>
    <x v="2"/>
    <x v="2"/>
    <x v="2"/>
    <x v="0"/>
    <x v="4"/>
    <n v="769.06"/>
    <n v="9"/>
    <n v="0.1"/>
    <n v="67.44"/>
  </r>
  <r>
    <n v="1375"/>
    <s v="NZ-2022-701914"/>
    <x v="178"/>
    <d v="2023-01-06T00:00:00"/>
    <x v="0"/>
    <s v="First Class"/>
    <s v="AN-9157"/>
    <s v="Anthony Steer"/>
    <x v="1"/>
    <x v="9"/>
    <x v="6"/>
    <x v="1"/>
    <x v="7"/>
    <n v="1166.08"/>
    <n v="10"/>
    <n v="0.15"/>
    <n v="79.819999999999993"/>
  </r>
  <r>
    <n v="1376"/>
    <s v="NZ-2021-678593"/>
    <x v="775"/>
    <d v="2021-08-02T00:00:00"/>
    <x v="1"/>
    <s v="Standard Class"/>
    <s v="ST-5831"/>
    <s v="Stephanie O'Connor"/>
    <x v="2"/>
    <x v="6"/>
    <x v="6"/>
    <x v="0"/>
    <x v="6"/>
    <n v="1334.34"/>
    <n v="4"/>
    <n v="0.1"/>
    <n v="272.41000000000003"/>
  </r>
  <r>
    <n v="1377"/>
    <s v="NZ-2021-709826"/>
    <x v="908"/>
    <d v="2021-12-18T00:00:00"/>
    <x v="1"/>
    <s v="Same Day"/>
    <s v="MA-5791"/>
    <s v="Malcolm Burton"/>
    <x v="0"/>
    <x v="2"/>
    <x v="2"/>
    <x v="2"/>
    <x v="5"/>
    <n v="871.09"/>
    <n v="9"/>
    <n v="0.1"/>
    <n v="84.09"/>
  </r>
  <r>
    <n v="1378"/>
    <s v="NZ-2025-928022"/>
    <x v="909"/>
    <d v="2025-06-28T00:00:00"/>
    <x v="3"/>
    <s v="First Class"/>
    <s v="MI-8199"/>
    <s v="Michelle Brown"/>
    <x v="1"/>
    <x v="4"/>
    <x v="4"/>
    <x v="1"/>
    <x v="8"/>
    <n v="1249.8599999999999"/>
    <n v="2"/>
    <n v="0.15"/>
    <n v="-2.72"/>
  </r>
  <r>
    <n v="1379"/>
    <s v="NZ-2023-245683"/>
    <x v="789"/>
    <d v="2023-03-28T00:00:00"/>
    <x v="0"/>
    <s v="First Class"/>
    <s v="CH-4135"/>
    <s v="Cheryl Rees-O'Donnell"/>
    <x v="1"/>
    <x v="9"/>
    <x v="6"/>
    <x v="1"/>
    <x v="1"/>
    <n v="698.04"/>
    <n v="7"/>
    <n v="0.2"/>
    <n v="109.5"/>
  </r>
  <r>
    <n v="1380"/>
    <s v="NZ-2022-145041"/>
    <x v="587"/>
    <d v="2022-06-30T00:00:00"/>
    <x v="4"/>
    <s v="Second Class"/>
    <s v="CH-2128"/>
    <s v="Cheyenne Nielsen"/>
    <x v="2"/>
    <x v="0"/>
    <x v="0"/>
    <x v="2"/>
    <x v="9"/>
    <n v="833.7"/>
    <n v="6"/>
    <n v="0.15"/>
    <n v="23.6"/>
  </r>
  <r>
    <n v="1381"/>
    <s v="NZ-2021-581572"/>
    <x v="910"/>
    <d v="2021-08-13T00:00:00"/>
    <x v="1"/>
    <s v="Standard Class"/>
    <s v="RA-6149"/>
    <s v="Rachel McDonald"/>
    <x v="2"/>
    <x v="4"/>
    <x v="4"/>
    <x v="1"/>
    <x v="8"/>
    <n v="720.19"/>
    <n v="7"/>
    <n v="0"/>
    <n v="8.98"/>
  </r>
  <r>
    <n v="1382"/>
    <s v="NZ-2022-510376"/>
    <x v="911"/>
    <d v="2022-01-29T00:00:00"/>
    <x v="4"/>
    <s v="First Class"/>
    <s v="LA-7761"/>
    <s v="Lauren Lamb"/>
    <x v="2"/>
    <x v="8"/>
    <x v="8"/>
    <x v="2"/>
    <x v="9"/>
    <n v="161.01"/>
    <n v="1"/>
    <n v="0.1"/>
    <n v="14.38"/>
  </r>
  <r>
    <n v="1383"/>
    <s v="NZ-2024-986337"/>
    <x v="186"/>
    <d v="2024-09-11T00:00:00"/>
    <x v="2"/>
    <s v="First Class"/>
    <s v="LU-2330"/>
    <s v="Luke Parsons"/>
    <x v="1"/>
    <x v="4"/>
    <x v="4"/>
    <x v="0"/>
    <x v="0"/>
    <n v="1042.42"/>
    <n v="8"/>
    <n v="0"/>
    <n v="190.21"/>
  </r>
  <r>
    <n v="1384"/>
    <s v="NZ-2024-169440"/>
    <x v="912"/>
    <d v="2024-03-03T00:00:00"/>
    <x v="2"/>
    <s v="First Class"/>
    <s v="CR-4344"/>
    <s v="Craig Adams"/>
    <x v="2"/>
    <x v="5"/>
    <x v="5"/>
    <x v="1"/>
    <x v="8"/>
    <n v="635.35"/>
    <n v="5"/>
    <n v="0.1"/>
    <n v="106.38"/>
  </r>
  <r>
    <n v="1385"/>
    <s v="NZ-2025-115926"/>
    <x v="664"/>
    <d v="2025-01-22T00:00:00"/>
    <x v="3"/>
    <s v="First Class"/>
    <s v="KA-1681"/>
    <s v="Katrina Jones"/>
    <x v="1"/>
    <x v="1"/>
    <x v="1"/>
    <x v="1"/>
    <x v="1"/>
    <n v="266.16000000000003"/>
    <n v="7"/>
    <n v="0.1"/>
    <n v="53.94"/>
  </r>
  <r>
    <n v="1386"/>
    <s v="NZ-2022-310197"/>
    <x v="271"/>
    <d v="2022-11-29T00:00:00"/>
    <x v="4"/>
    <s v="Same Day"/>
    <s v="MI-2731"/>
    <s v="Michael Bull"/>
    <x v="1"/>
    <x v="5"/>
    <x v="5"/>
    <x v="0"/>
    <x v="10"/>
    <n v="911.91"/>
    <n v="9"/>
    <n v="0.15"/>
    <n v="143.87"/>
  </r>
  <r>
    <n v="1387"/>
    <s v="NZ-2024-160214"/>
    <x v="411"/>
    <d v="2024-10-29T00:00:00"/>
    <x v="2"/>
    <s v="Same Day"/>
    <s v="LI-8896"/>
    <s v="Lincoln Weston"/>
    <x v="2"/>
    <x v="2"/>
    <x v="2"/>
    <x v="1"/>
    <x v="7"/>
    <n v="1335.68"/>
    <n v="7"/>
    <n v="0"/>
    <n v="117.01"/>
  </r>
  <r>
    <n v="1388"/>
    <s v="NZ-2022-637602"/>
    <x v="308"/>
    <d v="2022-11-26T00:00:00"/>
    <x v="4"/>
    <s v="Second Class"/>
    <s v="RO-1159"/>
    <s v="Rochelle Nicholson"/>
    <x v="0"/>
    <x v="2"/>
    <x v="2"/>
    <x v="0"/>
    <x v="0"/>
    <n v="119.37"/>
    <n v="10"/>
    <n v="0"/>
    <n v="19.55"/>
  </r>
  <r>
    <n v="1389"/>
    <s v="NZ-2024-380255"/>
    <x v="822"/>
    <d v="2024-08-09T00:00:00"/>
    <x v="2"/>
    <s v="Second Class"/>
    <s v="BR-8218"/>
    <s v="Brent Haines"/>
    <x v="1"/>
    <x v="6"/>
    <x v="6"/>
    <x v="2"/>
    <x v="5"/>
    <n v="212.76"/>
    <n v="1"/>
    <n v="0"/>
    <n v="29.72"/>
  </r>
  <r>
    <n v="1390"/>
    <s v="NZ-2023-106759"/>
    <x v="913"/>
    <d v="2023-10-11T00:00:00"/>
    <x v="0"/>
    <s v="First Class"/>
    <s v="MA-3306"/>
    <s v="Margaret Kenny"/>
    <x v="1"/>
    <x v="9"/>
    <x v="6"/>
    <x v="1"/>
    <x v="3"/>
    <n v="1057.3800000000001"/>
    <n v="2"/>
    <n v="0"/>
    <n v="300.85000000000002"/>
  </r>
  <r>
    <n v="1391"/>
    <s v="NZ-2022-930064"/>
    <x v="416"/>
    <d v="2022-09-22T00:00:00"/>
    <x v="4"/>
    <s v="Same Day"/>
    <s v="NI-4264"/>
    <s v="Nicola Jones"/>
    <x v="2"/>
    <x v="4"/>
    <x v="4"/>
    <x v="0"/>
    <x v="10"/>
    <n v="918.79"/>
    <n v="7"/>
    <n v="0.1"/>
    <n v="10.07"/>
  </r>
  <r>
    <n v="1392"/>
    <s v="NZ-2021-363180"/>
    <x v="914"/>
    <d v="2021-08-25T00:00:00"/>
    <x v="1"/>
    <s v="Standard Class"/>
    <s v="JO-8927"/>
    <s v="Joshua Bell-Satherley"/>
    <x v="2"/>
    <x v="2"/>
    <x v="2"/>
    <x v="2"/>
    <x v="11"/>
    <n v="1166.1099999999999"/>
    <n v="10"/>
    <n v="0"/>
    <n v="293.99"/>
  </r>
  <r>
    <n v="1393"/>
    <s v="NZ-2022-387698"/>
    <x v="629"/>
    <d v="2022-05-08T00:00:00"/>
    <x v="4"/>
    <s v="Standard Class"/>
    <s v="KI-8289"/>
    <s v="Kim Arnott"/>
    <x v="2"/>
    <x v="3"/>
    <x v="3"/>
    <x v="0"/>
    <x v="4"/>
    <n v="737.69"/>
    <n v="6"/>
    <n v="0"/>
    <n v="123.91"/>
  </r>
  <r>
    <n v="1394"/>
    <s v="NZ-2021-944658"/>
    <x v="915"/>
    <d v="2021-08-28T00:00:00"/>
    <x v="1"/>
    <s v="Standard Class"/>
    <s v="CA-8391"/>
    <s v="Carol O'Neill-Thomas"/>
    <x v="1"/>
    <x v="9"/>
    <x v="6"/>
    <x v="1"/>
    <x v="1"/>
    <n v="1392.14"/>
    <n v="3"/>
    <n v="0.1"/>
    <n v="164.19"/>
  </r>
  <r>
    <n v="1395"/>
    <s v="NZ-2024-745774"/>
    <x v="605"/>
    <d v="2024-03-10T00:00:00"/>
    <x v="2"/>
    <s v="Same Day"/>
    <s v="MI-3889"/>
    <s v="Michael Sinclair-Wallace"/>
    <x v="0"/>
    <x v="7"/>
    <x v="7"/>
    <x v="1"/>
    <x v="7"/>
    <n v="698.58"/>
    <n v="9"/>
    <n v="0.1"/>
    <n v="118.61"/>
  </r>
  <r>
    <n v="1396"/>
    <s v="NZ-2023-453557"/>
    <x v="916"/>
    <d v="2023-05-05T00:00:00"/>
    <x v="0"/>
    <s v="Standard Class"/>
    <s v="RE-9089"/>
    <s v="Reuben Williams"/>
    <x v="2"/>
    <x v="2"/>
    <x v="2"/>
    <x v="2"/>
    <x v="5"/>
    <n v="819"/>
    <n v="6"/>
    <n v="0"/>
    <n v="224.16"/>
  </r>
  <r>
    <n v="1397"/>
    <s v="NZ-2025-949571"/>
    <x v="342"/>
    <d v="2025-07-13T00:00:00"/>
    <x v="3"/>
    <s v="First Class"/>
    <s v="HA-9037"/>
    <s v="Hayley Bird"/>
    <x v="2"/>
    <x v="8"/>
    <x v="8"/>
    <x v="2"/>
    <x v="11"/>
    <n v="656.89"/>
    <n v="5"/>
    <n v="0"/>
    <n v="3.51"/>
  </r>
  <r>
    <n v="1398"/>
    <s v="NZ-2023-393170"/>
    <x v="256"/>
    <d v="2023-09-27T00:00:00"/>
    <x v="0"/>
    <s v="Standard Class"/>
    <s v="LI-6136"/>
    <s v="Linda Smith"/>
    <x v="0"/>
    <x v="9"/>
    <x v="6"/>
    <x v="0"/>
    <x v="4"/>
    <n v="674.44"/>
    <n v="3"/>
    <n v="0.1"/>
    <n v="90.2"/>
  </r>
  <r>
    <n v="1399"/>
    <s v="NZ-2021-765921"/>
    <x v="302"/>
    <d v="2021-07-20T00:00:00"/>
    <x v="1"/>
    <s v="Same Day"/>
    <s v="PA-4846"/>
    <s v="Paul McLeod"/>
    <x v="2"/>
    <x v="5"/>
    <x v="5"/>
    <x v="2"/>
    <x v="5"/>
    <n v="754.65"/>
    <n v="6"/>
    <n v="0.2"/>
    <n v="33.619999999999997"/>
  </r>
  <r>
    <n v="1400"/>
    <s v="NZ-2023-368061"/>
    <x v="670"/>
    <d v="2023-05-08T00:00:00"/>
    <x v="0"/>
    <s v="Same Day"/>
    <s v="WA-4074"/>
    <s v="Wayne Smith"/>
    <x v="2"/>
    <x v="2"/>
    <x v="2"/>
    <x v="2"/>
    <x v="9"/>
    <n v="1094.32"/>
    <n v="3"/>
    <n v="0.2"/>
    <n v="102.19"/>
  </r>
  <r>
    <n v="1401"/>
    <s v="NZ-2024-813382"/>
    <x v="917"/>
    <d v="2024-07-06T00:00:00"/>
    <x v="2"/>
    <s v="Second Class"/>
    <s v="CA-8043"/>
    <s v="Catherine Hoskins"/>
    <x v="2"/>
    <x v="9"/>
    <x v="6"/>
    <x v="1"/>
    <x v="3"/>
    <n v="161.18"/>
    <n v="8"/>
    <n v="0.2"/>
    <n v="14.1"/>
  </r>
  <r>
    <n v="1402"/>
    <s v="NZ-2022-940024"/>
    <x v="918"/>
    <d v="2022-04-27T00:00:00"/>
    <x v="4"/>
    <s v="Second Class"/>
    <s v="JE-6645"/>
    <s v="Jesse Coutts"/>
    <x v="0"/>
    <x v="1"/>
    <x v="1"/>
    <x v="2"/>
    <x v="2"/>
    <n v="1062.8399999999999"/>
    <n v="1"/>
    <n v="0.1"/>
    <n v="194.83"/>
  </r>
  <r>
    <n v="1403"/>
    <s v="NZ-2022-535366"/>
    <x v="235"/>
    <d v="2022-12-06T00:00:00"/>
    <x v="4"/>
    <s v="Same Day"/>
    <s v="DA-6364"/>
    <s v="David Cameron-Stubbs"/>
    <x v="0"/>
    <x v="3"/>
    <x v="3"/>
    <x v="0"/>
    <x v="6"/>
    <n v="1319.49"/>
    <n v="1"/>
    <n v="0.1"/>
    <n v="75.41"/>
  </r>
  <r>
    <n v="1404"/>
    <s v="NZ-2025-928219"/>
    <x v="919"/>
    <d v="2025-07-09T00:00:00"/>
    <x v="3"/>
    <s v="First Class"/>
    <s v="DA-5407"/>
    <s v="Daryl O'Neill"/>
    <x v="0"/>
    <x v="9"/>
    <x v="6"/>
    <x v="2"/>
    <x v="9"/>
    <n v="942.51"/>
    <n v="2"/>
    <n v="0.2"/>
    <n v="145.66999999999999"/>
  </r>
  <r>
    <n v="1405"/>
    <s v="NZ-2024-619223"/>
    <x v="758"/>
    <d v="2024-02-24T00:00:00"/>
    <x v="2"/>
    <s v="Same Day"/>
    <s v="SO-5196"/>
    <s v="Sophie Prouse"/>
    <x v="2"/>
    <x v="2"/>
    <x v="2"/>
    <x v="1"/>
    <x v="3"/>
    <n v="1349.93"/>
    <n v="8"/>
    <n v="0.15"/>
    <n v="294.54000000000002"/>
  </r>
  <r>
    <n v="1406"/>
    <s v="NZ-2022-110184"/>
    <x v="397"/>
    <d v="2022-11-27T00:00:00"/>
    <x v="4"/>
    <s v="First Class"/>
    <s v="JO-8530"/>
    <s v="John Dillon"/>
    <x v="2"/>
    <x v="5"/>
    <x v="5"/>
    <x v="1"/>
    <x v="8"/>
    <n v="723.54"/>
    <n v="3"/>
    <n v="0.15"/>
    <n v="23.07"/>
  </r>
  <r>
    <n v="1407"/>
    <s v="NZ-2024-408206"/>
    <x v="920"/>
    <d v="2024-12-11T00:00:00"/>
    <x v="2"/>
    <s v="First Class"/>
    <s v="NA-7772"/>
    <s v="Natalie Terry"/>
    <x v="1"/>
    <x v="9"/>
    <x v="6"/>
    <x v="0"/>
    <x v="10"/>
    <n v="986.41"/>
    <n v="5"/>
    <n v="0"/>
    <n v="258.77"/>
  </r>
  <r>
    <n v="1408"/>
    <s v="NZ-2022-591438"/>
    <x v="510"/>
    <d v="2022-04-11T00:00:00"/>
    <x v="4"/>
    <s v="Same Day"/>
    <s v="IS-7531"/>
    <s v="Isla Evans"/>
    <x v="2"/>
    <x v="1"/>
    <x v="1"/>
    <x v="0"/>
    <x v="4"/>
    <n v="856.77"/>
    <n v="3"/>
    <n v="0.15"/>
    <n v="199.9"/>
  </r>
  <r>
    <n v="1409"/>
    <s v="NZ-2024-180647"/>
    <x v="921"/>
    <d v="2024-04-06T00:00:00"/>
    <x v="2"/>
    <s v="Second Class"/>
    <s v="WA-5849"/>
    <s v="Warren Healy"/>
    <x v="0"/>
    <x v="9"/>
    <x v="6"/>
    <x v="0"/>
    <x v="6"/>
    <n v="1227.74"/>
    <n v="8"/>
    <n v="0.2"/>
    <n v="76.989999999999995"/>
  </r>
  <r>
    <n v="1410"/>
    <s v="NZ-2024-419797"/>
    <x v="462"/>
    <d v="2024-03-16T00:00:00"/>
    <x v="2"/>
    <s v="First Class"/>
    <s v="MI-8615"/>
    <s v="Michael Olsen"/>
    <x v="1"/>
    <x v="6"/>
    <x v="6"/>
    <x v="2"/>
    <x v="11"/>
    <n v="317.01"/>
    <n v="3"/>
    <n v="0.15"/>
    <n v="72.87"/>
  </r>
  <r>
    <n v="1411"/>
    <s v="NZ-2022-979823"/>
    <x v="922"/>
    <d v="2022-08-17T00:00:00"/>
    <x v="4"/>
    <s v="First Class"/>
    <s v="TH-6793"/>
    <s v="Thomas Booth"/>
    <x v="2"/>
    <x v="0"/>
    <x v="0"/>
    <x v="1"/>
    <x v="7"/>
    <n v="334.44"/>
    <n v="8"/>
    <n v="0.2"/>
    <n v="30.76"/>
  </r>
  <r>
    <n v="1412"/>
    <s v="NZ-2023-649669"/>
    <x v="549"/>
    <d v="2023-02-17T00:00:00"/>
    <x v="0"/>
    <s v="Second Class"/>
    <s v="PA-9170"/>
    <s v="Paul Duncan"/>
    <x v="0"/>
    <x v="8"/>
    <x v="8"/>
    <x v="2"/>
    <x v="5"/>
    <n v="680.57"/>
    <n v="2"/>
    <n v="0"/>
    <n v="58.48"/>
  </r>
  <r>
    <n v="1413"/>
    <s v="NZ-2024-122549"/>
    <x v="923"/>
    <d v="2024-04-07T00:00:00"/>
    <x v="2"/>
    <s v="First Class"/>
    <s v="CO-7734"/>
    <s v="Cody Stratford"/>
    <x v="2"/>
    <x v="2"/>
    <x v="2"/>
    <x v="1"/>
    <x v="1"/>
    <n v="1215.5"/>
    <n v="5"/>
    <n v="0.15"/>
    <n v="49.66"/>
  </r>
  <r>
    <n v="1414"/>
    <s v="NZ-2024-972305"/>
    <x v="572"/>
    <d v="2024-08-16T00:00:00"/>
    <x v="2"/>
    <s v="First Class"/>
    <s v="LI-6765"/>
    <s v="Linda Francis"/>
    <x v="0"/>
    <x v="6"/>
    <x v="6"/>
    <x v="1"/>
    <x v="7"/>
    <n v="1040.99"/>
    <n v="1"/>
    <n v="0.15"/>
    <n v="180.55"/>
  </r>
  <r>
    <n v="1415"/>
    <s v="NZ-2022-463710"/>
    <x v="924"/>
    <d v="2022-07-04T00:00:00"/>
    <x v="4"/>
    <s v="Second Class"/>
    <s v="BR-4458"/>
    <s v="Bradley Smith"/>
    <x v="2"/>
    <x v="3"/>
    <x v="3"/>
    <x v="2"/>
    <x v="5"/>
    <n v="1248.9100000000001"/>
    <n v="6"/>
    <n v="0"/>
    <n v="187.03"/>
  </r>
  <r>
    <n v="1416"/>
    <s v="NZ-2024-775775"/>
    <x v="278"/>
    <d v="2024-11-24T00:00:00"/>
    <x v="2"/>
    <s v="Same Day"/>
    <s v="CA-8040"/>
    <s v="Carol Herd"/>
    <x v="1"/>
    <x v="2"/>
    <x v="2"/>
    <x v="2"/>
    <x v="2"/>
    <n v="1377.78"/>
    <n v="8"/>
    <n v="0.15"/>
    <n v="16.850000000000001"/>
  </r>
  <r>
    <n v="1417"/>
    <s v="NZ-2025-832457"/>
    <x v="824"/>
    <d v="2025-04-07T00:00:00"/>
    <x v="3"/>
    <s v="Same Day"/>
    <s v="CH-4289"/>
    <s v="Charlotte Hansen"/>
    <x v="2"/>
    <x v="5"/>
    <x v="5"/>
    <x v="0"/>
    <x v="6"/>
    <n v="565.73"/>
    <n v="2"/>
    <n v="0.2"/>
    <n v="54.69"/>
  </r>
  <r>
    <n v="1418"/>
    <s v="NZ-2022-582015"/>
    <x v="235"/>
    <d v="2022-12-09T00:00:00"/>
    <x v="4"/>
    <s v="Standard Class"/>
    <s v="MA-1601"/>
    <s v="Madeleine Jennings"/>
    <x v="2"/>
    <x v="9"/>
    <x v="6"/>
    <x v="0"/>
    <x v="4"/>
    <n v="1004.35"/>
    <n v="5"/>
    <n v="0.15"/>
    <n v="39.630000000000003"/>
  </r>
  <r>
    <n v="1419"/>
    <s v="NZ-2022-802275"/>
    <x v="925"/>
    <d v="2022-06-18T00:00:00"/>
    <x v="4"/>
    <s v="Same Day"/>
    <s v="TR-2836"/>
    <s v="Tracey Burgess"/>
    <x v="0"/>
    <x v="3"/>
    <x v="3"/>
    <x v="2"/>
    <x v="5"/>
    <n v="1215.74"/>
    <n v="9"/>
    <n v="0.15"/>
    <n v="64.959999999999994"/>
  </r>
  <r>
    <n v="1420"/>
    <s v="NZ-2024-332229"/>
    <x v="3"/>
    <d v="2024-06-04T00:00:00"/>
    <x v="2"/>
    <s v="First Class"/>
    <s v="GR-3378"/>
    <s v="Grant Davey-Thomas"/>
    <x v="1"/>
    <x v="0"/>
    <x v="0"/>
    <x v="1"/>
    <x v="3"/>
    <n v="987.08"/>
    <n v="8"/>
    <n v="0.1"/>
    <n v="83.96"/>
  </r>
  <r>
    <n v="1421"/>
    <s v="NZ-2025-452152"/>
    <x v="581"/>
    <d v="2025-07-15T00:00:00"/>
    <x v="3"/>
    <s v="First Class"/>
    <s v="DA-5319"/>
    <s v="David Olsen"/>
    <x v="1"/>
    <x v="9"/>
    <x v="6"/>
    <x v="2"/>
    <x v="11"/>
    <n v="1298.6099999999999"/>
    <n v="2"/>
    <n v="0.2"/>
    <n v="84.45"/>
  </r>
  <r>
    <n v="1422"/>
    <s v="NZ-2022-522352"/>
    <x v="926"/>
    <d v="2022-07-12T00:00:00"/>
    <x v="4"/>
    <s v="Same Day"/>
    <s v="OL-7610"/>
    <s v="Olivia Hooper"/>
    <x v="2"/>
    <x v="1"/>
    <x v="1"/>
    <x v="2"/>
    <x v="2"/>
    <n v="338.83"/>
    <n v="8"/>
    <n v="0.15"/>
    <n v="54.1"/>
  </r>
  <r>
    <n v="1423"/>
    <s v="NZ-2022-229855"/>
    <x v="927"/>
    <d v="2022-03-17T00:00:00"/>
    <x v="4"/>
    <s v="Standard Class"/>
    <s v="MI-8965"/>
    <s v="Michael McCarthy-Kenny"/>
    <x v="1"/>
    <x v="5"/>
    <x v="5"/>
    <x v="0"/>
    <x v="10"/>
    <n v="395.9"/>
    <n v="2"/>
    <n v="0.15"/>
    <n v="90"/>
  </r>
  <r>
    <n v="1424"/>
    <s v="NZ-2023-593069"/>
    <x v="928"/>
    <d v="2023-08-09T00:00:00"/>
    <x v="0"/>
    <s v="Same Day"/>
    <s v="DA-9868"/>
    <s v="Damian Baldwin-Todd"/>
    <x v="1"/>
    <x v="9"/>
    <x v="6"/>
    <x v="2"/>
    <x v="9"/>
    <n v="601.30999999999995"/>
    <n v="5"/>
    <n v="0.2"/>
    <n v="32.659999999999997"/>
  </r>
  <r>
    <n v="1425"/>
    <s v="NZ-2021-346976"/>
    <x v="52"/>
    <d v="2021-08-09T00:00:00"/>
    <x v="1"/>
    <s v="Second Class"/>
    <s v="JO-1373"/>
    <s v="Joseph Stace"/>
    <x v="0"/>
    <x v="8"/>
    <x v="8"/>
    <x v="1"/>
    <x v="8"/>
    <n v="984.49"/>
    <n v="1"/>
    <n v="0.2"/>
    <n v="77.36"/>
  </r>
  <r>
    <n v="1426"/>
    <s v="NZ-2024-821067"/>
    <x v="929"/>
    <d v="2024-05-13T00:00:00"/>
    <x v="2"/>
    <s v="Standard Class"/>
    <s v="AN-7269"/>
    <s v="Anna Oliver"/>
    <x v="1"/>
    <x v="2"/>
    <x v="2"/>
    <x v="2"/>
    <x v="2"/>
    <n v="472.27"/>
    <n v="10"/>
    <n v="0.1"/>
    <n v="58.47"/>
  </r>
  <r>
    <n v="1427"/>
    <s v="NZ-2022-939894"/>
    <x v="613"/>
    <d v="2022-02-24T00:00:00"/>
    <x v="4"/>
    <s v="Same Day"/>
    <s v="BR-7936"/>
    <s v="Brooke Clarke-O'Connor"/>
    <x v="2"/>
    <x v="2"/>
    <x v="2"/>
    <x v="1"/>
    <x v="1"/>
    <n v="521.01"/>
    <n v="4"/>
    <n v="0.2"/>
    <n v="48.79"/>
  </r>
  <r>
    <n v="1428"/>
    <s v="NZ-2023-462026"/>
    <x v="233"/>
    <d v="2023-07-23T00:00:00"/>
    <x v="0"/>
    <s v="First Class"/>
    <s v="LO-8092"/>
    <s v="Logan Clarke"/>
    <x v="2"/>
    <x v="3"/>
    <x v="3"/>
    <x v="0"/>
    <x v="10"/>
    <n v="1272.5899999999999"/>
    <n v="9"/>
    <n v="0"/>
    <n v="102.62"/>
  </r>
  <r>
    <n v="1429"/>
    <s v="NZ-2023-801878"/>
    <x v="318"/>
    <d v="2023-03-31T00:00:00"/>
    <x v="0"/>
    <s v="First Class"/>
    <s v="DA-7644"/>
    <s v="Danielle Smith"/>
    <x v="2"/>
    <x v="8"/>
    <x v="8"/>
    <x v="0"/>
    <x v="10"/>
    <n v="1239.82"/>
    <n v="1"/>
    <n v="0"/>
    <n v="307.83"/>
  </r>
  <r>
    <n v="1430"/>
    <s v="NZ-2021-779385"/>
    <x v="930"/>
    <d v="2021-08-29T00:00:00"/>
    <x v="1"/>
    <s v="Standard Class"/>
    <s v="TA-1616"/>
    <s v="Tai Lewis"/>
    <x v="0"/>
    <x v="9"/>
    <x v="6"/>
    <x v="0"/>
    <x v="0"/>
    <n v="958.37"/>
    <n v="10"/>
    <n v="0.2"/>
    <n v="2.29"/>
  </r>
  <r>
    <n v="1431"/>
    <s v="NZ-2022-424491"/>
    <x v="163"/>
    <d v="2022-08-07T00:00:00"/>
    <x v="4"/>
    <s v="Standard Class"/>
    <s v="GE-7892"/>
    <s v="Georgina Barr"/>
    <x v="1"/>
    <x v="8"/>
    <x v="8"/>
    <x v="1"/>
    <x v="3"/>
    <n v="836.27"/>
    <n v="5"/>
    <n v="0.2"/>
    <n v="48.59"/>
  </r>
  <r>
    <n v="1432"/>
    <s v="NZ-2021-711303"/>
    <x v="931"/>
    <d v="2021-11-14T00:00:00"/>
    <x v="1"/>
    <s v="Standard Class"/>
    <s v="JO-1369"/>
    <s v="John Nicholas"/>
    <x v="0"/>
    <x v="1"/>
    <x v="1"/>
    <x v="1"/>
    <x v="3"/>
    <n v="815.21"/>
    <n v="6"/>
    <n v="0.15"/>
    <n v="21.99"/>
  </r>
  <r>
    <n v="1433"/>
    <s v="NZ-2024-397245"/>
    <x v="932"/>
    <d v="2024-01-05T00:00:00"/>
    <x v="2"/>
    <s v="Second Class"/>
    <s v="CO-7589"/>
    <s v="Colleen Hills"/>
    <x v="1"/>
    <x v="7"/>
    <x v="7"/>
    <x v="1"/>
    <x v="3"/>
    <n v="503.77"/>
    <n v="10"/>
    <n v="0"/>
    <n v="94.71"/>
  </r>
  <r>
    <n v="1434"/>
    <s v="NZ-2022-875587"/>
    <x v="662"/>
    <d v="2022-03-29T00:00:00"/>
    <x v="4"/>
    <s v="Second Class"/>
    <s v="MI-9335"/>
    <s v="Mitchell Manning-Mitchell"/>
    <x v="1"/>
    <x v="8"/>
    <x v="8"/>
    <x v="0"/>
    <x v="0"/>
    <n v="188.18"/>
    <n v="5"/>
    <n v="0.2"/>
    <n v="22.81"/>
  </r>
  <r>
    <n v="1435"/>
    <s v="NZ-2022-718586"/>
    <x v="933"/>
    <d v="2022-11-13T00:00:00"/>
    <x v="4"/>
    <s v="Standard Class"/>
    <s v="RY-4640"/>
    <s v="Ryan Cameron"/>
    <x v="1"/>
    <x v="0"/>
    <x v="0"/>
    <x v="2"/>
    <x v="11"/>
    <n v="1286.43"/>
    <n v="4"/>
    <n v="0.2"/>
    <n v="160.38999999999999"/>
  </r>
  <r>
    <n v="1436"/>
    <s v="NZ-2025-412052"/>
    <x v="327"/>
    <d v="2025-02-06T00:00:00"/>
    <x v="3"/>
    <s v="Same Day"/>
    <s v="ST-3963"/>
    <s v="Stephanie Furness"/>
    <x v="0"/>
    <x v="0"/>
    <x v="0"/>
    <x v="1"/>
    <x v="8"/>
    <n v="100.11"/>
    <n v="3"/>
    <n v="0"/>
    <n v="11.02"/>
  </r>
  <r>
    <n v="1437"/>
    <s v="NZ-2023-797639"/>
    <x v="322"/>
    <d v="2023-02-09T00:00:00"/>
    <x v="0"/>
    <s v="Same Day"/>
    <s v="ME-8557"/>
    <s v="Melanie Ryan"/>
    <x v="1"/>
    <x v="4"/>
    <x v="4"/>
    <x v="0"/>
    <x v="10"/>
    <n v="1021.16"/>
    <n v="2"/>
    <n v="0.2"/>
    <n v="197.35"/>
  </r>
  <r>
    <n v="1438"/>
    <s v="NZ-2021-871705"/>
    <x v="934"/>
    <d v="2021-11-20T00:00:00"/>
    <x v="1"/>
    <s v="Second Class"/>
    <s v="AM-6359"/>
    <s v="Amelia Smith"/>
    <x v="1"/>
    <x v="9"/>
    <x v="6"/>
    <x v="2"/>
    <x v="9"/>
    <n v="1390.01"/>
    <n v="3"/>
    <n v="0.1"/>
    <n v="93.83"/>
  </r>
  <r>
    <n v="1439"/>
    <s v="NZ-2022-979446"/>
    <x v="882"/>
    <d v="2022-05-24T00:00:00"/>
    <x v="4"/>
    <s v="Standard Class"/>
    <s v="JO-5008"/>
    <s v="Joanna Fowler"/>
    <x v="2"/>
    <x v="9"/>
    <x v="6"/>
    <x v="2"/>
    <x v="2"/>
    <n v="942.39"/>
    <n v="1"/>
    <n v="0.1"/>
    <n v="60.86"/>
  </r>
  <r>
    <n v="1440"/>
    <s v="NZ-2023-449700"/>
    <x v="779"/>
    <d v="2023-05-06T00:00:00"/>
    <x v="0"/>
    <s v="Second Class"/>
    <s v="AN-3249"/>
    <s v="Angus Eden"/>
    <x v="2"/>
    <x v="8"/>
    <x v="8"/>
    <x v="0"/>
    <x v="10"/>
    <n v="760.57"/>
    <n v="3"/>
    <n v="0.2"/>
    <n v="142.37"/>
  </r>
  <r>
    <n v="1441"/>
    <s v="NZ-2024-828245"/>
    <x v="211"/>
    <d v="2024-12-22T00:00:00"/>
    <x v="2"/>
    <s v="First Class"/>
    <s v="AL-3256"/>
    <s v="Alexander Howard"/>
    <x v="1"/>
    <x v="5"/>
    <x v="5"/>
    <x v="0"/>
    <x v="0"/>
    <n v="638.73"/>
    <n v="1"/>
    <n v="0.15"/>
    <n v="94.35"/>
  </r>
  <r>
    <n v="1442"/>
    <s v="NZ-2024-152180"/>
    <x v="935"/>
    <d v="2024-08-25T00:00:00"/>
    <x v="2"/>
    <s v="Second Class"/>
    <s v="DA-8754"/>
    <s v="Darryl Page"/>
    <x v="0"/>
    <x v="1"/>
    <x v="1"/>
    <x v="2"/>
    <x v="2"/>
    <n v="1119.29"/>
    <n v="9"/>
    <n v="0"/>
    <n v="327.24"/>
  </r>
  <r>
    <n v="1443"/>
    <s v="NZ-2022-171193"/>
    <x v="936"/>
    <d v="2022-09-10T00:00:00"/>
    <x v="4"/>
    <s v="First Class"/>
    <s v="DA-7049"/>
    <s v="David Rogers-Kennedy"/>
    <x v="2"/>
    <x v="2"/>
    <x v="2"/>
    <x v="0"/>
    <x v="10"/>
    <n v="1211.5999999999999"/>
    <n v="8"/>
    <n v="0.2"/>
    <n v="197.98"/>
  </r>
  <r>
    <n v="1444"/>
    <s v="NZ-2023-363925"/>
    <x v="937"/>
    <d v="2023-04-25T00:00:00"/>
    <x v="0"/>
    <s v="Standard Class"/>
    <s v="RO-7802"/>
    <s v="Robert Barnett-George"/>
    <x v="1"/>
    <x v="1"/>
    <x v="1"/>
    <x v="1"/>
    <x v="7"/>
    <n v="675.43"/>
    <n v="2"/>
    <n v="0.1"/>
    <n v="114.56"/>
  </r>
  <r>
    <n v="1445"/>
    <s v="NZ-2025-827813"/>
    <x v="217"/>
    <d v="2025-01-11T00:00:00"/>
    <x v="3"/>
    <s v="Standard Class"/>
    <s v="JO-9724"/>
    <s v="Joshua Ryan-Allen"/>
    <x v="2"/>
    <x v="9"/>
    <x v="6"/>
    <x v="0"/>
    <x v="10"/>
    <n v="1226.92"/>
    <n v="3"/>
    <n v="0.15"/>
    <n v="66.680000000000007"/>
  </r>
  <r>
    <n v="1446"/>
    <s v="NZ-2022-234896"/>
    <x v="938"/>
    <d v="2022-03-04T00:00:00"/>
    <x v="4"/>
    <s v="First Class"/>
    <s v="SI-6303"/>
    <s v="Simon Taylor"/>
    <x v="1"/>
    <x v="2"/>
    <x v="2"/>
    <x v="2"/>
    <x v="5"/>
    <n v="1464.22"/>
    <n v="9"/>
    <n v="0.15"/>
    <n v="188.12"/>
  </r>
  <r>
    <n v="1447"/>
    <s v="NZ-2022-851810"/>
    <x v="765"/>
    <d v="2022-09-12T00:00:00"/>
    <x v="4"/>
    <s v="Standard Class"/>
    <s v="BR-3259"/>
    <s v="Brian Montgomery"/>
    <x v="2"/>
    <x v="6"/>
    <x v="6"/>
    <x v="1"/>
    <x v="3"/>
    <n v="590.38"/>
    <n v="6"/>
    <n v="0.15"/>
    <n v="22.16"/>
  </r>
  <r>
    <n v="1448"/>
    <s v="NZ-2023-236795"/>
    <x v="939"/>
    <d v="2023-08-01T00:00:00"/>
    <x v="0"/>
    <s v="Standard Class"/>
    <s v="MA-8919"/>
    <s v="Madison Wood-Costello"/>
    <x v="1"/>
    <x v="4"/>
    <x v="4"/>
    <x v="1"/>
    <x v="7"/>
    <n v="501.19"/>
    <n v="6"/>
    <n v="0.1"/>
    <n v="88.38"/>
  </r>
  <r>
    <n v="1449"/>
    <s v="NZ-2025-780173"/>
    <x v="70"/>
    <d v="2025-03-14T00:00:00"/>
    <x v="3"/>
    <s v="Same Day"/>
    <s v="GA-7476"/>
    <s v="Gavin Williams"/>
    <x v="1"/>
    <x v="5"/>
    <x v="5"/>
    <x v="1"/>
    <x v="8"/>
    <n v="374.26"/>
    <n v="1"/>
    <n v="0.15"/>
    <n v="69.94"/>
  </r>
  <r>
    <n v="1450"/>
    <s v="NZ-2024-482311"/>
    <x v="442"/>
    <d v="2024-11-02T00:00:00"/>
    <x v="2"/>
    <s v="Standard Class"/>
    <s v="TR-4677"/>
    <s v="Troy Oliver"/>
    <x v="1"/>
    <x v="2"/>
    <x v="2"/>
    <x v="0"/>
    <x v="0"/>
    <n v="399.97"/>
    <n v="9"/>
    <n v="0.1"/>
    <n v="26.86"/>
  </r>
  <r>
    <n v="1451"/>
    <s v="NZ-2021-399173"/>
    <x v="183"/>
    <d v="2021-09-25T00:00:00"/>
    <x v="1"/>
    <s v="Second Class"/>
    <s v="SA-1221"/>
    <s v="Sandra Lucas-Adams"/>
    <x v="0"/>
    <x v="6"/>
    <x v="6"/>
    <x v="1"/>
    <x v="8"/>
    <n v="1128.3900000000001"/>
    <n v="10"/>
    <n v="0.1"/>
    <n v="111.34"/>
  </r>
  <r>
    <n v="1452"/>
    <s v="NZ-2025-565460"/>
    <x v="940"/>
    <d v="2025-01-04T00:00:00"/>
    <x v="3"/>
    <s v="First Class"/>
    <s v="NO-6206"/>
    <s v="Noah Monk"/>
    <x v="2"/>
    <x v="9"/>
    <x v="6"/>
    <x v="2"/>
    <x v="5"/>
    <n v="1436.45"/>
    <n v="7"/>
    <n v="0.1"/>
    <n v="13.68"/>
  </r>
  <r>
    <n v="1453"/>
    <s v="NZ-2022-162617"/>
    <x v="103"/>
    <d v="2022-02-17T00:00:00"/>
    <x v="4"/>
    <s v="Same Day"/>
    <s v="LU-1117"/>
    <s v="Luke Brown"/>
    <x v="2"/>
    <x v="9"/>
    <x v="6"/>
    <x v="2"/>
    <x v="2"/>
    <n v="623.99"/>
    <n v="7"/>
    <n v="0"/>
    <n v="97.99"/>
  </r>
  <r>
    <n v="1454"/>
    <s v="NZ-2023-235438"/>
    <x v="941"/>
    <d v="2023-10-30T00:00:00"/>
    <x v="0"/>
    <s v="Second Class"/>
    <s v="MA-7927"/>
    <s v="Madison Adams"/>
    <x v="2"/>
    <x v="4"/>
    <x v="4"/>
    <x v="0"/>
    <x v="0"/>
    <n v="297.89"/>
    <n v="9"/>
    <n v="0.15"/>
    <n v="-0.79"/>
  </r>
  <r>
    <n v="1455"/>
    <s v="NZ-2025-846171"/>
    <x v="295"/>
    <d v="2025-04-30T00:00:00"/>
    <x v="3"/>
    <s v="First Class"/>
    <s v="LO-8808"/>
    <s v="Louis Fisher"/>
    <x v="0"/>
    <x v="2"/>
    <x v="2"/>
    <x v="2"/>
    <x v="2"/>
    <n v="1373.54"/>
    <n v="5"/>
    <n v="0.15"/>
    <n v="87.65"/>
  </r>
  <r>
    <n v="1456"/>
    <s v="NZ-2022-586295"/>
    <x v="654"/>
    <d v="2022-08-09T00:00:00"/>
    <x v="4"/>
    <s v="Second Class"/>
    <s v="SA-9204"/>
    <s v="Sarah Skinner"/>
    <x v="1"/>
    <x v="6"/>
    <x v="6"/>
    <x v="1"/>
    <x v="3"/>
    <n v="1331.6"/>
    <n v="2"/>
    <n v="0.15"/>
    <n v="87.56"/>
  </r>
  <r>
    <n v="1457"/>
    <s v="NZ-2025-395126"/>
    <x v="56"/>
    <d v="2025-04-11T00:00:00"/>
    <x v="3"/>
    <s v="First Class"/>
    <s v="CH-7020"/>
    <s v="Charles Woods"/>
    <x v="1"/>
    <x v="7"/>
    <x v="7"/>
    <x v="1"/>
    <x v="3"/>
    <n v="184.98"/>
    <n v="5"/>
    <n v="0.15"/>
    <n v="26.88"/>
  </r>
  <r>
    <n v="1458"/>
    <s v="NZ-2022-345111"/>
    <x v="156"/>
    <d v="2022-08-17T00:00:00"/>
    <x v="4"/>
    <s v="Standard Class"/>
    <s v="LA-9113"/>
    <s v="Laura Marfell"/>
    <x v="1"/>
    <x v="2"/>
    <x v="2"/>
    <x v="1"/>
    <x v="1"/>
    <n v="984.58"/>
    <n v="5"/>
    <n v="0.1"/>
    <n v="137.83000000000001"/>
  </r>
  <r>
    <n v="1459"/>
    <s v="NZ-2021-269803"/>
    <x v="141"/>
    <d v="2021-08-16T00:00:00"/>
    <x v="1"/>
    <s v="Second Class"/>
    <s v="RI-9574"/>
    <s v="Richard Baxter"/>
    <x v="2"/>
    <x v="5"/>
    <x v="5"/>
    <x v="0"/>
    <x v="10"/>
    <n v="912.82"/>
    <n v="2"/>
    <n v="0.1"/>
    <n v="67.58"/>
  </r>
  <r>
    <n v="1460"/>
    <s v="NZ-2025-850113"/>
    <x v="942"/>
    <d v="2025-02-05T00:00:00"/>
    <x v="3"/>
    <s v="Same Day"/>
    <s v="SC-2568"/>
    <s v="Scott Ward"/>
    <x v="2"/>
    <x v="0"/>
    <x v="0"/>
    <x v="1"/>
    <x v="1"/>
    <n v="938.09"/>
    <n v="10"/>
    <n v="0.15"/>
    <n v="-4.8"/>
  </r>
  <r>
    <n v="1461"/>
    <s v="NZ-2023-511155"/>
    <x v="153"/>
    <d v="2023-05-30T00:00:00"/>
    <x v="0"/>
    <s v="Second Class"/>
    <s v="LI-3977"/>
    <s v="Linda Rose"/>
    <x v="1"/>
    <x v="9"/>
    <x v="6"/>
    <x v="2"/>
    <x v="9"/>
    <n v="630.49"/>
    <n v="5"/>
    <n v="0.15"/>
    <n v="106.67"/>
  </r>
  <r>
    <n v="1462"/>
    <s v="NZ-2022-645689"/>
    <x v="943"/>
    <d v="2022-10-27T00:00:00"/>
    <x v="4"/>
    <s v="Second Class"/>
    <s v="DA-2104"/>
    <s v="Daniel Moore"/>
    <x v="1"/>
    <x v="9"/>
    <x v="6"/>
    <x v="2"/>
    <x v="5"/>
    <n v="360.53"/>
    <n v="4"/>
    <n v="0.15"/>
    <n v="54.55"/>
  </r>
  <r>
    <n v="1463"/>
    <s v="NZ-2022-499213"/>
    <x v="538"/>
    <d v="2022-08-27T00:00:00"/>
    <x v="4"/>
    <s v="First Class"/>
    <s v="GR-2712"/>
    <s v="Grant Green"/>
    <x v="2"/>
    <x v="9"/>
    <x v="6"/>
    <x v="1"/>
    <x v="7"/>
    <n v="334.66"/>
    <n v="9"/>
    <n v="0"/>
    <n v="41.46"/>
  </r>
  <r>
    <n v="1464"/>
    <s v="NZ-2024-971059"/>
    <x v="39"/>
    <d v="2024-09-04T00:00:00"/>
    <x v="2"/>
    <s v="Standard Class"/>
    <s v="TA-5731"/>
    <s v="Tania Martin-McLachlan"/>
    <x v="1"/>
    <x v="5"/>
    <x v="5"/>
    <x v="2"/>
    <x v="9"/>
    <n v="846.21"/>
    <n v="8"/>
    <n v="0.15"/>
    <n v="166.21"/>
  </r>
  <r>
    <n v="1465"/>
    <s v="NZ-2022-641658"/>
    <x v="354"/>
    <d v="2022-02-09T00:00:00"/>
    <x v="4"/>
    <s v="Second Class"/>
    <s v="MA-6083"/>
    <s v="Mark Drummond-Ferguson"/>
    <x v="2"/>
    <x v="6"/>
    <x v="6"/>
    <x v="1"/>
    <x v="8"/>
    <n v="44.54"/>
    <n v="9"/>
    <n v="0.2"/>
    <n v="0.75"/>
  </r>
  <r>
    <n v="1466"/>
    <s v="NZ-2022-949640"/>
    <x v="944"/>
    <d v="2022-07-27T00:00:00"/>
    <x v="4"/>
    <s v="Second Class"/>
    <s v="DE-7528"/>
    <s v="Denise Stratford"/>
    <x v="2"/>
    <x v="8"/>
    <x v="8"/>
    <x v="1"/>
    <x v="3"/>
    <n v="1184.8699999999999"/>
    <n v="9"/>
    <n v="0.15"/>
    <n v="218.56"/>
  </r>
  <r>
    <n v="1467"/>
    <s v="NZ-2025-168668"/>
    <x v="18"/>
    <d v="2025-07-12T00:00:00"/>
    <x v="3"/>
    <s v="Second Class"/>
    <s v="BE-8925"/>
    <s v="Benjamin Reynolds-Forbes"/>
    <x v="0"/>
    <x v="8"/>
    <x v="8"/>
    <x v="0"/>
    <x v="10"/>
    <n v="1441.04"/>
    <n v="2"/>
    <n v="0.15"/>
    <n v="196.85"/>
  </r>
  <r>
    <n v="1468"/>
    <s v="NZ-2021-673812"/>
    <x v="199"/>
    <d v="2021-10-06T00:00:00"/>
    <x v="1"/>
    <s v="First Class"/>
    <s v="SH-5087"/>
    <s v="Sharon Owen-Fowler"/>
    <x v="0"/>
    <x v="2"/>
    <x v="2"/>
    <x v="1"/>
    <x v="3"/>
    <n v="557.44000000000005"/>
    <n v="3"/>
    <n v="0.1"/>
    <n v="112.81"/>
  </r>
  <r>
    <n v="1469"/>
    <s v="NZ-2023-460996"/>
    <x v="304"/>
    <d v="2023-03-27T00:00:00"/>
    <x v="0"/>
    <s v="Second Class"/>
    <s v="SA-7539"/>
    <s v="Sandra Ryan-Hopkins"/>
    <x v="2"/>
    <x v="3"/>
    <x v="3"/>
    <x v="0"/>
    <x v="4"/>
    <n v="1160.83"/>
    <n v="5"/>
    <n v="0.15"/>
    <n v="220.02"/>
  </r>
  <r>
    <n v="1470"/>
    <s v="NZ-2023-423453"/>
    <x v="177"/>
    <d v="2023-07-26T00:00:00"/>
    <x v="0"/>
    <s v="Same Day"/>
    <s v="TA-9632"/>
    <s v="Tangaroa Boyd"/>
    <x v="0"/>
    <x v="1"/>
    <x v="1"/>
    <x v="1"/>
    <x v="1"/>
    <n v="1459.46"/>
    <n v="3"/>
    <n v="0"/>
    <n v="386.35"/>
  </r>
  <r>
    <n v="1471"/>
    <s v="NZ-2025-505670"/>
    <x v="945"/>
    <d v="2025-03-23T00:00:00"/>
    <x v="3"/>
    <s v="First Class"/>
    <s v="CH-4386"/>
    <s v="Christopher Ward-Marshall"/>
    <x v="0"/>
    <x v="8"/>
    <x v="8"/>
    <x v="2"/>
    <x v="9"/>
    <n v="144.34"/>
    <n v="4"/>
    <n v="0"/>
    <n v="13.65"/>
  </r>
  <r>
    <n v="1472"/>
    <s v="NZ-2023-288790"/>
    <x v="946"/>
    <d v="2023-09-10T00:00:00"/>
    <x v="0"/>
    <s v="Standard Class"/>
    <s v="KE-2081"/>
    <s v="Kerry Griffin"/>
    <x v="0"/>
    <x v="5"/>
    <x v="5"/>
    <x v="2"/>
    <x v="9"/>
    <n v="667.2"/>
    <n v="2"/>
    <n v="0.1"/>
    <n v="158.15"/>
  </r>
  <r>
    <n v="1473"/>
    <s v="NZ-2024-450064"/>
    <x v="447"/>
    <d v="2024-05-04T00:00:00"/>
    <x v="2"/>
    <s v="Same Day"/>
    <s v="GL-7743"/>
    <s v="Glenn Flood"/>
    <x v="1"/>
    <x v="8"/>
    <x v="8"/>
    <x v="1"/>
    <x v="8"/>
    <n v="1233.42"/>
    <n v="9"/>
    <n v="0"/>
    <n v="28.17"/>
  </r>
  <r>
    <n v="1474"/>
    <s v="NZ-2022-309762"/>
    <x v="158"/>
    <d v="2022-01-17T00:00:00"/>
    <x v="4"/>
    <s v="Standard Class"/>
    <s v="KE-8134"/>
    <s v="Kelly Pope"/>
    <x v="0"/>
    <x v="5"/>
    <x v="5"/>
    <x v="0"/>
    <x v="0"/>
    <n v="906.33"/>
    <n v="6"/>
    <n v="0"/>
    <n v="194.6"/>
  </r>
  <r>
    <n v="1475"/>
    <s v="NZ-2023-254486"/>
    <x v="809"/>
    <d v="2023-05-20T00:00:00"/>
    <x v="0"/>
    <s v="Same Day"/>
    <s v="NA-5155"/>
    <s v="Natasha Jensen"/>
    <x v="0"/>
    <x v="8"/>
    <x v="8"/>
    <x v="0"/>
    <x v="0"/>
    <n v="225.43"/>
    <n v="10"/>
    <n v="0"/>
    <n v="65.86"/>
  </r>
  <r>
    <n v="1476"/>
    <s v="NZ-2022-975053"/>
    <x v="427"/>
    <d v="2022-08-03T00:00:00"/>
    <x v="4"/>
    <s v="Same Day"/>
    <s v="DA-5480"/>
    <s v="Danielle Graham"/>
    <x v="1"/>
    <x v="7"/>
    <x v="7"/>
    <x v="1"/>
    <x v="8"/>
    <n v="1052.3900000000001"/>
    <n v="1"/>
    <n v="0.1"/>
    <n v="61.91"/>
  </r>
  <r>
    <n v="1477"/>
    <s v="NZ-2024-107162"/>
    <x v="708"/>
    <d v="2024-09-30T00:00:00"/>
    <x v="2"/>
    <s v="First Class"/>
    <s v="RO-8791"/>
    <s v="Robert Black"/>
    <x v="2"/>
    <x v="9"/>
    <x v="6"/>
    <x v="0"/>
    <x v="0"/>
    <n v="1381.88"/>
    <n v="8"/>
    <n v="0.1"/>
    <n v="47.07"/>
  </r>
  <r>
    <n v="1478"/>
    <s v="NZ-2024-876134"/>
    <x v="947"/>
    <d v="2024-02-18T00:00:00"/>
    <x v="2"/>
    <s v="Second Class"/>
    <s v="OL-2677"/>
    <s v="Olivia Smith"/>
    <x v="1"/>
    <x v="6"/>
    <x v="6"/>
    <x v="1"/>
    <x v="8"/>
    <n v="651.04"/>
    <n v="1"/>
    <n v="0"/>
    <n v="170.15"/>
  </r>
  <r>
    <n v="1479"/>
    <s v="NZ-2024-534792"/>
    <x v="465"/>
    <d v="2024-11-25T00:00:00"/>
    <x v="2"/>
    <s v="First Class"/>
    <s v="GR-7978"/>
    <s v="Graeme Larsen"/>
    <x v="2"/>
    <x v="9"/>
    <x v="6"/>
    <x v="1"/>
    <x v="7"/>
    <n v="641.52"/>
    <n v="9"/>
    <n v="0.2"/>
    <n v="53.92"/>
  </r>
  <r>
    <n v="1480"/>
    <s v="NZ-2023-160424"/>
    <x v="352"/>
    <d v="2023-11-26T00:00:00"/>
    <x v="0"/>
    <s v="Second Class"/>
    <s v="ST-5992"/>
    <s v="Stella Taylor"/>
    <x v="0"/>
    <x v="7"/>
    <x v="7"/>
    <x v="0"/>
    <x v="10"/>
    <n v="409.13"/>
    <n v="10"/>
    <n v="0.15"/>
    <n v="23.05"/>
  </r>
  <r>
    <n v="1481"/>
    <s v="NZ-2025-192081"/>
    <x v="948"/>
    <d v="2025-03-01T00:00:00"/>
    <x v="3"/>
    <s v="First Class"/>
    <s v="ME-9682"/>
    <s v="Melissa Powell"/>
    <x v="0"/>
    <x v="2"/>
    <x v="2"/>
    <x v="1"/>
    <x v="7"/>
    <n v="634"/>
    <n v="2"/>
    <n v="0.2"/>
    <n v="56.49"/>
  </r>
  <r>
    <n v="1482"/>
    <s v="NZ-2024-422390"/>
    <x v="906"/>
    <d v="2024-11-07T00:00:00"/>
    <x v="2"/>
    <s v="Same Day"/>
    <s v="SA-5953"/>
    <s v="Samuel Woolley-Gibbons"/>
    <x v="2"/>
    <x v="5"/>
    <x v="5"/>
    <x v="1"/>
    <x v="7"/>
    <n v="1083.8699999999999"/>
    <n v="5"/>
    <n v="0.15"/>
    <n v="88.95"/>
  </r>
  <r>
    <n v="1483"/>
    <s v="NZ-2022-226488"/>
    <x v="508"/>
    <d v="2022-09-29T00:00:00"/>
    <x v="4"/>
    <s v="First Class"/>
    <s v="MI-8284"/>
    <s v="Michelle Terry"/>
    <x v="2"/>
    <x v="5"/>
    <x v="5"/>
    <x v="1"/>
    <x v="8"/>
    <n v="250.58"/>
    <n v="9"/>
    <n v="0.15"/>
    <n v="21.62"/>
  </r>
  <r>
    <n v="1484"/>
    <s v="NZ-2025-443571"/>
    <x v="895"/>
    <d v="2025-06-26T00:00:00"/>
    <x v="3"/>
    <s v="Same Day"/>
    <s v="EL-7789"/>
    <s v="Ella Davis-Davidson"/>
    <x v="2"/>
    <x v="3"/>
    <x v="3"/>
    <x v="0"/>
    <x v="4"/>
    <n v="360.27"/>
    <n v="3"/>
    <n v="0.15"/>
    <n v="63.32"/>
  </r>
  <r>
    <n v="1485"/>
    <s v="NZ-2024-171512"/>
    <x v="749"/>
    <d v="2024-03-31T00:00:00"/>
    <x v="2"/>
    <s v="Standard Class"/>
    <s v="SH-2303"/>
    <s v="Shane Grant"/>
    <x v="0"/>
    <x v="4"/>
    <x v="4"/>
    <x v="2"/>
    <x v="2"/>
    <n v="779.33"/>
    <n v="8"/>
    <n v="0"/>
    <n v="177.96"/>
  </r>
  <r>
    <n v="1486"/>
    <s v="NZ-2024-354602"/>
    <x v="413"/>
    <d v="2024-06-18T00:00:00"/>
    <x v="2"/>
    <s v="Standard Class"/>
    <s v="JO-1489"/>
    <s v="John MacDonald-Fowler"/>
    <x v="2"/>
    <x v="8"/>
    <x v="8"/>
    <x v="0"/>
    <x v="6"/>
    <n v="1065.2"/>
    <n v="9"/>
    <n v="0.15"/>
    <n v="163.85"/>
  </r>
  <r>
    <n v="1487"/>
    <s v="NZ-2023-633077"/>
    <x v="256"/>
    <d v="2023-09-24T00:00:00"/>
    <x v="0"/>
    <s v="Standard Class"/>
    <s v="JE-7765"/>
    <s v="Jessica O'Leary"/>
    <x v="1"/>
    <x v="0"/>
    <x v="0"/>
    <x v="0"/>
    <x v="4"/>
    <n v="723.55"/>
    <n v="7"/>
    <n v="0.2"/>
    <n v="130.72999999999999"/>
  </r>
  <r>
    <n v="1488"/>
    <s v="NZ-2022-802677"/>
    <x v="583"/>
    <d v="2022-09-04T00:00:00"/>
    <x v="4"/>
    <s v="Same Day"/>
    <s v="NI-4953"/>
    <s v="Nicholas Nelson-Wheeler"/>
    <x v="1"/>
    <x v="6"/>
    <x v="6"/>
    <x v="1"/>
    <x v="7"/>
    <n v="933.63"/>
    <n v="8"/>
    <n v="0.2"/>
    <n v="11.08"/>
  </r>
  <r>
    <n v="1489"/>
    <s v="NZ-2024-696727"/>
    <x v="448"/>
    <d v="2024-12-11T00:00:00"/>
    <x v="2"/>
    <s v="Second Class"/>
    <s v="LO-3721"/>
    <s v="Logan Smith"/>
    <x v="2"/>
    <x v="4"/>
    <x v="4"/>
    <x v="1"/>
    <x v="1"/>
    <n v="1093.8599999999999"/>
    <n v="3"/>
    <n v="0"/>
    <n v="65.33"/>
  </r>
  <r>
    <n v="1490"/>
    <s v="NZ-2023-721825"/>
    <x v="6"/>
    <d v="2023-06-09T00:00:00"/>
    <x v="0"/>
    <s v="Second Class"/>
    <s v="HA-5635"/>
    <s v="Hayley Russell"/>
    <x v="1"/>
    <x v="4"/>
    <x v="4"/>
    <x v="2"/>
    <x v="5"/>
    <n v="1032.3900000000001"/>
    <n v="9"/>
    <n v="0"/>
    <n v="239.4"/>
  </r>
  <r>
    <n v="1491"/>
    <s v="NZ-2024-501348"/>
    <x v="72"/>
    <d v="2024-08-06T00:00:00"/>
    <x v="2"/>
    <s v="Same Day"/>
    <s v="GE-1259"/>
    <s v="Georgia Hope"/>
    <x v="2"/>
    <x v="3"/>
    <x v="3"/>
    <x v="1"/>
    <x v="7"/>
    <n v="304.01"/>
    <n v="1"/>
    <n v="0.1"/>
    <n v="59.49"/>
  </r>
  <r>
    <n v="1492"/>
    <s v="NZ-2022-377501"/>
    <x v="850"/>
    <d v="2022-04-02T00:00:00"/>
    <x v="4"/>
    <s v="Same Day"/>
    <s v="MI-8571"/>
    <s v="Michael Donald"/>
    <x v="0"/>
    <x v="3"/>
    <x v="3"/>
    <x v="1"/>
    <x v="7"/>
    <n v="615.77"/>
    <n v="6"/>
    <n v="0.15"/>
    <n v="0.52"/>
  </r>
  <r>
    <n v="1493"/>
    <s v="NZ-2021-742346"/>
    <x v="949"/>
    <d v="2021-08-25T00:00:00"/>
    <x v="1"/>
    <s v="Standard Class"/>
    <s v="MI-7448"/>
    <s v="Millie Miller"/>
    <x v="1"/>
    <x v="0"/>
    <x v="0"/>
    <x v="2"/>
    <x v="9"/>
    <n v="1097.54"/>
    <n v="9"/>
    <n v="0"/>
    <n v="109.42"/>
  </r>
  <r>
    <n v="1494"/>
    <s v="NZ-2023-467821"/>
    <x v="195"/>
    <d v="2023-08-22T00:00:00"/>
    <x v="0"/>
    <s v="Standard Class"/>
    <s v="KA-4890"/>
    <s v="Kahurangi Mitchell"/>
    <x v="2"/>
    <x v="8"/>
    <x v="8"/>
    <x v="1"/>
    <x v="8"/>
    <n v="933.08"/>
    <n v="2"/>
    <n v="0"/>
    <n v="139.47"/>
  </r>
  <r>
    <n v="1495"/>
    <s v="NZ-2022-261642"/>
    <x v="332"/>
    <d v="2022-04-13T00:00:00"/>
    <x v="4"/>
    <s v="First Class"/>
    <s v="AN-6534"/>
    <s v="Anahera Harris"/>
    <x v="2"/>
    <x v="4"/>
    <x v="4"/>
    <x v="2"/>
    <x v="5"/>
    <n v="348.81"/>
    <n v="4"/>
    <n v="0"/>
    <n v="29.05"/>
  </r>
  <r>
    <n v="1496"/>
    <s v="NZ-2023-914778"/>
    <x v="804"/>
    <d v="2023-12-21T00:00:00"/>
    <x v="0"/>
    <s v="Second Class"/>
    <s v="OL-1826"/>
    <s v="Olivia Gillies"/>
    <x v="1"/>
    <x v="9"/>
    <x v="6"/>
    <x v="2"/>
    <x v="2"/>
    <n v="747.4"/>
    <n v="4"/>
    <n v="0"/>
    <n v="169.37"/>
  </r>
  <r>
    <n v="1497"/>
    <s v="NZ-2024-162828"/>
    <x v="891"/>
    <d v="2024-03-07T00:00:00"/>
    <x v="2"/>
    <s v="First Class"/>
    <s v="CH-3162"/>
    <s v="Chloe Hansen"/>
    <x v="0"/>
    <x v="1"/>
    <x v="1"/>
    <x v="1"/>
    <x v="7"/>
    <n v="527.34"/>
    <n v="5"/>
    <n v="0.1"/>
    <n v="80.83"/>
  </r>
  <r>
    <n v="1498"/>
    <s v="NZ-2025-947179"/>
    <x v="950"/>
    <d v="2025-04-16T00:00:00"/>
    <x v="3"/>
    <s v="First Class"/>
    <s v="AD-2626"/>
    <s v="Adam Howell"/>
    <x v="1"/>
    <x v="9"/>
    <x v="6"/>
    <x v="0"/>
    <x v="10"/>
    <n v="545.55999999999995"/>
    <n v="6"/>
    <n v="0"/>
    <n v="142.44999999999999"/>
  </r>
  <r>
    <n v="1499"/>
    <s v="NZ-2022-389275"/>
    <x v="535"/>
    <d v="2022-09-05T00:00:00"/>
    <x v="4"/>
    <s v="Standard Class"/>
    <s v="SA-4841"/>
    <s v="Sandra Gilchrist"/>
    <x v="2"/>
    <x v="8"/>
    <x v="8"/>
    <x v="0"/>
    <x v="10"/>
    <n v="458.59"/>
    <n v="6"/>
    <n v="0"/>
    <n v="16.82"/>
  </r>
  <r>
    <n v="1500"/>
    <s v="NZ-2022-251505"/>
    <x v="860"/>
    <d v="2022-06-23T00:00:00"/>
    <x v="4"/>
    <s v="Standard Class"/>
    <s v="DE-5367"/>
    <s v="Deborah Hudson"/>
    <x v="0"/>
    <x v="6"/>
    <x v="6"/>
    <x v="1"/>
    <x v="1"/>
    <n v="668.95"/>
    <n v="6"/>
    <n v="0"/>
    <n v="104.41"/>
  </r>
  <r>
    <n v="1501"/>
    <s v="NZ-2021-197657"/>
    <x v="951"/>
    <d v="2021-10-25T00:00:00"/>
    <x v="1"/>
    <s v="First Class"/>
    <s v="DI-4038"/>
    <s v="Dion Sinclair"/>
    <x v="1"/>
    <x v="2"/>
    <x v="2"/>
    <x v="1"/>
    <x v="1"/>
    <n v="1359.48"/>
    <n v="2"/>
    <n v="0.2"/>
    <n v="212.85"/>
  </r>
  <r>
    <n v="1502"/>
    <s v="NZ-2022-520779"/>
    <x v="952"/>
    <d v="2022-06-27T00:00:00"/>
    <x v="4"/>
    <s v="First Class"/>
    <s v="AN-9940"/>
    <s v="Anne Simpson"/>
    <x v="0"/>
    <x v="5"/>
    <x v="5"/>
    <x v="0"/>
    <x v="0"/>
    <n v="1373.37"/>
    <n v="3"/>
    <n v="0.15"/>
    <n v="311.89"/>
  </r>
  <r>
    <n v="1503"/>
    <s v="NZ-2022-386268"/>
    <x v="312"/>
    <d v="2022-05-20T00:00:00"/>
    <x v="4"/>
    <s v="Standard Class"/>
    <s v="DA-8572"/>
    <s v="Daniel Jensen"/>
    <x v="1"/>
    <x v="6"/>
    <x v="6"/>
    <x v="2"/>
    <x v="11"/>
    <n v="582.39"/>
    <n v="7"/>
    <n v="0.2"/>
    <n v="104.75"/>
  </r>
  <r>
    <n v="1504"/>
    <s v="NZ-2023-207795"/>
    <x v="356"/>
    <d v="2023-10-25T00:00:00"/>
    <x v="0"/>
    <s v="Standard Class"/>
    <s v="JO-2294"/>
    <s v="Joseph Griffiths"/>
    <x v="1"/>
    <x v="1"/>
    <x v="1"/>
    <x v="2"/>
    <x v="5"/>
    <n v="923.53"/>
    <n v="10"/>
    <n v="0.1"/>
    <n v="23.15"/>
  </r>
  <r>
    <n v="1505"/>
    <s v="NZ-2024-890689"/>
    <x v="405"/>
    <d v="2024-05-01T00:00:00"/>
    <x v="2"/>
    <s v="Standard Class"/>
    <s v="PA-2649"/>
    <s v="Patricia Gilchrist"/>
    <x v="2"/>
    <x v="5"/>
    <x v="5"/>
    <x v="1"/>
    <x v="3"/>
    <n v="1265.8599999999999"/>
    <n v="5"/>
    <n v="0"/>
    <n v="259.55"/>
  </r>
  <r>
    <n v="1506"/>
    <s v="NZ-2024-431391"/>
    <x v="953"/>
    <d v="2024-10-06T00:00:00"/>
    <x v="2"/>
    <s v="Second Class"/>
    <s v="RO-6075"/>
    <s v="Rosemary Evans"/>
    <x v="0"/>
    <x v="7"/>
    <x v="7"/>
    <x v="2"/>
    <x v="9"/>
    <n v="866.35"/>
    <n v="1"/>
    <n v="0.2"/>
    <n v="103.6"/>
  </r>
  <r>
    <n v="1507"/>
    <s v="NZ-2023-295228"/>
    <x v="954"/>
    <d v="2023-06-28T00:00:00"/>
    <x v="0"/>
    <s v="Second Class"/>
    <s v="BR-5542"/>
    <s v="Bronwyn Anderson"/>
    <x v="2"/>
    <x v="4"/>
    <x v="4"/>
    <x v="1"/>
    <x v="1"/>
    <n v="1296.99"/>
    <n v="3"/>
    <n v="0.15"/>
    <n v="-0.74"/>
  </r>
  <r>
    <n v="1508"/>
    <s v="NZ-2021-764806"/>
    <x v="910"/>
    <d v="2021-08-13T00:00:00"/>
    <x v="1"/>
    <s v="Same Day"/>
    <s v="PH-4241"/>
    <s v="Philip Harris"/>
    <x v="1"/>
    <x v="3"/>
    <x v="3"/>
    <x v="2"/>
    <x v="5"/>
    <n v="1411.42"/>
    <n v="4"/>
    <n v="0.1"/>
    <n v="182.56"/>
  </r>
  <r>
    <n v="1509"/>
    <s v="NZ-2024-973679"/>
    <x v="955"/>
    <d v="2024-03-15T00:00:00"/>
    <x v="2"/>
    <s v="Same Day"/>
    <s v="IA-7304"/>
    <s v="Ian Casey"/>
    <x v="2"/>
    <x v="8"/>
    <x v="8"/>
    <x v="0"/>
    <x v="0"/>
    <n v="703.07"/>
    <n v="7"/>
    <n v="0"/>
    <n v="204.29"/>
  </r>
  <r>
    <n v="1510"/>
    <s v="NZ-2021-198044"/>
    <x v="883"/>
    <d v="2021-12-01T00:00:00"/>
    <x v="1"/>
    <s v="Same Day"/>
    <s v="JO-2396"/>
    <s v="Joseph Carter-Spencer"/>
    <x v="2"/>
    <x v="7"/>
    <x v="7"/>
    <x v="2"/>
    <x v="9"/>
    <n v="239.92"/>
    <n v="7"/>
    <n v="0.2"/>
    <n v="3.23"/>
  </r>
  <r>
    <n v="1511"/>
    <s v="NZ-2024-730775"/>
    <x v="956"/>
    <d v="2024-01-31T00:00:00"/>
    <x v="2"/>
    <s v="Second Class"/>
    <s v="XA-3721"/>
    <s v="Xavier McKenna"/>
    <x v="1"/>
    <x v="0"/>
    <x v="0"/>
    <x v="2"/>
    <x v="9"/>
    <n v="1209.05"/>
    <n v="1"/>
    <n v="0.1"/>
    <n v="35.1"/>
  </r>
  <r>
    <n v="1512"/>
    <s v="NZ-2022-507590"/>
    <x v="957"/>
    <d v="2022-11-19T00:00:00"/>
    <x v="4"/>
    <s v="Standard Class"/>
    <s v="EM-3687"/>
    <s v="Emily Ewart-Stevens"/>
    <x v="2"/>
    <x v="2"/>
    <x v="2"/>
    <x v="2"/>
    <x v="2"/>
    <n v="1317.2"/>
    <n v="6"/>
    <n v="0.1"/>
    <n v="140.57"/>
  </r>
  <r>
    <n v="1513"/>
    <s v="NZ-2023-205849"/>
    <x v="816"/>
    <d v="2023-03-27T00:00:00"/>
    <x v="0"/>
    <s v="Second Class"/>
    <s v="RU-3463"/>
    <s v="Ruby Fuller"/>
    <x v="0"/>
    <x v="3"/>
    <x v="3"/>
    <x v="0"/>
    <x v="0"/>
    <n v="671.15"/>
    <n v="1"/>
    <n v="0"/>
    <n v="140.71"/>
  </r>
  <r>
    <n v="1514"/>
    <s v="NZ-2024-827997"/>
    <x v="90"/>
    <d v="2024-07-23T00:00:00"/>
    <x v="2"/>
    <s v="Standard Class"/>
    <s v="PA-8460"/>
    <s v="Paul Mason"/>
    <x v="2"/>
    <x v="5"/>
    <x v="5"/>
    <x v="0"/>
    <x v="4"/>
    <n v="1422.19"/>
    <n v="6"/>
    <n v="0.15"/>
    <n v="19.25"/>
  </r>
  <r>
    <n v="1515"/>
    <s v="NZ-2024-180205"/>
    <x v="958"/>
    <d v="2024-11-02T00:00:00"/>
    <x v="2"/>
    <s v="Standard Class"/>
    <s v="JA-8817"/>
    <s v="Jamie O'Sullivan"/>
    <x v="1"/>
    <x v="0"/>
    <x v="0"/>
    <x v="2"/>
    <x v="2"/>
    <n v="1136.1199999999999"/>
    <n v="4"/>
    <n v="0.15"/>
    <n v="245.78"/>
  </r>
  <r>
    <n v="1516"/>
    <s v="NZ-2022-590364"/>
    <x v="645"/>
    <d v="2022-11-12T00:00:00"/>
    <x v="4"/>
    <s v="Second Class"/>
    <s v="HE-1175"/>
    <s v="Helen George"/>
    <x v="1"/>
    <x v="3"/>
    <x v="3"/>
    <x v="0"/>
    <x v="4"/>
    <n v="759.99"/>
    <n v="1"/>
    <n v="0.2"/>
    <n v="135.38"/>
  </r>
  <r>
    <n v="1517"/>
    <s v="NZ-2024-200289"/>
    <x v="269"/>
    <d v="2024-03-31T00:00:00"/>
    <x v="2"/>
    <s v="Standard Class"/>
    <s v="SH-5458"/>
    <s v="Shannon Mitchell-Coley"/>
    <x v="0"/>
    <x v="8"/>
    <x v="8"/>
    <x v="0"/>
    <x v="6"/>
    <n v="1453.79"/>
    <n v="10"/>
    <n v="0.1"/>
    <n v="354.36"/>
  </r>
  <r>
    <n v="1518"/>
    <s v="NZ-2024-896820"/>
    <x v="640"/>
    <d v="2024-09-09T00:00:00"/>
    <x v="2"/>
    <s v="Second Class"/>
    <s v="AS-2860"/>
    <s v="Ashton Price"/>
    <x v="1"/>
    <x v="0"/>
    <x v="0"/>
    <x v="1"/>
    <x v="3"/>
    <n v="205.57"/>
    <n v="10"/>
    <n v="0.2"/>
    <n v="24.16"/>
  </r>
  <r>
    <n v="1519"/>
    <s v="NZ-2022-208281"/>
    <x v="471"/>
    <d v="2022-09-14T00:00:00"/>
    <x v="4"/>
    <s v="Same Day"/>
    <s v="AV-8239"/>
    <s v="Ava Williams-Kennedy"/>
    <x v="2"/>
    <x v="6"/>
    <x v="6"/>
    <x v="0"/>
    <x v="4"/>
    <n v="316.45"/>
    <n v="4"/>
    <n v="0"/>
    <n v="26.61"/>
  </r>
  <r>
    <n v="1520"/>
    <s v="NZ-2022-675204"/>
    <x v="366"/>
    <d v="2022-12-04T00:00:00"/>
    <x v="4"/>
    <s v="Second Class"/>
    <s v="EZ-7782"/>
    <s v="Ezra Smart-Hughes"/>
    <x v="1"/>
    <x v="7"/>
    <x v="7"/>
    <x v="0"/>
    <x v="10"/>
    <n v="190.39"/>
    <n v="1"/>
    <n v="0"/>
    <n v="51.77"/>
  </r>
  <r>
    <n v="1521"/>
    <s v="NZ-2024-663472"/>
    <x v="920"/>
    <d v="2024-12-14T00:00:00"/>
    <x v="2"/>
    <s v="Second Class"/>
    <s v="SU-7264"/>
    <s v="Susan West"/>
    <x v="0"/>
    <x v="3"/>
    <x v="3"/>
    <x v="0"/>
    <x v="0"/>
    <n v="1019.46"/>
    <n v="6"/>
    <n v="0.1"/>
    <n v="72.510000000000005"/>
  </r>
  <r>
    <n v="1522"/>
    <s v="NZ-2022-624086"/>
    <x v="853"/>
    <d v="2022-04-26T00:00:00"/>
    <x v="4"/>
    <s v="First Class"/>
    <s v="DI-3636"/>
    <s v="Diane Green"/>
    <x v="2"/>
    <x v="5"/>
    <x v="5"/>
    <x v="1"/>
    <x v="3"/>
    <n v="1148.8399999999999"/>
    <n v="7"/>
    <n v="0.15"/>
    <n v="100.58"/>
  </r>
  <r>
    <n v="1523"/>
    <s v="NZ-2023-294341"/>
    <x v="959"/>
    <d v="2023-07-08T00:00:00"/>
    <x v="0"/>
    <s v="Standard Class"/>
    <s v="PH-3868"/>
    <s v="Phillip Reader"/>
    <x v="1"/>
    <x v="8"/>
    <x v="8"/>
    <x v="0"/>
    <x v="6"/>
    <n v="123.15"/>
    <n v="4"/>
    <n v="0.15"/>
    <n v="21.1"/>
  </r>
  <r>
    <n v="1524"/>
    <s v="NZ-2023-683090"/>
    <x v="960"/>
    <d v="2023-08-01T00:00:00"/>
    <x v="0"/>
    <s v="Standard Class"/>
    <s v="JO-6463"/>
    <s v="John Williams"/>
    <x v="2"/>
    <x v="3"/>
    <x v="3"/>
    <x v="1"/>
    <x v="1"/>
    <n v="658.26"/>
    <n v="3"/>
    <n v="0"/>
    <n v="140.38"/>
  </r>
  <r>
    <n v="1525"/>
    <s v="NZ-2022-542466"/>
    <x v="512"/>
    <d v="2022-11-21T00:00:00"/>
    <x v="4"/>
    <s v="Standard Class"/>
    <s v="DI-6339"/>
    <s v="Diane Meads-Paton"/>
    <x v="2"/>
    <x v="9"/>
    <x v="6"/>
    <x v="2"/>
    <x v="9"/>
    <n v="313.95999999999998"/>
    <n v="2"/>
    <n v="0.1"/>
    <n v="0.03"/>
  </r>
  <r>
    <n v="1526"/>
    <s v="NZ-2022-755100"/>
    <x v="961"/>
    <d v="2022-12-16T00:00:00"/>
    <x v="4"/>
    <s v="Second Class"/>
    <s v="DA-2331"/>
    <s v="Darren Hughes"/>
    <x v="0"/>
    <x v="9"/>
    <x v="6"/>
    <x v="1"/>
    <x v="8"/>
    <n v="497.39"/>
    <n v="6"/>
    <n v="0.2"/>
    <n v="-7.28"/>
  </r>
  <r>
    <n v="1527"/>
    <s v="NZ-2024-511138"/>
    <x v="617"/>
    <d v="2024-05-05T00:00:00"/>
    <x v="2"/>
    <s v="Second Class"/>
    <s v="TR-2056"/>
    <s v="Trevor Cooksley-Lyon"/>
    <x v="0"/>
    <x v="6"/>
    <x v="6"/>
    <x v="0"/>
    <x v="6"/>
    <n v="1189.71"/>
    <n v="5"/>
    <n v="0.1"/>
    <n v="111.12"/>
  </r>
  <r>
    <n v="1528"/>
    <s v="NZ-2024-613301"/>
    <x v="962"/>
    <d v="2024-07-31T00:00:00"/>
    <x v="2"/>
    <s v="First Class"/>
    <s v="LE-3444"/>
    <s v="Levi Buchanan"/>
    <x v="2"/>
    <x v="5"/>
    <x v="5"/>
    <x v="1"/>
    <x v="8"/>
    <n v="968.29"/>
    <n v="3"/>
    <n v="0.1"/>
    <n v="68.3"/>
  </r>
  <r>
    <n v="1529"/>
    <s v="NZ-2025-597648"/>
    <x v="351"/>
    <d v="2025-03-31T00:00:00"/>
    <x v="3"/>
    <s v="Second Class"/>
    <s v="TE-4046"/>
    <s v="Te Koha Parker"/>
    <x v="0"/>
    <x v="0"/>
    <x v="0"/>
    <x v="1"/>
    <x v="1"/>
    <n v="732.4"/>
    <n v="3"/>
    <n v="0.15"/>
    <n v="16.920000000000002"/>
  </r>
  <r>
    <n v="1530"/>
    <s v="NZ-2024-699219"/>
    <x v="727"/>
    <d v="2024-09-19T00:00:00"/>
    <x v="2"/>
    <s v="Same Day"/>
    <s v="JO-5708"/>
    <s v="John Roberts"/>
    <x v="2"/>
    <x v="2"/>
    <x v="2"/>
    <x v="0"/>
    <x v="6"/>
    <n v="1317.38"/>
    <n v="8"/>
    <n v="0.15"/>
    <n v="280.19"/>
  </r>
  <r>
    <n v="1531"/>
    <s v="NZ-2024-934488"/>
    <x v="956"/>
    <d v="2024-02-04T00:00:00"/>
    <x v="2"/>
    <s v="Second Class"/>
    <s v="NI-5626"/>
    <s v="Nikora Smith"/>
    <x v="2"/>
    <x v="1"/>
    <x v="1"/>
    <x v="1"/>
    <x v="1"/>
    <n v="514.91999999999996"/>
    <n v="2"/>
    <n v="0"/>
    <n v="116.79"/>
  </r>
  <r>
    <n v="1532"/>
    <s v="NZ-2021-177811"/>
    <x v="435"/>
    <d v="2021-08-08T00:00:00"/>
    <x v="1"/>
    <s v="Second Class"/>
    <s v="LO-2240"/>
    <s v="Lorraine Brown-Scott"/>
    <x v="0"/>
    <x v="2"/>
    <x v="2"/>
    <x v="1"/>
    <x v="8"/>
    <n v="1411.34"/>
    <n v="9"/>
    <n v="0"/>
    <n v="384.73"/>
  </r>
  <r>
    <n v="1533"/>
    <s v="NZ-2023-714670"/>
    <x v="963"/>
    <d v="2023-12-27T00:00:00"/>
    <x v="0"/>
    <s v="First Class"/>
    <s v="EM-3170"/>
    <s v="Emily Cox-Anderson"/>
    <x v="0"/>
    <x v="0"/>
    <x v="0"/>
    <x v="1"/>
    <x v="3"/>
    <n v="393.55"/>
    <n v="9"/>
    <n v="0"/>
    <n v="108.59"/>
  </r>
  <r>
    <n v="1534"/>
    <s v="NZ-2025-851217"/>
    <x v="964"/>
    <d v="2025-02-07T00:00:00"/>
    <x v="3"/>
    <s v="Same Day"/>
    <s v="AM-1971"/>
    <s v="Amy Smith"/>
    <x v="1"/>
    <x v="4"/>
    <x v="4"/>
    <x v="0"/>
    <x v="10"/>
    <n v="251.17"/>
    <n v="4"/>
    <n v="0.1"/>
    <n v="56.58"/>
  </r>
  <r>
    <n v="1535"/>
    <s v="NZ-2023-634572"/>
    <x v="49"/>
    <d v="2023-09-04T00:00:00"/>
    <x v="0"/>
    <s v="Same Day"/>
    <s v="CA-2567"/>
    <s v="Carter Hamilton"/>
    <x v="1"/>
    <x v="2"/>
    <x v="2"/>
    <x v="0"/>
    <x v="6"/>
    <n v="1383.01"/>
    <n v="5"/>
    <n v="0"/>
    <n v="12.31"/>
  </r>
  <r>
    <n v="1536"/>
    <s v="NZ-2025-849253"/>
    <x v="14"/>
    <d v="2025-05-19T00:00:00"/>
    <x v="3"/>
    <s v="Standard Class"/>
    <s v="MA-1415"/>
    <s v="Matthew Parkes-Smith"/>
    <x v="0"/>
    <x v="0"/>
    <x v="0"/>
    <x v="1"/>
    <x v="7"/>
    <n v="745.96"/>
    <n v="4"/>
    <n v="0"/>
    <n v="135.63"/>
  </r>
  <r>
    <n v="1537"/>
    <s v="NZ-2023-303761"/>
    <x v="456"/>
    <d v="2023-10-24T00:00:00"/>
    <x v="0"/>
    <s v="Same Day"/>
    <s v="NA-8060"/>
    <s v="Natalie Nelson"/>
    <x v="0"/>
    <x v="8"/>
    <x v="8"/>
    <x v="2"/>
    <x v="9"/>
    <n v="466.06"/>
    <n v="3"/>
    <n v="0.1"/>
    <n v="104.36"/>
  </r>
  <r>
    <n v="1538"/>
    <s v="NZ-2025-991726"/>
    <x v="342"/>
    <d v="2025-07-14T00:00:00"/>
    <x v="3"/>
    <s v="Standard Class"/>
    <s v="SE-6000"/>
    <s v="Sean Dillon"/>
    <x v="2"/>
    <x v="8"/>
    <x v="8"/>
    <x v="0"/>
    <x v="6"/>
    <n v="1116.92"/>
    <n v="4"/>
    <n v="0.1"/>
    <n v="164.18"/>
  </r>
  <r>
    <n v="1539"/>
    <s v="NZ-2023-153702"/>
    <x v="946"/>
    <d v="2023-09-09T00:00:00"/>
    <x v="0"/>
    <s v="Same Day"/>
    <s v="GR-1905"/>
    <s v="Grace Anderson"/>
    <x v="2"/>
    <x v="6"/>
    <x v="6"/>
    <x v="2"/>
    <x v="5"/>
    <n v="748.95"/>
    <n v="8"/>
    <n v="0.1"/>
    <n v="125.05"/>
  </r>
  <r>
    <n v="1540"/>
    <s v="NZ-2022-870075"/>
    <x v="898"/>
    <d v="2022-11-17T00:00:00"/>
    <x v="4"/>
    <s v="Standard Class"/>
    <s v="LO-9328"/>
    <s v="Louis Marfell"/>
    <x v="2"/>
    <x v="4"/>
    <x v="4"/>
    <x v="0"/>
    <x v="6"/>
    <n v="88.54"/>
    <n v="3"/>
    <n v="0.1"/>
    <n v="20.190000000000001"/>
  </r>
  <r>
    <n v="1541"/>
    <s v="NZ-2023-688359"/>
    <x v="900"/>
    <d v="2023-04-30T00:00:00"/>
    <x v="0"/>
    <s v="Standard Class"/>
    <s v="AN-1430"/>
    <s v="Anne Brown"/>
    <x v="2"/>
    <x v="0"/>
    <x v="0"/>
    <x v="1"/>
    <x v="1"/>
    <n v="370.13"/>
    <n v="9"/>
    <n v="0.2"/>
    <n v="33.619999999999997"/>
  </r>
  <r>
    <n v="1542"/>
    <s v="NZ-2023-347159"/>
    <x v="965"/>
    <d v="2023-08-12T00:00:00"/>
    <x v="0"/>
    <s v="Same Day"/>
    <s v="SE-5516"/>
    <s v="Seth Knight"/>
    <x v="0"/>
    <x v="9"/>
    <x v="6"/>
    <x v="2"/>
    <x v="9"/>
    <n v="592.36"/>
    <n v="8"/>
    <n v="0.1"/>
    <n v="34.770000000000003"/>
  </r>
  <r>
    <n v="1543"/>
    <s v="NZ-2024-981494"/>
    <x v="432"/>
    <d v="2024-02-19T00:00:00"/>
    <x v="2"/>
    <s v="Standard Class"/>
    <s v="JU-9377"/>
    <s v="Julia Bowater-Burns"/>
    <x v="1"/>
    <x v="2"/>
    <x v="2"/>
    <x v="0"/>
    <x v="10"/>
    <n v="1480.86"/>
    <n v="10"/>
    <n v="0.2"/>
    <n v="237.3"/>
  </r>
  <r>
    <n v="1544"/>
    <s v="NZ-2022-218177"/>
    <x v="371"/>
    <d v="2022-04-20T00:00:00"/>
    <x v="4"/>
    <s v="Standard Class"/>
    <s v="CA-7445"/>
    <s v="Callum Gore"/>
    <x v="0"/>
    <x v="5"/>
    <x v="5"/>
    <x v="1"/>
    <x v="8"/>
    <n v="111.84"/>
    <n v="5"/>
    <n v="0.2"/>
    <n v="-1.88"/>
  </r>
  <r>
    <n v="1545"/>
    <s v="NZ-2023-582222"/>
    <x v="966"/>
    <d v="2023-04-28T00:00:00"/>
    <x v="0"/>
    <s v="Same Day"/>
    <s v="JA-4922"/>
    <s v="Janet Lane"/>
    <x v="0"/>
    <x v="9"/>
    <x v="6"/>
    <x v="1"/>
    <x v="1"/>
    <n v="417.2"/>
    <n v="1"/>
    <n v="0"/>
    <n v="42.14"/>
  </r>
  <r>
    <n v="1546"/>
    <s v="NZ-2023-516008"/>
    <x v="136"/>
    <d v="2023-03-23T00:00:00"/>
    <x v="0"/>
    <s v="Standard Class"/>
    <s v="AM-8179"/>
    <s v="Amy Baldwin"/>
    <x v="1"/>
    <x v="2"/>
    <x v="2"/>
    <x v="1"/>
    <x v="8"/>
    <n v="513.52"/>
    <n v="10"/>
    <n v="0.15"/>
    <n v="115.75"/>
  </r>
  <r>
    <n v="1547"/>
    <s v="NZ-2023-455949"/>
    <x v="598"/>
    <d v="2023-01-11T00:00:00"/>
    <x v="0"/>
    <s v="Standard Class"/>
    <s v="DA-6927"/>
    <s v="David Carter"/>
    <x v="1"/>
    <x v="1"/>
    <x v="1"/>
    <x v="0"/>
    <x v="0"/>
    <n v="173.73"/>
    <n v="7"/>
    <n v="0.1"/>
    <n v="15.67"/>
  </r>
  <r>
    <n v="1548"/>
    <s v="NZ-2021-932444"/>
    <x v="890"/>
    <d v="2021-11-20T00:00:00"/>
    <x v="1"/>
    <s v="Standard Class"/>
    <s v="DA-1735"/>
    <s v="David Price"/>
    <x v="1"/>
    <x v="8"/>
    <x v="8"/>
    <x v="1"/>
    <x v="3"/>
    <n v="341.17"/>
    <n v="6"/>
    <n v="0"/>
    <n v="73.95"/>
  </r>
  <r>
    <n v="1549"/>
    <s v="NZ-2022-545432"/>
    <x v="967"/>
    <d v="2022-01-14T00:00:00"/>
    <x v="4"/>
    <s v="First Class"/>
    <s v="GE-1319"/>
    <s v="Geoffrey Ryan"/>
    <x v="2"/>
    <x v="8"/>
    <x v="8"/>
    <x v="0"/>
    <x v="4"/>
    <n v="573.66"/>
    <n v="10"/>
    <n v="0.1"/>
    <n v="118.74"/>
  </r>
  <r>
    <n v="1550"/>
    <s v="NZ-2025-713284"/>
    <x v="861"/>
    <d v="2025-07-05T00:00:00"/>
    <x v="3"/>
    <s v="Second Class"/>
    <s v="ZO-6431"/>
    <s v="Zoe Kennedy"/>
    <x v="0"/>
    <x v="2"/>
    <x v="2"/>
    <x v="0"/>
    <x v="6"/>
    <n v="552.42999999999995"/>
    <n v="9"/>
    <n v="0.1"/>
    <n v="0.67"/>
  </r>
  <r>
    <n v="1551"/>
    <s v="NZ-2022-346803"/>
    <x v="902"/>
    <d v="2022-02-21T00:00:00"/>
    <x v="4"/>
    <s v="Standard Class"/>
    <s v="SH-7291"/>
    <s v="Sheryl Jensen"/>
    <x v="2"/>
    <x v="3"/>
    <x v="3"/>
    <x v="1"/>
    <x v="1"/>
    <n v="1257.74"/>
    <n v="1"/>
    <n v="0.15"/>
    <n v="43.98"/>
  </r>
  <r>
    <n v="1552"/>
    <s v="NZ-2022-775646"/>
    <x v="818"/>
    <d v="2022-08-22T00:00:00"/>
    <x v="4"/>
    <s v="Same Day"/>
    <s v="TH-9063"/>
    <s v="Thomas Cunningham"/>
    <x v="2"/>
    <x v="6"/>
    <x v="6"/>
    <x v="0"/>
    <x v="0"/>
    <n v="796.68"/>
    <n v="10"/>
    <n v="0.15"/>
    <n v="179.66"/>
  </r>
  <r>
    <n v="1553"/>
    <s v="NZ-2025-287399"/>
    <x v="968"/>
    <d v="2025-03-14T00:00:00"/>
    <x v="3"/>
    <s v="Second Class"/>
    <s v="CA-3091"/>
    <s v="Carol Mears"/>
    <x v="2"/>
    <x v="0"/>
    <x v="0"/>
    <x v="1"/>
    <x v="7"/>
    <n v="874.69"/>
    <n v="7"/>
    <n v="0.15"/>
    <n v="124.34"/>
  </r>
  <r>
    <n v="1554"/>
    <s v="NZ-2024-696252"/>
    <x v="714"/>
    <d v="2024-04-06T00:00:00"/>
    <x v="2"/>
    <s v="Same Day"/>
    <s v="AN-7530"/>
    <s v="Anna Skinner-Evans"/>
    <x v="1"/>
    <x v="3"/>
    <x v="3"/>
    <x v="0"/>
    <x v="0"/>
    <n v="827.59"/>
    <n v="2"/>
    <n v="0"/>
    <n v="88.12"/>
  </r>
  <r>
    <n v="1555"/>
    <s v="NZ-2025-964659"/>
    <x v="666"/>
    <d v="2025-05-11T00:00:00"/>
    <x v="3"/>
    <s v="Standard Class"/>
    <s v="JE-9073"/>
    <s v="Jesse O'Sullivan"/>
    <x v="0"/>
    <x v="5"/>
    <x v="5"/>
    <x v="2"/>
    <x v="9"/>
    <n v="1450.37"/>
    <n v="8"/>
    <n v="0.1"/>
    <n v="323.95"/>
  </r>
  <r>
    <n v="1556"/>
    <s v="NZ-2025-387129"/>
    <x v="969"/>
    <d v="2025-06-22T00:00:00"/>
    <x v="3"/>
    <s v="Standard Class"/>
    <s v="MA-3374"/>
    <s v="Malcolm Drummond-Jamieson"/>
    <x v="1"/>
    <x v="8"/>
    <x v="8"/>
    <x v="0"/>
    <x v="10"/>
    <n v="581.47"/>
    <n v="10"/>
    <n v="0.2"/>
    <n v="44.09"/>
  </r>
  <r>
    <n v="1557"/>
    <s v="NZ-2024-845063"/>
    <x v="649"/>
    <d v="2024-12-12T00:00:00"/>
    <x v="2"/>
    <s v="Second Class"/>
    <s v="CH-6606"/>
    <s v="Christine Morgan"/>
    <x v="1"/>
    <x v="2"/>
    <x v="2"/>
    <x v="1"/>
    <x v="1"/>
    <n v="76.459999999999994"/>
    <n v="2"/>
    <n v="0.1"/>
    <n v="14.32"/>
  </r>
  <r>
    <n v="1558"/>
    <s v="NZ-2022-617709"/>
    <x v="902"/>
    <d v="2022-02-21T00:00:00"/>
    <x v="4"/>
    <s v="Second Class"/>
    <s v="ME-4931"/>
    <s v="Melanie Wells"/>
    <x v="0"/>
    <x v="6"/>
    <x v="6"/>
    <x v="0"/>
    <x v="4"/>
    <n v="543.62"/>
    <n v="2"/>
    <n v="0"/>
    <n v="71.349999999999994"/>
  </r>
  <r>
    <n v="1559"/>
    <s v="NZ-2023-594766"/>
    <x v="454"/>
    <d v="2023-02-17T00:00:00"/>
    <x v="0"/>
    <s v="Second Class"/>
    <s v="DA-5878"/>
    <s v="Darren Parker"/>
    <x v="1"/>
    <x v="1"/>
    <x v="1"/>
    <x v="2"/>
    <x v="5"/>
    <n v="1367.5"/>
    <n v="8"/>
    <n v="0.15"/>
    <n v="5.46"/>
  </r>
  <r>
    <n v="1560"/>
    <s v="NZ-2023-619969"/>
    <x v="376"/>
    <d v="2023-12-26T00:00:00"/>
    <x v="0"/>
    <s v="Second Class"/>
    <s v="RE-8118"/>
    <s v="Regan Cox"/>
    <x v="1"/>
    <x v="9"/>
    <x v="6"/>
    <x v="0"/>
    <x v="10"/>
    <n v="714.42"/>
    <n v="3"/>
    <n v="0.15"/>
    <n v="151.87"/>
  </r>
  <r>
    <n v="1561"/>
    <s v="NZ-2023-916556"/>
    <x v="626"/>
    <d v="2023-12-26T00:00:00"/>
    <x v="0"/>
    <s v="Same Day"/>
    <s v="SA-3527"/>
    <s v="Samuel Morton"/>
    <x v="0"/>
    <x v="1"/>
    <x v="1"/>
    <x v="2"/>
    <x v="5"/>
    <n v="613.02"/>
    <n v="5"/>
    <n v="0.2"/>
    <n v="9.42"/>
  </r>
  <r>
    <n v="1562"/>
    <s v="NZ-2024-688812"/>
    <x v="962"/>
    <d v="2024-08-06T00:00:00"/>
    <x v="2"/>
    <s v="Same Day"/>
    <s v="CA-6525"/>
    <s v="Carol Price"/>
    <x v="0"/>
    <x v="2"/>
    <x v="2"/>
    <x v="0"/>
    <x v="6"/>
    <n v="948.16"/>
    <n v="10"/>
    <n v="0.1"/>
    <n v="207.98"/>
  </r>
  <r>
    <n v="1563"/>
    <s v="NZ-2023-556383"/>
    <x v="356"/>
    <d v="2023-10-30T00:00:00"/>
    <x v="0"/>
    <s v="Second Class"/>
    <s v="GR-2454"/>
    <s v="Graeme Frost"/>
    <x v="1"/>
    <x v="6"/>
    <x v="6"/>
    <x v="0"/>
    <x v="10"/>
    <n v="1013.12"/>
    <n v="9"/>
    <n v="0.15"/>
    <n v="48.52"/>
  </r>
  <r>
    <n v="1564"/>
    <s v="NZ-2022-692208"/>
    <x v="970"/>
    <d v="2022-12-30T00:00:00"/>
    <x v="4"/>
    <s v="Same Day"/>
    <s v="CH-1502"/>
    <s v="Chelsea Olsen"/>
    <x v="2"/>
    <x v="7"/>
    <x v="7"/>
    <x v="1"/>
    <x v="3"/>
    <n v="185.54"/>
    <n v="9"/>
    <n v="0.15"/>
    <n v="41.46"/>
  </r>
  <r>
    <n v="1565"/>
    <s v="NZ-2022-430912"/>
    <x v="971"/>
    <d v="2022-09-06T00:00:00"/>
    <x v="4"/>
    <s v="Same Day"/>
    <s v="RO-8148"/>
    <s v="Rosemary Donaldson"/>
    <x v="2"/>
    <x v="2"/>
    <x v="2"/>
    <x v="2"/>
    <x v="2"/>
    <n v="337.44"/>
    <n v="5"/>
    <n v="0"/>
    <n v="55.03"/>
  </r>
  <r>
    <n v="1566"/>
    <s v="NZ-2021-991270"/>
    <x v="972"/>
    <d v="2021-10-16T00:00:00"/>
    <x v="1"/>
    <s v="First Class"/>
    <s v="TA-6729"/>
    <s v="Tamati Gilchrist"/>
    <x v="1"/>
    <x v="7"/>
    <x v="7"/>
    <x v="2"/>
    <x v="2"/>
    <n v="633.88"/>
    <n v="1"/>
    <n v="0.1"/>
    <n v="156.58000000000001"/>
  </r>
  <r>
    <n v="1567"/>
    <s v="NZ-2024-763141"/>
    <x v="326"/>
    <d v="2024-09-14T00:00:00"/>
    <x v="2"/>
    <s v="Second Class"/>
    <s v="CH-5102"/>
    <s v="Charlotte Green-Taylor"/>
    <x v="2"/>
    <x v="7"/>
    <x v="7"/>
    <x v="1"/>
    <x v="3"/>
    <n v="1326.69"/>
    <n v="9"/>
    <n v="0.1"/>
    <n v="119.68"/>
  </r>
  <r>
    <n v="1568"/>
    <s v="NZ-2024-844853"/>
    <x v="955"/>
    <d v="2024-03-13T00:00:00"/>
    <x v="2"/>
    <s v="Standard Class"/>
    <s v="SH-7858"/>
    <s v="Shane Kirk"/>
    <x v="0"/>
    <x v="5"/>
    <x v="5"/>
    <x v="1"/>
    <x v="3"/>
    <n v="816.89"/>
    <n v="10"/>
    <n v="0"/>
    <n v="79.069999999999993"/>
  </r>
  <r>
    <n v="1569"/>
    <s v="NZ-2022-650561"/>
    <x v="973"/>
    <d v="2022-07-17T00:00:00"/>
    <x v="4"/>
    <s v="Second Class"/>
    <s v="KA-8124"/>
    <s v="Kahurangi Day"/>
    <x v="0"/>
    <x v="3"/>
    <x v="3"/>
    <x v="2"/>
    <x v="2"/>
    <n v="663.32"/>
    <n v="9"/>
    <n v="0.15"/>
    <n v="6.44"/>
  </r>
  <r>
    <n v="1570"/>
    <s v="NZ-2023-774173"/>
    <x v="705"/>
    <d v="2023-06-07T00:00:00"/>
    <x v="0"/>
    <s v="Standard Class"/>
    <s v="DE-5968"/>
    <s v="Dean Johnston-Wood"/>
    <x v="2"/>
    <x v="3"/>
    <x v="3"/>
    <x v="2"/>
    <x v="9"/>
    <n v="933.88"/>
    <n v="6"/>
    <n v="0.1"/>
    <n v="168.88"/>
  </r>
  <r>
    <n v="1571"/>
    <s v="NZ-2023-275133"/>
    <x v="112"/>
    <d v="2023-11-05T00:00:00"/>
    <x v="0"/>
    <s v="First Class"/>
    <s v="RO-4328"/>
    <s v="Robyn Evans"/>
    <x v="0"/>
    <x v="4"/>
    <x v="4"/>
    <x v="0"/>
    <x v="10"/>
    <n v="298.35000000000002"/>
    <n v="8"/>
    <n v="0.1"/>
    <n v="13.53"/>
  </r>
  <r>
    <n v="1572"/>
    <s v="NZ-2023-950637"/>
    <x v="608"/>
    <d v="2023-06-23T00:00:00"/>
    <x v="0"/>
    <s v="Same Day"/>
    <s v="ET-6043"/>
    <s v="Ethan Reynolds-Morris"/>
    <x v="2"/>
    <x v="1"/>
    <x v="1"/>
    <x v="2"/>
    <x v="5"/>
    <n v="1385.29"/>
    <n v="1"/>
    <n v="0.2"/>
    <n v="251.43"/>
  </r>
  <r>
    <n v="1573"/>
    <s v="NZ-2021-229725"/>
    <x v="974"/>
    <d v="2021-11-25T00:00:00"/>
    <x v="1"/>
    <s v="Standard Class"/>
    <s v="YV-4720"/>
    <s v="Yvonne Butler"/>
    <x v="2"/>
    <x v="2"/>
    <x v="2"/>
    <x v="2"/>
    <x v="9"/>
    <n v="670.1"/>
    <n v="3"/>
    <n v="0"/>
    <n v="195.02"/>
  </r>
  <r>
    <n v="1574"/>
    <s v="NZ-2023-217057"/>
    <x v="115"/>
    <d v="2023-01-09T00:00:00"/>
    <x v="0"/>
    <s v="Second Class"/>
    <s v="GR-2875"/>
    <s v="Gregory Dickson"/>
    <x v="2"/>
    <x v="8"/>
    <x v="8"/>
    <x v="0"/>
    <x v="4"/>
    <n v="36.36"/>
    <n v="8"/>
    <n v="0.15"/>
    <n v="3.12"/>
  </r>
  <r>
    <n v="1575"/>
    <s v="NZ-2024-993499"/>
    <x v="901"/>
    <d v="2024-01-12T00:00:00"/>
    <x v="2"/>
    <s v="First Class"/>
    <s v="JO-4262"/>
    <s v="Joanne Jamieson"/>
    <x v="1"/>
    <x v="3"/>
    <x v="3"/>
    <x v="2"/>
    <x v="11"/>
    <n v="1418.71"/>
    <n v="1"/>
    <n v="0.2"/>
    <n v="156.41"/>
  </r>
  <r>
    <n v="1576"/>
    <s v="NZ-2022-310513"/>
    <x v="720"/>
    <d v="2022-09-21T00:00:00"/>
    <x v="4"/>
    <s v="First Class"/>
    <s v="PA-5098"/>
    <s v="Paul Holloway"/>
    <x v="2"/>
    <x v="5"/>
    <x v="5"/>
    <x v="0"/>
    <x v="4"/>
    <n v="1062.3399999999999"/>
    <n v="7"/>
    <n v="0.15"/>
    <n v="-15.3"/>
  </r>
  <r>
    <n v="1577"/>
    <s v="NZ-2022-768192"/>
    <x v="273"/>
    <d v="2022-09-27T00:00:00"/>
    <x v="4"/>
    <s v="Second Class"/>
    <s v="RA-9839"/>
    <s v="Rachel Turner"/>
    <x v="2"/>
    <x v="2"/>
    <x v="2"/>
    <x v="1"/>
    <x v="3"/>
    <n v="529.16999999999996"/>
    <n v="6"/>
    <n v="0.15"/>
    <n v="-0.25"/>
  </r>
  <r>
    <n v="1578"/>
    <s v="NZ-2024-646897"/>
    <x v="822"/>
    <d v="2024-08-09T00:00:00"/>
    <x v="2"/>
    <s v="First Class"/>
    <s v="DA-7990"/>
    <s v="Daniel Jefferies-Cole"/>
    <x v="0"/>
    <x v="5"/>
    <x v="5"/>
    <x v="0"/>
    <x v="4"/>
    <n v="1341.32"/>
    <n v="3"/>
    <n v="0.2"/>
    <n v="172.96"/>
  </r>
  <r>
    <n v="1579"/>
    <s v="NZ-2024-738449"/>
    <x v="975"/>
    <d v="2024-03-27T00:00:00"/>
    <x v="2"/>
    <s v="Standard Class"/>
    <s v="PE-1476"/>
    <s v="Peter McCormick"/>
    <x v="0"/>
    <x v="3"/>
    <x v="3"/>
    <x v="2"/>
    <x v="2"/>
    <n v="450.32"/>
    <n v="7"/>
    <n v="0.2"/>
    <n v="7.97"/>
  </r>
  <r>
    <n v="1580"/>
    <s v="NZ-2024-914779"/>
    <x v="701"/>
    <d v="2024-06-21T00:00:00"/>
    <x v="2"/>
    <s v="Same Day"/>
    <s v="SH-4079"/>
    <s v="Sharon Learmonth"/>
    <x v="0"/>
    <x v="3"/>
    <x v="3"/>
    <x v="1"/>
    <x v="8"/>
    <n v="512.78"/>
    <n v="6"/>
    <n v="0"/>
    <n v="140.97999999999999"/>
  </r>
  <r>
    <n v="1581"/>
    <s v="NZ-2021-127863"/>
    <x v="1"/>
    <d v="2021-09-29T00:00:00"/>
    <x v="1"/>
    <s v="First Class"/>
    <s v="DI-4992"/>
    <s v="Diane McKay"/>
    <x v="1"/>
    <x v="0"/>
    <x v="0"/>
    <x v="2"/>
    <x v="9"/>
    <n v="1027.3800000000001"/>
    <n v="6"/>
    <n v="0"/>
    <n v="18.27"/>
  </r>
  <r>
    <n v="1582"/>
    <s v="NZ-2022-168364"/>
    <x v="976"/>
    <d v="2022-09-11T00:00:00"/>
    <x v="4"/>
    <s v="First Class"/>
    <s v="SI-8744"/>
    <s v="Sienna Scott"/>
    <x v="0"/>
    <x v="3"/>
    <x v="3"/>
    <x v="1"/>
    <x v="1"/>
    <n v="277.73"/>
    <n v="10"/>
    <n v="0.2"/>
    <n v="54.92"/>
  </r>
  <r>
    <n v="1583"/>
    <s v="NZ-2024-962285"/>
    <x v="840"/>
    <d v="2024-11-19T00:00:00"/>
    <x v="2"/>
    <s v="Standard Class"/>
    <s v="RY-5033"/>
    <s v="Ryan Simmons"/>
    <x v="0"/>
    <x v="8"/>
    <x v="8"/>
    <x v="0"/>
    <x v="4"/>
    <n v="789.97"/>
    <n v="4"/>
    <n v="0"/>
    <n v="15.41"/>
  </r>
  <r>
    <n v="1584"/>
    <s v="NZ-2023-508638"/>
    <x v="274"/>
    <d v="2023-06-16T00:00:00"/>
    <x v="0"/>
    <s v="Second Class"/>
    <s v="CH-1247"/>
    <s v="Christine Page"/>
    <x v="0"/>
    <x v="1"/>
    <x v="1"/>
    <x v="2"/>
    <x v="9"/>
    <n v="20.65"/>
    <n v="8"/>
    <n v="0.2"/>
    <n v="0.81"/>
  </r>
  <r>
    <n v="1585"/>
    <s v="NZ-2024-860413"/>
    <x v="67"/>
    <d v="2024-03-08T00:00:00"/>
    <x v="2"/>
    <s v="First Class"/>
    <s v="RU-8016"/>
    <s v="Ruby Johnston"/>
    <x v="2"/>
    <x v="2"/>
    <x v="2"/>
    <x v="0"/>
    <x v="0"/>
    <n v="556.96"/>
    <n v="2"/>
    <n v="0.1"/>
    <n v="6.05"/>
  </r>
  <r>
    <n v="1586"/>
    <s v="NZ-2022-862475"/>
    <x v="798"/>
    <d v="2022-03-14T00:00:00"/>
    <x v="4"/>
    <s v="Same Day"/>
    <s v="JO-7862"/>
    <s v="John Bradley"/>
    <x v="2"/>
    <x v="2"/>
    <x v="2"/>
    <x v="0"/>
    <x v="6"/>
    <n v="934.29"/>
    <n v="6"/>
    <n v="0.15"/>
    <n v="24.79"/>
  </r>
  <r>
    <n v="1587"/>
    <s v="NZ-2021-765796"/>
    <x v="790"/>
    <d v="2021-12-27T00:00:00"/>
    <x v="1"/>
    <s v="Second Class"/>
    <s v="AL-1615"/>
    <s v="Alexander Rush-Wills"/>
    <x v="1"/>
    <x v="7"/>
    <x v="7"/>
    <x v="0"/>
    <x v="10"/>
    <n v="412.38"/>
    <n v="6"/>
    <n v="0.2"/>
    <n v="53.8"/>
  </r>
  <r>
    <n v="1588"/>
    <s v="NZ-2022-633507"/>
    <x v="633"/>
    <d v="2022-12-23T00:00:00"/>
    <x v="4"/>
    <s v="Same Day"/>
    <s v="WI-5673"/>
    <s v="William Jones-Gill"/>
    <x v="0"/>
    <x v="3"/>
    <x v="3"/>
    <x v="2"/>
    <x v="2"/>
    <n v="357.24"/>
    <n v="1"/>
    <n v="0.2"/>
    <n v="-6.85"/>
  </r>
  <r>
    <n v="1589"/>
    <s v="NZ-2024-409415"/>
    <x v="955"/>
    <d v="2024-03-15T00:00:00"/>
    <x v="2"/>
    <s v="Standard Class"/>
    <s v="SA-5470"/>
    <s v="Samuel Webb-Botham"/>
    <x v="0"/>
    <x v="8"/>
    <x v="8"/>
    <x v="0"/>
    <x v="6"/>
    <n v="952.87"/>
    <n v="9"/>
    <n v="0.15"/>
    <n v="215.35"/>
  </r>
  <r>
    <n v="1590"/>
    <s v="NZ-2022-222027"/>
    <x v="977"/>
    <d v="2022-10-16T00:00:00"/>
    <x v="4"/>
    <s v="Standard Class"/>
    <s v="AM-9373"/>
    <s v="Amanda Gillies-Lawson"/>
    <x v="2"/>
    <x v="4"/>
    <x v="4"/>
    <x v="0"/>
    <x v="6"/>
    <n v="252.06"/>
    <n v="5"/>
    <n v="0.15"/>
    <n v="12.82"/>
  </r>
  <r>
    <n v="1591"/>
    <s v="NZ-2023-950117"/>
    <x v="978"/>
    <d v="2023-07-20T00:00:00"/>
    <x v="0"/>
    <s v="Standard Class"/>
    <s v="SC-2204"/>
    <s v="Scott Healy-Gill"/>
    <x v="1"/>
    <x v="3"/>
    <x v="3"/>
    <x v="1"/>
    <x v="8"/>
    <n v="273.24"/>
    <n v="2"/>
    <n v="0"/>
    <n v="9.06"/>
  </r>
  <r>
    <n v="1592"/>
    <s v="NZ-2025-613613"/>
    <x v="568"/>
    <d v="2025-02-04T00:00:00"/>
    <x v="3"/>
    <s v="Second Class"/>
    <s v="IS-2937"/>
    <s v="Isla Hansen"/>
    <x v="0"/>
    <x v="9"/>
    <x v="6"/>
    <x v="2"/>
    <x v="2"/>
    <n v="779.88"/>
    <n v="1"/>
    <n v="0.15"/>
    <n v="67.3"/>
  </r>
  <r>
    <n v="1593"/>
    <s v="NZ-2023-216366"/>
    <x v="979"/>
    <d v="2023-04-22T00:00:00"/>
    <x v="0"/>
    <s v="First Class"/>
    <s v="JE-4019"/>
    <s v="Jennifer Wallis"/>
    <x v="2"/>
    <x v="2"/>
    <x v="2"/>
    <x v="2"/>
    <x v="9"/>
    <n v="719.72"/>
    <n v="8"/>
    <n v="0.1"/>
    <n v="155.22"/>
  </r>
  <r>
    <n v="1594"/>
    <s v="NZ-2021-831196"/>
    <x v="52"/>
    <d v="2021-08-10T00:00:00"/>
    <x v="1"/>
    <s v="First Class"/>
    <s v="HA-3503"/>
    <s v="Hannah Jellyman-Chapman"/>
    <x v="2"/>
    <x v="6"/>
    <x v="6"/>
    <x v="0"/>
    <x v="6"/>
    <n v="1418.03"/>
    <n v="10"/>
    <n v="0"/>
    <n v="391.53"/>
  </r>
  <r>
    <n v="1595"/>
    <s v="NZ-2023-760243"/>
    <x v="541"/>
    <d v="2023-07-15T00:00:00"/>
    <x v="0"/>
    <s v="First Class"/>
    <s v="NI-9977"/>
    <s v="Nikau Jeffries"/>
    <x v="0"/>
    <x v="4"/>
    <x v="4"/>
    <x v="1"/>
    <x v="7"/>
    <n v="692.86"/>
    <n v="7"/>
    <n v="0.2"/>
    <n v="131.43"/>
  </r>
  <r>
    <n v="1596"/>
    <s v="NZ-2024-621960"/>
    <x v="507"/>
    <d v="2024-04-30T00:00:00"/>
    <x v="2"/>
    <s v="First Class"/>
    <s v="CH-1969"/>
    <s v="Charles O'Connell"/>
    <x v="2"/>
    <x v="9"/>
    <x v="6"/>
    <x v="1"/>
    <x v="1"/>
    <n v="870.74"/>
    <n v="2"/>
    <n v="0.1"/>
    <n v="46.42"/>
  </r>
  <r>
    <n v="1597"/>
    <s v="NZ-2023-936753"/>
    <x v="980"/>
    <d v="2023-12-29T00:00:00"/>
    <x v="0"/>
    <s v="Standard Class"/>
    <s v="ER-1201"/>
    <s v="Erin Pickering"/>
    <x v="1"/>
    <x v="7"/>
    <x v="7"/>
    <x v="0"/>
    <x v="0"/>
    <n v="935.9"/>
    <n v="6"/>
    <n v="0.15"/>
    <n v="54.93"/>
  </r>
  <r>
    <n v="1598"/>
    <s v="NZ-2021-207276"/>
    <x v="981"/>
    <d v="2021-09-14T00:00:00"/>
    <x v="1"/>
    <s v="Same Day"/>
    <s v="TA-1296"/>
    <s v="Tania O'Leary"/>
    <x v="2"/>
    <x v="1"/>
    <x v="1"/>
    <x v="1"/>
    <x v="1"/>
    <n v="299.97000000000003"/>
    <n v="3"/>
    <n v="0.1"/>
    <n v="-1.0900000000000001"/>
  </r>
  <r>
    <n v="1599"/>
    <s v="NZ-2024-535751"/>
    <x v="66"/>
    <d v="2024-11-03T00:00:00"/>
    <x v="2"/>
    <s v="Second Class"/>
    <s v="AI-6603"/>
    <s v="Aidan O'Sullivan-Cox"/>
    <x v="1"/>
    <x v="9"/>
    <x v="6"/>
    <x v="2"/>
    <x v="2"/>
    <n v="172.16"/>
    <n v="7"/>
    <n v="0.2"/>
    <n v="29.54"/>
  </r>
  <r>
    <n v="1600"/>
    <s v="NZ-2025-403047"/>
    <x v="280"/>
    <d v="2025-01-22T00:00:00"/>
    <x v="3"/>
    <s v="Standard Class"/>
    <s v="CH-4271"/>
    <s v="Christian Simpson"/>
    <x v="0"/>
    <x v="2"/>
    <x v="2"/>
    <x v="0"/>
    <x v="10"/>
    <n v="222.72"/>
    <n v="5"/>
    <n v="0"/>
    <n v="20.37"/>
  </r>
  <r>
    <n v="1601"/>
    <s v="NZ-2022-679841"/>
    <x v="802"/>
    <d v="2022-05-06T00:00:00"/>
    <x v="4"/>
    <s v="Standard Class"/>
    <s v="SA-3532"/>
    <s v="Samuel Perry-Harris"/>
    <x v="2"/>
    <x v="1"/>
    <x v="1"/>
    <x v="2"/>
    <x v="11"/>
    <n v="85.56"/>
    <n v="8"/>
    <n v="0.15"/>
    <n v="9.83"/>
  </r>
  <r>
    <n v="1602"/>
    <s v="NZ-2021-854209"/>
    <x v="302"/>
    <d v="2021-07-18T00:00:00"/>
    <x v="1"/>
    <s v="Standard Class"/>
    <s v="SE-5380"/>
    <s v="Seth Steele"/>
    <x v="1"/>
    <x v="2"/>
    <x v="2"/>
    <x v="2"/>
    <x v="9"/>
    <n v="1100.43"/>
    <n v="5"/>
    <n v="0.1"/>
    <n v="0.44"/>
  </r>
  <r>
    <n v="1603"/>
    <s v="NZ-2023-578184"/>
    <x v="610"/>
    <d v="2024-01-05T00:00:00"/>
    <x v="2"/>
    <s v="Second Class"/>
    <s v="WA-7059"/>
    <s v="Wayne Rodgers-Richards"/>
    <x v="1"/>
    <x v="2"/>
    <x v="2"/>
    <x v="1"/>
    <x v="8"/>
    <n v="943.93"/>
    <n v="6"/>
    <n v="0"/>
    <n v="86.12"/>
  </r>
  <r>
    <n v="1604"/>
    <s v="NZ-2022-543143"/>
    <x v="982"/>
    <d v="2022-04-20T00:00:00"/>
    <x v="4"/>
    <s v="Second Class"/>
    <s v="MA-6659"/>
    <s v="Max Graham"/>
    <x v="2"/>
    <x v="3"/>
    <x v="3"/>
    <x v="0"/>
    <x v="6"/>
    <n v="271.52"/>
    <n v="9"/>
    <n v="0"/>
    <n v="14.17"/>
  </r>
  <r>
    <n v="1605"/>
    <s v="NZ-2025-934491"/>
    <x v="13"/>
    <d v="2025-03-05T00:00:00"/>
    <x v="3"/>
    <s v="Same Day"/>
    <s v="KA-5425"/>
    <s v="Karen Armstrong-Ward"/>
    <x v="1"/>
    <x v="5"/>
    <x v="5"/>
    <x v="1"/>
    <x v="7"/>
    <n v="1299.67"/>
    <n v="5"/>
    <n v="0"/>
    <n v="317.89999999999998"/>
  </r>
  <r>
    <n v="1606"/>
    <s v="NZ-2024-868290"/>
    <x v="983"/>
    <d v="2024-10-08T00:00:00"/>
    <x v="2"/>
    <s v="Standard Class"/>
    <s v="AL-8487"/>
    <s v="Alice Mason"/>
    <x v="0"/>
    <x v="8"/>
    <x v="8"/>
    <x v="1"/>
    <x v="8"/>
    <n v="1061.52"/>
    <n v="7"/>
    <n v="0"/>
    <n v="213.57"/>
  </r>
  <r>
    <n v="1607"/>
    <s v="NZ-2024-238917"/>
    <x v="984"/>
    <d v="2024-09-20T00:00:00"/>
    <x v="2"/>
    <s v="First Class"/>
    <s v="MA-7970"/>
    <s v="Max Clarke"/>
    <x v="0"/>
    <x v="8"/>
    <x v="8"/>
    <x v="2"/>
    <x v="9"/>
    <n v="418.53"/>
    <n v="7"/>
    <n v="0.15"/>
    <n v="3.65"/>
  </r>
  <r>
    <n v="1608"/>
    <s v="NZ-2021-291870"/>
    <x v="985"/>
    <d v="2021-12-14T00:00:00"/>
    <x v="1"/>
    <s v="Same Day"/>
    <s v="CH-3381"/>
    <s v="Christine McGrath"/>
    <x v="1"/>
    <x v="0"/>
    <x v="0"/>
    <x v="0"/>
    <x v="0"/>
    <n v="254.49"/>
    <n v="1"/>
    <n v="0"/>
    <n v="30.47"/>
  </r>
  <r>
    <n v="1609"/>
    <s v="NZ-2021-113567"/>
    <x v="585"/>
    <d v="2021-10-13T00:00:00"/>
    <x v="1"/>
    <s v="First Class"/>
    <s v="LE-4784"/>
    <s v="Leanne Gill"/>
    <x v="0"/>
    <x v="0"/>
    <x v="0"/>
    <x v="2"/>
    <x v="2"/>
    <n v="1163.49"/>
    <n v="1"/>
    <n v="0.1"/>
    <n v="17.79"/>
  </r>
  <r>
    <n v="1610"/>
    <s v="NZ-2023-171865"/>
    <x v="946"/>
    <d v="2023-09-08T00:00:00"/>
    <x v="0"/>
    <s v="Second Class"/>
    <s v="LA-1724"/>
    <s v="Lauren Bartlett"/>
    <x v="0"/>
    <x v="7"/>
    <x v="7"/>
    <x v="2"/>
    <x v="9"/>
    <n v="581.1"/>
    <n v="1"/>
    <n v="0.1"/>
    <n v="140.52000000000001"/>
  </r>
  <r>
    <n v="1611"/>
    <s v="NZ-2024-538221"/>
    <x v="379"/>
    <d v="2024-03-24T00:00:00"/>
    <x v="2"/>
    <s v="Same Day"/>
    <s v="CL-7094"/>
    <s v="Claire Phillips"/>
    <x v="2"/>
    <x v="1"/>
    <x v="1"/>
    <x v="0"/>
    <x v="4"/>
    <n v="303.93"/>
    <n v="8"/>
    <n v="0.15"/>
    <n v="71.94"/>
  </r>
  <r>
    <n v="1612"/>
    <s v="NZ-2023-442594"/>
    <x v="99"/>
    <d v="2023-11-02T00:00:00"/>
    <x v="0"/>
    <s v="Second Class"/>
    <s v="JA-8045"/>
    <s v="James Harrison"/>
    <x v="2"/>
    <x v="3"/>
    <x v="3"/>
    <x v="0"/>
    <x v="0"/>
    <n v="1001.16"/>
    <n v="6"/>
    <n v="0"/>
    <n v="279.72000000000003"/>
  </r>
  <r>
    <n v="1613"/>
    <s v="NZ-2024-419912"/>
    <x v="413"/>
    <d v="2024-06-15T00:00:00"/>
    <x v="2"/>
    <s v="Same Day"/>
    <s v="AN-1756"/>
    <s v="Angela Wilton-Wood"/>
    <x v="2"/>
    <x v="4"/>
    <x v="4"/>
    <x v="1"/>
    <x v="8"/>
    <n v="1160.74"/>
    <n v="10"/>
    <n v="0.15"/>
    <n v="271.57"/>
  </r>
  <r>
    <n v="1614"/>
    <s v="NZ-2024-800985"/>
    <x v="211"/>
    <d v="2024-12-22T00:00:00"/>
    <x v="2"/>
    <s v="Same Day"/>
    <s v="HA-4562"/>
    <s v="Harper Claridge"/>
    <x v="0"/>
    <x v="9"/>
    <x v="6"/>
    <x v="1"/>
    <x v="7"/>
    <n v="883.68"/>
    <n v="3"/>
    <n v="0.1"/>
    <n v="146.47999999999999"/>
  </r>
  <r>
    <n v="1615"/>
    <s v="NZ-2023-713060"/>
    <x v="10"/>
    <d v="2023-09-13T00:00:00"/>
    <x v="0"/>
    <s v="Same Day"/>
    <s v="JE-2602"/>
    <s v="Jenna Page"/>
    <x v="1"/>
    <x v="6"/>
    <x v="6"/>
    <x v="0"/>
    <x v="10"/>
    <n v="1139.8399999999999"/>
    <n v="5"/>
    <n v="0.1"/>
    <n v="99.18"/>
  </r>
  <r>
    <n v="1616"/>
    <s v="NZ-2021-926214"/>
    <x v="897"/>
    <d v="2021-11-07T00:00:00"/>
    <x v="1"/>
    <s v="Same Day"/>
    <s v="RO-4637"/>
    <s v="Rochelle Brown"/>
    <x v="1"/>
    <x v="9"/>
    <x v="6"/>
    <x v="2"/>
    <x v="11"/>
    <n v="734.47"/>
    <n v="4"/>
    <n v="0.2"/>
    <n v="20.059999999999999"/>
  </r>
  <r>
    <n v="1617"/>
    <s v="NZ-2023-528098"/>
    <x v="841"/>
    <d v="2023-02-15T00:00:00"/>
    <x v="0"/>
    <s v="First Class"/>
    <s v="ED-4573"/>
    <s v="Edward Smith"/>
    <x v="2"/>
    <x v="2"/>
    <x v="2"/>
    <x v="0"/>
    <x v="6"/>
    <n v="1191.2"/>
    <n v="7"/>
    <n v="0.15"/>
    <n v="267.33999999999997"/>
  </r>
  <r>
    <n v="1618"/>
    <s v="NZ-2023-866989"/>
    <x v="986"/>
    <d v="2023-06-23T00:00:00"/>
    <x v="0"/>
    <s v="First Class"/>
    <s v="AN-1306"/>
    <s v="Ann Spencer"/>
    <x v="2"/>
    <x v="5"/>
    <x v="5"/>
    <x v="1"/>
    <x v="7"/>
    <n v="374.31"/>
    <n v="5"/>
    <n v="0"/>
    <n v="40.869999999999997"/>
  </r>
  <r>
    <n v="1619"/>
    <s v="NZ-2023-700117"/>
    <x v="136"/>
    <d v="2023-03-28T00:00:00"/>
    <x v="0"/>
    <s v="First Class"/>
    <s v="SH-5160"/>
    <s v="Shannon Graham"/>
    <x v="1"/>
    <x v="9"/>
    <x v="6"/>
    <x v="1"/>
    <x v="7"/>
    <n v="1118.81"/>
    <n v="10"/>
    <n v="0.1"/>
    <n v="103.43"/>
  </r>
  <r>
    <n v="1620"/>
    <s v="NZ-2022-845845"/>
    <x v="261"/>
    <d v="2022-08-14T00:00:00"/>
    <x v="4"/>
    <s v="Standard Class"/>
    <s v="LE-3239"/>
    <s v="Leonard Gibson"/>
    <x v="0"/>
    <x v="6"/>
    <x v="6"/>
    <x v="2"/>
    <x v="5"/>
    <n v="512.47"/>
    <n v="6"/>
    <n v="0.15"/>
    <n v="90.62"/>
  </r>
  <r>
    <n v="1621"/>
    <s v="NZ-2022-443950"/>
    <x v="479"/>
    <d v="2022-04-01T00:00:00"/>
    <x v="4"/>
    <s v="First Class"/>
    <s v="WI-8880"/>
    <s v="William Shannon"/>
    <x v="0"/>
    <x v="4"/>
    <x v="4"/>
    <x v="2"/>
    <x v="5"/>
    <n v="950.95"/>
    <n v="9"/>
    <n v="0"/>
    <n v="80.56"/>
  </r>
  <r>
    <n v="1622"/>
    <s v="NZ-2023-314850"/>
    <x v="571"/>
    <d v="2023-12-03T00:00:00"/>
    <x v="0"/>
    <s v="Same Day"/>
    <s v="MA-9084"/>
    <s v="Manawa Webster"/>
    <x v="0"/>
    <x v="5"/>
    <x v="5"/>
    <x v="2"/>
    <x v="2"/>
    <n v="451.44"/>
    <n v="7"/>
    <n v="0"/>
    <n v="21.56"/>
  </r>
  <r>
    <n v="1623"/>
    <s v="NZ-2023-688139"/>
    <x v="768"/>
    <d v="2023-04-18T00:00:00"/>
    <x v="0"/>
    <s v="Same Day"/>
    <s v="EM-6707"/>
    <s v="Emily Small"/>
    <x v="1"/>
    <x v="9"/>
    <x v="6"/>
    <x v="0"/>
    <x v="4"/>
    <n v="520.95000000000005"/>
    <n v="10"/>
    <n v="0.2"/>
    <n v="82.47"/>
  </r>
  <r>
    <n v="1624"/>
    <s v="NZ-2022-592370"/>
    <x v="656"/>
    <d v="2022-10-08T00:00:00"/>
    <x v="4"/>
    <s v="Same Day"/>
    <s v="JA-5786"/>
    <s v="Jasmine Cairns"/>
    <x v="0"/>
    <x v="6"/>
    <x v="6"/>
    <x v="1"/>
    <x v="1"/>
    <n v="1032.3499999999999"/>
    <n v="4"/>
    <n v="0.15"/>
    <n v="135.18"/>
  </r>
  <r>
    <n v="1625"/>
    <s v="NZ-2025-142705"/>
    <x v="987"/>
    <d v="2025-03-09T00:00:00"/>
    <x v="3"/>
    <s v="First Class"/>
    <s v="GI-9621"/>
    <s v="Gillian Smith"/>
    <x v="1"/>
    <x v="9"/>
    <x v="6"/>
    <x v="0"/>
    <x v="0"/>
    <n v="778.91"/>
    <n v="7"/>
    <n v="0"/>
    <n v="67.52"/>
  </r>
  <r>
    <n v="1626"/>
    <s v="NZ-2022-476302"/>
    <x v="988"/>
    <d v="2022-11-06T00:00:00"/>
    <x v="4"/>
    <s v="Standard Class"/>
    <s v="JO-7970"/>
    <s v="John Buchanan"/>
    <x v="1"/>
    <x v="2"/>
    <x v="2"/>
    <x v="1"/>
    <x v="1"/>
    <n v="562.48"/>
    <n v="8"/>
    <n v="0.1"/>
    <n v="30.59"/>
  </r>
  <r>
    <n v="1627"/>
    <s v="NZ-2023-644041"/>
    <x v="124"/>
    <d v="2023-11-20T00:00:00"/>
    <x v="0"/>
    <s v="First Class"/>
    <s v="OL-4131"/>
    <s v="Olivia Moore"/>
    <x v="2"/>
    <x v="0"/>
    <x v="0"/>
    <x v="0"/>
    <x v="6"/>
    <n v="1497.42"/>
    <n v="2"/>
    <n v="0.2"/>
    <n v="298.61"/>
  </r>
  <r>
    <n v="1628"/>
    <s v="NZ-2021-317844"/>
    <x v="461"/>
    <d v="2021-09-05T00:00:00"/>
    <x v="1"/>
    <s v="Standard Class"/>
    <s v="GE-8847"/>
    <s v="Gemma Morton"/>
    <x v="1"/>
    <x v="0"/>
    <x v="0"/>
    <x v="0"/>
    <x v="0"/>
    <n v="913.41"/>
    <n v="9"/>
    <n v="0.2"/>
    <n v="156.9"/>
  </r>
  <r>
    <n v="1629"/>
    <s v="NZ-2025-815234"/>
    <x v="989"/>
    <d v="2025-05-12T00:00:00"/>
    <x v="3"/>
    <s v="Standard Class"/>
    <s v="SU-5937"/>
    <s v="Summer Fowler"/>
    <x v="1"/>
    <x v="3"/>
    <x v="3"/>
    <x v="1"/>
    <x v="1"/>
    <n v="644.07000000000005"/>
    <n v="3"/>
    <n v="0.2"/>
    <n v="39.71"/>
  </r>
  <r>
    <n v="1630"/>
    <s v="NZ-2025-594399"/>
    <x v="236"/>
    <d v="2025-01-20T00:00:00"/>
    <x v="3"/>
    <s v="First Class"/>
    <s v="OL-6520"/>
    <s v="Olivia Sinclair"/>
    <x v="2"/>
    <x v="8"/>
    <x v="8"/>
    <x v="0"/>
    <x v="0"/>
    <n v="446.1"/>
    <n v="10"/>
    <n v="0.15"/>
    <n v="32.630000000000003"/>
  </r>
  <r>
    <n v="1631"/>
    <s v="NZ-2021-399209"/>
    <x v="317"/>
    <d v="2021-12-30T00:00:00"/>
    <x v="1"/>
    <s v="Same Day"/>
    <s v="LE-6574"/>
    <s v="Lee Turner"/>
    <x v="0"/>
    <x v="5"/>
    <x v="5"/>
    <x v="1"/>
    <x v="3"/>
    <n v="553.65"/>
    <n v="7"/>
    <n v="0"/>
    <n v="71.75"/>
  </r>
  <r>
    <n v="1632"/>
    <s v="NZ-2023-237558"/>
    <x v="541"/>
    <d v="2023-07-18T00:00:00"/>
    <x v="0"/>
    <s v="Same Day"/>
    <s v="DE-7627"/>
    <s v="Debbie Millar"/>
    <x v="0"/>
    <x v="2"/>
    <x v="2"/>
    <x v="2"/>
    <x v="5"/>
    <n v="520.9"/>
    <n v="1"/>
    <n v="0.15"/>
    <n v="8.64"/>
  </r>
  <r>
    <n v="1633"/>
    <s v="NZ-2023-308439"/>
    <x v="990"/>
    <d v="2023-01-23T00:00:00"/>
    <x v="0"/>
    <s v="Same Day"/>
    <s v="GE-5982"/>
    <s v="George Sowman"/>
    <x v="0"/>
    <x v="1"/>
    <x v="1"/>
    <x v="2"/>
    <x v="11"/>
    <n v="383.63"/>
    <n v="9"/>
    <n v="0.2"/>
    <n v="79.599999999999994"/>
  </r>
  <r>
    <n v="1634"/>
    <s v="NZ-2022-303638"/>
    <x v="654"/>
    <d v="2022-08-07T00:00:00"/>
    <x v="4"/>
    <s v="First Class"/>
    <s v="JA-9955"/>
    <s v="James Williams-Gill"/>
    <x v="1"/>
    <x v="1"/>
    <x v="1"/>
    <x v="1"/>
    <x v="1"/>
    <n v="922.59"/>
    <n v="2"/>
    <n v="0.1"/>
    <n v="205.98"/>
  </r>
  <r>
    <n v="1635"/>
    <s v="NZ-2022-825968"/>
    <x v="311"/>
    <d v="2022-02-06T00:00:00"/>
    <x v="4"/>
    <s v="Same Day"/>
    <s v="BE-7046"/>
    <s v="Benjamin Rowlands"/>
    <x v="2"/>
    <x v="0"/>
    <x v="0"/>
    <x v="0"/>
    <x v="4"/>
    <n v="749.02"/>
    <n v="9"/>
    <n v="0.2"/>
    <n v="32.659999999999997"/>
  </r>
  <r>
    <n v="1636"/>
    <s v="NZ-2022-584820"/>
    <x v="991"/>
    <d v="2022-10-10T00:00:00"/>
    <x v="4"/>
    <s v="Second Class"/>
    <s v="FI-2120"/>
    <s v="Fiona Jordan"/>
    <x v="1"/>
    <x v="9"/>
    <x v="6"/>
    <x v="1"/>
    <x v="7"/>
    <n v="425.83"/>
    <n v="5"/>
    <n v="0"/>
    <n v="56.02"/>
  </r>
  <r>
    <n v="1637"/>
    <s v="NZ-2025-349148"/>
    <x v="48"/>
    <d v="2025-05-07T00:00:00"/>
    <x v="3"/>
    <s v="First Class"/>
    <s v="SO-5967"/>
    <s v="Sophie Lucas"/>
    <x v="0"/>
    <x v="1"/>
    <x v="1"/>
    <x v="0"/>
    <x v="0"/>
    <n v="1281.5899999999999"/>
    <n v="7"/>
    <n v="0.15"/>
    <n v="242.04"/>
  </r>
  <r>
    <n v="1638"/>
    <s v="NZ-2022-893185"/>
    <x v="400"/>
    <d v="2022-01-18T00:00:00"/>
    <x v="4"/>
    <s v="Second Class"/>
    <s v="SE-3114"/>
    <s v="Sean Ingram"/>
    <x v="0"/>
    <x v="0"/>
    <x v="0"/>
    <x v="0"/>
    <x v="4"/>
    <n v="58.31"/>
    <n v="1"/>
    <n v="0.1"/>
    <n v="9.0500000000000007"/>
  </r>
  <r>
    <n v="1639"/>
    <s v="NZ-2024-713793"/>
    <x v="992"/>
    <d v="2024-11-13T00:00:00"/>
    <x v="2"/>
    <s v="Standard Class"/>
    <s v="JO-1044"/>
    <s v="Joshua Roberts"/>
    <x v="1"/>
    <x v="0"/>
    <x v="0"/>
    <x v="1"/>
    <x v="3"/>
    <n v="458.79"/>
    <n v="4"/>
    <n v="0"/>
    <n v="48.08"/>
  </r>
  <r>
    <n v="1640"/>
    <s v="NZ-2022-851666"/>
    <x v="225"/>
    <d v="2022-12-28T00:00:00"/>
    <x v="4"/>
    <s v="Second Class"/>
    <s v="RE-5974"/>
    <s v="Renee Brown"/>
    <x v="1"/>
    <x v="9"/>
    <x v="6"/>
    <x v="2"/>
    <x v="9"/>
    <n v="1016.68"/>
    <n v="7"/>
    <n v="0"/>
    <n v="270.08999999999997"/>
  </r>
  <r>
    <n v="1641"/>
    <s v="NZ-2024-829526"/>
    <x v="364"/>
    <d v="2024-02-16T00:00:00"/>
    <x v="2"/>
    <s v="Second Class"/>
    <s v="SA-7330"/>
    <s v="Sarah Bruce"/>
    <x v="1"/>
    <x v="3"/>
    <x v="3"/>
    <x v="2"/>
    <x v="2"/>
    <n v="899"/>
    <n v="7"/>
    <n v="0.2"/>
    <n v="-17.399999999999999"/>
  </r>
  <r>
    <n v="1642"/>
    <s v="NZ-2023-995764"/>
    <x v="590"/>
    <d v="2023-03-18T00:00:00"/>
    <x v="0"/>
    <s v="Second Class"/>
    <s v="DA-2457"/>
    <s v="David Freeth-Chambers"/>
    <x v="0"/>
    <x v="9"/>
    <x v="6"/>
    <x v="1"/>
    <x v="8"/>
    <n v="670.56"/>
    <n v="7"/>
    <n v="0.15"/>
    <n v="21.86"/>
  </r>
  <r>
    <n v="1643"/>
    <s v="NZ-2022-990159"/>
    <x v="993"/>
    <d v="2022-01-18T00:00:00"/>
    <x v="4"/>
    <s v="Same Day"/>
    <s v="CH-1608"/>
    <s v="Christopher Barnes"/>
    <x v="0"/>
    <x v="0"/>
    <x v="0"/>
    <x v="0"/>
    <x v="6"/>
    <n v="426.53"/>
    <n v="5"/>
    <n v="0.2"/>
    <n v="74"/>
  </r>
  <r>
    <n v="1644"/>
    <s v="NZ-2022-408052"/>
    <x v="994"/>
    <d v="2022-05-27T00:00:00"/>
    <x v="4"/>
    <s v="Same Day"/>
    <s v="AL-1660"/>
    <s v="Alyssa Black"/>
    <x v="0"/>
    <x v="6"/>
    <x v="6"/>
    <x v="0"/>
    <x v="0"/>
    <n v="538.51"/>
    <n v="2"/>
    <n v="0"/>
    <n v="111.23"/>
  </r>
  <r>
    <n v="1645"/>
    <s v="NZ-2022-909423"/>
    <x v="864"/>
    <d v="2022-07-13T00:00:00"/>
    <x v="4"/>
    <s v="First Class"/>
    <s v="IS-8711"/>
    <s v="Isaac Poole"/>
    <x v="0"/>
    <x v="7"/>
    <x v="7"/>
    <x v="2"/>
    <x v="2"/>
    <n v="918.75"/>
    <n v="3"/>
    <n v="0.1"/>
    <n v="40.630000000000003"/>
  </r>
  <r>
    <n v="1646"/>
    <s v="NZ-2021-163066"/>
    <x v="826"/>
    <d v="2021-11-16T00:00:00"/>
    <x v="1"/>
    <s v="First Class"/>
    <s v="JO-5349"/>
    <s v="Joel Weston-Robert"/>
    <x v="0"/>
    <x v="3"/>
    <x v="3"/>
    <x v="2"/>
    <x v="5"/>
    <n v="813.83"/>
    <n v="3"/>
    <n v="0.15"/>
    <n v="129.57"/>
  </r>
  <r>
    <n v="1647"/>
    <s v="NZ-2024-511541"/>
    <x v="995"/>
    <d v="2024-07-02T00:00:00"/>
    <x v="2"/>
    <s v="Second Class"/>
    <s v="JE-8923"/>
    <s v="Jennifer Elliott"/>
    <x v="2"/>
    <x v="6"/>
    <x v="6"/>
    <x v="2"/>
    <x v="5"/>
    <n v="1219.95"/>
    <n v="7"/>
    <n v="0.15"/>
    <n v="75.319999999999993"/>
  </r>
  <r>
    <n v="1648"/>
    <s v="NZ-2022-435146"/>
    <x v="996"/>
    <d v="2022-03-18T00:00:00"/>
    <x v="4"/>
    <s v="Second Class"/>
    <s v="TO-9228"/>
    <s v="Todd Low"/>
    <x v="0"/>
    <x v="0"/>
    <x v="0"/>
    <x v="1"/>
    <x v="1"/>
    <n v="1274.26"/>
    <n v="5"/>
    <n v="0.1"/>
    <n v="162.41"/>
  </r>
  <r>
    <n v="1649"/>
    <s v="NZ-2024-397404"/>
    <x v="997"/>
    <d v="2024-07-20T00:00:00"/>
    <x v="2"/>
    <s v="Same Day"/>
    <s v="KA-3680"/>
    <s v="Katherine Jones"/>
    <x v="0"/>
    <x v="5"/>
    <x v="5"/>
    <x v="0"/>
    <x v="4"/>
    <n v="937.84"/>
    <n v="10"/>
    <n v="0.15"/>
    <n v="164.42"/>
  </r>
  <r>
    <n v="1650"/>
    <s v="NZ-2022-385967"/>
    <x v="437"/>
    <d v="2022-07-12T00:00:00"/>
    <x v="4"/>
    <s v="Second Class"/>
    <s v="DO-4355"/>
    <s v="Donald Turner"/>
    <x v="1"/>
    <x v="3"/>
    <x v="3"/>
    <x v="2"/>
    <x v="9"/>
    <n v="157.88999999999999"/>
    <n v="3"/>
    <n v="0"/>
    <n v="28.41"/>
  </r>
  <r>
    <n v="1651"/>
    <s v="NZ-2022-500449"/>
    <x v="944"/>
    <d v="2022-07-25T00:00:00"/>
    <x v="4"/>
    <s v="Second Class"/>
    <s v="TO-1400"/>
    <s v="Tony Turner-McManaway"/>
    <x v="2"/>
    <x v="4"/>
    <x v="4"/>
    <x v="0"/>
    <x v="6"/>
    <n v="684.49"/>
    <n v="4"/>
    <n v="0.15"/>
    <n v="64.12"/>
  </r>
  <r>
    <n v="1652"/>
    <s v="NZ-2022-955595"/>
    <x v="737"/>
    <d v="2022-10-14T00:00:00"/>
    <x v="4"/>
    <s v="Standard Class"/>
    <s v="JO-5277"/>
    <s v="Joshua Price"/>
    <x v="0"/>
    <x v="0"/>
    <x v="0"/>
    <x v="2"/>
    <x v="5"/>
    <n v="457.8"/>
    <n v="2"/>
    <n v="0.1"/>
    <n v="-0.19"/>
  </r>
  <r>
    <n v="1653"/>
    <s v="NZ-2023-841370"/>
    <x v="718"/>
    <d v="2023-09-10T00:00:00"/>
    <x v="0"/>
    <s v="Standard Class"/>
    <s v="XA-3192"/>
    <s v="Xavier Wells"/>
    <x v="0"/>
    <x v="3"/>
    <x v="3"/>
    <x v="0"/>
    <x v="4"/>
    <n v="538.20000000000005"/>
    <n v="2"/>
    <n v="0.2"/>
    <n v="54.23"/>
  </r>
  <r>
    <n v="1654"/>
    <s v="NZ-2023-438093"/>
    <x v="998"/>
    <d v="2023-10-20T00:00:00"/>
    <x v="0"/>
    <s v="Second Class"/>
    <s v="IS-7831"/>
    <s v="Isla Stratford-Walsh"/>
    <x v="1"/>
    <x v="3"/>
    <x v="3"/>
    <x v="1"/>
    <x v="3"/>
    <n v="39.99"/>
    <n v="10"/>
    <n v="0.1"/>
    <n v="3.95"/>
  </r>
  <r>
    <n v="1655"/>
    <s v="NZ-2021-850426"/>
    <x v="559"/>
    <d v="2021-09-25T00:00:00"/>
    <x v="1"/>
    <s v="Standard Class"/>
    <s v="JU-8980"/>
    <s v="Julie Harrison-Henderson"/>
    <x v="0"/>
    <x v="8"/>
    <x v="8"/>
    <x v="0"/>
    <x v="4"/>
    <n v="693.34"/>
    <n v="7"/>
    <n v="0.1"/>
    <n v="78.06"/>
  </r>
  <r>
    <n v="1656"/>
    <s v="NZ-2022-374989"/>
    <x v="988"/>
    <d v="2022-11-06T00:00:00"/>
    <x v="4"/>
    <s v="Same Day"/>
    <s v="IS-4228"/>
    <s v="Isabella Christiansen"/>
    <x v="1"/>
    <x v="1"/>
    <x v="1"/>
    <x v="1"/>
    <x v="7"/>
    <n v="745.75"/>
    <n v="5"/>
    <n v="0.2"/>
    <n v="51.74"/>
  </r>
  <r>
    <n v="1657"/>
    <s v="NZ-2024-873312"/>
    <x v="529"/>
    <d v="2024-08-30T00:00:00"/>
    <x v="2"/>
    <s v="First Class"/>
    <s v="EL-4180"/>
    <s v="Elizabeth Jarvis-Connolly"/>
    <x v="0"/>
    <x v="8"/>
    <x v="8"/>
    <x v="1"/>
    <x v="7"/>
    <n v="190.93"/>
    <n v="8"/>
    <n v="0.1"/>
    <n v="15.41"/>
  </r>
  <r>
    <n v="1658"/>
    <s v="NZ-2025-968677"/>
    <x v="999"/>
    <d v="2025-06-13T00:00:00"/>
    <x v="3"/>
    <s v="First Class"/>
    <s v="TE-1454"/>
    <s v="Teresa Hardy-Cameron"/>
    <x v="1"/>
    <x v="8"/>
    <x v="8"/>
    <x v="2"/>
    <x v="2"/>
    <n v="808.68"/>
    <n v="7"/>
    <n v="0.1"/>
    <n v="112.93"/>
  </r>
  <r>
    <n v="1659"/>
    <s v="NZ-2024-877897"/>
    <x v="180"/>
    <d v="2024-07-03T00:00:00"/>
    <x v="2"/>
    <s v="First Class"/>
    <s v="SA-7130"/>
    <s v="Sarah Miles"/>
    <x v="2"/>
    <x v="1"/>
    <x v="1"/>
    <x v="1"/>
    <x v="3"/>
    <n v="1326.68"/>
    <n v="3"/>
    <n v="0.15"/>
    <n v="275.8"/>
  </r>
  <r>
    <n v="1660"/>
    <s v="NZ-2023-823116"/>
    <x v="94"/>
    <d v="2023-03-21T00:00:00"/>
    <x v="0"/>
    <s v="First Class"/>
    <s v="SU-6639"/>
    <s v="Susan Henderson"/>
    <x v="1"/>
    <x v="4"/>
    <x v="4"/>
    <x v="1"/>
    <x v="1"/>
    <n v="189.85"/>
    <n v="5"/>
    <n v="0.2"/>
    <n v="27.08"/>
  </r>
  <r>
    <n v="1661"/>
    <s v="NZ-2022-472147"/>
    <x v="881"/>
    <d v="2022-12-07T00:00:00"/>
    <x v="4"/>
    <s v="First Class"/>
    <s v="TI-4288"/>
    <s v="Timothy Wood"/>
    <x v="2"/>
    <x v="8"/>
    <x v="8"/>
    <x v="2"/>
    <x v="11"/>
    <n v="457.32"/>
    <n v="2"/>
    <n v="0.1"/>
    <n v="17.88"/>
  </r>
  <r>
    <n v="1662"/>
    <s v="NZ-2025-247014"/>
    <x v="1000"/>
    <d v="2025-03-04T00:00:00"/>
    <x v="3"/>
    <s v="Same Day"/>
    <s v="JA-5555"/>
    <s v="Jason Skinner"/>
    <x v="2"/>
    <x v="8"/>
    <x v="8"/>
    <x v="0"/>
    <x v="0"/>
    <n v="338.93"/>
    <n v="5"/>
    <n v="0.2"/>
    <n v="43.63"/>
  </r>
  <r>
    <n v="1663"/>
    <s v="NZ-2022-715307"/>
    <x v="1001"/>
    <d v="2022-03-31T00:00:00"/>
    <x v="4"/>
    <s v="Standard Class"/>
    <s v="MA-7083"/>
    <s v="Mary Hart"/>
    <x v="0"/>
    <x v="4"/>
    <x v="4"/>
    <x v="2"/>
    <x v="2"/>
    <n v="105.42"/>
    <n v="4"/>
    <n v="0.15"/>
    <n v="4.95"/>
  </r>
  <r>
    <n v="1664"/>
    <s v="NZ-2023-844460"/>
    <x v="298"/>
    <d v="2023-12-20T00:00:00"/>
    <x v="0"/>
    <s v="First Class"/>
    <s v="MA-2778"/>
    <s v="Matthew Hawkins"/>
    <x v="1"/>
    <x v="5"/>
    <x v="5"/>
    <x v="1"/>
    <x v="8"/>
    <n v="1139.26"/>
    <n v="6"/>
    <n v="0.1"/>
    <n v="277.11"/>
  </r>
  <r>
    <n v="1665"/>
    <s v="NZ-2023-807447"/>
    <x v="1002"/>
    <d v="2023-03-12T00:00:00"/>
    <x v="0"/>
    <s v="Standard Class"/>
    <s v="JA-3886"/>
    <s v="Jade Knight"/>
    <x v="0"/>
    <x v="5"/>
    <x v="5"/>
    <x v="0"/>
    <x v="6"/>
    <n v="209.05"/>
    <n v="8"/>
    <n v="0"/>
    <n v="52.82"/>
  </r>
  <r>
    <n v="1666"/>
    <s v="NZ-2022-273808"/>
    <x v="553"/>
    <d v="2022-08-08T00:00:00"/>
    <x v="4"/>
    <s v="Same Day"/>
    <s v="AL-7298"/>
    <s v="Alexandra Fisher"/>
    <x v="0"/>
    <x v="6"/>
    <x v="6"/>
    <x v="1"/>
    <x v="8"/>
    <n v="1185.1400000000001"/>
    <n v="10"/>
    <n v="0.15"/>
    <n v="86.99"/>
  </r>
  <r>
    <n v="1667"/>
    <s v="NZ-2024-323911"/>
    <x v="740"/>
    <d v="2024-02-01T00:00:00"/>
    <x v="2"/>
    <s v="Same Day"/>
    <s v="SA-5218"/>
    <s v="Sarah Clarke"/>
    <x v="1"/>
    <x v="1"/>
    <x v="1"/>
    <x v="1"/>
    <x v="7"/>
    <n v="120.69"/>
    <n v="2"/>
    <n v="0.15"/>
    <n v="-1.29"/>
  </r>
  <r>
    <n v="1668"/>
    <s v="NZ-2023-689221"/>
    <x v="1003"/>
    <d v="2023-03-10T00:00:00"/>
    <x v="0"/>
    <s v="First Class"/>
    <s v="ST-9957"/>
    <s v="Stephen Knight"/>
    <x v="2"/>
    <x v="1"/>
    <x v="1"/>
    <x v="2"/>
    <x v="2"/>
    <n v="699.86"/>
    <n v="6"/>
    <n v="0.1"/>
    <n v="6.09"/>
  </r>
  <r>
    <n v="1669"/>
    <s v="NZ-2022-105130"/>
    <x v="802"/>
    <d v="2022-05-01T00:00:00"/>
    <x v="4"/>
    <s v="Same Day"/>
    <s v="SU-1445"/>
    <s v="Susan Holmes"/>
    <x v="1"/>
    <x v="5"/>
    <x v="5"/>
    <x v="1"/>
    <x v="1"/>
    <n v="965.7"/>
    <n v="3"/>
    <n v="0"/>
    <n v="287.89999999999998"/>
  </r>
  <r>
    <n v="1670"/>
    <s v="NZ-2025-385046"/>
    <x v="513"/>
    <d v="2025-01-27T00:00:00"/>
    <x v="3"/>
    <s v="Standard Class"/>
    <s v="MI-2960"/>
    <s v="Michael Kenny"/>
    <x v="0"/>
    <x v="2"/>
    <x v="2"/>
    <x v="1"/>
    <x v="8"/>
    <n v="561.55999999999995"/>
    <n v="9"/>
    <n v="0.1"/>
    <n v="1.66"/>
  </r>
  <r>
    <n v="1671"/>
    <s v="NZ-2023-293011"/>
    <x v="136"/>
    <d v="2023-03-25T00:00:00"/>
    <x v="0"/>
    <s v="First Class"/>
    <s v="MA-2498"/>
    <s v="Maddison Gray-Andrew"/>
    <x v="1"/>
    <x v="5"/>
    <x v="5"/>
    <x v="0"/>
    <x v="10"/>
    <n v="1323.22"/>
    <n v="4"/>
    <n v="0"/>
    <n v="360.13"/>
  </r>
  <r>
    <n v="1672"/>
    <s v="NZ-2023-170896"/>
    <x v="1004"/>
    <d v="2023-02-26T00:00:00"/>
    <x v="0"/>
    <s v="Same Day"/>
    <s v="ED-7161"/>
    <s v="Edward Miller"/>
    <x v="0"/>
    <x v="7"/>
    <x v="7"/>
    <x v="0"/>
    <x v="4"/>
    <n v="1067.1400000000001"/>
    <n v="8"/>
    <n v="0"/>
    <n v="234.99"/>
  </r>
  <r>
    <n v="1673"/>
    <s v="NZ-2022-168589"/>
    <x v="1005"/>
    <d v="2022-02-05T00:00:00"/>
    <x v="4"/>
    <s v="Second Class"/>
    <s v="BR-7092"/>
    <s v="Brooke Dawson"/>
    <x v="2"/>
    <x v="0"/>
    <x v="0"/>
    <x v="0"/>
    <x v="10"/>
    <n v="910.29"/>
    <n v="8"/>
    <n v="0.2"/>
    <n v="33.909999999999997"/>
  </r>
  <r>
    <n v="1674"/>
    <s v="NZ-2024-264867"/>
    <x v="447"/>
    <d v="2024-05-10T00:00:00"/>
    <x v="2"/>
    <s v="Standard Class"/>
    <s v="HA-8779"/>
    <s v="Harry Green"/>
    <x v="0"/>
    <x v="8"/>
    <x v="8"/>
    <x v="1"/>
    <x v="1"/>
    <n v="94.28"/>
    <n v="1"/>
    <n v="0.2"/>
    <n v="-0.53"/>
  </r>
  <r>
    <n v="1675"/>
    <s v="NZ-2023-339930"/>
    <x v="1006"/>
    <d v="2023-08-14T00:00:00"/>
    <x v="0"/>
    <s v="First Class"/>
    <s v="MA-8491"/>
    <s v="Margaret Hughes"/>
    <x v="2"/>
    <x v="0"/>
    <x v="0"/>
    <x v="0"/>
    <x v="0"/>
    <n v="1236.27"/>
    <n v="2"/>
    <n v="0.1"/>
    <n v="15.09"/>
  </r>
  <r>
    <n v="1676"/>
    <s v="NZ-2024-299587"/>
    <x v="474"/>
    <d v="2024-02-01T00:00:00"/>
    <x v="2"/>
    <s v="Same Day"/>
    <s v="MA-3892"/>
    <s v="Mark Hart"/>
    <x v="1"/>
    <x v="2"/>
    <x v="2"/>
    <x v="2"/>
    <x v="11"/>
    <n v="274.22000000000003"/>
    <n v="1"/>
    <n v="0.1"/>
    <n v="11.65"/>
  </r>
  <r>
    <n v="1677"/>
    <s v="NZ-2023-349026"/>
    <x v="1007"/>
    <d v="2023-12-09T00:00:00"/>
    <x v="0"/>
    <s v="First Class"/>
    <s v="DA-1729"/>
    <s v="Darren Taylor"/>
    <x v="2"/>
    <x v="1"/>
    <x v="1"/>
    <x v="1"/>
    <x v="8"/>
    <n v="558.52"/>
    <n v="4"/>
    <n v="0.2"/>
    <n v="118.22"/>
  </r>
  <r>
    <n v="1678"/>
    <s v="NZ-2023-958669"/>
    <x v="136"/>
    <d v="2023-03-24T00:00:00"/>
    <x v="0"/>
    <s v="Standard Class"/>
    <s v="MA-6781"/>
    <s v="Matthew Bailey-Ellery"/>
    <x v="1"/>
    <x v="2"/>
    <x v="2"/>
    <x v="0"/>
    <x v="6"/>
    <n v="583"/>
    <n v="2"/>
    <n v="0.15"/>
    <n v="119.97"/>
  </r>
  <r>
    <n v="1679"/>
    <s v="NZ-2023-165890"/>
    <x v="1008"/>
    <d v="2023-11-22T00:00:00"/>
    <x v="0"/>
    <s v="First Class"/>
    <s v="JA-5214"/>
    <s v="James Jensen"/>
    <x v="2"/>
    <x v="9"/>
    <x v="6"/>
    <x v="0"/>
    <x v="0"/>
    <n v="829.14"/>
    <n v="9"/>
    <n v="0.15"/>
    <n v="61.41"/>
  </r>
  <r>
    <n v="1680"/>
    <s v="NZ-2022-417338"/>
    <x v="1009"/>
    <d v="2022-05-12T00:00:00"/>
    <x v="4"/>
    <s v="Same Day"/>
    <s v="LO-5180"/>
    <s v="Louise Marshall"/>
    <x v="0"/>
    <x v="7"/>
    <x v="7"/>
    <x v="2"/>
    <x v="9"/>
    <n v="200.47"/>
    <n v="4"/>
    <n v="0.15"/>
    <n v="22.78"/>
  </r>
  <r>
    <n v="1681"/>
    <s v="NZ-2024-558302"/>
    <x v="170"/>
    <d v="2024-07-30T00:00:00"/>
    <x v="2"/>
    <s v="First Class"/>
    <s v="SE-1683"/>
    <s v="Sean Hubbard"/>
    <x v="1"/>
    <x v="7"/>
    <x v="7"/>
    <x v="0"/>
    <x v="10"/>
    <n v="1388.59"/>
    <n v="1"/>
    <n v="0.2"/>
    <n v="123.53"/>
  </r>
  <r>
    <n v="1682"/>
    <s v="NZ-2021-985174"/>
    <x v="85"/>
    <d v="2021-08-29T00:00:00"/>
    <x v="1"/>
    <s v="Same Day"/>
    <s v="DA-5646"/>
    <s v="Daniel Reader"/>
    <x v="0"/>
    <x v="5"/>
    <x v="5"/>
    <x v="2"/>
    <x v="9"/>
    <n v="194.26"/>
    <n v="3"/>
    <n v="0.15"/>
    <n v="16.899999999999999"/>
  </r>
  <r>
    <n v="1683"/>
    <s v="NZ-2023-997605"/>
    <x v="1010"/>
    <d v="2023-04-19T00:00:00"/>
    <x v="0"/>
    <s v="First Class"/>
    <s v="LY-2150"/>
    <s v="Lynette Kerr"/>
    <x v="1"/>
    <x v="4"/>
    <x v="4"/>
    <x v="2"/>
    <x v="2"/>
    <n v="1039.6400000000001"/>
    <n v="4"/>
    <n v="0.1"/>
    <n v="111.77"/>
  </r>
  <r>
    <n v="1684"/>
    <s v="NZ-2022-299519"/>
    <x v="991"/>
    <d v="2022-10-11T00:00:00"/>
    <x v="4"/>
    <s v="Second Class"/>
    <s v="AM-2667"/>
    <s v="Amanda Gray"/>
    <x v="1"/>
    <x v="0"/>
    <x v="0"/>
    <x v="0"/>
    <x v="10"/>
    <n v="662.95"/>
    <n v="5"/>
    <n v="0.15"/>
    <n v="-3.87"/>
  </r>
  <r>
    <n v="1685"/>
    <s v="NZ-2024-340950"/>
    <x v="1011"/>
    <d v="2024-12-13T00:00:00"/>
    <x v="2"/>
    <s v="Second Class"/>
    <s v="ME-3620"/>
    <s v="Melanie Johnston-Lewis"/>
    <x v="2"/>
    <x v="8"/>
    <x v="8"/>
    <x v="1"/>
    <x v="8"/>
    <n v="101.48"/>
    <n v="2"/>
    <n v="0.2"/>
    <n v="1.1399999999999999"/>
  </r>
  <r>
    <n v="1686"/>
    <s v="NZ-2021-939323"/>
    <x v="317"/>
    <d v="2021-12-27T00:00:00"/>
    <x v="1"/>
    <s v="Second Class"/>
    <s v="SH-2361"/>
    <s v="Sharon Lee"/>
    <x v="1"/>
    <x v="1"/>
    <x v="1"/>
    <x v="2"/>
    <x v="5"/>
    <n v="130.34"/>
    <n v="7"/>
    <n v="0.15"/>
    <n v="0.08"/>
  </r>
  <r>
    <n v="1687"/>
    <s v="NZ-2024-108871"/>
    <x v="811"/>
    <d v="2024-07-25T00:00:00"/>
    <x v="2"/>
    <s v="Second Class"/>
    <s v="GL-8962"/>
    <s v="Glenda Fowler"/>
    <x v="2"/>
    <x v="1"/>
    <x v="1"/>
    <x v="1"/>
    <x v="7"/>
    <n v="1170.3699999999999"/>
    <n v="5"/>
    <n v="0"/>
    <n v="327.77"/>
  </r>
  <r>
    <n v="1688"/>
    <s v="NZ-2023-197998"/>
    <x v="1012"/>
    <d v="2023-08-02T00:00:00"/>
    <x v="0"/>
    <s v="First Class"/>
    <s v="TA-6954"/>
    <s v="Tania Smith"/>
    <x v="1"/>
    <x v="8"/>
    <x v="8"/>
    <x v="1"/>
    <x v="3"/>
    <n v="1034.43"/>
    <n v="9"/>
    <n v="0.1"/>
    <n v="21.43"/>
  </r>
  <r>
    <n v="1689"/>
    <s v="NZ-2025-726232"/>
    <x v="338"/>
    <d v="2025-01-15T00:00:00"/>
    <x v="3"/>
    <s v="Standard Class"/>
    <s v="AN-9566"/>
    <s v="Anthony Lyons-Parker"/>
    <x v="2"/>
    <x v="7"/>
    <x v="7"/>
    <x v="2"/>
    <x v="9"/>
    <n v="1280.67"/>
    <n v="1"/>
    <n v="0.2"/>
    <n v="237.03"/>
  </r>
  <r>
    <n v="1690"/>
    <s v="NZ-2024-910813"/>
    <x v="1013"/>
    <d v="2024-06-04T00:00:00"/>
    <x v="2"/>
    <s v="Same Day"/>
    <s v="PE-7810"/>
    <s v="Peter Boyce"/>
    <x v="1"/>
    <x v="4"/>
    <x v="4"/>
    <x v="2"/>
    <x v="11"/>
    <n v="1449.05"/>
    <n v="5"/>
    <n v="0.2"/>
    <n v="177.34"/>
  </r>
  <r>
    <n v="1691"/>
    <s v="NZ-2025-891917"/>
    <x v="1014"/>
    <d v="2025-05-31T00:00:00"/>
    <x v="3"/>
    <s v="Second Class"/>
    <s v="LE-2728"/>
    <s v="Levi Knight"/>
    <x v="1"/>
    <x v="0"/>
    <x v="0"/>
    <x v="0"/>
    <x v="10"/>
    <n v="193.5"/>
    <n v="1"/>
    <n v="0.2"/>
    <n v="21.39"/>
  </r>
  <r>
    <n v="1692"/>
    <s v="NZ-2023-520304"/>
    <x v="739"/>
    <d v="2023-10-17T00:00:00"/>
    <x v="0"/>
    <s v="Same Day"/>
    <s v="SO-1075"/>
    <s v="Sophie Millar"/>
    <x v="1"/>
    <x v="3"/>
    <x v="3"/>
    <x v="1"/>
    <x v="7"/>
    <n v="729.06"/>
    <n v="10"/>
    <n v="0"/>
    <n v="159.44999999999999"/>
  </r>
  <r>
    <n v="1693"/>
    <s v="NZ-2022-375009"/>
    <x v="275"/>
    <d v="2022-12-23T00:00:00"/>
    <x v="4"/>
    <s v="First Class"/>
    <s v="CH-3113"/>
    <s v="Chelsea Ball"/>
    <x v="2"/>
    <x v="5"/>
    <x v="5"/>
    <x v="2"/>
    <x v="5"/>
    <n v="308.05"/>
    <n v="9"/>
    <n v="0.15"/>
    <n v="57.08"/>
  </r>
  <r>
    <n v="1694"/>
    <s v="NZ-2021-279065"/>
    <x v="299"/>
    <d v="2021-07-24T00:00:00"/>
    <x v="1"/>
    <s v="First Class"/>
    <s v="NI-5211"/>
    <s v="Nicola Corlett"/>
    <x v="0"/>
    <x v="2"/>
    <x v="2"/>
    <x v="2"/>
    <x v="2"/>
    <n v="1283.3399999999999"/>
    <n v="8"/>
    <n v="0.15"/>
    <n v="292.10000000000002"/>
  </r>
  <r>
    <n v="1695"/>
    <s v="NZ-2023-518194"/>
    <x v="426"/>
    <d v="2023-08-05T00:00:00"/>
    <x v="0"/>
    <s v="Standard Class"/>
    <s v="NA-4251"/>
    <s v="Natalie Martin"/>
    <x v="2"/>
    <x v="2"/>
    <x v="2"/>
    <x v="0"/>
    <x v="6"/>
    <n v="231.77"/>
    <n v="2"/>
    <n v="0.2"/>
    <n v="19.079999999999998"/>
  </r>
  <r>
    <n v="1696"/>
    <s v="NZ-2023-328987"/>
    <x v="49"/>
    <d v="2023-09-08T00:00:00"/>
    <x v="0"/>
    <s v="Second Class"/>
    <s v="SA-1145"/>
    <s v="Sarah Fisher"/>
    <x v="2"/>
    <x v="5"/>
    <x v="5"/>
    <x v="0"/>
    <x v="4"/>
    <n v="222.09"/>
    <n v="8"/>
    <n v="0.2"/>
    <n v="23.49"/>
  </r>
  <r>
    <n v="1697"/>
    <s v="NZ-2024-770755"/>
    <x v="1015"/>
    <d v="2024-08-30T00:00:00"/>
    <x v="2"/>
    <s v="Standard Class"/>
    <s v="FL-1282"/>
    <s v="Fletcher Morton"/>
    <x v="1"/>
    <x v="4"/>
    <x v="4"/>
    <x v="2"/>
    <x v="9"/>
    <n v="523.27"/>
    <n v="10"/>
    <n v="0.2"/>
    <n v="41.34"/>
  </r>
  <r>
    <n v="1698"/>
    <s v="NZ-2021-726209"/>
    <x v="334"/>
    <d v="2021-08-20T00:00:00"/>
    <x v="1"/>
    <s v="First Class"/>
    <s v="JO-5924"/>
    <s v="John Clarke"/>
    <x v="0"/>
    <x v="3"/>
    <x v="3"/>
    <x v="0"/>
    <x v="0"/>
    <n v="215.79"/>
    <n v="2"/>
    <n v="0.15"/>
    <n v="27.4"/>
  </r>
  <r>
    <n v="1699"/>
    <s v="NZ-2023-291757"/>
    <x v="525"/>
    <d v="2023-12-20T00:00:00"/>
    <x v="0"/>
    <s v="Standard Class"/>
    <s v="GL-3147"/>
    <s v="Glenn Simpson"/>
    <x v="1"/>
    <x v="2"/>
    <x v="2"/>
    <x v="1"/>
    <x v="7"/>
    <n v="864.27"/>
    <n v="8"/>
    <n v="0.15"/>
    <n v="40.03"/>
  </r>
  <r>
    <n v="1700"/>
    <s v="NZ-2023-875238"/>
    <x v="1016"/>
    <d v="2023-09-11T00:00:00"/>
    <x v="0"/>
    <s v="Standard Class"/>
    <s v="CO-2048"/>
    <s v="Cooper Carter"/>
    <x v="2"/>
    <x v="4"/>
    <x v="4"/>
    <x v="0"/>
    <x v="6"/>
    <n v="1385.92"/>
    <n v="7"/>
    <n v="0"/>
    <n v="10.17"/>
  </r>
  <r>
    <n v="1701"/>
    <s v="NZ-2023-654229"/>
    <x v="823"/>
    <d v="2023-03-06T00:00:00"/>
    <x v="0"/>
    <s v="Standard Class"/>
    <s v="SH-6596"/>
    <s v="Sheree Eaton"/>
    <x v="0"/>
    <x v="7"/>
    <x v="7"/>
    <x v="1"/>
    <x v="1"/>
    <n v="1495.37"/>
    <n v="7"/>
    <n v="0.15"/>
    <n v="60.45"/>
  </r>
  <r>
    <n v="1702"/>
    <s v="NZ-2021-679894"/>
    <x v="1017"/>
    <d v="2021-08-01T00:00:00"/>
    <x v="1"/>
    <s v="Second Class"/>
    <s v="AM-5917"/>
    <s v="Amanda Barnett"/>
    <x v="1"/>
    <x v="5"/>
    <x v="5"/>
    <x v="1"/>
    <x v="8"/>
    <n v="1178.67"/>
    <n v="6"/>
    <n v="0.1"/>
    <n v="285.3"/>
  </r>
  <r>
    <n v="1703"/>
    <s v="NZ-2023-139875"/>
    <x v="718"/>
    <d v="2023-09-10T00:00:00"/>
    <x v="0"/>
    <s v="Second Class"/>
    <s v="SA-5444"/>
    <s v="Sandra Holloway"/>
    <x v="0"/>
    <x v="2"/>
    <x v="2"/>
    <x v="2"/>
    <x v="5"/>
    <n v="570.52"/>
    <n v="2"/>
    <n v="0.1"/>
    <n v="26.36"/>
  </r>
  <r>
    <n v="1704"/>
    <s v="NZ-2024-298494"/>
    <x v="1018"/>
    <d v="2024-03-12T00:00:00"/>
    <x v="2"/>
    <s v="Standard Class"/>
    <s v="JA-3987"/>
    <s v="Jayden Cooksley"/>
    <x v="2"/>
    <x v="7"/>
    <x v="7"/>
    <x v="1"/>
    <x v="3"/>
    <n v="683.11"/>
    <n v="3"/>
    <n v="0.1"/>
    <n v="131.54"/>
  </r>
  <r>
    <n v="1705"/>
    <s v="NZ-2021-551872"/>
    <x v="1019"/>
    <d v="2021-08-14T00:00:00"/>
    <x v="1"/>
    <s v="Standard Class"/>
    <s v="ME-3916"/>
    <s v="Melanie Wilton"/>
    <x v="0"/>
    <x v="1"/>
    <x v="1"/>
    <x v="0"/>
    <x v="0"/>
    <n v="91.39"/>
    <n v="4"/>
    <n v="0"/>
    <n v="16.329999999999998"/>
  </r>
  <r>
    <n v="1706"/>
    <s v="NZ-2023-456218"/>
    <x v="618"/>
    <d v="2023-02-20T00:00:00"/>
    <x v="0"/>
    <s v="Second Class"/>
    <s v="LU-1716"/>
    <s v="Luke Hudson"/>
    <x v="1"/>
    <x v="2"/>
    <x v="2"/>
    <x v="1"/>
    <x v="3"/>
    <n v="1021.86"/>
    <n v="5"/>
    <n v="0.2"/>
    <n v="163.29"/>
  </r>
  <r>
    <n v="1707"/>
    <s v="NZ-2024-192452"/>
    <x v="932"/>
    <d v="2024-01-09T00:00:00"/>
    <x v="2"/>
    <s v="First Class"/>
    <s v="GR-5539"/>
    <s v="Grace Weston"/>
    <x v="1"/>
    <x v="8"/>
    <x v="8"/>
    <x v="1"/>
    <x v="3"/>
    <n v="1088.29"/>
    <n v="10"/>
    <n v="0.15"/>
    <n v="236"/>
  </r>
  <r>
    <n v="1708"/>
    <s v="NZ-2024-749172"/>
    <x v="1020"/>
    <d v="2024-08-03T00:00:00"/>
    <x v="2"/>
    <s v="Second Class"/>
    <s v="RA-1185"/>
    <s v="Rachel Craven-Payne"/>
    <x v="0"/>
    <x v="6"/>
    <x v="6"/>
    <x v="0"/>
    <x v="10"/>
    <n v="170.48"/>
    <n v="4"/>
    <n v="0.2"/>
    <n v="20.62"/>
  </r>
  <r>
    <n v="1709"/>
    <s v="NZ-2023-618447"/>
    <x v="277"/>
    <d v="2023-02-10T00:00:00"/>
    <x v="0"/>
    <s v="Standard Class"/>
    <s v="SH-9020"/>
    <s v="Shane Thomas-Leslie"/>
    <x v="0"/>
    <x v="3"/>
    <x v="3"/>
    <x v="1"/>
    <x v="7"/>
    <n v="476.96"/>
    <n v="2"/>
    <n v="0.15"/>
    <n v="24.59"/>
  </r>
  <r>
    <n v="1710"/>
    <s v="NZ-2022-880685"/>
    <x v="508"/>
    <d v="2022-10-05T00:00:00"/>
    <x v="4"/>
    <s v="Second Class"/>
    <s v="TA-3330"/>
    <s v="Tania Davis"/>
    <x v="0"/>
    <x v="3"/>
    <x v="3"/>
    <x v="1"/>
    <x v="3"/>
    <n v="1315.2"/>
    <n v="4"/>
    <n v="0.2"/>
    <n v="32.369999999999997"/>
  </r>
  <r>
    <n v="1711"/>
    <s v="NZ-2023-249106"/>
    <x v="547"/>
    <d v="2023-10-03T00:00:00"/>
    <x v="0"/>
    <s v="Second Class"/>
    <s v="SA-9482"/>
    <s v="Sarah Allan"/>
    <x v="0"/>
    <x v="6"/>
    <x v="6"/>
    <x v="0"/>
    <x v="0"/>
    <n v="744.47"/>
    <n v="1"/>
    <n v="0.1"/>
    <n v="60.92"/>
  </r>
  <r>
    <n v="1712"/>
    <s v="NZ-2022-401461"/>
    <x v="1021"/>
    <d v="2022-08-29T00:00:00"/>
    <x v="4"/>
    <s v="Standard Class"/>
    <s v="JO-7280"/>
    <s v="John Brown-Walton"/>
    <x v="0"/>
    <x v="2"/>
    <x v="2"/>
    <x v="2"/>
    <x v="9"/>
    <n v="291.68"/>
    <n v="2"/>
    <n v="0.15"/>
    <n v="30.7"/>
  </r>
  <r>
    <n v="1713"/>
    <s v="NZ-2023-288621"/>
    <x v="1022"/>
    <d v="2024-01-02T00:00:00"/>
    <x v="2"/>
    <s v="Second Class"/>
    <s v="JE-7848"/>
    <s v="Jeremy Burgess-Shailer"/>
    <x v="2"/>
    <x v="6"/>
    <x v="6"/>
    <x v="0"/>
    <x v="10"/>
    <n v="1011.82"/>
    <n v="2"/>
    <n v="0.1"/>
    <n v="203.36"/>
  </r>
  <r>
    <n v="1714"/>
    <s v="NZ-2023-546582"/>
    <x v="1023"/>
    <d v="2023-06-27T00:00:00"/>
    <x v="0"/>
    <s v="Second Class"/>
    <s v="MA-3517"/>
    <s v="Matiu Long"/>
    <x v="1"/>
    <x v="3"/>
    <x v="3"/>
    <x v="1"/>
    <x v="3"/>
    <n v="1282.0899999999999"/>
    <n v="5"/>
    <n v="0.15"/>
    <n v="289.70999999999998"/>
  </r>
  <r>
    <n v="1715"/>
    <s v="NZ-2024-958210"/>
    <x v="1024"/>
    <d v="2024-06-03T00:00:00"/>
    <x v="2"/>
    <s v="Same Day"/>
    <s v="BR-9124"/>
    <s v="Bradley Bailey"/>
    <x v="1"/>
    <x v="6"/>
    <x v="6"/>
    <x v="0"/>
    <x v="4"/>
    <n v="1070.77"/>
    <n v="7"/>
    <n v="0.1"/>
    <n v="150.58000000000001"/>
  </r>
  <r>
    <n v="1716"/>
    <s v="NZ-2024-833246"/>
    <x v="920"/>
    <d v="2024-12-10T00:00:00"/>
    <x v="2"/>
    <s v="Second Class"/>
    <s v="NA-9825"/>
    <s v="Natalie Craven"/>
    <x v="0"/>
    <x v="8"/>
    <x v="8"/>
    <x v="2"/>
    <x v="5"/>
    <n v="360.8"/>
    <n v="5"/>
    <n v="0.2"/>
    <n v="23.47"/>
  </r>
  <r>
    <n v="1717"/>
    <s v="NZ-2022-897711"/>
    <x v="251"/>
    <d v="2022-02-11T00:00:00"/>
    <x v="4"/>
    <s v="Second Class"/>
    <s v="MI-1974"/>
    <s v="Michael Love"/>
    <x v="0"/>
    <x v="7"/>
    <x v="7"/>
    <x v="1"/>
    <x v="3"/>
    <n v="367.17"/>
    <n v="1"/>
    <n v="0"/>
    <n v="6.42"/>
  </r>
  <r>
    <n v="1718"/>
    <s v="NZ-2024-384980"/>
    <x v="1025"/>
    <d v="2024-01-11T00:00:00"/>
    <x v="2"/>
    <s v="Second Class"/>
    <s v="RE-7521"/>
    <s v="Rebecca Pearce"/>
    <x v="2"/>
    <x v="1"/>
    <x v="1"/>
    <x v="1"/>
    <x v="1"/>
    <n v="620.41"/>
    <n v="2"/>
    <n v="0.1"/>
    <n v="80.89"/>
  </r>
  <r>
    <n v="1719"/>
    <s v="NZ-2022-566243"/>
    <x v="523"/>
    <d v="2022-07-13T00:00:00"/>
    <x v="4"/>
    <s v="First Class"/>
    <s v="TU-4668"/>
    <s v="Tui Mitchell-Freeth"/>
    <x v="0"/>
    <x v="6"/>
    <x v="6"/>
    <x v="2"/>
    <x v="2"/>
    <n v="1314.22"/>
    <n v="7"/>
    <n v="0.2"/>
    <n v="115.1"/>
  </r>
  <r>
    <n v="1720"/>
    <s v="NZ-2023-967983"/>
    <x v="477"/>
    <d v="2023-04-30T00:00:00"/>
    <x v="0"/>
    <s v="Second Class"/>
    <s v="PA-3617"/>
    <s v="Paige Burgess-Matthews"/>
    <x v="0"/>
    <x v="0"/>
    <x v="0"/>
    <x v="2"/>
    <x v="5"/>
    <n v="148.04"/>
    <n v="1"/>
    <n v="0.2"/>
    <n v="19.11"/>
  </r>
  <r>
    <n v="1721"/>
    <s v="NZ-2022-530220"/>
    <x v="175"/>
    <d v="2022-09-03T00:00:00"/>
    <x v="4"/>
    <s v="Standard Class"/>
    <s v="CL-3753"/>
    <s v="Claire Perry-Oliver"/>
    <x v="2"/>
    <x v="6"/>
    <x v="6"/>
    <x v="2"/>
    <x v="11"/>
    <n v="1215.48"/>
    <n v="8"/>
    <n v="0.15"/>
    <n v="141.04"/>
  </r>
  <r>
    <n v="1722"/>
    <s v="NZ-2024-456313"/>
    <x v="858"/>
    <d v="2024-09-08T00:00:00"/>
    <x v="2"/>
    <s v="First Class"/>
    <s v="MI-8232"/>
    <s v="Michelle Collis-Davey"/>
    <x v="0"/>
    <x v="8"/>
    <x v="8"/>
    <x v="0"/>
    <x v="4"/>
    <n v="1491.67"/>
    <n v="8"/>
    <n v="0.2"/>
    <n v="43.08"/>
  </r>
  <r>
    <n v="1723"/>
    <s v="NZ-2024-997534"/>
    <x v="889"/>
    <d v="2024-06-08T00:00:00"/>
    <x v="2"/>
    <s v="First Class"/>
    <s v="ZO-9849"/>
    <s v="Zoe Hamilton"/>
    <x v="0"/>
    <x v="6"/>
    <x v="6"/>
    <x v="0"/>
    <x v="4"/>
    <n v="1199.95"/>
    <n v="8"/>
    <n v="0.15"/>
    <n v="152.49"/>
  </r>
  <r>
    <n v="1724"/>
    <s v="NZ-2024-443349"/>
    <x v="605"/>
    <d v="2024-03-10T00:00:00"/>
    <x v="2"/>
    <s v="Same Day"/>
    <s v="TA-1177"/>
    <s v="Taylor Carter"/>
    <x v="2"/>
    <x v="7"/>
    <x v="7"/>
    <x v="0"/>
    <x v="6"/>
    <n v="436.05"/>
    <n v="1"/>
    <n v="0.2"/>
    <n v="2.94"/>
  </r>
  <r>
    <n v="1725"/>
    <s v="NZ-2025-529230"/>
    <x v="784"/>
    <d v="2025-06-12T00:00:00"/>
    <x v="3"/>
    <s v="Second Class"/>
    <s v="AN-7261"/>
    <s v="Andrew Edwards-Bary"/>
    <x v="2"/>
    <x v="6"/>
    <x v="6"/>
    <x v="1"/>
    <x v="8"/>
    <n v="296.95"/>
    <n v="7"/>
    <n v="0.2"/>
    <n v="35.58"/>
  </r>
  <r>
    <n v="1726"/>
    <s v="NZ-2024-925396"/>
    <x v="1026"/>
    <d v="2024-11-14T00:00:00"/>
    <x v="2"/>
    <s v="Same Day"/>
    <s v="DO-9867"/>
    <s v="Donald Hickey"/>
    <x v="2"/>
    <x v="6"/>
    <x v="6"/>
    <x v="0"/>
    <x v="6"/>
    <n v="716.28"/>
    <n v="9"/>
    <n v="0"/>
    <n v="4.62"/>
  </r>
  <r>
    <n v="1727"/>
    <s v="NZ-2024-464965"/>
    <x v="580"/>
    <d v="2024-09-12T00:00:00"/>
    <x v="2"/>
    <s v="Same Day"/>
    <s v="RE-2811"/>
    <s v="Rebecca Turner"/>
    <x v="2"/>
    <x v="6"/>
    <x v="6"/>
    <x v="0"/>
    <x v="6"/>
    <n v="1453.42"/>
    <n v="9"/>
    <n v="0"/>
    <n v="193.26"/>
  </r>
  <r>
    <n v="1728"/>
    <s v="NZ-2024-462162"/>
    <x v="100"/>
    <d v="2024-01-03T00:00:00"/>
    <x v="2"/>
    <s v="Second Class"/>
    <s v="AN-1661"/>
    <s v="Andrew Aberhart"/>
    <x v="0"/>
    <x v="8"/>
    <x v="8"/>
    <x v="0"/>
    <x v="0"/>
    <n v="348.39"/>
    <n v="10"/>
    <n v="0.1"/>
    <n v="64.44"/>
  </r>
  <r>
    <n v="1729"/>
    <s v="NZ-2022-344371"/>
    <x v="774"/>
    <d v="2022-01-14T00:00:00"/>
    <x v="4"/>
    <s v="Standard Class"/>
    <s v="PH-2217"/>
    <s v="Philippa Walsh"/>
    <x v="2"/>
    <x v="2"/>
    <x v="2"/>
    <x v="1"/>
    <x v="8"/>
    <n v="1475.59"/>
    <n v="1"/>
    <n v="0.1"/>
    <n v="-3.28"/>
  </r>
  <r>
    <n v="1730"/>
    <s v="NZ-2023-375068"/>
    <x v="27"/>
    <d v="2023-03-23T00:00:00"/>
    <x v="0"/>
    <s v="Same Day"/>
    <s v="OL-1147"/>
    <s v="Olivia Stokes-Cooksley"/>
    <x v="1"/>
    <x v="8"/>
    <x v="8"/>
    <x v="0"/>
    <x v="6"/>
    <n v="226.81"/>
    <n v="8"/>
    <n v="0.15"/>
    <n v="0.18"/>
  </r>
  <r>
    <n v="1731"/>
    <s v="NZ-2024-427129"/>
    <x v="459"/>
    <d v="2024-09-07T00:00:00"/>
    <x v="2"/>
    <s v="First Class"/>
    <s v="RI-6153"/>
    <s v="Richard Jensen"/>
    <x v="0"/>
    <x v="7"/>
    <x v="7"/>
    <x v="2"/>
    <x v="5"/>
    <n v="348.54"/>
    <n v="2"/>
    <n v="0.1"/>
    <n v="87.17"/>
  </r>
  <r>
    <n v="1732"/>
    <s v="NZ-2022-234286"/>
    <x v="812"/>
    <d v="2022-04-19T00:00:00"/>
    <x v="4"/>
    <s v="Standard Class"/>
    <s v="HA-4533"/>
    <s v="Harrison Ryan"/>
    <x v="2"/>
    <x v="4"/>
    <x v="4"/>
    <x v="2"/>
    <x v="5"/>
    <n v="1193.56"/>
    <n v="5"/>
    <n v="0.2"/>
    <n v="241.36"/>
  </r>
  <r>
    <n v="1733"/>
    <s v="NZ-2023-928484"/>
    <x v="238"/>
    <d v="2023-10-01T00:00:00"/>
    <x v="0"/>
    <s v="Second Class"/>
    <s v="KA-2539"/>
    <s v="Kayla Street"/>
    <x v="2"/>
    <x v="2"/>
    <x v="2"/>
    <x v="2"/>
    <x v="9"/>
    <n v="1220.17"/>
    <n v="2"/>
    <n v="0.15"/>
    <n v="-13.45"/>
  </r>
  <r>
    <n v="1734"/>
    <s v="NZ-2022-866150"/>
    <x v="79"/>
    <d v="2022-12-15T00:00:00"/>
    <x v="4"/>
    <s v="Second Class"/>
    <s v="EV-8032"/>
    <s v="Eva Esson"/>
    <x v="2"/>
    <x v="6"/>
    <x v="6"/>
    <x v="2"/>
    <x v="11"/>
    <n v="741.22"/>
    <n v="3"/>
    <n v="0.2"/>
    <n v="161.43"/>
  </r>
  <r>
    <n v="1735"/>
    <s v="NZ-2024-743497"/>
    <x v="411"/>
    <d v="2024-10-29T00:00:00"/>
    <x v="2"/>
    <s v="Standard Class"/>
    <s v="SA-2157"/>
    <s v="Samantha McKay"/>
    <x v="0"/>
    <x v="5"/>
    <x v="5"/>
    <x v="2"/>
    <x v="5"/>
    <n v="974.7"/>
    <n v="5"/>
    <n v="0.1"/>
    <n v="235.64"/>
  </r>
  <r>
    <n v="1736"/>
    <s v="NZ-2022-926695"/>
    <x v="1027"/>
    <d v="2022-05-30T00:00:00"/>
    <x v="4"/>
    <s v="Second Class"/>
    <s v="WE-1830"/>
    <s v="Wendy Smith"/>
    <x v="2"/>
    <x v="2"/>
    <x v="2"/>
    <x v="1"/>
    <x v="8"/>
    <n v="1089.3399999999999"/>
    <n v="3"/>
    <n v="0.1"/>
    <n v="268.47000000000003"/>
  </r>
  <r>
    <n v="1737"/>
    <s v="NZ-2025-250161"/>
    <x v="436"/>
    <d v="2025-06-05T00:00:00"/>
    <x v="3"/>
    <s v="Second Class"/>
    <s v="ST-4671"/>
    <s v="Steven Forrest"/>
    <x v="1"/>
    <x v="4"/>
    <x v="4"/>
    <x v="1"/>
    <x v="7"/>
    <n v="212.93"/>
    <n v="10"/>
    <n v="0"/>
    <n v="61.97"/>
  </r>
  <r>
    <n v="1738"/>
    <s v="NZ-2024-194797"/>
    <x v="34"/>
    <d v="2024-02-27T00:00:00"/>
    <x v="2"/>
    <s v="Second Class"/>
    <s v="CR-4690"/>
    <s v="Crystal Enright"/>
    <x v="1"/>
    <x v="2"/>
    <x v="2"/>
    <x v="2"/>
    <x v="11"/>
    <n v="585.08000000000004"/>
    <n v="1"/>
    <n v="0.2"/>
    <n v="20.239999999999998"/>
  </r>
  <r>
    <n v="1739"/>
    <s v="NZ-2023-562901"/>
    <x v="277"/>
    <d v="2023-02-10T00:00:00"/>
    <x v="0"/>
    <s v="First Class"/>
    <s v="KE-5044"/>
    <s v="Kevin Mears"/>
    <x v="2"/>
    <x v="0"/>
    <x v="0"/>
    <x v="2"/>
    <x v="2"/>
    <n v="1399.37"/>
    <n v="10"/>
    <n v="0.1"/>
    <n v="141.15"/>
  </r>
  <r>
    <n v="1740"/>
    <s v="NZ-2024-639515"/>
    <x v="480"/>
    <d v="2024-03-20T00:00:00"/>
    <x v="2"/>
    <s v="Standard Class"/>
    <s v="DA-9527"/>
    <s v="David Parker"/>
    <x v="0"/>
    <x v="1"/>
    <x v="1"/>
    <x v="2"/>
    <x v="2"/>
    <n v="1273.73"/>
    <n v="1"/>
    <n v="0.15"/>
    <n v="-7.53"/>
  </r>
  <r>
    <n v="1741"/>
    <s v="NZ-2023-470572"/>
    <x v="1028"/>
    <d v="2023-06-30T00:00:00"/>
    <x v="0"/>
    <s v="Second Class"/>
    <s v="AM-8593"/>
    <s v="Amanda Stewart"/>
    <x v="0"/>
    <x v="9"/>
    <x v="6"/>
    <x v="1"/>
    <x v="8"/>
    <n v="890.45"/>
    <n v="5"/>
    <n v="0.1"/>
    <n v="147.6"/>
  </r>
  <r>
    <n v="1742"/>
    <s v="NZ-2021-230755"/>
    <x v="1029"/>
    <d v="2021-07-20T00:00:00"/>
    <x v="1"/>
    <s v="Standard Class"/>
    <s v="MA-1138"/>
    <s v="Martin Davies"/>
    <x v="2"/>
    <x v="2"/>
    <x v="2"/>
    <x v="0"/>
    <x v="6"/>
    <n v="150.96"/>
    <n v="10"/>
    <n v="0"/>
    <n v="40.020000000000003"/>
  </r>
  <r>
    <n v="1743"/>
    <s v="NZ-2023-184115"/>
    <x v="1010"/>
    <d v="2023-04-17T00:00:00"/>
    <x v="0"/>
    <s v="Standard Class"/>
    <s v="NI-4644"/>
    <s v="Nicola Croad-O'Sullivan"/>
    <x v="2"/>
    <x v="8"/>
    <x v="8"/>
    <x v="1"/>
    <x v="1"/>
    <n v="799.88"/>
    <n v="7"/>
    <n v="0.2"/>
    <n v="139.77000000000001"/>
  </r>
  <r>
    <n v="1744"/>
    <s v="NZ-2023-156168"/>
    <x v="821"/>
    <d v="2023-05-16T00:00:00"/>
    <x v="0"/>
    <s v="Standard Class"/>
    <s v="KA-3413"/>
    <s v="Karen Booker"/>
    <x v="1"/>
    <x v="3"/>
    <x v="3"/>
    <x v="2"/>
    <x v="2"/>
    <n v="499.5"/>
    <n v="7"/>
    <n v="0.15"/>
    <n v="85.16"/>
  </r>
  <r>
    <n v="1745"/>
    <s v="NZ-2024-345450"/>
    <x v="1030"/>
    <d v="2024-10-10T00:00:00"/>
    <x v="2"/>
    <s v="Second Class"/>
    <s v="JU-1806"/>
    <s v="Julie Norton"/>
    <x v="0"/>
    <x v="0"/>
    <x v="0"/>
    <x v="0"/>
    <x v="10"/>
    <n v="1079.1600000000001"/>
    <n v="9"/>
    <n v="0.1"/>
    <n v="235.76"/>
  </r>
  <r>
    <n v="1746"/>
    <s v="NZ-2022-160934"/>
    <x v="1031"/>
    <d v="2022-12-27T00:00:00"/>
    <x v="4"/>
    <s v="Same Day"/>
    <s v="JA-6098"/>
    <s v="Jan Barnett"/>
    <x v="1"/>
    <x v="4"/>
    <x v="4"/>
    <x v="1"/>
    <x v="7"/>
    <n v="722.51"/>
    <n v="9"/>
    <n v="0.15"/>
    <n v="149.25"/>
  </r>
  <r>
    <n v="1747"/>
    <s v="NZ-2021-837638"/>
    <x v="133"/>
    <d v="2021-08-02T00:00:00"/>
    <x v="1"/>
    <s v="First Class"/>
    <s v="SC-2513"/>
    <s v="Scott Knowles"/>
    <x v="0"/>
    <x v="6"/>
    <x v="6"/>
    <x v="1"/>
    <x v="8"/>
    <n v="98.86"/>
    <n v="3"/>
    <n v="0.2"/>
    <n v="1.94"/>
  </r>
  <r>
    <n v="1748"/>
    <s v="NZ-2021-728865"/>
    <x v="1032"/>
    <d v="2021-09-25T00:00:00"/>
    <x v="1"/>
    <s v="Second Class"/>
    <s v="MI-5148"/>
    <s v="Mia Taylor"/>
    <x v="0"/>
    <x v="8"/>
    <x v="8"/>
    <x v="0"/>
    <x v="6"/>
    <n v="296.12"/>
    <n v="2"/>
    <n v="0"/>
    <n v="31.16"/>
  </r>
  <r>
    <n v="1749"/>
    <s v="NZ-2023-790576"/>
    <x v="128"/>
    <d v="2023-08-20T00:00:00"/>
    <x v="0"/>
    <s v="First Class"/>
    <s v="SC-3782"/>
    <s v="Scott Watkins-Adams"/>
    <x v="1"/>
    <x v="1"/>
    <x v="1"/>
    <x v="2"/>
    <x v="9"/>
    <n v="386.3"/>
    <n v="6"/>
    <n v="0"/>
    <n v="9.9700000000000006"/>
  </r>
  <r>
    <n v="1750"/>
    <s v="NZ-2023-160088"/>
    <x v="172"/>
    <d v="2023-08-21T00:00:00"/>
    <x v="0"/>
    <s v="Same Day"/>
    <s v="WA-1507"/>
    <s v="Wayne Montgomery"/>
    <x v="1"/>
    <x v="6"/>
    <x v="6"/>
    <x v="0"/>
    <x v="6"/>
    <n v="1165.6600000000001"/>
    <n v="9"/>
    <n v="0.15"/>
    <n v="248.93"/>
  </r>
  <r>
    <n v="1751"/>
    <s v="NZ-2022-722522"/>
    <x v="761"/>
    <d v="2022-09-01T00:00:00"/>
    <x v="4"/>
    <s v="First Class"/>
    <s v="MU-5724"/>
    <s v="Murray Bell"/>
    <x v="2"/>
    <x v="2"/>
    <x v="2"/>
    <x v="2"/>
    <x v="11"/>
    <n v="1305.74"/>
    <n v="9"/>
    <n v="0"/>
    <n v="12.94"/>
  </r>
  <r>
    <n v="1752"/>
    <s v="NZ-2023-767555"/>
    <x v="779"/>
    <d v="2023-04-30T00:00:00"/>
    <x v="0"/>
    <s v="Standard Class"/>
    <s v="LO-3862"/>
    <s v="Logan Evans"/>
    <x v="1"/>
    <x v="3"/>
    <x v="3"/>
    <x v="1"/>
    <x v="7"/>
    <n v="134.47"/>
    <n v="2"/>
    <n v="0.2"/>
    <n v="25.29"/>
  </r>
  <r>
    <n v="1753"/>
    <s v="NZ-2022-263839"/>
    <x v="1027"/>
    <d v="2022-05-24T00:00:00"/>
    <x v="4"/>
    <s v="Standard Class"/>
    <s v="MA-2771"/>
    <s v="Max Smith"/>
    <x v="0"/>
    <x v="7"/>
    <x v="7"/>
    <x v="1"/>
    <x v="8"/>
    <n v="751.13"/>
    <n v="1"/>
    <n v="0.1"/>
    <n v="31.86"/>
  </r>
  <r>
    <n v="1754"/>
    <s v="NZ-2024-135896"/>
    <x v="364"/>
    <d v="2024-02-16T00:00:00"/>
    <x v="2"/>
    <s v="Same Day"/>
    <s v="PH-1077"/>
    <s v="Philip Ireland"/>
    <x v="1"/>
    <x v="8"/>
    <x v="8"/>
    <x v="2"/>
    <x v="11"/>
    <n v="691.78"/>
    <n v="4"/>
    <n v="0.15"/>
    <n v="60.72"/>
  </r>
  <r>
    <n v="1755"/>
    <s v="NZ-2025-255741"/>
    <x v="1033"/>
    <d v="2025-06-28T00:00:00"/>
    <x v="3"/>
    <s v="Second Class"/>
    <s v="RO-1417"/>
    <s v="Robert Barrett-Rowland"/>
    <x v="1"/>
    <x v="1"/>
    <x v="1"/>
    <x v="2"/>
    <x v="2"/>
    <n v="909.52"/>
    <n v="3"/>
    <n v="0.1"/>
    <n v="71.849999999999994"/>
  </r>
  <r>
    <n v="1756"/>
    <s v="NZ-2023-972881"/>
    <x v="1034"/>
    <d v="2023-08-28T00:00:00"/>
    <x v="0"/>
    <s v="First Class"/>
    <s v="OL-1020"/>
    <s v="Oliver Hay"/>
    <x v="0"/>
    <x v="9"/>
    <x v="6"/>
    <x v="2"/>
    <x v="5"/>
    <n v="665.03"/>
    <n v="9"/>
    <n v="0.2"/>
    <n v="87.94"/>
  </r>
  <r>
    <n v="1757"/>
    <s v="NZ-2022-231140"/>
    <x v="1035"/>
    <d v="2022-07-02T00:00:00"/>
    <x v="4"/>
    <s v="Same Day"/>
    <s v="BR-3884"/>
    <s v="Brent Clarke"/>
    <x v="0"/>
    <x v="7"/>
    <x v="7"/>
    <x v="1"/>
    <x v="8"/>
    <n v="102.89"/>
    <n v="7"/>
    <n v="0.1"/>
    <n v="14.12"/>
  </r>
  <r>
    <n v="1758"/>
    <s v="NZ-2021-915603"/>
    <x v="707"/>
    <d v="2021-10-30T00:00:00"/>
    <x v="1"/>
    <s v="Standard Class"/>
    <s v="LO-6679"/>
    <s v="Louis Murdoch"/>
    <x v="1"/>
    <x v="1"/>
    <x v="1"/>
    <x v="2"/>
    <x v="11"/>
    <n v="202.87"/>
    <n v="3"/>
    <n v="0.2"/>
    <n v="-3.79"/>
  </r>
  <r>
    <n v="1759"/>
    <s v="NZ-2024-345658"/>
    <x v="47"/>
    <d v="2024-03-18T00:00:00"/>
    <x v="2"/>
    <s v="Standard Class"/>
    <s v="SU-6928"/>
    <s v="Suzanne Smith-Bishell"/>
    <x v="0"/>
    <x v="4"/>
    <x v="4"/>
    <x v="1"/>
    <x v="8"/>
    <n v="1414.95"/>
    <n v="10"/>
    <n v="0"/>
    <n v="264.73"/>
  </r>
  <r>
    <n v="1760"/>
    <s v="NZ-2024-342706"/>
    <x v="432"/>
    <d v="2024-02-15T00:00:00"/>
    <x v="2"/>
    <s v="Same Day"/>
    <s v="HO-3576"/>
    <s v="Holly Tapp"/>
    <x v="1"/>
    <x v="5"/>
    <x v="5"/>
    <x v="2"/>
    <x v="2"/>
    <n v="1108.6600000000001"/>
    <n v="7"/>
    <n v="0.15"/>
    <n v="170.29"/>
  </r>
  <r>
    <n v="1761"/>
    <s v="NZ-2022-287868"/>
    <x v="662"/>
    <d v="2022-04-02T00:00:00"/>
    <x v="4"/>
    <s v="Standard Class"/>
    <s v="CH-8450"/>
    <s v="Christine Rayner"/>
    <x v="1"/>
    <x v="6"/>
    <x v="6"/>
    <x v="0"/>
    <x v="10"/>
    <n v="1426.66"/>
    <n v="2"/>
    <n v="0.2"/>
    <n v="39.79"/>
  </r>
  <r>
    <n v="1762"/>
    <s v="NZ-2023-509462"/>
    <x v="31"/>
    <d v="2023-07-21T00:00:00"/>
    <x v="0"/>
    <s v="Same Day"/>
    <s v="AA-4224"/>
    <s v="Aaron Clarke"/>
    <x v="1"/>
    <x v="6"/>
    <x v="6"/>
    <x v="0"/>
    <x v="0"/>
    <n v="430.39"/>
    <n v="2"/>
    <n v="0.15"/>
    <n v="91.62"/>
  </r>
  <r>
    <n v="1763"/>
    <s v="NZ-2021-484906"/>
    <x v="1036"/>
    <d v="2021-10-21T00:00:00"/>
    <x v="1"/>
    <s v="First Class"/>
    <s v="AL-4682"/>
    <s v="Alicia Stewart"/>
    <x v="2"/>
    <x v="4"/>
    <x v="4"/>
    <x v="2"/>
    <x v="9"/>
    <n v="797.94"/>
    <n v="8"/>
    <n v="0"/>
    <n v="45.05"/>
  </r>
  <r>
    <n v="1764"/>
    <s v="NZ-2023-820348"/>
    <x v="172"/>
    <d v="2023-08-18T00:00:00"/>
    <x v="0"/>
    <s v="Second Class"/>
    <s v="MI-4724"/>
    <s v="Michael Edwards"/>
    <x v="1"/>
    <x v="3"/>
    <x v="3"/>
    <x v="2"/>
    <x v="9"/>
    <n v="170.35"/>
    <n v="9"/>
    <n v="0"/>
    <n v="15.21"/>
  </r>
  <r>
    <n v="1765"/>
    <s v="NZ-2023-979956"/>
    <x v="531"/>
    <d v="2023-03-19T00:00:00"/>
    <x v="0"/>
    <s v="Same Day"/>
    <s v="AM-3831"/>
    <s v="Amy Smart"/>
    <x v="2"/>
    <x v="9"/>
    <x v="6"/>
    <x v="2"/>
    <x v="11"/>
    <n v="1494.96"/>
    <n v="5"/>
    <n v="0.1"/>
    <n v="240.93"/>
  </r>
  <r>
    <n v="1766"/>
    <s v="NZ-2021-254385"/>
    <x v="1037"/>
    <d v="2021-11-22T00:00:00"/>
    <x v="1"/>
    <s v="First Class"/>
    <s v="AN-8563"/>
    <s v="Anthony Price"/>
    <x v="0"/>
    <x v="7"/>
    <x v="7"/>
    <x v="0"/>
    <x v="10"/>
    <n v="415.17"/>
    <n v="10"/>
    <n v="0.2"/>
    <n v="46.39"/>
  </r>
  <r>
    <n v="1767"/>
    <s v="NZ-2023-320123"/>
    <x v="505"/>
    <d v="2023-03-27T00:00:00"/>
    <x v="0"/>
    <s v="Standard Class"/>
    <s v="JA-6958"/>
    <s v="Jason Goodwin"/>
    <x v="0"/>
    <x v="9"/>
    <x v="6"/>
    <x v="2"/>
    <x v="2"/>
    <n v="1303.06"/>
    <n v="10"/>
    <n v="0.1"/>
    <n v="141.72999999999999"/>
  </r>
  <r>
    <n v="1768"/>
    <s v="NZ-2024-490642"/>
    <x v="1038"/>
    <d v="2024-05-18T00:00:00"/>
    <x v="2"/>
    <s v="Second Class"/>
    <s v="CO-7129"/>
    <s v="Cooper Armstrong"/>
    <x v="1"/>
    <x v="2"/>
    <x v="2"/>
    <x v="1"/>
    <x v="3"/>
    <n v="58.96"/>
    <n v="9"/>
    <n v="0"/>
    <n v="10.63"/>
  </r>
  <r>
    <n v="1769"/>
    <s v="NZ-2023-423327"/>
    <x v="277"/>
    <d v="2023-02-14T00:00:00"/>
    <x v="0"/>
    <s v="First Class"/>
    <s v="JO-5678"/>
    <s v="Joanna Parkes"/>
    <x v="1"/>
    <x v="3"/>
    <x v="3"/>
    <x v="0"/>
    <x v="0"/>
    <n v="818.77"/>
    <n v="2"/>
    <n v="0.2"/>
    <n v="151.32"/>
  </r>
  <r>
    <n v="1770"/>
    <s v="NZ-2025-862205"/>
    <x v="1039"/>
    <d v="2025-07-09T00:00:00"/>
    <x v="3"/>
    <s v="First Class"/>
    <s v="PE-7714"/>
    <s v="Peter Simpson"/>
    <x v="0"/>
    <x v="7"/>
    <x v="7"/>
    <x v="2"/>
    <x v="11"/>
    <n v="985.13"/>
    <n v="8"/>
    <n v="0.15"/>
    <n v="57.95"/>
  </r>
  <r>
    <n v="1771"/>
    <s v="NZ-2022-475768"/>
    <x v="1040"/>
    <d v="2022-04-18T00:00:00"/>
    <x v="4"/>
    <s v="Second Class"/>
    <s v="TR-6882"/>
    <s v="Tracy Hook-Harris"/>
    <x v="0"/>
    <x v="7"/>
    <x v="7"/>
    <x v="2"/>
    <x v="2"/>
    <n v="808.08"/>
    <n v="6"/>
    <n v="0.2"/>
    <n v="17.91"/>
  </r>
  <r>
    <n v="1772"/>
    <s v="NZ-2024-476794"/>
    <x v="1041"/>
    <d v="2024-04-29T00:00:00"/>
    <x v="2"/>
    <s v="Second Class"/>
    <s v="AA-5464"/>
    <s v="Aaron Russell"/>
    <x v="0"/>
    <x v="7"/>
    <x v="7"/>
    <x v="2"/>
    <x v="11"/>
    <n v="1371.84"/>
    <n v="7"/>
    <n v="0.1"/>
    <n v="326.19"/>
  </r>
  <r>
    <n v="1773"/>
    <s v="NZ-2024-553570"/>
    <x v="1042"/>
    <d v="2024-04-11T00:00:00"/>
    <x v="2"/>
    <s v="First Class"/>
    <s v="LI-1534"/>
    <s v="Lisa Street"/>
    <x v="0"/>
    <x v="6"/>
    <x v="6"/>
    <x v="1"/>
    <x v="8"/>
    <n v="304.98"/>
    <n v="1"/>
    <n v="0"/>
    <n v="89.8"/>
  </r>
  <r>
    <n v="1774"/>
    <s v="NZ-2023-680452"/>
    <x v="841"/>
    <d v="2023-02-20T00:00:00"/>
    <x v="0"/>
    <s v="First Class"/>
    <s v="MA-1426"/>
    <s v="Maree Paton"/>
    <x v="1"/>
    <x v="2"/>
    <x v="2"/>
    <x v="0"/>
    <x v="0"/>
    <n v="478.36"/>
    <n v="6"/>
    <n v="0.2"/>
    <n v="-4.32"/>
  </r>
  <r>
    <n v="1775"/>
    <s v="NZ-2024-840512"/>
    <x v="889"/>
    <d v="2024-06-09T00:00:00"/>
    <x v="2"/>
    <s v="Standard Class"/>
    <s v="AN-1016"/>
    <s v="Anna Nicholson"/>
    <x v="2"/>
    <x v="0"/>
    <x v="0"/>
    <x v="2"/>
    <x v="11"/>
    <n v="1153.25"/>
    <n v="5"/>
    <n v="0"/>
    <n v="181.2"/>
  </r>
  <r>
    <n v="1776"/>
    <s v="NZ-2022-944167"/>
    <x v="943"/>
    <d v="2022-10-24T00:00:00"/>
    <x v="4"/>
    <s v="Second Class"/>
    <s v="AM-8749"/>
    <s v="Amanda Morris"/>
    <x v="2"/>
    <x v="7"/>
    <x v="7"/>
    <x v="0"/>
    <x v="4"/>
    <n v="1083.28"/>
    <n v="2"/>
    <n v="0.15"/>
    <n v="106.55"/>
  </r>
  <r>
    <n v="1777"/>
    <s v="NZ-2025-712259"/>
    <x v="987"/>
    <d v="2025-03-10T00:00:00"/>
    <x v="3"/>
    <s v="Second Class"/>
    <s v="ZA-6645"/>
    <s v="Zara Marshall"/>
    <x v="0"/>
    <x v="2"/>
    <x v="2"/>
    <x v="2"/>
    <x v="9"/>
    <n v="820.01"/>
    <n v="7"/>
    <n v="0.1"/>
    <n v="170.9"/>
  </r>
  <r>
    <n v="1778"/>
    <s v="NZ-2025-551800"/>
    <x v="895"/>
    <d v="2025-06-23T00:00:00"/>
    <x v="3"/>
    <s v="First Class"/>
    <s v="RO-4888"/>
    <s v="Rochelle Mercer"/>
    <x v="1"/>
    <x v="2"/>
    <x v="2"/>
    <x v="2"/>
    <x v="11"/>
    <n v="441.32"/>
    <n v="4"/>
    <n v="0.2"/>
    <n v="56.42"/>
  </r>
  <r>
    <n v="1779"/>
    <s v="NZ-2022-794275"/>
    <x v="504"/>
    <d v="2022-08-06T00:00:00"/>
    <x v="4"/>
    <s v="First Class"/>
    <s v="AM-6805"/>
    <s v="Amanda Cole"/>
    <x v="0"/>
    <x v="5"/>
    <x v="5"/>
    <x v="2"/>
    <x v="9"/>
    <n v="1471.22"/>
    <n v="9"/>
    <n v="0.2"/>
    <n v="47.75"/>
  </r>
  <r>
    <n v="1780"/>
    <s v="NZ-2024-193731"/>
    <x v="712"/>
    <d v="2024-12-28T00:00:00"/>
    <x v="2"/>
    <s v="First Class"/>
    <s v="MA-4069"/>
    <s v="Mathew Blackwell"/>
    <x v="0"/>
    <x v="7"/>
    <x v="7"/>
    <x v="0"/>
    <x v="0"/>
    <n v="649.70000000000005"/>
    <n v="8"/>
    <n v="0.2"/>
    <n v="35.51"/>
  </r>
  <r>
    <n v="1781"/>
    <s v="NZ-2022-199876"/>
    <x v="631"/>
    <d v="2022-07-08T00:00:00"/>
    <x v="4"/>
    <s v="First Class"/>
    <s v="JO-5032"/>
    <s v="Jonathan Fox-Gaskin"/>
    <x v="1"/>
    <x v="0"/>
    <x v="0"/>
    <x v="2"/>
    <x v="2"/>
    <n v="1404.78"/>
    <n v="4"/>
    <n v="0"/>
    <n v="67.78"/>
  </r>
  <r>
    <n v="1782"/>
    <s v="NZ-2023-260802"/>
    <x v="4"/>
    <d v="2023-05-17T00:00:00"/>
    <x v="0"/>
    <s v="Second Class"/>
    <s v="JA-2419"/>
    <s v="Jacob Hood-Batchelar"/>
    <x v="0"/>
    <x v="2"/>
    <x v="2"/>
    <x v="2"/>
    <x v="2"/>
    <n v="84.83"/>
    <n v="3"/>
    <n v="0"/>
    <n v="14.37"/>
  </r>
  <r>
    <n v="1783"/>
    <s v="NZ-2023-138011"/>
    <x v="610"/>
    <d v="2024-01-05T00:00:00"/>
    <x v="2"/>
    <s v="Standard Class"/>
    <s v="NI-1041"/>
    <s v="Nicole Graham"/>
    <x v="1"/>
    <x v="1"/>
    <x v="1"/>
    <x v="0"/>
    <x v="0"/>
    <n v="1023.62"/>
    <n v="1"/>
    <n v="0.1"/>
    <n v="257.55"/>
  </r>
  <r>
    <n v="1784"/>
    <s v="NZ-2022-299327"/>
    <x v="271"/>
    <d v="2022-11-25T00:00:00"/>
    <x v="4"/>
    <s v="Same Day"/>
    <s v="ST-8718"/>
    <s v="Stephanie Anderson"/>
    <x v="0"/>
    <x v="8"/>
    <x v="8"/>
    <x v="1"/>
    <x v="1"/>
    <n v="1490.99"/>
    <n v="1"/>
    <n v="0.15"/>
    <n v="167.38"/>
  </r>
  <r>
    <n v="1785"/>
    <s v="NZ-2024-236519"/>
    <x v="1043"/>
    <d v="2024-01-15T00:00:00"/>
    <x v="2"/>
    <s v="First Class"/>
    <s v="KA-3754"/>
    <s v="Kate Jones"/>
    <x v="2"/>
    <x v="3"/>
    <x v="3"/>
    <x v="2"/>
    <x v="5"/>
    <n v="1486.79"/>
    <n v="6"/>
    <n v="0.15"/>
    <n v="52.87"/>
  </r>
  <r>
    <n v="1786"/>
    <s v="NZ-2023-331562"/>
    <x v="409"/>
    <d v="2023-09-03T00:00:00"/>
    <x v="0"/>
    <s v="Standard Class"/>
    <s v="BR-5229"/>
    <s v="Brian Patchett-Dobson"/>
    <x v="2"/>
    <x v="4"/>
    <x v="4"/>
    <x v="1"/>
    <x v="7"/>
    <n v="1194.6400000000001"/>
    <n v="6"/>
    <n v="0.15"/>
    <n v="19.86"/>
  </r>
  <r>
    <n v="1787"/>
    <s v="NZ-2023-407603"/>
    <x v="319"/>
    <d v="2023-09-11T00:00:00"/>
    <x v="0"/>
    <s v="First Class"/>
    <s v="ED-8683"/>
    <s v="Edward Hart-Thompson"/>
    <x v="2"/>
    <x v="1"/>
    <x v="1"/>
    <x v="1"/>
    <x v="3"/>
    <n v="838.73"/>
    <n v="2"/>
    <n v="0"/>
    <n v="239.33"/>
  </r>
  <r>
    <n v="1788"/>
    <s v="NZ-2023-477383"/>
    <x v="1012"/>
    <d v="2023-08-05T00:00:00"/>
    <x v="0"/>
    <s v="Second Class"/>
    <s v="HA-4818"/>
    <s v="Harry Wallace"/>
    <x v="1"/>
    <x v="7"/>
    <x v="7"/>
    <x v="1"/>
    <x v="7"/>
    <n v="520.28"/>
    <n v="3"/>
    <n v="0.2"/>
    <n v="84.86"/>
  </r>
  <r>
    <n v="1789"/>
    <s v="NZ-2023-846263"/>
    <x v="1002"/>
    <d v="2023-03-15T00:00:00"/>
    <x v="0"/>
    <s v="First Class"/>
    <s v="SA-9164"/>
    <s v="Samuel McCormick"/>
    <x v="0"/>
    <x v="9"/>
    <x v="6"/>
    <x v="1"/>
    <x v="1"/>
    <n v="1199.3599999999999"/>
    <n v="3"/>
    <n v="0.2"/>
    <n v="-16.96"/>
  </r>
  <r>
    <n v="1790"/>
    <s v="NZ-2021-792198"/>
    <x v="141"/>
    <d v="2021-08-21T00:00:00"/>
    <x v="1"/>
    <s v="First Class"/>
    <s v="DE-8439"/>
    <s v="Desmond Shepherd"/>
    <x v="0"/>
    <x v="1"/>
    <x v="1"/>
    <x v="2"/>
    <x v="2"/>
    <n v="551.67999999999995"/>
    <n v="3"/>
    <n v="0"/>
    <n v="56.32"/>
  </r>
  <r>
    <n v="1791"/>
    <s v="NZ-2022-890233"/>
    <x v="241"/>
    <d v="2022-10-14T00:00:00"/>
    <x v="4"/>
    <s v="Standard Class"/>
    <s v="SU-7697"/>
    <s v="Summer Thomas-Waghorn"/>
    <x v="0"/>
    <x v="2"/>
    <x v="2"/>
    <x v="1"/>
    <x v="1"/>
    <n v="309.67"/>
    <n v="8"/>
    <n v="0.1"/>
    <n v="64.010000000000005"/>
  </r>
  <r>
    <n v="1792"/>
    <s v="NZ-2022-155992"/>
    <x v="1044"/>
    <d v="2022-07-13T00:00:00"/>
    <x v="4"/>
    <s v="Same Day"/>
    <s v="SH-3281"/>
    <s v="Sharon Gaskin"/>
    <x v="2"/>
    <x v="3"/>
    <x v="3"/>
    <x v="2"/>
    <x v="5"/>
    <n v="1117.45"/>
    <n v="2"/>
    <n v="0.1"/>
    <n v="139.47"/>
  </r>
  <r>
    <n v="1793"/>
    <s v="NZ-2022-374504"/>
    <x v="759"/>
    <d v="2022-02-24T00:00:00"/>
    <x v="4"/>
    <s v="Same Day"/>
    <s v="AS-9914"/>
    <s v="Ashleigh Henderson"/>
    <x v="1"/>
    <x v="1"/>
    <x v="1"/>
    <x v="1"/>
    <x v="3"/>
    <n v="173.68"/>
    <n v="5"/>
    <n v="0"/>
    <n v="49.17"/>
  </r>
  <r>
    <n v="1794"/>
    <s v="NZ-2023-778243"/>
    <x v="659"/>
    <d v="2023-01-29T00:00:00"/>
    <x v="0"/>
    <s v="Second Class"/>
    <s v="CH-7672"/>
    <s v="Christopher Bryant"/>
    <x v="0"/>
    <x v="8"/>
    <x v="8"/>
    <x v="2"/>
    <x v="5"/>
    <n v="992.63"/>
    <n v="1"/>
    <n v="0.2"/>
    <n v="38.979999999999997"/>
  </r>
  <r>
    <n v="1795"/>
    <s v="NZ-2024-995816"/>
    <x v="605"/>
    <d v="2024-03-15T00:00:00"/>
    <x v="2"/>
    <s v="First Class"/>
    <s v="LA-2231"/>
    <s v="Laura Spencer"/>
    <x v="2"/>
    <x v="0"/>
    <x v="0"/>
    <x v="1"/>
    <x v="1"/>
    <n v="42.99"/>
    <n v="4"/>
    <n v="0.15"/>
    <n v="5.27"/>
  </r>
  <r>
    <n v="1796"/>
    <s v="NZ-2022-501547"/>
    <x v="830"/>
    <d v="2022-11-17T00:00:00"/>
    <x v="4"/>
    <s v="Same Day"/>
    <s v="MI-4442"/>
    <s v="Mia Blair"/>
    <x v="0"/>
    <x v="7"/>
    <x v="7"/>
    <x v="1"/>
    <x v="3"/>
    <n v="467.97"/>
    <n v="5"/>
    <n v="0"/>
    <n v="12.41"/>
  </r>
  <r>
    <n v="1797"/>
    <s v="NZ-2023-118775"/>
    <x v="476"/>
    <d v="2023-02-23T00:00:00"/>
    <x v="0"/>
    <s v="Same Day"/>
    <s v="ME-3253"/>
    <s v="Melanie Henderson"/>
    <x v="2"/>
    <x v="0"/>
    <x v="0"/>
    <x v="2"/>
    <x v="9"/>
    <n v="40.729999999999997"/>
    <n v="9"/>
    <n v="0"/>
    <n v="11.08"/>
  </r>
  <r>
    <n v="1798"/>
    <s v="NZ-2021-591883"/>
    <x v="347"/>
    <d v="2021-10-24T00:00:00"/>
    <x v="1"/>
    <s v="Standard Class"/>
    <s v="DA-3331"/>
    <s v="David Parsons"/>
    <x v="2"/>
    <x v="8"/>
    <x v="8"/>
    <x v="1"/>
    <x v="8"/>
    <n v="1470.63"/>
    <n v="5"/>
    <n v="0.15"/>
    <n v="159.78"/>
  </r>
  <r>
    <n v="1799"/>
    <s v="NZ-2023-763745"/>
    <x v="937"/>
    <d v="2023-04-24T00:00:00"/>
    <x v="0"/>
    <s v="Standard Class"/>
    <s v="MO-9966"/>
    <s v="Monique Gleeson"/>
    <x v="0"/>
    <x v="9"/>
    <x v="6"/>
    <x v="1"/>
    <x v="1"/>
    <n v="1108.24"/>
    <n v="8"/>
    <n v="0.1"/>
    <n v="105.74"/>
  </r>
  <r>
    <n v="1800"/>
    <s v="NZ-2022-458769"/>
    <x v="275"/>
    <d v="2022-12-23T00:00:00"/>
    <x v="4"/>
    <s v="Same Day"/>
    <s v="SA-1198"/>
    <s v="Samantha Blake"/>
    <x v="2"/>
    <x v="1"/>
    <x v="1"/>
    <x v="2"/>
    <x v="9"/>
    <n v="1090.83"/>
    <n v="6"/>
    <n v="0.15"/>
    <n v="11.1"/>
  </r>
  <r>
    <n v="1801"/>
    <s v="NZ-2024-936502"/>
    <x v="1045"/>
    <d v="2024-04-14T00:00:00"/>
    <x v="2"/>
    <s v="Standard Class"/>
    <s v="ST-5665"/>
    <s v="Stuart Alexander"/>
    <x v="2"/>
    <x v="1"/>
    <x v="1"/>
    <x v="0"/>
    <x v="6"/>
    <n v="564.73"/>
    <n v="1"/>
    <n v="0.1"/>
    <n v="49.2"/>
  </r>
  <r>
    <n v="1802"/>
    <s v="NZ-2022-480736"/>
    <x v="20"/>
    <d v="2022-05-14T00:00:00"/>
    <x v="4"/>
    <s v="First Class"/>
    <s v="RA-3479"/>
    <s v="Raewyn Johansen"/>
    <x v="2"/>
    <x v="9"/>
    <x v="6"/>
    <x v="0"/>
    <x v="0"/>
    <n v="606.5"/>
    <n v="7"/>
    <n v="0"/>
    <n v="174.42"/>
  </r>
  <r>
    <n v="1803"/>
    <s v="NZ-2022-200387"/>
    <x v="431"/>
    <d v="2022-01-03T00:00:00"/>
    <x v="4"/>
    <s v="First Class"/>
    <s v="SU-9553"/>
    <s v="Susan Griffin"/>
    <x v="0"/>
    <x v="8"/>
    <x v="8"/>
    <x v="1"/>
    <x v="7"/>
    <n v="664.43"/>
    <n v="6"/>
    <n v="0.15"/>
    <n v="3.42"/>
  </r>
  <r>
    <n v="1804"/>
    <s v="NZ-2023-398161"/>
    <x v="298"/>
    <d v="2023-12-20T00:00:00"/>
    <x v="0"/>
    <s v="Standard Class"/>
    <s v="SH-2906"/>
    <s v="Shane Lawson"/>
    <x v="2"/>
    <x v="9"/>
    <x v="6"/>
    <x v="0"/>
    <x v="0"/>
    <n v="869.95"/>
    <n v="5"/>
    <n v="0.15"/>
    <n v="79.489999999999995"/>
  </r>
  <r>
    <n v="1805"/>
    <s v="NZ-2023-230871"/>
    <x v="487"/>
    <d v="2023-06-26T00:00:00"/>
    <x v="0"/>
    <s v="Second Class"/>
    <s v="WE-8524"/>
    <s v="Wendy Evans"/>
    <x v="0"/>
    <x v="0"/>
    <x v="0"/>
    <x v="1"/>
    <x v="7"/>
    <n v="252.55"/>
    <n v="1"/>
    <n v="0.15"/>
    <n v="12.47"/>
  </r>
  <r>
    <n v="1806"/>
    <s v="NZ-2022-286439"/>
    <x v="1046"/>
    <d v="2022-09-20T00:00:00"/>
    <x v="4"/>
    <s v="Second Class"/>
    <s v="JA-1665"/>
    <s v="Janine Henderson"/>
    <x v="1"/>
    <x v="5"/>
    <x v="5"/>
    <x v="1"/>
    <x v="1"/>
    <n v="1218.3900000000001"/>
    <n v="5"/>
    <n v="0.1"/>
    <n v="228.38"/>
  </r>
  <r>
    <n v="1807"/>
    <s v="NZ-2024-191930"/>
    <x v="565"/>
    <d v="2024-09-02T00:00:00"/>
    <x v="2"/>
    <s v="First Class"/>
    <s v="AD-7115"/>
    <s v="Adam Gilchrist"/>
    <x v="2"/>
    <x v="1"/>
    <x v="1"/>
    <x v="1"/>
    <x v="3"/>
    <n v="1049.18"/>
    <n v="4"/>
    <n v="0.1"/>
    <n v="41.91"/>
  </r>
  <r>
    <n v="1808"/>
    <s v="NZ-2021-193228"/>
    <x v="537"/>
    <d v="2021-12-27T00:00:00"/>
    <x v="1"/>
    <s v="Same Day"/>
    <s v="DE-1368"/>
    <s v="Deborah Ingram-Holland"/>
    <x v="2"/>
    <x v="8"/>
    <x v="8"/>
    <x v="1"/>
    <x v="1"/>
    <n v="1484.24"/>
    <n v="1"/>
    <n v="0"/>
    <n v="197.55"/>
  </r>
  <r>
    <n v="1809"/>
    <s v="NZ-2021-569812"/>
    <x v="1019"/>
    <d v="2021-08-16T00:00:00"/>
    <x v="1"/>
    <s v="First Class"/>
    <s v="ST-6120"/>
    <s v="Steven Smith"/>
    <x v="0"/>
    <x v="1"/>
    <x v="1"/>
    <x v="2"/>
    <x v="2"/>
    <n v="419.99"/>
    <n v="5"/>
    <n v="0.2"/>
    <n v="71.89"/>
  </r>
  <r>
    <n v="1810"/>
    <s v="NZ-2023-176943"/>
    <x v="813"/>
    <d v="2023-08-04T00:00:00"/>
    <x v="0"/>
    <s v="Standard Class"/>
    <s v="AN-6410"/>
    <s v="Anne Curtis"/>
    <x v="1"/>
    <x v="4"/>
    <x v="4"/>
    <x v="1"/>
    <x v="3"/>
    <n v="1045.8699999999999"/>
    <n v="2"/>
    <n v="0.15"/>
    <n v="76.13"/>
  </r>
  <r>
    <n v="1811"/>
    <s v="NZ-2024-573301"/>
    <x v="607"/>
    <d v="2024-02-11T00:00:00"/>
    <x v="2"/>
    <s v="Same Day"/>
    <s v="OL-5461"/>
    <s v="Olivia Cook"/>
    <x v="2"/>
    <x v="3"/>
    <x v="3"/>
    <x v="1"/>
    <x v="7"/>
    <n v="1042.28"/>
    <n v="10"/>
    <n v="0.15"/>
    <n v="22.9"/>
  </r>
  <r>
    <n v="1812"/>
    <s v="NZ-2021-483632"/>
    <x v="347"/>
    <d v="2021-10-27T00:00:00"/>
    <x v="1"/>
    <s v="First Class"/>
    <s v="EM-7199"/>
    <s v="Emma Harrison"/>
    <x v="2"/>
    <x v="1"/>
    <x v="1"/>
    <x v="1"/>
    <x v="3"/>
    <n v="427.15"/>
    <n v="6"/>
    <n v="0.15"/>
    <n v="44.51"/>
  </r>
  <r>
    <n v="1813"/>
    <s v="NZ-2022-809711"/>
    <x v="86"/>
    <d v="2022-11-04T00:00:00"/>
    <x v="4"/>
    <s v="First Class"/>
    <s v="SI-5323"/>
    <s v="Simon Neal"/>
    <x v="2"/>
    <x v="9"/>
    <x v="6"/>
    <x v="2"/>
    <x v="9"/>
    <n v="557.62"/>
    <n v="6"/>
    <n v="0.2"/>
    <n v="26.35"/>
  </r>
  <r>
    <n v="1814"/>
    <s v="NZ-2021-445355"/>
    <x v="1047"/>
    <d v="2021-12-07T00:00:00"/>
    <x v="1"/>
    <s v="First Class"/>
    <s v="ER-6585"/>
    <s v="Erin Sheridan-Carpenter"/>
    <x v="1"/>
    <x v="5"/>
    <x v="5"/>
    <x v="2"/>
    <x v="9"/>
    <n v="160.27000000000001"/>
    <n v="10"/>
    <n v="0.1"/>
    <n v="5.38"/>
  </r>
  <r>
    <n v="1815"/>
    <s v="NZ-2025-766485"/>
    <x v="584"/>
    <d v="2025-03-18T00:00:00"/>
    <x v="3"/>
    <s v="Second Class"/>
    <s v="CH-6952"/>
    <s v="Christopher Knight"/>
    <x v="0"/>
    <x v="0"/>
    <x v="0"/>
    <x v="0"/>
    <x v="10"/>
    <n v="938.67"/>
    <n v="8"/>
    <n v="0.2"/>
    <n v="33.04"/>
  </r>
  <r>
    <n v="1816"/>
    <s v="NZ-2023-291276"/>
    <x v="1048"/>
    <d v="2023-02-12T00:00:00"/>
    <x v="0"/>
    <s v="Standard Class"/>
    <s v="AN-3573"/>
    <s v="Annette Perano"/>
    <x v="2"/>
    <x v="3"/>
    <x v="3"/>
    <x v="0"/>
    <x v="6"/>
    <n v="853.74"/>
    <n v="4"/>
    <n v="0.2"/>
    <n v="57.88"/>
  </r>
  <r>
    <n v="1817"/>
    <s v="NZ-2021-476091"/>
    <x v="1049"/>
    <d v="2021-11-30T00:00:00"/>
    <x v="1"/>
    <s v="Standard Class"/>
    <s v="RA-5879"/>
    <s v="Rachel Cresswell"/>
    <x v="2"/>
    <x v="2"/>
    <x v="2"/>
    <x v="0"/>
    <x v="0"/>
    <n v="807.51"/>
    <n v="9"/>
    <n v="0.2"/>
    <n v="11.05"/>
  </r>
  <r>
    <n v="1818"/>
    <s v="NZ-2022-617584"/>
    <x v="831"/>
    <d v="2022-05-09T00:00:00"/>
    <x v="4"/>
    <s v="Standard Class"/>
    <s v="SU-2915"/>
    <s v="Susan Webster"/>
    <x v="2"/>
    <x v="5"/>
    <x v="5"/>
    <x v="1"/>
    <x v="3"/>
    <n v="1059.47"/>
    <n v="1"/>
    <n v="0"/>
    <n v="272.58"/>
  </r>
  <r>
    <n v="1819"/>
    <s v="NZ-2022-889604"/>
    <x v="107"/>
    <d v="2022-09-04T00:00:00"/>
    <x v="4"/>
    <s v="Same Day"/>
    <s v="GR-4172"/>
    <s v="Graeme Davies"/>
    <x v="2"/>
    <x v="2"/>
    <x v="2"/>
    <x v="1"/>
    <x v="1"/>
    <n v="887.9"/>
    <n v="8"/>
    <n v="0.1"/>
    <n v="42.79"/>
  </r>
  <r>
    <n v="1820"/>
    <s v="NZ-2023-127311"/>
    <x v="634"/>
    <d v="2023-11-11T00:00:00"/>
    <x v="0"/>
    <s v="Standard Class"/>
    <s v="MI-1880"/>
    <s v="Michelle Hardie"/>
    <x v="1"/>
    <x v="1"/>
    <x v="1"/>
    <x v="2"/>
    <x v="2"/>
    <n v="285.74"/>
    <n v="1"/>
    <n v="0"/>
    <n v="61.84"/>
  </r>
  <r>
    <n v="1821"/>
    <s v="NZ-2023-216182"/>
    <x v="979"/>
    <d v="2023-04-17T00:00:00"/>
    <x v="0"/>
    <s v="First Class"/>
    <s v="JA-8945"/>
    <s v="Jack McLachlan"/>
    <x v="0"/>
    <x v="7"/>
    <x v="7"/>
    <x v="0"/>
    <x v="10"/>
    <n v="1456.95"/>
    <n v="1"/>
    <n v="0.15"/>
    <n v="142.35"/>
  </r>
  <r>
    <n v="1822"/>
    <s v="NZ-2023-546620"/>
    <x v="1050"/>
    <d v="2023-12-19T00:00:00"/>
    <x v="0"/>
    <s v="Same Day"/>
    <s v="PA-6687"/>
    <s v="Pauline Turner-Rose"/>
    <x v="2"/>
    <x v="9"/>
    <x v="6"/>
    <x v="1"/>
    <x v="7"/>
    <n v="780.28"/>
    <n v="4"/>
    <n v="0"/>
    <n v="200.56"/>
  </r>
  <r>
    <n v="1823"/>
    <s v="NZ-2025-963932"/>
    <x v="1051"/>
    <d v="2025-05-27T00:00:00"/>
    <x v="3"/>
    <s v="First Class"/>
    <s v="DE-3580"/>
    <s v="Denise Payne"/>
    <x v="1"/>
    <x v="4"/>
    <x v="4"/>
    <x v="1"/>
    <x v="7"/>
    <n v="169.93"/>
    <n v="2"/>
    <n v="0.2"/>
    <n v="1.56"/>
  </r>
  <r>
    <n v="1824"/>
    <s v="NZ-2023-104190"/>
    <x v="78"/>
    <d v="2023-05-10T00:00:00"/>
    <x v="0"/>
    <s v="Second Class"/>
    <s v="HE-7742"/>
    <s v="Heather Russell-Donaldson"/>
    <x v="0"/>
    <x v="5"/>
    <x v="5"/>
    <x v="1"/>
    <x v="8"/>
    <n v="1237.71"/>
    <n v="4"/>
    <n v="0.1"/>
    <n v="315.47000000000003"/>
  </r>
  <r>
    <n v="1825"/>
    <s v="NZ-2022-204941"/>
    <x v="265"/>
    <d v="2022-12-22T00:00:00"/>
    <x v="4"/>
    <s v="Standard Class"/>
    <s v="MA-4271"/>
    <s v="Matthew Bailey"/>
    <x v="2"/>
    <x v="5"/>
    <x v="5"/>
    <x v="2"/>
    <x v="9"/>
    <n v="1453.85"/>
    <n v="8"/>
    <n v="0"/>
    <n v="182.51"/>
  </r>
  <r>
    <n v="1826"/>
    <s v="NZ-2023-573306"/>
    <x v="419"/>
    <d v="2023-08-27T00:00:00"/>
    <x v="0"/>
    <s v="Same Day"/>
    <s v="ME-9205"/>
    <s v="Melissa Page"/>
    <x v="0"/>
    <x v="7"/>
    <x v="7"/>
    <x v="1"/>
    <x v="1"/>
    <n v="828.08"/>
    <n v="9"/>
    <n v="0"/>
    <n v="219.75"/>
  </r>
  <r>
    <n v="1827"/>
    <s v="NZ-2023-458016"/>
    <x v="1028"/>
    <d v="2023-06-25T00:00:00"/>
    <x v="0"/>
    <s v="First Class"/>
    <s v="AL-7633"/>
    <s v="Alan Neal"/>
    <x v="2"/>
    <x v="5"/>
    <x v="5"/>
    <x v="1"/>
    <x v="1"/>
    <n v="1478.04"/>
    <n v="4"/>
    <n v="0"/>
    <n v="184.18"/>
  </r>
  <r>
    <n v="1828"/>
    <s v="NZ-2023-829874"/>
    <x v="616"/>
    <d v="2023-03-22T00:00:00"/>
    <x v="0"/>
    <s v="Same Day"/>
    <s v="RA-6687"/>
    <s v="Raewyn Herd"/>
    <x v="2"/>
    <x v="7"/>
    <x v="7"/>
    <x v="0"/>
    <x v="6"/>
    <n v="1329.91"/>
    <n v="4"/>
    <n v="0.15"/>
    <n v="193.81"/>
  </r>
  <r>
    <n v="1829"/>
    <s v="NZ-2022-294747"/>
    <x v="1052"/>
    <d v="2022-11-02T00:00:00"/>
    <x v="4"/>
    <s v="Standard Class"/>
    <s v="PA-2045"/>
    <s v="Paul Cook"/>
    <x v="0"/>
    <x v="9"/>
    <x v="6"/>
    <x v="2"/>
    <x v="2"/>
    <n v="599.27"/>
    <n v="4"/>
    <n v="0.1"/>
    <n v="54.99"/>
  </r>
  <r>
    <n v="1830"/>
    <s v="NZ-2023-330364"/>
    <x v="445"/>
    <d v="2023-03-26T00:00:00"/>
    <x v="0"/>
    <s v="Standard Class"/>
    <s v="PH-5535"/>
    <s v="Philippa Mercer"/>
    <x v="1"/>
    <x v="9"/>
    <x v="6"/>
    <x v="2"/>
    <x v="11"/>
    <n v="520.55999999999995"/>
    <n v="1"/>
    <n v="0.15"/>
    <n v="-6.17"/>
  </r>
  <r>
    <n v="1831"/>
    <s v="NZ-2024-446904"/>
    <x v="1053"/>
    <d v="2024-04-08T00:00:00"/>
    <x v="2"/>
    <s v="Same Day"/>
    <s v="CH-5962"/>
    <s v="Charlotte Saunders"/>
    <x v="0"/>
    <x v="9"/>
    <x v="6"/>
    <x v="1"/>
    <x v="7"/>
    <n v="573.66999999999996"/>
    <n v="9"/>
    <n v="0"/>
    <n v="79.03"/>
  </r>
  <r>
    <n v="1832"/>
    <s v="NZ-2024-516531"/>
    <x v="777"/>
    <d v="2024-02-09T00:00:00"/>
    <x v="2"/>
    <s v="Standard Class"/>
    <s v="MA-6067"/>
    <s v="Margaret Corlett"/>
    <x v="2"/>
    <x v="4"/>
    <x v="4"/>
    <x v="1"/>
    <x v="1"/>
    <n v="498.61"/>
    <n v="3"/>
    <n v="0.15"/>
    <n v="-6.21"/>
  </r>
  <r>
    <n v="1833"/>
    <s v="NZ-2024-939727"/>
    <x v="1054"/>
    <d v="2024-10-08T00:00:00"/>
    <x v="2"/>
    <s v="Same Day"/>
    <s v="LI-5473"/>
    <s v="Linda Roberts-Pollard"/>
    <x v="1"/>
    <x v="9"/>
    <x v="6"/>
    <x v="1"/>
    <x v="3"/>
    <n v="1261.52"/>
    <n v="6"/>
    <n v="0.15"/>
    <n v="-10.95"/>
  </r>
  <r>
    <n v="1834"/>
    <s v="NZ-2023-550991"/>
    <x v="705"/>
    <d v="2023-06-03T00:00:00"/>
    <x v="0"/>
    <s v="Same Day"/>
    <s v="LO-9140"/>
    <s v="Louise Rees-Smith"/>
    <x v="2"/>
    <x v="8"/>
    <x v="8"/>
    <x v="0"/>
    <x v="6"/>
    <n v="367.82"/>
    <n v="7"/>
    <n v="0.1"/>
    <n v="22.83"/>
  </r>
  <r>
    <n v="1835"/>
    <s v="NZ-2024-418476"/>
    <x v="1055"/>
    <d v="2024-06-20T00:00:00"/>
    <x v="2"/>
    <s v="Second Class"/>
    <s v="DE-9307"/>
    <s v="Destiny Long"/>
    <x v="2"/>
    <x v="0"/>
    <x v="0"/>
    <x v="2"/>
    <x v="2"/>
    <n v="734.36"/>
    <n v="10"/>
    <n v="0.15"/>
    <n v="88.64"/>
  </r>
  <r>
    <n v="1836"/>
    <s v="NZ-2023-306160"/>
    <x v="980"/>
    <d v="2023-12-29T00:00:00"/>
    <x v="0"/>
    <s v="Same Day"/>
    <s v="JA-1829"/>
    <s v="Jacqueline Thompson"/>
    <x v="0"/>
    <x v="5"/>
    <x v="5"/>
    <x v="1"/>
    <x v="7"/>
    <n v="526.46"/>
    <n v="5"/>
    <n v="0"/>
    <n v="0.3"/>
  </r>
  <r>
    <n v="1837"/>
    <s v="NZ-2024-969365"/>
    <x v="1056"/>
    <d v="2024-11-17T00:00:00"/>
    <x v="2"/>
    <s v="Standard Class"/>
    <s v="MA-4633"/>
    <s v="Matthew Jennings"/>
    <x v="1"/>
    <x v="9"/>
    <x v="6"/>
    <x v="2"/>
    <x v="11"/>
    <n v="259.04000000000002"/>
    <n v="10"/>
    <n v="0"/>
    <n v="70.45"/>
  </r>
  <r>
    <n v="1838"/>
    <s v="NZ-2025-111469"/>
    <x v="206"/>
    <d v="2025-04-22T00:00:00"/>
    <x v="3"/>
    <s v="Same Day"/>
    <s v="MA-9777"/>
    <s v="Matiu Hills"/>
    <x v="1"/>
    <x v="4"/>
    <x v="4"/>
    <x v="1"/>
    <x v="3"/>
    <n v="760.11"/>
    <n v="2"/>
    <n v="0.15"/>
    <n v="152.91"/>
  </r>
  <r>
    <n v="1839"/>
    <s v="NZ-2024-135887"/>
    <x v="1057"/>
    <d v="2024-12-23T00:00:00"/>
    <x v="2"/>
    <s v="First Class"/>
    <s v="HA-7988"/>
    <s v="Harper Manning-Waters"/>
    <x v="0"/>
    <x v="4"/>
    <x v="4"/>
    <x v="2"/>
    <x v="9"/>
    <n v="377.8"/>
    <n v="8"/>
    <n v="0.15"/>
    <n v="59.07"/>
  </r>
  <r>
    <n v="1840"/>
    <s v="NZ-2022-628298"/>
    <x v="1058"/>
    <d v="2022-01-15T00:00:00"/>
    <x v="4"/>
    <s v="Same Day"/>
    <s v="HE-9172"/>
    <s v="Henry Donald"/>
    <x v="2"/>
    <x v="7"/>
    <x v="7"/>
    <x v="2"/>
    <x v="2"/>
    <n v="729.72"/>
    <n v="3"/>
    <n v="0.1"/>
    <n v="115.61"/>
  </r>
  <r>
    <n v="1841"/>
    <s v="NZ-2024-470898"/>
    <x v="186"/>
    <d v="2024-09-14T00:00:00"/>
    <x v="2"/>
    <s v="Second Class"/>
    <s v="SH-9917"/>
    <s v="Shaun Burns-Ingram"/>
    <x v="1"/>
    <x v="2"/>
    <x v="2"/>
    <x v="1"/>
    <x v="1"/>
    <n v="348.82"/>
    <n v="1"/>
    <n v="0.2"/>
    <n v="10.36"/>
  </r>
  <r>
    <n v="1842"/>
    <s v="NZ-2024-407204"/>
    <x v="187"/>
    <d v="2024-07-11T00:00:00"/>
    <x v="2"/>
    <s v="Second Class"/>
    <s v="ST-3621"/>
    <s v="Stephen Reid"/>
    <x v="2"/>
    <x v="9"/>
    <x v="6"/>
    <x v="2"/>
    <x v="5"/>
    <n v="71.75"/>
    <n v="7"/>
    <n v="0.1"/>
    <n v="6.58"/>
  </r>
  <r>
    <n v="1843"/>
    <s v="NZ-2023-711986"/>
    <x v="1059"/>
    <d v="2023-04-08T00:00:00"/>
    <x v="0"/>
    <s v="First Class"/>
    <s v="TO-1189"/>
    <s v="Toni McEwen"/>
    <x v="0"/>
    <x v="4"/>
    <x v="4"/>
    <x v="0"/>
    <x v="10"/>
    <n v="748.08"/>
    <n v="10"/>
    <n v="0.2"/>
    <n v="156.91"/>
  </r>
  <r>
    <n v="1844"/>
    <s v="NZ-2024-187368"/>
    <x v="1060"/>
    <d v="2024-08-13T00:00:00"/>
    <x v="2"/>
    <s v="First Class"/>
    <s v="DE-4593"/>
    <s v="Deborah Booth-Franklin"/>
    <x v="2"/>
    <x v="7"/>
    <x v="7"/>
    <x v="0"/>
    <x v="10"/>
    <n v="1255.56"/>
    <n v="3"/>
    <n v="0.1"/>
    <n v="285.72000000000003"/>
  </r>
  <r>
    <n v="1845"/>
    <s v="NZ-2024-643848"/>
    <x v="1061"/>
    <d v="2024-08-18T00:00:00"/>
    <x v="2"/>
    <s v="Same Day"/>
    <s v="AU-7383"/>
    <s v="Austin Moore-Baker"/>
    <x v="1"/>
    <x v="8"/>
    <x v="8"/>
    <x v="1"/>
    <x v="3"/>
    <n v="708.35"/>
    <n v="9"/>
    <n v="0"/>
    <n v="41.82"/>
  </r>
  <r>
    <n v="1846"/>
    <s v="NZ-2024-986988"/>
    <x v="1062"/>
    <d v="2024-09-23T00:00:00"/>
    <x v="2"/>
    <s v="Second Class"/>
    <s v="MA-1251"/>
    <s v="Margaret Fowler"/>
    <x v="0"/>
    <x v="0"/>
    <x v="0"/>
    <x v="0"/>
    <x v="10"/>
    <n v="617.54"/>
    <n v="8"/>
    <n v="0"/>
    <n v="43.43"/>
  </r>
  <r>
    <n v="1847"/>
    <s v="NZ-2023-703202"/>
    <x v="179"/>
    <d v="2023-07-26T00:00:00"/>
    <x v="0"/>
    <s v="First Class"/>
    <s v="CA-6459"/>
    <s v="Carol Roberts"/>
    <x v="2"/>
    <x v="1"/>
    <x v="1"/>
    <x v="1"/>
    <x v="8"/>
    <n v="1131.4000000000001"/>
    <n v="6"/>
    <n v="0.15"/>
    <n v="46.71"/>
  </r>
  <r>
    <n v="1848"/>
    <s v="NZ-2022-762638"/>
    <x v="1063"/>
    <d v="2022-11-30T00:00:00"/>
    <x v="4"/>
    <s v="Standard Class"/>
    <s v="PA-2476"/>
    <s v="Paul Nielsen"/>
    <x v="0"/>
    <x v="5"/>
    <x v="5"/>
    <x v="0"/>
    <x v="10"/>
    <n v="1037.78"/>
    <n v="1"/>
    <n v="0.15"/>
    <n v="20.12"/>
  </r>
  <r>
    <n v="1849"/>
    <s v="NZ-2024-844602"/>
    <x v="226"/>
    <d v="2024-11-20T00:00:00"/>
    <x v="2"/>
    <s v="Second Class"/>
    <s v="JA-1818"/>
    <s v="Jade Armstrong"/>
    <x v="2"/>
    <x v="0"/>
    <x v="0"/>
    <x v="2"/>
    <x v="2"/>
    <n v="663.08"/>
    <n v="8"/>
    <n v="0"/>
    <n v="17.22"/>
  </r>
  <r>
    <n v="1850"/>
    <s v="NZ-2023-203072"/>
    <x v="1064"/>
    <d v="2023-12-03T00:00:00"/>
    <x v="0"/>
    <s v="Same Day"/>
    <s v="AN-8792"/>
    <s v="Andrew Hayes-Thomas"/>
    <x v="2"/>
    <x v="5"/>
    <x v="5"/>
    <x v="1"/>
    <x v="3"/>
    <n v="273.14999999999998"/>
    <n v="3"/>
    <n v="0.2"/>
    <n v="25.13"/>
  </r>
  <r>
    <n v="1851"/>
    <s v="NZ-2021-902118"/>
    <x v="1065"/>
    <d v="2021-10-06T00:00:00"/>
    <x v="1"/>
    <s v="Second Class"/>
    <s v="SH-4615"/>
    <s v="Shane Funnell-Rowe"/>
    <x v="0"/>
    <x v="8"/>
    <x v="8"/>
    <x v="0"/>
    <x v="0"/>
    <n v="402.13"/>
    <n v="10"/>
    <n v="0.1"/>
    <n v="43.94"/>
  </r>
  <r>
    <n v="1852"/>
    <s v="NZ-2022-527757"/>
    <x v="1066"/>
    <d v="2022-10-05T00:00:00"/>
    <x v="4"/>
    <s v="Standard Class"/>
    <s v="HA-8314"/>
    <s v="Hayley Chambers"/>
    <x v="0"/>
    <x v="0"/>
    <x v="0"/>
    <x v="1"/>
    <x v="1"/>
    <n v="1011.82"/>
    <n v="4"/>
    <n v="0.1"/>
    <n v="105.85"/>
  </r>
  <r>
    <n v="1853"/>
    <s v="NZ-2025-190348"/>
    <x v="824"/>
    <d v="2025-04-08T00:00:00"/>
    <x v="3"/>
    <s v="Standard Class"/>
    <s v="AN-5574"/>
    <s v="Andrew Dunn-Owen"/>
    <x v="0"/>
    <x v="8"/>
    <x v="8"/>
    <x v="2"/>
    <x v="11"/>
    <n v="434.25"/>
    <n v="5"/>
    <n v="0.1"/>
    <n v="52.53"/>
  </r>
  <r>
    <n v="1854"/>
    <s v="NZ-2024-123767"/>
    <x v="51"/>
    <d v="2024-09-23T00:00:00"/>
    <x v="2"/>
    <s v="First Class"/>
    <s v="RI-8194"/>
    <s v="Richard Smith"/>
    <x v="0"/>
    <x v="9"/>
    <x v="6"/>
    <x v="2"/>
    <x v="5"/>
    <n v="1103.1500000000001"/>
    <n v="5"/>
    <n v="0.1"/>
    <n v="-4.93"/>
  </r>
  <r>
    <n v="1855"/>
    <s v="NZ-2024-673279"/>
    <x v="701"/>
    <d v="2024-06-26T00:00:00"/>
    <x v="2"/>
    <s v="First Class"/>
    <s v="HA-7030"/>
    <s v="Hayden Cragg"/>
    <x v="0"/>
    <x v="3"/>
    <x v="3"/>
    <x v="2"/>
    <x v="11"/>
    <n v="361.46"/>
    <n v="2"/>
    <n v="0.1"/>
    <n v="64.790000000000006"/>
  </r>
  <r>
    <n v="1856"/>
    <s v="NZ-2022-760797"/>
    <x v="870"/>
    <d v="2022-08-08T00:00:00"/>
    <x v="4"/>
    <s v="First Class"/>
    <s v="DA-3587"/>
    <s v="Daniel Anderson"/>
    <x v="1"/>
    <x v="0"/>
    <x v="0"/>
    <x v="2"/>
    <x v="9"/>
    <n v="235.5"/>
    <n v="2"/>
    <n v="0"/>
    <n v="55.02"/>
  </r>
  <r>
    <n v="1857"/>
    <s v="NZ-2023-701982"/>
    <x v="1067"/>
    <d v="2023-12-17T00:00:00"/>
    <x v="0"/>
    <s v="First Class"/>
    <s v="KA-6894"/>
    <s v="Katie Paul"/>
    <x v="0"/>
    <x v="0"/>
    <x v="0"/>
    <x v="0"/>
    <x v="0"/>
    <n v="1026.18"/>
    <n v="2"/>
    <n v="0"/>
    <n v="139.97999999999999"/>
  </r>
  <r>
    <n v="1858"/>
    <s v="NZ-2024-166199"/>
    <x v="1068"/>
    <d v="2024-05-03T00:00:00"/>
    <x v="2"/>
    <s v="Second Class"/>
    <s v="EM-8335"/>
    <s v="Emily Atkinson-McIntosh"/>
    <x v="1"/>
    <x v="7"/>
    <x v="7"/>
    <x v="1"/>
    <x v="8"/>
    <n v="1088.93"/>
    <n v="3"/>
    <n v="0.1"/>
    <n v="33.54"/>
  </r>
  <r>
    <n v="1859"/>
    <s v="NZ-2024-858530"/>
    <x v="885"/>
    <d v="2024-01-11T00:00:00"/>
    <x v="2"/>
    <s v="First Class"/>
    <s v="SO-8883"/>
    <s v="Sophie Hay"/>
    <x v="2"/>
    <x v="1"/>
    <x v="1"/>
    <x v="2"/>
    <x v="2"/>
    <n v="424.81"/>
    <n v="5"/>
    <n v="0.15"/>
    <n v="46.87"/>
  </r>
  <r>
    <n v="1860"/>
    <s v="NZ-2024-390168"/>
    <x v="903"/>
    <d v="2024-11-17T00:00:00"/>
    <x v="2"/>
    <s v="Second Class"/>
    <s v="CA-4031"/>
    <s v="Cassandra Hope"/>
    <x v="1"/>
    <x v="7"/>
    <x v="7"/>
    <x v="0"/>
    <x v="10"/>
    <n v="38.47"/>
    <n v="4"/>
    <n v="0.2"/>
    <n v="6.52"/>
  </r>
  <r>
    <n v="1861"/>
    <s v="NZ-2021-838355"/>
    <x v="866"/>
    <d v="2021-08-22T00:00:00"/>
    <x v="1"/>
    <s v="Standard Class"/>
    <s v="NA-6218"/>
    <s v="Natasha Jones"/>
    <x v="2"/>
    <x v="6"/>
    <x v="6"/>
    <x v="2"/>
    <x v="9"/>
    <n v="750.92"/>
    <n v="10"/>
    <n v="0.1"/>
    <n v="48.02"/>
  </r>
  <r>
    <n v="1862"/>
    <s v="NZ-2024-197745"/>
    <x v="1045"/>
    <d v="2024-04-18T00:00:00"/>
    <x v="2"/>
    <s v="First Class"/>
    <s v="MA-7327"/>
    <s v="Mark Mitchell"/>
    <x v="0"/>
    <x v="7"/>
    <x v="7"/>
    <x v="0"/>
    <x v="6"/>
    <n v="1307.48"/>
    <n v="9"/>
    <n v="0.2"/>
    <n v="10.9"/>
  </r>
  <r>
    <n v="1863"/>
    <s v="NZ-2021-761672"/>
    <x v="1069"/>
    <d v="2021-09-26T00:00:00"/>
    <x v="1"/>
    <s v="Same Day"/>
    <s v="BR-7898"/>
    <s v="Brian Hansen"/>
    <x v="1"/>
    <x v="7"/>
    <x v="7"/>
    <x v="2"/>
    <x v="5"/>
    <n v="316.12"/>
    <n v="6"/>
    <n v="0"/>
    <n v="0.51"/>
  </r>
  <r>
    <n v="1864"/>
    <s v="NZ-2024-698165"/>
    <x v="89"/>
    <d v="2024-10-19T00:00:00"/>
    <x v="2"/>
    <s v="First Class"/>
    <s v="RO-9626"/>
    <s v="Rochelle Harris"/>
    <x v="1"/>
    <x v="9"/>
    <x v="6"/>
    <x v="1"/>
    <x v="3"/>
    <n v="850.34"/>
    <n v="9"/>
    <n v="0.1"/>
    <n v="215.79"/>
  </r>
  <r>
    <n v="1865"/>
    <s v="NZ-2024-181772"/>
    <x v="763"/>
    <d v="2024-05-31T00:00:00"/>
    <x v="2"/>
    <s v="Second Class"/>
    <s v="RO-1935"/>
    <s v="Robert Johnston"/>
    <x v="0"/>
    <x v="9"/>
    <x v="6"/>
    <x v="0"/>
    <x v="0"/>
    <n v="938.32"/>
    <n v="1"/>
    <n v="0"/>
    <n v="257.85000000000002"/>
  </r>
  <r>
    <n v="1866"/>
    <s v="NZ-2025-133565"/>
    <x v="1051"/>
    <d v="2025-05-27T00:00:00"/>
    <x v="3"/>
    <s v="Same Day"/>
    <s v="RO-2810"/>
    <s v="Robyn Boyd"/>
    <x v="1"/>
    <x v="9"/>
    <x v="6"/>
    <x v="1"/>
    <x v="7"/>
    <n v="138.80000000000001"/>
    <n v="8"/>
    <n v="0"/>
    <n v="29.21"/>
  </r>
  <r>
    <n v="1867"/>
    <s v="NZ-2021-980525"/>
    <x v="257"/>
    <d v="2021-09-05T00:00:00"/>
    <x v="1"/>
    <s v="Same Day"/>
    <s v="KA-5313"/>
    <s v="Kathryn Roberts-Smith"/>
    <x v="2"/>
    <x v="4"/>
    <x v="4"/>
    <x v="2"/>
    <x v="9"/>
    <n v="353.88"/>
    <n v="6"/>
    <n v="0.2"/>
    <n v="56.59"/>
  </r>
  <r>
    <n v="1868"/>
    <s v="NZ-2024-214910"/>
    <x v="1070"/>
    <d v="2024-10-24T00:00:00"/>
    <x v="2"/>
    <s v="Same Day"/>
    <s v="LI-8000"/>
    <s v="Lisa McDonald"/>
    <x v="2"/>
    <x v="1"/>
    <x v="1"/>
    <x v="0"/>
    <x v="10"/>
    <n v="1027.97"/>
    <n v="8"/>
    <n v="0.15"/>
    <n v="53.27"/>
  </r>
  <r>
    <n v="1869"/>
    <s v="NZ-2024-203313"/>
    <x v="331"/>
    <d v="2024-07-14T00:00:00"/>
    <x v="2"/>
    <s v="Second Class"/>
    <s v="RO-8865"/>
    <s v="Ross Buchanan"/>
    <x v="2"/>
    <x v="6"/>
    <x v="6"/>
    <x v="1"/>
    <x v="7"/>
    <n v="1009.14"/>
    <n v="10"/>
    <n v="0.15"/>
    <n v="167.83"/>
  </r>
  <r>
    <n v="1870"/>
    <s v="NZ-2025-355197"/>
    <x v="1071"/>
    <d v="2025-05-12T00:00:00"/>
    <x v="3"/>
    <s v="Standard Class"/>
    <s v="NI-5229"/>
    <s v="Nigel Flood-Bailey"/>
    <x v="2"/>
    <x v="8"/>
    <x v="8"/>
    <x v="0"/>
    <x v="10"/>
    <n v="1358.75"/>
    <n v="2"/>
    <n v="0.1"/>
    <n v="280.85000000000002"/>
  </r>
  <r>
    <n v="1871"/>
    <s v="NZ-2022-135146"/>
    <x v="81"/>
    <d v="2022-01-09T00:00:00"/>
    <x v="4"/>
    <s v="Standard Class"/>
    <s v="ME-4797"/>
    <s v="Melanie Hood"/>
    <x v="2"/>
    <x v="1"/>
    <x v="1"/>
    <x v="1"/>
    <x v="1"/>
    <n v="805.33"/>
    <n v="1"/>
    <n v="0.1"/>
    <n v="114.75"/>
  </r>
  <r>
    <n v="1872"/>
    <s v="NZ-2022-307907"/>
    <x v="1072"/>
    <d v="2022-10-05T00:00:00"/>
    <x v="4"/>
    <s v="Same Day"/>
    <s v="KE-9131"/>
    <s v="Kelly Price"/>
    <x v="2"/>
    <x v="9"/>
    <x v="6"/>
    <x v="1"/>
    <x v="3"/>
    <n v="61.61"/>
    <n v="6"/>
    <n v="0.1"/>
    <n v="15.63"/>
  </r>
  <r>
    <n v="1873"/>
    <s v="NZ-2021-452358"/>
    <x v="121"/>
    <d v="2021-11-03T00:00:00"/>
    <x v="1"/>
    <s v="Second Class"/>
    <s v="MA-5123"/>
    <s v="Matthew Martin-Bishop"/>
    <x v="0"/>
    <x v="9"/>
    <x v="6"/>
    <x v="1"/>
    <x v="7"/>
    <n v="737.93"/>
    <n v="10"/>
    <n v="0.1"/>
    <n v="14.35"/>
  </r>
  <r>
    <n v="1874"/>
    <s v="NZ-2023-453745"/>
    <x v="1073"/>
    <d v="2023-06-06T00:00:00"/>
    <x v="0"/>
    <s v="First Class"/>
    <s v="JE-6973"/>
    <s v="Jesse Lee"/>
    <x v="1"/>
    <x v="1"/>
    <x v="1"/>
    <x v="1"/>
    <x v="7"/>
    <n v="1188.56"/>
    <n v="4"/>
    <n v="0"/>
    <n v="227.61"/>
  </r>
  <r>
    <n v="1875"/>
    <s v="NZ-2022-586759"/>
    <x v="918"/>
    <d v="2022-05-01T00:00:00"/>
    <x v="4"/>
    <s v="First Class"/>
    <s v="RI-5302"/>
    <s v="Richard Cresswell"/>
    <x v="2"/>
    <x v="7"/>
    <x v="7"/>
    <x v="0"/>
    <x v="6"/>
    <n v="616.14"/>
    <n v="7"/>
    <n v="0"/>
    <n v="23.09"/>
  </r>
  <r>
    <n v="1876"/>
    <s v="NZ-2024-311251"/>
    <x v="1074"/>
    <d v="2024-09-29T00:00:00"/>
    <x v="2"/>
    <s v="Same Day"/>
    <s v="JO-3594"/>
    <s v="Joshua Smith"/>
    <x v="2"/>
    <x v="9"/>
    <x v="6"/>
    <x v="1"/>
    <x v="1"/>
    <n v="273.95999999999998"/>
    <n v="6"/>
    <n v="0.15"/>
    <n v="17"/>
  </r>
  <r>
    <n v="1877"/>
    <s v="NZ-2023-262806"/>
    <x v="516"/>
    <d v="2023-07-05T00:00:00"/>
    <x v="0"/>
    <s v="Standard Class"/>
    <s v="HO-1968"/>
    <s v="Holly Love"/>
    <x v="1"/>
    <x v="6"/>
    <x v="6"/>
    <x v="2"/>
    <x v="2"/>
    <n v="1401.71"/>
    <n v="6"/>
    <n v="0.15"/>
    <n v="167.13"/>
  </r>
  <r>
    <n v="1878"/>
    <s v="NZ-2024-957519"/>
    <x v="567"/>
    <d v="2024-09-01T00:00:00"/>
    <x v="2"/>
    <s v="Second Class"/>
    <s v="JE-2059"/>
    <s v="Jennifer Barker"/>
    <x v="0"/>
    <x v="4"/>
    <x v="4"/>
    <x v="0"/>
    <x v="6"/>
    <n v="765.44"/>
    <n v="1"/>
    <n v="0.2"/>
    <n v="136.84"/>
  </r>
  <r>
    <n v="1879"/>
    <s v="NZ-2021-972226"/>
    <x v="302"/>
    <d v="2021-07-21T00:00:00"/>
    <x v="1"/>
    <s v="First Class"/>
    <s v="PA-1157"/>
    <s v="Paul Wells"/>
    <x v="2"/>
    <x v="2"/>
    <x v="2"/>
    <x v="2"/>
    <x v="11"/>
    <n v="301.76"/>
    <n v="5"/>
    <n v="0.15"/>
    <n v="-2.08"/>
  </r>
  <r>
    <n v="1880"/>
    <s v="NZ-2022-989562"/>
    <x v="290"/>
    <d v="2022-12-31T00:00:00"/>
    <x v="4"/>
    <s v="Second Class"/>
    <s v="IA-4249"/>
    <s v="Ian Fenton"/>
    <x v="1"/>
    <x v="3"/>
    <x v="3"/>
    <x v="1"/>
    <x v="1"/>
    <n v="441.44"/>
    <n v="3"/>
    <n v="0.2"/>
    <n v="38.630000000000003"/>
  </r>
  <r>
    <n v="1881"/>
    <s v="NZ-2022-691629"/>
    <x v="385"/>
    <d v="2022-01-29T00:00:00"/>
    <x v="4"/>
    <s v="Same Day"/>
    <s v="MA-5651"/>
    <s v="Matthew Hudson"/>
    <x v="0"/>
    <x v="1"/>
    <x v="1"/>
    <x v="0"/>
    <x v="6"/>
    <n v="573.30999999999995"/>
    <n v="9"/>
    <n v="0"/>
    <n v="151.99"/>
  </r>
  <r>
    <n v="1882"/>
    <s v="NZ-2025-274392"/>
    <x v="1075"/>
    <d v="2025-06-09T00:00:00"/>
    <x v="3"/>
    <s v="Second Class"/>
    <s v="BE-9241"/>
    <s v="Benjamin Jackson"/>
    <x v="2"/>
    <x v="1"/>
    <x v="1"/>
    <x v="0"/>
    <x v="0"/>
    <n v="586.57000000000005"/>
    <n v="3"/>
    <n v="0.15"/>
    <n v="103.52"/>
  </r>
  <r>
    <n v="1883"/>
    <s v="NZ-2024-566722"/>
    <x v="357"/>
    <d v="2024-08-27T00:00:00"/>
    <x v="2"/>
    <s v="First Class"/>
    <s v="GR-6453"/>
    <s v="Gregory Baxter"/>
    <x v="1"/>
    <x v="5"/>
    <x v="5"/>
    <x v="1"/>
    <x v="1"/>
    <n v="1359.47"/>
    <n v="9"/>
    <n v="0.2"/>
    <n v="38.18"/>
  </r>
  <r>
    <n v="1884"/>
    <s v="NZ-2024-793173"/>
    <x v="215"/>
    <d v="2024-05-26T00:00:00"/>
    <x v="2"/>
    <s v="Second Class"/>
    <s v="AM-6688"/>
    <s v="Amanda Gordon"/>
    <x v="2"/>
    <x v="0"/>
    <x v="0"/>
    <x v="0"/>
    <x v="0"/>
    <n v="1258.73"/>
    <n v="1"/>
    <n v="0"/>
    <n v="54.14"/>
  </r>
  <r>
    <n v="1885"/>
    <s v="NZ-2022-559660"/>
    <x v="108"/>
    <d v="2022-05-08T00:00:00"/>
    <x v="4"/>
    <s v="First Class"/>
    <s v="AL-3526"/>
    <s v="Alexander Sinclair"/>
    <x v="2"/>
    <x v="5"/>
    <x v="5"/>
    <x v="1"/>
    <x v="1"/>
    <n v="442.7"/>
    <n v="9"/>
    <n v="0.15"/>
    <n v="43.74"/>
  </r>
  <r>
    <n v="1886"/>
    <s v="NZ-2024-663452"/>
    <x v="340"/>
    <d v="2024-04-27T00:00:00"/>
    <x v="2"/>
    <s v="Second Class"/>
    <s v="RI-7682"/>
    <s v="Richard Ritchie"/>
    <x v="2"/>
    <x v="6"/>
    <x v="6"/>
    <x v="1"/>
    <x v="8"/>
    <n v="653.91999999999996"/>
    <n v="8"/>
    <n v="0"/>
    <n v="165.23"/>
  </r>
  <r>
    <n v="1887"/>
    <s v="NZ-2022-472799"/>
    <x v="1076"/>
    <d v="2022-03-06T00:00:00"/>
    <x v="4"/>
    <s v="First Class"/>
    <s v="LI-8124"/>
    <s v="Lilly Murphy"/>
    <x v="2"/>
    <x v="8"/>
    <x v="8"/>
    <x v="1"/>
    <x v="3"/>
    <n v="1317.28"/>
    <n v="7"/>
    <n v="0.15"/>
    <n v="234.97"/>
  </r>
  <r>
    <n v="1888"/>
    <s v="NZ-2024-525380"/>
    <x v="1077"/>
    <d v="2024-08-27T00:00:00"/>
    <x v="2"/>
    <s v="Same Day"/>
    <s v="CH-5826"/>
    <s v="Christopher Guthrie"/>
    <x v="2"/>
    <x v="3"/>
    <x v="3"/>
    <x v="0"/>
    <x v="6"/>
    <n v="753.97"/>
    <n v="2"/>
    <n v="0.2"/>
    <n v="75.5"/>
  </r>
  <r>
    <n v="1889"/>
    <s v="NZ-2022-254836"/>
    <x v="504"/>
    <d v="2022-08-04T00:00:00"/>
    <x v="4"/>
    <s v="Standard Class"/>
    <s v="DA-6603"/>
    <s v="Daniel Wood"/>
    <x v="0"/>
    <x v="7"/>
    <x v="7"/>
    <x v="1"/>
    <x v="3"/>
    <n v="133.59"/>
    <n v="5"/>
    <n v="0.2"/>
    <n v="2.5299999999999998"/>
  </r>
  <r>
    <n v="1890"/>
    <s v="NZ-2022-363858"/>
    <x v="1078"/>
    <d v="2022-08-23T00:00:00"/>
    <x v="4"/>
    <s v="First Class"/>
    <s v="ME-5186"/>
    <s v="Melanie Gleeson"/>
    <x v="1"/>
    <x v="2"/>
    <x v="2"/>
    <x v="2"/>
    <x v="5"/>
    <n v="115.79"/>
    <n v="6"/>
    <n v="0.1"/>
    <n v="26.33"/>
  </r>
  <r>
    <n v="1891"/>
    <s v="NZ-2021-825899"/>
    <x v="133"/>
    <d v="2021-08-06T00:00:00"/>
    <x v="1"/>
    <s v="Same Day"/>
    <s v="JO-2376"/>
    <s v="Joshua Farland-Pedersen"/>
    <x v="0"/>
    <x v="3"/>
    <x v="3"/>
    <x v="1"/>
    <x v="3"/>
    <n v="1341.18"/>
    <n v="6"/>
    <n v="0"/>
    <n v="383.88"/>
  </r>
  <r>
    <n v="1892"/>
    <s v="NZ-2022-177654"/>
    <x v="194"/>
    <d v="2022-06-05T00:00:00"/>
    <x v="4"/>
    <s v="Second Class"/>
    <s v="JA-2823"/>
    <s v="Janine Jordan"/>
    <x v="1"/>
    <x v="0"/>
    <x v="0"/>
    <x v="0"/>
    <x v="0"/>
    <n v="393.01"/>
    <n v="4"/>
    <n v="0.2"/>
    <n v="-7.34"/>
  </r>
  <r>
    <n v="1893"/>
    <s v="NZ-2022-283720"/>
    <x v="1079"/>
    <d v="2022-10-02T00:00:00"/>
    <x v="4"/>
    <s v="Second Class"/>
    <s v="JA-9251"/>
    <s v="Jade Butler"/>
    <x v="1"/>
    <x v="9"/>
    <x v="6"/>
    <x v="1"/>
    <x v="1"/>
    <n v="330.48"/>
    <n v="3"/>
    <n v="0.15"/>
    <n v="30.02"/>
  </r>
  <r>
    <n v="1894"/>
    <s v="NZ-2025-780606"/>
    <x v="292"/>
    <d v="2025-06-20T00:00:00"/>
    <x v="3"/>
    <s v="First Class"/>
    <s v="MI-6929"/>
    <s v="Millie Fulton"/>
    <x v="1"/>
    <x v="3"/>
    <x v="3"/>
    <x v="2"/>
    <x v="5"/>
    <n v="1324.8"/>
    <n v="7"/>
    <n v="0.1"/>
    <n v="267.67"/>
  </r>
  <r>
    <n v="1895"/>
    <s v="NZ-2023-785540"/>
    <x v="768"/>
    <d v="2023-04-24T00:00:00"/>
    <x v="0"/>
    <s v="First Class"/>
    <s v="GL-8224"/>
    <s v="Glen McDonald"/>
    <x v="0"/>
    <x v="7"/>
    <x v="7"/>
    <x v="0"/>
    <x v="10"/>
    <n v="304.98"/>
    <n v="6"/>
    <n v="0.2"/>
    <n v="45.71"/>
  </r>
  <r>
    <n v="1896"/>
    <s v="NZ-2021-261017"/>
    <x v="728"/>
    <d v="2021-08-14T00:00:00"/>
    <x v="1"/>
    <s v="Second Class"/>
    <s v="CH-5942"/>
    <s v="Christopher Short"/>
    <x v="1"/>
    <x v="2"/>
    <x v="2"/>
    <x v="0"/>
    <x v="0"/>
    <n v="1051.57"/>
    <n v="7"/>
    <n v="0.1"/>
    <n v="267.57"/>
  </r>
  <r>
    <n v="1897"/>
    <s v="NZ-2023-143825"/>
    <x v="54"/>
    <d v="2023-11-03T00:00:00"/>
    <x v="0"/>
    <s v="First Class"/>
    <s v="LO-2888"/>
    <s v="Lorraine Sutton"/>
    <x v="2"/>
    <x v="2"/>
    <x v="2"/>
    <x v="0"/>
    <x v="10"/>
    <n v="1399.72"/>
    <n v="5"/>
    <n v="0.15"/>
    <n v="261.17"/>
  </r>
  <r>
    <n v="1898"/>
    <s v="NZ-2025-639289"/>
    <x v="1080"/>
    <d v="2025-07-09T00:00:00"/>
    <x v="3"/>
    <s v="Same Day"/>
    <s v="KA-2052"/>
    <s v="Kayla Willis"/>
    <x v="1"/>
    <x v="4"/>
    <x v="4"/>
    <x v="1"/>
    <x v="7"/>
    <n v="86.9"/>
    <n v="10"/>
    <n v="0.2"/>
    <n v="15.21"/>
  </r>
  <r>
    <n v="1899"/>
    <s v="NZ-2025-245241"/>
    <x v="1081"/>
    <d v="2025-04-12T00:00:00"/>
    <x v="3"/>
    <s v="Standard Class"/>
    <s v="DE-1646"/>
    <s v="Denise Bruce"/>
    <x v="1"/>
    <x v="7"/>
    <x v="7"/>
    <x v="1"/>
    <x v="3"/>
    <n v="161.69999999999999"/>
    <n v="5"/>
    <n v="0"/>
    <n v="17.739999999999998"/>
  </r>
  <r>
    <n v="1900"/>
    <s v="NZ-2021-834318"/>
    <x v="317"/>
    <d v="2021-12-28T00:00:00"/>
    <x v="1"/>
    <s v="First Class"/>
    <s v="HA-9131"/>
    <s v="Hamish Brown"/>
    <x v="1"/>
    <x v="8"/>
    <x v="8"/>
    <x v="0"/>
    <x v="6"/>
    <n v="1496.58"/>
    <n v="1"/>
    <n v="0.2"/>
    <n v="232.72"/>
  </r>
  <r>
    <n v="1901"/>
    <s v="NZ-2024-110160"/>
    <x v="884"/>
    <d v="2024-12-28T00:00:00"/>
    <x v="2"/>
    <s v="Same Day"/>
    <s v="JA-9002"/>
    <s v="James Millar"/>
    <x v="2"/>
    <x v="7"/>
    <x v="7"/>
    <x v="1"/>
    <x v="3"/>
    <n v="233.02"/>
    <n v="4"/>
    <n v="0.15"/>
    <n v="17.79"/>
  </r>
  <r>
    <n v="1902"/>
    <s v="NZ-2023-982912"/>
    <x v="386"/>
    <d v="2023-12-16T00:00:00"/>
    <x v="0"/>
    <s v="Same Day"/>
    <s v="LI-2478"/>
    <s v="Liam Costello"/>
    <x v="0"/>
    <x v="8"/>
    <x v="8"/>
    <x v="1"/>
    <x v="7"/>
    <n v="930.05"/>
    <n v="7"/>
    <n v="0"/>
    <n v="176.21"/>
  </r>
  <r>
    <n v="1903"/>
    <s v="NZ-2024-321632"/>
    <x v="1082"/>
    <d v="2024-05-22T00:00:00"/>
    <x v="2"/>
    <s v="Standard Class"/>
    <s v="AL-7338"/>
    <s v="Alexander Middlemiss"/>
    <x v="2"/>
    <x v="6"/>
    <x v="6"/>
    <x v="0"/>
    <x v="4"/>
    <n v="916.48"/>
    <n v="6"/>
    <n v="0.15"/>
    <n v="180.29"/>
  </r>
  <r>
    <n v="1904"/>
    <s v="NZ-2025-553036"/>
    <x v="469"/>
    <d v="2025-01-30T00:00:00"/>
    <x v="3"/>
    <s v="Second Class"/>
    <s v="AL-7102"/>
    <s v="Alison Scott"/>
    <x v="0"/>
    <x v="8"/>
    <x v="8"/>
    <x v="1"/>
    <x v="7"/>
    <n v="68.44"/>
    <n v="1"/>
    <n v="0"/>
    <n v="0.32"/>
  </r>
  <r>
    <n v="1905"/>
    <s v="NZ-2023-559865"/>
    <x v="1083"/>
    <d v="2023-11-05T00:00:00"/>
    <x v="0"/>
    <s v="Standard Class"/>
    <s v="DA-1840"/>
    <s v="David Crawford"/>
    <x v="1"/>
    <x v="1"/>
    <x v="1"/>
    <x v="0"/>
    <x v="10"/>
    <n v="503.25"/>
    <n v="8"/>
    <n v="0"/>
    <n v="2.54"/>
  </r>
  <r>
    <n v="1906"/>
    <s v="NZ-2021-689283"/>
    <x v="1037"/>
    <d v="2021-11-26T00:00:00"/>
    <x v="1"/>
    <s v="First Class"/>
    <s v="KE-7542"/>
    <s v="Kevin Jenkins"/>
    <x v="0"/>
    <x v="6"/>
    <x v="6"/>
    <x v="2"/>
    <x v="9"/>
    <n v="959.58"/>
    <n v="9"/>
    <n v="0.2"/>
    <n v="48.04"/>
  </r>
  <r>
    <n v="1907"/>
    <s v="NZ-2024-479191"/>
    <x v="539"/>
    <d v="2024-05-12T00:00:00"/>
    <x v="2"/>
    <s v="Same Day"/>
    <s v="MA-4785"/>
    <s v="Matthew Anderson-Rutherford"/>
    <x v="1"/>
    <x v="6"/>
    <x v="6"/>
    <x v="2"/>
    <x v="2"/>
    <n v="1118.76"/>
    <n v="1"/>
    <n v="0.2"/>
    <n v="127.04"/>
  </r>
  <r>
    <n v="1908"/>
    <s v="NZ-2024-673553"/>
    <x v="485"/>
    <d v="2024-03-18T00:00:00"/>
    <x v="2"/>
    <s v="Same Day"/>
    <s v="CH-7792"/>
    <s v="Christine Holdaway"/>
    <x v="1"/>
    <x v="3"/>
    <x v="3"/>
    <x v="1"/>
    <x v="8"/>
    <n v="648.79"/>
    <n v="5"/>
    <n v="0"/>
    <n v="119.79"/>
  </r>
  <r>
    <n v="1909"/>
    <s v="NZ-2021-306404"/>
    <x v="1084"/>
    <d v="2021-11-01T00:00:00"/>
    <x v="1"/>
    <s v="Same Day"/>
    <s v="GA-6125"/>
    <s v="Gavin Drummond"/>
    <x v="2"/>
    <x v="6"/>
    <x v="6"/>
    <x v="0"/>
    <x v="4"/>
    <n v="799.88"/>
    <n v="9"/>
    <n v="0.2"/>
    <n v="128.22"/>
  </r>
  <r>
    <n v="1910"/>
    <s v="NZ-2023-277482"/>
    <x v="1085"/>
    <d v="2023-10-21T00:00:00"/>
    <x v="0"/>
    <s v="Second Class"/>
    <s v="KA-7865"/>
    <s v="Kathryn Roberts"/>
    <x v="0"/>
    <x v="0"/>
    <x v="0"/>
    <x v="0"/>
    <x v="4"/>
    <n v="909.47"/>
    <n v="3"/>
    <n v="0"/>
    <n v="58.52"/>
  </r>
  <r>
    <n v="1911"/>
    <s v="NZ-2024-771677"/>
    <x v="1086"/>
    <d v="2024-02-25T00:00:00"/>
    <x v="2"/>
    <s v="Same Day"/>
    <s v="AL-9348"/>
    <s v="Alex Ford"/>
    <x v="0"/>
    <x v="7"/>
    <x v="7"/>
    <x v="2"/>
    <x v="11"/>
    <n v="412.44"/>
    <n v="4"/>
    <n v="0"/>
    <n v="64.08"/>
  </r>
  <r>
    <n v="1912"/>
    <s v="NZ-2024-309941"/>
    <x v="348"/>
    <d v="2024-08-02T00:00:00"/>
    <x v="2"/>
    <s v="Same Day"/>
    <s v="ME-4684"/>
    <s v="Melissa O'Donnell-Reid"/>
    <x v="0"/>
    <x v="7"/>
    <x v="7"/>
    <x v="0"/>
    <x v="4"/>
    <n v="1318.32"/>
    <n v="9"/>
    <n v="0.15"/>
    <n v="28.28"/>
  </r>
  <r>
    <n v="1913"/>
    <s v="NZ-2021-987807"/>
    <x v="1087"/>
    <d v="2021-09-13T00:00:00"/>
    <x v="1"/>
    <s v="Second Class"/>
    <s v="EM-1042"/>
    <s v="Emily Webster"/>
    <x v="2"/>
    <x v="6"/>
    <x v="6"/>
    <x v="2"/>
    <x v="5"/>
    <n v="459.98"/>
    <n v="3"/>
    <n v="0.2"/>
    <n v="6.86"/>
  </r>
  <r>
    <n v="1914"/>
    <s v="NZ-2023-158981"/>
    <x v="742"/>
    <d v="2023-10-12T00:00:00"/>
    <x v="0"/>
    <s v="Same Day"/>
    <s v="RO-5298"/>
    <s v="Robert Smith"/>
    <x v="0"/>
    <x v="4"/>
    <x v="4"/>
    <x v="1"/>
    <x v="3"/>
    <n v="733.15"/>
    <n v="10"/>
    <n v="0.1"/>
    <n v="112.68"/>
  </r>
  <r>
    <n v="1915"/>
    <s v="NZ-2022-275653"/>
    <x v="1088"/>
    <d v="2022-08-23T00:00:00"/>
    <x v="4"/>
    <s v="Second Class"/>
    <s v="ST-6147"/>
    <s v="Stephen Sheridan"/>
    <x v="1"/>
    <x v="9"/>
    <x v="6"/>
    <x v="2"/>
    <x v="9"/>
    <n v="74.73"/>
    <n v="3"/>
    <n v="0.1"/>
    <n v="2.84"/>
  </r>
  <r>
    <n v="1916"/>
    <s v="NZ-2025-409165"/>
    <x v="1089"/>
    <d v="2025-06-18T00:00:00"/>
    <x v="3"/>
    <s v="Same Day"/>
    <s v="JA-6211"/>
    <s v="Jacqueline McDonald"/>
    <x v="2"/>
    <x v="5"/>
    <x v="5"/>
    <x v="0"/>
    <x v="0"/>
    <n v="1083.74"/>
    <n v="10"/>
    <n v="0.1"/>
    <n v="146.36000000000001"/>
  </r>
  <r>
    <n v="1917"/>
    <s v="NZ-2024-953359"/>
    <x v="907"/>
    <d v="2024-12-18T00:00:00"/>
    <x v="2"/>
    <s v="Same Day"/>
    <s v="ST-7687"/>
    <s v="Stephen Roberts"/>
    <x v="2"/>
    <x v="8"/>
    <x v="8"/>
    <x v="0"/>
    <x v="10"/>
    <n v="585.17999999999995"/>
    <n v="4"/>
    <n v="0.2"/>
    <n v="110.99"/>
  </r>
  <r>
    <n v="1918"/>
    <s v="NZ-2021-932975"/>
    <x v="117"/>
    <d v="2021-11-20T00:00:00"/>
    <x v="1"/>
    <s v="Second Class"/>
    <s v="RI-7836"/>
    <s v="Richard McKay"/>
    <x v="0"/>
    <x v="8"/>
    <x v="8"/>
    <x v="2"/>
    <x v="9"/>
    <n v="1092.07"/>
    <n v="2"/>
    <n v="0.1"/>
    <n v="45.27"/>
  </r>
  <r>
    <n v="1919"/>
    <s v="NZ-2023-909852"/>
    <x v="857"/>
    <d v="2023-10-02T00:00:00"/>
    <x v="0"/>
    <s v="First Class"/>
    <s v="JE-3295"/>
    <s v="Jessica Scott"/>
    <x v="0"/>
    <x v="8"/>
    <x v="8"/>
    <x v="1"/>
    <x v="7"/>
    <n v="191.84"/>
    <n v="7"/>
    <n v="0.2"/>
    <n v="41.71"/>
  </r>
  <r>
    <n v="1920"/>
    <s v="NZ-2022-855485"/>
    <x v="594"/>
    <d v="2022-07-22T00:00:00"/>
    <x v="4"/>
    <s v="First Class"/>
    <s v="WA-9851"/>
    <s v="Warwick Davis-Bond"/>
    <x v="0"/>
    <x v="7"/>
    <x v="7"/>
    <x v="1"/>
    <x v="7"/>
    <n v="555.46"/>
    <n v="6"/>
    <n v="0.2"/>
    <n v="-0.85"/>
  </r>
  <r>
    <n v="1921"/>
    <s v="NZ-2024-198907"/>
    <x v="1090"/>
    <d v="2024-06-20T00:00:00"/>
    <x v="2"/>
    <s v="Standard Class"/>
    <s v="JU-3309"/>
    <s v="Julie Whyte"/>
    <x v="0"/>
    <x v="2"/>
    <x v="2"/>
    <x v="1"/>
    <x v="1"/>
    <n v="1341.66"/>
    <n v="10"/>
    <n v="0"/>
    <n v="192.42"/>
  </r>
  <r>
    <n v="1922"/>
    <s v="NZ-2022-105869"/>
    <x v="944"/>
    <d v="2022-07-29T00:00:00"/>
    <x v="4"/>
    <s v="Same Day"/>
    <s v="RO-6023"/>
    <s v="Ronald Waghorn"/>
    <x v="1"/>
    <x v="8"/>
    <x v="8"/>
    <x v="0"/>
    <x v="10"/>
    <n v="381.93"/>
    <n v="4"/>
    <n v="0"/>
    <n v="57.74"/>
  </r>
  <r>
    <n v="1923"/>
    <s v="NZ-2022-517617"/>
    <x v="1091"/>
    <d v="2022-12-01T00:00:00"/>
    <x v="4"/>
    <s v="First Class"/>
    <s v="BR-1388"/>
    <s v="Bronwyn Herd"/>
    <x v="2"/>
    <x v="4"/>
    <x v="4"/>
    <x v="1"/>
    <x v="3"/>
    <n v="1339.86"/>
    <n v="4"/>
    <n v="0.2"/>
    <n v="163.61000000000001"/>
  </r>
  <r>
    <n v="1924"/>
    <s v="NZ-2024-485564"/>
    <x v="269"/>
    <d v="2024-03-28T00:00:00"/>
    <x v="2"/>
    <s v="First Class"/>
    <s v="AA-2140"/>
    <s v="Aaron Brown"/>
    <x v="0"/>
    <x v="7"/>
    <x v="7"/>
    <x v="1"/>
    <x v="7"/>
    <n v="792.75"/>
    <n v="1"/>
    <n v="0"/>
    <n v="67.349999999999994"/>
  </r>
  <r>
    <n v="1925"/>
    <s v="NZ-2024-371292"/>
    <x v="912"/>
    <d v="2024-02-27T00:00:00"/>
    <x v="2"/>
    <s v="Same Day"/>
    <s v="SA-1750"/>
    <s v="Samuel Taylor-McKinnon"/>
    <x v="2"/>
    <x v="8"/>
    <x v="8"/>
    <x v="0"/>
    <x v="6"/>
    <n v="873.21"/>
    <n v="4"/>
    <n v="0.2"/>
    <n v="42.58"/>
  </r>
  <r>
    <n v="1926"/>
    <s v="NZ-2024-334608"/>
    <x v="1092"/>
    <d v="2024-03-28T00:00:00"/>
    <x v="2"/>
    <s v="First Class"/>
    <s v="BR-8304"/>
    <s v="Brian Hughes-Smith"/>
    <x v="2"/>
    <x v="7"/>
    <x v="7"/>
    <x v="0"/>
    <x v="6"/>
    <n v="1368.29"/>
    <n v="6"/>
    <n v="0.1"/>
    <n v="15.62"/>
  </r>
  <r>
    <n v="1927"/>
    <s v="NZ-2022-492879"/>
    <x v="1093"/>
    <d v="2022-01-27T00:00:00"/>
    <x v="4"/>
    <s v="First Class"/>
    <s v="KE-1504"/>
    <s v="Kevin Stevens"/>
    <x v="1"/>
    <x v="5"/>
    <x v="5"/>
    <x v="2"/>
    <x v="5"/>
    <n v="567.86"/>
    <n v="5"/>
    <n v="0"/>
    <n v="117.48"/>
  </r>
  <r>
    <n v="1928"/>
    <s v="NZ-2021-828601"/>
    <x v="435"/>
    <d v="2021-08-08T00:00:00"/>
    <x v="1"/>
    <s v="First Class"/>
    <s v="GA-2976"/>
    <s v="Gary Paton"/>
    <x v="1"/>
    <x v="6"/>
    <x v="6"/>
    <x v="1"/>
    <x v="1"/>
    <n v="526.36"/>
    <n v="8"/>
    <n v="0"/>
    <n v="12.09"/>
  </r>
  <r>
    <n v="1929"/>
    <s v="NZ-2023-914649"/>
    <x v="1004"/>
    <d v="2023-02-26T00:00:00"/>
    <x v="0"/>
    <s v="Same Day"/>
    <s v="RI-2429"/>
    <s v="Richard Franklin"/>
    <x v="1"/>
    <x v="2"/>
    <x v="2"/>
    <x v="0"/>
    <x v="6"/>
    <n v="505.61"/>
    <n v="9"/>
    <n v="0.1"/>
    <n v="117.11"/>
  </r>
  <r>
    <n v="1930"/>
    <s v="NZ-2025-562763"/>
    <x v="748"/>
    <d v="2025-04-21T00:00:00"/>
    <x v="3"/>
    <s v="Second Class"/>
    <s v="GE-4445"/>
    <s v="Georgina Greer-Casey"/>
    <x v="2"/>
    <x v="4"/>
    <x v="4"/>
    <x v="2"/>
    <x v="2"/>
    <n v="1416.33"/>
    <n v="6"/>
    <n v="0.15"/>
    <n v="85.75"/>
  </r>
  <r>
    <n v="1931"/>
    <s v="NZ-2021-959338"/>
    <x v="410"/>
    <d v="2021-08-01T00:00:00"/>
    <x v="1"/>
    <s v="Second Class"/>
    <s v="BR-6502"/>
    <s v="Brooke Taylor"/>
    <x v="1"/>
    <x v="6"/>
    <x v="6"/>
    <x v="1"/>
    <x v="7"/>
    <n v="1048.03"/>
    <n v="5"/>
    <n v="0.15"/>
    <n v="59.23"/>
  </r>
  <r>
    <n v="1932"/>
    <s v="NZ-2023-308480"/>
    <x v="223"/>
    <d v="2023-09-30T00:00:00"/>
    <x v="0"/>
    <s v="Second Class"/>
    <s v="JO-5090"/>
    <s v="Joanna Smith"/>
    <x v="1"/>
    <x v="5"/>
    <x v="5"/>
    <x v="0"/>
    <x v="0"/>
    <n v="885.58"/>
    <n v="3"/>
    <n v="0.15"/>
    <n v="85.92"/>
  </r>
  <r>
    <n v="1933"/>
    <s v="NZ-2022-533231"/>
    <x v="899"/>
    <d v="2022-11-29T00:00:00"/>
    <x v="4"/>
    <s v="Second Class"/>
    <s v="SO-4010"/>
    <s v="Sophie Stewart-Strawbridge"/>
    <x v="1"/>
    <x v="2"/>
    <x v="2"/>
    <x v="1"/>
    <x v="1"/>
    <n v="753.21"/>
    <n v="7"/>
    <n v="0.15"/>
    <n v="34.25"/>
  </r>
  <r>
    <n v="1934"/>
    <s v="NZ-2022-207541"/>
    <x v="288"/>
    <d v="2022-02-11T00:00:00"/>
    <x v="4"/>
    <s v="First Class"/>
    <s v="NI-9058"/>
    <s v="Nicola Warner-Bell"/>
    <x v="1"/>
    <x v="7"/>
    <x v="7"/>
    <x v="0"/>
    <x v="6"/>
    <n v="203.3"/>
    <n v="4"/>
    <n v="0.1"/>
    <n v="20.97"/>
  </r>
  <r>
    <n v="1935"/>
    <s v="NZ-2021-608378"/>
    <x v="249"/>
    <d v="2022-01-01T00:00:00"/>
    <x v="4"/>
    <s v="Second Class"/>
    <s v="LI-7576"/>
    <s v="Lily Shannon"/>
    <x v="0"/>
    <x v="8"/>
    <x v="8"/>
    <x v="0"/>
    <x v="4"/>
    <n v="1438.26"/>
    <n v="4"/>
    <n v="0.15"/>
    <n v="99.22"/>
  </r>
  <r>
    <n v="1936"/>
    <s v="NZ-2024-368668"/>
    <x v="1094"/>
    <d v="2024-04-02T00:00:00"/>
    <x v="2"/>
    <s v="Standard Class"/>
    <s v="LU-3607"/>
    <s v="Lucas Guard"/>
    <x v="2"/>
    <x v="1"/>
    <x v="1"/>
    <x v="2"/>
    <x v="11"/>
    <n v="671.34"/>
    <n v="2"/>
    <n v="0.15"/>
    <n v="29.41"/>
  </r>
  <r>
    <n v="1937"/>
    <s v="NZ-2021-866851"/>
    <x v="673"/>
    <d v="2021-10-20T00:00:00"/>
    <x v="1"/>
    <s v="Second Class"/>
    <s v="HE-4374"/>
    <s v="Heather Taylor"/>
    <x v="0"/>
    <x v="6"/>
    <x v="6"/>
    <x v="2"/>
    <x v="9"/>
    <n v="1223.69"/>
    <n v="1"/>
    <n v="0"/>
    <n v="276"/>
  </r>
  <r>
    <n v="1938"/>
    <s v="NZ-2023-650250"/>
    <x v="97"/>
    <d v="2023-09-12T00:00:00"/>
    <x v="0"/>
    <s v="Second Class"/>
    <s v="ST-2991"/>
    <s v="Stuart Moran"/>
    <x v="2"/>
    <x v="9"/>
    <x v="6"/>
    <x v="1"/>
    <x v="3"/>
    <n v="1057.33"/>
    <n v="5"/>
    <n v="0"/>
    <n v="280.69"/>
  </r>
  <r>
    <n v="1939"/>
    <s v="NZ-2025-809762"/>
    <x v="1095"/>
    <d v="2025-05-27T00:00:00"/>
    <x v="3"/>
    <s v="Standard Class"/>
    <s v="RY-8683"/>
    <s v="Ryan Davey"/>
    <x v="1"/>
    <x v="9"/>
    <x v="6"/>
    <x v="0"/>
    <x v="6"/>
    <n v="1395.4"/>
    <n v="10"/>
    <n v="0.1"/>
    <n v="254.79"/>
  </r>
  <r>
    <n v="1940"/>
    <s v="NZ-2022-111836"/>
    <x v="380"/>
    <d v="2022-10-15T00:00:00"/>
    <x v="4"/>
    <s v="Second Class"/>
    <s v="DA-7725"/>
    <s v="Danielle Barnett"/>
    <x v="1"/>
    <x v="5"/>
    <x v="5"/>
    <x v="2"/>
    <x v="5"/>
    <n v="61.87"/>
    <n v="2"/>
    <n v="0.15"/>
    <n v="1.0900000000000001"/>
  </r>
  <r>
    <n v="1941"/>
    <s v="NZ-2023-397356"/>
    <x v="965"/>
    <d v="2023-08-15T00:00:00"/>
    <x v="0"/>
    <s v="First Class"/>
    <s v="AR-1421"/>
    <s v="Aroha Russell"/>
    <x v="1"/>
    <x v="1"/>
    <x v="1"/>
    <x v="0"/>
    <x v="4"/>
    <n v="1490.96"/>
    <n v="4"/>
    <n v="0.2"/>
    <n v="321.88"/>
  </r>
  <r>
    <n v="1942"/>
    <s v="NZ-2022-899718"/>
    <x v="88"/>
    <d v="2022-09-28T00:00:00"/>
    <x v="4"/>
    <s v="Standard Class"/>
    <s v="ST-9517"/>
    <s v="Stephanie Jellyman"/>
    <x v="1"/>
    <x v="9"/>
    <x v="6"/>
    <x v="0"/>
    <x v="6"/>
    <n v="826.17"/>
    <n v="1"/>
    <n v="0.1"/>
    <n v="30.42"/>
  </r>
  <r>
    <n v="1943"/>
    <s v="NZ-2023-579480"/>
    <x v="980"/>
    <d v="2024-01-03T00:00:00"/>
    <x v="2"/>
    <s v="Second Class"/>
    <s v="SH-9860"/>
    <s v="Sharon O'Sullivan"/>
    <x v="2"/>
    <x v="8"/>
    <x v="8"/>
    <x v="0"/>
    <x v="4"/>
    <n v="499.67"/>
    <n v="5"/>
    <n v="0.1"/>
    <n v="76.239999999999995"/>
  </r>
  <r>
    <n v="1944"/>
    <s v="NZ-2021-362469"/>
    <x v="702"/>
    <d v="2021-12-16T00:00:00"/>
    <x v="1"/>
    <s v="Second Class"/>
    <s v="AM-9551"/>
    <s v="Amelia Blackwell"/>
    <x v="1"/>
    <x v="0"/>
    <x v="0"/>
    <x v="2"/>
    <x v="11"/>
    <n v="698.69"/>
    <n v="5"/>
    <n v="0.2"/>
    <n v="-2.5"/>
  </r>
  <r>
    <n v="1945"/>
    <s v="NZ-2024-500669"/>
    <x v="307"/>
    <d v="2024-01-24T00:00:00"/>
    <x v="2"/>
    <s v="First Class"/>
    <s v="OL-5634"/>
    <s v="Olivia Berry"/>
    <x v="0"/>
    <x v="0"/>
    <x v="0"/>
    <x v="1"/>
    <x v="3"/>
    <n v="569.86"/>
    <n v="8"/>
    <n v="0.15"/>
    <n v="90.03"/>
  </r>
  <r>
    <n v="1946"/>
    <s v="NZ-2021-234123"/>
    <x v="58"/>
    <d v="2021-08-29T00:00:00"/>
    <x v="1"/>
    <s v="First Class"/>
    <s v="JE-1244"/>
    <s v="Jeffrey Barr"/>
    <x v="0"/>
    <x v="7"/>
    <x v="7"/>
    <x v="0"/>
    <x v="0"/>
    <n v="403.81"/>
    <n v="5"/>
    <n v="0.1"/>
    <n v="80.900000000000006"/>
  </r>
  <r>
    <n v="1947"/>
    <s v="NZ-2021-103775"/>
    <x v="453"/>
    <d v="2021-09-21T00:00:00"/>
    <x v="1"/>
    <s v="First Class"/>
    <s v="KI-9833"/>
    <s v="Kirsten Henderson"/>
    <x v="0"/>
    <x v="8"/>
    <x v="8"/>
    <x v="1"/>
    <x v="3"/>
    <n v="56.24"/>
    <n v="4"/>
    <n v="0"/>
    <n v="2.4900000000000002"/>
  </r>
  <r>
    <n v="1948"/>
    <s v="NZ-2025-413581"/>
    <x v="1081"/>
    <d v="2025-04-16T00:00:00"/>
    <x v="3"/>
    <s v="Same Day"/>
    <s v="TH-4597"/>
    <s v="Thomas Jackson"/>
    <x v="1"/>
    <x v="4"/>
    <x v="4"/>
    <x v="1"/>
    <x v="8"/>
    <n v="467.67"/>
    <n v="3"/>
    <n v="0.1"/>
    <n v="37.700000000000003"/>
  </r>
  <r>
    <n v="1949"/>
    <s v="NZ-2025-335009"/>
    <x v="1096"/>
    <d v="2025-06-21T00:00:00"/>
    <x v="3"/>
    <s v="First Class"/>
    <s v="JE-1726"/>
    <s v="Jessica Dean"/>
    <x v="0"/>
    <x v="4"/>
    <x v="4"/>
    <x v="0"/>
    <x v="6"/>
    <n v="811.64"/>
    <n v="7"/>
    <n v="0.15"/>
    <n v="95.6"/>
  </r>
  <r>
    <n v="1950"/>
    <s v="NZ-2023-931424"/>
    <x v="409"/>
    <d v="2023-09-04T00:00:00"/>
    <x v="0"/>
    <s v="Standard Class"/>
    <s v="LE-9711"/>
    <s v="Leah Buick"/>
    <x v="1"/>
    <x v="7"/>
    <x v="7"/>
    <x v="1"/>
    <x v="3"/>
    <n v="1237.4000000000001"/>
    <n v="2"/>
    <n v="0.2"/>
    <n v="268.2"/>
  </r>
  <r>
    <n v="1951"/>
    <s v="NZ-2021-356548"/>
    <x v="619"/>
    <d v="2021-10-10T00:00:00"/>
    <x v="1"/>
    <s v="Second Class"/>
    <s v="ZO-4625"/>
    <s v="Zoe Moore-Knight"/>
    <x v="2"/>
    <x v="4"/>
    <x v="4"/>
    <x v="2"/>
    <x v="11"/>
    <n v="1363.87"/>
    <n v="3"/>
    <n v="0"/>
    <n v="54.49"/>
  </r>
  <r>
    <n v="1952"/>
    <s v="NZ-2022-488613"/>
    <x v="421"/>
    <d v="2022-07-31T00:00:00"/>
    <x v="4"/>
    <s v="Standard Class"/>
    <s v="AI-8308"/>
    <s v="Aimee Connolly"/>
    <x v="2"/>
    <x v="7"/>
    <x v="7"/>
    <x v="0"/>
    <x v="0"/>
    <n v="405.48"/>
    <n v="1"/>
    <n v="0.1"/>
    <n v="16.18"/>
  </r>
  <r>
    <n v="1953"/>
    <s v="NZ-2021-641314"/>
    <x v="435"/>
    <d v="2021-08-11T00:00:00"/>
    <x v="1"/>
    <s v="First Class"/>
    <s v="JO-3092"/>
    <s v="Joel Green"/>
    <x v="2"/>
    <x v="6"/>
    <x v="6"/>
    <x v="2"/>
    <x v="11"/>
    <n v="803.42"/>
    <n v="10"/>
    <n v="0"/>
    <n v="147.78"/>
  </r>
  <r>
    <n v="1954"/>
    <s v="NZ-2025-504352"/>
    <x v="1097"/>
    <d v="2025-06-03T00:00:00"/>
    <x v="3"/>
    <s v="Second Class"/>
    <s v="EM-7580"/>
    <s v="Emma Fisher"/>
    <x v="2"/>
    <x v="7"/>
    <x v="7"/>
    <x v="0"/>
    <x v="10"/>
    <n v="1005.9"/>
    <n v="3"/>
    <n v="0.1"/>
    <n v="113.41"/>
  </r>
  <r>
    <n v="1955"/>
    <s v="NZ-2022-468946"/>
    <x v="255"/>
    <d v="2022-09-27T00:00:00"/>
    <x v="4"/>
    <s v="Standard Class"/>
    <s v="AN-8229"/>
    <s v="Andrew Cole"/>
    <x v="2"/>
    <x v="2"/>
    <x v="2"/>
    <x v="2"/>
    <x v="2"/>
    <n v="21.55"/>
    <n v="2"/>
    <n v="0.2"/>
    <n v="2.37"/>
  </r>
  <r>
    <n v="1956"/>
    <s v="NZ-2024-869049"/>
    <x v="462"/>
    <d v="2024-03-17T00:00:00"/>
    <x v="2"/>
    <s v="Same Day"/>
    <s v="MI-9039"/>
    <s v="Michael Rowlands"/>
    <x v="0"/>
    <x v="1"/>
    <x v="1"/>
    <x v="0"/>
    <x v="4"/>
    <n v="427.03"/>
    <n v="10"/>
    <n v="0.1"/>
    <n v="109.51"/>
  </r>
  <r>
    <n v="1957"/>
    <s v="NZ-2021-470136"/>
    <x v="1019"/>
    <d v="2021-08-10T00:00:00"/>
    <x v="1"/>
    <s v="Second Class"/>
    <s v="GR-4671"/>
    <s v="Grant Mason-Neal"/>
    <x v="0"/>
    <x v="5"/>
    <x v="5"/>
    <x v="0"/>
    <x v="4"/>
    <n v="375.67"/>
    <n v="3"/>
    <n v="0"/>
    <n v="6.13"/>
  </r>
  <r>
    <n v="1958"/>
    <s v="NZ-2023-399205"/>
    <x v="238"/>
    <d v="2023-09-26T00:00:00"/>
    <x v="0"/>
    <s v="First Class"/>
    <s v="OL-9146"/>
    <s v="Olivia Frost"/>
    <x v="1"/>
    <x v="6"/>
    <x v="6"/>
    <x v="1"/>
    <x v="3"/>
    <n v="1272.99"/>
    <n v="3"/>
    <n v="0.2"/>
    <n v="21.46"/>
  </r>
  <r>
    <n v="1959"/>
    <s v="NZ-2024-779318"/>
    <x v="740"/>
    <d v="2024-01-30T00:00:00"/>
    <x v="2"/>
    <s v="Same Day"/>
    <s v="SO-9746"/>
    <s v="Sophie O'Neill"/>
    <x v="0"/>
    <x v="5"/>
    <x v="5"/>
    <x v="2"/>
    <x v="5"/>
    <n v="96.96"/>
    <n v="6"/>
    <n v="0.15"/>
    <n v="9.84"/>
  </r>
  <r>
    <n v="1960"/>
    <s v="NZ-2024-805151"/>
    <x v="377"/>
    <d v="2024-10-04T00:00:00"/>
    <x v="2"/>
    <s v="Second Class"/>
    <s v="BR-8691"/>
    <s v="Bruce Best"/>
    <x v="1"/>
    <x v="4"/>
    <x v="4"/>
    <x v="1"/>
    <x v="7"/>
    <n v="470.75"/>
    <n v="8"/>
    <n v="0"/>
    <n v="76.36"/>
  </r>
  <r>
    <n v="1961"/>
    <s v="NZ-2024-810241"/>
    <x v="711"/>
    <d v="2024-05-04T00:00:00"/>
    <x v="2"/>
    <s v="Standard Class"/>
    <s v="ST-8987"/>
    <s v="Stacey Phillips"/>
    <x v="1"/>
    <x v="9"/>
    <x v="6"/>
    <x v="1"/>
    <x v="8"/>
    <n v="288.67"/>
    <n v="1"/>
    <n v="0.15"/>
    <n v="51.81"/>
  </r>
  <r>
    <n v="1962"/>
    <s v="NZ-2024-783437"/>
    <x v="1053"/>
    <d v="2024-04-04T00:00:00"/>
    <x v="2"/>
    <s v="Second Class"/>
    <s v="RO-2279"/>
    <s v="Ross West-Powell"/>
    <x v="0"/>
    <x v="4"/>
    <x v="4"/>
    <x v="0"/>
    <x v="6"/>
    <n v="1286.81"/>
    <n v="4"/>
    <n v="0.15"/>
    <n v="27.67"/>
  </r>
  <r>
    <n v="1963"/>
    <s v="NZ-2024-230658"/>
    <x v="1098"/>
    <d v="2024-05-08T00:00:00"/>
    <x v="2"/>
    <s v="Same Day"/>
    <s v="SI-1590"/>
    <s v="Simon Hart"/>
    <x v="1"/>
    <x v="2"/>
    <x v="2"/>
    <x v="2"/>
    <x v="11"/>
    <n v="551.66"/>
    <n v="5"/>
    <n v="0"/>
    <n v="67.84"/>
  </r>
  <r>
    <n v="1964"/>
    <s v="NZ-2025-464276"/>
    <x v="1099"/>
    <d v="2025-04-07T00:00:00"/>
    <x v="3"/>
    <s v="Standard Class"/>
    <s v="BR-5361"/>
    <s v="Bronwyn Berry"/>
    <x v="0"/>
    <x v="6"/>
    <x v="6"/>
    <x v="0"/>
    <x v="6"/>
    <n v="785.15"/>
    <n v="9"/>
    <n v="0"/>
    <n v="137.76"/>
  </r>
  <r>
    <n v="1965"/>
    <s v="NZ-2024-362069"/>
    <x v="72"/>
    <d v="2024-08-07T00:00:00"/>
    <x v="2"/>
    <s v="Second Class"/>
    <s v="GE-7065"/>
    <s v="George Page-Gee"/>
    <x v="0"/>
    <x v="5"/>
    <x v="5"/>
    <x v="2"/>
    <x v="11"/>
    <n v="1155"/>
    <n v="8"/>
    <n v="0.1"/>
    <n v="40.619999999999997"/>
  </r>
  <r>
    <n v="1966"/>
    <s v="NZ-2024-993237"/>
    <x v="721"/>
    <d v="2024-02-15T00:00:00"/>
    <x v="2"/>
    <s v="First Class"/>
    <s v="GE-5809"/>
    <s v="Geoffrey Black-Hansen"/>
    <x v="0"/>
    <x v="7"/>
    <x v="7"/>
    <x v="0"/>
    <x v="10"/>
    <n v="713.82"/>
    <n v="6"/>
    <n v="0"/>
    <n v="99.55"/>
  </r>
  <r>
    <n v="1967"/>
    <s v="NZ-2023-428743"/>
    <x v="856"/>
    <d v="2023-04-06T00:00:00"/>
    <x v="0"/>
    <s v="Second Class"/>
    <s v="TY-2858"/>
    <s v="Tyler Anderson"/>
    <x v="0"/>
    <x v="8"/>
    <x v="8"/>
    <x v="1"/>
    <x v="3"/>
    <n v="908.62"/>
    <n v="4"/>
    <n v="0"/>
    <n v="14.69"/>
  </r>
  <r>
    <n v="1968"/>
    <s v="NZ-2022-836283"/>
    <x v="43"/>
    <d v="2022-06-25T00:00:00"/>
    <x v="4"/>
    <s v="Standard Class"/>
    <s v="AM-9816"/>
    <s v="Amy Davies-Love"/>
    <x v="1"/>
    <x v="8"/>
    <x v="8"/>
    <x v="0"/>
    <x v="10"/>
    <n v="1122.51"/>
    <n v="4"/>
    <n v="0.2"/>
    <n v="6.55"/>
  </r>
  <r>
    <n v="1969"/>
    <s v="NZ-2022-219541"/>
    <x v="311"/>
    <d v="2022-02-05T00:00:00"/>
    <x v="4"/>
    <s v="Standard Class"/>
    <s v="ZO-9356"/>
    <s v="Zoe Buick-Tapp"/>
    <x v="1"/>
    <x v="7"/>
    <x v="7"/>
    <x v="2"/>
    <x v="11"/>
    <n v="1055.7"/>
    <n v="4"/>
    <n v="0"/>
    <n v="215.13"/>
  </r>
  <r>
    <n v="1970"/>
    <s v="NZ-2024-228569"/>
    <x v="1100"/>
    <d v="2024-03-24T00:00:00"/>
    <x v="2"/>
    <s v="Second Class"/>
    <s v="JO-4183"/>
    <s v="John Anderson"/>
    <x v="1"/>
    <x v="3"/>
    <x v="3"/>
    <x v="2"/>
    <x v="9"/>
    <n v="640.72"/>
    <n v="1"/>
    <n v="0.1"/>
    <n v="56.1"/>
  </r>
  <r>
    <n v="1971"/>
    <s v="NZ-2022-571480"/>
    <x v="320"/>
    <d v="2022-06-07T00:00:00"/>
    <x v="4"/>
    <s v="Standard Class"/>
    <s v="EM-1696"/>
    <s v="Emma Jones"/>
    <x v="1"/>
    <x v="7"/>
    <x v="7"/>
    <x v="1"/>
    <x v="8"/>
    <n v="1202.4000000000001"/>
    <n v="4"/>
    <n v="0.2"/>
    <n v="82.53"/>
  </r>
  <r>
    <n v="1972"/>
    <s v="NZ-2025-116865"/>
    <x v="339"/>
    <d v="2025-05-04T00:00:00"/>
    <x v="3"/>
    <s v="First Class"/>
    <s v="HE-1324"/>
    <s v="Helen Phillips"/>
    <x v="2"/>
    <x v="8"/>
    <x v="8"/>
    <x v="0"/>
    <x v="0"/>
    <n v="178.82"/>
    <n v="5"/>
    <n v="0"/>
    <n v="6.61"/>
  </r>
  <r>
    <n v="1973"/>
    <s v="NZ-2023-982245"/>
    <x v="202"/>
    <d v="2023-12-01T00:00:00"/>
    <x v="0"/>
    <s v="Second Class"/>
    <s v="RO-1351"/>
    <s v="Robert Brown-Hope"/>
    <x v="1"/>
    <x v="4"/>
    <x v="4"/>
    <x v="1"/>
    <x v="8"/>
    <n v="953.97"/>
    <n v="8"/>
    <n v="0.15"/>
    <n v="9.82"/>
  </r>
  <r>
    <n v="1974"/>
    <s v="NZ-2021-529033"/>
    <x v="836"/>
    <d v="2021-12-05T00:00:00"/>
    <x v="1"/>
    <s v="Standard Class"/>
    <s v="ST-1486"/>
    <s v="Steven McKay"/>
    <x v="1"/>
    <x v="2"/>
    <x v="2"/>
    <x v="0"/>
    <x v="6"/>
    <n v="665.96"/>
    <n v="7"/>
    <n v="0.1"/>
    <n v="16.63"/>
  </r>
  <r>
    <n v="1975"/>
    <s v="NZ-2024-850357"/>
    <x v="355"/>
    <d v="2024-10-11T00:00:00"/>
    <x v="2"/>
    <s v="First Class"/>
    <s v="FR-9090"/>
    <s v="Frances Morton"/>
    <x v="1"/>
    <x v="7"/>
    <x v="7"/>
    <x v="1"/>
    <x v="8"/>
    <n v="1393.46"/>
    <n v="5"/>
    <n v="0.2"/>
    <n v="240.05"/>
  </r>
  <r>
    <n v="1976"/>
    <s v="NZ-2024-641975"/>
    <x v="518"/>
    <d v="2024-01-21T00:00:00"/>
    <x v="2"/>
    <s v="Same Day"/>
    <s v="RO-4153"/>
    <s v="Rose Taylor"/>
    <x v="0"/>
    <x v="6"/>
    <x v="6"/>
    <x v="1"/>
    <x v="3"/>
    <n v="941.01"/>
    <n v="9"/>
    <n v="0.1"/>
    <n v="109"/>
  </r>
  <r>
    <n v="1977"/>
    <s v="NZ-2025-405610"/>
    <x v="751"/>
    <d v="2025-03-28T00:00:00"/>
    <x v="3"/>
    <s v="Second Class"/>
    <s v="KY-5182"/>
    <s v="Kylie Judd-MacDonald"/>
    <x v="0"/>
    <x v="0"/>
    <x v="0"/>
    <x v="0"/>
    <x v="10"/>
    <n v="301.83999999999997"/>
    <n v="9"/>
    <n v="0.15"/>
    <n v="3.9"/>
  </r>
  <r>
    <n v="1978"/>
    <s v="NZ-2024-976117"/>
    <x v="891"/>
    <d v="2024-03-04T00:00:00"/>
    <x v="2"/>
    <s v="First Class"/>
    <s v="CH-1532"/>
    <s v="Chloe Reeves-Grant"/>
    <x v="0"/>
    <x v="5"/>
    <x v="5"/>
    <x v="0"/>
    <x v="0"/>
    <n v="1489.86"/>
    <n v="10"/>
    <n v="0.2"/>
    <n v="57.38"/>
  </r>
  <r>
    <n v="1979"/>
    <s v="NZ-2022-164733"/>
    <x v="831"/>
    <d v="2022-05-12T00:00:00"/>
    <x v="4"/>
    <s v="Same Day"/>
    <s v="CA-4641"/>
    <s v="Cameron Carter-Lucas"/>
    <x v="2"/>
    <x v="0"/>
    <x v="0"/>
    <x v="2"/>
    <x v="5"/>
    <n v="411.96"/>
    <n v="10"/>
    <n v="0.1"/>
    <n v="42.63"/>
  </r>
  <r>
    <n v="1980"/>
    <s v="NZ-2024-277062"/>
    <x v="896"/>
    <d v="2024-12-07T00:00:00"/>
    <x v="2"/>
    <s v="Second Class"/>
    <s v="ED-1032"/>
    <s v="Edward Newton-Rutherford"/>
    <x v="1"/>
    <x v="1"/>
    <x v="1"/>
    <x v="2"/>
    <x v="2"/>
    <n v="313.81"/>
    <n v="7"/>
    <n v="0"/>
    <n v="57.07"/>
  </r>
  <r>
    <n v="1981"/>
    <s v="NZ-2024-635874"/>
    <x v="1024"/>
    <d v="2024-06-05T00:00:00"/>
    <x v="2"/>
    <s v="Same Day"/>
    <s v="RA-6845"/>
    <s v="Rachel Smart"/>
    <x v="1"/>
    <x v="9"/>
    <x v="6"/>
    <x v="0"/>
    <x v="6"/>
    <n v="78.28"/>
    <n v="1"/>
    <n v="0.15"/>
    <n v="11.84"/>
  </r>
  <r>
    <n v="1982"/>
    <s v="NZ-2024-526432"/>
    <x v="801"/>
    <d v="2024-11-02T00:00:00"/>
    <x v="2"/>
    <s v="Standard Class"/>
    <s v="MA-4678"/>
    <s v="Matthew Moore"/>
    <x v="2"/>
    <x v="6"/>
    <x v="6"/>
    <x v="2"/>
    <x v="9"/>
    <n v="1271.0999999999999"/>
    <n v="1"/>
    <n v="0.1"/>
    <n v="249.89"/>
  </r>
  <r>
    <n v="1983"/>
    <s v="NZ-2024-839519"/>
    <x v="671"/>
    <d v="2024-05-15T00:00:00"/>
    <x v="2"/>
    <s v="Second Class"/>
    <s v="RA-5784"/>
    <s v="Rachel Morris-Esson"/>
    <x v="2"/>
    <x v="0"/>
    <x v="0"/>
    <x v="1"/>
    <x v="1"/>
    <n v="449.63"/>
    <n v="7"/>
    <n v="0.2"/>
    <n v="92.54"/>
  </r>
  <r>
    <n v="1984"/>
    <s v="NZ-2021-388773"/>
    <x v="36"/>
    <d v="2021-09-06T00:00:00"/>
    <x v="1"/>
    <s v="Standard Class"/>
    <s v="QU-5876"/>
    <s v="Quinn Beard-Hayward"/>
    <x v="2"/>
    <x v="5"/>
    <x v="5"/>
    <x v="1"/>
    <x v="1"/>
    <n v="658.77"/>
    <n v="1"/>
    <n v="0.15"/>
    <n v="121.55"/>
  </r>
  <r>
    <n v="1985"/>
    <s v="NZ-2025-421539"/>
    <x v="1101"/>
    <d v="2025-03-12T00:00:00"/>
    <x v="3"/>
    <s v="Second Class"/>
    <s v="IS-2936"/>
    <s v="Isla Oliver-Smith"/>
    <x v="2"/>
    <x v="3"/>
    <x v="3"/>
    <x v="2"/>
    <x v="5"/>
    <n v="494.33"/>
    <n v="9"/>
    <n v="0.2"/>
    <n v="26.84"/>
  </r>
  <r>
    <n v="1986"/>
    <s v="NZ-2023-786323"/>
    <x v="598"/>
    <d v="2023-01-13T00:00:00"/>
    <x v="0"/>
    <s v="First Class"/>
    <s v="AS-6865"/>
    <s v="Ashley Mudgway-Wall"/>
    <x v="0"/>
    <x v="5"/>
    <x v="5"/>
    <x v="2"/>
    <x v="5"/>
    <n v="1302.3599999999999"/>
    <n v="8"/>
    <n v="0"/>
    <n v="216.75"/>
  </r>
  <r>
    <n v="1987"/>
    <s v="NZ-2025-174132"/>
    <x v="45"/>
    <d v="2025-03-09T00:00:00"/>
    <x v="3"/>
    <s v="Standard Class"/>
    <s v="JO-8258"/>
    <s v="John Bell"/>
    <x v="0"/>
    <x v="9"/>
    <x v="6"/>
    <x v="1"/>
    <x v="7"/>
    <n v="949.83"/>
    <n v="9"/>
    <n v="0.2"/>
    <n v="55.7"/>
  </r>
  <r>
    <n v="1988"/>
    <s v="NZ-2024-889426"/>
    <x v="1102"/>
    <d v="2024-11-14T00:00:00"/>
    <x v="2"/>
    <s v="Standard Class"/>
    <s v="KA-6879"/>
    <s v="Kate Boyce"/>
    <x v="2"/>
    <x v="1"/>
    <x v="1"/>
    <x v="1"/>
    <x v="1"/>
    <n v="201.93"/>
    <n v="8"/>
    <n v="0.15"/>
    <n v="25.67"/>
  </r>
  <r>
    <n v="1989"/>
    <s v="NZ-2024-323197"/>
    <x v="170"/>
    <d v="2024-07-28T00:00:00"/>
    <x v="2"/>
    <s v="Standard Class"/>
    <s v="KE-9509"/>
    <s v="Keith Johnston"/>
    <x v="2"/>
    <x v="7"/>
    <x v="7"/>
    <x v="2"/>
    <x v="5"/>
    <n v="439.26"/>
    <n v="6"/>
    <n v="0"/>
    <n v="37.53"/>
  </r>
  <r>
    <n v="1990"/>
    <s v="NZ-2025-215935"/>
    <x v="1103"/>
    <d v="2025-01-19T00:00:00"/>
    <x v="3"/>
    <s v="Second Class"/>
    <s v="LI-8508"/>
    <s v="Linda Cumming"/>
    <x v="1"/>
    <x v="0"/>
    <x v="0"/>
    <x v="2"/>
    <x v="2"/>
    <n v="125.67"/>
    <n v="10"/>
    <n v="0.15"/>
    <n v="22.16"/>
  </r>
  <r>
    <n v="1991"/>
    <s v="NZ-2024-660607"/>
    <x v="1104"/>
    <d v="2024-09-03T00:00:00"/>
    <x v="2"/>
    <s v="Second Class"/>
    <s v="MA-7599"/>
    <s v="Mark Wratt"/>
    <x v="0"/>
    <x v="0"/>
    <x v="0"/>
    <x v="2"/>
    <x v="11"/>
    <n v="481.65"/>
    <n v="2"/>
    <n v="0.15"/>
    <n v="95.51"/>
  </r>
  <r>
    <n v="1992"/>
    <s v="NZ-2023-874379"/>
    <x v="97"/>
    <d v="2023-09-15T00:00:00"/>
    <x v="0"/>
    <s v="First Class"/>
    <s v="MA-9732"/>
    <s v="Maria Burton"/>
    <x v="1"/>
    <x v="2"/>
    <x v="2"/>
    <x v="2"/>
    <x v="11"/>
    <n v="1160.26"/>
    <n v="2"/>
    <n v="0.15"/>
    <n v="210.85"/>
  </r>
  <r>
    <n v="1993"/>
    <s v="NZ-2024-340072"/>
    <x v="536"/>
    <d v="2024-09-20T00:00:00"/>
    <x v="2"/>
    <s v="Second Class"/>
    <s v="RU-9437"/>
    <s v="Ruby McKay"/>
    <x v="0"/>
    <x v="9"/>
    <x v="6"/>
    <x v="1"/>
    <x v="7"/>
    <n v="122.41"/>
    <n v="7"/>
    <n v="0.2"/>
    <n v="23.76"/>
  </r>
  <r>
    <n v="1994"/>
    <s v="NZ-2024-348623"/>
    <x v="833"/>
    <d v="2024-06-25T00:00:00"/>
    <x v="2"/>
    <s v="Standard Class"/>
    <s v="BE-5529"/>
    <s v="Bella McLeod"/>
    <x v="1"/>
    <x v="5"/>
    <x v="5"/>
    <x v="1"/>
    <x v="8"/>
    <n v="938.58"/>
    <n v="5"/>
    <n v="0.2"/>
    <n v="180.7"/>
  </r>
  <r>
    <n v="1995"/>
    <s v="NZ-2025-515068"/>
    <x v="1105"/>
    <d v="2025-02-17T00:00:00"/>
    <x v="3"/>
    <s v="Same Day"/>
    <s v="MI-1240"/>
    <s v="Michael Nielsen"/>
    <x v="2"/>
    <x v="7"/>
    <x v="7"/>
    <x v="1"/>
    <x v="3"/>
    <n v="1107.31"/>
    <n v="7"/>
    <n v="0.15"/>
    <n v="243.3"/>
  </r>
  <r>
    <n v="1996"/>
    <s v="NZ-2024-107011"/>
    <x v="1106"/>
    <d v="2024-06-02T00:00:00"/>
    <x v="2"/>
    <s v="First Class"/>
    <s v="MI-5423"/>
    <s v="Michael Munro"/>
    <x v="0"/>
    <x v="0"/>
    <x v="0"/>
    <x v="2"/>
    <x v="11"/>
    <n v="233.4"/>
    <n v="3"/>
    <n v="0"/>
    <n v="6.09"/>
  </r>
  <r>
    <n v="1997"/>
    <s v="NZ-2022-431454"/>
    <x v="192"/>
    <d v="2022-05-29T00:00:00"/>
    <x v="4"/>
    <s v="Same Day"/>
    <s v="BR-2973"/>
    <s v="Brooke Sutton"/>
    <x v="0"/>
    <x v="7"/>
    <x v="7"/>
    <x v="1"/>
    <x v="3"/>
    <n v="274.22000000000003"/>
    <n v="4"/>
    <n v="0.1"/>
    <n v="38.03"/>
  </r>
  <r>
    <n v="1998"/>
    <s v="NZ-2023-220367"/>
    <x v="505"/>
    <d v="2023-03-28T00:00:00"/>
    <x v="0"/>
    <s v="Second Class"/>
    <s v="RE-2420"/>
    <s v="Rebecca Stewart-Osborne"/>
    <x v="2"/>
    <x v="7"/>
    <x v="7"/>
    <x v="2"/>
    <x v="5"/>
    <n v="908.81"/>
    <n v="9"/>
    <n v="0.15"/>
    <n v="175.6"/>
  </r>
  <r>
    <n v="1999"/>
    <s v="NZ-2023-376439"/>
    <x v="626"/>
    <d v="2023-12-24T00:00:00"/>
    <x v="0"/>
    <s v="First Class"/>
    <s v="JO-3358"/>
    <s v="Joanne Weston"/>
    <x v="2"/>
    <x v="7"/>
    <x v="7"/>
    <x v="2"/>
    <x v="11"/>
    <n v="1352.07"/>
    <n v="6"/>
    <n v="0.15"/>
    <n v="-14.78"/>
  </r>
  <r>
    <n v="2000"/>
    <s v="NZ-2022-888695"/>
    <x v="1107"/>
    <d v="2022-03-15T00:00:00"/>
    <x v="4"/>
    <s v="First Class"/>
    <s v="RO-4091"/>
    <s v="Robert Jensen"/>
    <x v="0"/>
    <x v="6"/>
    <x v="6"/>
    <x v="2"/>
    <x v="5"/>
    <n v="1240.68"/>
    <n v="6"/>
    <n v="0.1"/>
    <n v="106.01"/>
  </r>
  <r>
    <n v="2001"/>
    <s v="NZ-2022-748177"/>
    <x v="396"/>
    <d v="2022-02-13T00:00:00"/>
    <x v="4"/>
    <s v="Second Class"/>
    <s v="TA-7865"/>
    <s v="Tara York"/>
    <x v="2"/>
    <x v="4"/>
    <x v="4"/>
    <x v="2"/>
    <x v="9"/>
    <n v="925.62"/>
    <n v="8"/>
    <n v="0.15"/>
    <n v="47.22"/>
  </r>
  <r>
    <n v="2002"/>
    <s v="NZ-2021-505421"/>
    <x v="368"/>
    <d v="2021-10-08T00:00:00"/>
    <x v="1"/>
    <s v="First Class"/>
    <s v="SA-9236"/>
    <s v="Sarah Jenkins"/>
    <x v="2"/>
    <x v="6"/>
    <x v="6"/>
    <x v="1"/>
    <x v="3"/>
    <n v="633.79"/>
    <n v="6"/>
    <n v="0.2"/>
    <n v="36.64"/>
  </r>
  <r>
    <n v="2003"/>
    <s v="NZ-2024-793511"/>
    <x v="1108"/>
    <d v="2024-10-03T00:00:00"/>
    <x v="2"/>
    <s v="Second Class"/>
    <s v="IA-6061"/>
    <s v="Ian Brown"/>
    <x v="1"/>
    <x v="8"/>
    <x v="8"/>
    <x v="1"/>
    <x v="3"/>
    <n v="1007.01"/>
    <n v="9"/>
    <n v="0.15"/>
    <n v="20.71"/>
  </r>
  <r>
    <n v="2004"/>
    <s v="NZ-2022-698113"/>
    <x v="395"/>
    <d v="2022-06-26T00:00:00"/>
    <x v="4"/>
    <s v="Same Day"/>
    <s v="AL-5220"/>
    <s v="Alison Ramsay"/>
    <x v="0"/>
    <x v="3"/>
    <x v="3"/>
    <x v="1"/>
    <x v="8"/>
    <n v="215.78"/>
    <n v="5"/>
    <n v="0.2"/>
    <n v="28.1"/>
  </r>
  <r>
    <n v="2005"/>
    <s v="NZ-2022-106726"/>
    <x v="481"/>
    <d v="2022-04-15T00:00:00"/>
    <x v="4"/>
    <s v="First Class"/>
    <s v="KE-1347"/>
    <s v="Kerry Taylor"/>
    <x v="2"/>
    <x v="9"/>
    <x v="6"/>
    <x v="1"/>
    <x v="1"/>
    <n v="451.86"/>
    <n v="3"/>
    <n v="0"/>
    <n v="14.82"/>
  </r>
  <r>
    <n v="2006"/>
    <s v="NZ-2021-813900"/>
    <x v="1065"/>
    <d v="2021-10-07T00:00:00"/>
    <x v="1"/>
    <s v="Second Class"/>
    <s v="KY-4652"/>
    <s v="Kylie Duncan"/>
    <x v="1"/>
    <x v="7"/>
    <x v="7"/>
    <x v="1"/>
    <x v="1"/>
    <n v="217.56"/>
    <n v="2"/>
    <n v="0.1"/>
    <n v="41.88"/>
  </r>
  <r>
    <n v="2007"/>
    <s v="NZ-2024-419437"/>
    <x v="714"/>
    <d v="2024-04-01T00:00:00"/>
    <x v="2"/>
    <s v="First Class"/>
    <s v="AL-5103"/>
    <s v="Alan McGregor"/>
    <x v="1"/>
    <x v="7"/>
    <x v="7"/>
    <x v="0"/>
    <x v="10"/>
    <n v="215.7"/>
    <n v="9"/>
    <n v="0.1"/>
    <n v="25.78"/>
  </r>
  <r>
    <n v="2008"/>
    <s v="NZ-2024-952245"/>
    <x v="151"/>
    <d v="2024-09-09T00:00:00"/>
    <x v="2"/>
    <s v="Standard Class"/>
    <s v="CO-9118"/>
    <s v="Cody Christiansen"/>
    <x v="2"/>
    <x v="0"/>
    <x v="0"/>
    <x v="1"/>
    <x v="3"/>
    <n v="719.77"/>
    <n v="2"/>
    <n v="0.2"/>
    <n v="145.30000000000001"/>
  </r>
  <r>
    <n v="2009"/>
    <s v="NZ-2022-203519"/>
    <x v="993"/>
    <d v="2022-01-17T00:00:00"/>
    <x v="4"/>
    <s v="Standard Class"/>
    <s v="NA-5005"/>
    <s v="Natasha Forrest-Stevens"/>
    <x v="1"/>
    <x v="1"/>
    <x v="1"/>
    <x v="1"/>
    <x v="8"/>
    <n v="1226.69"/>
    <n v="4"/>
    <n v="0"/>
    <n v="89.09"/>
  </r>
  <r>
    <n v="2010"/>
    <s v="NZ-2024-567005"/>
    <x v="215"/>
    <d v="2024-05-28T00:00:00"/>
    <x v="2"/>
    <s v="Same Day"/>
    <s v="JO-6728"/>
    <s v="Joel Morris"/>
    <x v="2"/>
    <x v="5"/>
    <x v="5"/>
    <x v="2"/>
    <x v="11"/>
    <n v="236.82"/>
    <n v="5"/>
    <n v="0"/>
    <n v="34.11"/>
  </r>
  <r>
    <n v="2011"/>
    <s v="NZ-2023-471322"/>
    <x v="626"/>
    <d v="2023-12-21T00:00:00"/>
    <x v="0"/>
    <s v="First Class"/>
    <s v="JE-8517"/>
    <s v="Jesse Hughes"/>
    <x v="1"/>
    <x v="0"/>
    <x v="0"/>
    <x v="2"/>
    <x v="11"/>
    <n v="1212.72"/>
    <n v="7"/>
    <n v="0"/>
    <n v="303.92"/>
  </r>
  <r>
    <n v="2012"/>
    <s v="NZ-2021-789210"/>
    <x v="700"/>
    <d v="2021-08-23T00:00:00"/>
    <x v="1"/>
    <s v="First Class"/>
    <s v="GL-7491"/>
    <s v="Glenys Kay"/>
    <x v="2"/>
    <x v="8"/>
    <x v="8"/>
    <x v="1"/>
    <x v="8"/>
    <n v="503.47"/>
    <n v="2"/>
    <n v="0.15"/>
    <n v="3.26"/>
  </r>
  <r>
    <n v="2013"/>
    <s v="NZ-2022-331227"/>
    <x v="35"/>
    <d v="2022-11-07T00:00:00"/>
    <x v="4"/>
    <s v="First Class"/>
    <s v="JU-8705"/>
    <s v="Judith Williams-MacKenzie"/>
    <x v="2"/>
    <x v="4"/>
    <x v="4"/>
    <x v="2"/>
    <x v="9"/>
    <n v="156.88"/>
    <n v="10"/>
    <n v="0.1"/>
    <n v="1.51"/>
  </r>
  <r>
    <n v="2014"/>
    <s v="NZ-2022-460388"/>
    <x v="1109"/>
    <d v="2022-04-05T00:00:00"/>
    <x v="4"/>
    <s v="Same Day"/>
    <s v="SI-4163"/>
    <s v="Simon Russell"/>
    <x v="0"/>
    <x v="4"/>
    <x v="4"/>
    <x v="2"/>
    <x v="5"/>
    <n v="1291.75"/>
    <n v="7"/>
    <n v="0.1"/>
    <n v="171.22"/>
  </r>
  <r>
    <n v="2015"/>
    <s v="NZ-2023-431459"/>
    <x v="1110"/>
    <d v="2023-01-22T00:00:00"/>
    <x v="0"/>
    <s v="Second Class"/>
    <s v="JO-9604"/>
    <s v="John Evans"/>
    <x v="2"/>
    <x v="8"/>
    <x v="8"/>
    <x v="0"/>
    <x v="10"/>
    <n v="675.37"/>
    <n v="8"/>
    <n v="0"/>
    <n v="199.25"/>
  </r>
  <r>
    <n v="2016"/>
    <s v="NZ-2023-243134"/>
    <x v="941"/>
    <d v="2023-10-30T00:00:00"/>
    <x v="0"/>
    <s v="Same Day"/>
    <s v="RO-6277"/>
    <s v="Robert Scott-Thompson"/>
    <x v="1"/>
    <x v="5"/>
    <x v="5"/>
    <x v="1"/>
    <x v="8"/>
    <n v="1122"/>
    <n v="6"/>
    <n v="0.2"/>
    <n v="52.74"/>
  </r>
  <r>
    <n v="2017"/>
    <s v="NZ-2025-468899"/>
    <x v="743"/>
    <d v="2025-04-23T00:00:00"/>
    <x v="3"/>
    <s v="First Class"/>
    <s v="AN-6360"/>
    <s v="Anne Woods"/>
    <x v="1"/>
    <x v="0"/>
    <x v="0"/>
    <x v="2"/>
    <x v="9"/>
    <n v="1183.6199999999999"/>
    <n v="6"/>
    <n v="0.1"/>
    <n v="7.52"/>
  </r>
  <r>
    <n v="2018"/>
    <s v="NZ-2021-630440"/>
    <x v="1111"/>
    <d v="2021-08-03T00:00:00"/>
    <x v="1"/>
    <s v="Second Class"/>
    <s v="CR-9617"/>
    <s v="Craig Fletcher"/>
    <x v="0"/>
    <x v="3"/>
    <x v="3"/>
    <x v="2"/>
    <x v="11"/>
    <n v="647.12"/>
    <n v="10"/>
    <n v="0"/>
    <n v="154.13999999999999"/>
  </r>
  <r>
    <n v="2019"/>
    <s v="NZ-2024-380670"/>
    <x v="1112"/>
    <d v="2024-10-07T00:00:00"/>
    <x v="2"/>
    <s v="Same Day"/>
    <s v="PA-5044"/>
    <s v="Patrick Dixon"/>
    <x v="1"/>
    <x v="6"/>
    <x v="6"/>
    <x v="1"/>
    <x v="3"/>
    <n v="669.09"/>
    <n v="4"/>
    <n v="0.1"/>
    <n v="123.17"/>
  </r>
  <r>
    <n v="2020"/>
    <s v="NZ-2021-527545"/>
    <x v="679"/>
    <d v="2021-11-27T00:00:00"/>
    <x v="1"/>
    <s v="Second Class"/>
    <s v="PA-3797"/>
    <s v="Patrick Ewart"/>
    <x v="1"/>
    <x v="5"/>
    <x v="5"/>
    <x v="0"/>
    <x v="10"/>
    <n v="1266.8699999999999"/>
    <n v="2"/>
    <n v="0.15"/>
    <n v="218.86"/>
  </r>
  <r>
    <n v="2021"/>
    <s v="NZ-2024-571707"/>
    <x v="296"/>
    <d v="2024-02-15T00:00:00"/>
    <x v="2"/>
    <s v="First Class"/>
    <s v="OL-7905"/>
    <s v="Olivia Simpson"/>
    <x v="1"/>
    <x v="6"/>
    <x v="6"/>
    <x v="2"/>
    <x v="9"/>
    <n v="77.66"/>
    <n v="1"/>
    <n v="0"/>
    <n v="10.210000000000001"/>
  </r>
  <r>
    <n v="2022"/>
    <s v="NZ-2024-363136"/>
    <x v="1113"/>
    <d v="2024-04-26T00:00:00"/>
    <x v="2"/>
    <s v="Standard Class"/>
    <s v="DA-7547"/>
    <s v="Darren Lambert"/>
    <x v="1"/>
    <x v="8"/>
    <x v="8"/>
    <x v="0"/>
    <x v="4"/>
    <n v="1298.1500000000001"/>
    <n v="7"/>
    <n v="0"/>
    <n v="37.21"/>
  </r>
  <r>
    <n v="2023"/>
    <s v="NZ-2022-161794"/>
    <x v="346"/>
    <d v="2022-10-31T00:00:00"/>
    <x v="4"/>
    <s v="Second Class"/>
    <s v="NI-4850"/>
    <s v="Nicola Nicholson-Cook"/>
    <x v="2"/>
    <x v="7"/>
    <x v="7"/>
    <x v="0"/>
    <x v="4"/>
    <n v="302.17"/>
    <n v="10"/>
    <n v="0.1"/>
    <n v="55.39"/>
  </r>
  <r>
    <n v="2024"/>
    <s v="NZ-2021-441961"/>
    <x v="915"/>
    <d v="2021-08-29T00:00:00"/>
    <x v="1"/>
    <s v="Second Class"/>
    <s v="BE-1583"/>
    <s v="Beau Frost"/>
    <x v="2"/>
    <x v="2"/>
    <x v="2"/>
    <x v="0"/>
    <x v="6"/>
    <n v="829.2"/>
    <n v="6"/>
    <n v="0.2"/>
    <n v="42.01"/>
  </r>
  <r>
    <n v="2025"/>
    <s v="NZ-2023-667929"/>
    <x v="376"/>
    <d v="2023-12-25T00:00:00"/>
    <x v="0"/>
    <s v="Second Class"/>
    <s v="JU-3690"/>
    <s v="Judith Davidson"/>
    <x v="2"/>
    <x v="8"/>
    <x v="8"/>
    <x v="2"/>
    <x v="11"/>
    <n v="995.47"/>
    <n v="9"/>
    <n v="0.15"/>
    <n v="121.56"/>
  </r>
  <r>
    <n v="2026"/>
    <s v="NZ-2022-192235"/>
    <x v="655"/>
    <d v="2022-06-02T00:00:00"/>
    <x v="4"/>
    <s v="First Class"/>
    <s v="ET-3720"/>
    <s v="Ethan MacDonald"/>
    <x v="0"/>
    <x v="7"/>
    <x v="7"/>
    <x v="0"/>
    <x v="0"/>
    <n v="106.21"/>
    <n v="3"/>
    <n v="0"/>
    <n v="19.899999999999999"/>
  </r>
  <r>
    <n v="2027"/>
    <s v="NZ-2022-369951"/>
    <x v="636"/>
    <d v="2022-04-26T00:00:00"/>
    <x v="4"/>
    <s v="Same Day"/>
    <s v="BR-9754"/>
    <s v="Brianna Watts"/>
    <x v="0"/>
    <x v="5"/>
    <x v="5"/>
    <x v="0"/>
    <x v="4"/>
    <n v="655.25"/>
    <n v="3"/>
    <n v="0"/>
    <n v="148.76"/>
  </r>
  <r>
    <n v="2028"/>
    <s v="NZ-2021-604547"/>
    <x v="526"/>
    <d v="2021-11-14T00:00:00"/>
    <x v="1"/>
    <s v="Same Day"/>
    <s v="LI-7588"/>
    <s v="Lisa Morgan-Thompson"/>
    <x v="1"/>
    <x v="7"/>
    <x v="7"/>
    <x v="0"/>
    <x v="4"/>
    <n v="1172.0899999999999"/>
    <n v="10"/>
    <n v="0.2"/>
    <n v="51.13"/>
  </r>
  <r>
    <n v="2029"/>
    <s v="NZ-2024-334437"/>
    <x v="1114"/>
    <d v="2024-09-06T00:00:00"/>
    <x v="2"/>
    <s v="Standard Class"/>
    <s v="SA-6199"/>
    <s v="Samantha Wilton-Pope"/>
    <x v="1"/>
    <x v="4"/>
    <x v="4"/>
    <x v="2"/>
    <x v="5"/>
    <n v="225.99"/>
    <n v="10"/>
    <n v="0.2"/>
    <n v="0.23"/>
  </r>
  <r>
    <n v="2030"/>
    <s v="NZ-2021-437725"/>
    <x v="347"/>
    <d v="2021-10-23T00:00:00"/>
    <x v="1"/>
    <s v="Same Day"/>
    <s v="SA-5351"/>
    <s v="Samantha Satherley"/>
    <x v="1"/>
    <x v="2"/>
    <x v="2"/>
    <x v="2"/>
    <x v="9"/>
    <n v="448.98"/>
    <n v="3"/>
    <n v="0.2"/>
    <n v="28.38"/>
  </r>
  <r>
    <n v="2031"/>
    <s v="NZ-2025-824909"/>
    <x v="1115"/>
    <d v="2025-07-05T00:00:00"/>
    <x v="3"/>
    <s v="Second Class"/>
    <s v="XA-6344"/>
    <s v="Xavier Poole"/>
    <x v="0"/>
    <x v="9"/>
    <x v="6"/>
    <x v="1"/>
    <x v="8"/>
    <n v="243.52"/>
    <n v="9"/>
    <n v="0.15"/>
    <n v="-3.5"/>
  </r>
  <r>
    <n v="2032"/>
    <s v="NZ-2025-963562"/>
    <x v="206"/>
    <d v="2025-04-23T00:00:00"/>
    <x v="3"/>
    <s v="Standard Class"/>
    <s v="RO-3634"/>
    <s v="Robert Pearce"/>
    <x v="0"/>
    <x v="6"/>
    <x v="6"/>
    <x v="2"/>
    <x v="5"/>
    <n v="430.58"/>
    <n v="4"/>
    <n v="0.2"/>
    <n v="-6.92"/>
  </r>
  <r>
    <n v="2033"/>
    <s v="NZ-2022-592825"/>
    <x v="1116"/>
    <d v="2022-01-10T00:00:00"/>
    <x v="4"/>
    <s v="Standard Class"/>
    <s v="HO-8174"/>
    <s v="Holly Smith"/>
    <x v="0"/>
    <x v="1"/>
    <x v="1"/>
    <x v="0"/>
    <x v="6"/>
    <n v="822.3"/>
    <n v="7"/>
    <n v="0.1"/>
    <n v="22.88"/>
  </r>
  <r>
    <n v="2034"/>
    <s v="NZ-2024-393839"/>
    <x v="1043"/>
    <d v="2024-01-16T00:00:00"/>
    <x v="2"/>
    <s v="Standard Class"/>
    <s v="SU-2647"/>
    <s v="Suzanne Dawick"/>
    <x v="1"/>
    <x v="4"/>
    <x v="4"/>
    <x v="2"/>
    <x v="11"/>
    <n v="839.43"/>
    <n v="1"/>
    <n v="0.1"/>
    <n v="9.36"/>
  </r>
  <r>
    <n v="2035"/>
    <s v="NZ-2025-784229"/>
    <x v="752"/>
    <d v="2025-03-25T00:00:00"/>
    <x v="3"/>
    <s v="Standard Class"/>
    <s v="JO-7090"/>
    <s v="John Mason"/>
    <x v="1"/>
    <x v="4"/>
    <x v="4"/>
    <x v="2"/>
    <x v="2"/>
    <n v="562.20000000000005"/>
    <n v="7"/>
    <n v="0.2"/>
    <n v="59.55"/>
  </r>
  <r>
    <n v="2036"/>
    <s v="NZ-2025-221831"/>
    <x v="209"/>
    <d v="2025-01-25T00:00:00"/>
    <x v="3"/>
    <s v="Standard Class"/>
    <s v="SA-9089"/>
    <s v="Sarah Twidle"/>
    <x v="2"/>
    <x v="8"/>
    <x v="8"/>
    <x v="1"/>
    <x v="3"/>
    <n v="194.48"/>
    <n v="4"/>
    <n v="0.2"/>
    <n v="-2.17"/>
  </r>
  <r>
    <n v="2037"/>
    <s v="NZ-2024-304686"/>
    <x v="1038"/>
    <d v="2024-05-16T00:00:00"/>
    <x v="2"/>
    <s v="Second Class"/>
    <s v="FI-2240"/>
    <s v="Fiona Burt"/>
    <x v="1"/>
    <x v="5"/>
    <x v="5"/>
    <x v="2"/>
    <x v="9"/>
    <n v="990.9"/>
    <n v="7"/>
    <n v="0"/>
    <n v="103.47"/>
  </r>
  <r>
    <n v="2038"/>
    <s v="NZ-2024-930724"/>
    <x v="170"/>
    <d v="2024-07-30T00:00:00"/>
    <x v="2"/>
    <s v="Same Day"/>
    <s v="KE-4185"/>
    <s v="Kelly Freeman"/>
    <x v="1"/>
    <x v="7"/>
    <x v="7"/>
    <x v="0"/>
    <x v="0"/>
    <n v="997.52"/>
    <n v="3"/>
    <n v="0.2"/>
    <n v="47.77"/>
  </r>
  <r>
    <n v="2039"/>
    <s v="NZ-2021-633504"/>
    <x v="1117"/>
    <d v="2021-09-26T00:00:00"/>
    <x v="1"/>
    <s v="Standard Class"/>
    <s v="LA-2079"/>
    <s v="Lauren Hay"/>
    <x v="2"/>
    <x v="6"/>
    <x v="6"/>
    <x v="0"/>
    <x v="0"/>
    <n v="1366.59"/>
    <n v="10"/>
    <n v="0.1"/>
    <n v="115.7"/>
  </r>
  <r>
    <n v="2040"/>
    <s v="NZ-2023-203781"/>
    <x v="30"/>
    <d v="2023-01-17T00:00:00"/>
    <x v="0"/>
    <s v="Same Day"/>
    <s v="SH-6056"/>
    <s v="Shane Wong"/>
    <x v="2"/>
    <x v="8"/>
    <x v="8"/>
    <x v="1"/>
    <x v="7"/>
    <n v="697.41"/>
    <n v="1"/>
    <n v="0"/>
    <n v="93.84"/>
  </r>
  <r>
    <n v="2041"/>
    <s v="NZ-2023-159145"/>
    <x v="646"/>
    <d v="2023-09-21T00:00:00"/>
    <x v="0"/>
    <s v="Same Day"/>
    <s v="HA-1756"/>
    <s v="Hayden Ireland-Smith"/>
    <x v="2"/>
    <x v="2"/>
    <x v="2"/>
    <x v="2"/>
    <x v="9"/>
    <n v="362.82"/>
    <n v="10"/>
    <n v="0"/>
    <n v="102.75"/>
  </r>
  <r>
    <n v="2042"/>
    <s v="NZ-2022-516643"/>
    <x v="726"/>
    <d v="2022-01-07T00:00:00"/>
    <x v="4"/>
    <s v="First Class"/>
    <s v="JA-5662"/>
    <s v="James Coley"/>
    <x v="2"/>
    <x v="6"/>
    <x v="6"/>
    <x v="0"/>
    <x v="6"/>
    <n v="1075.67"/>
    <n v="1"/>
    <n v="0.1"/>
    <n v="278.79000000000002"/>
  </r>
  <r>
    <n v="2043"/>
    <s v="NZ-2022-367754"/>
    <x v="96"/>
    <d v="2022-08-15T00:00:00"/>
    <x v="4"/>
    <s v="First Class"/>
    <s v="DA-2655"/>
    <s v="Daniel Carter"/>
    <x v="0"/>
    <x v="0"/>
    <x v="0"/>
    <x v="1"/>
    <x v="8"/>
    <n v="490.23"/>
    <n v="3"/>
    <n v="0"/>
    <n v="48.12"/>
  </r>
  <r>
    <n v="2044"/>
    <s v="NZ-2022-406128"/>
    <x v="970"/>
    <d v="2023-01-03T00:00:00"/>
    <x v="0"/>
    <s v="Standard Class"/>
    <s v="KA-7997"/>
    <s v="Kate Evans"/>
    <x v="0"/>
    <x v="1"/>
    <x v="1"/>
    <x v="2"/>
    <x v="5"/>
    <n v="1219.53"/>
    <n v="5"/>
    <n v="0.15"/>
    <n v="51.89"/>
  </r>
  <r>
    <n v="2045"/>
    <s v="NZ-2021-216745"/>
    <x v="85"/>
    <d v="2021-08-31T00:00:00"/>
    <x v="1"/>
    <s v="Standard Class"/>
    <s v="KE-1997"/>
    <s v="Kevin O'Sullivan"/>
    <x v="1"/>
    <x v="1"/>
    <x v="1"/>
    <x v="0"/>
    <x v="4"/>
    <n v="1120.72"/>
    <n v="5"/>
    <n v="0"/>
    <n v="331.82"/>
  </r>
  <r>
    <n v="2046"/>
    <s v="NZ-2023-624023"/>
    <x v="852"/>
    <d v="2023-01-25T00:00:00"/>
    <x v="0"/>
    <s v="Same Day"/>
    <s v="IS-2192"/>
    <s v="Isaac Richards"/>
    <x v="0"/>
    <x v="7"/>
    <x v="7"/>
    <x v="0"/>
    <x v="0"/>
    <n v="619.21"/>
    <n v="9"/>
    <n v="0.1"/>
    <n v="33.619999999999997"/>
  </r>
  <r>
    <n v="2047"/>
    <s v="NZ-2024-814095"/>
    <x v="992"/>
    <d v="2024-11-09T00:00:00"/>
    <x v="2"/>
    <s v="Second Class"/>
    <s v="JE-5761"/>
    <s v="Jessica Hanson"/>
    <x v="1"/>
    <x v="0"/>
    <x v="0"/>
    <x v="1"/>
    <x v="7"/>
    <n v="1215.74"/>
    <n v="8"/>
    <n v="0.1"/>
    <n v="252.81"/>
  </r>
  <r>
    <n v="2048"/>
    <s v="NZ-2024-550712"/>
    <x v="983"/>
    <d v="2024-10-09T00:00:00"/>
    <x v="2"/>
    <s v="Standard Class"/>
    <s v="VA-1938"/>
    <s v="Vanessa Giles-Bell"/>
    <x v="1"/>
    <x v="8"/>
    <x v="8"/>
    <x v="0"/>
    <x v="4"/>
    <n v="125.28"/>
    <n v="9"/>
    <n v="0.1"/>
    <n v="9.1300000000000008"/>
  </r>
  <r>
    <n v="2049"/>
    <s v="NZ-2022-623532"/>
    <x v="81"/>
    <d v="2022-01-06T00:00:00"/>
    <x v="4"/>
    <s v="Second Class"/>
    <s v="CH-9879"/>
    <s v="Cherie Mason-Allan"/>
    <x v="2"/>
    <x v="3"/>
    <x v="3"/>
    <x v="1"/>
    <x v="8"/>
    <n v="126.09"/>
    <n v="4"/>
    <n v="0.1"/>
    <n v="19.600000000000001"/>
  </r>
  <r>
    <n v="2050"/>
    <s v="NZ-2025-917565"/>
    <x v="987"/>
    <d v="2025-03-06T00:00:00"/>
    <x v="3"/>
    <s v="Same Day"/>
    <s v="MI-8049"/>
    <s v="Michelle Curtis-Bright"/>
    <x v="0"/>
    <x v="2"/>
    <x v="2"/>
    <x v="1"/>
    <x v="1"/>
    <n v="1351.62"/>
    <n v="5"/>
    <n v="0.2"/>
    <n v="188.12"/>
  </r>
  <r>
    <n v="2051"/>
    <s v="NZ-2024-539671"/>
    <x v="889"/>
    <d v="2024-06-08T00:00:00"/>
    <x v="2"/>
    <s v="Standard Class"/>
    <s v="KA-5888"/>
    <s v="Kaia Buick"/>
    <x v="0"/>
    <x v="8"/>
    <x v="8"/>
    <x v="2"/>
    <x v="11"/>
    <n v="1424.53"/>
    <n v="9"/>
    <n v="0.15"/>
    <n v="309.89999999999998"/>
  </r>
  <r>
    <n v="2052"/>
    <s v="NZ-2023-694164"/>
    <x v="393"/>
    <d v="2023-12-03T00:00:00"/>
    <x v="0"/>
    <s v="Standard Class"/>
    <s v="CA-9599"/>
    <s v="Caleb Allen"/>
    <x v="1"/>
    <x v="9"/>
    <x v="6"/>
    <x v="0"/>
    <x v="4"/>
    <n v="668.88"/>
    <n v="4"/>
    <n v="0.1"/>
    <n v="-3.25"/>
  </r>
  <r>
    <n v="2053"/>
    <s v="NZ-2024-739915"/>
    <x v="1118"/>
    <d v="2024-09-09T00:00:00"/>
    <x v="2"/>
    <s v="Second Class"/>
    <s v="GL-9806"/>
    <s v="Glenn Cragg"/>
    <x v="0"/>
    <x v="1"/>
    <x v="1"/>
    <x v="0"/>
    <x v="0"/>
    <n v="118.26"/>
    <n v="1"/>
    <n v="0.15"/>
    <n v="7.64"/>
  </r>
  <r>
    <n v="2054"/>
    <s v="NZ-2024-878940"/>
    <x v="1119"/>
    <d v="2024-02-06T00:00:00"/>
    <x v="2"/>
    <s v="First Class"/>
    <s v="KE-5706"/>
    <s v="Kevin Harper"/>
    <x v="2"/>
    <x v="2"/>
    <x v="2"/>
    <x v="0"/>
    <x v="4"/>
    <n v="144.30000000000001"/>
    <n v="9"/>
    <n v="0.15"/>
    <n v="12.62"/>
  </r>
  <r>
    <n v="2055"/>
    <s v="NZ-2022-278556"/>
    <x v="864"/>
    <d v="2022-07-17T00:00:00"/>
    <x v="4"/>
    <s v="Same Day"/>
    <s v="RE-9742"/>
    <s v="Rebecca Strawbridge-Woods"/>
    <x v="2"/>
    <x v="3"/>
    <x v="3"/>
    <x v="1"/>
    <x v="8"/>
    <n v="588.62"/>
    <n v="10"/>
    <n v="0.2"/>
    <n v="-1.81"/>
  </r>
  <r>
    <n v="2056"/>
    <s v="NZ-2022-587719"/>
    <x v="1120"/>
    <d v="2022-10-09T00:00:00"/>
    <x v="4"/>
    <s v="Same Day"/>
    <s v="SI-4695"/>
    <s v="Simon Perano"/>
    <x v="1"/>
    <x v="0"/>
    <x v="0"/>
    <x v="2"/>
    <x v="2"/>
    <n v="900.36"/>
    <n v="1"/>
    <n v="0.1"/>
    <n v="55.02"/>
  </r>
  <r>
    <n v="2057"/>
    <s v="NZ-2022-626302"/>
    <x v="694"/>
    <d v="2022-09-24T00:00:00"/>
    <x v="4"/>
    <s v="Second Class"/>
    <s v="GR-6635"/>
    <s v="Grant Jones-Davis"/>
    <x v="2"/>
    <x v="4"/>
    <x v="4"/>
    <x v="0"/>
    <x v="10"/>
    <n v="25.96"/>
    <n v="10"/>
    <n v="0.15"/>
    <n v="5.56"/>
  </r>
  <r>
    <n v="2058"/>
    <s v="NZ-2021-504242"/>
    <x v="1121"/>
    <d v="2022-01-04T00:00:00"/>
    <x v="4"/>
    <s v="Standard Class"/>
    <s v="DE-8512"/>
    <s v="Derek Rogers"/>
    <x v="0"/>
    <x v="9"/>
    <x v="6"/>
    <x v="0"/>
    <x v="0"/>
    <n v="269.64"/>
    <n v="6"/>
    <n v="0.15"/>
    <n v="60.56"/>
  </r>
  <r>
    <n v="2059"/>
    <s v="NZ-2024-155113"/>
    <x v="975"/>
    <d v="2024-03-25T00:00:00"/>
    <x v="2"/>
    <s v="Standard Class"/>
    <s v="GR-6704"/>
    <s v="Graeme Hughes"/>
    <x v="2"/>
    <x v="9"/>
    <x v="6"/>
    <x v="2"/>
    <x v="9"/>
    <n v="1320.4"/>
    <n v="8"/>
    <n v="0.2"/>
    <n v="172.02"/>
  </r>
  <r>
    <n v="2060"/>
    <s v="NZ-2021-837984"/>
    <x v="1122"/>
    <d v="2021-11-27T00:00:00"/>
    <x v="1"/>
    <s v="Standard Class"/>
    <s v="CA-1941"/>
    <s v="Carol Morgan-Williams"/>
    <x v="0"/>
    <x v="8"/>
    <x v="8"/>
    <x v="0"/>
    <x v="0"/>
    <n v="1085.73"/>
    <n v="9"/>
    <n v="0.2"/>
    <n v="117.44"/>
  </r>
  <r>
    <n v="2061"/>
    <s v="NZ-2023-300303"/>
    <x v="91"/>
    <d v="2023-12-28T00:00:00"/>
    <x v="0"/>
    <s v="Second Class"/>
    <s v="RI-1734"/>
    <s v="Richard Dillon"/>
    <x v="2"/>
    <x v="7"/>
    <x v="7"/>
    <x v="0"/>
    <x v="4"/>
    <n v="385.48"/>
    <n v="7"/>
    <n v="0"/>
    <n v="107.12"/>
  </r>
  <r>
    <n v="2062"/>
    <s v="NZ-2023-405229"/>
    <x v="1003"/>
    <d v="2023-03-12T00:00:00"/>
    <x v="0"/>
    <s v="Standard Class"/>
    <s v="DO-7692"/>
    <s v="Donna Waters"/>
    <x v="2"/>
    <x v="7"/>
    <x v="7"/>
    <x v="2"/>
    <x v="2"/>
    <n v="925.31"/>
    <n v="3"/>
    <n v="0.2"/>
    <n v="127.55"/>
  </r>
  <r>
    <n v="2063"/>
    <s v="NZ-2024-309143"/>
    <x v="1123"/>
    <d v="2024-12-31T00:00:00"/>
    <x v="2"/>
    <s v="Same Day"/>
    <s v="LO-7567"/>
    <s v="Lorraine Furness"/>
    <x v="1"/>
    <x v="1"/>
    <x v="1"/>
    <x v="0"/>
    <x v="0"/>
    <n v="903.82"/>
    <n v="8"/>
    <n v="0"/>
    <n v="104.55"/>
  </r>
  <r>
    <n v="2064"/>
    <s v="NZ-2024-679231"/>
    <x v="777"/>
    <d v="2024-02-07T00:00:00"/>
    <x v="2"/>
    <s v="Second Class"/>
    <s v="DA-6205"/>
    <s v="Danielle Small-Hanson"/>
    <x v="2"/>
    <x v="6"/>
    <x v="6"/>
    <x v="0"/>
    <x v="10"/>
    <n v="887.93"/>
    <n v="3"/>
    <n v="0.2"/>
    <n v="166.42"/>
  </r>
  <r>
    <n v="2065"/>
    <s v="NZ-2024-190626"/>
    <x v="1124"/>
    <d v="2024-10-07T00:00:00"/>
    <x v="2"/>
    <s v="Same Day"/>
    <s v="JA-2101"/>
    <s v="Jacob Collis"/>
    <x v="1"/>
    <x v="7"/>
    <x v="7"/>
    <x v="1"/>
    <x v="3"/>
    <n v="198.98"/>
    <n v="8"/>
    <n v="0"/>
    <n v="7.33"/>
  </r>
  <r>
    <n v="2066"/>
    <s v="NZ-2021-742526"/>
    <x v="897"/>
    <d v="2021-11-09T00:00:00"/>
    <x v="1"/>
    <s v="First Class"/>
    <s v="NA-3016"/>
    <s v="Nathan Patchett-Kenny"/>
    <x v="1"/>
    <x v="3"/>
    <x v="3"/>
    <x v="0"/>
    <x v="4"/>
    <n v="908.49"/>
    <n v="2"/>
    <n v="0.15"/>
    <n v="71.45"/>
  </r>
  <r>
    <n v="2067"/>
    <s v="NZ-2023-253366"/>
    <x v="1028"/>
    <d v="2023-06-29T00:00:00"/>
    <x v="0"/>
    <s v="First Class"/>
    <s v="SU-6305"/>
    <s v="Suzanne Gray"/>
    <x v="2"/>
    <x v="0"/>
    <x v="0"/>
    <x v="2"/>
    <x v="5"/>
    <n v="837.84"/>
    <n v="9"/>
    <n v="0"/>
    <n v="118.21"/>
  </r>
  <r>
    <n v="2068"/>
    <s v="NZ-2022-529351"/>
    <x v="654"/>
    <d v="2022-08-05T00:00:00"/>
    <x v="4"/>
    <s v="First Class"/>
    <s v="JU-6639"/>
    <s v="Julie Thompson"/>
    <x v="2"/>
    <x v="2"/>
    <x v="2"/>
    <x v="1"/>
    <x v="3"/>
    <n v="641.79999999999995"/>
    <n v="9"/>
    <n v="0.1"/>
    <n v="111.53"/>
  </r>
  <r>
    <n v="2069"/>
    <s v="NZ-2022-274976"/>
    <x v="898"/>
    <d v="2022-11-21T00:00:00"/>
    <x v="4"/>
    <s v="Same Day"/>
    <s v="MI-9755"/>
    <s v="Michael Hansen"/>
    <x v="1"/>
    <x v="2"/>
    <x v="2"/>
    <x v="2"/>
    <x v="11"/>
    <n v="508.99"/>
    <n v="5"/>
    <n v="0.2"/>
    <n v="80.459999999999994"/>
  </r>
  <r>
    <n v="2070"/>
    <s v="NZ-2022-247995"/>
    <x v="902"/>
    <d v="2022-02-15T00:00:00"/>
    <x v="4"/>
    <s v="Standard Class"/>
    <s v="DA-2044"/>
    <s v="Daniel Atkinson"/>
    <x v="2"/>
    <x v="8"/>
    <x v="8"/>
    <x v="2"/>
    <x v="2"/>
    <n v="260.85000000000002"/>
    <n v="10"/>
    <n v="0.15"/>
    <n v="17.95"/>
  </r>
  <r>
    <n v="2071"/>
    <s v="NZ-2025-673892"/>
    <x v="622"/>
    <d v="2025-02-25T00:00:00"/>
    <x v="3"/>
    <s v="Standard Class"/>
    <s v="MA-8853"/>
    <s v="Matthew Roberts"/>
    <x v="2"/>
    <x v="5"/>
    <x v="5"/>
    <x v="1"/>
    <x v="8"/>
    <n v="316.42"/>
    <n v="1"/>
    <n v="0.2"/>
    <n v="23.59"/>
  </r>
  <r>
    <n v="2072"/>
    <s v="NZ-2023-242820"/>
    <x v="201"/>
    <d v="2023-10-10T00:00:00"/>
    <x v="0"/>
    <s v="Same Day"/>
    <s v="PE-8896"/>
    <s v="Peter O'Sullivan-Smith"/>
    <x v="0"/>
    <x v="3"/>
    <x v="3"/>
    <x v="1"/>
    <x v="7"/>
    <n v="661.13"/>
    <n v="8"/>
    <n v="0.1"/>
    <n v="139.85"/>
  </r>
  <r>
    <n v="2073"/>
    <s v="NZ-2024-844785"/>
    <x v="259"/>
    <d v="2024-04-11T00:00:00"/>
    <x v="2"/>
    <s v="Standard Class"/>
    <s v="CL-1694"/>
    <s v="Claire Thompson"/>
    <x v="2"/>
    <x v="0"/>
    <x v="0"/>
    <x v="2"/>
    <x v="2"/>
    <n v="553.61"/>
    <n v="8"/>
    <n v="0.1"/>
    <n v="135.99"/>
  </r>
  <r>
    <n v="2074"/>
    <s v="NZ-2023-283904"/>
    <x v="386"/>
    <d v="2023-12-20T00:00:00"/>
    <x v="0"/>
    <s v="Same Day"/>
    <s v="KI-5620"/>
    <s v="Kim Bell"/>
    <x v="1"/>
    <x v="4"/>
    <x v="4"/>
    <x v="0"/>
    <x v="0"/>
    <n v="189.37"/>
    <n v="8"/>
    <n v="0"/>
    <n v="10.98"/>
  </r>
  <r>
    <n v="2075"/>
    <s v="NZ-2025-883049"/>
    <x v="945"/>
    <d v="2025-03-20T00:00:00"/>
    <x v="3"/>
    <s v="First Class"/>
    <s v="JA-7326"/>
    <s v="Janice Griffiths"/>
    <x v="1"/>
    <x v="7"/>
    <x v="7"/>
    <x v="1"/>
    <x v="7"/>
    <n v="559.83000000000004"/>
    <n v="6"/>
    <n v="0.2"/>
    <n v="20.98"/>
  </r>
  <r>
    <n v="2076"/>
    <s v="NZ-2022-198968"/>
    <x v="578"/>
    <d v="2022-10-08T00:00:00"/>
    <x v="4"/>
    <s v="Same Day"/>
    <s v="CR-9207"/>
    <s v="Craig Holdaway"/>
    <x v="0"/>
    <x v="1"/>
    <x v="1"/>
    <x v="2"/>
    <x v="11"/>
    <n v="37.68"/>
    <n v="9"/>
    <n v="0.2"/>
    <n v="3.18"/>
  </r>
  <r>
    <n v="2077"/>
    <s v="NZ-2022-963479"/>
    <x v="1009"/>
    <d v="2022-05-13T00:00:00"/>
    <x v="4"/>
    <s v="Second Class"/>
    <s v="MI-2142"/>
    <s v="Michael Thomas"/>
    <x v="1"/>
    <x v="2"/>
    <x v="2"/>
    <x v="1"/>
    <x v="7"/>
    <n v="986.79"/>
    <n v="7"/>
    <n v="0.15"/>
    <n v="158.22"/>
  </r>
  <r>
    <n v="2078"/>
    <s v="NZ-2023-888429"/>
    <x v="937"/>
    <d v="2023-04-29T00:00:00"/>
    <x v="0"/>
    <s v="Same Day"/>
    <s v="KA-4164"/>
    <s v="Katherine Turner"/>
    <x v="2"/>
    <x v="3"/>
    <x v="3"/>
    <x v="1"/>
    <x v="1"/>
    <n v="336.83"/>
    <n v="9"/>
    <n v="0.1"/>
    <n v="20.92"/>
  </r>
  <r>
    <n v="2079"/>
    <s v="NZ-2023-836642"/>
    <x v="1125"/>
    <d v="2023-07-19T00:00:00"/>
    <x v="0"/>
    <s v="Second Class"/>
    <s v="KA-6028"/>
    <s v="Karen Martin"/>
    <x v="1"/>
    <x v="4"/>
    <x v="4"/>
    <x v="1"/>
    <x v="1"/>
    <n v="1186.19"/>
    <n v="9"/>
    <n v="0"/>
    <n v="340.15"/>
  </r>
  <r>
    <n v="2080"/>
    <s v="NZ-2023-595254"/>
    <x v="1064"/>
    <d v="2023-12-02T00:00:00"/>
    <x v="0"/>
    <s v="Second Class"/>
    <s v="AI-5819"/>
    <s v="Aidan Aldridge"/>
    <x v="0"/>
    <x v="1"/>
    <x v="1"/>
    <x v="1"/>
    <x v="8"/>
    <n v="926.57"/>
    <n v="10"/>
    <n v="0.2"/>
    <n v="49.77"/>
  </r>
  <r>
    <n v="2081"/>
    <s v="NZ-2025-936661"/>
    <x v="1126"/>
    <d v="2025-01-21T00:00:00"/>
    <x v="3"/>
    <s v="Standard Class"/>
    <s v="EL-3880"/>
    <s v="Elizabeth Murphy"/>
    <x v="0"/>
    <x v="3"/>
    <x v="3"/>
    <x v="2"/>
    <x v="9"/>
    <n v="1340.86"/>
    <n v="6"/>
    <n v="0.1"/>
    <n v="194.01"/>
  </r>
  <r>
    <n v="2082"/>
    <s v="NZ-2024-537656"/>
    <x v="641"/>
    <d v="2024-12-15T00:00:00"/>
    <x v="2"/>
    <s v="First Class"/>
    <s v="JO-7828"/>
    <s v="John Batchelar"/>
    <x v="0"/>
    <x v="8"/>
    <x v="8"/>
    <x v="2"/>
    <x v="9"/>
    <n v="1090.48"/>
    <n v="2"/>
    <n v="0.15"/>
    <n v="-12.38"/>
  </r>
  <r>
    <n v="2083"/>
    <s v="NZ-2022-940435"/>
    <x v="936"/>
    <d v="2022-09-16T00:00:00"/>
    <x v="4"/>
    <s v="Same Day"/>
    <s v="OL-1475"/>
    <s v="Olivia Patchett-Freeman"/>
    <x v="1"/>
    <x v="8"/>
    <x v="8"/>
    <x v="0"/>
    <x v="0"/>
    <n v="983.4"/>
    <n v="10"/>
    <n v="0.15"/>
    <n v="78.98"/>
  </r>
  <r>
    <n v="2084"/>
    <s v="NZ-2023-121299"/>
    <x v="1127"/>
    <d v="2023-01-12T00:00:00"/>
    <x v="0"/>
    <s v="Standard Class"/>
    <s v="ST-5769"/>
    <s v="Stacey Mason"/>
    <x v="0"/>
    <x v="2"/>
    <x v="2"/>
    <x v="0"/>
    <x v="4"/>
    <n v="792.26"/>
    <n v="1"/>
    <n v="0.15"/>
    <n v="185.64"/>
  </r>
  <r>
    <n v="2085"/>
    <s v="NZ-2022-919677"/>
    <x v="11"/>
    <d v="2022-10-12T00:00:00"/>
    <x v="4"/>
    <s v="First Class"/>
    <s v="MA-5303"/>
    <s v="Mark Hook"/>
    <x v="2"/>
    <x v="6"/>
    <x v="6"/>
    <x v="2"/>
    <x v="9"/>
    <n v="1016.25"/>
    <n v="2"/>
    <n v="0.1"/>
    <n v="44.24"/>
  </r>
  <r>
    <n v="2086"/>
    <s v="NZ-2022-877514"/>
    <x v="438"/>
    <d v="2022-02-11T00:00:00"/>
    <x v="4"/>
    <s v="Same Day"/>
    <s v="AD-8269"/>
    <s v="Adam McIsaac"/>
    <x v="2"/>
    <x v="2"/>
    <x v="2"/>
    <x v="0"/>
    <x v="0"/>
    <n v="625.73"/>
    <n v="6"/>
    <n v="0.2"/>
    <n v="5.51"/>
  </r>
  <r>
    <n v="2087"/>
    <s v="NZ-2023-796337"/>
    <x v="1128"/>
    <d v="2023-03-15T00:00:00"/>
    <x v="0"/>
    <s v="First Class"/>
    <s v="JO-5926"/>
    <s v="Joshua Weston"/>
    <x v="1"/>
    <x v="4"/>
    <x v="4"/>
    <x v="1"/>
    <x v="8"/>
    <n v="1007.78"/>
    <n v="3"/>
    <n v="0.2"/>
    <n v="135.47"/>
  </r>
  <r>
    <n v="2088"/>
    <s v="NZ-2023-608385"/>
    <x v="393"/>
    <d v="2023-12-07T00:00:00"/>
    <x v="0"/>
    <s v="Same Day"/>
    <s v="PH-2309"/>
    <s v="Phillip Healy"/>
    <x v="0"/>
    <x v="5"/>
    <x v="5"/>
    <x v="0"/>
    <x v="6"/>
    <n v="190.02"/>
    <n v="3"/>
    <n v="0.15"/>
    <n v="17.61"/>
  </r>
  <r>
    <n v="2089"/>
    <s v="NZ-2021-541445"/>
    <x v="1049"/>
    <d v="2021-12-03T00:00:00"/>
    <x v="1"/>
    <s v="Same Day"/>
    <s v="MA-4059"/>
    <s v="Mason Gray"/>
    <x v="1"/>
    <x v="2"/>
    <x v="2"/>
    <x v="0"/>
    <x v="4"/>
    <n v="243.95"/>
    <n v="3"/>
    <n v="0"/>
    <n v="55.56"/>
  </r>
  <r>
    <n v="2090"/>
    <s v="NZ-2022-458768"/>
    <x v="1129"/>
    <d v="2022-02-05T00:00:00"/>
    <x v="4"/>
    <s v="Same Day"/>
    <s v="JA-4216"/>
    <s v="James McLean"/>
    <x v="1"/>
    <x v="2"/>
    <x v="2"/>
    <x v="0"/>
    <x v="4"/>
    <n v="979.6"/>
    <n v="9"/>
    <n v="0.2"/>
    <n v="133.57"/>
  </r>
  <r>
    <n v="2091"/>
    <s v="NZ-2023-209920"/>
    <x v="1130"/>
    <d v="2023-02-22T00:00:00"/>
    <x v="0"/>
    <s v="Second Class"/>
    <s v="CL-9164"/>
    <s v="Claudia Scott"/>
    <x v="2"/>
    <x v="7"/>
    <x v="7"/>
    <x v="2"/>
    <x v="9"/>
    <n v="1379.54"/>
    <n v="3"/>
    <n v="0.2"/>
    <n v="50.52"/>
  </r>
  <r>
    <n v="2092"/>
    <s v="NZ-2021-402606"/>
    <x v="1131"/>
    <d v="2021-11-29T00:00:00"/>
    <x v="1"/>
    <s v="Same Day"/>
    <s v="BR-9400"/>
    <s v="Brett Vercoe"/>
    <x v="1"/>
    <x v="1"/>
    <x v="1"/>
    <x v="2"/>
    <x v="9"/>
    <n v="639.04999999999995"/>
    <n v="10"/>
    <n v="0.15"/>
    <n v="36.4"/>
  </r>
  <r>
    <n v="2093"/>
    <s v="NZ-2024-759300"/>
    <x v="341"/>
    <d v="2024-06-13T00:00:00"/>
    <x v="2"/>
    <s v="Same Day"/>
    <s v="SH-6167"/>
    <s v="Shane Hyde"/>
    <x v="1"/>
    <x v="0"/>
    <x v="0"/>
    <x v="0"/>
    <x v="10"/>
    <n v="1155.73"/>
    <n v="6"/>
    <n v="0"/>
    <n v="123.72"/>
  </r>
  <r>
    <n v="2094"/>
    <s v="NZ-2021-554978"/>
    <x v="133"/>
    <d v="2021-08-01T00:00:00"/>
    <x v="1"/>
    <s v="Standard Class"/>
    <s v="LA-4610"/>
    <s v="Laura Russell-Burns"/>
    <x v="2"/>
    <x v="8"/>
    <x v="8"/>
    <x v="1"/>
    <x v="3"/>
    <n v="1135"/>
    <n v="10"/>
    <n v="0"/>
    <n v="286.10000000000002"/>
  </r>
  <r>
    <n v="2095"/>
    <s v="NZ-2022-775088"/>
    <x v="902"/>
    <d v="2022-02-19T00:00:00"/>
    <x v="4"/>
    <s v="Same Day"/>
    <s v="MA-8992"/>
    <s v="Matthew Jensen-Williams"/>
    <x v="0"/>
    <x v="2"/>
    <x v="2"/>
    <x v="0"/>
    <x v="4"/>
    <n v="57.86"/>
    <n v="10"/>
    <n v="0.1"/>
    <n v="5.92"/>
  </r>
  <r>
    <n v="2096"/>
    <s v="NZ-2022-410168"/>
    <x v="1129"/>
    <d v="2022-02-07T00:00:00"/>
    <x v="4"/>
    <s v="First Class"/>
    <s v="AL-2656"/>
    <s v="Alice Anderson"/>
    <x v="1"/>
    <x v="0"/>
    <x v="0"/>
    <x v="2"/>
    <x v="11"/>
    <n v="1366.68"/>
    <n v="3"/>
    <n v="0.2"/>
    <n v="-2.5299999999999998"/>
  </r>
  <r>
    <n v="2097"/>
    <s v="NZ-2022-183869"/>
    <x v="512"/>
    <d v="2022-11-20T00:00:00"/>
    <x v="4"/>
    <s v="Same Day"/>
    <s v="HA-7310"/>
    <s v="Hannah Kirk"/>
    <x v="1"/>
    <x v="4"/>
    <x v="4"/>
    <x v="1"/>
    <x v="8"/>
    <n v="1043.99"/>
    <n v="3"/>
    <n v="0.2"/>
    <n v="124.83"/>
  </r>
  <r>
    <n v="2098"/>
    <s v="NZ-2021-716221"/>
    <x v="1132"/>
    <d v="2021-07-26T00:00:00"/>
    <x v="1"/>
    <s v="First Class"/>
    <s v="RO-5450"/>
    <s v="Robert Knowles"/>
    <x v="0"/>
    <x v="8"/>
    <x v="8"/>
    <x v="2"/>
    <x v="5"/>
    <n v="310.41000000000003"/>
    <n v="10"/>
    <n v="0.1"/>
    <n v="1.22"/>
  </r>
  <r>
    <n v="2099"/>
    <s v="NZ-2021-443958"/>
    <x v="526"/>
    <d v="2021-11-11T00:00:00"/>
    <x v="1"/>
    <s v="Second Class"/>
    <s v="TA-6628"/>
    <s v="Tane Smith"/>
    <x v="0"/>
    <x v="3"/>
    <x v="3"/>
    <x v="0"/>
    <x v="6"/>
    <n v="428.5"/>
    <n v="7"/>
    <n v="0.15"/>
    <n v="26.95"/>
  </r>
  <r>
    <n v="2100"/>
    <s v="NZ-2023-677498"/>
    <x v="1133"/>
    <d v="2023-05-27T00:00:00"/>
    <x v="0"/>
    <s v="Standard Class"/>
    <s v="LY-1768"/>
    <s v="Lynette Elliott"/>
    <x v="1"/>
    <x v="4"/>
    <x v="4"/>
    <x v="1"/>
    <x v="3"/>
    <n v="475.1"/>
    <n v="5"/>
    <n v="0.1"/>
    <n v="65.59"/>
  </r>
  <r>
    <n v="2101"/>
    <s v="NZ-2024-435159"/>
    <x v="592"/>
    <d v="2024-12-30T00:00:00"/>
    <x v="2"/>
    <s v="First Class"/>
    <s v="MI-8808"/>
    <s v="Michelle Fisher"/>
    <x v="0"/>
    <x v="2"/>
    <x v="2"/>
    <x v="2"/>
    <x v="9"/>
    <n v="957.18"/>
    <n v="4"/>
    <n v="0.15"/>
    <n v="216.38"/>
  </r>
  <r>
    <n v="2102"/>
    <s v="NZ-2024-857141"/>
    <x v="407"/>
    <d v="2024-07-13T00:00:00"/>
    <x v="2"/>
    <s v="First Class"/>
    <s v="NA-7968"/>
    <s v="Naomi Warren"/>
    <x v="1"/>
    <x v="3"/>
    <x v="3"/>
    <x v="1"/>
    <x v="7"/>
    <n v="1043.29"/>
    <n v="1"/>
    <n v="0"/>
    <n v="209.85"/>
  </r>
  <r>
    <n v="2103"/>
    <s v="NZ-2023-589887"/>
    <x v="1134"/>
    <d v="2023-09-02T00:00:00"/>
    <x v="0"/>
    <s v="Same Day"/>
    <s v="ST-7419"/>
    <s v="Stephen Harris"/>
    <x v="2"/>
    <x v="5"/>
    <x v="5"/>
    <x v="1"/>
    <x v="1"/>
    <n v="1376.88"/>
    <n v="6"/>
    <n v="0.1"/>
    <n v="114.55"/>
  </r>
  <r>
    <n v="2104"/>
    <s v="NZ-2024-667243"/>
    <x v="331"/>
    <d v="2024-07-16T00:00:00"/>
    <x v="2"/>
    <s v="Second Class"/>
    <s v="GA-1496"/>
    <s v="Garry Chandler"/>
    <x v="0"/>
    <x v="9"/>
    <x v="6"/>
    <x v="2"/>
    <x v="2"/>
    <n v="1292.46"/>
    <n v="9"/>
    <n v="0.2"/>
    <n v="207.58"/>
  </r>
  <r>
    <n v="2105"/>
    <s v="NZ-2025-634758"/>
    <x v="111"/>
    <d v="2025-02-21T00:00:00"/>
    <x v="3"/>
    <s v="Second Class"/>
    <s v="AN-1801"/>
    <s v="Angus Scott"/>
    <x v="1"/>
    <x v="3"/>
    <x v="3"/>
    <x v="2"/>
    <x v="9"/>
    <n v="1004.55"/>
    <n v="3"/>
    <n v="0.2"/>
    <n v="128.56"/>
  </r>
  <r>
    <n v="2106"/>
    <s v="NZ-2022-907295"/>
    <x v="370"/>
    <d v="2022-05-10T00:00:00"/>
    <x v="4"/>
    <s v="Second Class"/>
    <s v="SC-8707"/>
    <s v="Scott Costello"/>
    <x v="1"/>
    <x v="7"/>
    <x v="7"/>
    <x v="2"/>
    <x v="5"/>
    <n v="1296.4000000000001"/>
    <n v="3"/>
    <n v="0.2"/>
    <n v="225.15"/>
  </r>
  <r>
    <n v="2107"/>
    <s v="NZ-2023-859844"/>
    <x v="1135"/>
    <d v="2023-03-14T00:00:00"/>
    <x v="0"/>
    <s v="First Class"/>
    <s v="LO-3998"/>
    <s v="Lorraine Davies-Henderson"/>
    <x v="0"/>
    <x v="5"/>
    <x v="5"/>
    <x v="2"/>
    <x v="5"/>
    <n v="347.41"/>
    <n v="7"/>
    <n v="0.1"/>
    <n v="-3.44"/>
  </r>
  <r>
    <n v="2108"/>
    <s v="NZ-2024-980094"/>
    <x v="66"/>
    <d v="2024-11-07T00:00:00"/>
    <x v="2"/>
    <s v="Standard Class"/>
    <s v="TA-3612"/>
    <s v="Tania Wong"/>
    <x v="0"/>
    <x v="1"/>
    <x v="1"/>
    <x v="1"/>
    <x v="1"/>
    <n v="330.21"/>
    <n v="4"/>
    <n v="0.2"/>
    <n v="21.8"/>
  </r>
  <r>
    <n v="2109"/>
    <s v="NZ-2022-634273"/>
    <x v="694"/>
    <d v="2022-09-25T00:00:00"/>
    <x v="4"/>
    <s v="Second Class"/>
    <s v="AL-5700"/>
    <s v="Alison Oliver"/>
    <x v="1"/>
    <x v="0"/>
    <x v="0"/>
    <x v="0"/>
    <x v="6"/>
    <n v="1230.9000000000001"/>
    <n v="3"/>
    <n v="0.15"/>
    <n v="33.85"/>
  </r>
  <r>
    <n v="2110"/>
    <s v="NZ-2025-841167"/>
    <x v="1136"/>
    <d v="2025-05-05T00:00:00"/>
    <x v="3"/>
    <s v="First Class"/>
    <s v="AN-4295"/>
    <s v="Andrew Patchett"/>
    <x v="2"/>
    <x v="9"/>
    <x v="6"/>
    <x v="2"/>
    <x v="5"/>
    <n v="1487.4"/>
    <n v="3"/>
    <n v="0.1"/>
    <n v="348.39"/>
  </r>
  <r>
    <n v="2111"/>
    <s v="NZ-2022-968191"/>
    <x v="873"/>
    <d v="2022-04-04T00:00:00"/>
    <x v="4"/>
    <s v="Second Class"/>
    <s v="WE-8995"/>
    <s v="Wendy Faulkner"/>
    <x v="1"/>
    <x v="1"/>
    <x v="1"/>
    <x v="0"/>
    <x v="0"/>
    <n v="648.42999999999995"/>
    <n v="1"/>
    <n v="0"/>
    <n v="157.09"/>
  </r>
  <r>
    <n v="2112"/>
    <s v="NZ-2023-422553"/>
    <x v="823"/>
    <d v="2023-03-05T00:00:00"/>
    <x v="0"/>
    <s v="Standard Class"/>
    <s v="ST-4624"/>
    <s v="Stephen Anderson"/>
    <x v="2"/>
    <x v="9"/>
    <x v="6"/>
    <x v="1"/>
    <x v="3"/>
    <n v="722.29"/>
    <n v="10"/>
    <n v="0"/>
    <n v="167.93"/>
  </r>
  <r>
    <n v="2113"/>
    <s v="NZ-2022-248528"/>
    <x v="873"/>
    <d v="2022-04-06T00:00:00"/>
    <x v="4"/>
    <s v="Same Day"/>
    <s v="EL-7530"/>
    <s v="Ella Taylor"/>
    <x v="1"/>
    <x v="8"/>
    <x v="8"/>
    <x v="1"/>
    <x v="1"/>
    <n v="196.1"/>
    <n v="5"/>
    <n v="0.1"/>
    <n v="34.5"/>
  </r>
  <r>
    <n v="2114"/>
    <s v="NZ-2022-542577"/>
    <x v="488"/>
    <d v="2022-12-08T00:00:00"/>
    <x v="4"/>
    <s v="Same Day"/>
    <s v="CA-3673"/>
    <s v="Carol Thomas"/>
    <x v="2"/>
    <x v="2"/>
    <x v="2"/>
    <x v="1"/>
    <x v="8"/>
    <n v="453.96"/>
    <n v="9"/>
    <n v="0"/>
    <n v="4.18"/>
  </r>
  <r>
    <n v="2115"/>
    <s v="NZ-2023-221019"/>
    <x v="566"/>
    <d v="2023-04-21T00:00:00"/>
    <x v="0"/>
    <s v="Same Day"/>
    <s v="MI-4919"/>
    <s v="Michelle Hamilton"/>
    <x v="2"/>
    <x v="0"/>
    <x v="0"/>
    <x v="2"/>
    <x v="5"/>
    <n v="271.86"/>
    <n v="8"/>
    <n v="0"/>
    <n v="33.229999999999997"/>
  </r>
  <r>
    <n v="2116"/>
    <s v="NZ-2022-336418"/>
    <x v="613"/>
    <d v="2022-02-21T00:00:00"/>
    <x v="4"/>
    <s v="Standard Class"/>
    <s v="LE-7350"/>
    <s v="Leslie Scott"/>
    <x v="0"/>
    <x v="4"/>
    <x v="4"/>
    <x v="1"/>
    <x v="3"/>
    <n v="342.33"/>
    <n v="7"/>
    <n v="0.15"/>
    <n v="52.86"/>
  </r>
  <r>
    <n v="2117"/>
    <s v="NZ-2022-924019"/>
    <x v="43"/>
    <d v="2022-06-24T00:00:00"/>
    <x v="4"/>
    <s v="Second Class"/>
    <s v="JO-1086"/>
    <s v="John Learmonth-Larsen"/>
    <x v="2"/>
    <x v="5"/>
    <x v="5"/>
    <x v="0"/>
    <x v="6"/>
    <n v="587.57000000000005"/>
    <n v="10"/>
    <n v="0.2"/>
    <n v="109.33"/>
  </r>
  <r>
    <n v="2118"/>
    <s v="NZ-2022-687834"/>
    <x v="231"/>
    <d v="2022-12-07T00:00:00"/>
    <x v="4"/>
    <s v="Standard Class"/>
    <s v="CO-6293"/>
    <s v="Cooper Clunies-Ross-Soper"/>
    <x v="0"/>
    <x v="5"/>
    <x v="5"/>
    <x v="1"/>
    <x v="3"/>
    <n v="766.98"/>
    <n v="6"/>
    <n v="0.1"/>
    <n v="-6.88"/>
  </r>
  <r>
    <n v="2119"/>
    <s v="NZ-2021-745505"/>
    <x v="619"/>
    <d v="2021-10-09T00:00:00"/>
    <x v="1"/>
    <s v="Second Class"/>
    <s v="JA-9265"/>
    <s v="Janine Simmonds"/>
    <x v="1"/>
    <x v="4"/>
    <x v="4"/>
    <x v="0"/>
    <x v="6"/>
    <n v="628.86"/>
    <n v="6"/>
    <n v="0.1"/>
    <n v="141.25"/>
  </r>
  <r>
    <n v="2120"/>
    <s v="NZ-2022-857897"/>
    <x v="594"/>
    <d v="2022-07-21T00:00:00"/>
    <x v="4"/>
    <s v="Standard Class"/>
    <s v="JA-8029"/>
    <s v="Jayden Simpson-McKenna"/>
    <x v="1"/>
    <x v="3"/>
    <x v="3"/>
    <x v="0"/>
    <x v="6"/>
    <n v="1168.56"/>
    <n v="6"/>
    <n v="0.2"/>
    <n v="93.39"/>
  </r>
  <r>
    <n v="2121"/>
    <s v="NZ-2021-789889"/>
    <x v="9"/>
    <d v="2021-10-31T00:00:00"/>
    <x v="1"/>
    <s v="Same Day"/>
    <s v="EM-4223"/>
    <s v="Emily Hansen-Morris"/>
    <x v="2"/>
    <x v="4"/>
    <x v="4"/>
    <x v="2"/>
    <x v="9"/>
    <n v="847.79"/>
    <n v="6"/>
    <n v="0.2"/>
    <n v="127.2"/>
  </r>
  <r>
    <n v="2122"/>
    <s v="NZ-2024-304365"/>
    <x v="93"/>
    <d v="2024-12-29T00:00:00"/>
    <x v="2"/>
    <s v="Same Day"/>
    <s v="DA-8533"/>
    <s v="David Nelson"/>
    <x v="1"/>
    <x v="2"/>
    <x v="2"/>
    <x v="1"/>
    <x v="1"/>
    <n v="669.95"/>
    <n v="6"/>
    <n v="0.1"/>
    <n v="100.26"/>
  </r>
  <r>
    <n v="2123"/>
    <s v="NZ-2025-756000"/>
    <x v="568"/>
    <d v="2025-02-07T00:00:00"/>
    <x v="3"/>
    <s v="First Class"/>
    <s v="LE-5320"/>
    <s v="Leah Jenkins-Hansen"/>
    <x v="2"/>
    <x v="8"/>
    <x v="8"/>
    <x v="0"/>
    <x v="0"/>
    <n v="543.9"/>
    <n v="2"/>
    <n v="0.2"/>
    <n v="99.91"/>
  </r>
  <r>
    <n v="2124"/>
    <s v="NZ-2023-163179"/>
    <x v="219"/>
    <d v="2023-11-15T00:00:00"/>
    <x v="0"/>
    <s v="Standard Class"/>
    <s v="FI-9162"/>
    <s v="Fiona West"/>
    <x v="2"/>
    <x v="2"/>
    <x v="2"/>
    <x v="0"/>
    <x v="0"/>
    <n v="194.05"/>
    <n v="6"/>
    <n v="0.15"/>
    <n v="41.4"/>
  </r>
  <r>
    <n v="2125"/>
    <s v="NZ-2022-732595"/>
    <x v="873"/>
    <d v="2022-04-06T00:00:00"/>
    <x v="4"/>
    <s v="First Class"/>
    <s v="GA-2445"/>
    <s v="Gareth Healey"/>
    <x v="1"/>
    <x v="2"/>
    <x v="2"/>
    <x v="1"/>
    <x v="3"/>
    <n v="721.29"/>
    <n v="4"/>
    <n v="0.1"/>
    <n v="83.72"/>
  </r>
  <r>
    <n v="2126"/>
    <s v="NZ-2023-295750"/>
    <x v="1137"/>
    <d v="2023-03-12T00:00:00"/>
    <x v="0"/>
    <s v="First Class"/>
    <s v="JO-1498"/>
    <s v="Jordan Ryan"/>
    <x v="1"/>
    <x v="1"/>
    <x v="1"/>
    <x v="1"/>
    <x v="3"/>
    <n v="1447.14"/>
    <n v="2"/>
    <n v="0"/>
    <n v="20.61"/>
  </r>
  <r>
    <n v="2127"/>
    <s v="NZ-2023-351131"/>
    <x v="1085"/>
    <d v="2023-10-16T00:00:00"/>
    <x v="0"/>
    <s v="Standard Class"/>
    <s v="MA-6463"/>
    <s v="Manaia Wilton"/>
    <x v="2"/>
    <x v="6"/>
    <x v="6"/>
    <x v="1"/>
    <x v="7"/>
    <n v="1386.17"/>
    <n v="10"/>
    <n v="0.2"/>
    <n v="297.39"/>
  </r>
  <r>
    <n v="2128"/>
    <s v="NZ-2025-748721"/>
    <x v="909"/>
    <d v="2025-06-23T00:00:00"/>
    <x v="3"/>
    <s v="Standard Class"/>
    <s v="TR-7535"/>
    <s v="Trevor Weston"/>
    <x v="2"/>
    <x v="6"/>
    <x v="6"/>
    <x v="1"/>
    <x v="3"/>
    <n v="652.63"/>
    <n v="9"/>
    <n v="0.2"/>
    <n v="19.489999999999998"/>
  </r>
  <r>
    <n v="2129"/>
    <s v="NZ-2023-286104"/>
    <x v="869"/>
    <d v="2023-01-13T00:00:00"/>
    <x v="0"/>
    <s v="Same Day"/>
    <s v="SA-1538"/>
    <s v="Sarah Horn"/>
    <x v="2"/>
    <x v="0"/>
    <x v="0"/>
    <x v="1"/>
    <x v="3"/>
    <n v="1043.04"/>
    <n v="9"/>
    <n v="0.15"/>
    <n v="130.83000000000001"/>
  </r>
  <r>
    <n v="2130"/>
    <s v="NZ-2024-670222"/>
    <x v="1112"/>
    <d v="2024-10-08T00:00:00"/>
    <x v="2"/>
    <s v="First Class"/>
    <s v="AN-9864"/>
    <s v="Annette Cook"/>
    <x v="2"/>
    <x v="5"/>
    <x v="5"/>
    <x v="0"/>
    <x v="6"/>
    <n v="117.9"/>
    <n v="3"/>
    <n v="0"/>
    <n v="27.96"/>
  </r>
  <r>
    <n v="2131"/>
    <s v="NZ-2022-987771"/>
    <x v="633"/>
    <d v="2022-12-26T00:00:00"/>
    <x v="4"/>
    <s v="Same Day"/>
    <s v="JE-5955"/>
    <s v="Jessica Matthews"/>
    <x v="0"/>
    <x v="1"/>
    <x v="1"/>
    <x v="1"/>
    <x v="3"/>
    <n v="804.17"/>
    <n v="4"/>
    <n v="0.15"/>
    <n v="42.62"/>
  </r>
  <r>
    <n v="2132"/>
    <s v="NZ-2024-369373"/>
    <x v="712"/>
    <d v="2024-12-30T00:00:00"/>
    <x v="2"/>
    <s v="Standard Class"/>
    <s v="SI-9827"/>
    <s v="Simon Morris"/>
    <x v="2"/>
    <x v="5"/>
    <x v="5"/>
    <x v="1"/>
    <x v="3"/>
    <n v="417.27"/>
    <n v="3"/>
    <n v="0"/>
    <n v="84.19"/>
  </r>
  <r>
    <n v="2133"/>
    <s v="NZ-2023-106675"/>
    <x v="1138"/>
    <d v="2023-11-09T00:00:00"/>
    <x v="0"/>
    <s v="Same Day"/>
    <s v="DA-4287"/>
    <s v="Daniel Cook"/>
    <x v="0"/>
    <x v="3"/>
    <x v="3"/>
    <x v="2"/>
    <x v="11"/>
    <n v="244.47"/>
    <n v="3"/>
    <n v="0.2"/>
    <n v="4.13"/>
  </r>
  <r>
    <n v="2134"/>
    <s v="NZ-2025-879960"/>
    <x v="1139"/>
    <d v="2025-04-09T00:00:00"/>
    <x v="3"/>
    <s v="Second Class"/>
    <s v="TR-2662"/>
    <s v="Tracey Watkins"/>
    <x v="1"/>
    <x v="0"/>
    <x v="0"/>
    <x v="0"/>
    <x v="0"/>
    <n v="1201.95"/>
    <n v="7"/>
    <n v="0.1"/>
    <n v="245.95"/>
  </r>
  <r>
    <n v="2135"/>
    <s v="NZ-2022-607184"/>
    <x v="993"/>
    <d v="2022-01-22T00:00:00"/>
    <x v="4"/>
    <s v="Second Class"/>
    <s v="SU-3244"/>
    <s v="Suzanne Saunders"/>
    <x v="0"/>
    <x v="6"/>
    <x v="6"/>
    <x v="0"/>
    <x v="0"/>
    <n v="695.22"/>
    <n v="5"/>
    <n v="0.2"/>
    <n v="141.24"/>
  </r>
  <r>
    <n v="2136"/>
    <s v="NZ-2024-967575"/>
    <x v="1140"/>
    <d v="2024-09-17T00:00:00"/>
    <x v="2"/>
    <s v="Standard Class"/>
    <s v="MI-1593"/>
    <s v="Michael Waugh"/>
    <x v="0"/>
    <x v="1"/>
    <x v="1"/>
    <x v="1"/>
    <x v="3"/>
    <n v="1140.4000000000001"/>
    <n v="1"/>
    <n v="0.2"/>
    <n v="210.33"/>
  </r>
  <r>
    <n v="2137"/>
    <s v="NZ-2022-588588"/>
    <x v="44"/>
    <d v="2022-07-31T00:00:00"/>
    <x v="4"/>
    <s v="Same Day"/>
    <s v="RI-4260"/>
    <s v="Richard Gleeson"/>
    <x v="2"/>
    <x v="1"/>
    <x v="1"/>
    <x v="1"/>
    <x v="1"/>
    <n v="399.81"/>
    <n v="7"/>
    <n v="0.15"/>
    <n v="9.4499999999999993"/>
  </r>
  <r>
    <n v="2138"/>
    <s v="NZ-2024-376921"/>
    <x v="218"/>
    <d v="2024-12-06T00:00:00"/>
    <x v="2"/>
    <s v="Same Day"/>
    <s v="VI-8816"/>
    <s v="Vivienne Moody-Henderson"/>
    <x v="1"/>
    <x v="4"/>
    <x v="4"/>
    <x v="1"/>
    <x v="7"/>
    <n v="1163.49"/>
    <n v="9"/>
    <n v="0"/>
    <n v="0.08"/>
  </r>
  <r>
    <n v="2139"/>
    <s v="NZ-2023-811193"/>
    <x v="813"/>
    <d v="2023-08-03T00:00:00"/>
    <x v="0"/>
    <s v="Second Class"/>
    <s v="KE-2038"/>
    <s v="Kenneth Moody"/>
    <x v="1"/>
    <x v="9"/>
    <x v="6"/>
    <x v="0"/>
    <x v="0"/>
    <n v="1127.31"/>
    <n v="9"/>
    <n v="0"/>
    <n v="207.19"/>
  </r>
  <r>
    <n v="2140"/>
    <s v="NZ-2022-897309"/>
    <x v="596"/>
    <d v="2022-03-15T00:00:00"/>
    <x v="4"/>
    <s v="Second Class"/>
    <s v="ZA-9328"/>
    <s v="Zachary Parkes"/>
    <x v="1"/>
    <x v="3"/>
    <x v="3"/>
    <x v="0"/>
    <x v="10"/>
    <n v="112.8"/>
    <n v="8"/>
    <n v="0.2"/>
    <n v="13.59"/>
  </r>
  <r>
    <n v="2141"/>
    <s v="NZ-2023-380257"/>
    <x v="1141"/>
    <d v="2023-10-24T00:00:00"/>
    <x v="0"/>
    <s v="Standard Class"/>
    <s v="RA-7088"/>
    <s v="Raymond Trask"/>
    <x v="0"/>
    <x v="3"/>
    <x v="3"/>
    <x v="0"/>
    <x v="0"/>
    <n v="1131.6600000000001"/>
    <n v="8"/>
    <n v="0.15"/>
    <n v="201.94"/>
  </r>
  <r>
    <n v="2142"/>
    <s v="NZ-2023-623200"/>
    <x v="599"/>
    <d v="2023-09-26T00:00:00"/>
    <x v="0"/>
    <s v="Standard Class"/>
    <s v="RI-8037"/>
    <s v="Richard Stewart"/>
    <x v="2"/>
    <x v="3"/>
    <x v="3"/>
    <x v="2"/>
    <x v="2"/>
    <n v="262.92"/>
    <n v="7"/>
    <n v="0"/>
    <n v="19.18"/>
  </r>
  <r>
    <n v="2143"/>
    <s v="NZ-2021-356101"/>
    <x v="92"/>
    <d v="2021-07-21T00:00:00"/>
    <x v="1"/>
    <s v="Second Class"/>
    <s v="NI-5242"/>
    <s v="Nicole Kay"/>
    <x v="2"/>
    <x v="6"/>
    <x v="6"/>
    <x v="0"/>
    <x v="4"/>
    <n v="1129.57"/>
    <n v="4"/>
    <n v="0.2"/>
    <n v="54.03"/>
  </r>
  <r>
    <n v="2144"/>
    <s v="NZ-2023-951988"/>
    <x v="144"/>
    <d v="2023-08-21T00:00:00"/>
    <x v="0"/>
    <s v="Same Day"/>
    <s v="TI-5126"/>
    <s v="Timothy Craw"/>
    <x v="0"/>
    <x v="3"/>
    <x v="3"/>
    <x v="2"/>
    <x v="11"/>
    <n v="286.56"/>
    <n v="10"/>
    <n v="0.15"/>
    <n v="47.04"/>
  </r>
  <r>
    <n v="2145"/>
    <s v="NZ-2023-666082"/>
    <x v="768"/>
    <d v="2023-04-18T00:00:00"/>
    <x v="0"/>
    <s v="Same Day"/>
    <s v="JO-9519"/>
    <s v="John Thompson"/>
    <x v="1"/>
    <x v="3"/>
    <x v="3"/>
    <x v="1"/>
    <x v="1"/>
    <n v="197.09"/>
    <n v="7"/>
    <n v="0"/>
    <n v="36.92"/>
  </r>
  <r>
    <n v="2146"/>
    <s v="NZ-2021-851008"/>
    <x v="221"/>
    <d v="2021-09-17T00:00:00"/>
    <x v="1"/>
    <s v="Same Day"/>
    <s v="TY-8120"/>
    <s v="Tyler Warner"/>
    <x v="1"/>
    <x v="1"/>
    <x v="1"/>
    <x v="1"/>
    <x v="3"/>
    <n v="811.79"/>
    <n v="2"/>
    <n v="0.15"/>
    <n v="107.34"/>
  </r>
  <r>
    <n v="2147"/>
    <s v="NZ-2024-767559"/>
    <x v="1142"/>
    <d v="2024-07-28T00:00:00"/>
    <x v="2"/>
    <s v="Second Class"/>
    <s v="AN-9834"/>
    <s v="Andrea Higgins"/>
    <x v="1"/>
    <x v="8"/>
    <x v="8"/>
    <x v="2"/>
    <x v="11"/>
    <n v="1301.3699999999999"/>
    <n v="3"/>
    <n v="0.2"/>
    <n v="239.45"/>
  </r>
  <r>
    <n v="2148"/>
    <s v="NZ-2023-291887"/>
    <x v="1143"/>
    <d v="2023-09-04T00:00:00"/>
    <x v="0"/>
    <s v="Same Day"/>
    <s v="ME-9550"/>
    <s v="Melissa Williams"/>
    <x v="2"/>
    <x v="0"/>
    <x v="0"/>
    <x v="0"/>
    <x v="10"/>
    <n v="322.3"/>
    <n v="8"/>
    <n v="0.2"/>
    <n v="12.33"/>
  </r>
  <r>
    <n v="2149"/>
    <s v="NZ-2022-148789"/>
    <x v="1144"/>
    <d v="2022-05-05T00:00:00"/>
    <x v="4"/>
    <s v="Second Class"/>
    <s v="TI-1973"/>
    <s v="Tia Brown"/>
    <x v="0"/>
    <x v="2"/>
    <x v="2"/>
    <x v="0"/>
    <x v="6"/>
    <n v="1282.6400000000001"/>
    <n v="2"/>
    <n v="0.2"/>
    <n v="275.05"/>
  </r>
  <r>
    <n v="2150"/>
    <s v="NZ-2025-661153"/>
    <x v="1145"/>
    <d v="2025-02-28T00:00:00"/>
    <x v="3"/>
    <s v="First Class"/>
    <s v="NI-4775"/>
    <s v="Nikora Jones"/>
    <x v="1"/>
    <x v="8"/>
    <x v="8"/>
    <x v="0"/>
    <x v="4"/>
    <n v="274"/>
    <n v="5"/>
    <n v="0.2"/>
    <n v="42.74"/>
  </r>
  <r>
    <n v="2151"/>
    <s v="NZ-2024-246770"/>
    <x v="1142"/>
    <d v="2024-07-28T00:00:00"/>
    <x v="2"/>
    <s v="Second Class"/>
    <s v="KI-4700"/>
    <s v="Kim Smith-Hamilton"/>
    <x v="2"/>
    <x v="1"/>
    <x v="1"/>
    <x v="0"/>
    <x v="0"/>
    <n v="1158.29"/>
    <n v="2"/>
    <n v="0.1"/>
    <n v="102.98"/>
  </r>
  <r>
    <n v="2152"/>
    <s v="NZ-2023-858991"/>
    <x v="1146"/>
    <d v="2023-12-01T00:00:00"/>
    <x v="0"/>
    <s v="Standard Class"/>
    <s v="DA-9917"/>
    <s v="Danielle Carroll"/>
    <x v="2"/>
    <x v="2"/>
    <x v="2"/>
    <x v="2"/>
    <x v="11"/>
    <n v="1312.17"/>
    <n v="10"/>
    <n v="0.15"/>
    <n v="125.98"/>
  </r>
  <r>
    <n v="2153"/>
    <s v="NZ-2022-188564"/>
    <x v="898"/>
    <d v="2022-11-23T00:00:00"/>
    <x v="4"/>
    <s v="First Class"/>
    <s v="KA-5324"/>
    <s v="Karen Brown"/>
    <x v="1"/>
    <x v="4"/>
    <x v="4"/>
    <x v="0"/>
    <x v="10"/>
    <n v="1269.56"/>
    <n v="6"/>
    <n v="0"/>
    <n v="178.26"/>
  </r>
  <r>
    <n v="2154"/>
    <s v="NZ-2022-310480"/>
    <x v="1147"/>
    <d v="2022-05-20T00:00:00"/>
    <x v="4"/>
    <s v="Standard Class"/>
    <s v="DE-2240"/>
    <s v="Deborah Sullivan"/>
    <x v="2"/>
    <x v="6"/>
    <x v="6"/>
    <x v="2"/>
    <x v="5"/>
    <n v="1256.71"/>
    <n v="8"/>
    <n v="0"/>
    <n v="158.88999999999999"/>
  </r>
  <r>
    <n v="2155"/>
    <s v="NZ-2023-852594"/>
    <x v="1148"/>
    <d v="2023-07-25T00:00:00"/>
    <x v="0"/>
    <s v="First Class"/>
    <s v="RA-2515"/>
    <s v="Rachel Barnett"/>
    <x v="0"/>
    <x v="7"/>
    <x v="7"/>
    <x v="0"/>
    <x v="6"/>
    <n v="1112.71"/>
    <n v="6"/>
    <n v="0.15"/>
    <n v="214.28"/>
  </r>
  <r>
    <n v="2156"/>
    <s v="NZ-2022-330633"/>
    <x v="786"/>
    <d v="2022-07-26T00:00:00"/>
    <x v="4"/>
    <s v="Second Class"/>
    <s v="TI-3762"/>
    <s v="Tia Gray-Davies"/>
    <x v="0"/>
    <x v="3"/>
    <x v="3"/>
    <x v="1"/>
    <x v="8"/>
    <n v="600.08000000000004"/>
    <n v="9"/>
    <n v="0.2"/>
    <n v="85.67"/>
  </r>
  <r>
    <n v="2157"/>
    <s v="NZ-2023-856702"/>
    <x v="1149"/>
    <d v="2023-01-29T00:00:00"/>
    <x v="0"/>
    <s v="Same Day"/>
    <s v="BE-5241"/>
    <s v="Benjamin Gifford"/>
    <x v="1"/>
    <x v="6"/>
    <x v="6"/>
    <x v="1"/>
    <x v="1"/>
    <n v="1241.01"/>
    <n v="4"/>
    <n v="0.15"/>
    <n v="131.82"/>
  </r>
  <r>
    <n v="2158"/>
    <s v="NZ-2024-450646"/>
    <x v="711"/>
    <d v="2024-05-09T00:00:00"/>
    <x v="2"/>
    <s v="First Class"/>
    <s v="RU-7314"/>
    <s v="Russell Schwass"/>
    <x v="0"/>
    <x v="8"/>
    <x v="8"/>
    <x v="2"/>
    <x v="9"/>
    <n v="453.33"/>
    <n v="7"/>
    <n v="0.1"/>
    <n v="53.94"/>
  </r>
  <r>
    <n v="2159"/>
    <s v="NZ-2025-925180"/>
    <x v="1150"/>
    <d v="2025-04-26T00:00:00"/>
    <x v="3"/>
    <s v="Standard Class"/>
    <s v="AA-8108"/>
    <s v="Aaliyah Forbes"/>
    <x v="0"/>
    <x v="9"/>
    <x v="6"/>
    <x v="0"/>
    <x v="6"/>
    <n v="481.15"/>
    <n v="2"/>
    <n v="0"/>
    <n v="131.47"/>
  </r>
  <r>
    <n v="2160"/>
    <s v="NZ-2022-808986"/>
    <x v="158"/>
    <d v="2022-01-17T00:00:00"/>
    <x v="4"/>
    <s v="Same Day"/>
    <s v="JO-9904"/>
    <s v="Joshua Patchett"/>
    <x v="1"/>
    <x v="3"/>
    <x v="3"/>
    <x v="2"/>
    <x v="5"/>
    <n v="941.34"/>
    <n v="2"/>
    <n v="0.1"/>
    <n v="124.27"/>
  </r>
  <r>
    <n v="2161"/>
    <s v="NZ-2023-132774"/>
    <x v="1151"/>
    <d v="2023-10-04T00:00:00"/>
    <x v="0"/>
    <s v="Same Day"/>
    <s v="AL-8438"/>
    <s v="Allan Way-Taylor"/>
    <x v="2"/>
    <x v="9"/>
    <x v="6"/>
    <x v="0"/>
    <x v="0"/>
    <n v="165.61"/>
    <n v="2"/>
    <n v="0"/>
    <n v="44.27"/>
  </r>
  <r>
    <n v="2162"/>
    <s v="NZ-2022-713959"/>
    <x v="1129"/>
    <d v="2022-02-07T00:00:00"/>
    <x v="4"/>
    <s v="Same Day"/>
    <s v="JA-5572"/>
    <s v="James Woods"/>
    <x v="0"/>
    <x v="3"/>
    <x v="3"/>
    <x v="1"/>
    <x v="3"/>
    <n v="94.97"/>
    <n v="6"/>
    <n v="0"/>
    <n v="2.0299999999999998"/>
  </r>
  <r>
    <n v="2163"/>
    <s v="NZ-2022-624559"/>
    <x v="633"/>
    <d v="2022-12-26T00:00:00"/>
    <x v="4"/>
    <s v="Standard Class"/>
    <s v="MI-1774"/>
    <s v="Michelle Edwards"/>
    <x v="0"/>
    <x v="6"/>
    <x v="6"/>
    <x v="1"/>
    <x v="7"/>
    <n v="1075.21"/>
    <n v="1"/>
    <n v="0"/>
    <n v="175"/>
  </r>
  <r>
    <n v="2164"/>
    <s v="NZ-2023-147008"/>
    <x v="1152"/>
    <d v="2023-09-25T00:00:00"/>
    <x v="0"/>
    <s v="Same Day"/>
    <s v="NI-7149"/>
    <s v="Nicola Hansen"/>
    <x v="1"/>
    <x v="1"/>
    <x v="1"/>
    <x v="0"/>
    <x v="0"/>
    <n v="1063.43"/>
    <n v="6"/>
    <n v="0.15"/>
    <n v="192.15"/>
  </r>
  <r>
    <n v="2165"/>
    <s v="NZ-2023-348949"/>
    <x v="195"/>
    <d v="2023-08-22T00:00:00"/>
    <x v="0"/>
    <s v="Second Class"/>
    <s v="JA-9932"/>
    <s v="Jane Carr"/>
    <x v="0"/>
    <x v="8"/>
    <x v="8"/>
    <x v="2"/>
    <x v="2"/>
    <n v="1454.31"/>
    <n v="5"/>
    <n v="0.15"/>
    <n v="208.51"/>
  </r>
  <r>
    <n v="2166"/>
    <s v="NZ-2025-515366"/>
    <x v="1139"/>
    <d v="2025-04-07T00:00:00"/>
    <x v="3"/>
    <s v="Standard Class"/>
    <s v="MA-1861"/>
    <s v="Maia Evans"/>
    <x v="0"/>
    <x v="3"/>
    <x v="3"/>
    <x v="1"/>
    <x v="3"/>
    <n v="1496.54"/>
    <n v="3"/>
    <n v="0.2"/>
    <n v="89.9"/>
  </r>
  <r>
    <n v="2167"/>
    <s v="NZ-2023-540479"/>
    <x v="651"/>
    <d v="2023-11-22T00:00:00"/>
    <x v="0"/>
    <s v="First Class"/>
    <s v="ST-9349"/>
    <s v="Stella Stone"/>
    <x v="1"/>
    <x v="0"/>
    <x v="0"/>
    <x v="0"/>
    <x v="0"/>
    <n v="944"/>
    <n v="9"/>
    <n v="0.1"/>
    <n v="-7.88"/>
  </r>
  <r>
    <n v="2168"/>
    <s v="NZ-2023-628350"/>
    <x v="1153"/>
    <d v="2023-03-05T00:00:00"/>
    <x v="0"/>
    <s v="First Class"/>
    <s v="SH-8306"/>
    <s v="Shona Claridge-Gilchrist"/>
    <x v="2"/>
    <x v="1"/>
    <x v="1"/>
    <x v="0"/>
    <x v="6"/>
    <n v="65.739999999999995"/>
    <n v="4"/>
    <n v="0.2"/>
    <n v="5.22"/>
  </r>
  <r>
    <n v="2169"/>
    <s v="NZ-2023-642953"/>
    <x v="791"/>
    <d v="2023-08-25T00:00:00"/>
    <x v="0"/>
    <s v="Same Day"/>
    <s v="EL-5412"/>
    <s v="Elizabeth Smith-Parker"/>
    <x v="2"/>
    <x v="3"/>
    <x v="3"/>
    <x v="2"/>
    <x v="2"/>
    <n v="203.66"/>
    <n v="1"/>
    <n v="0.1"/>
    <n v="47.93"/>
  </r>
  <r>
    <n v="2170"/>
    <s v="NZ-2022-813329"/>
    <x v="1154"/>
    <d v="2022-10-30T00:00:00"/>
    <x v="4"/>
    <s v="Second Class"/>
    <s v="JA-7974"/>
    <s v="James Marshall"/>
    <x v="0"/>
    <x v="9"/>
    <x v="6"/>
    <x v="2"/>
    <x v="9"/>
    <n v="322.7"/>
    <n v="8"/>
    <n v="0.1"/>
    <n v="25.2"/>
  </r>
  <r>
    <n v="2171"/>
    <s v="NZ-2021-930468"/>
    <x v="1"/>
    <d v="2021-10-01T00:00:00"/>
    <x v="1"/>
    <s v="Standard Class"/>
    <s v="TA-4986"/>
    <s v="Tania Ramsay"/>
    <x v="0"/>
    <x v="9"/>
    <x v="6"/>
    <x v="2"/>
    <x v="11"/>
    <n v="1007.23"/>
    <n v="7"/>
    <n v="0"/>
    <n v="143.18"/>
  </r>
  <r>
    <n v="2172"/>
    <s v="NZ-2025-945321"/>
    <x v="1155"/>
    <d v="2025-01-10T00:00:00"/>
    <x v="3"/>
    <s v="Second Class"/>
    <s v="LA-5717"/>
    <s v="Lachlan Howard-Jensen"/>
    <x v="2"/>
    <x v="4"/>
    <x v="4"/>
    <x v="0"/>
    <x v="0"/>
    <n v="357.44"/>
    <n v="8"/>
    <n v="0.15"/>
    <n v="37.61"/>
  </r>
  <r>
    <n v="2173"/>
    <s v="NZ-2025-156509"/>
    <x v="1156"/>
    <d v="2025-05-17T00:00:00"/>
    <x v="3"/>
    <s v="Second Class"/>
    <s v="MA-6043"/>
    <s v="Max Healy"/>
    <x v="0"/>
    <x v="0"/>
    <x v="0"/>
    <x v="2"/>
    <x v="11"/>
    <n v="1484.15"/>
    <n v="1"/>
    <n v="0.15"/>
    <n v="-15.21"/>
  </r>
  <r>
    <n v="2174"/>
    <s v="NZ-2023-321893"/>
    <x v="466"/>
    <d v="2023-07-14T00:00:00"/>
    <x v="0"/>
    <s v="Second Class"/>
    <s v="MA-9030"/>
    <s v="Matthew North-Rayner"/>
    <x v="0"/>
    <x v="5"/>
    <x v="5"/>
    <x v="1"/>
    <x v="7"/>
    <n v="522.57000000000005"/>
    <n v="3"/>
    <n v="0.1"/>
    <n v="106.77"/>
  </r>
  <r>
    <n v="2175"/>
    <s v="NZ-2024-201226"/>
    <x v="291"/>
    <d v="2024-07-22T00:00:00"/>
    <x v="2"/>
    <s v="Same Day"/>
    <s v="KA-1319"/>
    <s v="Karen Stewart-Perry"/>
    <x v="2"/>
    <x v="8"/>
    <x v="8"/>
    <x v="2"/>
    <x v="2"/>
    <n v="729.29"/>
    <n v="1"/>
    <n v="0.15"/>
    <n v="92.5"/>
  </r>
  <r>
    <n v="2176"/>
    <s v="NZ-2021-911840"/>
    <x v="972"/>
    <d v="2021-10-20T00:00:00"/>
    <x v="1"/>
    <s v="Standard Class"/>
    <s v="RA-8152"/>
    <s v="Rachael Russell"/>
    <x v="0"/>
    <x v="5"/>
    <x v="5"/>
    <x v="0"/>
    <x v="6"/>
    <n v="1392.8"/>
    <n v="7"/>
    <n v="0.1"/>
    <n v="323.54000000000002"/>
  </r>
  <r>
    <n v="2177"/>
    <s v="NZ-2022-928378"/>
    <x v="1157"/>
    <d v="2022-02-27T00:00:00"/>
    <x v="4"/>
    <s v="Standard Class"/>
    <s v="LI-3422"/>
    <s v="Linda Ford"/>
    <x v="1"/>
    <x v="0"/>
    <x v="0"/>
    <x v="1"/>
    <x v="7"/>
    <n v="1084.06"/>
    <n v="5"/>
    <n v="0"/>
    <n v="103.76"/>
  </r>
  <r>
    <n v="2178"/>
    <s v="NZ-2021-349348"/>
    <x v="461"/>
    <d v="2021-09-05T00:00:00"/>
    <x v="1"/>
    <s v="Standard Class"/>
    <s v="YV-6637"/>
    <s v="Yvonne Bryant"/>
    <x v="0"/>
    <x v="1"/>
    <x v="1"/>
    <x v="1"/>
    <x v="3"/>
    <n v="966.86"/>
    <n v="6"/>
    <n v="0.15"/>
    <n v="143.87"/>
  </r>
  <r>
    <n v="2179"/>
    <s v="NZ-2025-937539"/>
    <x v="1158"/>
    <d v="2025-03-31T00:00:00"/>
    <x v="3"/>
    <s v="First Class"/>
    <s v="AN-7547"/>
    <s v="Andrew Webby"/>
    <x v="0"/>
    <x v="0"/>
    <x v="0"/>
    <x v="1"/>
    <x v="3"/>
    <n v="113.84"/>
    <n v="1"/>
    <n v="0.1"/>
    <n v="13.17"/>
  </r>
  <r>
    <n v="2180"/>
    <s v="NZ-2022-501544"/>
    <x v="1005"/>
    <d v="2022-02-05T00:00:00"/>
    <x v="4"/>
    <s v="Standard Class"/>
    <s v="ET-1730"/>
    <s v="Ethan Bright"/>
    <x v="0"/>
    <x v="3"/>
    <x v="3"/>
    <x v="2"/>
    <x v="11"/>
    <n v="607.21"/>
    <n v="1"/>
    <n v="0.15"/>
    <n v="104.12"/>
  </r>
  <r>
    <n v="2181"/>
    <s v="NZ-2022-864262"/>
    <x v="1159"/>
    <d v="2022-06-05T00:00:00"/>
    <x v="4"/>
    <s v="Standard Class"/>
    <s v="AM-6284"/>
    <s v="Amanda Robert"/>
    <x v="2"/>
    <x v="9"/>
    <x v="6"/>
    <x v="2"/>
    <x v="9"/>
    <n v="94.23"/>
    <n v="7"/>
    <n v="0"/>
    <n v="27.24"/>
  </r>
  <r>
    <n v="2182"/>
    <s v="NZ-2022-741209"/>
    <x v="726"/>
    <d v="2022-01-10T00:00:00"/>
    <x v="4"/>
    <s v="Second Class"/>
    <s v="DO-2334"/>
    <s v="Dominic Jamieson"/>
    <x v="2"/>
    <x v="5"/>
    <x v="5"/>
    <x v="2"/>
    <x v="2"/>
    <n v="1298.07"/>
    <n v="3"/>
    <n v="0.2"/>
    <n v="1.57"/>
  </r>
  <r>
    <n v="2183"/>
    <s v="NZ-2024-580557"/>
    <x v="1160"/>
    <d v="2024-01-11T00:00:00"/>
    <x v="2"/>
    <s v="Second Class"/>
    <s v="MA-6428"/>
    <s v="Matthew Reid-Elliott"/>
    <x v="0"/>
    <x v="4"/>
    <x v="4"/>
    <x v="1"/>
    <x v="8"/>
    <n v="48.7"/>
    <n v="5"/>
    <n v="0.2"/>
    <n v="8.39"/>
  </r>
  <r>
    <n v="2184"/>
    <s v="NZ-2023-391033"/>
    <x v="38"/>
    <d v="2023-04-11T00:00:00"/>
    <x v="0"/>
    <s v="Standard Class"/>
    <s v="CH-2156"/>
    <s v="Charlie Gilbert"/>
    <x v="0"/>
    <x v="2"/>
    <x v="2"/>
    <x v="2"/>
    <x v="9"/>
    <n v="425.74"/>
    <n v="4"/>
    <n v="0.2"/>
    <n v="73.709999999999994"/>
  </r>
  <r>
    <n v="2185"/>
    <s v="NZ-2023-592367"/>
    <x v="1161"/>
    <d v="2023-02-03T00:00:00"/>
    <x v="0"/>
    <s v="Second Class"/>
    <s v="KA-8456"/>
    <s v="Karl Thompson"/>
    <x v="2"/>
    <x v="7"/>
    <x v="7"/>
    <x v="0"/>
    <x v="4"/>
    <n v="397.29"/>
    <n v="9"/>
    <n v="0"/>
    <n v="54.81"/>
  </r>
  <r>
    <n v="2186"/>
    <s v="NZ-2024-285891"/>
    <x v="623"/>
    <d v="2024-01-21T00:00:00"/>
    <x v="2"/>
    <s v="Second Class"/>
    <s v="SU-2594"/>
    <s v="Susan Stuart"/>
    <x v="0"/>
    <x v="7"/>
    <x v="7"/>
    <x v="0"/>
    <x v="6"/>
    <n v="1465.96"/>
    <n v="4"/>
    <n v="0.1"/>
    <n v="145.91"/>
  </r>
  <r>
    <n v="2187"/>
    <s v="NZ-2024-587663"/>
    <x v="67"/>
    <d v="2024-03-09T00:00:00"/>
    <x v="2"/>
    <s v="Standard Class"/>
    <s v="RA-5712"/>
    <s v="Rachel Waters-Fletcher"/>
    <x v="1"/>
    <x v="5"/>
    <x v="5"/>
    <x v="0"/>
    <x v="10"/>
    <n v="1434.06"/>
    <n v="10"/>
    <n v="0.1"/>
    <n v="245.45"/>
  </r>
  <r>
    <n v="2188"/>
    <s v="NZ-2023-574693"/>
    <x v="1028"/>
    <d v="2023-06-29T00:00:00"/>
    <x v="0"/>
    <s v="First Class"/>
    <s v="GL-3065"/>
    <s v="Glenda Smith"/>
    <x v="2"/>
    <x v="9"/>
    <x v="6"/>
    <x v="1"/>
    <x v="8"/>
    <n v="1268.02"/>
    <n v="1"/>
    <n v="0.1"/>
    <n v="12.06"/>
  </r>
  <r>
    <n v="2189"/>
    <s v="NZ-2023-516567"/>
    <x v="1162"/>
    <d v="2023-01-18T00:00:00"/>
    <x v="0"/>
    <s v="Standard Class"/>
    <s v="DA-7118"/>
    <s v="Daniel Davies"/>
    <x v="1"/>
    <x v="3"/>
    <x v="3"/>
    <x v="0"/>
    <x v="10"/>
    <n v="61.43"/>
    <n v="3"/>
    <n v="0.15"/>
    <n v="-0.53"/>
  </r>
  <r>
    <n v="2190"/>
    <s v="NZ-2025-853203"/>
    <x v="1163"/>
    <d v="2025-02-07T00:00:00"/>
    <x v="3"/>
    <s v="Second Class"/>
    <s v="CO-9886"/>
    <s v="Cody Gee"/>
    <x v="0"/>
    <x v="0"/>
    <x v="0"/>
    <x v="0"/>
    <x v="10"/>
    <n v="827.22"/>
    <n v="8"/>
    <n v="0.2"/>
    <n v="20.059999999999999"/>
  </r>
  <r>
    <n v="2191"/>
    <s v="NZ-2021-406290"/>
    <x v="200"/>
    <d v="2021-11-03T00:00:00"/>
    <x v="1"/>
    <s v="First Class"/>
    <s v="NI-9486"/>
    <s v="Nicole Anderson-Neal"/>
    <x v="0"/>
    <x v="7"/>
    <x v="7"/>
    <x v="1"/>
    <x v="3"/>
    <n v="665.13"/>
    <n v="7"/>
    <n v="0.1"/>
    <n v="142.05000000000001"/>
  </r>
  <r>
    <n v="2192"/>
    <s v="NZ-2021-114963"/>
    <x v="1032"/>
    <d v="2021-09-27T00:00:00"/>
    <x v="1"/>
    <s v="Same Day"/>
    <s v="PE-2247"/>
    <s v="Peter Turnbull"/>
    <x v="1"/>
    <x v="1"/>
    <x v="1"/>
    <x v="1"/>
    <x v="1"/>
    <n v="676.4"/>
    <n v="10"/>
    <n v="0.15"/>
    <n v="62.55"/>
  </r>
  <r>
    <n v="2193"/>
    <s v="NZ-2024-506677"/>
    <x v="519"/>
    <d v="2024-01-29T00:00:00"/>
    <x v="2"/>
    <s v="First Class"/>
    <s v="LI-3640"/>
    <s v="Lisa Ellery"/>
    <x v="0"/>
    <x v="2"/>
    <x v="2"/>
    <x v="1"/>
    <x v="1"/>
    <n v="44.32"/>
    <n v="10"/>
    <n v="0.1"/>
    <n v="4.62"/>
  </r>
  <r>
    <n v="2194"/>
    <s v="NZ-2022-638455"/>
    <x v="320"/>
    <d v="2022-06-06T00:00:00"/>
    <x v="4"/>
    <s v="Second Class"/>
    <s v="AS-5877"/>
    <s v="Ashleigh Rees-Bell"/>
    <x v="2"/>
    <x v="6"/>
    <x v="6"/>
    <x v="1"/>
    <x v="3"/>
    <n v="1498.25"/>
    <n v="8"/>
    <n v="0"/>
    <n v="273.42"/>
  </r>
  <r>
    <n v="2195"/>
    <s v="NZ-2022-159171"/>
    <x v="265"/>
    <d v="2022-12-27T00:00:00"/>
    <x v="4"/>
    <s v="Same Day"/>
    <s v="AA-2602"/>
    <s v="Aaron Atkinson"/>
    <x v="2"/>
    <x v="3"/>
    <x v="3"/>
    <x v="2"/>
    <x v="2"/>
    <n v="1084.1300000000001"/>
    <n v="8"/>
    <n v="0.2"/>
    <n v="-14.55"/>
  </r>
  <r>
    <n v="2196"/>
    <s v="NZ-2024-697299"/>
    <x v="287"/>
    <d v="2024-11-23T00:00:00"/>
    <x v="2"/>
    <s v="First Class"/>
    <s v="LI-5697"/>
    <s v="Liam Fulton"/>
    <x v="1"/>
    <x v="7"/>
    <x v="7"/>
    <x v="0"/>
    <x v="10"/>
    <n v="225.42"/>
    <n v="7"/>
    <n v="0.15"/>
    <n v="41.95"/>
  </r>
  <r>
    <n v="2197"/>
    <s v="NZ-2025-933538"/>
    <x v="422"/>
    <d v="2025-05-14T00:00:00"/>
    <x v="3"/>
    <s v="Standard Class"/>
    <s v="MI-2654"/>
    <s v="Michael Sullivan"/>
    <x v="0"/>
    <x v="1"/>
    <x v="1"/>
    <x v="2"/>
    <x v="2"/>
    <n v="313.14"/>
    <n v="7"/>
    <n v="0.2"/>
    <n v="54.86"/>
  </r>
  <r>
    <n v="2198"/>
    <s v="NZ-2023-519934"/>
    <x v="387"/>
    <d v="2023-07-18T00:00:00"/>
    <x v="0"/>
    <s v="Standard Class"/>
    <s v="RO-6085"/>
    <s v="Roger Howard"/>
    <x v="1"/>
    <x v="7"/>
    <x v="7"/>
    <x v="2"/>
    <x v="11"/>
    <n v="567.79"/>
    <n v="1"/>
    <n v="0.15"/>
    <n v="25.16"/>
  </r>
  <r>
    <n v="2199"/>
    <s v="NZ-2023-253518"/>
    <x v="979"/>
    <d v="2023-04-22T00:00:00"/>
    <x v="0"/>
    <s v="Second Class"/>
    <s v="SC-6820"/>
    <s v="Scott Fuller"/>
    <x v="0"/>
    <x v="9"/>
    <x v="6"/>
    <x v="2"/>
    <x v="2"/>
    <n v="1104.54"/>
    <n v="7"/>
    <n v="0.15"/>
    <n v="-4.33"/>
  </r>
  <r>
    <n v="2200"/>
    <s v="NZ-2023-346672"/>
    <x v="1125"/>
    <d v="2023-07-17T00:00:00"/>
    <x v="0"/>
    <s v="Same Day"/>
    <s v="DA-1589"/>
    <s v="Daniel York"/>
    <x v="2"/>
    <x v="7"/>
    <x v="7"/>
    <x v="1"/>
    <x v="7"/>
    <n v="1256.06"/>
    <n v="4"/>
    <n v="0.1"/>
    <n v="239.42"/>
  </r>
  <r>
    <n v="2201"/>
    <s v="NZ-2023-690103"/>
    <x v="426"/>
    <d v="2023-08-01T00:00:00"/>
    <x v="0"/>
    <s v="Standard Class"/>
    <s v="LI-7081"/>
    <s v="Lisa McLachlan"/>
    <x v="1"/>
    <x v="3"/>
    <x v="3"/>
    <x v="0"/>
    <x v="6"/>
    <n v="365.83"/>
    <n v="8"/>
    <n v="0"/>
    <n v="17.87"/>
  </r>
  <r>
    <n v="2202"/>
    <s v="NZ-2023-339368"/>
    <x v="998"/>
    <d v="2023-10-20T00:00:00"/>
    <x v="0"/>
    <s v="Second Class"/>
    <s v="CH-2891"/>
    <s v="Christopher Scott"/>
    <x v="0"/>
    <x v="8"/>
    <x v="8"/>
    <x v="1"/>
    <x v="8"/>
    <n v="333.8"/>
    <n v="4"/>
    <n v="0.1"/>
    <n v="36.369999999999997"/>
  </r>
  <r>
    <n v="2203"/>
    <s v="NZ-2022-934502"/>
    <x v="16"/>
    <d v="2022-06-18T00:00:00"/>
    <x v="4"/>
    <s v="First Class"/>
    <s v="JA-8174"/>
    <s v="Jade Elliott"/>
    <x v="2"/>
    <x v="2"/>
    <x v="2"/>
    <x v="1"/>
    <x v="1"/>
    <n v="774.76"/>
    <n v="2"/>
    <n v="0.1"/>
    <n v="12.1"/>
  </r>
  <r>
    <n v="2204"/>
    <s v="NZ-2021-857310"/>
    <x v="1121"/>
    <d v="2022-01-07T00:00:00"/>
    <x v="4"/>
    <s v="Same Day"/>
    <s v="RI-8827"/>
    <s v="Riley Blair-Stewart"/>
    <x v="2"/>
    <x v="3"/>
    <x v="3"/>
    <x v="1"/>
    <x v="3"/>
    <n v="1339.83"/>
    <n v="4"/>
    <n v="0.2"/>
    <n v="113.56"/>
  </r>
  <r>
    <n v="2205"/>
    <s v="NZ-2022-245553"/>
    <x v="938"/>
    <d v="2022-03-01T00:00:00"/>
    <x v="4"/>
    <s v="Same Day"/>
    <s v="MI-7104"/>
    <s v="Mila Thomas-Holland"/>
    <x v="2"/>
    <x v="3"/>
    <x v="3"/>
    <x v="2"/>
    <x v="9"/>
    <n v="511.41"/>
    <n v="7"/>
    <n v="0"/>
    <n v="57.36"/>
  </r>
  <r>
    <n v="2206"/>
    <s v="NZ-2022-147078"/>
    <x v="636"/>
    <d v="2022-04-23T00:00:00"/>
    <x v="4"/>
    <s v="Same Day"/>
    <s v="PE-6526"/>
    <s v="Peter Hills"/>
    <x v="0"/>
    <x v="4"/>
    <x v="4"/>
    <x v="1"/>
    <x v="8"/>
    <n v="868.71"/>
    <n v="2"/>
    <n v="0.1"/>
    <n v="176.05"/>
  </r>
  <r>
    <n v="2207"/>
    <s v="NZ-2025-334083"/>
    <x v="1164"/>
    <d v="2025-06-24T00:00:00"/>
    <x v="3"/>
    <s v="Same Day"/>
    <s v="HE-1391"/>
    <s v="Helen Scott"/>
    <x v="2"/>
    <x v="7"/>
    <x v="7"/>
    <x v="2"/>
    <x v="2"/>
    <n v="203.86"/>
    <n v="3"/>
    <n v="0"/>
    <n v="0.02"/>
  </r>
  <r>
    <n v="2208"/>
    <s v="NZ-2023-563858"/>
    <x v="476"/>
    <d v="2023-02-19T00:00:00"/>
    <x v="0"/>
    <s v="Second Class"/>
    <s v="LE-5280"/>
    <s v="Leon Ward-Davis"/>
    <x v="2"/>
    <x v="4"/>
    <x v="4"/>
    <x v="0"/>
    <x v="4"/>
    <n v="1035.81"/>
    <n v="5"/>
    <n v="0.2"/>
    <n v="22.39"/>
  </r>
  <r>
    <n v="2209"/>
    <s v="NZ-2023-315289"/>
    <x v="233"/>
    <d v="2023-07-25T00:00:00"/>
    <x v="0"/>
    <s v="Second Class"/>
    <s v="KE-8590"/>
    <s v="Kevin Prentice"/>
    <x v="2"/>
    <x v="0"/>
    <x v="0"/>
    <x v="2"/>
    <x v="5"/>
    <n v="1449.93"/>
    <n v="10"/>
    <n v="0.15"/>
    <n v="224.08"/>
  </r>
  <r>
    <n v="2210"/>
    <s v="NZ-2021-350853"/>
    <x v="1165"/>
    <d v="2021-08-04T00:00:00"/>
    <x v="1"/>
    <s v="Same Day"/>
    <s v="WI-9702"/>
    <s v="William Hart-Cole"/>
    <x v="0"/>
    <x v="0"/>
    <x v="0"/>
    <x v="2"/>
    <x v="11"/>
    <n v="167.65"/>
    <n v="2"/>
    <n v="0.15"/>
    <n v="14.28"/>
  </r>
  <r>
    <n v="2211"/>
    <s v="NZ-2023-426428"/>
    <x v="110"/>
    <d v="2023-10-17T00:00:00"/>
    <x v="0"/>
    <s v="Second Class"/>
    <s v="RA-3380"/>
    <s v="Raymond Rush-Coleman"/>
    <x v="0"/>
    <x v="3"/>
    <x v="3"/>
    <x v="1"/>
    <x v="7"/>
    <n v="776.89"/>
    <n v="9"/>
    <n v="0.2"/>
    <n v="87.92"/>
  </r>
  <r>
    <n v="2212"/>
    <s v="NZ-2021-820282"/>
    <x v="224"/>
    <d v="2021-12-08T00:00:00"/>
    <x v="1"/>
    <s v="First Class"/>
    <s v="JO-3475"/>
    <s v="Joanna Stratton-Read"/>
    <x v="0"/>
    <x v="3"/>
    <x v="3"/>
    <x v="0"/>
    <x v="6"/>
    <n v="847.86"/>
    <n v="9"/>
    <n v="0.2"/>
    <n v="163.66"/>
  </r>
  <r>
    <n v="2213"/>
    <s v="NZ-2022-639986"/>
    <x v="1166"/>
    <d v="2022-01-23T00:00:00"/>
    <x v="4"/>
    <s v="First Class"/>
    <s v="AN-2060"/>
    <s v="Anthony Anderson"/>
    <x v="1"/>
    <x v="0"/>
    <x v="0"/>
    <x v="0"/>
    <x v="6"/>
    <n v="850.91"/>
    <n v="1"/>
    <n v="0.15"/>
    <n v="167.97"/>
  </r>
  <r>
    <n v="2214"/>
    <s v="NZ-2024-567548"/>
    <x v="956"/>
    <d v="2024-01-31T00:00:00"/>
    <x v="2"/>
    <s v="First Class"/>
    <s v="RH-1400"/>
    <s v="Rhys Gunn-Bell"/>
    <x v="1"/>
    <x v="1"/>
    <x v="1"/>
    <x v="2"/>
    <x v="9"/>
    <n v="758.96"/>
    <n v="9"/>
    <n v="0.15"/>
    <n v="125.84"/>
  </r>
  <r>
    <n v="2215"/>
    <s v="NZ-2022-162191"/>
    <x v="1027"/>
    <d v="2022-05-30T00:00:00"/>
    <x v="4"/>
    <s v="Second Class"/>
    <s v="BR-7792"/>
    <s v="Brooklyn Healy"/>
    <x v="0"/>
    <x v="9"/>
    <x v="6"/>
    <x v="2"/>
    <x v="9"/>
    <n v="690.6"/>
    <n v="3"/>
    <n v="0.1"/>
    <n v="86.67"/>
  </r>
  <r>
    <n v="2216"/>
    <s v="NZ-2023-461581"/>
    <x v="608"/>
    <d v="2023-06-21T00:00:00"/>
    <x v="0"/>
    <s v="First Class"/>
    <s v="JA-2120"/>
    <s v="James Vercoe"/>
    <x v="0"/>
    <x v="8"/>
    <x v="8"/>
    <x v="0"/>
    <x v="10"/>
    <n v="1381.89"/>
    <n v="1"/>
    <n v="0.15"/>
    <n v="108.31"/>
  </r>
  <r>
    <n v="2217"/>
    <s v="NZ-2023-165582"/>
    <x v="892"/>
    <d v="2023-06-06T00:00:00"/>
    <x v="0"/>
    <s v="First Class"/>
    <s v="AS-3313"/>
    <s v="Ashton Laurenson"/>
    <x v="2"/>
    <x v="4"/>
    <x v="4"/>
    <x v="1"/>
    <x v="7"/>
    <n v="953.02"/>
    <n v="9"/>
    <n v="0.2"/>
    <n v="113.38"/>
  </r>
  <r>
    <n v="2218"/>
    <s v="NZ-2023-769797"/>
    <x v="532"/>
    <d v="2024-01-02T00:00:00"/>
    <x v="2"/>
    <s v="First Class"/>
    <s v="GR-9935"/>
    <s v="Grace Cameron"/>
    <x v="2"/>
    <x v="7"/>
    <x v="7"/>
    <x v="2"/>
    <x v="2"/>
    <n v="630.75"/>
    <n v="4"/>
    <n v="0"/>
    <n v="84.4"/>
  </r>
  <r>
    <n v="2219"/>
    <s v="NZ-2021-383802"/>
    <x v="559"/>
    <d v="2021-09-26T00:00:00"/>
    <x v="1"/>
    <s v="Same Day"/>
    <s v="LY-1949"/>
    <s v="Lynda Gibbs"/>
    <x v="1"/>
    <x v="6"/>
    <x v="6"/>
    <x v="2"/>
    <x v="5"/>
    <n v="1200.01"/>
    <n v="3"/>
    <n v="0"/>
    <n v="47.68"/>
  </r>
  <r>
    <n v="2220"/>
    <s v="NZ-2024-640690"/>
    <x v="1030"/>
    <d v="2024-10-10T00:00:00"/>
    <x v="2"/>
    <s v="Second Class"/>
    <s v="DA-5854"/>
    <s v="Daniel Powell"/>
    <x v="1"/>
    <x v="6"/>
    <x v="6"/>
    <x v="0"/>
    <x v="10"/>
    <n v="809.74"/>
    <n v="8"/>
    <n v="0.1"/>
    <n v="91.3"/>
  </r>
  <r>
    <n v="2221"/>
    <s v="NZ-2023-457361"/>
    <x v="616"/>
    <d v="2023-03-25T00:00:00"/>
    <x v="0"/>
    <s v="First Class"/>
    <s v="SA-7429"/>
    <s v="Sarah Gordon"/>
    <x v="0"/>
    <x v="8"/>
    <x v="8"/>
    <x v="1"/>
    <x v="7"/>
    <n v="170.21"/>
    <n v="4"/>
    <n v="0"/>
    <n v="19.72"/>
  </r>
  <r>
    <n v="2222"/>
    <s v="NZ-2022-546113"/>
    <x v="109"/>
    <d v="2022-07-14T00:00:00"/>
    <x v="4"/>
    <s v="Same Day"/>
    <s v="WI-2849"/>
    <s v="William Mudgway-Davies"/>
    <x v="0"/>
    <x v="8"/>
    <x v="8"/>
    <x v="0"/>
    <x v="4"/>
    <n v="1269.0899999999999"/>
    <n v="4"/>
    <n v="0.15"/>
    <n v="188.38"/>
  </r>
  <r>
    <n v="2223"/>
    <s v="NZ-2022-828445"/>
    <x v="472"/>
    <d v="2022-03-26T00:00:00"/>
    <x v="4"/>
    <s v="Standard Class"/>
    <s v="TH-7796"/>
    <s v="Thomas Franklin"/>
    <x v="1"/>
    <x v="8"/>
    <x v="8"/>
    <x v="2"/>
    <x v="2"/>
    <n v="127.85"/>
    <n v="7"/>
    <n v="0.2"/>
    <n v="22.23"/>
  </r>
  <r>
    <n v="2224"/>
    <s v="NZ-2022-577209"/>
    <x v="1167"/>
    <d v="2022-03-06T00:00:00"/>
    <x v="4"/>
    <s v="Standard Class"/>
    <s v="DO-9505"/>
    <s v="Donald Dixon"/>
    <x v="0"/>
    <x v="4"/>
    <x v="4"/>
    <x v="1"/>
    <x v="8"/>
    <n v="981.26"/>
    <n v="2"/>
    <n v="0.2"/>
    <n v="182.83"/>
  </r>
  <r>
    <n v="2225"/>
    <s v="NZ-2025-300515"/>
    <x v="1168"/>
    <d v="2025-04-02T00:00:00"/>
    <x v="3"/>
    <s v="Same Day"/>
    <s v="LA-3460"/>
    <s v="Lachlan Rogers"/>
    <x v="1"/>
    <x v="9"/>
    <x v="6"/>
    <x v="0"/>
    <x v="0"/>
    <n v="502.08"/>
    <n v="4"/>
    <n v="0"/>
    <n v="9.3800000000000008"/>
  </r>
  <r>
    <n v="2226"/>
    <s v="NZ-2022-393513"/>
    <x v="311"/>
    <d v="2022-02-06T00:00:00"/>
    <x v="4"/>
    <s v="Standard Class"/>
    <s v="NE-7244"/>
    <s v="Neil Smith"/>
    <x v="0"/>
    <x v="9"/>
    <x v="6"/>
    <x v="0"/>
    <x v="6"/>
    <n v="659.73"/>
    <n v="1"/>
    <n v="0.1"/>
    <n v="-4.8099999999999996"/>
  </r>
  <r>
    <n v="2227"/>
    <s v="NZ-2023-111652"/>
    <x v="256"/>
    <d v="2023-09-23T00:00:00"/>
    <x v="0"/>
    <s v="Standard Class"/>
    <s v="AM-7154"/>
    <s v="Amber Thomas-Gibson"/>
    <x v="2"/>
    <x v="3"/>
    <x v="3"/>
    <x v="0"/>
    <x v="10"/>
    <n v="1030.96"/>
    <n v="2"/>
    <n v="0.1"/>
    <n v="28.41"/>
  </r>
  <r>
    <n v="2228"/>
    <s v="NZ-2023-781765"/>
    <x v="1169"/>
    <d v="2023-01-22T00:00:00"/>
    <x v="0"/>
    <s v="Same Day"/>
    <s v="TY-9945"/>
    <s v="Tyler Edwards"/>
    <x v="1"/>
    <x v="7"/>
    <x v="7"/>
    <x v="0"/>
    <x v="6"/>
    <n v="166.28"/>
    <n v="10"/>
    <n v="0.15"/>
    <n v="24.1"/>
  </r>
  <r>
    <n v="2229"/>
    <s v="NZ-2024-102429"/>
    <x v="995"/>
    <d v="2024-07-05T00:00:00"/>
    <x v="2"/>
    <s v="Second Class"/>
    <s v="AS-2121"/>
    <s v="Asher Martin-Dick"/>
    <x v="0"/>
    <x v="7"/>
    <x v="7"/>
    <x v="0"/>
    <x v="0"/>
    <n v="826.38"/>
    <n v="1"/>
    <n v="0.1"/>
    <n v="88.94"/>
  </r>
  <r>
    <n v="2230"/>
    <s v="NZ-2025-792641"/>
    <x v="1080"/>
    <d v="2025-07-11T00:00:00"/>
    <x v="3"/>
    <s v="First Class"/>
    <s v="RO-5492"/>
    <s v="Ronald Dunn"/>
    <x v="0"/>
    <x v="9"/>
    <x v="6"/>
    <x v="2"/>
    <x v="2"/>
    <n v="1153.01"/>
    <n v="9"/>
    <n v="0.15"/>
    <n v="232.87"/>
  </r>
  <r>
    <n v="2231"/>
    <s v="NZ-2024-804093"/>
    <x v="22"/>
    <d v="2024-12-25T00:00:00"/>
    <x v="2"/>
    <s v="First Class"/>
    <s v="BE-9128"/>
    <s v="Benjamin Vercoe"/>
    <x v="0"/>
    <x v="1"/>
    <x v="1"/>
    <x v="0"/>
    <x v="0"/>
    <n v="522.29"/>
    <n v="9"/>
    <n v="0.2"/>
    <n v="67.260000000000005"/>
  </r>
  <r>
    <n v="2232"/>
    <s v="NZ-2024-195820"/>
    <x v="885"/>
    <d v="2024-01-13T00:00:00"/>
    <x v="2"/>
    <s v="First Class"/>
    <s v="SU-5933"/>
    <s v="Summer Reader-Mitchell"/>
    <x v="0"/>
    <x v="9"/>
    <x v="6"/>
    <x v="1"/>
    <x v="1"/>
    <n v="400.44"/>
    <n v="7"/>
    <n v="0.2"/>
    <n v="-3.98"/>
  </r>
  <r>
    <n v="2233"/>
    <s v="NZ-2025-570497"/>
    <x v="1170"/>
    <d v="2025-06-22T00:00:00"/>
    <x v="3"/>
    <s v="Second Class"/>
    <s v="JO-4730"/>
    <s v="Joshua Stokes"/>
    <x v="1"/>
    <x v="2"/>
    <x v="2"/>
    <x v="2"/>
    <x v="9"/>
    <n v="1494.59"/>
    <n v="1"/>
    <n v="0.1"/>
    <n v="233.9"/>
  </r>
  <r>
    <n v="2234"/>
    <s v="NZ-2024-652896"/>
    <x v="681"/>
    <d v="2024-07-27T00:00:00"/>
    <x v="2"/>
    <s v="First Class"/>
    <s v="JO-1570"/>
    <s v="John Hayward"/>
    <x v="2"/>
    <x v="2"/>
    <x v="2"/>
    <x v="2"/>
    <x v="2"/>
    <n v="987.19"/>
    <n v="3"/>
    <n v="0.1"/>
    <n v="170.57"/>
  </r>
  <r>
    <n v="2235"/>
    <s v="NZ-2021-805860"/>
    <x v="133"/>
    <d v="2021-08-06T00:00:00"/>
    <x v="1"/>
    <s v="First Class"/>
    <s v="AR-3265"/>
    <s v="Aroha Bruce-Paul"/>
    <x v="2"/>
    <x v="8"/>
    <x v="8"/>
    <x v="0"/>
    <x v="10"/>
    <n v="1468.35"/>
    <n v="1"/>
    <n v="0.1"/>
    <n v="332.86"/>
  </r>
  <r>
    <n v="2236"/>
    <s v="NZ-2025-267226"/>
    <x v="752"/>
    <d v="2025-03-28T00:00:00"/>
    <x v="3"/>
    <s v="First Class"/>
    <s v="MA-1904"/>
    <s v="Mark Russell"/>
    <x v="2"/>
    <x v="7"/>
    <x v="7"/>
    <x v="1"/>
    <x v="3"/>
    <n v="904.93"/>
    <n v="6"/>
    <n v="0.2"/>
    <n v="13.12"/>
  </r>
  <r>
    <n v="2237"/>
    <s v="NZ-2025-739186"/>
    <x v="1171"/>
    <d v="2025-02-25T00:00:00"/>
    <x v="3"/>
    <s v="Second Class"/>
    <s v="CL-2223"/>
    <s v="Claire Brown-Price"/>
    <x v="2"/>
    <x v="1"/>
    <x v="1"/>
    <x v="1"/>
    <x v="8"/>
    <n v="243.22"/>
    <n v="8"/>
    <n v="0.2"/>
    <n v="11.98"/>
  </r>
  <r>
    <n v="2238"/>
    <s v="NZ-2022-316942"/>
    <x v="225"/>
    <d v="2022-12-27T00:00:00"/>
    <x v="4"/>
    <s v="Second Class"/>
    <s v="TR-6390"/>
    <s v="Tracy Butler"/>
    <x v="0"/>
    <x v="4"/>
    <x v="4"/>
    <x v="2"/>
    <x v="11"/>
    <n v="1309.71"/>
    <n v="4"/>
    <n v="0.1"/>
    <n v="160.43"/>
  </r>
  <r>
    <n v="2239"/>
    <s v="NZ-2023-141903"/>
    <x v="454"/>
    <d v="2023-02-16T00:00:00"/>
    <x v="0"/>
    <s v="First Class"/>
    <s v="DA-3225"/>
    <s v="David Zimmerman"/>
    <x v="2"/>
    <x v="8"/>
    <x v="8"/>
    <x v="0"/>
    <x v="0"/>
    <n v="1233.8499999999999"/>
    <n v="3"/>
    <n v="0.2"/>
    <n v="-2.2599999999999998"/>
  </r>
  <r>
    <n v="2240"/>
    <s v="NZ-2025-578475"/>
    <x v="650"/>
    <d v="2025-03-28T00:00:00"/>
    <x v="3"/>
    <s v="Same Day"/>
    <s v="EL-5831"/>
    <s v="Elijah Hills"/>
    <x v="0"/>
    <x v="7"/>
    <x v="7"/>
    <x v="2"/>
    <x v="9"/>
    <n v="1127.08"/>
    <n v="3"/>
    <n v="0.1"/>
    <n v="52.5"/>
  </r>
  <r>
    <n v="2241"/>
    <s v="NZ-2022-503127"/>
    <x v="213"/>
    <d v="2022-02-05T00:00:00"/>
    <x v="4"/>
    <s v="First Class"/>
    <s v="SA-1115"/>
    <s v="Sarah Graham"/>
    <x v="0"/>
    <x v="4"/>
    <x v="4"/>
    <x v="1"/>
    <x v="1"/>
    <n v="383.84"/>
    <n v="10"/>
    <n v="0.1"/>
    <n v="69.86"/>
  </r>
  <r>
    <n v="2242"/>
    <s v="NZ-2021-962599"/>
    <x v="230"/>
    <d v="2021-11-06T00:00:00"/>
    <x v="1"/>
    <s v="First Class"/>
    <s v="LI-8001"/>
    <s v="Lisa Martin-Fuller"/>
    <x v="2"/>
    <x v="1"/>
    <x v="1"/>
    <x v="0"/>
    <x v="0"/>
    <n v="1478.19"/>
    <n v="7"/>
    <n v="0.1"/>
    <n v="53.19"/>
  </r>
  <r>
    <n v="2243"/>
    <s v="NZ-2023-863422"/>
    <x v="603"/>
    <d v="2023-07-11T00:00:00"/>
    <x v="0"/>
    <s v="Second Class"/>
    <s v="LA-9522"/>
    <s v="Lance Roberts"/>
    <x v="2"/>
    <x v="0"/>
    <x v="0"/>
    <x v="0"/>
    <x v="4"/>
    <n v="64.739999999999995"/>
    <n v="2"/>
    <n v="0.15"/>
    <n v="15.39"/>
  </r>
  <r>
    <n v="2244"/>
    <s v="NZ-2024-218533"/>
    <x v="21"/>
    <d v="2024-07-02T00:00:00"/>
    <x v="2"/>
    <s v="Second Class"/>
    <s v="RA-8701"/>
    <s v="Rachel Greer-Sinclair"/>
    <x v="2"/>
    <x v="9"/>
    <x v="6"/>
    <x v="0"/>
    <x v="6"/>
    <n v="777.42"/>
    <n v="6"/>
    <n v="0.15"/>
    <n v="110.07"/>
  </r>
  <r>
    <n v="2245"/>
    <s v="NZ-2023-781990"/>
    <x v="1172"/>
    <d v="2023-04-24T00:00:00"/>
    <x v="0"/>
    <s v="Same Day"/>
    <s v="EM-8413"/>
    <s v="Emma Woods"/>
    <x v="0"/>
    <x v="3"/>
    <x v="3"/>
    <x v="1"/>
    <x v="1"/>
    <n v="1223.25"/>
    <n v="6"/>
    <n v="0.15"/>
    <n v="263.33999999999997"/>
  </r>
  <r>
    <n v="2246"/>
    <s v="NZ-2025-678478"/>
    <x v="1101"/>
    <d v="2025-03-10T00:00:00"/>
    <x v="3"/>
    <s v="Standard Class"/>
    <s v="VI-5258"/>
    <s v="Victoria Green"/>
    <x v="1"/>
    <x v="6"/>
    <x v="6"/>
    <x v="1"/>
    <x v="1"/>
    <n v="921.6"/>
    <n v="7"/>
    <n v="0.2"/>
    <n v="-2.02"/>
  </r>
  <r>
    <n v="2247"/>
    <s v="NZ-2024-402459"/>
    <x v="678"/>
    <d v="2024-01-04T00:00:00"/>
    <x v="2"/>
    <s v="First Class"/>
    <s v="JO-2471"/>
    <s v="Jordan Richards"/>
    <x v="0"/>
    <x v="9"/>
    <x v="6"/>
    <x v="2"/>
    <x v="11"/>
    <n v="1031.27"/>
    <n v="7"/>
    <n v="0.15"/>
    <n v="72.44"/>
  </r>
  <r>
    <n v="2248"/>
    <s v="NZ-2024-849476"/>
    <x v="896"/>
    <d v="2024-12-04T00:00:00"/>
    <x v="2"/>
    <s v="First Class"/>
    <s v="TY-2087"/>
    <s v="Tyler Day-Green"/>
    <x v="0"/>
    <x v="4"/>
    <x v="4"/>
    <x v="1"/>
    <x v="3"/>
    <n v="1362.9"/>
    <n v="3"/>
    <n v="0.15"/>
    <n v="244.64"/>
  </r>
  <r>
    <n v="2249"/>
    <s v="NZ-2023-832916"/>
    <x v="542"/>
    <d v="2023-11-08T00:00:00"/>
    <x v="0"/>
    <s v="Standard Class"/>
    <s v="AM-3220"/>
    <s v="Amy Ramsay"/>
    <x v="0"/>
    <x v="6"/>
    <x v="6"/>
    <x v="0"/>
    <x v="4"/>
    <n v="525.11"/>
    <n v="4"/>
    <n v="0.1"/>
    <n v="131.22"/>
  </r>
  <r>
    <n v="2250"/>
    <s v="NZ-2021-719257"/>
    <x v="1173"/>
    <d v="2021-10-13T00:00:00"/>
    <x v="1"/>
    <s v="Standard Class"/>
    <s v="HE-3609"/>
    <s v="Helen Reeves"/>
    <x v="2"/>
    <x v="7"/>
    <x v="7"/>
    <x v="2"/>
    <x v="5"/>
    <n v="1156.47"/>
    <n v="3"/>
    <n v="0.1"/>
    <n v="120.71"/>
  </r>
  <r>
    <n v="2251"/>
    <s v="NZ-2023-896841"/>
    <x v="846"/>
    <d v="2023-11-27T00:00:00"/>
    <x v="0"/>
    <s v="Same Day"/>
    <s v="PA-4780"/>
    <s v="Patrick Field"/>
    <x v="0"/>
    <x v="0"/>
    <x v="0"/>
    <x v="2"/>
    <x v="2"/>
    <n v="1248.24"/>
    <n v="10"/>
    <n v="0.15"/>
    <n v="156.38999999999999"/>
  </r>
  <r>
    <n v="2252"/>
    <s v="NZ-2025-223785"/>
    <x v="1174"/>
    <d v="2025-01-10T00:00:00"/>
    <x v="3"/>
    <s v="Standard Class"/>
    <s v="DE-3530"/>
    <s v="Dean Rowland"/>
    <x v="0"/>
    <x v="8"/>
    <x v="8"/>
    <x v="2"/>
    <x v="9"/>
    <n v="676.71"/>
    <n v="7"/>
    <n v="0.1"/>
    <n v="24.18"/>
  </r>
  <r>
    <n v="2253"/>
    <s v="NZ-2023-515867"/>
    <x v="1175"/>
    <d v="2023-02-01T00:00:00"/>
    <x v="0"/>
    <s v="Standard Class"/>
    <s v="SH-6303"/>
    <s v="Shelley Mason-Millar"/>
    <x v="2"/>
    <x v="2"/>
    <x v="2"/>
    <x v="1"/>
    <x v="7"/>
    <n v="519.34"/>
    <n v="10"/>
    <n v="0.2"/>
    <n v="67.650000000000006"/>
  </r>
  <r>
    <n v="2254"/>
    <s v="NZ-2022-516032"/>
    <x v="898"/>
    <d v="2022-11-19T00:00:00"/>
    <x v="4"/>
    <s v="Standard Class"/>
    <s v="ZO-4990"/>
    <s v="Zoe Bradley"/>
    <x v="1"/>
    <x v="0"/>
    <x v="0"/>
    <x v="2"/>
    <x v="11"/>
    <n v="472.68"/>
    <n v="5"/>
    <n v="0.1"/>
    <n v="91.76"/>
  </r>
  <r>
    <n v="2255"/>
    <s v="NZ-2022-137590"/>
    <x v="1176"/>
    <d v="2022-11-06T00:00:00"/>
    <x v="4"/>
    <s v="Standard Class"/>
    <s v="NA-4165"/>
    <s v="Nathan Mears"/>
    <x v="1"/>
    <x v="9"/>
    <x v="6"/>
    <x v="0"/>
    <x v="6"/>
    <n v="111.78"/>
    <n v="5"/>
    <n v="0.1"/>
    <n v="23.7"/>
  </r>
  <r>
    <n v="2256"/>
    <s v="NZ-2023-968175"/>
    <x v="589"/>
    <d v="2023-11-02T00:00:00"/>
    <x v="0"/>
    <s v="Second Class"/>
    <s v="CH-2395"/>
    <s v="Charles Edwards"/>
    <x v="2"/>
    <x v="3"/>
    <x v="3"/>
    <x v="2"/>
    <x v="11"/>
    <n v="1243.1400000000001"/>
    <n v="2"/>
    <n v="0"/>
    <n v="145.08000000000001"/>
  </r>
  <r>
    <n v="2257"/>
    <s v="NZ-2025-667814"/>
    <x v="969"/>
    <d v="2025-06-26T00:00:00"/>
    <x v="3"/>
    <s v="Same Day"/>
    <s v="AN-3156"/>
    <s v="Angela Lowe-Carpenter"/>
    <x v="1"/>
    <x v="3"/>
    <x v="3"/>
    <x v="2"/>
    <x v="5"/>
    <n v="1476.45"/>
    <n v="7"/>
    <n v="0.1"/>
    <n v="243.35"/>
  </r>
  <r>
    <n v="2258"/>
    <s v="NZ-2022-852872"/>
    <x v="324"/>
    <d v="2023-01-03T00:00:00"/>
    <x v="0"/>
    <s v="Same Day"/>
    <s v="JA-2196"/>
    <s v="Jack Anderson"/>
    <x v="2"/>
    <x v="7"/>
    <x v="7"/>
    <x v="2"/>
    <x v="5"/>
    <n v="965.29"/>
    <n v="3"/>
    <n v="0"/>
    <n v="180.55"/>
  </r>
  <r>
    <n v="2259"/>
    <s v="NZ-2025-894979"/>
    <x v="294"/>
    <d v="2025-01-05T00:00:00"/>
    <x v="3"/>
    <s v="Second Class"/>
    <s v="AN-8086"/>
    <s v="Anna Barnes"/>
    <x v="2"/>
    <x v="0"/>
    <x v="0"/>
    <x v="2"/>
    <x v="5"/>
    <n v="768.09"/>
    <n v="9"/>
    <n v="0.1"/>
    <n v="116.97"/>
  </r>
  <r>
    <n v="2260"/>
    <s v="NZ-2024-197031"/>
    <x v="301"/>
    <d v="2024-03-08T00:00:00"/>
    <x v="2"/>
    <s v="Second Class"/>
    <s v="DA-3926"/>
    <s v="David Aitken"/>
    <x v="1"/>
    <x v="3"/>
    <x v="3"/>
    <x v="0"/>
    <x v="0"/>
    <n v="178.38"/>
    <n v="9"/>
    <n v="0.1"/>
    <n v="17.3"/>
  </r>
  <r>
    <n v="2261"/>
    <s v="NZ-2021-912068"/>
    <x v="1177"/>
    <d v="2021-11-10T00:00:00"/>
    <x v="1"/>
    <s v="Standard Class"/>
    <s v="LO-6997"/>
    <s v="Louise Lloyd"/>
    <x v="2"/>
    <x v="7"/>
    <x v="7"/>
    <x v="2"/>
    <x v="11"/>
    <n v="278.68"/>
    <n v="5"/>
    <n v="0"/>
    <n v="5.73"/>
  </r>
  <r>
    <n v="2262"/>
    <s v="NZ-2022-376316"/>
    <x v="886"/>
    <d v="2022-05-06T00:00:00"/>
    <x v="4"/>
    <s v="First Class"/>
    <s v="DY-3767"/>
    <s v="Dylan Jones"/>
    <x v="2"/>
    <x v="5"/>
    <x v="5"/>
    <x v="2"/>
    <x v="9"/>
    <n v="268.08"/>
    <n v="1"/>
    <n v="0.15"/>
    <n v="29.18"/>
  </r>
  <r>
    <n v="2263"/>
    <s v="NZ-2023-785370"/>
    <x v="419"/>
    <d v="2023-08-30T00:00:00"/>
    <x v="0"/>
    <s v="First Class"/>
    <s v="PA-7908"/>
    <s v="Paige Jackson"/>
    <x v="1"/>
    <x v="4"/>
    <x v="4"/>
    <x v="0"/>
    <x v="0"/>
    <n v="667.31"/>
    <n v="10"/>
    <n v="0.1"/>
    <n v="55.54"/>
  </r>
  <r>
    <n v="2264"/>
    <s v="NZ-2022-739309"/>
    <x v="1178"/>
    <d v="2022-08-25T00:00:00"/>
    <x v="4"/>
    <s v="Same Day"/>
    <s v="MA-9942"/>
    <s v="Mary Turner"/>
    <x v="2"/>
    <x v="7"/>
    <x v="7"/>
    <x v="1"/>
    <x v="8"/>
    <n v="141.1"/>
    <n v="9"/>
    <n v="0.15"/>
    <n v="2.2599999999999998"/>
  </r>
  <r>
    <n v="2265"/>
    <s v="NZ-2022-637538"/>
    <x v="927"/>
    <d v="2022-03-17T00:00:00"/>
    <x v="4"/>
    <s v="Standard Class"/>
    <s v="CH-2373"/>
    <s v="Chloe Orr"/>
    <x v="0"/>
    <x v="0"/>
    <x v="0"/>
    <x v="0"/>
    <x v="0"/>
    <n v="302.63"/>
    <n v="10"/>
    <n v="0"/>
    <n v="78.010000000000005"/>
  </r>
  <r>
    <n v="2266"/>
    <s v="NZ-2021-627772"/>
    <x v="313"/>
    <d v="2021-12-21T00:00:00"/>
    <x v="1"/>
    <s v="Second Class"/>
    <s v="CH-3848"/>
    <s v="Christina Burke"/>
    <x v="2"/>
    <x v="5"/>
    <x v="5"/>
    <x v="1"/>
    <x v="1"/>
    <n v="957.82"/>
    <n v="7"/>
    <n v="0.15"/>
    <n v="31.89"/>
  </r>
  <r>
    <n v="2267"/>
    <s v="NZ-2021-268593"/>
    <x v="800"/>
    <d v="2021-10-03T00:00:00"/>
    <x v="1"/>
    <s v="Same Day"/>
    <s v="PE-4983"/>
    <s v="Peter Jellyman"/>
    <x v="0"/>
    <x v="9"/>
    <x v="6"/>
    <x v="2"/>
    <x v="5"/>
    <n v="800.71"/>
    <n v="4"/>
    <n v="0.2"/>
    <n v="55.59"/>
  </r>
  <r>
    <n v="2268"/>
    <s v="NZ-2021-407505"/>
    <x v="657"/>
    <d v="2021-10-17T00:00:00"/>
    <x v="1"/>
    <s v="Second Class"/>
    <s v="WA-1471"/>
    <s v="Wayne Cameron-Bond"/>
    <x v="1"/>
    <x v="3"/>
    <x v="3"/>
    <x v="1"/>
    <x v="3"/>
    <n v="1116.04"/>
    <n v="9"/>
    <n v="0.15"/>
    <n v="80.75"/>
  </r>
  <r>
    <n v="2269"/>
    <s v="NZ-2024-674746"/>
    <x v="203"/>
    <d v="2024-01-31T00:00:00"/>
    <x v="2"/>
    <s v="Same Day"/>
    <s v="ST-6979"/>
    <s v="Steven Edwards"/>
    <x v="2"/>
    <x v="6"/>
    <x v="6"/>
    <x v="1"/>
    <x v="8"/>
    <n v="1024.42"/>
    <n v="10"/>
    <n v="0.1"/>
    <n v="145.07"/>
  </r>
  <r>
    <n v="2270"/>
    <s v="NZ-2023-540429"/>
    <x v="946"/>
    <d v="2023-09-10T00:00:00"/>
    <x v="0"/>
    <s v="Second Class"/>
    <s v="CA-1101"/>
    <s v="Cameron Parsons"/>
    <x v="0"/>
    <x v="8"/>
    <x v="8"/>
    <x v="1"/>
    <x v="1"/>
    <n v="409.74"/>
    <n v="5"/>
    <n v="0"/>
    <n v="31.65"/>
  </r>
  <r>
    <n v="2271"/>
    <s v="NZ-2021-975150"/>
    <x v="224"/>
    <d v="2021-12-13T00:00:00"/>
    <x v="1"/>
    <s v="Standard Class"/>
    <s v="RI-6542"/>
    <s v="Richard Morgan"/>
    <x v="0"/>
    <x v="0"/>
    <x v="0"/>
    <x v="2"/>
    <x v="2"/>
    <n v="335.27"/>
    <n v="10"/>
    <n v="0.2"/>
    <n v="26.66"/>
  </r>
  <r>
    <n v="2272"/>
    <s v="NZ-2022-258921"/>
    <x v="658"/>
    <d v="2022-01-29T00:00:00"/>
    <x v="4"/>
    <s v="Standard Class"/>
    <s v="AN-9069"/>
    <s v="Angela Wilton-Potter"/>
    <x v="0"/>
    <x v="8"/>
    <x v="8"/>
    <x v="1"/>
    <x v="1"/>
    <n v="836.92"/>
    <n v="5"/>
    <n v="0.1"/>
    <n v="28.83"/>
  </r>
  <r>
    <n v="2273"/>
    <s v="NZ-2023-277570"/>
    <x v="478"/>
    <d v="2023-12-12T00:00:00"/>
    <x v="0"/>
    <s v="Standard Class"/>
    <s v="DA-2603"/>
    <s v="David Wallace"/>
    <x v="1"/>
    <x v="1"/>
    <x v="1"/>
    <x v="0"/>
    <x v="6"/>
    <n v="153.51"/>
    <n v="10"/>
    <n v="0"/>
    <n v="34.44"/>
  </r>
  <r>
    <n v="2274"/>
    <s v="NZ-2023-180079"/>
    <x v="809"/>
    <d v="2023-05-23T00:00:00"/>
    <x v="0"/>
    <s v="Standard Class"/>
    <s v="PA-3444"/>
    <s v="Patricia Dalziel"/>
    <x v="0"/>
    <x v="0"/>
    <x v="0"/>
    <x v="0"/>
    <x v="10"/>
    <n v="603.55999999999995"/>
    <n v="4"/>
    <n v="0.2"/>
    <n v="58.84"/>
  </r>
  <r>
    <n v="2275"/>
    <s v="NZ-2022-718223"/>
    <x v="587"/>
    <d v="2022-07-04T00:00:00"/>
    <x v="4"/>
    <s v="Same Day"/>
    <s v="MA-4031"/>
    <s v="Mark Atkinson"/>
    <x v="1"/>
    <x v="6"/>
    <x v="6"/>
    <x v="1"/>
    <x v="3"/>
    <n v="478.95"/>
    <n v="2"/>
    <n v="0.2"/>
    <n v="57.76"/>
  </r>
  <r>
    <n v="2276"/>
    <s v="NZ-2025-128582"/>
    <x v="415"/>
    <d v="2025-03-16T00:00:00"/>
    <x v="3"/>
    <s v="Standard Class"/>
    <s v="KA-1659"/>
    <s v="Kate Thompson"/>
    <x v="1"/>
    <x v="1"/>
    <x v="1"/>
    <x v="2"/>
    <x v="9"/>
    <n v="650.63"/>
    <n v="3"/>
    <n v="0.2"/>
    <n v="53.44"/>
  </r>
  <r>
    <n v="2277"/>
    <s v="NZ-2024-514265"/>
    <x v="1179"/>
    <d v="2024-12-07T00:00:00"/>
    <x v="2"/>
    <s v="First Class"/>
    <s v="LU-4663"/>
    <s v="Luke Cook-Stokes"/>
    <x v="0"/>
    <x v="4"/>
    <x v="4"/>
    <x v="1"/>
    <x v="3"/>
    <n v="527.04999999999995"/>
    <n v="8"/>
    <n v="0.1"/>
    <n v="121.92"/>
  </r>
  <r>
    <n v="2278"/>
    <s v="NZ-2022-546918"/>
    <x v="1180"/>
    <d v="2022-09-13T00:00:00"/>
    <x v="4"/>
    <s v="Same Day"/>
    <s v="JO-6741"/>
    <s v="John Ryan"/>
    <x v="1"/>
    <x v="6"/>
    <x v="6"/>
    <x v="2"/>
    <x v="11"/>
    <n v="1127.27"/>
    <n v="5"/>
    <n v="0.2"/>
    <n v="49.59"/>
  </r>
  <r>
    <n v="2279"/>
    <s v="NZ-2023-427072"/>
    <x v="599"/>
    <d v="2023-09-24T00:00:00"/>
    <x v="0"/>
    <s v="Second Class"/>
    <s v="TR-5011"/>
    <s v="Troy Moody"/>
    <x v="2"/>
    <x v="5"/>
    <x v="5"/>
    <x v="1"/>
    <x v="3"/>
    <n v="214.67"/>
    <n v="3"/>
    <n v="0.1"/>
    <n v="5.3"/>
  </r>
  <r>
    <n v="2280"/>
    <s v="NZ-2024-762484"/>
    <x v="995"/>
    <d v="2024-06-30T00:00:00"/>
    <x v="2"/>
    <s v="First Class"/>
    <s v="RO-8486"/>
    <s v="Robert Sowman"/>
    <x v="2"/>
    <x v="4"/>
    <x v="4"/>
    <x v="1"/>
    <x v="7"/>
    <n v="441.75"/>
    <n v="6"/>
    <n v="0"/>
    <n v="51.59"/>
  </r>
  <r>
    <n v="2281"/>
    <s v="NZ-2024-133468"/>
    <x v="1181"/>
    <d v="2024-02-29T00:00:00"/>
    <x v="2"/>
    <s v="Standard Class"/>
    <s v="DE-8238"/>
    <s v="Dean Wills-Nielsen"/>
    <x v="1"/>
    <x v="1"/>
    <x v="1"/>
    <x v="1"/>
    <x v="1"/>
    <n v="938.84"/>
    <n v="8"/>
    <n v="0"/>
    <n v="254.41"/>
  </r>
  <r>
    <n v="2282"/>
    <s v="NZ-2024-892834"/>
    <x v="1061"/>
    <d v="2024-08-17T00:00:00"/>
    <x v="2"/>
    <s v="Standard Class"/>
    <s v="LO-6991"/>
    <s v="Louise Williams-Pike"/>
    <x v="0"/>
    <x v="4"/>
    <x v="4"/>
    <x v="1"/>
    <x v="3"/>
    <n v="1445.28"/>
    <n v="4"/>
    <n v="0.1"/>
    <n v="-7.72"/>
  </r>
  <r>
    <n v="2283"/>
    <s v="NZ-2021-799716"/>
    <x v="1121"/>
    <d v="2022-01-03T00:00:00"/>
    <x v="4"/>
    <s v="First Class"/>
    <s v="TO-4348"/>
    <s v="Tony Larsen"/>
    <x v="1"/>
    <x v="4"/>
    <x v="4"/>
    <x v="0"/>
    <x v="4"/>
    <n v="1087.25"/>
    <n v="2"/>
    <n v="0.15"/>
    <n v="59.56"/>
  </r>
  <r>
    <n v="2284"/>
    <s v="NZ-2021-135521"/>
    <x v="537"/>
    <d v="2021-12-27T00:00:00"/>
    <x v="1"/>
    <s v="Second Class"/>
    <s v="JO-3570"/>
    <s v="Joanne Baldick"/>
    <x v="1"/>
    <x v="6"/>
    <x v="6"/>
    <x v="2"/>
    <x v="11"/>
    <n v="905.44"/>
    <n v="1"/>
    <n v="0.15"/>
    <n v="186.65"/>
  </r>
  <r>
    <n v="2285"/>
    <s v="NZ-2023-408205"/>
    <x v="1182"/>
    <d v="2023-05-16T00:00:00"/>
    <x v="0"/>
    <s v="Second Class"/>
    <s v="SI-8979"/>
    <s v="Simon Green"/>
    <x v="2"/>
    <x v="8"/>
    <x v="8"/>
    <x v="0"/>
    <x v="10"/>
    <n v="287.57"/>
    <n v="7"/>
    <n v="0.2"/>
    <n v="33.35"/>
  </r>
  <r>
    <n v="2286"/>
    <s v="NZ-2021-609992"/>
    <x v="133"/>
    <d v="2021-08-05T00:00:00"/>
    <x v="1"/>
    <s v="Second Class"/>
    <s v="CO-9669"/>
    <s v="Courtney Nielsen"/>
    <x v="1"/>
    <x v="8"/>
    <x v="8"/>
    <x v="2"/>
    <x v="11"/>
    <n v="25.05"/>
    <n v="4"/>
    <n v="0.1"/>
    <n v="1.64"/>
  </r>
  <r>
    <n v="2287"/>
    <s v="NZ-2022-558610"/>
    <x v="578"/>
    <d v="2022-10-09T00:00:00"/>
    <x v="4"/>
    <s v="Second Class"/>
    <s v="AN-8681"/>
    <s v="Andrea Gardiner"/>
    <x v="2"/>
    <x v="0"/>
    <x v="0"/>
    <x v="1"/>
    <x v="7"/>
    <n v="44.94"/>
    <n v="7"/>
    <n v="0.1"/>
    <n v="4.78"/>
  </r>
  <r>
    <n v="2288"/>
    <s v="NZ-2023-186050"/>
    <x v="73"/>
    <d v="2023-04-03T00:00:00"/>
    <x v="0"/>
    <s v="Second Class"/>
    <s v="GE-4830"/>
    <s v="Geoffrey Coutts"/>
    <x v="0"/>
    <x v="9"/>
    <x v="6"/>
    <x v="0"/>
    <x v="0"/>
    <n v="960.68"/>
    <n v="2"/>
    <n v="0"/>
    <n v="87.44"/>
  </r>
  <r>
    <n v="2289"/>
    <s v="NZ-2023-132506"/>
    <x v="1183"/>
    <d v="2023-05-14T00:00:00"/>
    <x v="0"/>
    <s v="Same Day"/>
    <s v="NA-5528"/>
    <s v="Natasha Smith"/>
    <x v="1"/>
    <x v="0"/>
    <x v="0"/>
    <x v="0"/>
    <x v="6"/>
    <n v="781.27"/>
    <n v="3"/>
    <n v="0"/>
    <n v="109.78"/>
  </r>
  <r>
    <n v="2290"/>
    <s v="NZ-2022-399567"/>
    <x v="450"/>
    <d v="2022-05-08T00:00:00"/>
    <x v="4"/>
    <s v="First Class"/>
    <s v="NI-7536"/>
    <s v="Nikita Cragg"/>
    <x v="0"/>
    <x v="8"/>
    <x v="8"/>
    <x v="1"/>
    <x v="1"/>
    <n v="553.54999999999995"/>
    <n v="6"/>
    <n v="0.15"/>
    <n v="119.36"/>
  </r>
  <r>
    <n v="2291"/>
    <s v="NZ-2025-764944"/>
    <x v="829"/>
    <d v="2025-07-06T00:00:00"/>
    <x v="3"/>
    <s v="First Class"/>
    <s v="VA-8904"/>
    <s v="Vaughan Higgins"/>
    <x v="2"/>
    <x v="2"/>
    <x v="2"/>
    <x v="1"/>
    <x v="7"/>
    <n v="928.29"/>
    <n v="6"/>
    <n v="0.15"/>
    <n v="27.41"/>
  </r>
  <r>
    <n v="2292"/>
    <s v="NZ-2023-936672"/>
    <x v="97"/>
    <d v="2023-09-14T00:00:00"/>
    <x v="0"/>
    <s v="First Class"/>
    <s v="SA-3707"/>
    <s v="Samuel Thomas"/>
    <x v="0"/>
    <x v="2"/>
    <x v="2"/>
    <x v="2"/>
    <x v="9"/>
    <n v="1259.01"/>
    <n v="4"/>
    <n v="0.1"/>
    <n v="267.91000000000003"/>
  </r>
  <r>
    <n v="2293"/>
    <s v="NZ-2024-243294"/>
    <x v="1108"/>
    <d v="2024-09-30T00:00:00"/>
    <x v="2"/>
    <s v="Second Class"/>
    <s v="RU-3673"/>
    <s v="Ruby Ward"/>
    <x v="0"/>
    <x v="1"/>
    <x v="1"/>
    <x v="2"/>
    <x v="9"/>
    <n v="603.77"/>
    <n v="4"/>
    <n v="0.2"/>
    <n v="129.63999999999999"/>
  </r>
  <r>
    <n v="2294"/>
    <s v="NZ-2024-452522"/>
    <x v="358"/>
    <d v="2024-06-17T00:00:00"/>
    <x v="2"/>
    <s v="Same Day"/>
    <s v="VI-6089"/>
    <s v="Vivienne Alve"/>
    <x v="2"/>
    <x v="5"/>
    <x v="5"/>
    <x v="1"/>
    <x v="8"/>
    <n v="1302.27"/>
    <n v="4"/>
    <n v="0.15"/>
    <n v="38.020000000000003"/>
  </r>
  <r>
    <n v="2295"/>
    <s v="NZ-2024-778269"/>
    <x v="575"/>
    <d v="2024-01-13T00:00:00"/>
    <x v="2"/>
    <s v="Standard Class"/>
    <s v="SA-3902"/>
    <s v="Samantha Collis"/>
    <x v="2"/>
    <x v="1"/>
    <x v="1"/>
    <x v="0"/>
    <x v="4"/>
    <n v="515.27"/>
    <n v="1"/>
    <n v="0.2"/>
    <n v="59.8"/>
  </r>
  <r>
    <n v="2296"/>
    <s v="NZ-2023-616135"/>
    <x v="1143"/>
    <d v="2023-09-02T00:00:00"/>
    <x v="0"/>
    <s v="Standard Class"/>
    <s v="MI-8983"/>
    <s v="Michael Jacques-Wells"/>
    <x v="1"/>
    <x v="8"/>
    <x v="8"/>
    <x v="0"/>
    <x v="0"/>
    <n v="455.94"/>
    <n v="5"/>
    <n v="0.15"/>
    <n v="47.33"/>
  </r>
  <r>
    <n v="2297"/>
    <s v="NZ-2023-128383"/>
    <x v="164"/>
    <d v="2023-12-06T00:00:00"/>
    <x v="0"/>
    <s v="First Class"/>
    <s v="ST-8430"/>
    <s v="Stacey Harris"/>
    <x v="0"/>
    <x v="8"/>
    <x v="8"/>
    <x v="2"/>
    <x v="2"/>
    <n v="774.25"/>
    <n v="8"/>
    <n v="0"/>
    <n v="199.35"/>
  </r>
  <r>
    <n v="2298"/>
    <s v="NZ-2023-675128"/>
    <x v="1184"/>
    <d v="2023-07-06T00:00:00"/>
    <x v="0"/>
    <s v="Same Day"/>
    <s v="CH-8866"/>
    <s v="Charlotte Morris"/>
    <x v="1"/>
    <x v="1"/>
    <x v="1"/>
    <x v="1"/>
    <x v="1"/>
    <n v="790.31"/>
    <n v="4"/>
    <n v="0.2"/>
    <n v="172.64"/>
  </r>
  <r>
    <n v="2299"/>
    <s v="NZ-2024-105102"/>
    <x v="1185"/>
    <d v="2024-07-22T00:00:00"/>
    <x v="2"/>
    <s v="Second Class"/>
    <s v="SH-2678"/>
    <s v="Shelley Smith"/>
    <x v="2"/>
    <x v="8"/>
    <x v="8"/>
    <x v="1"/>
    <x v="3"/>
    <n v="249.62"/>
    <n v="9"/>
    <n v="0"/>
    <n v="50.73"/>
  </r>
  <r>
    <n v="2300"/>
    <s v="NZ-2022-734370"/>
    <x v="967"/>
    <d v="2022-01-16T00:00:00"/>
    <x v="4"/>
    <s v="Second Class"/>
    <s v="SH-3769"/>
    <s v="Sheryl Learmonth-Pike"/>
    <x v="1"/>
    <x v="8"/>
    <x v="8"/>
    <x v="0"/>
    <x v="0"/>
    <n v="169.85"/>
    <n v="3"/>
    <n v="0"/>
    <n v="18.22"/>
  </r>
  <r>
    <n v="2301"/>
    <s v="NZ-2024-948095"/>
    <x v="296"/>
    <d v="2024-02-16T00:00:00"/>
    <x v="2"/>
    <s v="Same Day"/>
    <s v="DA-6251"/>
    <s v="David Edwards"/>
    <x v="1"/>
    <x v="5"/>
    <x v="5"/>
    <x v="2"/>
    <x v="5"/>
    <n v="1350.23"/>
    <n v="7"/>
    <n v="0.2"/>
    <n v="290.52999999999997"/>
  </r>
  <r>
    <n v="2302"/>
    <s v="NZ-2023-622218"/>
    <x v="99"/>
    <d v="2023-11-07T00:00:00"/>
    <x v="0"/>
    <s v="First Class"/>
    <s v="DE-4432"/>
    <s v="Deborah Dillon-Holmes"/>
    <x v="1"/>
    <x v="3"/>
    <x v="3"/>
    <x v="0"/>
    <x v="0"/>
    <n v="601.12"/>
    <n v="4"/>
    <n v="0.1"/>
    <n v="84.22"/>
  </r>
  <r>
    <n v="2303"/>
    <s v="NZ-2022-864782"/>
    <x v="614"/>
    <d v="2022-04-29T00:00:00"/>
    <x v="4"/>
    <s v="Second Class"/>
    <s v="WA-3005"/>
    <s v="Wayne Green-Phillips"/>
    <x v="1"/>
    <x v="4"/>
    <x v="4"/>
    <x v="0"/>
    <x v="10"/>
    <n v="1063.31"/>
    <n v="10"/>
    <n v="0.1"/>
    <n v="233.74"/>
  </r>
  <r>
    <n v="2304"/>
    <s v="NZ-2025-601322"/>
    <x v="652"/>
    <d v="2025-04-20T00:00:00"/>
    <x v="3"/>
    <s v="Standard Class"/>
    <s v="PE-6683"/>
    <s v="Peter York"/>
    <x v="1"/>
    <x v="9"/>
    <x v="6"/>
    <x v="1"/>
    <x v="3"/>
    <n v="139.56"/>
    <n v="6"/>
    <n v="0.15"/>
    <n v="9.58"/>
  </r>
  <r>
    <n v="2305"/>
    <s v="NZ-2022-837138"/>
    <x v="275"/>
    <d v="2022-12-22T00:00:00"/>
    <x v="4"/>
    <s v="Standard Class"/>
    <s v="SH-9979"/>
    <s v="Shaun Bowden"/>
    <x v="1"/>
    <x v="4"/>
    <x v="4"/>
    <x v="0"/>
    <x v="0"/>
    <n v="1346.23"/>
    <n v="10"/>
    <n v="0.1"/>
    <n v="168.59"/>
  </r>
  <r>
    <n v="2306"/>
    <s v="NZ-2023-389531"/>
    <x v="618"/>
    <d v="2023-02-20T00:00:00"/>
    <x v="0"/>
    <s v="First Class"/>
    <s v="KI-7714"/>
    <s v="Kingston Trask"/>
    <x v="2"/>
    <x v="0"/>
    <x v="0"/>
    <x v="1"/>
    <x v="7"/>
    <n v="586.19000000000005"/>
    <n v="10"/>
    <n v="0.2"/>
    <n v="35.43"/>
  </r>
  <r>
    <n v="2307"/>
    <s v="NZ-2021-754937"/>
    <x v="915"/>
    <d v="2021-08-23T00:00:00"/>
    <x v="1"/>
    <s v="Standard Class"/>
    <s v="JU-6616"/>
    <s v="Julie Law"/>
    <x v="2"/>
    <x v="6"/>
    <x v="6"/>
    <x v="1"/>
    <x v="8"/>
    <n v="763.86"/>
    <n v="8"/>
    <n v="0.15"/>
    <n v="22.91"/>
  </r>
  <r>
    <n v="2308"/>
    <s v="NZ-2022-642916"/>
    <x v="1052"/>
    <d v="2022-10-30T00:00:00"/>
    <x v="4"/>
    <s v="Second Class"/>
    <s v="JE-3518"/>
    <s v="Jennifer Williams"/>
    <x v="2"/>
    <x v="0"/>
    <x v="0"/>
    <x v="2"/>
    <x v="2"/>
    <n v="137.74"/>
    <n v="7"/>
    <n v="0.2"/>
    <n v="6.09"/>
  </r>
  <r>
    <n v="2309"/>
    <s v="NZ-2022-883235"/>
    <x v="613"/>
    <d v="2022-02-23T00:00:00"/>
    <x v="4"/>
    <s v="Standard Class"/>
    <s v="JU-9283"/>
    <s v="Judith Little"/>
    <x v="1"/>
    <x v="3"/>
    <x v="3"/>
    <x v="2"/>
    <x v="5"/>
    <n v="200.49"/>
    <n v="4"/>
    <n v="0"/>
    <n v="1.2"/>
  </r>
  <r>
    <n v="2310"/>
    <s v="NZ-2023-380103"/>
    <x v="1023"/>
    <d v="2023-06-21T00:00:00"/>
    <x v="0"/>
    <s v="Same Day"/>
    <s v="LE-5591"/>
    <s v="Leslie Reid"/>
    <x v="0"/>
    <x v="3"/>
    <x v="3"/>
    <x v="0"/>
    <x v="4"/>
    <n v="674.95"/>
    <n v="3"/>
    <n v="0.1"/>
    <n v="117.69"/>
  </r>
  <r>
    <n v="2311"/>
    <s v="NZ-2023-157415"/>
    <x v="145"/>
    <d v="2023-10-01T00:00:00"/>
    <x v="0"/>
    <s v="Standard Class"/>
    <s v="SA-3605"/>
    <s v="Sarah Ward-Murdoch"/>
    <x v="0"/>
    <x v="5"/>
    <x v="5"/>
    <x v="2"/>
    <x v="5"/>
    <n v="160.12"/>
    <n v="5"/>
    <n v="0.2"/>
    <n v="19.66"/>
  </r>
  <r>
    <n v="2312"/>
    <s v="NZ-2023-272763"/>
    <x v="38"/>
    <d v="2023-04-10T00:00:00"/>
    <x v="0"/>
    <s v="Standard Class"/>
    <s v="MI-3588"/>
    <s v="Michael Williams"/>
    <x v="0"/>
    <x v="5"/>
    <x v="5"/>
    <x v="0"/>
    <x v="4"/>
    <n v="978.02"/>
    <n v="4"/>
    <n v="0.2"/>
    <n v="75.760000000000005"/>
  </r>
  <r>
    <n v="2313"/>
    <s v="NZ-2021-771126"/>
    <x v="1186"/>
    <d v="2021-08-03T00:00:00"/>
    <x v="1"/>
    <s v="Second Class"/>
    <s v="CA-7736"/>
    <s v="Carol Gardiner"/>
    <x v="0"/>
    <x v="4"/>
    <x v="4"/>
    <x v="0"/>
    <x v="0"/>
    <n v="1399.5"/>
    <n v="7"/>
    <n v="0"/>
    <n v="408.72"/>
  </r>
  <r>
    <n v="2314"/>
    <s v="NZ-2022-848767"/>
    <x v="1187"/>
    <d v="2022-03-13T00:00:00"/>
    <x v="4"/>
    <s v="First Class"/>
    <s v="CA-8261"/>
    <s v="Carol Greer"/>
    <x v="0"/>
    <x v="2"/>
    <x v="2"/>
    <x v="0"/>
    <x v="4"/>
    <n v="252.48"/>
    <n v="2"/>
    <n v="0.1"/>
    <n v="12.8"/>
  </r>
  <r>
    <n v="2315"/>
    <s v="NZ-2025-885969"/>
    <x v="1188"/>
    <d v="2025-04-28T00:00:00"/>
    <x v="3"/>
    <s v="Same Day"/>
    <s v="JO-6806"/>
    <s v="Joanna Mason"/>
    <x v="0"/>
    <x v="8"/>
    <x v="8"/>
    <x v="2"/>
    <x v="9"/>
    <n v="743.48"/>
    <n v="5"/>
    <n v="0"/>
    <n v="108.83"/>
  </r>
  <r>
    <n v="2316"/>
    <s v="NZ-2022-905161"/>
    <x v="1189"/>
    <d v="2022-03-26T00:00:00"/>
    <x v="4"/>
    <s v="Second Class"/>
    <s v="AN-3939"/>
    <s v="Anna Campbell"/>
    <x v="0"/>
    <x v="6"/>
    <x v="6"/>
    <x v="2"/>
    <x v="9"/>
    <n v="1123.07"/>
    <n v="5"/>
    <n v="0"/>
    <n v="110.4"/>
  </r>
  <r>
    <n v="2317"/>
    <s v="NZ-2024-273156"/>
    <x v="701"/>
    <d v="2024-06-24T00:00:00"/>
    <x v="2"/>
    <s v="Second Class"/>
    <s v="MA-5054"/>
    <s v="Matthew Riley"/>
    <x v="2"/>
    <x v="2"/>
    <x v="2"/>
    <x v="2"/>
    <x v="9"/>
    <n v="1251.73"/>
    <n v="6"/>
    <n v="0.1"/>
    <n v="263.52"/>
  </r>
  <r>
    <n v="2318"/>
    <s v="NZ-2024-343661"/>
    <x v="721"/>
    <d v="2024-02-14T00:00:00"/>
    <x v="2"/>
    <s v="Second Class"/>
    <s v="CH-6044"/>
    <s v="Charles Pickering"/>
    <x v="0"/>
    <x v="0"/>
    <x v="0"/>
    <x v="0"/>
    <x v="10"/>
    <n v="816.38"/>
    <n v="3"/>
    <n v="0"/>
    <n v="176.57"/>
  </r>
  <r>
    <n v="2319"/>
    <s v="NZ-2022-780957"/>
    <x v="1066"/>
    <d v="2022-10-07T00:00:00"/>
    <x v="4"/>
    <s v="Standard Class"/>
    <s v="SI-9799"/>
    <s v="Simon Horton"/>
    <x v="1"/>
    <x v="3"/>
    <x v="3"/>
    <x v="0"/>
    <x v="10"/>
    <n v="1391.43"/>
    <n v="4"/>
    <n v="0"/>
    <n v="417.02"/>
  </r>
  <r>
    <n v="2320"/>
    <s v="NZ-2022-766095"/>
    <x v="1052"/>
    <d v="2022-11-01T00:00:00"/>
    <x v="4"/>
    <s v="Second Class"/>
    <s v="LA-6405"/>
    <s v="Layla Marshall"/>
    <x v="0"/>
    <x v="2"/>
    <x v="2"/>
    <x v="2"/>
    <x v="5"/>
    <n v="1491.39"/>
    <n v="1"/>
    <n v="0"/>
    <n v="123.1"/>
  </r>
  <r>
    <n v="2321"/>
    <s v="NZ-2022-407149"/>
    <x v="991"/>
    <d v="2022-10-11T00:00:00"/>
    <x v="4"/>
    <s v="Second Class"/>
    <s v="LI-2739"/>
    <s v="Lisa Waller"/>
    <x v="2"/>
    <x v="2"/>
    <x v="2"/>
    <x v="0"/>
    <x v="4"/>
    <n v="448.11"/>
    <n v="5"/>
    <n v="0.1"/>
    <n v="91.6"/>
  </r>
  <r>
    <n v="2322"/>
    <s v="NZ-2021-756255"/>
    <x v="133"/>
    <d v="2021-08-05T00:00:00"/>
    <x v="1"/>
    <s v="Same Day"/>
    <s v="PA-2418"/>
    <s v="Pauline Richards-Williams"/>
    <x v="2"/>
    <x v="0"/>
    <x v="0"/>
    <x v="1"/>
    <x v="8"/>
    <n v="1386.37"/>
    <n v="7"/>
    <n v="0.15"/>
    <n v="177.14"/>
  </r>
  <r>
    <n v="2323"/>
    <s v="NZ-2021-997469"/>
    <x v="931"/>
    <d v="2021-11-08T00:00:00"/>
    <x v="1"/>
    <s v="Same Day"/>
    <s v="RA-7031"/>
    <s v="Rachel Russell"/>
    <x v="2"/>
    <x v="9"/>
    <x v="6"/>
    <x v="2"/>
    <x v="5"/>
    <n v="249.28"/>
    <n v="10"/>
    <n v="0.15"/>
    <n v="0.06"/>
  </r>
  <r>
    <n v="2324"/>
    <s v="NZ-2025-945644"/>
    <x v="752"/>
    <d v="2025-03-29T00:00:00"/>
    <x v="3"/>
    <s v="Same Day"/>
    <s v="JO-6523"/>
    <s v="Jordan Sutton-Little"/>
    <x v="1"/>
    <x v="1"/>
    <x v="1"/>
    <x v="1"/>
    <x v="1"/>
    <n v="275.31"/>
    <n v="1"/>
    <n v="0.15"/>
    <n v="38.99"/>
  </r>
  <r>
    <n v="2325"/>
    <s v="NZ-2023-912368"/>
    <x v="386"/>
    <d v="2023-12-17T00:00:00"/>
    <x v="0"/>
    <s v="First Class"/>
    <s v="DA-8640"/>
    <s v="Danielle Grant"/>
    <x v="0"/>
    <x v="2"/>
    <x v="2"/>
    <x v="1"/>
    <x v="7"/>
    <n v="410.43"/>
    <n v="6"/>
    <n v="0.2"/>
    <n v="16.350000000000001"/>
  </r>
  <r>
    <n v="2326"/>
    <s v="NZ-2023-364966"/>
    <x v="110"/>
    <d v="2023-10-14T00:00:00"/>
    <x v="0"/>
    <s v="Second Class"/>
    <s v="WI-5297"/>
    <s v="Wikitoria Coleman"/>
    <x v="0"/>
    <x v="0"/>
    <x v="0"/>
    <x v="1"/>
    <x v="8"/>
    <n v="998.98"/>
    <n v="7"/>
    <n v="0"/>
    <n v="149.35"/>
  </r>
  <r>
    <n v="2327"/>
    <s v="NZ-2024-958343"/>
    <x v="699"/>
    <d v="2024-06-28T00:00:00"/>
    <x v="2"/>
    <s v="Same Day"/>
    <s v="RO-5003"/>
    <s v="Robert Barr-Gibb"/>
    <x v="2"/>
    <x v="7"/>
    <x v="7"/>
    <x v="2"/>
    <x v="9"/>
    <n v="257.95999999999998"/>
    <n v="10"/>
    <n v="0.15"/>
    <n v="13.87"/>
  </r>
  <r>
    <n v="2328"/>
    <s v="NZ-2025-933186"/>
    <x v="773"/>
    <d v="2025-04-27T00:00:00"/>
    <x v="3"/>
    <s v="Same Day"/>
    <s v="BR-5043"/>
    <s v="Brooke Funnell"/>
    <x v="1"/>
    <x v="7"/>
    <x v="7"/>
    <x v="2"/>
    <x v="5"/>
    <n v="928.78"/>
    <n v="9"/>
    <n v="0.1"/>
    <n v="145.80000000000001"/>
  </r>
  <r>
    <n v="2329"/>
    <s v="NZ-2022-734611"/>
    <x v="154"/>
    <d v="2022-05-19T00:00:00"/>
    <x v="4"/>
    <s v="Second Class"/>
    <s v="MA-7886"/>
    <s v="Martin Brown"/>
    <x v="1"/>
    <x v="9"/>
    <x v="6"/>
    <x v="1"/>
    <x v="1"/>
    <n v="1108.53"/>
    <n v="10"/>
    <n v="0.1"/>
    <n v="278.16000000000003"/>
  </r>
  <r>
    <n v="2330"/>
    <s v="NZ-2022-924170"/>
    <x v="1190"/>
    <d v="2022-03-07T00:00:00"/>
    <x v="4"/>
    <s v="First Class"/>
    <s v="JE-5007"/>
    <s v="Jennifer George"/>
    <x v="0"/>
    <x v="9"/>
    <x v="6"/>
    <x v="0"/>
    <x v="4"/>
    <n v="377.17"/>
    <n v="1"/>
    <n v="0.15"/>
    <n v="38.33"/>
  </r>
  <r>
    <n v="2331"/>
    <s v="NZ-2021-717499"/>
    <x v="32"/>
    <d v="2022-01-04T00:00:00"/>
    <x v="4"/>
    <s v="Same Day"/>
    <s v="CR-5800"/>
    <s v="Craig Harris"/>
    <x v="2"/>
    <x v="4"/>
    <x v="4"/>
    <x v="2"/>
    <x v="5"/>
    <n v="1203.05"/>
    <n v="2"/>
    <n v="0"/>
    <n v="178.37"/>
  </r>
  <r>
    <n v="2332"/>
    <s v="NZ-2023-864648"/>
    <x v="1191"/>
    <d v="2023-01-07T00:00:00"/>
    <x v="0"/>
    <s v="Same Day"/>
    <s v="TE-7116"/>
    <s v="Teresa McCallum"/>
    <x v="0"/>
    <x v="1"/>
    <x v="1"/>
    <x v="0"/>
    <x v="10"/>
    <n v="781.47"/>
    <n v="4"/>
    <n v="0.15"/>
    <n v="162.68"/>
  </r>
  <r>
    <n v="2333"/>
    <s v="NZ-2024-826204"/>
    <x v="984"/>
    <d v="2024-09-20T00:00:00"/>
    <x v="2"/>
    <s v="First Class"/>
    <s v="DA-9105"/>
    <s v="Daniel Davidson"/>
    <x v="0"/>
    <x v="3"/>
    <x v="3"/>
    <x v="2"/>
    <x v="11"/>
    <n v="222.66"/>
    <n v="4"/>
    <n v="0.1"/>
    <n v="9.07"/>
  </r>
  <r>
    <n v="2334"/>
    <s v="NZ-2025-137607"/>
    <x v="48"/>
    <d v="2025-05-10T00:00:00"/>
    <x v="3"/>
    <s v="First Class"/>
    <s v="LI-2069"/>
    <s v="Lily Turner"/>
    <x v="0"/>
    <x v="9"/>
    <x v="6"/>
    <x v="0"/>
    <x v="4"/>
    <n v="950.53"/>
    <n v="3"/>
    <n v="0.1"/>
    <n v="68.87"/>
  </r>
  <r>
    <n v="2335"/>
    <s v="NZ-2022-892018"/>
    <x v="400"/>
    <d v="2022-01-20T00:00:00"/>
    <x v="4"/>
    <s v="Second Class"/>
    <s v="EV-4337"/>
    <s v="Eva Patchett"/>
    <x v="2"/>
    <x v="9"/>
    <x v="6"/>
    <x v="0"/>
    <x v="0"/>
    <n v="63.93"/>
    <n v="6"/>
    <n v="0"/>
    <n v="16.8"/>
  </r>
  <r>
    <n v="2336"/>
    <s v="NZ-2021-187579"/>
    <x v="619"/>
    <d v="2021-10-09T00:00:00"/>
    <x v="1"/>
    <s v="First Class"/>
    <s v="AN-3784"/>
    <s v="Angela Butler"/>
    <x v="2"/>
    <x v="5"/>
    <x v="5"/>
    <x v="1"/>
    <x v="7"/>
    <n v="1075.32"/>
    <n v="3"/>
    <n v="0.15"/>
    <n v="249.7"/>
  </r>
  <r>
    <n v="2337"/>
    <s v="NZ-2023-695312"/>
    <x v="309"/>
    <d v="2023-05-26T00:00:00"/>
    <x v="0"/>
    <s v="Standard Class"/>
    <s v="MI-2287"/>
    <s v="Michael Thompson"/>
    <x v="2"/>
    <x v="1"/>
    <x v="1"/>
    <x v="1"/>
    <x v="1"/>
    <n v="207.88"/>
    <n v="1"/>
    <n v="0.15"/>
    <n v="46.09"/>
  </r>
  <r>
    <n v="2338"/>
    <s v="NZ-2023-202174"/>
    <x v="980"/>
    <d v="2023-12-31T00:00:00"/>
    <x v="0"/>
    <s v="Same Day"/>
    <s v="JA-8474"/>
    <s v="Jack Cox"/>
    <x v="0"/>
    <x v="6"/>
    <x v="6"/>
    <x v="2"/>
    <x v="5"/>
    <n v="434.5"/>
    <n v="3"/>
    <n v="0"/>
    <n v="64.25"/>
  </r>
  <r>
    <n v="2339"/>
    <s v="NZ-2022-590180"/>
    <x v="176"/>
    <d v="2022-07-25T00:00:00"/>
    <x v="4"/>
    <s v="Second Class"/>
    <s v="CA-6996"/>
    <s v="Carolyn Barr"/>
    <x v="2"/>
    <x v="3"/>
    <x v="3"/>
    <x v="1"/>
    <x v="1"/>
    <n v="1315.58"/>
    <n v="5"/>
    <n v="0"/>
    <n v="157.05000000000001"/>
  </r>
  <r>
    <n v="2340"/>
    <s v="NZ-2022-529131"/>
    <x v="1192"/>
    <d v="2022-03-01T00:00:00"/>
    <x v="4"/>
    <s v="Standard Class"/>
    <s v="JA-2865"/>
    <s v="Jasmine Duncan-Pratt"/>
    <x v="1"/>
    <x v="0"/>
    <x v="0"/>
    <x v="0"/>
    <x v="10"/>
    <n v="702.42"/>
    <n v="4"/>
    <n v="0.15"/>
    <n v="20.58"/>
  </r>
  <r>
    <n v="2341"/>
    <s v="NZ-2023-405851"/>
    <x v="12"/>
    <d v="2023-10-26T00:00:00"/>
    <x v="0"/>
    <s v="Standard Class"/>
    <s v="SC-3489"/>
    <s v="Scott Clarke"/>
    <x v="1"/>
    <x v="1"/>
    <x v="1"/>
    <x v="0"/>
    <x v="4"/>
    <n v="775.9"/>
    <n v="5"/>
    <n v="0.2"/>
    <n v="39.880000000000003"/>
  </r>
  <r>
    <n v="2342"/>
    <s v="NZ-2023-544688"/>
    <x v="319"/>
    <d v="2023-09-12T00:00:00"/>
    <x v="0"/>
    <s v="Same Day"/>
    <s v="LE-8035"/>
    <s v="Leslie Clarke-Skinner"/>
    <x v="1"/>
    <x v="1"/>
    <x v="1"/>
    <x v="0"/>
    <x v="0"/>
    <n v="33.020000000000003"/>
    <n v="10"/>
    <n v="0"/>
    <n v="3.69"/>
  </r>
  <r>
    <n v="2343"/>
    <s v="NZ-2022-912219"/>
    <x v="538"/>
    <d v="2022-08-26T00:00:00"/>
    <x v="4"/>
    <s v="First Class"/>
    <s v="LO-7586"/>
    <s v="Lois Fowler"/>
    <x v="0"/>
    <x v="3"/>
    <x v="3"/>
    <x v="1"/>
    <x v="3"/>
    <n v="1381.31"/>
    <n v="5"/>
    <n v="0.2"/>
    <n v="227.77"/>
  </r>
  <r>
    <n v="2344"/>
    <s v="NZ-2024-416369"/>
    <x v="148"/>
    <d v="2024-11-09T00:00:00"/>
    <x v="2"/>
    <s v="First Class"/>
    <s v="JE-6465"/>
    <s v="Jeffrey Buckley-Larsen"/>
    <x v="1"/>
    <x v="4"/>
    <x v="4"/>
    <x v="2"/>
    <x v="11"/>
    <n v="1224.53"/>
    <n v="3"/>
    <n v="0.1"/>
    <n v="280.27999999999997"/>
  </r>
  <r>
    <n v="2345"/>
    <s v="NZ-2023-701089"/>
    <x v="1193"/>
    <d v="2023-04-06T00:00:00"/>
    <x v="0"/>
    <s v="Same Day"/>
    <s v="CO-6162"/>
    <s v="Connor Davenport"/>
    <x v="2"/>
    <x v="6"/>
    <x v="6"/>
    <x v="2"/>
    <x v="11"/>
    <n v="920.16"/>
    <n v="1"/>
    <n v="0.15"/>
    <n v="95.5"/>
  </r>
  <r>
    <n v="2346"/>
    <s v="NZ-2025-617349"/>
    <x v="570"/>
    <d v="2025-03-21T00:00:00"/>
    <x v="3"/>
    <s v="Second Class"/>
    <s v="NO-4416"/>
    <s v="Noah Phillips"/>
    <x v="1"/>
    <x v="4"/>
    <x v="4"/>
    <x v="2"/>
    <x v="5"/>
    <n v="1258.31"/>
    <n v="3"/>
    <n v="0"/>
    <n v="118.81"/>
  </r>
  <r>
    <n v="2347"/>
    <s v="NZ-2023-384136"/>
    <x v="352"/>
    <d v="2023-11-23T00:00:00"/>
    <x v="0"/>
    <s v="First Class"/>
    <s v="KA-5168"/>
    <s v="Kay Fletcher"/>
    <x v="2"/>
    <x v="1"/>
    <x v="1"/>
    <x v="1"/>
    <x v="1"/>
    <n v="514.72"/>
    <n v="9"/>
    <n v="0"/>
    <n v="99.82"/>
  </r>
  <r>
    <n v="2348"/>
    <s v="NZ-2022-580476"/>
    <x v="1194"/>
    <d v="2022-07-22T00:00:00"/>
    <x v="4"/>
    <s v="Same Day"/>
    <s v="AA-3812"/>
    <s v="Aaron Boyce"/>
    <x v="1"/>
    <x v="6"/>
    <x v="6"/>
    <x v="2"/>
    <x v="9"/>
    <n v="449.42"/>
    <n v="7"/>
    <n v="0"/>
    <n v="113.29"/>
  </r>
  <r>
    <n v="2349"/>
    <s v="NZ-2024-230514"/>
    <x v="218"/>
    <d v="2024-12-01T00:00:00"/>
    <x v="2"/>
    <s v="Second Class"/>
    <s v="CA-1830"/>
    <s v="Cameron Mason"/>
    <x v="1"/>
    <x v="5"/>
    <x v="5"/>
    <x v="1"/>
    <x v="8"/>
    <n v="71.88"/>
    <n v="1"/>
    <n v="0.15"/>
    <n v="9.6999999999999993"/>
  </r>
  <r>
    <n v="2350"/>
    <s v="NZ-2021-257059"/>
    <x v="1121"/>
    <d v="2022-01-03T00:00:00"/>
    <x v="4"/>
    <s v="Standard Class"/>
    <s v="CA-4942"/>
    <s v="Catherine Murdoch-Brooks"/>
    <x v="1"/>
    <x v="0"/>
    <x v="0"/>
    <x v="0"/>
    <x v="0"/>
    <n v="386.8"/>
    <n v="4"/>
    <n v="0.15"/>
    <n v="82.48"/>
  </r>
  <r>
    <n v="2351"/>
    <s v="NZ-2023-418634"/>
    <x v="1195"/>
    <d v="2023-06-03T00:00:00"/>
    <x v="0"/>
    <s v="First Class"/>
    <s v="PA-2903"/>
    <s v="Paul Russell"/>
    <x v="2"/>
    <x v="9"/>
    <x v="6"/>
    <x v="2"/>
    <x v="5"/>
    <n v="509.57"/>
    <n v="2"/>
    <n v="0"/>
    <n v="126.9"/>
  </r>
  <r>
    <n v="2352"/>
    <s v="NZ-2024-882121"/>
    <x v="1196"/>
    <d v="2024-04-07T00:00:00"/>
    <x v="2"/>
    <s v="Standard Class"/>
    <s v="DA-6658"/>
    <s v="Daniel Eglinton"/>
    <x v="2"/>
    <x v="2"/>
    <x v="2"/>
    <x v="2"/>
    <x v="9"/>
    <n v="1142.4000000000001"/>
    <n v="6"/>
    <n v="0.1"/>
    <n v="56.97"/>
  </r>
  <r>
    <n v="2353"/>
    <s v="NZ-2023-103193"/>
    <x v="1184"/>
    <d v="2023-07-04T00:00:00"/>
    <x v="0"/>
    <s v="First Class"/>
    <s v="LY-6484"/>
    <s v="Lynne Drew"/>
    <x v="1"/>
    <x v="5"/>
    <x v="5"/>
    <x v="2"/>
    <x v="5"/>
    <n v="771.59"/>
    <n v="4"/>
    <n v="0"/>
    <n v="99.66"/>
  </r>
  <r>
    <n v="2354"/>
    <s v="NZ-2023-211973"/>
    <x v="965"/>
    <d v="2023-08-12T00:00:00"/>
    <x v="0"/>
    <s v="Standard Class"/>
    <s v="MA-2389"/>
    <s v="Matthew Wilton"/>
    <x v="2"/>
    <x v="1"/>
    <x v="1"/>
    <x v="1"/>
    <x v="7"/>
    <n v="629.83000000000004"/>
    <n v="6"/>
    <n v="0.15"/>
    <n v="91.48"/>
  </r>
  <r>
    <n v="2355"/>
    <s v="NZ-2022-390565"/>
    <x v="583"/>
    <d v="2022-09-09T00:00:00"/>
    <x v="4"/>
    <s v="Second Class"/>
    <s v="RE-5310"/>
    <s v="Regan Eaton"/>
    <x v="1"/>
    <x v="2"/>
    <x v="2"/>
    <x v="1"/>
    <x v="8"/>
    <n v="1473.74"/>
    <n v="9"/>
    <n v="0.2"/>
    <n v="9.07"/>
  </r>
  <r>
    <n v="2356"/>
    <s v="NZ-2025-198976"/>
    <x v="1197"/>
    <d v="2025-06-12T00:00:00"/>
    <x v="3"/>
    <s v="Second Class"/>
    <s v="BR-8201"/>
    <s v="Brenda Parker-Donaldson"/>
    <x v="0"/>
    <x v="5"/>
    <x v="5"/>
    <x v="0"/>
    <x v="4"/>
    <n v="346.03"/>
    <n v="1"/>
    <n v="0.15"/>
    <n v="8.35"/>
  </r>
  <r>
    <n v="2357"/>
    <s v="NZ-2021-518737"/>
    <x v="1029"/>
    <d v="2021-07-20T00:00:00"/>
    <x v="1"/>
    <s v="Same Day"/>
    <s v="DE-1876"/>
    <s v="Deborah Hodson-Burton"/>
    <x v="0"/>
    <x v="0"/>
    <x v="0"/>
    <x v="0"/>
    <x v="10"/>
    <n v="315.72000000000003"/>
    <n v="6"/>
    <n v="0"/>
    <n v="0.74"/>
  </r>
  <r>
    <n v="2358"/>
    <s v="NZ-2025-227855"/>
    <x v="401"/>
    <d v="2025-04-06T00:00:00"/>
    <x v="3"/>
    <s v="Same Day"/>
    <s v="WI-8098"/>
    <s v="William Roberts"/>
    <x v="2"/>
    <x v="5"/>
    <x v="5"/>
    <x v="1"/>
    <x v="3"/>
    <n v="998.57"/>
    <n v="6"/>
    <n v="0.2"/>
    <n v="148.16999999999999"/>
  </r>
  <r>
    <n v="2359"/>
    <s v="NZ-2023-386544"/>
    <x v="412"/>
    <d v="2023-07-02T00:00:00"/>
    <x v="0"/>
    <s v="Standard Class"/>
    <s v="FI-5688"/>
    <s v="Fiona Guy"/>
    <x v="0"/>
    <x v="4"/>
    <x v="4"/>
    <x v="1"/>
    <x v="8"/>
    <n v="1012.6"/>
    <n v="2"/>
    <n v="0.2"/>
    <n v="211.19"/>
  </r>
  <r>
    <n v="2360"/>
    <s v="NZ-2022-192504"/>
    <x v="1198"/>
    <d v="2022-01-18T00:00:00"/>
    <x v="4"/>
    <s v="First Class"/>
    <s v="MI-7279"/>
    <s v="Michael Strawbridge"/>
    <x v="1"/>
    <x v="8"/>
    <x v="8"/>
    <x v="1"/>
    <x v="1"/>
    <n v="1054.92"/>
    <n v="8"/>
    <n v="0.15"/>
    <n v="238.5"/>
  </r>
  <r>
    <n v="2361"/>
    <s v="NZ-2024-241311"/>
    <x v="266"/>
    <d v="2024-06-10T00:00:00"/>
    <x v="2"/>
    <s v="Standard Class"/>
    <s v="BL-1931"/>
    <s v="Blake McKenna"/>
    <x v="0"/>
    <x v="6"/>
    <x v="6"/>
    <x v="0"/>
    <x v="4"/>
    <n v="190.1"/>
    <n v="1"/>
    <n v="0.1"/>
    <n v="15.02"/>
  </r>
  <r>
    <n v="2362"/>
    <s v="NZ-2025-664620"/>
    <x v="1199"/>
    <d v="2025-05-21T00:00:00"/>
    <x v="3"/>
    <s v="Second Class"/>
    <s v="FI-6395"/>
    <s v="Finn Bush-Gardner"/>
    <x v="0"/>
    <x v="9"/>
    <x v="6"/>
    <x v="1"/>
    <x v="3"/>
    <n v="1213.03"/>
    <n v="7"/>
    <n v="0.2"/>
    <n v="-18.46"/>
  </r>
  <r>
    <n v="2363"/>
    <s v="NZ-2021-561928"/>
    <x v="300"/>
    <d v="2021-12-17T00:00:00"/>
    <x v="1"/>
    <s v="Same Day"/>
    <s v="DA-1218"/>
    <s v="Danielle Oliver"/>
    <x v="1"/>
    <x v="1"/>
    <x v="1"/>
    <x v="2"/>
    <x v="5"/>
    <n v="1133.29"/>
    <n v="10"/>
    <n v="0"/>
    <n v="306.7"/>
  </r>
  <r>
    <n v="2364"/>
    <s v="NZ-2024-114291"/>
    <x v="661"/>
    <d v="2024-02-17T00:00:00"/>
    <x v="2"/>
    <s v="Standard Class"/>
    <s v="DE-6912"/>
    <s v="Dean Evans-Fox"/>
    <x v="1"/>
    <x v="8"/>
    <x v="8"/>
    <x v="2"/>
    <x v="5"/>
    <n v="1102.49"/>
    <n v="5"/>
    <n v="0.2"/>
    <n v="195.28"/>
  </r>
  <r>
    <n v="2365"/>
    <s v="NZ-2024-773620"/>
    <x v="72"/>
    <d v="2024-08-06T00:00:00"/>
    <x v="2"/>
    <s v="Second Class"/>
    <s v="JE-2449"/>
    <s v="Jesse Graham"/>
    <x v="2"/>
    <x v="9"/>
    <x v="6"/>
    <x v="1"/>
    <x v="7"/>
    <n v="56.65"/>
    <n v="8"/>
    <n v="0.2"/>
    <n v="5.75"/>
  </r>
  <r>
    <n v="2366"/>
    <s v="NZ-2023-898555"/>
    <x v="766"/>
    <d v="2023-07-25T00:00:00"/>
    <x v="0"/>
    <s v="First Class"/>
    <s v="MA-7034"/>
    <s v="Matthew Alve-Kelly"/>
    <x v="2"/>
    <x v="5"/>
    <x v="5"/>
    <x v="0"/>
    <x v="10"/>
    <n v="1391.41"/>
    <n v="9"/>
    <n v="0"/>
    <n v="352.22"/>
  </r>
  <r>
    <n v="2367"/>
    <s v="NZ-2025-540904"/>
    <x v="1200"/>
    <d v="2025-06-21T00:00:00"/>
    <x v="3"/>
    <s v="Same Day"/>
    <s v="MA-2949"/>
    <s v="Matthew Burton"/>
    <x v="0"/>
    <x v="7"/>
    <x v="7"/>
    <x v="1"/>
    <x v="1"/>
    <n v="98.22"/>
    <n v="4"/>
    <n v="0.15"/>
    <n v="4.3"/>
  </r>
  <r>
    <n v="2368"/>
    <s v="NZ-2022-756982"/>
    <x v="693"/>
    <d v="2022-05-25T00:00:00"/>
    <x v="4"/>
    <s v="Standard Class"/>
    <s v="MI-8520"/>
    <s v="Michelle Barker"/>
    <x v="0"/>
    <x v="4"/>
    <x v="4"/>
    <x v="1"/>
    <x v="7"/>
    <n v="85.71"/>
    <n v="8"/>
    <n v="0.1"/>
    <n v="0.57999999999999996"/>
  </r>
  <r>
    <n v="2369"/>
    <s v="NZ-2023-684596"/>
    <x v="268"/>
    <d v="2023-05-22T00:00:00"/>
    <x v="0"/>
    <s v="Same Day"/>
    <s v="NI-6328"/>
    <s v="Nicola Beard-Ford"/>
    <x v="1"/>
    <x v="5"/>
    <x v="5"/>
    <x v="0"/>
    <x v="0"/>
    <n v="220.88"/>
    <n v="4"/>
    <n v="0.15"/>
    <n v="18.95"/>
  </r>
  <r>
    <n v="2370"/>
    <s v="NZ-2024-616765"/>
    <x v="1201"/>
    <d v="2025-01-07T00:00:00"/>
    <x v="3"/>
    <s v="Same Day"/>
    <s v="CA-5117"/>
    <s v="Caleb Campbell"/>
    <x v="2"/>
    <x v="9"/>
    <x v="6"/>
    <x v="1"/>
    <x v="7"/>
    <n v="55.23"/>
    <n v="6"/>
    <n v="0"/>
    <n v="15.3"/>
  </r>
  <r>
    <n v="2371"/>
    <s v="NZ-2021-193190"/>
    <x v="220"/>
    <d v="2021-12-11T00:00:00"/>
    <x v="1"/>
    <s v="Standard Class"/>
    <s v="BE-7475"/>
    <s v="Beverley Webb"/>
    <x v="2"/>
    <x v="9"/>
    <x v="6"/>
    <x v="2"/>
    <x v="2"/>
    <n v="1017.04"/>
    <n v="9"/>
    <n v="0.15"/>
    <n v="67.06"/>
  </r>
  <r>
    <n v="2372"/>
    <s v="NZ-2023-439320"/>
    <x v="704"/>
    <d v="2023-11-29T00:00:00"/>
    <x v="0"/>
    <s v="Second Class"/>
    <s v="TA-4724"/>
    <s v="Tania Cameron"/>
    <x v="0"/>
    <x v="5"/>
    <x v="5"/>
    <x v="2"/>
    <x v="5"/>
    <n v="1478.63"/>
    <n v="10"/>
    <n v="0.1"/>
    <n v="362.11"/>
  </r>
  <r>
    <n v="2373"/>
    <s v="NZ-2022-341426"/>
    <x v="1202"/>
    <d v="2022-04-24T00:00:00"/>
    <x v="4"/>
    <s v="Standard Class"/>
    <s v="KY-9340"/>
    <s v="Kyle Barnes"/>
    <x v="0"/>
    <x v="0"/>
    <x v="0"/>
    <x v="2"/>
    <x v="11"/>
    <n v="1158.6400000000001"/>
    <n v="1"/>
    <n v="0.1"/>
    <n v="89.11"/>
  </r>
  <r>
    <n v="2374"/>
    <s v="NZ-2022-167668"/>
    <x v="140"/>
    <d v="2022-12-05T00:00:00"/>
    <x v="4"/>
    <s v="Standard Class"/>
    <s v="GO-2516"/>
    <s v="Gordon Matthews"/>
    <x v="1"/>
    <x v="2"/>
    <x v="2"/>
    <x v="1"/>
    <x v="8"/>
    <n v="282.35000000000002"/>
    <n v="7"/>
    <n v="0.15"/>
    <n v="-0.12"/>
  </r>
  <r>
    <n v="2375"/>
    <s v="NZ-2023-826700"/>
    <x v="120"/>
    <d v="2023-04-25T00:00:00"/>
    <x v="0"/>
    <s v="Second Class"/>
    <s v="CH-6087"/>
    <s v="Christine Norman"/>
    <x v="0"/>
    <x v="6"/>
    <x v="6"/>
    <x v="0"/>
    <x v="6"/>
    <n v="1189.69"/>
    <n v="1"/>
    <n v="0.2"/>
    <n v="251.5"/>
  </r>
  <r>
    <n v="2376"/>
    <s v="NZ-2025-529328"/>
    <x v="1203"/>
    <d v="2025-01-15T00:00:00"/>
    <x v="3"/>
    <s v="Same Day"/>
    <s v="MI-4284"/>
    <s v="Michael Boyce"/>
    <x v="0"/>
    <x v="3"/>
    <x v="3"/>
    <x v="1"/>
    <x v="1"/>
    <n v="202.5"/>
    <n v="7"/>
    <n v="0.15"/>
    <n v="-0.49"/>
  </r>
  <r>
    <n v="2377"/>
    <s v="NZ-2022-565921"/>
    <x v="582"/>
    <d v="2022-09-18T00:00:00"/>
    <x v="4"/>
    <s v="Standard Class"/>
    <s v="AN-5797"/>
    <s v="Anahera Cook"/>
    <x v="2"/>
    <x v="0"/>
    <x v="0"/>
    <x v="2"/>
    <x v="2"/>
    <n v="884.35"/>
    <n v="6"/>
    <n v="0"/>
    <n v="176.35"/>
  </r>
  <r>
    <n v="2378"/>
    <s v="NZ-2025-515553"/>
    <x v="1051"/>
    <d v="2025-05-29T00:00:00"/>
    <x v="3"/>
    <s v="Second Class"/>
    <s v="AL-2851"/>
    <s v="Alan Millard"/>
    <x v="0"/>
    <x v="1"/>
    <x v="1"/>
    <x v="2"/>
    <x v="5"/>
    <n v="378.81"/>
    <n v="3"/>
    <n v="0.15"/>
    <n v="40.159999999999997"/>
  </r>
  <r>
    <n v="2379"/>
    <s v="NZ-2023-253286"/>
    <x v="1204"/>
    <d v="2023-06-19T00:00:00"/>
    <x v="0"/>
    <s v="First Class"/>
    <s v="RO-6262"/>
    <s v="Robyn Gill"/>
    <x v="0"/>
    <x v="9"/>
    <x v="6"/>
    <x v="2"/>
    <x v="11"/>
    <n v="1359.66"/>
    <n v="1"/>
    <n v="0.1"/>
    <n v="146.07"/>
  </r>
  <r>
    <n v="2380"/>
    <s v="NZ-2021-226192"/>
    <x v="530"/>
    <d v="2021-11-07T00:00:00"/>
    <x v="1"/>
    <s v="Same Day"/>
    <s v="GR-5054"/>
    <s v="Graeme Phillips"/>
    <x v="2"/>
    <x v="4"/>
    <x v="4"/>
    <x v="2"/>
    <x v="5"/>
    <n v="637.24"/>
    <n v="8"/>
    <n v="0"/>
    <n v="166.13"/>
  </r>
  <r>
    <n v="2381"/>
    <s v="NZ-2023-420300"/>
    <x v="634"/>
    <d v="2023-11-07T00:00:00"/>
    <x v="0"/>
    <s v="Second Class"/>
    <s v="JA-7543"/>
    <s v="Jasmine Rush"/>
    <x v="0"/>
    <x v="8"/>
    <x v="8"/>
    <x v="0"/>
    <x v="0"/>
    <n v="1376.27"/>
    <n v="10"/>
    <n v="0.15"/>
    <n v="43.05"/>
  </r>
  <r>
    <n v="2382"/>
    <s v="NZ-2025-394582"/>
    <x v="1051"/>
    <d v="2025-05-24T00:00:00"/>
    <x v="3"/>
    <s v="Same Day"/>
    <s v="GE-4978"/>
    <s v="George Landon-Lane"/>
    <x v="2"/>
    <x v="5"/>
    <x v="5"/>
    <x v="0"/>
    <x v="4"/>
    <n v="303.27"/>
    <n v="3"/>
    <n v="0"/>
    <n v="28.56"/>
  </r>
  <r>
    <n v="2383"/>
    <s v="NZ-2024-362876"/>
    <x v="815"/>
    <d v="2024-07-20T00:00:00"/>
    <x v="2"/>
    <s v="Second Class"/>
    <s v="SH-6290"/>
    <s v="Shane Wood"/>
    <x v="0"/>
    <x v="7"/>
    <x v="7"/>
    <x v="2"/>
    <x v="11"/>
    <n v="69.13"/>
    <n v="2"/>
    <n v="0.15"/>
    <n v="10.07"/>
  </r>
  <r>
    <n v="2384"/>
    <s v="NZ-2024-422319"/>
    <x v="203"/>
    <d v="2024-01-31T00:00:00"/>
    <x v="2"/>
    <s v="First Class"/>
    <s v="EM-4392"/>
    <s v="Emma Kirk-Scott"/>
    <x v="1"/>
    <x v="7"/>
    <x v="7"/>
    <x v="2"/>
    <x v="2"/>
    <n v="715.43"/>
    <n v="10"/>
    <n v="0.15"/>
    <n v="87.44"/>
  </r>
  <r>
    <n v="2385"/>
    <s v="NZ-2025-818051"/>
    <x v="1205"/>
    <d v="2025-02-02T00:00:00"/>
    <x v="3"/>
    <s v="Same Day"/>
    <s v="JA-6751"/>
    <s v="Jamie Bailey"/>
    <x v="0"/>
    <x v="6"/>
    <x v="6"/>
    <x v="1"/>
    <x v="1"/>
    <n v="1264.45"/>
    <n v="7"/>
    <n v="0.2"/>
    <n v="18.34"/>
  </r>
  <r>
    <n v="2386"/>
    <s v="NZ-2024-600550"/>
    <x v="180"/>
    <d v="2024-07-09T00:00:00"/>
    <x v="2"/>
    <s v="Second Class"/>
    <s v="AR-2063"/>
    <s v="Arthur Griffiths"/>
    <x v="2"/>
    <x v="7"/>
    <x v="7"/>
    <x v="0"/>
    <x v="4"/>
    <n v="296.44"/>
    <n v="5"/>
    <n v="0.15"/>
    <n v="50.13"/>
  </r>
  <r>
    <n v="2387"/>
    <s v="NZ-2024-937617"/>
    <x v="901"/>
    <d v="2024-01-16T00:00:00"/>
    <x v="2"/>
    <s v="Standard Class"/>
    <s v="IN-1467"/>
    <s v="Indie Enright"/>
    <x v="2"/>
    <x v="4"/>
    <x v="4"/>
    <x v="0"/>
    <x v="6"/>
    <n v="1117.44"/>
    <n v="6"/>
    <n v="0.2"/>
    <n v="215.87"/>
  </r>
  <r>
    <n v="2388"/>
    <s v="NZ-2024-939969"/>
    <x v="330"/>
    <d v="2024-02-08T00:00:00"/>
    <x v="2"/>
    <s v="First Class"/>
    <s v="JO-2052"/>
    <s v="Joseph Freeman"/>
    <x v="2"/>
    <x v="0"/>
    <x v="0"/>
    <x v="0"/>
    <x v="10"/>
    <n v="474.14"/>
    <n v="6"/>
    <n v="0"/>
    <n v="64.510000000000005"/>
  </r>
  <r>
    <n v="2389"/>
    <s v="NZ-2024-317405"/>
    <x v="1206"/>
    <d v="2024-06-17T00:00:00"/>
    <x v="2"/>
    <s v="Standard Class"/>
    <s v="RA-8316"/>
    <s v="Rachel Poole"/>
    <x v="0"/>
    <x v="8"/>
    <x v="8"/>
    <x v="0"/>
    <x v="6"/>
    <n v="265.13"/>
    <n v="3"/>
    <n v="0.1"/>
    <n v="23.12"/>
  </r>
  <r>
    <n v="2390"/>
    <s v="NZ-2022-789286"/>
    <x v="850"/>
    <d v="2022-04-03T00:00:00"/>
    <x v="4"/>
    <s v="Standard Class"/>
    <s v="SC-6561"/>
    <s v="Scarlett Hood-Bowden"/>
    <x v="1"/>
    <x v="4"/>
    <x v="4"/>
    <x v="2"/>
    <x v="5"/>
    <n v="1067.52"/>
    <n v="1"/>
    <n v="0"/>
    <n v="313.3"/>
  </r>
  <r>
    <n v="2391"/>
    <s v="NZ-2023-361222"/>
    <x v="201"/>
    <d v="2023-10-09T00:00:00"/>
    <x v="0"/>
    <s v="Second Class"/>
    <s v="HE-6848"/>
    <s v="Heather Thomas"/>
    <x v="2"/>
    <x v="0"/>
    <x v="0"/>
    <x v="1"/>
    <x v="8"/>
    <n v="1394.9"/>
    <n v="8"/>
    <n v="0.1"/>
    <n v="21.14"/>
  </r>
  <r>
    <n v="2392"/>
    <s v="NZ-2022-562523"/>
    <x v="881"/>
    <d v="2022-12-09T00:00:00"/>
    <x v="4"/>
    <s v="Second Class"/>
    <s v="SA-6643"/>
    <s v="Samuel Dyer"/>
    <x v="0"/>
    <x v="9"/>
    <x v="6"/>
    <x v="2"/>
    <x v="9"/>
    <n v="145.62"/>
    <n v="6"/>
    <n v="0.1"/>
    <n v="22.78"/>
  </r>
  <r>
    <n v="2393"/>
    <s v="NZ-2021-127088"/>
    <x v="1207"/>
    <d v="2021-10-05T00:00:00"/>
    <x v="1"/>
    <s v="Standard Class"/>
    <s v="MI-7201"/>
    <s v="Michael Dalziel"/>
    <x v="0"/>
    <x v="3"/>
    <x v="3"/>
    <x v="0"/>
    <x v="0"/>
    <n v="679.12"/>
    <n v="7"/>
    <n v="0"/>
    <n v="11.07"/>
  </r>
  <r>
    <n v="2394"/>
    <s v="NZ-2023-157121"/>
    <x v="1208"/>
    <d v="2023-08-03T00:00:00"/>
    <x v="0"/>
    <s v="Same Day"/>
    <s v="KA-5693"/>
    <s v="Karl Robb"/>
    <x v="2"/>
    <x v="0"/>
    <x v="0"/>
    <x v="2"/>
    <x v="9"/>
    <n v="178.01"/>
    <n v="9"/>
    <n v="0.2"/>
    <n v="0.89"/>
  </r>
  <r>
    <n v="2395"/>
    <s v="NZ-2022-439843"/>
    <x v="1144"/>
    <d v="2022-05-03T00:00:00"/>
    <x v="4"/>
    <s v="First Class"/>
    <s v="IS-6021"/>
    <s v="Isabella O'Brien"/>
    <x v="2"/>
    <x v="6"/>
    <x v="6"/>
    <x v="1"/>
    <x v="8"/>
    <n v="651.85"/>
    <n v="4"/>
    <n v="0.15"/>
    <n v="34.42"/>
  </r>
  <r>
    <n v="2396"/>
    <s v="NZ-2024-228272"/>
    <x v="628"/>
    <d v="2024-01-27T00:00:00"/>
    <x v="2"/>
    <s v="First Class"/>
    <s v="JE-8791"/>
    <s v="Jessica Faulkner"/>
    <x v="1"/>
    <x v="4"/>
    <x v="4"/>
    <x v="0"/>
    <x v="0"/>
    <n v="534.82000000000005"/>
    <n v="7"/>
    <n v="0.1"/>
    <n v="46.78"/>
  </r>
  <r>
    <n v="2397"/>
    <s v="NZ-2023-451306"/>
    <x v="532"/>
    <d v="2024-01-06T00:00:00"/>
    <x v="2"/>
    <s v="First Class"/>
    <s v="NI-1455"/>
    <s v="Nicholas Collis"/>
    <x v="2"/>
    <x v="1"/>
    <x v="1"/>
    <x v="1"/>
    <x v="7"/>
    <n v="1362.03"/>
    <n v="5"/>
    <n v="0"/>
    <n v="331"/>
  </r>
  <r>
    <n v="2398"/>
    <s v="NZ-2023-192689"/>
    <x v="766"/>
    <d v="2023-07-28T00:00:00"/>
    <x v="0"/>
    <s v="Standard Class"/>
    <s v="JA-8137"/>
    <s v="Jacob Green"/>
    <x v="1"/>
    <x v="2"/>
    <x v="2"/>
    <x v="2"/>
    <x v="5"/>
    <n v="1346.3"/>
    <n v="5"/>
    <n v="0.15"/>
    <n v="150.91999999999999"/>
  </r>
  <r>
    <n v="2399"/>
    <s v="NZ-2025-695418"/>
    <x v="401"/>
    <d v="2025-04-06T00:00:00"/>
    <x v="3"/>
    <s v="Standard Class"/>
    <s v="RO-7069"/>
    <s v="Rochelle Francis"/>
    <x v="1"/>
    <x v="4"/>
    <x v="4"/>
    <x v="0"/>
    <x v="4"/>
    <n v="271.70999999999998"/>
    <n v="6"/>
    <n v="0.15"/>
    <n v="45.87"/>
  </r>
  <r>
    <n v="2400"/>
    <s v="NZ-2023-928330"/>
    <x v="1016"/>
    <d v="2023-09-06T00:00:00"/>
    <x v="0"/>
    <s v="Same Day"/>
    <s v="SA-2316"/>
    <s v="Sally Wilton"/>
    <x v="2"/>
    <x v="8"/>
    <x v="8"/>
    <x v="0"/>
    <x v="6"/>
    <n v="402.83"/>
    <n v="5"/>
    <n v="0.15"/>
    <n v="81.900000000000006"/>
  </r>
  <r>
    <n v="2401"/>
    <s v="NZ-2024-884420"/>
    <x v="365"/>
    <d v="2024-07-13T00:00:00"/>
    <x v="2"/>
    <s v="Standard Class"/>
    <s v="JU-6973"/>
    <s v="Judith Gifford"/>
    <x v="1"/>
    <x v="9"/>
    <x v="6"/>
    <x v="0"/>
    <x v="6"/>
    <n v="1360.87"/>
    <n v="6"/>
    <n v="0.1"/>
    <n v="41.36"/>
  </r>
  <r>
    <n v="2402"/>
    <s v="NZ-2024-212412"/>
    <x v="756"/>
    <d v="2024-10-10T00:00:00"/>
    <x v="2"/>
    <s v="Second Class"/>
    <s v="PH-2130"/>
    <s v="Phillip Jordan"/>
    <x v="1"/>
    <x v="8"/>
    <x v="8"/>
    <x v="1"/>
    <x v="1"/>
    <n v="658.72"/>
    <n v="6"/>
    <n v="0"/>
    <n v="127.56"/>
  </r>
  <r>
    <n v="2403"/>
    <s v="NZ-2022-515331"/>
    <x v="1209"/>
    <d v="2022-06-24T00:00:00"/>
    <x v="4"/>
    <s v="Standard Class"/>
    <s v="CA-9869"/>
    <s v="Carolyn Bishell-Martin"/>
    <x v="1"/>
    <x v="4"/>
    <x v="4"/>
    <x v="2"/>
    <x v="2"/>
    <n v="756.67"/>
    <n v="7"/>
    <n v="0.1"/>
    <n v="86.01"/>
  </r>
  <r>
    <n v="2404"/>
    <s v="NZ-2023-434996"/>
    <x v="304"/>
    <d v="2023-03-27T00:00:00"/>
    <x v="0"/>
    <s v="Second Class"/>
    <s v="JO-1769"/>
    <s v="John Marshall"/>
    <x v="2"/>
    <x v="1"/>
    <x v="1"/>
    <x v="0"/>
    <x v="10"/>
    <n v="551.07000000000005"/>
    <n v="4"/>
    <n v="0.15"/>
    <n v="117.32"/>
  </r>
  <r>
    <n v="2405"/>
    <s v="NZ-2022-333164"/>
    <x v="943"/>
    <d v="2022-10-27T00:00:00"/>
    <x v="4"/>
    <s v="Second Class"/>
    <s v="PH-1696"/>
    <s v="Phillip Muir-Sowman"/>
    <x v="0"/>
    <x v="1"/>
    <x v="1"/>
    <x v="1"/>
    <x v="1"/>
    <n v="1408.83"/>
    <n v="1"/>
    <n v="0.1"/>
    <n v="231.32"/>
  </r>
  <r>
    <n v="2406"/>
    <s v="NZ-2021-238017"/>
    <x v="793"/>
    <d v="2021-12-06T00:00:00"/>
    <x v="1"/>
    <s v="Same Day"/>
    <s v="SO-7921"/>
    <s v="Sophie Buchanan-Patterson"/>
    <x v="0"/>
    <x v="7"/>
    <x v="7"/>
    <x v="0"/>
    <x v="10"/>
    <n v="893.45"/>
    <n v="3"/>
    <n v="0"/>
    <n v="210.92"/>
  </r>
  <r>
    <n v="2407"/>
    <s v="NZ-2023-940918"/>
    <x v="1175"/>
    <d v="2023-02-06T00:00:00"/>
    <x v="0"/>
    <s v="Second Class"/>
    <s v="MI-8708"/>
    <s v="Michael Buckley"/>
    <x v="1"/>
    <x v="6"/>
    <x v="6"/>
    <x v="1"/>
    <x v="7"/>
    <n v="1324.19"/>
    <n v="3"/>
    <n v="0.15"/>
    <n v="224.93"/>
  </r>
  <r>
    <n v="2408"/>
    <s v="NZ-2023-958174"/>
    <x v="1175"/>
    <d v="2023-02-03T00:00:00"/>
    <x v="0"/>
    <s v="Second Class"/>
    <s v="BE-4167"/>
    <s v="Benjamin Arnott"/>
    <x v="2"/>
    <x v="1"/>
    <x v="1"/>
    <x v="0"/>
    <x v="6"/>
    <n v="528.55999999999995"/>
    <n v="3"/>
    <n v="0.15"/>
    <n v="29.18"/>
  </r>
  <r>
    <n v="2409"/>
    <s v="NZ-2023-972388"/>
    <x v="1210"/>
    <d v="2023-02-27T00:00:00"/>
    <x v="0"/>
    <s v="Second Class"/>
    <s v="TH-3901"/>
    <s v="Thomas Way"/>
    <x v="0"/>
    <x v="5"/>
    <x v="5"/>
    <x v="0"/>
    <x v="0"/>
    <n v="276.31"/>
    <n v="6"/>
    <n v="0.15"/>
    <n v="41.61"/>
  </r>
  <r>
    <n v="2410"/>
    <s v="NZ-2024-440795"/>
    <x v="1011"/>
    <d v="2024-12-16T00:00:00"/>
    <x v="2"/>
    <s v="First Class"/>
    <s v="ST-5629"/>
    <s v="Stephanie Learmonth"/>
    <x v="2"/>
    <x v="1"/>
    <x v="1"/>
    <x v="2"/>
    <x v="2"/>
    <n v="1053.3699999999999"/>
    <n v="3"/>
    <n v="0"/>
    <n v="189.8"/>
  </r>
  <r>
    <n v="2411"/>
    <s v="NZ-2023-231169"/>
    <x v="1211"/>
    <d v="2023-10-01T00:00:00"/>
    <x v="0"/>
    <s v="Second Class"/>
    <s v="CA-6261"/>
    <s v="Cameron Kelly"/>
    <x v="2"/>
    <x v="1"/>
    <x v="1"/>
    <x v="0"/>
    <x v="0"/>
    <n v="104.79"/>
    <n v="6"/>
    <n v="0.15"/>
    <n v="13.86"/>
  </r>
  <r>
    <n v="2412"/>
    <s v="NZ-2022-619658"/>
    <x v="1212"/>
    <d v="2022-11-09T00:00:00"/>
    <x v="4"/>
    <s v="Same Day"/>
    <s v="SI-2863"/>
    <s v="Simon Ward"/>
    <x v="0"/>
    <x v="0"/>
    <x v="0"/>
    <x v="2"/>
    <x v="9"/>
    <n v="1268.5"/>
    <n v="10"/>
    <n v="0.1"/>
    <n v="211.32"/>
  </r>
  <r>
    <n v="2413"/>
    <s v="NZ-2025-496657"/>
    <x v="722"/>
    <d v="2025-04-14T00:00:00"/>
    <x v="3"/>
    <s v="Same Day"/>
    <s v="LA-7875"/>
    <s v="Laura Woolley"/>
    <x v="0"/>
    <x v="6"/>
    <x v="6"/>
    <x v="1"/>
    <x v="3"/>
    <n v="1089.81"/>
    <n v="3"/>
    <n v="0.2"/>
    <n v="8.3699999999999992"/>
  </r>
  <r>
    <n v="2414"/>
    <s v="NZ-2025-487235"/>
    <x v="1213"/>
    <d v="2025-05-25T00:00:00"/>
    <x v="3"/>
    <s v="First Class"/>
    <s v="ME-4110"/>
    <s v="Melanie Simpson"/>
    <x v="0"/>
    <x v="6"/>
    <x v="6"/>
    <x v="2"/>
    <x v="2"/>
    <n v="250.13"/>
    <n v="10"/>
    <n v="0.15"/>
    <n v="15.15"/>
  </r>
  <r>
    <n v="2415"/>
    <s v="NZ-2024-112857"/>
    <x v="641"/>
    <d v="2024-12-18T00:00:00"/>
    <x v="2"/>
    <s v="First Class"/>
    <s v="JA-9195"/>
    <s v="James Whittaker"/>
    <x v="0"/>
    <x v="1"/>
    <x v="1"/>
    <x v="2"/>
    <x v="11"/>
    <n v="1019.9"/>
    <n v="5"/>
    <n v="0"/>
    <n v="167.36"/>
  </r>
  <r>
    <n v="2416"/>
    <s v="NZ-2025-594299"/>
    <x v="236"/>
    <d v="2025-01-15T00:00:00"/>
    <x v="3"/>
    <s v="Standard Class"/>
    <s v="CL-4663"/>
    <s v="Claudia Lyons"/>
    <x v="0"/>
    <x v="3"/>
    <x v="3"/>
    <x v="2"/>
    <x v="2"/>
    <n v="683.96"/>
    <n v="5"/>
    <n v="0.1"/>
    <n v="17.399999999999999"/>
  </r>
  <r>
    <n v="2417"/>
    <s v="NZ-2023-690982"/>
    <x v="966"/>
    <d v="2023-04-27T00:00:00"/>
    <x v="0"/>
    <s v="Same Day"/>
    <s v="ST-8101"/>
    <s v="Stephanie Corlett"/>
    <x v="1"/>
    <x v="7"/>
    <x v="7"/>
    <x v="1"/>
    <x v="1"/>
    <n v="1260.8900000000001"/>
    <n v="7"/>
    <n v="0.1"/>
    <n v="182.76"/>
  </r>
  <r>
    <n v="2418"/>
    <s v="NZ-2022-559925"/>
    <x v="993"/>
    <d v="2022-01-17T00:00:00"/>
    <x v="4"/>
    <s v="Standard Class"/>
    <s v="NA-6913"/>
    <s v="Natasha Ireland"/>
    <x v="2"/>
    <x v="7"/>
    <x v="7"/>
    <x v="1"/>
    <x v="1"/>
    <n v="1346.6"/>
    <n v="4"/>
    <n v="0"/>
    <n v="394.74"/>
  </r>
  <r>
    <n v="2419"/>
    <s v="NZ-2024-778532"/>
    <x v="565"/>
    <d v="2024-08-27T00:00:00"/>
    <x v="2"/>
    <s v="Second Class"/>
    <s v="JE-6398"/>
    <s v="Jenna McFarlane"/>
    <x v="2"/>
    <x v="7"/>
    <x v="7"/>
    <x v="2"/>
    <x v="5"/>
    <n v="1077.81"/>
    <n v="10"/>
    <n v="0.2"/>
    <n v="44.44"/>
  </r>
  <r>
    <n v="2420"/>
    <s v="NZ-2024-336247"/>
    <x v="607"/>
    <d v="2024-02-08T00:00:00"/>
    <x v="2"/>
    <s v="Same Day"/>
    <s v="PA-3060"/>
    <s v="Paul Matthews"/>
    <x v="0"/>
    <x v="8"/>
    <x v="8"/>
    <x v="2"/>
    <x v="2"/>
    <n v="762.42"/>
    <n v="1"/>
    <n v="0.2"/>
    <n v="60.2"/>
  </r>
  <r>
    <n v="2421"/>
    <s v="NZ-2023-381844"/>
    <x v="245"/>
    <d v="2023-05-13T00:00:00"/>
    <x v="0"/>
    <s v="Second Class"/>
    <s v="RI-8227"/>
    <s v="Richard Butcher"/>
    <x v="1"/>
    <x v="6"/>
    <x v="6"/>
    <x v="0"/>
    <x v="6"/>
    <n v="1221.74"/>
    <n v="5"/>
    <n v="0"/>
    <n v="182.23"/>
  </r>
  <r>
    <n v="2422"/>
    <s v="NZ-2022-753602"/>
    <x v="1214"/>
    <d v="2022-10-14T00:00:00"/>
    <x v="4"/>
    <s v="First Class"/>
    <s v="AN-9833"/>
    <s v="Angela Jones"/>
    <x v="0"/>
    <x v="1"/>
    <x v="1"/>
    <x v="0"/>
    <x v="0"/>
    <n v="80.62"/>
    <n v="9"/>
    <n v="0.2"/>
    <n v="2.5299999999999998"/>
  </r>
  <r>
    <n v="2423"/>
    <s v="NZ-2025-268712"/>
    <x v="45"/>
    <d v="2025-03-10T00:00:00"/>
    <x v="3"/>
    <s v="Second Class"/>
    <s v="HE-8018"/>
    <s v="Helen Morrison"/>
    <x v="1"/>
    <x v="6"/>
    <x v="6"/>
    <x v="0"/>
    <x v="6"/>
    <n v="867.44"/>
    <n v="5"/>
    <n v="0.15"/>
    <n v="67.75"/>
  </r>
  <r>
    <n v="2424"/>
    <s v="NZ-2022-969007"/>
    <x v="993"/>
    <d v="2022-01-20T00:00:00"/>
    <x v="4"/>
    <s v="Same Day"/>
    <s v="GR-8093"/>
    <s v="Grace McLean"/>
    <x v="0"/>
    <x v="8"/>
    <x v="8"/>
    <x v="0"/>
    <x v="6"/>
    <n v="441.56"/>
    <n v="2"/>
    <n v="0.2"/>
    <n v="2.79"/>
  </r>
  <r>
    <n v="2425"/>
    <s v="NZ-2022-359964"/>
    <x v="1215"/>
    <d v="2022-04-10T00:00:00"/>
    <x v="4"/>
    <s v="Standard Class"/>
    <s v="DE-9839"/>
    <s v="Dennis Davenport"/>
    <x v="0"/>
    <x v="8"/>
    <x v="8"/>
    <x v="1"/>
    <x v="7"/>
    <n v="848.49"/>
    <n v="10"/>
    <n v="0.15"/>
    <n v="69.06"/>
  </r>
  <r>
    <n v="2426"/>
    <s v="NZ-2022-904009"/>
    <x v="1216"/>
    <d v="2022-11-20T00:00:00"/>
    <x v="4"/>
    <s v="Second Class"/>
    <s v="CA-9602"/>
    <s v="Casey Lewis"/>
    <x v="0"/>
    <x v="0"/>
    <x v="0"/>
    <x v="1"/>
    <x v="1"/>
    <n v="171.46"/>
    <n v="6"/>
    <n v="0.1"/>
    <n v="14.59"/>
  </r>
  <r>
    <n v="2427"/>
    <s v="NZ-2022-510844"/>
    <x v="1217"/>
    <d v="2022-06-19T00:00:00"/>
    <x v="4"/>
    <s v="Second Class"/>
    <s v="HA-9036"/>
    <s v="Hannah Fox"/>
    <x v="0"/>
    <x v="0"/>
    <x v="0"/>
    <x v="2"/>
    <x v="9"/>
    <n v="518.14"/>
    <n v="9"/>
    <n v="0.15"/>
    <n v="110.89"/>
  </r>
  <r>
    <n v="2428"/>
    <s v="NZ-2024-925146"/>
    <x v="917"/>
    <d v="2024-07-09T00:00:00"/>
    <x v="2"/>
    <s v="Standard Class"/>
    <s v="BR-5452"/>
    <s v="Brenda Terry"/>
    <x v="1"/>
    <x v="8"/>
    <x v="8"/>
    <x v="0"/>
    <x v="10"/>
    <n v="684.88"/>
    <n v="5"/>
    <n v="0.15"/>
    <n v="95.3"/>
  </r>
  <r>
    <n v="2429"/>
    <s v="NZ-2023-414274"/>
    <x v="1034"/>
    <d v="2023-08-28T00:00:00"/>
    <x v="0"/>
    <s v="First Class"/>
    <s v="LU-3292"/>
    <s v="Luke Scott-McDowall"/>
    <x v="0"/>
    <x v="6"/>
    <x v="6"/>
    <x v="0"/>
    <x v="10"/>
    <n v="436.73"/>
    <n v="2"/>
    <n v="0.1"/>
    <n v="107.47"/>
  </r>
  <r>
    <n v="2430"/>
    <s v="NZ-2024-400088"/>
    <x v="1092"/>
    <d v="2024-03-23T00:00:00"/>
    <x v="2"/>
    <s v="Same Day"/>
    <s v="JA-1482"/>
    <s v="Jayden Brown"/>
    <x v="1"/>
    <x v="3"/>
    <x v="3"/>
    <x v="0"/>
    <x v="4"/>
    <n v="863.17"/>
    <n v="9"/>
    <n v="0.2"/>
    <n v="126.54"/>
  </r>
  <r>
    <n v="2431"/>
    <s v="NZ-2024-186893"/>
    <x v="205"/>
    <d v="2024-08-04T00:00:00"/>
    <x v="2"/>
    <s v="First Class"/>
    <s v="TH-3136"/>
    <s v="Thomas Black"/>
    <x v="2"/>
    <x v="1"/>
    <x v="1"/>
    <x v="2"/>
    <x v="9"/>
    <n v="464.89"/>
    <n v="5"/>
    <n v="0"/>
    <n v="116.16"/>
  </r>
  <r>
    <n v="2432"/>
    <s v="NZ-2024-304674"/>
    <x v="545"/>
    <d v="2024-08-09T00:00:00"/>
    <x v="2"/>
    <s v="Same Day"/>
    <s v="EM-3096"/>
    <s v="Emily Freeth"/>
    <x v="0"/>
    <x v="9"/>
    <x v="6"/>
    <x v="2"/>
    <x v="5"/>
    <n v="945.71"/>
    <n v="9"/>
    <n v="0.2"/>
    <n v="70.13"/>
  </r>
  <r>
    <n v="2433"/>
    <s v="NZ-2021-565737"/>
    <x v="1218"/>
    <d v="2021-07-20T00:00:00"/>
    <x v="1"/>
    <s v="Same Day"/>
    <s v="DA-5529"/>
    <s v="Daniel Thompson"/>
    <x v="2"/>
    <x v="7"/>
    <x v="7"/>
    <x v="0"/>
    <x v="0"/>
    <n v="640.79"/>
    <n v="7"/>
    <n v="0.15"/>
    <n v="138.5"/>
  </r>
  <r>
    <n v="2434"/>
    <s v="NZ-2023-436943"/>
    <x v="101"/>
    <d v="2023-02-24T00:00:00"/>
    <x v="0"/>
    <s v="Standard Class"/>
    <s v="RO-9642"/>
    <s v="Robert Davies"/>
    <x v="1"/>
    <x v="8"/>
    <x v="8"/>
    <x v="0"/>
    <x v="0"/>
    <n v="1302.1099999999999"/>
    <n v="4"/>
    <n v="0.15"/>
    <n v="212.2"/>
  </r>
  <r>
    <n v="2435"/>
    <s v="NZ-2024-408448"/>
    <x v="591"/>
    <d v="2024-04-10T00:00:00"/>
    <x v="2"/>
    <s v="Same Day"/>
    <s v="RA-9807"/>
    <s v="Rachel Millard"/>
    <x v="2"/>
    <x v="8"/>
    <x v="8"/>
    <x v="1"/>
    <x v="7"/>
    <n v="521.54999999999995"/>
    <n v="3"/>
    <n v="0.2"/>
    <n v="36.549999999999997"/>
  </r>
  <r>
    <n v="2436"/>
    <s v="NZ-2022-821740"/>
    <x v="523"/>
    <d v="2022-07-15T00:00:00"/>
    <x v="4"/>
    <s v="Same Day"/>
    <s v="MA-5336"/>
    <s v="Maraea Matheson-Miller"/>
    <x v="0"/>
    <x v="1"/>
    <x v="1"/>
    <x v="1"/>
    <x v="3"/>
    <n v="837.36"/>
    <n v="3"/>
    <n v="0.2"/>
    <n v="26.18"/>
  </r>
  <r>
    <n v="2437"/>
    <s v="NZ-2024-672162"/>
    <x v="47"/>
    <d v="2024-03-19T00:00:00"/>
    <x v="2"/>
    <s v="Second Class"/>
    <s v="AN-1379"/>
    <s v="Anthony Taylor"/>
    <x v="2"/>
    <x v="3"/>
    <x v="3"/>
    <x v="1"/>
    <x v="8"/>
    <n v="1185.5899999999999"/>
    <n v="10"/>
    <n v="0.1"/>
    <n v="148.63"/>
  </r>
  <r>
    <n v="2438"/>
    <s v="NZ-2024-371810"/>
    <x v="840"/>
    <d v="2024-11-23T00:00:00"/>
    <x v="2"/>
    <s v="Second Class"/>
    <s v="CO-1549"/>
    <s v="Courtney Marshall"/>
    <x v="1"/>
    <x v="2"/>
    <x v="2"/>
    <x v="1"/>
    <x v="8"/>
    <n v="498.73"/>
    <n v="8"/>
    <n v="0"/>
    <n v="41.91"/>
  </r>
  <r>
    <n v="2439"/>
    <s v="NZ-2024-667523"/>
    <x v="1041"/>
    <d v="2024-04-26T00:00:00"/>
    <x v="2"/>
    <s v="Standard Class"/>
    <s v="SC-4737"/>
    <s v="Scott Hayward"/>
    <x v="0"/>
    <x v="1"/>
    <x v="1"/>
    <x v="0"/>
    <x v="0"/>
    <n v="73.25"/>
    <n v="7"/>
    <n v="0"/>
    <n v="2.5"/>
  </r>
  <r>
    <n v="2440"/>
    <s v="NZ-2022-517833"/>
    <x v="720"/>
    <d v="2022-09-23T00:00:00"/>
    <x v="4"/>
    <s v="Same Day"/>
    <s v="ZA-8168"/>
    <s v="Zara Jones-Nielsen"/>
    <x v="0"/>
    <x v="0"/>
    <x v="0"/>
    <x v="2"/>
    <x v="11"/>
    <n v="1448.1"/>
    <n v="1"/>
    <n v="0.15"/>
    <n v="248.22"/>
  </r>
  <r>
    <n v="2441"/>
    <s v="NZ-2024-229477"/>
    <x v="935"/>
    <d v="2024-08-21T00:00:00"/>
    <x v="2"/>
    <s v="Second Class"/>
    <s v="ME-8660"/>
    <s v="Melissa Lewis"/>
    <x v="0"/>
    <x v="0"/>
    <x v="0"/>
    <x v="1"/>
    <x v="8"/>
    <n v="788.46"/>
    <n v="7"/>
    <n v="0.1"/>
    <n v="202.19"/>
  </r>
  <r>
    <n v="2442"/>
    <s v="NZ-2023-279117"/>
    <x v="627"/>
    <d v="2023-01-17T00:00:00"/>
    <x v="0"/>
    <s v="Same Day"/>
    <s v="DA-3942"/>
    <s v="Darryl Hoare"/>
    <x v="0"/>
    <x v="1"/>
    <x v="1"/>
    <x v="0"/>
    <x v="10"/>
    <n v="797.79"/>
    <n v="9"/>
    <n v="0.2"/>
    <n v="115.97"/>
  </r>
  <r>
    <n v="2443"/>
    <s v="NZ-2022-591744"/>
    <x v="1157"/>
    <d v="2022-02-28T00:00:00"/>
    <x v="4"/>
    <s v="Same Day"/>
    <s v="SO-8058"/>
    <s v="Sophie Maxwell"/>
    <x v="0"/>
    <x v="8"/>
    <x v="8"/>
    <x v="1"/>
    <x v="1"/>
    <n v="775.3"/>
    <n v="3"/>
    <n v="0.15"/>
    <n v="113.87"/>
  </r>
  <r>
    <n v="2444"/>
    <s v="NZ-2025-639837"/>
    <x v="1219"/>
    <d v="2025-03-20T00:00:00"/>
    <x v="3"/>
    <s v="Second Class"/>
    <s v="AM-8029"/>
    <s v="Amanda Haines"/>
    <x v="2"/>
    <x v="1"/>
    <x v="1"/>
    <x v="2"/>
    <x v="11"/>
    <n v="546.66"/>
    <n v="5"/>
    <n v="0.15"/>
    <n v="107.08"/>
  </r>
  <r>
    <n v="2445"/>
    <s v="NZ-2024-395982"/>
    <x v="1056"/>
    <d v="2024-11-12T00:00:00"/>
    <x v="2"/>
    <s v="First Class"/>
    <s v="JA-8960"/>
    <s v="Jason Adams"/>
    <x v="2"/>
    <x v="0"/>
    <x v="0"/>
    <x v="2"/>
    <x v="11"/>
    <n v="554.49"/>
    <n v="2"/>
    <n v="0.1"/>
    <n v="85.38"/>
  </r>
  <r>
    <n v="2446"/>
    <s v="NZ-2022-393296"/>
    <x v="720"/>
    <d v="2022-09-21T00:00:00"/>
    <x v="4"/>
    <s v="Second Class"/>
    <s v="RY-2629"/>
    <s v="Ryan Ryan"/>
    <x v="1"/>
    <x v="7"/>
    <x v="7"/>
    <x v="0"/>
    <x v="6"/>
    <n v="736.7"/>
    <n v="2"/>
    <n v="0.2"/>
    <n v="66.86"/>
  </r>
  <r>
    <n v="2447"/>
    <s v="NZ-2022-885807"/>
    <x v="1220"/>
    <d v="2022-05-04T00:00:00"/>
    <x v="4"/>
    <s v="Standard Class"/>
    <s v="EM-1584"/>
    <s v="Emma Shand"/>
    <x v="0"/>
    <x v="3"/>
    <x v="3"/>
    <x v="2"/>
    <x v="9"/>
    <n v="1332.63"/>
    <n v="9"/>
    <n v="0.1"/>
    <n v="253.79"/>
  </r>
  <r>
    <n v="2448"/>
    <s v="NZ-2024-600830"/>
    <x v="1181"/>
    <d v="2024-03-01T00:00:00"/>
    <x v="2"/>
    <s v="First Class"/>
    <s v="BE-7234"/>
    <s v="Benjamin Olsen"/>
    <x v="1"/>
    <x v="6"/>
    <x v="6"/>
    <x v="1"/>
    <x v="7"/>
    <n v="1445.35"/>
    <n v="4"/>
    <n v="0.2"/>
    <n v="41.77"/>
  </r>
  <r>
    <n v="2449"/>
    <s v="NZ-2024-228806"/>
    <x v="1077"/>
    <d v="2024-09-01T00:00:00"/>
    <x v="2"/>
    <s v="First Class"/>
    <s v="PA-4155"/>
    <s v="Pauline Baker"/>
    <x v="2"/>
    <x v="8"/>
    <x v="8"/>
    <x v="1"/>
    <x v="1"/>
    <n v="579.75"/>
    <n v="3"/>
    <n v="0.15"/>
    <n v="24.57"/>
  </r>
  <r>
    <n v="2450"/>
    <s v="NZ-2023-679502"/>
    <x v="408"/>
    <d v="2023-05-30T00:00:00"/>
    <x v="0"/>
    <s v="First Class"/>
    <s v="KA-5209"/>
    <s v="Kauri Conway"/>
    <x v="2"/>
    <x v="8"/>
    <x v="8"/>
    <x v="1"/>
    <x v="7"/>
    <n v="320.23"/>
    <n v="10"/>
    <n v="0.1"/>
    <n v="65.78"/>
  </r>
  <r>
    <n v="2451"/>
    <s v="NZ-2024-275553"/>
    <x v="148"/>
    <d v="2024-11-12T00:00:00"/>
    <x v="2"/>
    <s v="Second Class"/>
    <s v="JE-2715"/>
    <s v="Jessica Booker"/>
    <x v="1"/>
    <x v="9"/>
    <x v="6"/>
    <x v="1"/>
    <x v="1"/>
    <n v="578.84"/>
    <n v="1"/>
    <n v="0"/>
    <n v="28.63"/>
  </r>
  <r>
    <n v="2452"/>
    <s v="NZ-2024-778455"/>
    <x v="244"/>
    <d v="2025-01-01T00:00:00"/>
    <x v="3"/>
    <s v="Same Day"/>
    <s v="FR-3429"/>
    <s v="Frances Barnes"/>
    <x v="2"/>
    <x v="4"/>
    <x v="4"/>
    <x v="1"/>
    <x v="3"/>
    <n v="1195.97"/>
    <n v="3"/>
    <n v="0.1"/>
    <n v="169.21"/>
  </r>
  <r>
    <n v="2453"/>
    <s v="NZ-2022-790388"/>
    <x v="873"/>
    <d v="2022-04-10T00:00:00"/>
    <x v="4"/>
    <s v="Second Class"/>
    <s v="AN-6435"/>
    <s v="Andrew McKenna"/>
    <x v="2"/>
    <x v="0"/>
    <x v="0"/>
    <x v="0"/>
    <x v="6"/>
    <n v="473.47"/>
    <n v="4"/>
    <n v="0.1"/>
    <n v="33.119999999999997"/>
  </r>
  <r>
    <n v="2454"/>
    <s v="NZ-2024-738042"/>
    <x v="75"/>
    <d v="2024-11-29T00:00:00"/>
    <x v="2"/>
    <s v="Second Class"/>
    <s v="GL-4991"/>
    <s v="Glenn Nolan-Poole"/>
    <x v="1"/>
    <x v="9"/>
    <x v="6"/>
    <x v="0"/>
    <x v="10"/>
    <n v="1031.5"/>
    <n v="4"/>
    <n v="0.1"/>
    <n v="13.74"/>
  </r>
  <r>
    <n v="2455"/>
    <s v="NZ-2023-567802"/>
    <x v="966"/>
    <d v="2023-04-27T00:00:00"/>
    <x v="0"/>
    <s v="Second Class"/>
    <s v="SA-3981"/>
    <s v="Samuel Thompson-Mason"/>
    <x v="2"/>
    <x v="4"/>
    <x v="4"/>
    <x v="1"/>
    <x v="1"/>
    <n v="687.82"/>
    <n v="6"/>
    <n v="0"/>
    <n v="73.84"/>
  </r>
  <r>
    <n v="2456"/>
    <s v="NZ-2021-158973"/>
    <x v="696"/>
    <d v="2021-09-24T00:00:00"/>
    <x v="1"/>
    <s v="Second Class"/>
    <s v="RA-7530"/>
    <s v="Rachel Taylor"/>
    <x v="0"/>
    <x v="6"/>
    <x v="6"/>
    <x v="1"/>
    <x v="8"/>
    <n v="122.27"/>
    <n v="10"/>
    <n v="0.1"/>
    <n v="27.06"/>
  </r>
  <r>
    <n v="2457"/>
    <s v="NZ-2025-212744"/>
    <x v="543"/>
    <d v="2025-04-30T00:00:00"/>
    <x v="3"/>
    <s v="First Class"/>
    <s v="QU-6129"/>
    <s v="Quinn Butler"/>
    <x v="2"/>
    <x v="5"/>
    <x v="5"/>
    <x v="1"/>
    <x v="8"/>
    <n v="1037.95"/>
    <n v="7"/>
    <n v="0.2"/>
    <n v="78.56"/>
  </r>
  <r>
    <n v="2458"/>
    <s v="NZ-2025-369262"/>
    <x v="776"/>
    <d v="2025-01-24T00:00:00"/>
    <x v="3"/>
    <s v="Second Class"/>
    <s v="WA-6803"/>
    <s v="Wayne Marsh"/>
    <x v="1"/>
    <x v="5"/>
    <x v="5"/>
    <x v="2"/>
    <x v="11"/>
    <n v="393.62"/>
    <n v="7"/>
    <n v="0"/>
    <n v="106.25"/>
  </r>
  <r>
    <n v="2459"/>
    <s v="NZ-2023-764256"/>
    <x v="532"/>
    <d v="2024-01-05T00:00:00"/>
    <x v="2"/>
    <s v="Standard Class"/>
    <s v="PE-7545"/>
    <s v="Penelope Simmonds"/>
    <x v="0"/>
    <x v="8"/>
    <x v="8"/>
    <x v="1"/>
    <x v="7"/>
    <n v="1041.6400000000001"/>
    <n v="6"/>
    <n v="0.2"/>
    <n v="211.08"/>
  </r>
  <r>
    <n v="2460"/>
    <s v="NZ-2024-684700"/>
    <x v="61"/>
    <d v="2024-03-01T00:00:00"/>
    <x v="2"/>
    <s v="First Class"/>
    <s v="SH-1444"/>
    <s v="Sheryl Healy"/>
    <x v="1"/>
    <x v="4"/>
    <x v="4"/>
    <x v="1"/>
    <x v="7"/>
    <n v="1485.78"/>
    <n v="2"/>
    <n v="0.1"/>
    <n v="120.85"/>
  </r>
  <r>
    <n v="2461"/>
    <s v="NZ-2024-240225"/>
    <x v="22"/>
    <d v="2024-12-24T00:00:00"/>
    <x v="2"/>
    <s v="Second Class"/>
    <s v="EL-1380"/>
    <s v="Elizabeth Kenny"/>
    <x v="0"/>
    <x v="4"/>
    <x v="4"/>
    <x v="0"/>
    <x v="0"/>
    <n v="288.62"/>
    <n v="10"/>
    <n v="0.15"/>
    <n v="21.24"/>
  </r>
  <r>
    <n v="2462"/>
    <s v="NZ-2022-337089"/>
    <x v="767"/>
    <d v="2022-10-31T00:00:00"/>
    <x v="4"/>
    <s v="Same Day"/>
    <s v="TR-4718"/>
    <s v="Trevor Ward"/>
    <x v="1"/>
    <x v="2"/>
    <x v="2"/>
    <x v="1"/>
    <x v="7"/>
    <n v="835.43"/>
    <n v="8"/>
    <n v="0.1"/>
    <n v="56.64"/>
  </r>
  <r>
    <n v="2463"/>
    <s v="NZ-2022-164192"/>
    <x v="1220"/>
    <d v="2022-05-03T00:00:00"/>
    <x v="4"/>
    <s v="Same Day"/>
    <s v="MI-1137"/>
    <s v="Michael Low"/>
    <x v="0"/>
    <x v="7"/>
    <x v="7"/>
    <x v="1"/>
    <x v="7"/>
    <n v="1388.56"/>
    <n v="1"/>
    <n v="0.15"/>
    <n v="99.68"/>
  </r>
  <r>
    <n v="2464"/>
    <s v="NZ-2023-636660"/>
    <x v="256"/>
    <d v="2023-09-26T00:00:00"/>
    <x v="0"/>
    <s v="Second Class"/>
    <s v="CA-6544"/>
    <s v="Caitlin Sullivan"/>
    <x v="1"/>
    <x v="4"/>
    <x v="4"/>
    <x v="2"/>
    <x v="5"/>
    <n v="1229.78"/>
    <n v="8"/>
    <n v="0"/>
    <n v="324.07"/>
  </r>
  <r>
    <n v="2465"/>
    <s v="NZ-2023-403760"/>
    <x v="571"/>
    <d v="2023-12-04T00:00:00"/>
    <x v="0"/>
    <s v="Same Day"/>
    <s v="JE-9672"/>
    <s v="Jennifer Lloyd"/>
    <x v="1"/>
    <x v="3"/>
    <x v="3"/>
    <x v="2"/>
    <x v="11"/>
    <n v="922.15"/>
    <n v="3"/>
    <n v="0"/>
    <n v="96.45"/>
  </r>
  <r>
    <n v="2466"/>
    <s v="NZ-2024-844142"/>
    <x v="799"/>
    <d v="2024-09-29T00:00:00"/>
    <x v="2"/>
    <s v="First Class"/>
    <s v="CA-4720"/>
    <s v="Catherine Davey"/>
    <x v="0"/>
    <x v="2"/>
    <x v="2"/>
    <x v="1"/>
    <x v="1"/>
    <n v="780.71"/>
    <n v="6"/>
    <n v="0.15"/>
    <n v="13.2"/>
  </r>
  <r>
    <n v="2467"/>
    <s v="NZ-2022-595392"/>
    <x v="482"/>
    <d v="2022-12-19T00:00:00"/>
    <x v="4"/>
    <s v="Same Day"/>
    <s v="SA-3319"/>
    <s v="Samantha Hardy"/>
    <x v="0"/>
    <x v="8"/>
    <x v="8"/>
    <x v="0"/>
    <x v="6"/>
    <n v="1440.71"/>
    <n v="4"/>
    <n v="0.2"/>
    <n v="44.47"/>
  </r>
  <r>
    <n v="2468"/>
    <s v="NZ-2024-185405"/>
    <x v="1221"/>
    <d v="2024-12-27T00:00:00"/>
    <x v="2"/>
    <s v="Standard Class"/>
    <s v="AN-9448"/>
    <s v="Andrew Roberts"/>
    <x v="0"/>
    <x v="0"/>
    <x v="0"/>
    <x v="0"/>
    <x v="0"/>
    <n v="809.26"/>
    <n v="7"/>
    <n v="0.2"/>
    <n v="36.950000000000003"/>
  </r>
  <r>
    <n v="2469"/>
    <s v="NZ-2022-606114"/>
    <x v="251"/>
    <d v="2022-02-15T00:00:00"/>
    <x v="4"/>
    <s v="Standard Class"/>
    <s v="DA-8745"/>
    <s v="David Wills"/>
    <x v="2"/>
    <x v="3"/>
    <x v="3"/>
    <x v="0"/>
    <x v="10"/>
    <n v="571.79999999999995"/>
    <n v="1"/>
    <n v="0.2"/>
    <n v="7.89"/>
  </r>
  <r>
    <n v="2470"/>
    <s v="NZ-2023-377169"/>
    <x v="1141"/>
    <d v="2023-10-20T00:00:00"/>
    <x v="0"/>
    <s v="Standard Class"/>
    <s v="PA-8408"/>
    <s v="Patrick Barnett"/>
    <x v="1"/>
    <x v="4"/>
    <x v="4"/>
    <x v="1"/>
    <x v="8"/>
    <n v="259.74"/>
    <n v="5"/>
    <n v="0.2"/>
    <n v="56.2"/>
  </r>
  <r>
    <n v="2471"/>
    <s v="NZ-2024-312384"/>
    <x v="15"/>
    <d v="2024-06-29T00:00:00"/>
    <x v="2"/>
    <s v="Second Class"/>
    <s v="KE-5730"/>
    <s v="Kelly Jackson"/>
    <x v="0"/>
    <x v="2"/>
    <x v="2"/>
    <x v="0"/>
    <x v="10"/>
    <n v="663.97"/>
    <n v="10"/>
    <n v="0.2"/>
    <n v="121.82"/>
  </r>
  <r>
    <n v="2472"/>
    <s v="NZ-2022-984120"/>
    <x v="1167"/>
    <d v="2022-03-10T00:00:00"/>
    <x v="4"/>
    <s v="First Class"/>
    <s v="KA-2756"/>
    <s v="Kaia Gordon"/>
    <x v="0"/>
    <x v="7"/>
    <x v="7"/>
    <x v="2"/>
    <x v="5"/>
    <n v="588.15"/>
    <n v="2"/>
    <n v="0.1"/>
    <n v="75.239999999999995"/>
  </r>
  <r>
    <n v="2473"/>
    <s v="NZ-2025-160166"/>
    <x v="1155"/>
    <d v="2025-01-11T00:00:00"/>
    <x v="3"/>
    <s v="Standard Class"/>
    <s v="ST-5033"/>
    <s v="Steven Hay-Hansen"/>
    <x v="1"/>
    <x v="6"/>
    <x v="6"/>
    <x v="2"/>
    <x v="2"/>
    <n v="394.28"/>
    <n v="9"/>
    <n v="0.2"/>
    <n v="29.89"/>
  </r>
  <r>
    <n v="2474"/>
    <s v="NZ-2025-569680"/>
    <x v="1101"/>
    <d v="2025-03-11T00:00:00"/>
    <x v="3"/>
    <s v="Same Day"/>
    <s v="MA-4927"/>
    <s v="Margaret O'Leary-Burgess"/>
    <x v="0"/>
    <x v="9"/>
    <x v="6"/>
    <x v="1"/>
    <x v="1"/>
    <n v="1079.04"/>
    <n v="1"/>
    <n v="0.1"/>
    <n v="64.78"/>
  </r>
  <r>
    <n v="2475"/>
    <s v="NZ-2024-317197"/>
    <x v="997"/>
    <d v="2024-07-21T00:00:00"/>
    <x v="2"/>
    <s v="Second Class"/>
    <s v="SI-2520"/>
    <s v="Sienna Craw"/>
    <x v="2"/>
    <x v="6"/>
    <x v="6"/>
    <x v="1"/>
    <x v="1"/>
    <n v="383.71"/>
    <n v="3"/>
    <n v="0.1"/>
    <n v="92.76"/>
  </r>
  <r>
    <n v="2476"/>
    <s v="NZ-2024-525836"/>
    <x v="29"/>
    <d v="2024-06-26T00:00:00"/>
    <x v="2"/>
    <s v="Second Class"/>
    <s v="JA-4232"/>
    <s v="Jason Cooksley-Turner"/>
    <x v="0"/>
    <x v="6"/>
    <x v="6"/>
    <x v="0"/>
    <x v="6"/>
    <n v="834.19"/>
    <n v="9"/>
    <n v="0.2"/>
    <n v="72.92"/>
  </r>
  <r>
    <n v="2477"/>
    <s v="NZ-2022-580310"/>
    <x v="1222"/>
    <d v="2022-08-29T00:00:00"/>
    <x v="4"/>
    <s v="Second Class"/>
    <s v="MA-2702"/>
    <s v="Mark Wells"/>
    <x v="1"/>
    <x v="0"/>
    <x v="0"/>
    <x v="0"/>
    <x v="6"/>
    <n v="799.92"/>
    <n v="4"/>
    <n v="0.2"/>
    <n v="166.35"/>
  </r>
  <r>
    <n v="2478"/>
    <s v="NZ-2023-201893"/>
    <x v="963"/>
    <d v="2023-12-29T00:00:00"/>
    <x v="0"/>
    <s v="First Class"/>
    <s v="KA-3450"/>
    <s v="Karen Gibbons"/>
    <x v="1"/>
    <x v="3"/>
    <x v="3"/>
    <x v="2"/>
    <x v="5"/>
    <n v="700.2"/>
    <n v="3"/>
    <n v="0"/>
    <n v="3.77"/>
  </r>
  <r>
    <n v="2479"/>
    <s v="NZ-2022-756879"/>
    <x v="176"/>
    <d v="2022-07-26T00:00:00"/>
    <x v="4"/>
    <s v="First Class"/>
    <s v="HA-8569"/>
    <s v="Hayden Gibson"/>
    <x v="0"/>
    <x v="0"/>
    <x v="0"/>
    <x v="2"/>
    <x v="9"/>
    <n v="904.85"/>
    <n v="3"/>
    <n v="0.2"/>
    <n v="14.24"/>
  </r>
  <r>
    <n v="2480"/>
    <s v="NZ-2023-613310"/>
    <x v="247"/>
    <d v="2023-05-28T00:00:00"/>
    <x v="0"/>
    <s v="First Class"/>
    <s v="AN-7068"/>
    <s v="Andrea Searle"/>
    <x v="1"/>
    <x v="6"/>
    <x v="6"/>
    <x v="0"/>
    <x v="10"/>
    <n v="119.43"/>
    <n v="2"/>
    <n v="0.2"/>
    <n v="4.6100000000000003"/>
  </r>
  <r>
    <n v="2481"/>
    <s v="NZ-2023-854997"/>
    <x v="1048"/>
    <d v="2023-02-12T00:00:00"/>
    <x v="0"/>
    <s v="Standard Class"/>
    <s v="CH-9750"/>
    <s v="Charles Mason"/>
    <x v="1"/>
    <x v="8"/>
    <x v="8"/>
    <x v="1"/>
    <x v="3"/>
    <n v="1274.1400000000001"/>
    <n v="4"/>
    <n v="0.2"/>
    <n v="-7.48"/>
  </r>
  <r>
    <n v="2482"/>
    <s v="NZ-2022-408453"/>
    <x v="655"/>
    <d v="2022-06-05T00:00:00"/>
    <x v="4"/>
    <s v="Second Class"/>
    <s v="JO-3561"/>
    <s v="Joan Russell-Mann"/>
    <x v="1"/>
    <x v="7"/>
    <x v="7"/>
    <x v="2"/>
    <x v="2"/>
    <n v="1311.04"/>
    <n v="6"/>
    <n v="0.2"/>
    <n v="248.66"/>
  </r>
  <r>
    <n v="2483"/>
    <s v="NZ-2023-385077"/>
    <x v="94"/>
    <d v="2023-03-21T00:00:00"/>
    <x v="0"/>
    <s v="Standard Class"/>
    <s v="MI-9635"/>
    <s v="Michael Reynolds"/>
    <x v="1"/>
    <x v="0"/>
    <x v="0"/>
    <x v="0"/>
    <x v="10"/>
    <n v="653.32000000000005"/>
    <n v="5"/>
    <n v="0.1"/>
    <n v="137.12"/>
  </r>
  <r>
    <n v="2484"/>
    <s v="NZ-2022-148389"/>
    <x v="523"/>
    <d v="2022-07-13T00:00:00"/>
    <x v="4"/>
    <s v="Standard Class"/>
    <s v="RO-3172"/>
    <s v="Robert Mann"/>
    <x v="2"/>
    <x v="9"/>
    <x v="6"/>
    <x v="1"/>
    <x v="1"/>
    <n v="1009.14"/>
    <n v="4"/>
    <n v="0.2"/>
    <n v="8.7100000000000009"/>
  </r>
  <r>
    <n v="2485"/>
    <s v="NZ-2023-613892"/>
    <x v="603"/>
    <d v="2023-07-06T00:00:00"/>
    <x v="0"/>
    <s v="Second Class"/>
    <s v="AN-8986"/>
    <s v="Ann Campbell"/>
    <x v="0"/>
    <x v="3"/>
    <x v="3"/>
    <x v="1"/>
    <x v="1"/>
    <n v="828.68"/>
    <n v="10"/>
    <n v="0.15"/>
    <n v="95.45"/>
  </r>
  <r>
    <n v="2486"/>
    <s v="NZ-2021-761353"/>
    <x v="1117"/>
    <d v="2021-09-30T00:00:00"/>
    <x v="1"/>
    <s v="Second Class"/>
    <s v="GE-9863"/>
    <s v="Georgia Mason"/>
    <x v="0"/>
    <x v="0"/>
    <x v="0"/>
    <x v="1"/>
    <x v="7"/>
    <n v="495.37"/>
    <n v="8"/>
    <n v="0.1"/>
    <n v="77.3"/>
  </r>
  <r>
    <n v="2487"/>
    <s v="NZ-2024-250229"/>
    <x v="8"/>
    <d v="2024-08-14T00:00:00"/>
    <x v="2"/>
    <s v="Same Day"/>
    <s v="CA-1168"/>
    <s v="Cameron Smith"/>
    <x v="2"/>
    <x v="1"/>
    <x v="1"/>
    <x v="0"/>
    <x v="10"/>
    <n v="935.23"/>
    <n v="1"/>
    <n v="0.15"/>
    <n v="58.47"/>
  </r>
  <r>
    <n v="2488"/>
    <s v="NZ-2022-757051"/>
    <x v="1109"/>
    <d v="2022-04-05T00:00:00"/>
    <x v="4"/>
    <s v="Standard Class"/>
    <s v="KA-9822"/>
    <s v="Kathryn Marshall"/>
    <x v="0"/>
    <x v="8"/>
    <x v="8"/>
    <x v="2"/>
    <x v="5"/>
    <n v="479.34"/>
    <n v="4"/>
    <n v="0.2"/>
    <n v="48.81"/>
  </r>
  <r>
    <n v="2489"/>
    <s v="NZ-2023-701610"/>
    <x v="616"/>
    <d v="2023-03-25T00:00:00"/>
    <x v="0"/>
    <s v="Same Day"/>
    <s v="RA-6066"/>
    <s v="Rachel Oliver"/>
    <x v="1"/>
    <x v="6"/>
    <x v="6"/>
    <x v="1"/>
    <x v="8"/>
    <n v="1016.55"/>
    <n v="2"/>
    <n v="0.2"/>
    <n v="80.680000000000007"/>
  </r>
  <r>
    <n v="2490"/>
    <s v="NZ-2025-697541"/>
    <x v="422"/>
    <d v="2025-05-10T00:00:00"/>
    <x v="3"/>
    <s v="First Class"/>
    <s v="VI-7941"/>
    <s v="Vicki Ritchie"/>
    <x v="0"/>
    <x v="3"/>
    <x v="3"/>
    <x v="1"/>
    <x v="7"/>
    <n v="673.64"/>
    <n v="9"/>
    <n v="0.15"/>
    <n v="86.4"/>
  </r>
  <r>
    <n v="2491"/>
    <s v="NZ-2022-582400"/>
    <x v="286"/>
    <d v="2022-12-10T00:00:00"/>
    <x v="4"/>
    <s v="Second Class"/>
    <s v="AN-3421"/>
    <s v="Angela Whittaker"/>
    <x v="0"/>
    <x v="5"/>
    <x v="5"/>
    <x v="1"/>
    <x v="3"/>
    <n v="988.9"/>
    <n v="2"/>
    <n v="0.2"/>
    <n v="65.16"/>
  </r>
  <r>
    <n v="2492"/>
    <s v="NZ-2023-679463"/>
    <x v="562"/>
    <d v="2023-03-01T00:00:00"/>
    <x v="0"/>
    <s v="Same Day"/>
    <s v="LI-8247"/>
    <s v="Lisa Currie"/>
    <x v="0"/>
    <x v="7"/>
    <x v="7"/>
    <x v="1"/>
    <x v="1"/>
    <n v="850.02"/>
    <n v="7"/>
    <n v="0.2"/>
    <n v="146.24"/>
  </r>
  <r>
    <n v="2493"/>
    <s v="NZ-2023-438107"/>
    <x v="531"/>
    <d v="2023-03-22T00:00:00"/>
    <x v="0"/>
    <s v="Same Day"/>
    <s v="PA-6120"/>
    <s v="Paul Smith"/>
    <x v="2"/>
    <x v="7"/>
    <x v="7"/>
    <x v="1"/>
    <x v="7"/>
    <n v="1338.9"/>
    <n v="10"/>
    <n v="0.1"/>
    <n v="185.17"/>
  </r>
  <r>
    <n v="2494"/>
    <s v="NZ-2024-691065"/>
    <x v="1223"/>
    <d v="2024-03-23T00:00:00"/>
    <x v="2"/>
    <s v="Standard Class"/>
    <s v="CO-5767"/>
    <s v="Connor Gibbons"/>
    <x v="0"/>
    <x v="5"/>
    <x v="5"/>
    <x v="1"/>
    <x v="1"/>
    <n v="614.69000000000005"/>
    <n v="1"/>
    <n v="0.2"/>
    <n v="96.24"/>
  </r>
  <r>
    <n v="2495"/>
    <s v="NZ-2022-253745"/>
    <x v="850"/>
    <d v="2022-04-06T00:00:00"/>
    <x v="4"/>
    <s v="First Class"/>
    <s v="SH-5587"/>
    <s v="Sharon Jensen"/>
    <x v="1"/>
    <x v="8"/>
    <x v="8"/>
    <x v="2"/>
    <x v="2"/>
    <n v="106.08"/>
    <n v="6"/>
    <n v="0.15"/>
    <n v="0.28999999999999998"/>
  </r>
  <r>
    <n v="2496"/>
    <s v="NZ-2023-422407"/>
    <x v="1073"/>
    <d v="2023-06-02T00:00:00"/>
    <x v="0"/>
    <s v="First Class"/>
    <s v="LA-7310"/>
    <s v="Lauren Jones"/>
    <x v="1"/>
    <x v="0"/>
    <x v="0"/>
    <x v="2"/>
    <x v="2"/>
    <n v="308"/>
    <n v="8"/>
    <n v="0.2"/>
    <n v="35.17"/>
  </r>
  <r>
    <n v="2497"/>
    <s v="NZ-2023-752802"/>
    <x v="318"/>
    <d v="2023-04-01T00:00:00"/>
    <x v="0"/>
    <s v="Same Day"/>
    <s v="HA-3754"/>
    <s v="Hannah Beattie"/>
    <x v="2"/>
    <x v="9"/>
    <x v="6"/>
    <x v="2"/>
    <x v="9"/>
    <n v="1299.6300000000001"/>
    <n v="4"/>
    <n v="0.15"/>
    <n v="55.34"/>
  </r>
  <r>
    <n v="2498"/>
    <s v="NZ-2022-487925"/>
    <x v="240"/>
    <d v="2022-01-23T00:00:00"/>
    <x v="4"/>
    <s v="Same Day"/>
    <s v="DA-9474"/>
    <s v="David Jeffries"/>
    <x v="1"/>
    <x v="3"/>
    <x v="3"/>
    <x v="1"/>
    <x v="3"/>
    <n v="310.70999999999998"/>
    <n v="5"/>
    <n v="0"/>
    <n v="18.829999999999998"/>
  </r>
  <r>
    <n v="2499"/>
    <s v="NZ-2023-161140"/>
    <x v="445"/>
    <d v="2023-03-27T00:00:00"/>
    <x v="0"/>
    <s v="Same Day"/>
    <s v="SI-1702"/>
    <s v="Simon Adams-Taylor"/>
    <x v="2"/>
    <x v="9"/>
    <x v="6"/>
    <x v="0"/>
    <x v="4"/>
    <n v="1449.16"/>
    <n v="3"/>
    <n v="0"/>
    <n v="125.43"/>
  </r>
  <r>
    <n v="2500"/>
    <s v="NZ-2023-744239"/>
    <x v="1224"/>
    <d v="2023-12-11T00:00:00"/>
    <x v="0"/>
    <s v="Same Day"/>
    <s v="CA-2868"/>
    <s v="Cameron Currie"/>
    <x v="0"/>
    <x v="5"/>
    <x v="5"/>
    <x v="0"/>
    <x v="4"/>
    <n v="1090.5999999999999"/>
    <n v="6"/>
    <n v="0.2"/>
    <n v="159.47"/>
  </r>
  <r>
    <n v="2501"/>
    <s v="NZ-2024-140531"/>
    <x v="1086"/>
    <d v="2024-02-20T00:00:00"/>
    <x v="2"/>
    <s v="First Class"/>
    <s v="BA-6455"/>
    <s v="Barry Rush"/>
    <x v="0"/>
    <x v="3"/>
    <x v="3"/>
    <x v="1"/>
    <x v="1"/>
    <n v="459.76"/>
    <n v="4"/>
    <n v="0.2"/>
    <n v="17.170000000000002"/>
  </r>
  <r>
    <n v="2502"/>
    <s v="NZ-2022-139122"/>
    <x v="927"/>
    <d v="2022-03-12T00:00:00"/>
    <x v="4"/>
    <s v="First Class"/>
    <s v="LA-3743"/>
    <s v="Laura Chandler-Guy"/>
    <x v="0"/>
    <x v="2"/>
    <x v="2"/>
    <x v="0"/>
    <x v="10"/>
    <n v="1071.98"/>
    <n v="2"/>
    <n v="0"/>
    <n v="150.37"/>
  </r>
  <r>
    <n v="2503"/>
    <s v="NZ-2024-192624"/>
    <x v="137"/>
    <d v="2024-04-15T00:00:00"/>
    <x v="2"/>
    <s v="Second Class"/>
    <s v="BR-1316"/>
    <s v="Brendon Warren"/>
    <x v="2"/>
    <x v="9"/>
    <x v="6"/>
    <x v="2"/>
    <x v="11"/>
    <n v="225.02"/>
    <n v="7"/>
    <n v="0.2"/>
    <n v="28.85"/>
  </r>
  <r>
    <n v="2504"/>
    <s v="NZ-2023-526312"/>
    <x v="877"/>
    <d v="2023-01-18T00:00:00"/>
    <x v="0"/>
    <s v="Second Class"/>
    <s v="CR-5814"/>
    <s v="Craig Moore"/>
    <x v="0"/>
    <x v="4"/>
    <x v="4"/>
    <x v="1"/>
    <x v="1"/>
    <n v="248.71"/>
    <n v="7"/>
    <n v="0.15"/>
    <n v="37.03"/>
  </r>
  <r>
    <n v="2505"/>
    <s v="NZ-2021-780190"/>
    <x v="1225"/>
    <d v="2021-11-24T00:00:00"/>
    <x v="1"/>
    <s v="Second Class"/>
    <s v="ZA-6113"/>
    <s v="Zachary Arnott-Clarke"/>
    <x v="0"/>
    <x v="1"/>
    <x v="1"/>
    <x v="0"/>
    <x v="4"/>
    <n v="802.47"/>
    <n v="2"/>
    <n v="0"/>
    <n v="107.85"/>
  </r>
  <r>
    <n v="2506"/>
    <s v="NZ-2023-721304"/>
    <x v="1226"/>
    <d v="2023-02-10T00:00:00"/>
    <x v="0"/>
    <s v="Standard Class"/>
    <s v="RY-1687"/>
    <s v="Ryan Reid-Coleman"/>
    <x v="2"/>
    <x v="5"/>
    <x v="5"/>
    <x v="2"/>
    <x v="9"/>
    <n v="1419.49"/>
    <n v="5"/>
    <n v="0.15"/>
    <n v="122.85"/>
  </r>
  <r>
    <n v="2507"/>
    <s v="NZ-2023-877243"/>
    <x v="1148"/>
    <d v="2023-07-25T00:00:00"/>
    <x v="0"/>
    <s v="Standard Class"/>
    <s v="EM-9160"/>
    <s v="Emma Jensen-Harrison"/>
    <x v="0"/>
    <x v="8"/>
    <x v="8"/>
    <x v="1"/>
    <x v="7"/>
    <n v="938.22"/>
    <n v="6"/>
    <n v="0.2"/>
    <n v="91.04"/>
  </r>
  <r>
    <n v="2508"/>
    <s v="NZ-2025-137766"/>
    <x v="942"/>
    <d v="2025-01-30T00:00:00"/>
    <x v="3"/>
    <s v="First Class"/>
    <s v="JE-2540"/>
    <s v="Jenna Peters-Gibbs"/>
    <x v="2"/>
    <x v="6"/>
    <x v="6"/>
    <x v="2"/>
    <x v="5"/>
    <n v="863.16"/>
    <n v="2"/>
    <n v="0"/>
    <n v="188.13"/>
  </r>
  <r>
    <n v="2509"/>
    <s v="NZ-2023-426009"/>
    <x v="686"/>
    <d v="2023-12-27T00:00:00"/>
    <x v="0"/>
    <s v="Second Class"/>
    <s v="CA-5414"/>
    <s v="Carl Carson"/>
    <x v="2"/>
    <x v="9"/>
    <x v="6"/>
    <x v="2"/>
    <x v="2"/>
    <n v="819.18"/>
    <n v="10"/>
    <n v="0"/>
    <n v="70.45"/>
  </r>
  <r>
    <n v="2510"/>
    <s v="NZ-2022-866897"/>
    <x v="552"/>
    <d v="2022-10-20T00:00:00"/>
    <x v="4"/>
    <s v="Standard Class"/>
    <s v="AS-9785"/>
    <s v="Ashlee MacKenzie"/>
    <x v="2"/>
    <x v="0"/>
    <x v="0"/>
    <x v="2"/>
    <x v="2"/>
    <n v="304.85000000000002"/>
    <n v="6"/>
    <n v="0"/>
    <n v="7.89"/>
  </r>
  <r>
    <n v="2511"/>
    <s v="NZ-2022-415362"/>
    <x v="253"/>
    <d v="2022-04-06T00:00:00"/>
    <x v="4"/>
    <s v="Same Day"/>
    <s v="RA-2929"/>
    <s v="Rachel Harris-Stuart"/>
    <x v="0"/>
    <x v="4"/>
    <x v="4"/>
    <x v="1"/>
    <x v="3"/>
    <n v="1418.12"/>
    <n v="2"/>
    <n v="0.15"/>
    <n v="19.5"/>
  </r>
  <r>
    <n v="2512"/>
    <s v="NZ-2025-841636"/>
    <x v="70"/>
    <d v="2025-03-18T00:00:00"/>
    <x v="3"/>
    <s v="Same Day"/>
    <s v="CH-8171"/>
    <s v="Christina Harper-Dean"/>
    <x v="0"/>
    <x v="4"/>
    <x v="4"/>
    <x v="0"/>
    <x v="0"/>
    <n v="1163.22"/>
    <n v="6"/>
    <n v="0.1"/>
    <n v="81.06"/>
  </r>
  <r>
    <n v="2513"/>
    <s v="NZ-2022-207853"/>
    <x v="275"/>
    <d v="2022-12-22T00:00:00"/>
    <x v="4"/>
    <s v="First Class"/>
    <s v="MA-3859"/>
    <s v="Maria Owen"/>
    <x v="0"/>
    <x v="3"/>
    <x v="3"/>
    <x v="2"/>
    <x v="5"/>
    <n v="370.05"/>
    <n v="4"/>
    <n v="0.2"/>
    <n v="-7.28"/>
  </r>
  <r>
    <n v="2514"/>
    <s v="NZ-2022-255285"/>
    <x v="1227"/>
    <d v="2022-11-23T00:00:00"/>
    <x v="4"/>
    <s v="First Class"/>
    <s v="CL-2264"/>
    <s v="Claire Campbell"/>
    <x v="1"/>
    <x v="5"/>
    <x v="5"/>
    <x v="2"/>
    <x v="9"/>
    <n v="831.68"/>
    <n v="10"/>
    <n v="0.2"/>
    <n v="85.98"/>
  </r>
  <r>
    <n v="2515"/>
    <s v="NZ-2022-528364"/>
    <x v="1228"/>
    <d v="2022-10-22T00:00:00"/>
    <x v="4"/>
    <s v="Same Day"/>
    <s v="PE-8553"/>
    <s v="Peter McKenna"/>
    <x v="2"/>
    <x v="8"/>
    <x v="8"/>
    <x v="2"/>
    <x v="5"/>
    <n v="225.91"/>
    <n v="6"/>
    <n v="0.1"/>
    <n v="49.19"/>
  </r>
  <r>
    <n v="2516"/>
    <s v="NZ-2022-689106"/>
    <x v="976"/>
    <d v="2022-09-09T00:00:00"/>
    <x v="4"/>
    <s v="Standard Class"/>
    <s v="AN-2596"/>
    <s v="Andrea Burrell-Wells"/>
    <x v="0"/>
    <x v="0"/>
    <x v="0"/>
    <x v="2"/>
    <x v="9"/>
    <n v="83.55"/>
    <n v="8"/>
    <n v="0"/>
    <n v="21.77"/>
  </r>
  <r>
    <n v="2517"/>
    <s v="NZ-2024-264320"/>
    <x v="955"/>
    <d v="2024-03-16T00:00:00"/>
    <x v="2"/>
    <s v="Same Day"/>
    <s v="DA-2175"/>
    <s v="David Moore"/>
    <x v="0"/>
    <x v="0"/>
    <x v="0"/>
    <x v="1"/>
    <x v="3"/>
    <n v="1191.25"/>
    <n v="2"/>
    <n v="0.15"/>
    <n v="156.21"/>
  </r>
  <r>
    <n v="2518"/>
    <s v="NZ-2023-483322"/>
    <x v="892"/>
    <d v="2023-06-06T00:00:00"/>
    <x v="0"/>
    <s v="Second Class"/>
    <s v="JO-4998"/>
    <s v="Joanne Lancaster-Humphrey"/>
    <x v="2"/>
    <x v="0"/>
    <x v="0"/>
    <x v="0"/>
    <x v="0"/>
    <n v="1481.91"/>
    <n v="5"/>
    <n v="0.1"/>
    <n v="142.16"/>
  </r>
  <r>
    <n v="2519"/>
    <s v="NZ-2021-378863"/>
    <x v="1229"/>
    <d v="2021-08-14T00:00:00"/>
    <x v="1"/>
    <s v="Second Class"/>
    <s v="AR-2105"/>
    <s v="Ariana Black-Jones"/>
    <x v="0"/>
    <x v="6"/>
    <x v="6"/>
    <x v="0"/>
    <x v="6"/>
    <n v="622.33000000000004"/>
    <n v="9"/>
    <n v="0.15"/>
    <n v="31.28"/>
  </r>
  <r>
    <n v="2520"/>
    <s v="NZ-2025-228753"/>
    <x v="367"/>
    <d v="2025-07-04T00:00:00"/>
    <x v="3"/>
    <s v="Standard Class"/>
    <s v="KA-7674"/>
    <s v="Kathleen Healey-McMurray"/>
    <x v="1"/>
    <x v="3"/>
    <x v="3"/>
    <x v="0"/>
    <x v="6"/>
    <n v="250.68"/>
    <n v="1"/>
    <n v="0.1"/>
    <n v="18.329999999999998"/>
  </r>
  <r>
    <n v="2521"/>
    <s v="NZ-2023-114810"/>
    <x v="1230"/>
    <d v="2023-10-18T00:00:00"/>
    <x v="0"/>
    <s v="First Class"/>
    <s v="PA-8553"/>
    <s v="Paul McKinnon-Harper"/>
    <x v="2"/>
    <x v="6"/>
    <x v="6"/>
    <x v="1"/>
    <x v="1"/>
    <n v="218.11"/>
    <n v="7"/>
    <n v="0.1"/>
    <n v="22.59"/>
  </r>
  <r>
    <n v="2522"/>
    <s v="NZ-2022-478016"/>
    <x v="140"/>
    <d v="2022-12-01T00:00:00"/>
    <x v="4"/>
    <s v="Same Day"/>
    <s v="JE-2643"/>
    <s v="Jennifer Hawkins"/>
    <x v="1"/>
    <x v="1"/>
    <x v="1"/>
    <x v="2"/>
    <x v="5"/>
    <n v="248.12"/>
    <n v="6"/>
    <n v="0.2"/>
    <n v="15.99"/>
  </r>
  <r>
    <n v="2523"/>
    <s v="NZ-2022-667303"/>
    <x v="658"/>
    <d v="2022-01-30T00:00:00"/>
    <x v="4"/>
    <s v="Standard Class"/>
    <s v="BR-5788"/>
    <s v="Brianna Taylor"/>
    <x v="2"/>
    <x v="1"/>
    <x v="1"/>
    <x v="2"/>
    <x v="5"/>
    <n v="324.07"/>
    <n v="7"/>
    <n v="0.1"/>
    <n v="42.65"/>
  </r>
  <r>
    <n v="2524"/>
    <s v="NZ-2024-316626"/>
    <x v="66"/>
    <d v="2024-11-02T00:00:00"/>
    <x v="2"/>
    <s v="Same Day"/>
    <s v="BR-6582"/>
    <s v="Brett Mudgway"/>
    <x v="1"/>
    <x v="9"/>
    <x v="6"/>
    <x v="2"/>
    <x v="11"/>
    <n v="858.44"/>
    <n v="9"/>
    <n v="0.2"/>
    <n v="55.51"/>
  </r>
  <r>
    <n v="2525"/>
    <s v="NZ-2022-292510"/>
    <x v="1231"/>
    <d v="2022-07-30T00:00:00"/>
    <x v="4"/>
    <s v="Standard Class"/>
    <s v="AL-9534"/>
    <s v="Alice Berry"/>
    <x v="0"/>
    <x v="5"/>
    <x v="5"/>
    <x v="0"/>
    <x v="6"/>
    <n v="407.05"/>
    <n v="2"/>
    <n v="0.2"/>
    <n v="2.98"/>
  </r>
  <r>
    <n v="2526"/>
    <s v="NZ-2023-589096"/>
    <x v="1195"/>
    <d v="2023-06-02T00:00:00"/>
    <x v="0"/>
    <s v="Standard Class"/>
    <s v="CH-1001"/>
    <s v="Charlotte Kerr"/>
    <x v="1"/>
    <x v="6"/>
    <x v="6"/>
    <x v="0"/>
    <x v="0"/>
    <n v="307.56"/>
    <n v="10"/>
    <n v="0.15"/>
    <n v="57.69"/>
  </r>
  <r>
    <n v="2527"/>
    <s v="NZ-2022-720626"/>
    <x v="873"/>
    <d v="2022-04-09T00:00:00"/>
    <x v="4"/>
    <s v="Same Day"/>
    <s v="CA-6107"/>
    <s v="Catherine Johnston"/>
    <x v="1"/>
    <x v="5"/>
    <x v="5"/>
    <x v="0"/>
    <x v="0"/>
    <n v="1412.09"/>
    <n v="2"/>
    <n v="0.1"/>
    <n v="23.61"/>
  </r>
  <r>
    <n v="2528"/>
    <s v="NZ-2022-389252"/>
    <x v="656"/>
    <d v="2022-10-04T00:00:00"/>
    <x v="4"/>
    <s v="Standard Class"/>
    <s v="WA-8101"/>
    <s v="Warren Ingram"/>
    <x v="1"/>
    <x v="2"/>
    <x v="2"/>
    <x v="2"/>
    <x v="2"/>
    <n v="970.63"/>
    <n v="3"/>
    <n v="0.15"/>
    <n v="119.96"/>
  </r>
  <r>
    <n v="2529"/>
    <s v="NZ-2024-636393"/>
    <x v="780"/>
    <d v="2024-01-12T00:00:00"/>
    <x v="2"/>
    <s v="Second Class"/>
    <s v="RE-8005"/>
    <s v="Renee Jones"/>
    <x v="1"/>
    <x v="6"/>
    <x v="6"/>
    <x v="1"/>
    <x v="1"/>
    <n v="235.92"/>
    <n v="9"/>
    <n v="0.1"/>
    <n v="37.909999999999997"/>
  </r>
  <r>
    <n v="2530"/>
    <s v="NZ-2025-645875"/>
    <x v="945"/>
    <d v="2025-03-21T00:00:00"/>
    <x v="3"/>
    <s v="Same Day"/>
    <s v="SA-3070"/>
    <s v="Sarah Stevens-Watts"/>
    <x v="0"/>
    <x v="0"/>
    <x v="0"/>
    <x v="0"/>
    <x v="4"/>
    <n v="621.09"/>
    <n v="9"/>
    <n v="0.2"/>
    <n v="102.16"/>
  </r>
  <r>
    <n v="2531"/>
    <s v="NZ-2024-753513"/>
    <x v="493"/>
    <d v="2024-11-30T00:00:00"/>
    <x v="2"/>
    <s v="Standard Class"/>
    <s v="CH-1475"/>
    <s v="Christine Hadfield"/>
    <x v="1"/>
    <x v="7"/>
    <x v="7"/>
    <x v="2"/>
    <x v="9"/>
    <n v="762.88"/>
    <n v="6"/>
    <n v="0.15"/>
    <n v="153.06"/>
  </r>
  <r>
    <n v="2532"/>
    <s v="NZ-2023-940256"/>
    <x v="1232"/>
    <d v="2023-08-15T00:00:00"/>
    <x v="0"/>
    <s v="First Class"/>
    <s v="RE-5901"/>
    <s v="Reuben Smith"/>
    <x v="1"/>
    <x v="3"/>
    <x v="3"/>
    <x v="1"/>
    <x v="7"/>
    <n v="763.57"/>
    <n v="1"/>
    <n v="0.1"/>
    <n v="33.700000000000003"/>
  </r>
  <r>
    <n v="2533"/>
    <s v="NZ-2021-712161"/>
    <x v="17"/>
    <d v="2021-10-29T00:00:00"/>
    <x v="1"/>
    <s v="First Class"/>
    <s v="JA-7313"/>
    <s v="Jason Turner"/>
    <x v="1"/>
    <x v="2"/>
    <x v="2"/>
    <x v="2"/>
    <x v="9"/>
    <n v="1175.9000000000001"/>
    <n v="5"/>
    <n v="0.15"/>
    <n v="131.96"/>
  </r>
  <r>
    <n v="2534"/>
    <s v="NZ-2022-662085"/>
    <x v="925"/>
    <d v="2022-06-19T00:00:00"/>
    <x v="4"/>
    <s v="First Class"/>
    <s v="JO-5029"/>
    <s v="Joseph Ferguson"/>
    <x v="0"/>
    <x v="6"/>
    <x v="6"/>
    <x v="0"/>
    <x v="10"/>
    <n v="192.25"/>
    <n v="6"/>
    <n v="0.2"/>
    <n v="41.51"/>
  </r>
  <r>
    <n v="2535"/>
    <s v="NZ-2022-747881"/>
    <x v="1066"/>
    <d v="2022-10-07T00:00:00"/>
    <x v="4"/>
    <s v="First Class"/>
    <s v="MO-4042"/>
    <s v="Monique Graham-Kerr"/>
    <x v="1"/>
    <x v="3"/>
    <x v="3"/>
    <x v="1"/>
    <x v="1"/>
    <n v="1208.94"/>
    <n v="7"/>
    <n v="0.1"/>
    <n v="223.15"/>
  </r>
  <r>
    <n v="2536"/>
    <s v="NZ-2023-120425"/>
    <x v="627"/>
    <d v="2023-01-16T00:00:00"/>
    <x v="0"/>
    <s v="First Class"/>
    <s v="LA-3731"/>
    <s v="Laura Ham"/>
    <x v="2"/>
    <x v="7"/>
    <x v="7"/>
    <x v="0"/>
    <x v="10"/>
    <n v="609.73"/>
    <n v="1"/>
    <n v="0.15"/>
    <n v="4.13"/>
  </r>
  <r>
    <n v="2537"/>
    <s v="NZ-2023-523814"/>
    <x v="599"/>
    <d v="2023-09-25T00:00:00"/>
    <x v="0"/>
    <s v="Standard Class"/>
    <s v="JO-9410"/>
    <s v="John Williams"/>
    <x v="1"/>
    <x v="9"/>
    <x v="6"/>
    <x v="0"/>
    <x v="0"/>
    <n v="1223"/>
    <n v="9"/>
    <n v="0.15"/>
    <n v="50.54"/>
  </r>
  <r>
    <n v="2538"/>
    <s v="NZ-2023-314390"/>
    <x v="827"/>
    <d v="2023-08-15T00:00:00"/>
    <x v="0"/>
    <s v="Second Class"/>
    <s v="PA-6068"/>
    <s v="Paula Gordon"/>
    <x v="2"/>
    <x v="4"/>
    <x v="4"/>
    <x v="0"/>
    <x v="4"/>
    <n v="718.19"/>
    <n v="8"/>
    <n v="0.15"/>
    <n v="-9.68"/>
  </r>
  <r>
    <n v="2539"/>
    <s v="NZ-2024-425016"/>
    <x v="580"/>
    <d v="2024-09-12T00:00:00"/>
    <x v="2"/>
    <s v="Second Class"/>
    <s v="NI-7166"/>
    <s v="Nicola Way"/>
    <x v="2"/>
    <x v="5"/>
    <x v="5"/>
    <x v="0"/>
    <x v="0"/>
    <n v="1140.6099999999999"/>
    <n v="3"/>
    <n v="0.1"/>
    <n v="76.760000000000005"/>
  </r>
  <r>
    <n v="2540"/>
    <s v="NZ-2022-578709"/>
    <x v="255"/>
    <d v="2022-09-29T00:00:00"/>
    <x v="4"/>
    <s v="First Class"/>
    <s v="LO-6039"/>
    <s v="Logan Clunies-Ross-Smith"/>
    <x v="0"/>
    <x v="2"/>
    <x v="2"/>
    <x v="0"/>
    <x v="10"/>
    <n v="1046.75"/>
    <n v="1"/>
    <n v="0"/>
    <n v="119.25"/>
  </r>
  <r>
    <n v="2541"/>
    <s v="NZ-2022-777265"/>
    <x v="1233"/>
    <d v="2022-02-19T00:00:00"/>
    <x v="4"/>
    <s v="Second Class"/>
    <s v="IV-1115"/>
    <s v="Ivan Ferguson"/>
    <x v="0"/>
    <x v="4"/>
    <x v="4"/>
    <x v="0"/>
    <x v="6"/>
    <n v="1004.13"/>
    <n v="6"/>
    <n v="0.15"/>
    <n v="188.42"/>
  </r>
  <r>
    <n v="2542"/>
    <s v="NZ-2024-839030"/>
    <x v="699"/>
    <d v="2024-06-23T00:00:00"/>
    <x v="2"/>
    <s v="First Class"/>
    <s v="ME-4046"/>
    <s v="Melissa McKay"/>
    <x v="0"/>
    <x v="6"/>
    <x v="6"/>
    <x v="0"/>
    <x v="0"/>
    <n v="1393.13"/>
    <n v="8"/>
    <n v="0.15"/>
    <n v="243.26"/>
  </r>
  <r>
    <n v="2543"/>
    <s v="NZ-2023-827893"/>
    <x v="445"/>
    <d v="2023-03-29T00:00:00"/>
    <x v="0"/>
    <s v="Standard Class"/>
    <s v="ER-7547"/>
    <s v="Eric Prouse"/>
    <x v="1"/>
    <x v="3"/>
    <x v="3"/>
    <x v="2"/>
    <x v="11"/>
    <n v="1492.77"/>
    <n v="1"/>
    <n v="0.15"/>
    <n v="319.89"/>
  </r>
  <r>
    <n v="2544"/>
    <s v="NZ-2022-246947"/>
    <x v="463"/>
    <d v="2022-02-17T00:00:00"/>
    <x v="4"/>
    <s v="Second Class"/>
    <s v="NI-6489"/>
    <s v="Nicola Smith"/>
    <x v="2"/>
    <x v="4"/>
    <x v="4"/>
    <x v="1"/>
    <x v="7"/>
    <n v="1077.01"/>
    <n v="5"/>
    <n v="0.2"/>
    <n v="79.05"/>
  </r>
  <r>
    <n v="2545"/>
    <s v="NZ-2021-576322"/>
    <x v="141"/>
    <d v="2021-08-21T00:00:00"/>
    <x v="1"/>
    <s v="Standard Class"/>
    <s v="EM-7487"/>
    <s v="Emily Larsen"/>
    <x v="2"/>
    <x v="4"/>
    <x v="4"/>
    <x v="1"/>
    <x v="3"/>
    <n v="329.69"/>
    <n v="6"/>
    <n v="0.1"/>
    <n v="59.18"/>
  </r>
  <r>
    <n v="2546"/>
    <s v="NZ-2024-369862"/>
    <x v="407"/>
    <d v="2024-07-12T00:00:00"/>
    <x v="2"/>
    <s v="First Class"/>
    <s v="JA-9961"/>
    <s v="Jason Smith-Smith"/>
    <x v="0"/>
    <x v="4"/>
    <x v="4"/>
    <x v="1"/>
    <x v="1"/>
    <n v="1279.6099999999999"/>
    <n v="9"/>
    <n v="0"/>
    <n v="357.1"/>
  </r>
  <r>
    <n v="2547"/>
    <s v="NZ-2022-994424"/>
    <x v="1234"/>
    <d v="2022-03-20T00:00:00"/>
    <x v="4"/>
    <s v="Standard Class"/>
    <s v="MO-5918"/>
    <s v="Morgan Mason"/>
    <x v="2"/>
    <x v="6"/>
    <x v="6"/>
    <x v="1"/>
    <x v="3"/>
    <n v="1438.01"/>
    <n v="10"/>
    <n v="0.2"/>
    <n v="313.32"/>
  </r>
  <r>
    <n v="2548"/>
    <s v="NZ-2022-337168"/>
    <x v="1176"/>
    <d v="2022-11-11T00:00:00"/>
    <x v="4"/>
    <s v="Same Day"/>
    <s v="MA-6290"/>
    <s v="Mark Phillips"/>
    <x v="0"/>
    <x v="4"/>
    <x v="4"/>
    <x v="1"/>
    <x v="1"/>
    <n v="1151.1199999999999"/>
    <n v="4"/>
    <n v="0.1"/>
    <n v="183.48"/>
  </r>
  <r>
    <n v="2549"/>
    <s v="NZ-2022-442002"/>
    <x v="1009"/>
    <d v="2022-05-15T00:00:00"/>
    <x v="4"/>
    <s v="First Class"/>
    <s v="RO-6847"/>
    <s v="Robert Kelly"/>
    <x v="1"/>
    <x v="3"/>
    <x v="3"/>
    <x v="1"/>
    <x v="8"/>
    <n v="984.67"/>
    <n v="5"/>
    <n v="0"/>
    <n v="212.93"/>
  </r>
  <r>
    <n v="2550"/>
    <s v="NZ-2023-544152"/>
    <x v="466"/>
    <d v="2023-07-10T00:00:00"/>
    <x v="0"/>
    <s v="Second Class"/>
    <s v="CA-8959"/>
    <s v="Cameron Black"/>
    <x v="0"/>
    <x v="3"/>
    <x v="3"/>
    <x v="0"/>
    <x v="10"/>
    <n v="1374.44"/>
    <n v="5"/>
    <n v="0.2"/>
    <n v="198.34"/>
  </r>
  <r>
    <n v="2551"/>
    <s v="NZ-2024-299668"/>
    <x v="74"/>
    <d v="2024-04-08T00:00:00"/>
    <x v="2"/>
    <s v="Same Day"/>
    <s v="AS-1519"/>
    <s v="Ashley Baker-Reid"/>
    <x v="1"/>
    <x v="9"/>
    <x v="6"/>
    <x v="1"/>
    <x v="1"/>
    <n v="627.05999999999995"/>
    <n v="2"/>
    <n v="0"/>
    <n v="108.64"/>
  </r>
  <r>
    <n v="2552"/>
    <s v="NZ-2022-885744"/>
    <x v="492"/>
    <d v="2022-03-08T00:00:00"/>
    <x v="4"/>
    <s v="First Class"/>
    <s v="KA-3275"/>
    <s v="Kathleen Stewart"/>
    <x v="2"/>
    <x v="6"/>
    <x v="6"/>
    <x v="2"/>
    <x v="2"/>
    <n v="219.1"/>
    <n v="7"/>
    <n v="0.1"/>
    <n v="25.62"/>
  </r>
  <r>
    <n v="2553"/>
    <s v="NZ-2023-888133"/>
    <x v="556"/>
    <d v="2023-11-24T00:00:00"/>
    <x v="0"/>
    <s v="Standard Class"/>
    <s v="RE-1289"/>
    <s v="Rebekah Booth"/>
    <x v="2"/>
    <x v="4"/>
    <x v="4"/>
    <x v="1"/>
    <x v="1"/>
    <n v="1375.57"/>
    <n v="8"/>
    <n v="0.1"/>
    <n v="54.12"/>
  </r>
  <r>
    <n v="2554"/>
    <s v="NZ-2022-903744"/>
    <x v="261"/>
    <d v="2022-08-13T00:00:00"/>
    <x v="4"/>
    <s v="First Class"/>
    <s v="MA-3305"/>
    <s v="Mark Rayner"/>
    <x v="1"/>
    <x v="2"/>
    <x v="2"/>
    <x v="1"/>
    <x v="8"/>
    <n v="668.75"/>
    <n v="9"/>
    <n v="0.2"/>
    <n v="103.51"/>
  </r>
  <r>
    <n v="2555"/>
    <s v="NZ-2023-702578"/>
    <x v="1004"/>
    <d v="2023-02-26T00:00:00"/>
    <x v="0"/>
    <s v="Second Class"/>
    <s v="WI-2438"/>
    <s v="William Campbell"/>
    <x v="1"/>
    <x v="6"/>
    <x v="6"/>
    <x v="0"/>
    <x v="4"/>
    <n v="858.72"/>
    <n v="10"/>
    <n v="0.15"/>
    <n v="76.099999999999994"/>
  </r>
  <r>
    <n v="2556"/>
    <s v="NZ-2023-962372"/>
    <x v="823"/>
    <d v="2023-03-05T00:00:00"/>
    <x v="0"/>
    <s v="First Class"/>
    <s v="AL-1440"/>
    <s v="Alan Stuart"/>
    <x v="0"/>
    <x v="9"/>
    <x v="6"/>
    <x v="1"/>
    <x v="7"/>
    <n v="545.54999999999995"/>
    <n v="3"/>
    <n v="0.15"/>
    <n v="64.239999999999995"/>
  </r>
  <r>
    <n v="2557"/>
    <s v="NZ-2023-949895"/>
    <x v="426"/>
    <d v="2023-08-07T00:00:00"/>
    <x v="0"/>
    <s v="First Class"/>
    <s v="PE-4232"/>
    <s v="Peter Green"/>
    <x v="0"/>
    <x v="4"/>
    <x v="4"/>
    <x v="0"/>
    <x v="4"/>
    <n v="573.91999999999996"/>
    <n v="6"/>
    <n v="0.15"/>
    <n v="13.41"/>
  </r>
  <r>
    <n v="2558"/>
    <s v="NZ-2022-969782"/>
    <x v="1235"/>
    <d v="2022-02-28T00:00:00"/>
    <x v="4"/>
    <s v="Standard Class"/>
    <s v="JO-4117"/>
    <s v="Joshua Allerby"/>
    <x v="0"/>
    <x v="4"/>
    <x v="4"/>
    <x v="1"/>
    <x v="8"/>
    <n v="1053.1300000000001"/>
    <n v="3"/>
    <n v="0"/>
    <n v="151.36000000000001"/>
  </r>
  <r>
    <n v="2559"/>
    <s v="NZ-2024-915178"/>
    <x v="98"/>
    <d v="2024-03-19T00:00:00"/>
    <x v="2"/>
    <s v="Same Day"/>
    <s v="AS-5675"/>
    <s v="Ashleigh Marsh"/>
    <x v="0"/>
    <x v="4"/>
    <x v="4"/>
    <x v="1"/>
    <x v="3"/>
    <n v="771.94"/>
    <n v="5"/>
    <n v="0.1"/>
    <n v="52.71"/>
  </r>
  <r>
    <n v="2560"/>
    <s v="NZ-2023-152260"/>
    <x v="143"/>
    <d v="2023-03-28T00:00:00"/>
    <x v="0"/>
    <s v="Standard Class"/>
    <s v="CA-8736"/>
    <s v="Cameron Barnes"/>
    <x v="1"/>
    <x v="0"/>
    <x v="0"/>
    <x v="1"/>
    <x v="3"/>
    <n v="977.66"/>
    <n v="3"/>
    <n v="0.1"/>
    <n v="104.01"/>
  </r>
  <r>
    <n v="2561"/>
    <s v="NZ-2023-591331"/>
    <x v="532"/>
    <d v="2024-01-04T00:00:00"/>
    <x v="2"/>
    <s v="Second Class"/>
    <s v="KE-5704"/>
    <s v="Kelsey Steer"/>
    <x v="2"/>
    <x v="1"/>
    <x v="1"/>
    <x v="1"/>
    <x v="3"/>
    <n v="978.86"/>
    <n v="2"/>
    <n v="0.2"/>
    <n v="41.42"/>
  </r>
  <r>
    <n v="2562"/>
    <s v="NZ-2022-768071"/>
    <x v="1063"/>
    <d v="2022-12-02T00:00:00"/>
    <x v="4"/>
    <s v="Second Class"/>
    <s v="PA-9971"/>
    <s v="Paul Fisher"/>
    <x v="0"/>
    <x v="0"/>
    <x v="0"/>
    <x v="2"/>
    <x v="5"/>
    <n v="400.36"/>
    <n v="10"/>
    <n v="0"/>
    <n v="97.96"/>
  </r>
  <r>
    <n v="2563"/>
    <s v="NZ-2025-241928"/>
    <x v="1236"/>
    <d v="2025-06-20T00:00:00"/>
    <x v="3"/>
    <s v="Second Class"/>
    <s v="NI-3068"/>
    <s v="Nicholas Kirk"/>
    <x v="1"/>
    <x v="5"/>
    <x v="5"/>
    <x v="1"/>
    <x v="1"/>
    <n v="998.77"/>
    <n v="10"/>
    <n v="0.15"/>
    <n v="205.54"/>
  </r>
  <r>
    <n v="2564"/>
    <s v="NZ-2021-846373"/>
    <x v="517"/>
    <d v="2021-10-23T00:00:00"/>
    <x v="1"/>
    <s v="Standard Class"/>
    <s v="JA-6286"/>
    <s v="James Parker"/>
    <x v="0"/>
    <x v="6"/>
    <x v="6"/>
    <x v="0"/>
    <x v="4"/>
    <n v="1027.06"/>
    <n v="4"/>
    <n v="0.15"/>
    <n v="204.92"/>
  </r>
  <r>
    <n v="2565"/>
    <s v="NZ-2024-438916"/>
    <x v="1181"/>
    <d v="2024-03-03T00:00:00"/>
    <x v="2"/>
    <s v="Same Day"/>
    <s v="ST-4151"/>
    <s v="Stephen Guthrie"/>
    <x v="0"/>
    <x v="7"/>
    <x v="7"/>
    <x v="1"/>
    <x v="7"/>
    <n v="1055.33"/>
    <n v="1"/>
    <n v="0.2"/>
    <n v="170.77"/>
  </r>
  <r>
    <n v="2566"/>
    <s v="NZ-2025-647182"/>
    <x v="1237"/>
    <d v="2025-01-24T00:00:00"/>
    <x v="3"/>
    <s v="First Class"/>
    <s v="RY-2503"/>
    <s v="Ryan Taylor"/>
    <x v="2"/>
    <x v="1"/>
    <x v="1"/>
    <x v="1"/>
    <x v="8"/>
    <n v="920.66"/>
    <n v="7"/>
    <n v="0.2"/>
    <n v="26.89"/>
  </r>
  <r>
    <n v="2567"/>
    <s v="NZ-2024-271112"/>
    <x v="197"/>
    <d v="2024-11-03T00:00:00"/>
    <x v="2"/>
    <s v="Second Class"/>
    <s v="WI-1222"/>
    <s v="Wiremu Smith"/>
    <x v="0"/>
    <x v="2"/>
    <x v="2"/>
    <x v="2"/>
    <x v="11"/>
    <n v="334.32"/>
    <n v="3"/>
    <n v="0.1"/>
    <n v="70.62"/>
  </r>
  <r>
    <n v="2568"/>
    <s v="NZ-2023-747368"/>
    <x v="746"/>
    <d v="2023-05-25T00:00:00"/>
    <x v="0"/>
    <s v="Same Day"/>
    <s v="RO-3603"/>
    <s v="Robyn Waters"/>
    <x v="1"/>
    <x v="7"/>
    <x v="7"/>
    <x v="0"/>
    <x v="0"/>
    <n v="631.52"/>
    <n v="7"/>
    <n v="0.1"/>
    <n v="156.41999999999999"/>
  </r>
  <r>
    <n v="2569"/>
    <s v="NZ-2022-759775"/>
    <x v="996"/>
    <d v="2022-03-19T00:00:00"/>
    <x v="4"/>
    <s v="First Class"/>
    <s v="NI-4956"/>
    <s v="Nicola Hansen"/>
    <x v="0"/>
    <x v="7"/>
    <x v="7"/>
    <x v="2"/>
    <x v="9"/>
    <n v="1301.3599999999999"/>
    <n v="4"/>
    <n v="0.15"/>
    <n v="260.73"/>
  </r>
  <r>
    <n v="2570"/>
    <s v="NZ-2024-895800"/>
    <x v="947"/>
    <d v="2024-02-22T00:00:00"/>
    <x v="2"/>
    <s v="First Class"/>
    <s v="DE-4694"/>
    <s v="Derek Fulton-Ferguson"/>
    <x v="0"/>
    <x v="8"/>
    <x v="8"/>
    <x v="0"/>
    <x v="6"/>
    <n v="1454.99"/>
    <n v="6"/>
    <n v="0"/>
    <n v="201.97"/>
  </r>
  <r>
    <n v="2571"/>
    <s v="NZ-2023-149650"/>
    <x v="128"/>
    <d v="2023-08-19T00:00:00"/>
    <x v="0"/>
    <s v="Second Class"/>
    <s v="SA-1911"/>
    <s v="Samantha Morgan"/>
    <x v="0"/>
    <x v="8"/>
    <x v="8"/>
    <x v="0"/>
    <x v="4"/>
    <n v="927.02"/>
    <n v="2"/>
    <n v="0.1"/>
    <n v="108.18"/>
  </r>
  <r>
    <n v="2572"/>
    <s v="NZ-2022-413269"/>
    <x v="613"/>
    <d v="2022-02-25T00:00:00"/>
    <x v="4"/>
    <s v="Same Day"/>
    <s v="AS-6723"/>
    <s v="Ashlee Murphy"/>
    <x v="1"/>
    <x v="8"/>
    <x v="8"/>
    <x v="2"/>
    <x v="2"/>
    <n v="1305.8399999999999"/>
    <n v="3"/>
    <n v="0.15"/>
    <n v="21.28"/>
  </r>
  <r>
    <n v="2573"/>
    <s v="NZ-2022-492532"/>
    <x v="346"/>
    <d v="2022-10-29T00:00:00"/>
    <x v="4"/>
    <s v="Same Day"/>
    <s v="EM-1454"/>
    <s v="Emily Jensen"/>
    <x v="1"/>
    <x v="0"/>
    <x v="0"/>
    <x v="2"/>
    <x v="9"/>
    <n v="581.28"/>
    <n v="10"/>
    <n v="0.15"/>
    <n v="119.46"/>
  </r>
  <r>
    <n v="2574"/>
    <s v="NZ-2025-522754"/>
    <x v="501"/>
    <d v="2025-07-11T00:00:00"/>
    <x v="3"/>
    <s v="Same Day"/>
    <s v="DE-7020"/>
    <s v="Dean Edmonds"/>
    <x v="1"/>
    <x v="5"/>
    <x v="5"/>
    <x v="0"/>
    <x v="0"/>
    <n v="113.5"/>
    <n v="1"/>
    <n v="0"/>
    <n v="23.5"/>
  </r>
  <r>
    <n v="2575"/>
    <s v="NZ-2025-193635"/>
    <x v="292"/>
    <d v="2025-06-18T00:00:00"/>
    <x v="3"/>
    <s v="Second Class"/>
    <s v="KA-7355"/>
    <s v="Kathryn Dick"/>
    <x v="0"/>
    <x v="5"/>
    <x v="5"/>
    <x v="0"/>
    <x v="4"/>
    <n v="436.61"/>
    <n v="1"/>
    <n v="0.15"/>
    <n v="48.23"/>
  </r>
  <r>
    <n v="2576"/>
    <s v="NZ-2024-111831"/>
    <x v="1185"/>
    <d v="2024-07-22T00:00:00"/>
    <x v="2"/>
    <s v="Standard Class"/>
    <s v="SA-4112"/>
    <s v="Sandra Grant"/>
    <x v="1"/>
    <x v="1"/>
    <x v="1"/>
    <x v="2"/>
    <x v="9"/>
    <n v="385.9"/>
    <n v="2"/>
    <n v="0"/>
    <n v="70.81"/>
  </r>
  <r>
    <n v="2577"/>
    <s v="NZ-2024-746815"/>
    <x v="840"/>
    <d v="2024-11-17T00:00:00"/>
    <x v="2"/>
    <s v="Same Day"/>
    <s v="BA-5885"/>
    <s v="Barry Esson"/>
    <x v="1"/>
    <x v="5"/>
    <x v="5"/>
    <x v="0"/>
    <x v="10"/>
    <n v="536.69000000000005"/>
    <n v="6"/>
    <n v="0"/>
    <n v="12.1"/>
  </r>
  <r>
    <n v="2578"/>
    <s v="NZ-2023-233083"/>
    <x v="556"/>
    <d v="2023-11-24T00:00:00"/>
    <x v="0"/>
    <s v="Same Day"/>
    <s v="RI-8859"/>
    <s v="Richard Martin"/>
    <x v="1"/>
    <x v="4"/>
    <x v="4"/>
    <x v="0"/>
    <x v="4"/>
    <n v="1267.53"/>
    <n v="8"/>
    <n v="0.1"/>
    <n v="121.93"/>
  </r>
  <r>
    <n v="2579"/>
    <s v="NZ-2025-826913"/>
    <x v="1081"/>
    <d v="2025-04-14T00:00:00"/>
    <x v="3"/>
    <s v="First Class"/>
    <s v="JE-3750"/>
    <s v="Jennifer Turner"/>
    <x v="1"/>
    <x v="1"/>
    <x v="1"/>
    <x v="2"/>
    <x v="9"/>
    <n v="1288.3699999999999"/>
    <n v="8"/>
    <n v="0"/>
    <n v="61.32"/>
  </r>
  <r>
    <n v="2580"/>
    <s v="NZ-2022-375965"/>
    <x v="878"/>
    <d v="2022-09-28T00:00:00"/>
    <x v="4"/>
    <s v="First Class"/>
    <s v="DA-4822"/>
    <s v="Daniel O'Brien"/>
    <x v="2"/>
    <x v="0"/>
    <x v="0"/>
    <x v="0"/>
    <x v="6"/>
    <n v="97.58"/>
    <n v="6"/>
    <n v="0.15"/>
    <n v="6.35"/>
  </r>
  <r>
    <n v="2581"/>
    <s v="NZ-2024-426740"/>
    <x v="1238"/>
    <d v="2024-08-14T00:00:00"/>
    <x v="2"/>
    <s v="Same Day"/>
    <s v="JA-4112"/>
    <s v="Jacqueline Stewart"/>
    <x v="1"/>
    <x v="1"/>
    <x v="1"/>
    <x v="0"/>
    <x v="0"/>
    <n v="936.77"/>
    <n v="1"/>
    <n v="0.15"/>
    <n v="107.36"/>
  </r>
  <r>
    <n v="2582"/>
    <s v="NZ-2023-445011"/>
    <x v="361"/>
    <d v="2023-10-13T00:00:00"/>
    <x v="0"/>
    <s v="Standard Class"/>
    <s v="PE-5625"/>
    <s v="Peter Rossiter"/>
    <x v="2"/>
    <x v="3"/>
    <x v="3"/>
    <x v="0"/>
    <x v="10"/>
    <n v="1309.56"/>
    <n v="3"/>
    <n v="0.2"/>
    <n v="8.64"/>
  </r>
  <r>
    <n v="2583"/>
    <s v="NZ-2022-456875"/>
    <x v="1187"/>
    <d v="2022-03-09T00:00:00"/>
    <x v="4"/>
    <s v="Second Class"/>
    <s v="ST-2153"/>
    <s v="Stephen Mitchell"/>
    <x v="1"/>
    <x v="0"/>
    <x v="0"/>
    <x v="1"/>
    <x v="7"/>
    <n v="513.69000000000005"/>
    <n v="3"/>
    <n v="0.1"/>
    <n v="125.31"/>
  </r>
  <r>
    <n v="2584"/>
    <s v="NZ-2024-366320"/>
    <x v="1239"/>
    <d v="2024-02-21T00:00:00"/>
    <x v="2"/>
    <s v="Second Class"/>
    <s v="AN-8939"/>
    <s v="Andrew Cole"/>
    <x v="2"/>
    <x v="8"/>
    <x v="8"/>
    <x v="1"/>
    <x v="1"/>
    <n v="186.56"/>
    <n v="7"/>
    <n v="0.1"/>
    <n v="41.61"/>
  </r>
  <r>
    <n v="2585"/>
    <s v="NZ-2023-237902"/>
    <x v="626"/>
    <d v="2023-12-26T00:00:00"/>
    <x v="0"/>
    <s v="First Class"/>
    <s v="KA-9130"/>
    <s v="Katrina Smith"/>
    <x v="1"/>
    <x v="6"/>
    <x v="6"/>
    <x v="1"/>
    <x v="8"/>
    <n v="618.30999999999995"/>
    <n v="6"/>
    <n v="0.1"/>
    <n v="143.38"/>
  </r>
  <r>
    <n v="2586"/>
    <s v="NZ-2023-801484"/>
    <x v="604"/>
    <d v="2023-06-13T00:00:00"/>
    <x v="0"/>
    <s v="Standard Class"/>
    <s v="PH-6328"/>
    <s v="Phillip Manning"/>
    <x v="1"/>
    <x v="7"/>
    <x v="7"/>
    <x v="1"/>
    <x v="8"/>
    <n v="440.02"/>
    <n v="4"/>
    <n v="0.1"/>
    <n v="111.27"/>
  </r>
  <r>
    <n v="2587"/>
    <s v="NZ-2022-892620"/>
    <x v="1240"/>
    <d v="2022-07-07T00:00:00"/>
    <x v="4"/>
    <s v="First Class"/>
    <s v="JA-5837"/>
    <s v="Jared Wood-Wallis"/>
    <x v="1"/>
    <x v="1"/>
    <x v="1"/>
    <x v="1"/>
    <x v="7"/>
    <n v="474.87"/>
    <n v="2"/>
    <n v="0"/>
    <n v="137.81"/>
  </r>
  <r>
    <n v="2588"/>
    <s v="NZ-2024-668219"/>
    <x v="848"/>
    <d v="2024-08-28T00:00:00"/>
    <x v="2"/>
    <s v="Standard Class"/>
    <s v="WI-9785"/>
    <s v="William Shand"/>
    <x v="1"/>
    <x v="7"/>
    <x v="7"/>
    <x v="1"/>
    <x v="7"/>
    <n v="1371.51"/>
    <n v="4"/>
    <n v="0.15"/>
    <n v="4.3600000000000003"/>
  </r>
  <r>
    <n v="2589"/>
    <s v="NZ-2024-564862"/>
    <x v="293"/>
    <d v="2024-05-01T00:00:00"/>
    <x v="2"/>
    <s v="First Class"/>
    <s v="KE-7481"/>
    <s v="Keith Gibson"/>
    <x v="2"/>
    <x v="0"/>
    <x v="0"/>
    <x v="2"/>
    <x v="2"/>
    <n v="938.57"/>
    <n v="2"/>
    <n v="0.15"/>
    <n v="188.79"/>
  </r>
  <r>
    <n v="2590"/>
    <s v="NZ-2023-601694"/>
    <x v="60"/>
    <d v="2023-06-05T00:00:00"/>
    <x v="0"/>
    <s v="Same Day"/>
    <s v="MI-5285"/>
    <s v="Michelle Fowler"/>
    <x v="2"/>
    <x v="1"/>
    <x v="1"/>
    <x v="1"/>
    <x v="7"/>
    <n v="570.59"/>
    <n v="1"/>
    <n v="0.1"/>
    <n v="128.4"/>
  </r>
  <r>
    <n v="2591"/>
    <s v="NZ-2023-458675"/>
    <x v="803"/>
    <d v="2023-05-05T00:00:00"/>
    <x v="0"/>
    <s v="Second Class"/>
    <s v="MA-2498"/>
    <s v="Mark Page"/>
    <x v="0"/>
    <x v="0"/>
    <x v="0"/>
    <x v="0"/>
    <x v="0"/>
    <n v="1030.81"/>
    <n v="6"/>
    <n v="0.15"/>
    <n v="208.24"/>
  </r>
  <r>
    <n v="2592"/>
    <s v="NZ-2023-866860"/>
    <x v="1241"/>
    <d v="2023-01-31T00:00:00"/>
    <x v="0"/>
    <s v="Standard Class"/>
    <s v="ST-3811"/>
    <s v="Stephanie Hooper"/>
    <x v="0"/>
    <x v="5"/>
    <x v="5"/>
    <x v="1"/>
    <x v="3"/>
    <n v="144.97999999999999"/>
    <n v="8"/>
    <n v="0.2"/>
    <n v="16.25"/>
  </r>
  <r>
    <n v="2593"/>
    <s v="NZ-2025-508661"/>
    <x v="1103"/>
    <d v="2025-01-17T00:00:00"/>
    <x v="3"/>
    <s v="Second Class"/>
    <s v="MI-6839"/>
    <s v="Michael Cox"/>
    <x v="1"/>
    <x v="2"/>
    <x v="2"/>
    <x v="2"/>
    <x v="5"/>
    <n v="468.37"/>
    <n v="6"/>
    <n v="0.2"/>
    <n v="-7.16"/>
  </r>
  <r>
    <n v="2594"/>
    <s v="NZ-2024-298295"/>
    <x v="1242"/>
    <d v="2024-10-11T00:00:00"/>
    <x v="2"/>
    <s v="Second Class"/>
    <s v="RE-9335"/>
    <s v="Rex Smith"/>
    <x v="0"/>
    <x v="5"/>
    <x v="5"/>
    <x v="2"/>
    <x v="5"/>
    <n v="1364.98"/>
    <n v="3"/>
    <n v="0.15"/>
    <n v="-0.03"/>
  </r>
  <r>
    <n v="2595"/>
    <s v="NZ-2024-256158"/>
    <x v="758"/>
    <d v="2024-03-01T00:00:00"/>
    <x v="2"/>
    <s v="Standard Class"/>
    <s v="AN-1889"/>
    <s v="Andrew Brown"/>
    <x v="1"/>
    <x v="6"/>
    <x v="6"/>
    <x v="2"/>
    <x v="2"/>
    <n v="762.32"/>
    <n v="8"/>
    <n v="0"/>
    <n v="142.27000000000001"/>
  </r>
  <r>
    <n v="2596"/>
    <s v="NZ-2021-258390"/>
    <x v="95"/>
    <d v="2021-07-21T00:00:00"/>
    <x v="1"/>
    <s v="Second Class"/>
    <s v="AN-2656"/>
    <s v="Andrew Evans"/>
    <x v="0"/>
    <x v="6"/>
    <x v="6"/>
    <x v="2"/>
    <x v="9"/>
    <n v="877.7"/>
    <n v="8"/>
    <n v="0.15"/>
    <n v="11.25"/>
  </r>
  <r>
    <n v="2597"/>
    <s v="NZ-2024-452631"/>
    <x v="1030"/>
    <d v="2024-10-09T00:00:00"/>
    <x v="2"/>
    <s v="Standard Class"/>
    <s v="AN-7921"/>
    <s v="Anthony Barr"/>
    <x v="0"/>
    <x v="6"/>
    <x v="6"/>
    <x v="2"/>
    <x v="9"/>
    <n v="350.44"/>
    <n v="8"/>
    <n v="0.2"/>
    <n v="-4.26"/>
  </r>
  <r>
    <n v="2598"/>
    <s v="NZ-2022-338649"/>
    <x v="656"/>
    <d v="2022-10-05T00:00:00"/>
    <x v="4"/>
    <s v="First Class"/>
    <s v="CH-6358"/>
    <s v="Christine Brown"/>
    <x v="0"/>
    <x v="8"/>
    <x v="8"/>
    <x v="0"/>
    <x v="4"/>
    <n v="1388.75"/>
    <n v="8"/>
    <n v="0"/>
    <n v="148.91999999999999"/>
  </r>
  <r>
    <n v="2599"/>
    <s v="NZ-2023-447706"/>
    <x v="136"/>
    <d v="2023-03-26T00:00:00"/>
    <x v="0"/>
    <s v="Second Class"/>
    <s v="TR-9866"/>
    <s v="Trevor Johnstone"/>
    <x v="0"/>
    <x v="7"/>
    <x v="7"/>
    <x v="0"/>
    <x v="6"/>
    <n v="1459.04"/>
    <n v="6"/>
    <n v="0"/>
    <n v="403.24"/>
  </r>
  <r>
    <n v="2600"/>
    <s v="NZ-2023-646527"/>
    <x v="990"/>
    <d v="2023-01-28T00:00:00"/>
    <x v="0"/>
    <s v="Standard Class"/>
    <s v="TO-3290"/>
    <s v="Tony Rowland-Toms"/>
    <x v="1"/>
    <x v="8"/>
    <x v="8"/>
    <x v="2"/>
    <x v="9"/>
    <n v="66.98"/>
    <n v="9"/>
    <n v="0.1"/>
    <n v="4.43"/>
  </r>
  <r>
    <n v="2601"/>
    <s v="NZ-2024-842339"/>
    <x v="920"/>
    <d v="2024-12-09T00:00:00"/>
    <x v="2"/>
    <s v="First Class"/>
    <s v="VA-4201"/>
    <s v="Vanessa Cook"/>
    <x v="2"/>
    <x v="9"/>
    <x v="6"/>
    <x v="2"/>
    <x v="5"/>
    <n v="98.68"/>
    <n v="1"/>
    <n v="0.1"/>
    <n v="1.06"/>
  </r>
  <r>
    <n v="2602"/>
    <s v="NZ-2024-163996"/>
    <x v="1243"/>
    <d v="2024-07-06T00:00:00"/>
    <x v="2"/>
    <s v="Second Class"/>
    <s v="CA-8174"/>
    <s v="Carl Kerr"/>
    <x v="0"/>
    <x v="5"/>
    <x v="5"/>
    <x v="1"/>
    <x v="3"/>
    <n v="1373.38"/>
    <n v="6"/>
    <n v="0.1"/>
    <n v="-4.79"/>
  </r>
  <r>
    <n v="2603"/>
    <s v="NZ-2021-897721"/>
    <x v="52"/>
    <d v="2021-08-14T00:00:00"/>
    <x v="1"/>
    <s v="Second Class"/>
    <s v="SA-9835"/>
    <s v="Sandra Smith"/>
    <x v="1"/>
    <x v="6"/>
    <x v="6"/>
    <x v="1"/>
    <x v="8"/>
    <n v="1060.69"/>
    <n v="4"/>
    <n v="0.15"/>
    <n v="46.01"/>
  </r>
  <r>
    <n v="2604"/>
    <s v="NZ-2024-510151"/>
    <x v="572"/>
    <d v="2024-08-16T00:00:00"/>
    <x v="2"/>
    <s v="Second Class"/>
    <s v="JE-9203"/>
    <s v="Jessica Smith"/>
    <x v="2"/>
    <x v="6"/>
    <x v="6"/>
    <x v="2"/>
    <x v="11"/>
    <n v="300.99"/>
    <n v="5"/>
    <n v="0.15"/>
    <n v="14.19"/>
  </r>
  <r>
    <n v="2605"/>
    <s v="NZ-2025-909837"/>
    <x v="415"/>
    <d v="2025-03-19T00:00:00"/>
    <x v="3"/>
    <s v="First Class"/>
    <s v="PH-4312"/>
    <s v="Phillip McGregor"/>
    <x v="1"/>
    <x v="8"/>
    <x v="8"/>
    <x v="1"/>
    <x v="8"/>
    <n v="1470.01"/>
    <n v="10"/>
    <n v="0.2"/>
    <n v="-5.94"/>
  </r>
  <r>
    <n v="2606"/>
    <s v="NZ-2023-470927"/>
    <x v="1004"/>
    <d v="2023-03-02T00:00:00"/>
    <x v="0"/>
    <s v="Second Class"/>
    <s v="EM-7119"/>
    <s v="Emily Davis"/>
    <x v="1"/>
    <x v="8"/>
    <x v="8"/>
    <x v="0"/>
    <x v="6"/>
    <n v="251.15"/>
    <n v="4"/>
    <n v="0.1"/>
    <n v="3.38"/>
  </r>
  <r>
    <n v="2607"/>
    <s v="NZ-2025-897730"/>
    <x v="295"/>
    <d v="2025-05-06T00:00:00"/>
    <x v="3"/>
    <s v="Second Class"/>
    <s v="TA-5097"/>
    <s v="Tara Marshall"/>
    <x v="0"/>
    <x v="9"/>
    <x v="6"/>
    <x v="0"/>
    <x v="0"/>
    <n v="859.98"/>
    <n v="10"/>
    <n v="0"/>
    <n v="68.010000000000005"/>
  </r>
  <r>
    <n v="2608"/>
    <s v="NZ-2022-644358"/>
    <x v="1021"/>
    <d v="2022-08-30T00:00:00"/>
    <x v="4"/>
    <s v="Second Class"/>
    <s v="AN-8480"/>
    <s v="Anna Pratt"/>
    <x v="1"/>
    <x v="7"/>
    <x v="7"/>
    <x v="2"/>
    <x v="9"/>
    <n v="551.52"/>
    <n v="9"/>
    <n v="0.15"/>
    <n v="12.76"/>
  </r>
  <r>
    <n v="2609"/>
    <s v="NZ-2025-255866"/>
    <x v="717"/>
    <d v="2025-03-07T00:00:00"/>
    <x v="3"/>
    <s v="First Class"/>
    <s v="BE-6080"/>
    <s v="Benjamin Parkes"/>
    <x v="0"/>
    <x v="6"/>
    <x v="6"/>
    <x v="2"/>
    <x v="5"/>
    <n v="27.27"/>
    <n v="5"/>
    <n v="0.1"/>
    <n v="6.25"/>
  </r>
  <r>
    <n v="2610"/>
    <s v="NZ-2022-630201"/>
    <x v="395"/>
    <d v="2022-07-01T00:00:00"/>
    <x v="4"/>
    <s v="Standard Class"/>
    <s v="HU-6136"/>
    <s v="Huia Franklin"/>
    <x v="0"/>
    <x v="6"/>
    <x v="6"/>
    <x v="2"/>
    <x v="2"/>
    <n v="54.21"/>
    <n v="4"/>
    <n v="0.2"/>
    <n v="9.5399999999999991"/>
  </r>
  <r>
    <n v="2611"/>
    <s v="NZ-2023-190248"/>
    <x v="256"/>
    <d v="2023-09-27T00:00:00"/>
    <x v="0"/>
    <s v="First Class"/>
    <s v="HA-9586"/>
    <s v="Hayden Pedersen"/>
    <x v="1"/>
    <x v="7"/>
    <x v="7"/>
    <x v="1"/>
    <x v="7"/>
    <n v="320.38"/>
    <n v="6"/>
    <n v="0.1"/>
    <n v="8.9700000000000006"/>
  </r>
  <r>
    <n v="2612"/>
    <s v="NZ-2022-951699"/>
    <x v="830"/>
    <d v="2022-11-18T00:00:00"/>
    <x v="4"/>
    <s v="Standard Class"/>
    <s v="CO-3479"/>
    <s v="Cole Turner"/>
    <x v="2"/>
    <x v="1"/>
    <x v="1"/>
    <x v="0"/>
    <x v="6"/>
    <n v="213.74"/>
    <n v="2"/>
    <n v="0.2"/>
    <n v="39.090000000000003"/>
  </r>
  <r>
    <n v="2613"/>
    <s v="NZ-2022-487513"/>
    <x v="235"/>
    <d v="2022-12-07T00:00:00"/>
    <x v="4"/>
    <s v="Standard Class"/>
    <s v="JE-3418"/>
    <s v="Jeremy Pollard"/>
    <x v="2"/>
    <x v="6"/>
    <x v="6"/>
    <x v="1"/>
    <x v="8"/>
    <n v="1364.74"/>
    <n v="9"/>
    <n v="0.2"/>
    <n v="268.94"/>
  </r>
  <r>
    <n v="2614"/>
    <s v="NZ-2025-498389"/>
    <x v="1150"/>
    <d v="2025-04-27T00:00:00"/>
    <x v="3"/>
    <s v="Standard Class"/>
    <s v="HA-4781"/>
    <s v="Hana Hook-Cook"/>
    <x v="2"/>
    <x v="7"/>
    <x v="7"/>
    <x v="0"/>
    <x v="6"/>
    <n v="1157.02"/>
    <n v="9"/>
    <n v="0.2"/>
    <n v="165.22"/>
  </r>
  <r>
    <n v="2615"/>
    <s v="NZ-2024-625828"/>
    <x v="330"/>
    <d v="2024-02-10T00:00:00"/>
    <x v="2"/>
    <s v="Same Day"/>
    <s v="DA-3364"/>
    <s v="Darrin Anderson"/>
    <x v="1"/>
    <x v="3"/>
    <x v="3"/>
    <x v="2"/>
    <x v="5"/>
    <n v="775.95"/>
    <n v="8"/>
    <n v="0.15"/>
    <n v="-7.85"/>
  </r>
  <r>
    <n v="2616"/>
    <s v="NZ-2025-233319"/>
    <x v="1164"/>
    <d v="2025-06-20T00:00:00"/>
    <x v="3"/>
    <s v="Standard Class"/>
    <s v="SU-9498"/>
    <s v="Suzanne Shaw"/>
    <x v="2"/>
    <x v="2"/>
    <x v="2"/>
    <x v="0"/>
    <x v="10"/>
    <n v="1068.67"/>
    <n v="9"/>
    <n v="0"/>
    <n v="64.959999999999994"/>
  </r>
  <r>
    <n v="2617"/>
    <s v="NZ-2023-130144"/>
    <x v="190"/>
    <d v="2023-03-01T00:00:00"/>
    <x v="0"/>
    <s v="Same Day"/>
    <s v="KY-5579"/>
    <s v="Kyle Smith"/>
    <x v="0"/>
    <x v="2"/>
    <x v="2"/>
    <x v="2"/>
    <x v="5"/>
    <n v="1051.8900000000001"/>
    <n v="4"/>
    <n v="0"/>
    <n v="114.48"/>
  </r>
  <r>
    <n v="2618"/>
    <s v="NZ-2024-809360"/>
    <x v="442"/>
    <d v="2024-10-28T00:00:00"/>
    <x v="2"/>
    <s v="Same Day"/>
    <s v="DA-3839"/>
    <s v="Darryl Barnett"/>
    <x v="1"/>
    <x v="8"/>
    <x v="8"/>
    <x v="1"/>
    <x v="1"/>
    <n v="1303.81"/>
    <n v="9"/>
    <n v="0"/>
    <n v="111.53"/>
  </r>
  <r>
    <n v="2619"/>
    <s v="NZ-2024-776293"/>
    <x v="956"/>
    <d v="2024-02-02T00:00:00"/>
    <x v="2"/>
    <s v="Same Day"/>
    <s v="CA-7360"/>
    <s v="Cameron O'Brien"/>
    <x v="0"/>
    <x v="6"/>
    <x v="6"/>
    <x v="2"/>
    <x v="2"/>
    <n v="591.23"/>
    <n v="3"/>
    <n v="0.15"/>
    <n v="65.459999999999994"/>
  </r>
  <r>
    <n v="2620"/>
    <s v="NZ-2021-304795"/>
    <x v="1244"/>
    <d v="2021-09-19T00:00:00"/>
    <x v="1"/>
    <s v="First Class"/>
    <s v="SO-9080"/>
    <s v="Sophie Anderson"/>
    <x v="0"/>
    <x v="7"/>
    <x v="7"/>
    <x v="0"/>
    <x v="0"/>
    <n v="1458.82"/>
    <n v="8"/>
    <n v="0.1"/>
    <n v="313.10000000000002"/>
  </r>
  <r>
    <n v="2621"/>
    <s v="NZ-2024-865633"/>
    <x v="159"/>
    <d v="2024-07-17T00:00:00"/>
    <x v="2"/>
    <s v="Second Class"/>
    <s v="SH-5410"/>
    <s v="Sharon Marfell"/>
    <x v="2"/>
    <x v="7"/>
    <x v="7"/>
    <x v="1"/>
    <x v="1"/>
    <n v="1101.3399999999999"/>
    <n v="2"/>
    <n v="0.2"/>
    <n v="-15.46"/>
  </r>
  <r>
    <n v="2622"/>
    <s v="NZ-2024-426303"/>
    <x v="365"/>
    <d v="2024-07-15T00:00:00"/>
    <x v="2"/>
    <s v="Standard Class"/>
    <s v="SU-2310"/>
    <s v="Susan Howard"/>
    <x v="2"/>
    <x v="4"/>
    <x v="4"/>
    <x v="0"/>
    <x v="0"/>
    <n v="355.05"/>
    <n v="4"/>
    <n v="0.15"/>
    <n v="67.03"/>
  </r>
  <r>
    <n v="2623"/>
    <s v="NZ-2023-171864"/>
    <x v="1226"/>
    <d v="2023-02-14T00:00:00"/>
    <x v="0"/>
    <s v="First Class"/>
    <s v="BR-2693"/>
    <s v="Brooklyn Cook"/>
    <x v="0"/>
    <x v="1"/>
    <x v="1"/>
    <x v="1"/>
    <x v="8"/>
    <n v="517.66999999999996"/>
    <n v="9"/>
    <n v="0.15"/>
    <n v="70.09"/>
  </r>
  <r>
    <n v="2624"/>
    <s v="NZ-2021-876083"/>
    <x v="790"/>
    <d v="2021-12-21T00:00:00"/>
    <x v="1"/>
    <s v="Standard Class"/>
    <s v="JA-9564"/>
    <s v="Janet North"/>
    <x v="0"/>
    <x v="4"/>
    <x v="4"/>
    <x v="0"/>
    <x v="0"/>
    <n v="1318.73"/>
    <n v="8"/>
    <n v="0.2"/>
    <n v="94.31"/>
  </r>
  <r>
    <n v="2625"/>
    <s v="NZ-2021-626894"/>
    <x v="314"/>
    <d v="2021-10-11T00:00:00"/>
    <x v="1"/>
    <s v="First Class"/>
    <s v="PH-5391"/>
    <s v="Phoenix Cumming-Jones"/>
    <x v="1"/>
    <x v="4"/>
    <x v="4"/>
    <x v="0"/>
    <x v="10"/>
    <n v="1333.84"/>
    <n v="4"/>
    <n v="0.15"/>
    <n v="300.19"/>
  </r>
  <r>
    <n v="2626"/>
    <s v="NZ-2024-451148"/>
    <x v="196"/>
    <d v="2024-03-15T00:00:00"/>
    <x v="2"/>
    <s v="Standard Class"/>
    <s v="SE-4203"/>
    <s v="Sean McPherson-Laing"/>
    <x v="0"/>
    <x v="8"/>
    <x v="8"/>
    <x v="1"/>
    <x v="3"/>
    <n v="218.24"/>
    <n v="2"/>
    <n v="0.15"/>
    <n v="7.7"/>
  </r>
  <r>
    <n v="2627"/>
    <s v="NZ-2025-488684"/>
    <x v="543"/>
    <d v="2025-04-30T00:00:00"/>
    <x v="3"/>
    <s v="Same Day"/>
    <s v="SO-5531"/>
    <s v="Sonia Brown"/>
    <x v="1"/>
    <x v="1"/>
    <x v="1"/>
    <x v="2"/>
    <x v="5"/>
    <n v="1440.8"/>
    <n v="5"/>
    <n v="0.1"/>
    <n v="280.83"/>
  </r>
  <r>
    <n v="2628"/>
    <s v="NZ-2023-924319"/>
    <x v="1245"/>
    <d v="2023-08-09T00:00:00"/>
    <x v="0"/>
    <s v="Standard Class"/>
    <s v="CH-2217"/>
    <s v="Christine Roberts"/>
    <x v="2"/>
    <x v="5"/>
    <x v="5"/>
    <x v="2"/>
    <x v="9"/>
    <n v="369.29"/>
    <n v="10"/>
    <n v="0.1"/>
    <n v="15.68"/>
  </r>
  <r>
    <n v="2629"/>
    <s v="NZ-2022-889826"/>
    <x v="108"/>
    <d v="2022-05-10T00:00:00"/>
    <x v="4"/>
    <s v="Second Class"/>
    <s v="PA-1039"/>
    <s v="Patrick Boon"/>
    <x v="2"/>
    <x v="4"/>
    <x v="4"/>
    <x v="2"/>
    <x v="2"/>
    <n v="772.18"/>
    <n v="1"/>
    <n v="0.1"/>
    <n v="43.57"/>
  </r>
  <r>
    <n v="2630"/>
    <s v="NZ-2023-673190"/>
    <x v="97"/>
    <d v="2023-09-10T00:00:00"/>
    <x v="0"/>
    <s v="Standard Class"/>
    <s v="NO-5246"/>
    <s v="Noah Smith"/>
    <x v="2"/>
    <x v="8"/>
    <x v="8"/>
    <x v="2"/>
    <x v="9"/>
    <n v="640.59"/>
    <n v="2"/>
    <n v="0"/>
    <n v="52.06"/>
  </r>
  <r>
    <n v="2631"/>
    <s v="NZ-2023-710620"/>
    <x v="959"/>
    <d v="2023-07-10T00:00:00"/>
    <x v="0"/>
    <s v="First Class"/>
    <s v="TO-5523"/>
    <s v="Toni Perrin"/>
    <x v="1"/>
    <x v="4"/>
    <x v="4"/>
    <x v="0"/>
    <x v="10"/>
    <n v="857.3"/>
    <n v="7"/>
    <n v="0.1"/>
    <n v="187.18"/>
  </r>
  <r>
    <n v="2632"/>
    <s v="NZ-2021-675079"/>
    <x v="52"/>
    <d v="2021-08-12T00:00:00"/>
    <x v="1"/>
    <s v="Same Day"/>
    <s v="TI-4437"/>
    <s v="Tia Jennings"/>
    <x v="1"/>
    <x v="1"/>
    <x v="1"/>
    <x v="1"/>
    <x v="1"/>
    <n v="1009.03"/>
    <n v="5"/>
    <n v="0.15"/>
    <n v="232.3"/>
  </r>
  <r>
    <n v="2633"/>
    <s v="NZ-2025-151283"/>
    <x v="668"/>
    <d v="2025-02-17T00:00:00"/>
    <x v="3"/>
    <s v="Same Day"/>
    <s v="KE-8465"/>
    <s v="Kevin Paul"/>
    <x v="2"/>
    <x v="4"/>
    <x v="4"/>
    <x v="1"/>
    <x v="8"/>
    <n v="860.76"/>
    <n v="4"/>
    <n v="0.15"/>
    <n v="-3.28"/>
  </r>
  <r>
    <n v="2634"/>
    <s v="NZ-2024-152155"/>
    <x v="630"/>
    <d v="2024-02-03T00:00:00"/>
    <x v="2"/>
    <s v="Same Day"/>
    <s v="AN-7334"/>
    <s v="Angel Pearson"/>
    <x v="1"/>
    <x v="0"/>
    <x v="0"/>
    <x v="1"/>
    <x v="7"/>
    <n v="1149.56"/>
    <n v="3"/>
    <n v="0.15"/>
    <n v="43.94"/>
  </r>
  <r>
    <n v="2635"/>
    <s v="NZ-2024-266453"/>
    <x v="8"/>
    <d v="2024-08-12T00:00:00"/>
    <x v="2"/>
    <s v="Standard Class"/>
    <s v="NA-9655"/>
    <s v="Natalie Thompson"/>
    <x v="1"/>
    <x v="5"/>
    <x v="5"/>
    <x v="1"/>
    <x v="1"/>
    <n v="62.01"/>
    <n v="10"/>
    <n v="0.15"/>
    <n v="-0.47"/>
  </r>
  <r>
    <n v="2636"/>
    <s v="NZ-2023-589619"/>
    <x v="477"/>
    <d v="2023-05-02T00:00:00"/>
    <x v="0"/>
    <s v="Standard Class"/>
    <s v="NO-8122"/>
    <s v="Noah Linton"/>
    <x v="2"/>
    <x v="3"/>
    <x v="3"/>
    <x v="2"/>
    <x v="5"/>
    <n v="1141.5999999999999"/>
    <n v="3"/>
    <n v="0"/>
    <n v="156.88"/>
  </r>
  <r>
    <n v="2637"/>
    <s v="NZ-2022-460700"/>
    <x v="1187"/>
    <d v="2022-03-13T00:00:00"/>
    <x v="4"/>
    <s v="First Class"/>
    <s v="AL-7544"/>
    <s v="Alexander Armstrong"/>
    <x v="1"/>
    <x v="8"/>
    <x v="8"/>
    <x v="2"/>
    <x v="9"/>
    <n v="340.25"/>
    <n v="2"/>
    <n v="0"/>
    <n v="19.84"/>
  </r>
  <r>
    <n v="2638"/>
    <s v="NZ-2025-653557"/>
    <x v="1168"/>
    <d v="2025-04-02T00:00:00"/>
    <x v="3"/>
    <s v="Standard Class"/>
    <s v="CH-8821"/>
    <s v="Christine Webb-Davies"/>
    <x v="2"/>
    <x v="9"/>
    <x v="6"/>
    <x v="1"/>
    <x v="3"/>
    <n v="850.94"/>
    <n v="3"/>
    <n v="0"/>
    <n v="87.1"/>
  </r>
  <r>
    <n v="2639"/>
    <s v="NZ-2024-270044"/>
    <x v="1246"/>
    <d v="2024-07-02T00:00:00"/>
    <x v="2"/>
    <s v="Same Day"/>
    <s v="PA-8804"/>
    <s v="Patrick Clarke"/>
    <x v="1"/>
    <x v="9"/>
    <x v="6"/>
    <x v="1"/>
    <x v="3"/>
    <n v="403.04"/>
    <n v="7"/>
    <n v="0.15"/>
    <n v="22.75"/>
  </r>
  <r>
    <n v="2640"/>
    <s v="NZ-2025-710264"/>
    <x v="854"/>
    <d v="2025-04-29T00:00:00"/>
    <x v="3"/>
    <s v="First Class"/>
    <s v="OL-1861"/>
    <s v="Oliver Hills-Olsen"/>
    <x v="1"/>
    <x v="8"/>
    <x v="8"/>
    <x v="1"/>
    <x v="3"/>
    <n v="1480.35"/>
    <n v="7"/>
    <n v="0.1"/>
    <n v="175.76"/>
  </r>
  <r>
    <n v="2641"/>
    <s v="NZ-2024-814093"/>
    <x v="1223"/>
    <d v="2024-03-24T00:00:00"/>
    <x v="2"/>
    <s v="Second Class"/>
    <s v="BR-7753"/>
    <s v="Bryan Fletcher"/>
    <x v="1"/>
    <x v="5"/>
    <x v="5"/>
    <x v="0"/>
    <x v="4"/>
    <n v="698.16"/>
    <n v="4"/>
    <n v="0"/>
    <n v="103.21"/>
  </r>
  <r>
    <n v="2642"/>
    <s v="NZ-2025-455749"/>
    <x v="632"/>
    <d v="2025-01-08T00:00:00"/>
    <x v="3"/>
    <s v="Standard Class"/>
    <s v="EM-7167"/>
    <s v="Emma Terry"/>
    <x v="2"/>
    <x v="1"/>
    <x v="1"/>
    <x v="2"/>
    <x v="9"/>
    <n v="468.26"/>
    <n v="2"/>
    <n v="0"/>
    <n v="127.07"/>
  </r>
  <r>
    <n v="2643"/>
    <s v="NZ-2024-493187"/>
    <x v="528"/>
    <d v="2024-11-25T00:00:00"/>
    <x v="2"/>
    <s v="Second Class"/>
    <s v="NA-3301"/>
    <s v="Nathan Pearson"/>
    <x v="0"/>
    <x v="1"/>
    <x v="1"/>
    <x v="0"/>
    <x v="6"/>
    <n v="1340.3"/>
    <n v="10"/>
    <n v="0.15"/>
    <n v="290.16000000000003"/>
  </r>
  <r>
    <n v="2644"/>
    <s v="NZ-2021-410455"/>
    <x v="981"/>
    <d v="2021-09-14T00:00:00"/>
    <x v="1"/>
    <s v="First Class"/>
    <s v="GA-3225"/>
    <s v="Garry Smith"/>
    <x v="2"/>
    <x v="0"/>
    <x v="0"/>
    <x v="2"/>
    <x v="11"/>
    <n v="385.82"/>
    <n v="3"/>
    <n v="0.15"/>
    <n v="25.27"/>
  </r>
  <r>
    <n v="2645"/>
    <s v="NZ-2021-413585"/>
    <x v="1247"/>
    <d v="2021-10-12T00:00:00"/>
    <x v="1"/>
    <s v="Second Class"/>
    <s v="GR-1236"/>
    <s v="Grace Marshall"/>
    <x v="0"/>
    <x v="8"/>
    <x v="8"/>
    <x v="2"/>
    <x v="9"/>
    <n v="316.89"/>
    <n v="5"/>
    <n v="0.1"/>
    <n v="69.73"/>
  </r>
  <r>
    <n v="2646"/>
    <s v="NZ-2023-703036"/>
    <x v="94"/>
    <d v="2023-03-21T00:00:00"/>
    <x v="0"/>
    <s v="Same Day"/>
    <s v="ME-4539"/>
    <s v="Megan Way-Holland"/>
    <x v="1"/>
    <x v="1"/>
    <x v="1"/>
    <x v="2"/>
    <x v="9"/>
    <n v="49.88"/>
    <n v="9"/>
    <n v="0.15"/>
    <n v="5.05"/>
  </r>
  <r>
    <n v="2647"/>
    <s v="NZ-2023-600946"/>
    <x v="573"/>
    <d v="2023-08-31T00:00:00"/>
    <x v="0"/>
    <s v="Same Day"/>
    <s v="JE-9857"/>
    <s v="Jessica Warren"/>
    <x v="0"/>
    <x v="2"/>
    <x v="2"/>
    <x v="1"/>
    <x v="8"/>
    <n v="810.51"/>
    <n v="3"/>
    <n v="0.1"/>
    <n v="164.05"/>
  </r>
  <r>
    <n v="2648"/>
    <s v="NZ-2022-434584"/>
    <x v="1248"/>
    <d v="2022-05-18T00:00:00"/>
    <x v="4"/>
    <s v="First Class"/>
    <s v="MA-8632"/>
    <s v="Mark Burt"/>
    <x v="0"/>
    <x v="7"/>
    <x v="7"/>
    <x v="1"/>
    <x v="1"/>
    <n v="1213.23"/>
    <n v="2"/>
    <n v="0.15"/>
    <n v="150.63999999999999"/>
  </r>
  <r>
    <n v="2649"/>
    <s v="NZ-2022-709672"/>
    <x v="853"/>
    <d v="2022-04-27T00:00:00"/>
    <x v="4"/>
    <s v="Standard Class"/>
    <s v="CA-5778"/>
    <s v="Caleb Hubbard"/>
    <x v="1"/>
    <x v="6"/>
    <x v="6"/>
    <x v="2"/>
    <x v="2"/>
    <n v="727.75"/>
    <n v="4"/>
    <n v="0.1"/>
    <n v="112.19"/>
  </r>
  <r>
    <n v="2650"/>
    <s v="NZ-2022-810228"/>
    <x v="762"/>
    <d v="2022-04-18T00:00:00"/>
    <x v="4"/>
    <s v="Standard Class"/>
    <s v="ST-1273"/>
    <s v="Stephanie Chapman"/>
    <x v="0"/>
    <x v="3"/>
    <x v="3"/>
    <x v="0"/>
    <x v="6"/>
    <n v="1425.36"/>
    <n v="2"/>
    <n v="0.2"/>
    <n v="309.73"/>
  </r>
  <r>
    <n v="2651"/>
    <s v="NZ-2023-386983"/>
    <x v="877"/>
    <d v="2023-01-23T00:00:00"/>
    <x v="0"/>
    <s v="Same Day"/>
    <s v="AN-1857"/>
    <s v="Angela McCallum-Kendall"/>
    <x v="2"/>
    <x v="5"/>
    <x v="5"/>
    <x v="1"/>
    <x v="8"/>
    <n v="33.68"/>
    <n v="1"/>
    <n v="0"/>
    <n v="9.32"/>
  </r>
  <r>
    <n v="2652"/>
    <s v="NZ-2021-546809"/>
    <x v="1087"/>
    <d v="2021-09-08T00:00:00"/>
    <x v="1"/>
    <s v="First Class"/>
    <s v="LY-3829"/>
    <s v="Lynette Jellyman"/>
    <x v="2"/>
    <x v="7"/>
    <x v="7"/>
    <x v="1"/>
    <x v="3"/>
    <n v="669.4"/>
    <n v="1"/>
    <n v="0.15"/>
    <n v="140.49"/>
  </r>
  <r>
    <n v="2653"/>
    <s v="NZ-2021-487223"/>
    <x v="257"/>
    <d v="2021-09-09T00:00:00"/>
    <x v="1"/>
    <s v="First Class"/>
    <s v="ME-6964"/>
    <s v="Melissa Gilbert"/>
    <x v="1"/>
    <x v="7"/>
    <x v="7"/>
    <x v="1"/>
    <x v="8"/>
    <n v="1357.69"/>
    <n v="7"/>
    <n v="0.2"/>
    <n v="156.75"/>
  </r>
  <r>
    <n v="2654"/>
    <s v="NZ-2023-666294"/>
    <x v="419"/>
    <d v="2023-08-28T00:00:00"/>
    <x v="0"/>
    <s v="Same Day"/>
    <s v="AD-9446"/>
    <s v="Adam Gilbert-Bary"/>
    <x v="2"/>
    <x v="2"/>
    <x v="2"/>
    <x v="0"/>
    <x v="6"/>
    <n v="1252.8399999999999"/>
    <n v="4"/>
    <n v="0.1"/>
    <n v="101.53"/>
  </r>
  <r>
    <n v="2655"/>
    <s v="NZ-2023-848487"/>
    <x v="1249"/>
    <d v="2023-08-15T00:00:00"/>
    <x v="0"/>
    <s v="Same Day"/>
    <s v="LO-3549"/>
    <s v="Lois Goodwin"/>
    <x v="1"/>
    <x v="1"/>
    <x v="1"/>
    <x v="1"/>
    <x v="1"/>
    <n v="942.5"/>
    <n v="4"/>
    <n v="0.2"/>
    <n v="39.61"/>
  </r>
  <r>
    <n v="2656"/>
    <s v="NZ-2022-364569"/>
    <x v="290"/>
    <d v="2022-12-28T00:00:00"/>
    <x v="4"/>
    <s v="Second Class"/>
    <s v="IS-8252"/>
    <s v="Isabella Vercoe"/>
    <x v="1"/>
    <x v="5"/>
    <x v="5"/>
    <x v="2"/>
    <x v="5"/>
    <n v="1423.54"/>
    <n v="2"/>
    <n v="0.15"/>
    <n v="17.52"/>
  </r>
  <r>
    <n v="2657"/>
    <s v="NZ-2022-543443"/>
    <x v="1250"/>
    <d v="2022-12-26T00:00:00"/>
    <x v="4"/>
    <s v="Second Class"/>
    <s v="DI-5130"/>
    <s v="Dion Walton"/>
    <x v="0"/>
    <x v="8"/>
    <x v="8"/>
    <x v="1"/>
    <x v="3"/>
    <n v="1461.54"/>
    <n v="4"/>
    <n v="0.15"/>
    <n v="240.61"/>
  </r>
  <r>
    <n v="2658"/>
    <s v="NZ-2023-739177"/>
    <x v="250"/>
    <d v="2023-05-10T00:00:00"/>
    <x v="0"/>
    <s v="Same Day"/>
    <s v="BE-2257"/>
    <s v="Benjamin Fitzgerald-Sutton"/>
    <x v="0"/>
    <x v="5"/>
    <x v="5"/>
    <x v="0"/>
    <x v="0"/>
    <n v="175.05"/>
    <n v="10"/>
    <n v="0.1"/>
    <n v="5.68"/>
  </r>
  <r>
    <n v="2659"/>
    <s v="NZ-2022-130581"/>
    <x v="769"/>
    <d v="2022-08-15T00:00:00"/>
    <x v="4"/>
    <s v="Standard Class"/>
    <s v="NI-7127"/>
    <s v="Nia Smith"/>
    <x v="0"/>
    <x v="2"/>
    <x v="2"/>
    <x v="0"/>
    <x v="6"/>
    <n v="263.2"/>
    <n v="5"/>
    <n v="0"/>
    <n v="48.14"/>
  </r>
  <r>
    <n v="2660"/>
    <s v="NZ-2024-119435"/>
    <x v="1239"/>
    <d v="2024-02-21T00:00:00"/>
    <x v="2"/>
    <s v="Standard Class"/>
    <s v="DA-9798"/>
    <s v="Darren Lloyd"/>
    <x v="1"/>
    <x v="3"/>
    <x v="3"/>
    <x v="0"/>
    <x v="0"/>
    <n v="1108.68"/>
    <n v="1"/>
    <n v="0.1"/>
    <n v="213.11"/>
  </r>
  <r>
    <n v="2661"/>
    <s v="NZ-2021-954103"/>
    <x v="772"/>
    <d v="2021-10-22T00:00:00"/>
    <x v="1"/>
    <s v="Second Class"/>
    <s v="CA-5628"/>
    <s v="Carolyn Smith-Powell"/>
    <x v="1"/>
    <x v="4"/>
    <x v="4"/>
    <x v="1"/>
    <x v="8"/>
    <n v="1213.8"/>
    <n v="1"/>
    <n v="0.15"/>
    <n v="44.12"/>
  </r>
  <r>
    <n v="2662"/>
    <s v="NZ-2023-224829"/>
    <x v="305"/>
    <d v="2023-08-18T00:00:00"/>
    <x v="0"/>
    <s v="Same Day"/>
    <s v="TA-1241"/>
    <s v="Tania Goodwin"/>
    <x v="1"/>
    <x v="4"/>
    <x v="4"/>
    <x v="1"/>
    <x v="8"/>
    <n v="736.97"/>
    <n v="1"/>
    <n v="0.15"/>
    <n v="50.98"/>
  </r>
  <r>
    <n v="2663"/>
    <s v="NZ-2022-730090"/>
    <x v="494"/>
    <d v="2022-07-20T00:00:00"/>
    <x v="4"/>
    <s v="First Class"/>
    <s v="BR-9362"/>
    <s v="Bronwyn Stace"/>
    <x v="2"/>
    <x v="2"/>
    <x v="2"/>
    <x v="1"/>
    <x v="7"/>
    <n v="1487.95"/>
    <n v="7"/>
    <n v="0"/>
    <n v="272.06"/>
  </r>
  <r>
    <n v="2664"/>
    <s v="NZ-2022-308085"/>
    <x v="1178"/>
    <d v="2022-08-26T00:00:00"/>
    <x v="4"/>
    <s v="Same Day"/>
    <s v="JO-3054"/>
    <s v="John Gardiner"/>
    <x v="2"/>
    <x v="4"/>
    <x v="4"/>
    <x v="0"/>
    <x v="4"/>
    <n v="223.12"/>
    <n v="4"/>
    <n v="0.1"/>
    <n v="23.59"/>
  </r>
  <r>
    <n v="2665"/>
    <s v="NZ-2024-925547"/>
    <x v="695"/>
    <d v="2024-11-23T00:00:00"/>
    <x v="2"/>
    <s v="Standard Class"/>
    <s v="SA-5415"/>
    <s v="Samuel Bryant-Kirk"/>
    <x v="0"/>
    <x v="6"/>
    <x v="6"/>
    <x v="1"/>
    <x v="1"/>
    <n v="1126.1500000000001"/>
    <n v="8"/>
    <n v="0.1"/>
    <n v="222.21"/>
  </r>
  <r>
    <n v="2666"/>
    <s v="NZ-2022-809854"/>
    <x v="1251"/>
    <d v="2022-03-10T00:00:00"/>
    <x v="4"/>
    <s v="Standard Class"/>
    <s v="BR-4318"/>
    <s v="Brenda Knight"/>
    <x v="0"/>
    <x v="5"/>
    <x v="5"/>
    <x v="0"/>
    <x v="10"/>
    <n v="1093.55"/>
    <n v="7"/>
    <n v="0"/>
    <n v="37"/>
  </r>
  <r>
    <n v="2667"/>
    <s v="NZ-2022-190190"/>
    <x v="182"/>
    <d v="2022-01-29T00:00:00"/>
    <x v="4"/>
    <s v="Same Day"/>
    <s v="KA-9249"/>
    <s v="Kathryn Lucas"/>
    <x v="2"/>
    <x v="4"/>
    <x v="4"/>
    <x v="1"/>
    <x v="8"/>
    <n v="1200.9100000000001"/>
    <n v="9"/>
    <n v="0.2"/>
    <n v="194.23"/>
  </r>
  <r>
    <n v="2668"/>
    <s v="NZ-2024-864396"/>
    <x v="1252"/>
    <d v="2024-10-17T00:00:00"/>
    <x v="2"/>
    <s v="Standard Class"/>
    <s v="JU-2894"/>
    <s v="Judith Wilkinson"/>
    <x v="0"/>
    <x v="9"/>
    <x v="6"/>
    <x v="0"/>
    <x v="4"/>
    <n v="377.46"/>
    <n v="6"/>
    <n v="0.15"/>
    <n v="18.13"/>
  </r>
  <r>
    <n v="2669"/>
    <s v="NZ-2023-254882"/>
    <x v="1010"/>
    <d v="2023-04-15T00:00:00"/>
    <x v="0"/>
    <s v="Second Class"/>
    <s v="AI-4677"/>
    <s v="Aimee Rose"/>
    <x v="0"/>
    <x v="3"/>
    <x v="3"/>
    <x v="0"/>
    <x v="10"/>
    <n v="594.80999999999995"/>
    <n v="2"/>
    <n v="0.2"/>
    <n v="69.349999999999994"/>
  </r>
  <r>
    <n v="2670"/>
    <s v="NZ-2023-860166"/>
    <x v="68"/>
    <d v="2023-10-05T00:00:00"/>
    <x v="0"/>
    <s v="Standard Class"/>
    <s v="AM-6746"/>
    <s v="Amber Holdaway"/>
    <x v="2"/>
    <x v="9"/>
    <x v="6"/>
    <x v="1"/>
    <x v="8"/>
    <n v="185.16"/>
    <n v="4"/>
    <n v="0.2"/>
    <n v="7.26"/>
  </r>
  <r>
    <n v="2671"/>
    <s v="NZ-2021-440682"/>
    <x v="949"/>
    <d v="2021-08-21T00:00:00"/>
    <x v="1"/>
    <s v="Same Day"/>
    <s v="MI-5904"/>
    <s v="Michelle Henderson"/>
    <x v="1"/>
    <x v="3"/>
    <x v="3"/>
    <x v="1"/>
    <x v="8"/>
    <n v="901.87"/>
    <n v="4"/>
    <n v="0.15"/>
    <n v="55.32"/>
  </r>
  <r>
    <n v="2672"/>
    <s v="NZ-2024-910329"/>
    <x v="550"/>
    <d v="2024-02-20T00:00:00"/>
    <x v="2"/>
    <s v="Standard Class"/>
    <s v="VI-8033"/>
    <s v="Victoria Neilson"/>
    <x v="2"/>
    <x v="2"/>
    <x v="2"/>
    <x v="1"/>
    <x v="3"/>
    <n v="412.63"/>
    <n v="5"/>
    <n v="0"/>
    <n v="97.67"/>
  </r>
  <r>
    <n v="2673"/>
    <s v="NZ-2022-531431"/>
    <x v="1076"/>
    <d v="2022-03-06T00:00:00"/>
    <x v="4"/>
    <s v="Standard Class"/>
    <s v="PA-7965"/>
    <s v="Paul Wallace"/>
    <x v="2"/>
    <x v="3"/>
    <x v="3"/>
    <x v="1"/>
    <x v="3"/>
    <n v="1462.31"/>
    <n v="6"/>
    <n v="0"/>
    <n v="127.76"/>
  </r>
  <r>
    <n v="2674"/>
    <s v="NZ-2022-335137"/>
    <x v="1253"/>
    <d v="2022-07-19T00:00:00"/>
    <x v="4"/>
    <s v="Same Day"/>
    <s v="TO-1061"/>
    <s v="Toni Brown"/>
    <x v="2"/>
    <x v="9"/>
    <x v="6"/>
    <x v="0"/>
    <x v="6"/>
    <n v="484.31"/>
    <n v="4"/>
    <n v="0.15"/>
    <n v="22.4"/>
  </r>
  <r>
    <n v="2675"/>
    <s v="NZ-2025-366485"/>
    <x v="861"/>
    <d v="2025-06-29T00:00:00"/>
    <x v="3"/>
    <s v="Second Class"/>
    <s v="HA-9154"/>
    <s v="Hannah Roberts"/>
    <x v="0"/>
    <x v="1"/>
    <x v="1"/>
    <x v="2"/>
    <x v="5"/>
    <n v="700.38"/>
    <n v="10"/>
    <n v="0"/>
    <n v="76.989999999999995"/>
  </r>
  <r>
    <n v="2676"/>
    <s v="NZ-2024-393189"/>
    <x v="157"/>
    <d v="2024-08-23T00:00:00"/>
    <x v="2"/>
    <s v="Second Class"/>
    <s v="TR-5504"/>
    <s v="Trevor Boyce"/>
    <x v="1"/>
    <x v="2"/>
    <x v="2"/>
    <x v="2"/>
    <x v="11"/>
    <n v="1313.02"/>
    <n v="4"/>
    <n v="0.2"/>
    <n v="183.24"/>
  </r>
  <r>
    <n v="2677"/>
    <s v="NZ-2022-485286"/>
    <x v="1254"/>
    <d v="2022-05-16T00:00:00"/>
    <x v="4"/>
    <s v="Same Day"/>
    <s v="KA-2751"/>
    <s v="Karyn Mason-Newman"/>
    <x v="0"/>
    <x v="2"/>
    <x v="2"/>
    <x v="1"/>
    <x v="7"/>
    <n v="1241.6199999999999"/>
    <n v="2"/>
    <n v="0.1"/>
    <n v="199.69"/>
  </r>
  <r>
    <n v="2678"/>
    <s v="NZ-2024-884090"/>
    <x v="591"/>
    <d v="2024-04-11T00:00:00"/>
    <x v="2"/>
    <s v="Standard Class"/>
    <s v="AD-2218"/>
    <s v="Adrian Cumming"/>
    <x v="1"/>
    <x v="4"/>
    <x v="4"/>
    <x v="2"/>
    <x v="5"/>
    <n v="411.37"/>
    <n v="1"/>
    <n v="0"/>
    <n v="108.01"/>
  </r>
  <r>
    <n v="2679"/>
    <s v="NZ-2023-903455"/>
    <x v="27"/>
    <d v="2023-03-25T00:00:00"/>
    <x v="0"/>
    <s v="Standard Class"/>
    <s v="SC-4284"/>
    <s v="Scarlett Knight"/>
    <x v="1"/>
    <x v="7"/>
    <x v="7"/>
    <x v="0"/>
    <x v="0"/>
    <n v="438.43"/>
    <n v="7"/>
    <n v="0.1"/>
    <n v="1.29"/>
  </r>
  <r>
    <n v="2680"/>
    <s v="NZ-2024-579235"/>
    <x v="270"/>
    <d v="2024-05-24T00:00:00"/>
    <x v="2"/>
    <s v="Second Class"/>
    <s v="CA-8007"/>
    <s v="Caleb Stevens"/>
    <x v="0"/>
    <x v="0"/>
    <x v="0"/>
    <x v="1"/>
    <x v="8"/>
    <n v="1039.81"/>
    <n v="1"/>
    <n v="0"/>
    <n v="111.66"/>
  </r>
  <r>
    <n v="2681"/>
    <s v="NZ-2024-170847"/>
    <x v="920"/>
    <d v="2024-12-14T00:00:00"/>
    <x v="2"/>
    <s v="Second Class"/>
    <s v="AD-3621"/>
    <s v="Adrian Smith-MacDonald"/>
    <x v="2"/>
    <x v="0"/>
    <x v="0"/>
    <x v="2"/>
    <x v="2"/>
    <n v="694.38"/>
    <n v="8"/>
    <n v="0"/>
    <n v="78.44"/>
  </r>
  <r>
    <n v="2682"/>
    <s v="NZ-2022-324420"/>
    <x v="1255"/>
    <d v="2022-05-31T00:00:00"/>
    <x v="4"/>
    <s v="Second Class"/>
    <s v="PA-2842"/>
    <s v="Paul Lang"/>
    <x v="2"/>
    <x v="3"/>
    <x v="3"/>
    <x v="0"/>
    <x v="0"/>
    <n v="188.2"/>
    <n v="1"/>
    <n v="0"/>
    <n v="10.039999999999999"/>
  </r>
  <r>
    <n v="2683"/>
    <s v="NZ-2022-115636"/>
    <x v="802"/>
    <d v="2022-05-03T00:00:00"/>
    <x v="4"/>
    <s v="First Class"/>
    <s v="MA-9680"/>
    <s v="Malcolm Webby-McCallum"/>
    <x v="0"/>
    <x v="5"/>
    <x v="5"/>
    <x v="1"/>
    <x v="8"/>
    <n v="1232.93"/>
    <n v="8"/>
    <n v="0.2"/>
    <n v="99.95"/>
  </r>
  <r>
    <n v="2684"/>
    <s v="NZ-2025-217067"/>
    <x v="666"/>
    <d v="2025-05-08T00:00:00"/>
    <x v="3"/>
    <s v="Standard Class"/>
    <s v="SH-3558"/>
    <s v="Shannon Scott"/>
    <x v="1"/>
    <x v="2"/>
    <x v="2"/>
    <x v="0"/>
    <x v="0"/>
    <n v="817.95"/>
    <n v="4"/>
    <n v="0.2"/>
    <n v="175.45"/>
  </r>
  <r>
    <n v="2685"/>
    <s v="NZ-2025-847639"/>
    <x v="294"/>
    <d v="2025-01-09T00:00:00"/>
    <x v="3"/>
    <s v="Standard Class"/>
    <s v="ST-2448"/>
    <s v="Steven Perano-Perry"/>
    <x v="2"/>
    <x v="6"/>
    <x v="6"/>
    <x v="0"/>
    <x v="6"/>
    <n v="850.49"/>
    <n v="9"/>
    <n v="0.15"/>
    <n v="43.52"/>
  </r>
  <r>
    <n v="2686"/>
    <s v="NZ-2021-636537"/>
    <x v="80"/>
    <d v="2021-12-21T00:00:00"/>
    <x v="1"/>
    <s v="First Class"/>
    <s v="GA-4580"/>
    <s v="Gabrielle McPherson"/>
    <x v="0"/>
    <x v="5"/>
    <x v="5"/>
    <x v="1"/>
    <x v="1"/>
    <n v="134.43"/>
    <n v="6"/>
    <n v="0.2"/>
    <n v="27.4"/>
  </r>
  <r>
    <n v="2687"/>
    <s v="NZ-2022-675419"/>
    <x v="1058"/>
    <d v="2022-01-16T00:00:00"/>
    <x v="4"/>
    <s v="Standard Class"/>
    <s v="BR-7744"/>
    <s v="Brittany Fisher"/>
    <x v="2"/>
    <x v="6"/>
    <x v="6"/>
    <x v="0"/>
    <x v="4"/>
    <n v="1090.17"/>
    <n v="1"/>
    <n v="0.1"/>
    <n v="176.06"/>
  </r>
  <r>
    <n v="2688"/>
    <s v="NZ-2021-613690"/>
    <x v="76"/>
    <d v="2021-09-29T00:00:00"/>
    <x v="1"/>
    <s v="Standard Class"/>
    <s v="SH-9667"/>
    <s v="Shirley Cole"/>
    <x v="1"/>
    <x v="1"/>
    <x v="1"/>
    <x v="1"/>
    <x v="8"/>
    <n v="1188.76"/>
    <n v="5"/>
    <n v="0.1"/>
    <n v="159.76"/>
  </r>
  <r>
    <n v="2689"/>
    <s v="NZ-2021-537660"/>
    <x v="1256"/>
    <d v="2021-07-24T00:00:00"/>
    <x v="1"/>
    <s v="First Class"/>
    <s v="MA-9320"/>
    <s v="Maria McCarthy"/>
    <x v="1"/>
    <x v="2"/>
    <x v="2"/>
    <x v="0"/>
    <x v="4"/>
    <n v="1083.8"/>
    <n v="7"/>
    <n v="0"/>
    <n v="111.55"/>
  </r>
  <r>
    <n v="2690"/>
    <s v="NZ-2023-727253"/>
    <x v="634"/>
    <d v="2023-11-10T00:00:00"/>
    <x v="0"/>
    <s v="Same Day"/>
    <s v="ME-1937"/>
    <s v="Melissa Huddleston-Peters"/>
    <x v="0"/>
    <x v="4"/>
    <x v="4"/>
    <x v="0"/>
    <x v="0"/>
    <n v="345.96"/>
    <n v="10"/>
    <n v="0"/>
    <n v="70.69"/>
  </r>
  <r>
    <n v="2691"/>
    <s v="NZ-2021-961918"/>
    <x v="36"/>
    <d v="2021-09-11T00:00:00"/>
    <x v="1"/>
    <s v="Standard Class"/>
    <s v="AM-8522"/>
    <s v="Amy Pedersen"/>
    <x v="0"/>
    <x v="5"/>
    <x v="5"/>
    <x v="2"/>
    <x v="11"/>
    <n v="449.31"/>
    <n v="9"/>
    <n v="0"/>
    <n v="60.52"/>
  </r>
  <r>
    <n v="2692"/>
    <s v="NZ-2022-307285"/>
    <x v="471"/>
    <d v="2022-09-14T00:00:00"/>
    <x v="4"/>
    <s v="Standard Class"/>
    <s v="HA-9620"/>
    <s v="Hayley Baldwin"/>
    <x v="1"/>
    <x v="7"/>
    <x v="7"/>
    <x v="1"/>
    <x v="1"/>
    <n v="1011.47"/>
    <n v="5"/>
    <n v="0.15"/>
    <n v="219.01"/>
  </r>
  <r>
    <n v="2693"/>
    <s v="NZ-2022-242859"/>
    <x v="1257"/>
    <d v="2022-10-29T00:00:00"/>
    <x v="4"/>
    <s v="Second Class"/>
    <s v="MO-1152"/>
    <s v="Morgan Carson-Muir"/>
    <x v="1"/>
    <x v="9"/>
    <x v="6"/>
    <x v="1"/>
    <x v="7"/>
    <n v="822.5"/>
    <n v="8"/>
    <n v="0.15"/>
    <n v="190.77"/>
  </r>
  <r>
    <n v="2694"/>
    <s v="NZ-2022-447065"/>
    <x v="1258"/>
    <d v="2022-09-13T00:00:00"/>
    <x v="4"/>
    <s v="First Class"/>
    <s v="TE-7442"/>
    <s v="Teresa McKinnon"/>
    <x v="0"/>
    <x v="3"/>
    <x v="3"/>
    <x v="1"/>
    <x v="8"/>
    <n v="953.01"/>
    <n v="5"/>
    <n v="0.15"/>
    <n v="184.08"/>
  </r>
  <r>
    <n v="2695"/>
    <s v="NZ-2024-346398"/>
    <x v="727"/>
    <d v="2024-09-19T00:00:00"/>
    <x v="2"/>
    <s v="Same Day"/>
    <s v="SH-8579"/>
    <s v="Shane Simpson"/>
    <x v="2"/>
    <x v="5"/>
    <x v="5"/>
    <x v="1"/>
    <x v="8"/>
    <n v="884.63"/>
    <n v="5"/>
    <n v="0.15"/>
    <n v="193.49"/>
  </r>
  <r>
    <n v="2696"/>
    <s v="NZ-2023-209697"/>
    <x v="827"/>
    <d v="2023-08-12T00:00:00"/>
    <x v="0"/>
    <s v="First Class"/>
    <s v="AA-3608"/>
    <s v="Aaron Rogers"/>
    <x v="0"/>
    <x v="6"/>
    <x v="6"/>
    <x v="0"/>
    <x v="6"/>
    <n v="680.15"/>
    <n v="8"/>
    <n v="0.2"/>
    <n v="46.6"/>
  </r>
  <r>
    <n v="2697"/>
    <s v="NZ-2022-133796"/>
    <x v="103"/>
    <d v="2022-02-19T00:00:00"/>
    <x v="4"/>
    <s v="Same Day"/>
    <s v="SU-3077"/>
    <s v="Susan Mitchell"/>
    <x v="1"/>
    <x v="5"/>
    <x v="5"/>
    <x v="1"/>
    <x v="3"/>
    <n v="21.33"/>
    <n v="6"/>
    <n v="0.15"/>
    <n v="0.72"/>
  </r>
  <r>
    <n v="2698"/>
    <s v="NZ-2021-221410"/>
    <x v="237"/>
    <d v="2021-07-20T00:00:00"/>
    <x v="1"/>
    <s v="Standard Class"/>
    <s v="SA-9133"/>
    <s v="Samuel Watts"/>
    <x v="1"/>
    <x v="9"/>
    <x v="6"/>
    <x v="2"/>
    <x v="9"/>
    <n v="947.11"/>
    <n v="8"/>
    <n v="0.15"/>
    <n v="33.729999999999997"/>
  </r>
  <r>
    <n v="2699"/>
    <s v="NZ-2021-366340"/>
    <x v="530"/>
    <d v="2021-11-06T00:00:00"/>
    <x v="1"/>
    <s v="Standard Class"/>
    <s v="DY-9457"/>
    <s v="Dylan Jamieson"/>
    <x v="0"/>
    <x v="5"/>
    <x v="5"/>
    <x v="2"/>
    <x v="11"/>
    <n v="1078.46"/>
    <n v="6"/>
    <n v="0.2"/>
    <n v="1.89"/>
  </r>
  <r>
    <n v="2700"/>
    <s v="NZ-2024-742906"/>
    <x v="391"/>
    <d v="2024-10-23T00:00:00"/>
    <x v="2"/>
    <s v="First Class"/>
    <s v="MA-6833"/>
    <s v="Mary Woods"/>
    <x v="2"/>
    <x v="5"/>
    <x v="5"/>
    <x v="0"/>
    <x v="0"/>
    <n v="296.33999999999997"/>
    <n v="1"/>
    <n v="0.15"/>
    <n v="30.07"/>
  </r>
  <r>
    <n v="2701"/>
    <s v="NZ-2021-889127"/>
    <x v="1037"/>
    <d v="2021-11-25T00:00:00"/>
    <x v="1"/>
    <s v="Same Day"/>
    <s v="CA-8163"/>
    <s v="Caitlin Matheson"/>
    <x v="1"/>
    <x v="4"/>
    <x v="4"/>
    <x v="1"/>
    <x v="1"/>
    <n v="635.58000000000004"/>
    <n v="8"/>
    <n v="0.1"/>
    <n v="37.229999999999997"/>
  </r>
  <r>
    <n v="2702"/>
    <s v="NZ-2023-817392"/>
    <x v="887"/>
    <d v="2023-07-04T00:00:00"/>
    <x v="0"/>
    <s v="First Class"/>
    <s v="GR-7572"/>
    <s v="Grace Smith-Rush"/>
    <x v="0"/>
    <x v="1"/>
    <x v="1"/>
    <x v="2"/>
    <x v="2"/>
    <n v="288.02999999999997"/>
    <n v="1"/>
    <n v="0.15"/>
    <n v="69.010000000000005"/>
  </r>
  <r>
    <n v="2703"/>
    <s v="NZ-2021-820229"/>
    <x v="719"/>
    <d v="2021-12-08T00:00:00"/>
    <x v="1"/>
    <s v="Second Class"/>
    <s v="JE-9545"/>
    <s v="Jennifer Morris"/>
    <x v="1"/>
    <x v="2"/>
    <x v="2"/>
    <x v="0"/>
    <x v="10"/>
    <n v="1188.28"/>
    <n v="9"/>
    <n v="0"/>
    <n v="67.209999999999994"/>
  </r>
  <r>
    <n v="2704"/>
    <s v="NZ-2021-794741"/>
    <x v="300"/>
    <d v="2021-12-13T00:00:00"/>
    <x v="1"/>
    <s v="First Class"/>
    <s v="NA-1724"/>
    <s v="Natalie Healy"/>
    <x v="2"/>
    <x v="9"/>
    <x v="6"/>
    <x v="0"/>
    <x v="6"/>
    <n v="1144.58"/>
    <n v="3"/>
    <n v="0"/>
    <n v="313.64999999999998"/>
  </r>
  <r>
    <n v="2705"/>
    <s v="NZ-2023-112232"/>
    <x v="1259"/>
    <d v="2023-09-24T00:00:00"/>
    <x v="0"/>
    <s v="Standard Class"/>
    <s v="LE-9585"/>
    <s v="Leon Phillips"/>
    <x v="2"/>
    <x v="4"/>
    <x v="4"/>
    <x v="0"/>
    <x v="10"/>
    <n v="512.37"/>
    <n v="4"/>
    <n v="0.1"/>
    <n v="66.34"/>
  </r>
  <r>
    <n v="2706"/>
    <s v="NZ-2024-731399"/>
    <x v="758"/>
    <d v="2024-02-29T00:00:00"/>
    <x v="2"/>
    <s v="Second Class"/>
    <s v="DY-6832"/>
    <s v="Dylan Ford"/>
    <x v="2"/>
    <x v="0"/>
    <x v="0"/>
    <x v="1"/>
    <x v="1"/>
    <n v="725.41"/>
    <n v="3"/>
    <n v="0"/>
    <n v="85.78"/>
  </r>
  <r>
    <n v="2707"/>
    <s v="NZ-2025-195731"/>
    <x v="784"/>
    <d v="2025-06-15T00:00:00"/>
    <x v="3"/>
    <s v="Second Class"/>
    <s v="FI-3461"/>
    <s v="Finn Matthews-Jennings"/>
    <x v="2"/>
    <x v="4"/>
    <x v="4"/>
    <x v="1"/>
    <x v="7"/>
    <n v="1283.5899999999999"/>
    <n v="1"/>
    <n v="0.2"/>
    <n v="121.95"/>
  </r>
  <r>
    <n v="2708"/>
    <s v="NZ-2021-856684"/>
    <x v="1087"/>
    <d v="2021-09-09T00:00:00"/>
    <x v="1"/>
    <s v="Same Day"/>
    <s v="BE-5227"/>
    <s v="Benjamin Price"/>
    <x v="2"/>
    <x v="2"/>
    <x v="2"/>
    <x v="0"/>
    <x v="6"/>
    <n v="279.17"/>
    <n v="10"/>
    <n v="0"/>
    <n v="23.19"/>
  </r>
  <r>
    <n v="2709"/>
    <s v="NZ-2023-805633"/>
    <x v="791"/>
    <d v="2023-08-20T00:00:00"/>
    <x v="0"/>
    <s v="First Class"/>
    <s v="AA-5354"/>
    <s v="Aaron Shepherd"/>
    <x v="2"/>
    <x v="2"/>
    <x v="2"/>
    <x v="1"/>
    <x v="1"/>
    <n v="258.29000000000002"/>
    <n v="5"/>
    <n v="0.15"/>
    <n v="8.32"/>
  </r>
  <r>
    <n v="2710"/>
    <s v="NZ-2022-280062"/>
    <x v="694"/>
    <d v="2022-09-23T00:00:00"/>
    <x v="4"/>
    <s v="Second Class"/>
    <s v="JA-6064"/>
    <s v="Jason Woolley"/>
    <x v="1"/>
    <x v="5"/>
    <x v="5"/>
    <x v="1"/>
    <x v="3"/>
    <n v="1400.29"/>
    <n v="8"/>
    <n v="0.15"/>
    <n v="272.42"/>
  </r>
  <r>
    <n v="2711"/>
    <s v="NZ-2025-885173"/>
    <x v="1095"/>
    <d v="2025-05-29T00:00:00"/>
    <x v="3"/>
    <s v="Standard Class"/>
    <s v="MI-4437"/>
    <s v="Miriama Jenkins"/>
    <x v="1"/>
    <x v="6"/>
    <x v="6"/>
    <x v="1"/>
    <x v="1"/>
    <n v="351.76"/>
    <n v="7"/>
    <n v="0.2"/>
    <n v="70.739999999999995"/>
  </r>
  <r>
    <n v="2712"/>
    <s v="NZ-2024-299591"/>
    <x v="975"/>
    <d v="2024-03-27T00:00:00"/>
    <x v="2"/>
    <s v="First Class"/>
    <s v="SO-3881"/>
    <s v="Sophie Morgan"/>
    <x v="1"/>
    <x v="5"/>
    <x v="5"/>
    <x v="2"/>
    <x v="9"/>
    <n v="744.07"/>
    <n v="6"/>
    <n v="0"/>
    <n v="31.28"/>
  </r>
  <r>
    <n v="2713"/>
    <s v="NZ-2024-112298"/>
    <x v="947"/>
    <d v="2024-02-17T00:00:00"/>
    <x v="2"/>
    <s v="Same Day"/>
    <s v="CO-1877"/>
    <s v="Connor Connolly"/>
    <x v="0"/>
    <x v="2"/>
    <x v="2"/>
    <x v="2"/>
    <x v="11"/>
    <n v="816.01"/>
    <n v="5"/>
    <n v="0.15"/>
    <n v="154.46"/>
  </r>
  <r>
    <n v="2714"/>
    <s v="NZ-2023-285937"/>
    <x v="83"/>
    <d v="2023-11-11T00:00:00"/>
    <x v="0"/>
    <s v="Second Class"/>
    <s v="CA-3134"/>
    <s v="Caitlyn Burton-Jamieson"/>
    <x v="2"/>
    <x v="0"/>
    <x v="0"/>
    <x v="0"/>
    <x v="10"/>
    <n v="1345.19"/>
    <n v="5"/>
    <n v="0"/>
    <n v="64.13"/>
  </r>
  <r>
    <n v="2715"/>
    <s v="NZ-2023-902069"/>
    <x v="590"/>
    <d v="2023-03-21T00:00:00"/>
    <x v="0"/>
    <s v="Same Day"/>
    <s v="DY-8620"/>
    <s v="Dylan Cole"/>
    <x v="1"/>
    <x v="4"/>
    <x v="4"/>
    <x v="2"/>
    <x v="11"/>
    <n v="153.93"/>
    <n v="5"/>
    <n v="0.1"/>
    <n v="35.58"/>
  </r>
  <r>
    <n v="2716"/>
    <s v="NZ-2024-981804"/>
    <x v="1260"/>
    <d v="2024-11-09T00:00:00"/>
    <x v="2"/>
    <s v="First Class"/>
    <s v="KA-9842"/>
    <s v="Kathryn MacKay-Carpenter"/>
    <x v="2"/>
    <x v="8"/>
    <x v="8"/>
    <x v="1"/>
    <x v="8"/>
    <n v="1236.1600000000001"/>
    <n v="2"/>
    <n v="0.15"/>
    <n v="22.1"/>
  </r>
  <r>
    <n v="2717"/>
    <s v="NZ-2021-198278"/>
    <x v="700"/>
    <d v="2021-08-28T00:00:00"/>
    <x v="1"/>
    <s v="First Class"/>
    <s v="LI-9371"/>
    <s v="Liam Wells"/>
    <x v="2"/>
    <x v="5"/>
    <x v="5"/>
    <x v="2"/>
    <x v="5"/>
    <n v="310.51"/>
    <n v="10"/>
    <n v="0.15"/>
    <n v="10.5"/>
  </r>
  <r>
    <n v="2718"/>
    <s v="NZ-2023-902950"/>
    <x v="27"/>
    <d v="2023-03-25T00:00:00"/>
    <x v="0"/>
    <s v="Same Day"/>
    <s v="BR-9289"/>
    <s v="Brian Morton"/>
    <x v="2"/>
    <x v="3"/>
    <x v="3"/>
    <x v="2"/>
    <x v="2"/>
    <n v="424.39"/>
    <n v="9"/>
    <n v="0"/>
    <n v="113.4"/>
  </r>
  <r>
    <n v="2719"/>
    <s v="NZ-2022-200150"/>
    <x v="438"/>
    <d v="2022-02-14T00:00:00"/>
    <x v="4"/>
    <s v="First Class"/>
    <s v="SE-6661"/>
    <s v="Sean Fleming"/>
    <x v="1"/>
    <x v="6"/>
    <x v="6"/>
    <x v="2"/>
    <x v="11"/>
    <n v="109.1"/>
    <n v="3"/>
    <n v="0.15"/>
    <n v="20.94"/>
  </r>
  <r>
    <n v="2720"/>
    <s v="NZ-2024-841982"/>
    <x v="828"/>
    <d v="2024-01-22T00:00:00"/>
    <x v="2"/>
    <s v="Standard Class"/>
    <s v="LI-7157"/>
    <s v="Lincoln Fox"/>
    <x v="1"/>
    <x v="4"/>
    <x v="4"/>
    <x v="1"/>
    <x v="7"/>
    <n v="262.86"/>
    <n v="8"/>
    <n v="0.2"/>
    <n v="48.83"/>
  </r>
  <r>
    <n v="2721"/>
    <s v="NZ-2022-373367"/>
    <x v="1261"/>
    <d v="2022-02-19T00:00:00"/>
    <x v="4"/>
    <s v="Second Class"/>
    <s v="MA-6687"/>
    <s v="Matthew Jamieson-Lucas"/>
    <x v="1"/>
    <x v="3"/>
    <x v="3"/>
    <x v="0"/>
    <x v="4"/>
    <n v="407.3"/>
    <n v="9"/>
    <n v="0"/>
    <n v="86.94"/>
  </r>
  <r>
    <n v="2722"/>
    <s v="NZ-2022-293061"/>
    <x v="1262"/>
    <d v="2022-07-24T00:00:00"/>
    <x v="4"/>
    <s v="First Class"/>
    <s v="DA-4829"/>
    <s v="Daniel Hodson"/>
    <x v="1"/>
    <x v="7"/>
    <x v="7"/>
    <x v="1"/>
    <x v="3"/>
    <n v="1104.99"/>
    <n v="3"/>
    <n v="0.1"/>
    <n v="24.07"/>
  </r>
  <r>
    <n v="2723"/>
    <s v="NZ-2024-315153"/>
    <x v="620"/>
    <d v="2024-05-25T00:00:00"/>
    <x v="2"/>
    <s v="Same Day"/>
    <s v="CL-4120"/>
    <s v="Claire Williams"/>
    <x v="1"/>
    <x v="1"/>
    <x v="1"/>
    <x v="1"/>
    <x v="3"/>
    <n v="111.49"/>
    <n v="6"/>
    <n v="0"/>
    <n v="13.45"/>
  </r>
  <r>
    <n v="2724"/>
    <s v="NZ-2023-245699"/>
    <x v="1002"/>
    <d v="2023-03-14T00:00:00"/>
    <x v="0"/>
    <s v="Standard Class"/>
    <s v="JA-7020"/>
    <s v="Jane Lancaster"/>
    <x v="1"/>
    <x v="0"/>
    <x v="0"/>
    <x v="2"/>
    <x v="11"/>
    <n v="442.68"/>
    <n v="1"/>
    <n v="0.15"/>
    <n v="92.71"/>
  </r>
  <r>
    <n v="2725"/>
    <s v="NZ-2022-192452"/>
    <x v="55"/>
    <d v="2022-06-22T00:00:00"/>
    <x v="4"/>
    <s v="Standard Class"/>
    <s v="EM-2479"/>
    <s v="Emma Barnes"/>
    <x v="2"/>
    <x v="2"/>
    <x v="2"/>
    <x v="2"/>
    <x v="5"/>
    <n v="618.41"/>
    <n v="2"/>
    <n v="0"/>
    <n v="35.979999999999997"/>
  </r>
  <r>
    <n v="2726"/>
    <s v="NZ-2022-305036"/>
    <x v="922"/>
    <d v="2022-08-13T00:00:00"/>
    <x v="4"/>
    <s v="Second Class"/>
    <s v="AM-4287"/>
    <s v="Amber Short"/>
    <x v="0"/>
    <x v="1"/>
    <x v="1"/>
    <x v="1"/>
    <x v="7"/>
    <n v="21.26"/>
    <n v="4"/>
    <n v="0.1"/>
    <n v="5.19"/>
  </r>
  <r>
    <n v="2727"/>
    <s v="NZ-2023-716401"/>
    <x v="851"/>
    <d v="2023-11-10T00:00:00"/>
    <x v="0"/>
    <s v="Standard Class"/>
    <s v="JA-5782"/>
    <s v="James Cooke"/>
    <x v="1"/>
    <x v="7"/>
    <x v="7"/>
    <x v="1"/>
    <x v="1"/>
    <n v="1080.17"/>
    <n v="3"/>
    <n v="0.2"/>
    <n v="154.33000000000001"/>
  </r>
  <r>
    <n v="2728"/>
    <s v="NZ-2023-255439"/>
    <x v="1182"/>
    <d v="2023-05-16T00:00:00"/>
    <x v="0"/>
    <s v="Same Day"/>
    <s v="CH-4547"/>
    <s v="Christopher Hodson"/>
    <x v="1"/>
    <x v="1"/>
    <x v="1"/>
    <x v="1"/>
    <x v="1"/>
    <n v="1307.73"/>
    <n v="9"/>
    <n v="0.1"/>
    <n v="-6.22"/>
  </r>
  <r>
    <n v="2729"/>
    <s v="NZ-2024-809709"/>
    <x v="1179"/>
    <d v="2024-12-07T00:00:00"/>
    <x v="2"/>
    <s v="Same Day"/>
    <s v="CH-7826"/>
    <s v="Charlotte Bond-Anderson"/>
    <x v="2"/>
    <x v="6"/>
    <x v="6"/>
    <x v="1"/>
    <x v="7"/>
    <n v="717.89"/>
    <n v="3"/>
    <n v="0.15"/>
    <n v="12.61"/>
  </r>
  <r>
    <n v="2730"/>
    <s v="NZ-2024-740587"/>
    <x v="66"/>
    <d v="2024-11-07T00:00:00"/>
    <x v="2"/>
    <s v="First Class"/>
    <s v="LO-3903"/>
    <s v="Louise Cook"/>
    <x v="1"/>
    <x v="4"/>
    <x v="4"/>
    <x v="1"/>
    <x v="7"/>
    <n v="871.16"/>
    <n v="2"/>
    <n v="0.15"/>
    <n v="208.81"/>
  </r>
  <r>
    <n v="2731"/>
    <s v="NZ-2024-254415"/>
    <x v="783"/>
    <d v="2024-06-26T00:00:00"/>
    <x v="2"/>
    <s v="Same Day"/>
    <s v="AV-2970"/>
    <s v="Ava Gilchrist"/>
    <x v="1"/>
    <x v="6"/>
    <x v="6"/>
    <x v="1"/>
    <x v="8"/>
    <n v="749.81"/>
    <n v="4"/>
    <n v="0.1"/>
    <n v="190.42"/>
  </r>
  <r>
    <n v="2732"/>
    <s v="NZ-2024-209627"/>
    <x v="196"/>
    <d v="2024-03-14T00:00:00"/>
    <x v="2"/>
    <s v="First Class"/>
    <s v="JA-4695"/>
    <s v="Jasmine Bary"/>
    <x v="1"/>
    <x v="7"/>
    <x v="7"/>
    <x v="0"/>
    <x v="10"/>
    <n v="1037.27"/>
    <n v="5"/>
    <n v="0"/>
    <n v="175.55"/>
  </r>
  <r>
    <n v="2733"/>
    <s v="NZ-2024-123674"/>
    <x v="307"/>
    <d v="2024-01-20T00:00:00"/>
    <x v="2"/>
    <s v="Same Day"/>
    <s v="MA-2953"/>
    <s v="Mark Bush"/>
    <x v="0"/>
    <x v="4"/>
    <x v="4"/>
    <x v="1"/>
    <x v="7"/>
    <n v="156.79"/>
    <n v="3"/>
    <n v="0.15"/>
    <n v="9.2899999999999991"/>
  </r>
  <r>
    <n v="2734"/>
    <s v="NZ-2024-644113"/>
    <x v="1263"/>
    <d v="2024-04-20T00:00:00"/>
    <x v="2"/>
    <s v="Second Class"/>
    <s v="CA-8354"/>
    <s v="Cameron Doyle"/>
    <x v="1"/>
    <x v="6"/>
    <x v="6"/>
    <x v="0"/>
    <x v="6"/>
    <n v="1211.92"/>
    <n v="10"/>
    <n v="0"/>
    <n v="98.39"/>
  </r>
  <r>
    <n v="2735"/>
    <s v="NZ-2024-453859"/>
    <x v="205"/>
    <d v="2024-08-06T00:00:00"/>
    <x v="2"/>
    <s v="Same Day"/>
    <s v="LI-2698"/>
    <s v="Lisa Crawford"/>
    <x v="0"/>
    <x v="9"/>
    <x v="6"/>
    <x v="1"/>
    <x v="7"/>
    <n v="797.93"/>
    <n v="3"/>
    <n v="0.15"/>
    <n v="107.04"/>
  </r>
  <r>
    <n v="2736"/>
    <s v="NZ-2023-382789"/>
    <x v="202"/>
    <d v="2023-12-03T00:00:00"/>
    <x v="0"/>
    <s v="First Class"/>
    <s v="JA-8247"/>
    <s v="Jacqueline Page-Bradley"/>
    <x v="2"/>
    <x v="5"/>
    <x v="5"/>
    <x v="1"/>
    <x v="7"/>
    <n v="30.6"/>
    <n v="9"/>
    <n v="0"/>
    <n v="4.09"/>
  </r>
  <r>
    <n v="2737"/>
    <s v="NZ-2023-196041"/>
    <x v="356"/>
    <d v="2023-10-30T00:00:00"/>
    <x v="0"/>
    <s v="First Class"/>
    <s v="AL-2571"/>
    <s v="Alicia Barr"/>
    <x v="2"/>
    <x v="6"/>
    <x v="6"/>
    <x v="2"/>
    <x v="5"/>
    <n v="88.61"/>
    <n v="6"/>
    <n v="0.15"/>
    <n v="0.28000000000000003"/>
  </r>
  <r>
    <n v="2738"/>
    <s v="NZ-2022-200224"/>
    <x v="1264"/>
    <d v="2022-05-19T00:00:00"/>
    <x v="4"/>
    <s v="Same Day"/>
    <s v="SH-7985"/>
    <s v="Shannon Smart-Lee"/>
    <x v="1"/>
    <x v="9"/>
    <x v="6"/>
    <x v="0"/>
    <x v="6"/>
    <n v="330.38"/>
    <n v="6"/>
    <n v="0.15"/>
    <n v="-3.49"/>
  </r>
  <r>
    <n v="2739"/>
    <s v="NZ-2022-995225"/>
    <x v="1214"/>
    <d v="2022-10-13T00:00:00"/>
    <x v="4"/>
    <s v="Standard Class"/>
    <s v="ST-9270"/>
    <s v="Stephen Brown"/>
    <x v="1"/>
    <x v="2"/>
    <x v="2"/>
    <x v="1"/>
    <x v="8"/>
    <n v="148.44999999999999"/>
    <n v="1"/>
    <n v="0.1"/>
    <n v="5.16"/>
  </r>
  <r>
    <n v="2740"/>
    <s v="NZ-2023-332273"/>
    <x v="4"/>
    <d v="2023-05-20T00:00:00"/>
    <x v="0"/>
    <s v="Standard Class"/>
    <s v="MA-4858"/>
    <s v="Margaret Clarke"/>
    <x v="2"/>
    <x v="5"/>
    <x v="5"/>
    <x v="1"/>
    <x v="7"/>
    <n v="1241.5899999999999"/>
    <n v="5"/>
    <n v="0.1"/>
    <n v="233.09"/>
  </r>
  <r>
    <n v="2741"/>
    <s v="NZ-2024-643925"/>
    <x v="485"/>
    <d v="2024-03-20T00:00:00"/>
    <x v="2"/>
    <s v="First Class"/>
    <s v="LY-9183"/>
    <s v="Lynette Forrest"/>
    <x v="0"/>
    <x v="5"/>
    <x v="5"/>
    <x v="0"/>
    <x v="4"/>
    <n v="469.64"/>
    <n v="10"/>
    <n v="0"/>
    <n v="119.22"/>
  </r>
  <r>
    <n v="2742"/>
    <s v="NZ-2023-947288"/>
    <x v="549"/>
    <d v="2023-02-21T00:00:00"/>
    <x v="0"/>
    <s v="Second Class"/>
    <s v="NI-4060"/>
    <s v="Nigel Baker"/>
    <x v="2"/>
    <x v="4"/>
    <x v="4"/>
    <x v="2"/>
    <x v="5"/>
    <n v="1153.32"/>
    <n v="10"/>
    <n v="0"/>
    <n v="63.27"/>
  </r>
  <r>
    <n v="2743"/>
    <s v="NZ-2022-153117"/>
    <x v="395"/>
    <d v="2022-07-01T00:00:00"/>
    <x v="4"/>
    <s v="Standard Class"/>
    <s v="MA-5254"/>
    <s v="Matthew Thompson"/>
    <x v="2"/>
    <x v="6"/>
    <x v="6"/>
    <x v="2"/>
    <x v="9"/>
    <n v="985.71"/>
    <n v="3"/>
    <n v="0.1"/>
    <n v="-0.43"/>
  </r>
  <r>
    <n v="2744"/>
    <s v="NZ-2024-491238"/>
    <x v="1015"/>
    <d v="2024-09-03T00:00:00"/>
    <x v="2"/>
    <s v="Same Day"/>
    <s v="SH-8346"/>
    <s v="Shane Tait-Berry"/>
    <x v="0"/>
    <x v="5"/>
    <x v="5"/>
    <x v="2"/>
    <x v="9"/>
    <n v="794.19"/>
    <n v="3"/>
    <n v="0.2"/>
    <n v="89.45"/>
  </r>
  <r>
    <n v="2745"/>
    <s v="NZ-2023-272109"/>
    <x v="268"/>
    <d v="2023-05-25T00:00:00"/>
    <x v="0"/>
    <s v="Same Day"/>
    <s v="RI-9068"/>
    <s v="Riley Robb-Powell"/>
    <x v="1"/>
    <x v="4"/>
    <x v="4"/>
    <x v="2"/>
    <x v="2"/>
    <n v="645.94000000000005"/>
    <n v="3"/>
    <n v="0"/>
    <n v="163"/>
  </r>
  <r>
    <n v="2746"/>
    <s v="NZ-2024-745908"/>
    <x v="1265"/>
    <d v="2024-12-12T00:00:00"/>
    <x v="2"/>
    <s v="Second Class"/>
    <s v="MI-3446"/>
    <s v="Michelle Knight"/>
    <x v="2"/>
    <x v="9"/>
    <x v="6"/>
    <x v="0"/>
    <x v="6"/>
    <n v="220.85"/>
    <n v="6"/>
    <n v="0.15"/>
    <n v="18.239999999999998"/>
  </r>
  <r>
    <n v="2747"/>
    <s v="NZ-2023-715403"/>
    <x v="612"/>
    <d v="2023-01-16T00:00:00"/>
    <x v="0"/>
    <s v="Same Day"/>
    <s v="AR-7436"/>
    <s v="Aria Gibb"/>
    <x v="2"/>
    <x v="1"/>
    <x v="1"/>
    <x v="0"/>
    <x v="6"/>
    <n v="673.27"/>
    <n v="8"/>
    <n v="0.15"/>
    <n v="28.64"/>
  </r>
  <r>
    <n v="2748"/>
    <s v="NZ-2025-225233"/>
    <x v="999"/>
    <d v="2025-06-13T00:00:00"/>
    <x v="3"/>
    <s v="Standard Class"/>
    <s v="MA-3190"/>
    <s v="Maureen Gibbons"/>
    <x v="2"/>
    <x v="6"/>
    <x v="6"/>
    <x v="2"/>
    <x v="2"/>
    <n v="591.74"/>
    <n v="10"/>
    <n v="0"/>
    <n v="52.39"/>
  </r>
  <r>
    <n v="2749"/>
    <s v="NZ-2023-466557"/>
    <x v="753"/>
    <d v="2023-04-12T00:00:00"/>
    <x v="0"/>
    <s v="Same Day"/>
    <s v="JO-3072"/>
    <s v="Jonathan Jensen"/>
    <x v="0"/>
    <x v="4"/>
    <x v="4"/>
    <x v="0"/>
    <x v="4"/>
    <n v="1154.74"/>
    <n v="10"/>
    <n v="0.2"/>
    <n v="-22.93"/>
  </r>
  <r>
    <n v="2750"/>
    <s v="NZ-2021-318805"/>
    <x v="674"/>
    <d v="2021-08-26T00:00:00"/>
    <x v="1"/>
    <s v="Standard Class"/>
    <s v="AL-7512"/>
    <s v="Alexander Thomas-Haines"/>
    <x v="2"/>
    <x v="2"/>
    <x v="2"/>
    <x v="0"/>
    <x v="4"/>
    <n v="800.31"/>
    <n v="10"/>
    <n v="0.15"/>
    <n v="114.25"/>
  </r>
  <r>
    <n v="2751"/>
    <s v="NZ-2025-353859"/>
    <x v="167"/>
    <d v="2025-04-17T00:00:00"/>
    <x v="3"/>
    <s v="First Class"/>
    <s v="TI-7221"/>
    <s v="Timothy Aldridge"/>
    <x v="0"/>
    <x v="9"/>
    <x v="6"/>
    <x v="2"/>
    <x v="11"/>
    <n v="717.08"/>
    <n v="6"/>
    <n v="0"/>
    <n v="152.55000000000001"/>
  </r>
  <r>
    <n v="2752"/>
    <s v="NZ-2022-134259"/>
    <x v="631"/>
    <d v="2022-07-05T00:00:00"/>
    <x v="4"/>
    <s v="Second Class"/>
    <s v="JE-1920"/>
    <s v="Jennifer Harris-Nicholson"/>
    <x v="0"/>
    <x v="7"/>
    <x v="7"/>
    <x v="1"/>
    <x v="7"/>
    <n v="465.86"/>
    <n v="1"/>
    <n v="0.1"/>
    <n v="112.87"/>
  </r>
  <r>
    <n v="2753"/>
    <s v="NZ-2023-239352"/>
    <x v="155"/>
    <d v="2023-05-16T00:00:00"/>
    <x v="0"/>
    <s v="First Class"/>
    <s v="CR-3937"/>
    <s v="Craig Orr-Smith"/>
    <x v="1"/>
    <x v="5"/>
    <x v="5"/>
    <x v="0"/>
    <x v="4"/>
    <n v="974.1"/>
    <n v="5"/>
    <n v="0.2"/>
    <n v="43.13"/>
  </r>
  <r>
    <n v="2754"/>
    <s v="NZ-2021-190366"/>
    <x v="1266"/>
    <d v="2021-12-13T00:00:00"/>
    <x v="1"/>
    <s v="First Class"/>
    <s v="TI-5077"/>
    <s v="Timothy Blackwell"/>
    <x v="1"/>
    <x v="3"/>
    <x v="3"/>
    <x v="0"/>
    <x v="0"/>
    <n v="316.55"/>
    <n v="9"/>
    <n v="0.15"/>
    <n v="3.58"/>
  </r>
  <r>
    <n v="2755"/>
    <s v="NZ-2023-121549"/>
    <x v="394"/>
    <d v="2023-03-19T00:00:00"/>
    <x v="0"/>
    <s v="Second Class"/>
    <s v="SA-4513"/>
    <s v="Sasha Jones"/>
    <x v="0"/>
    <x v="2"/>
    <x v="2"/>
    <x v="2"/>
    <x v="5"/>
    <n v="1219.78"/>
    <n v="5"/>
    <n v="0"/>
    <n v="338.91"/>
  </r>
  <r>
    <n v="2756"/>
    <s v="NZ-2024-254927"/>
    <x v="211"/>
    <d v="2024-12-24T00:00:00"/>
    <x v="2"/>
    <s v="First Class"/>
    <s v="MA-2058"/>
    <s v="Mason Hodson-Jensen"/>
    <x v="2"/>
    <x v="8"/>
    <x v="8"/>
    <x v="1"/>
    <x v="7"/>
    <n v="406.06"/>
    <n v="2"/>
    <n v="0"/>
    <n v="79.42"/>
  </r>
  <r>
    <n v="2757"/>
    <s v="NZ-2025-248600"/>
    <x v="880"/>
    <d v="2025-06-05T00:00:00"/>
    <x v="3"/>
    <s v="Same Day"/>
    <s v="KE-3047"/>
    <s v="Kelly Allan"/>
    <x v="1"/>
    <x v="5"/>
    <x v="5"/>
    <x v="2"/>
    <x v="11"/>
    <n v="1463.34"/>
    <n v="6"/>
    <n v="0.15"/>
    <n v="80.930000000000007"/>
  </r>
  <r>
    <n v="2758"/>
    <s v="NZ-2025-272428"/>
    <x v="367"/>
    <d v="2025-07-01T00:00:00"/>
    <x v="3"/>
    <s v="First Class"/>
    <s v="AS-9241"/>
    <s v="Ashleigh Chambers"/>
    <x v="2"/>
    <x v="5"/>
    <x v="5"/>
    <x v="0"/>
    <x v="0"/>
    <n v="855.2"/>
    <n v="1"/>
    <n v="0"/>
    <n v="255.9"/>
  </r>
  <r>
    <n v="2759"/>
    <s v="NZ-2024-165787"/>
    <x v="148"/>
    <d v="2024-11-10T00:00:00"/>
    <x v="2"/>
    <s v="First Class"/>
    <s v="MA-6261"/>
    <s v="Margaret Lloyd"/>
    <x v="0"/>
    <x v="9"/>
    <x v="6"/>
    <x v="1"/>
    <x v="1"/>
    <n v="1053.0999999999999"/>
    <n v="9"/>
    <n v="0.1"/>
    <n v="210.04"/>
  </r>
  <r>
    <n v="2760"/>
    <s v="NZ-2022-468827"/>
    <x v="1257"/>
    <d v="2022-10-31T00:00:00"/>
    <x v="4"/>
    <s v="Same Day"/>
    <s v="HO-5529"/>
    <s v="Holly Watt-Roberts"/>
    <x v="2"/>
    <x v="5"/>
    <x v="5"/>
    <x v="0"/>
    <x v="6"/>
    <n v="190.76"/>
    <n v="9"/>
    <n v="0.15"/>
    <n v="4.7"/>
  </r>
  <r>
    <n v="2761"/>
    <s v="NZ-2024-529550"/>
    <x v="493"/>
    <d v="2024-12-04T00:00:00"/>
    <x v="2"/>
    <s v="Same Day"/>
    <s v="AR-6345"/>
    <s v="Aria Anderson"/>
    <x v="1"/>
    <x v="6"/>
    <x v="6"/>
    <x v="2"/>
    <x v="2"/>
    <n v="834.75"/>
    <n v="4"/>
    <n v="0.1"/>
    <n v="165.68"/>
  </r>
  <r>
    <n v="2762"/>
    <s v="NZ-2023-724813"/>
    <x v="1183"/>
    <d v="2023-05-20T00:00:00"/>
    <x v="0"/>
    <s v="Second Class"/>
    <s v="TR-5071"/>
    <s v="Trent Moore-Webster"/>
    <x v="1"/>
    <x v="2"/>
    <x v="2"/>
    <x v="1"/>
    <x v="3"/>
    <n v="1154.8399999999999"/>
    <n v="6"/>
    <n v="0.15"/>
    <n v="77.739999999999995"/>
  </r>
  <r>
    <n v="2763"/>
    <s v="NZ-2025-452527"/>
    <x v="216"/>
    <d v="2025-02-13T00:00:00"/>
    <x v="3"/>
    <s v="First Class"/>
    <s v="GI-5498"/>
    <s v="Gillian Thompson"/>
    <x v="1"/>
    <x v="6"/>
    <x v="6"/>
    <x v="1"/>
    <x v="1"/>
    <n v="963.23"/>
    <n v="6"/>
    <n v="0.2"/>
    <n v="112.89"/>
  </r>
  <r>
    <n v="2764"/>
    <s v="NZ-2022-818062"/>
    <x v="265"/>
    <d v="2022-12-28T00:00:00"/>
    <x v="4"/>
    <s v="First Class"/>
    <s v="JO-5002"/>
    <s v="Joshua Stevens"/>
    <x v="0"/>
    <x v="1"/>
    <x v="1"/>
    <x v="2"/>
    <x v="9"/>
    <n v="142.53"/>
    <n v="6"/>
    <n v="0.2"/>
    <n v="20.59"/>
  </r>
  <r>
    <n v="2765"/>
    <s v="NZ-2022-256556"/>
    <x v="429"/>
    <d v="2022-02-12T00:00:00"/>
    <x v="4"/>
    <s v="Same Day"/>
    <s v="DA-4809"/>
    <s v="Daniel Olsen-Dalton"/>
    <x v="2"/>
    <x v="4"/>
    <x v="4"/>
    <x v="1"/>
    <x v="3"/>
    <n v="354.67"/>
    <n v="7"/>
    <n v="0.1"/>
    <n v="11.46"/>
  </r>
  <r>
    <n v="2766"/>
    <s v="NZ-2023-759148"/>
    <x v="1208"/>
    <d v="2023-08-03T00:00:00"/>
    <x v="0"/>
    <s v="Same Day"/>
    <s v="JE-2573"/>
    <s v="Jennifer Skinner-Williams"/>
    <x v="0"/>
    <x v="5"/>
    <x v="5"/>
    <x v="2"/>
    <x v="5"/>
    <n v="910.26"/>
    <n v="6"/>
    <n v="0.2"/>
    <n v="99.43"/>
  </r>
  <r>
    <n v="2767"/>
    <s v="NZ-2022-927218"/>
    <x v="512"/>
    <d v="2022-11-25T00:00:00"/>
    <x v="4"/>
    <s v="First Class"/>
    <s v="MI-9828"/>
    <s v="Michael Hansen"/>
    <x v="1"/>
    <x v="8"/>
    <x v="8"/>
    <x v="2"/>
    <x v="9"/>
    <n v="1130.68"/>
    <n v="3"/>
    <n v="0.2"/>
    <n v="-17.54"/>
  </r>
  <r>
    <n v="2768"/>
    <s v="NZ-2024-181813"/>
    <x v="1267"/>
    <d v="2024-07-25T00:00:00"/>
    <x v="2"/>
    <s v="Same Day"/>
    <s v="JA-6739"/>
    <s v="James Hughes"/>
    <x v="1"/>
    <x v="6"/>
    <x v="6"/>
    <x v="0"/>
    <x v="0"/>
    <n v="786.16"/>
    <n v="3"/>
    <n v="0.15"/>
    <n v="-4.0999999999999996"/>
  </r>
  <r>
    <n v="2769"/>
    <s v="NZ-2022-952399"/>
    <x v="354"/>
    <d v="2022-02-07T00:00:00"/>
    <x v="4"/>
    <s v="Standard Class"/>
    <s v="RO-1346"/>
    <s v="Robyn Gill"/>
    <x v="2"/>
    <x v="4"/>
    <x v="4"/>
    <x v="0"/>
    <x v="0"/>
    <n v="917.74"/>
    <n v="10"/>
    <n v="0.15"/>
    <n v="138.13999999999999"/>
  </r>
  <r>
    <n v="2770"/>
    <s v="NZ-2024-841983"/>
    <x v="407"/>
    <d v="2024-07-12T00:00:00"/>
    <x v="2"/>
    <s v="Standard Class"/>
    <s v="EM-4177"/>
    <s v="Emily Waghorn-Best"/>
    <x v="2"/>
    <x v="4"/>
    <x v="4"/>
    <x v="0"/>
    <x v="6"/>
    <n v="532.66"/>
    <n v="8"/>
    <n v="0.15"/>
    <n v="42.07"/>
  </r>
  <r>
    <n v="2771"/>
    <s v="NZ-2022-262560"/>
    <x v="1157"/>
    <d v="2022-03-01T00:00:00"/>
    <x v="4"/>
    <s v="Second Class"/>
    <s v="BR-6186"/>
    <s v="Brian Davidson"/>
    <x v="1"/>
    <x v="0"/>
    <x v="0"/>
    <x v="1"/>
    <x v="3"/>
    <n v="1357.54"/>
    <n v="8"/>
    <n v="0"/>
    <n v="131.71"/>
  </r>
  <r>
    <n v="2772"/>
    <s v="NZ-2022-604620"/>
    <x v="905"/>
    <d v="2022-10-31T00:00:00"/>
    <x v="4"/>
    <s v="Same Day"/>
    <s v="AS-1261"/>
    <s v="Ashton Middleton"/>
    <x v="1"/>
    <x v="9"/>
    <x v="6"/>
    <x v="0"/>
    <x v="4"/>
    <n v="340.82"/>
    <n v="4"/>
    <n v="0.2"/>
    <n v="42.11"/>
  </r>
  <r>
    <n v="2773"/>
    <s v="NZ-2024-522862"/>
    <x v="1038"/>
    <d v="2024-05-14T00:00:00"/>
    <x v="2"/>
    <s v="Same Day"/>
    <s v="NI-3040"/>
    <s v="Nicole Thompson"/>
    <x v="0"/>
    <x v="0"/>
    <x v="0"/>
    <x v="2"/>
    <x v="5"/>
    <n v="804.02"/>
    <n v="3"/>
    <n v="0.2"/>
    <n v="-14.46"/>
  </r>
  <r>
    <n v="2774"/>
    <s v="NZ-2024-303690"/>
    <x v="1025"/>
    <d v="2024-01-07T00:00:00"/>
    <x v="2"/>
    <s v="Standard Class"/>
    <s v="RI-7112"/>
    <s v="Richard O'Sullivan"/>
    <x v="0"/>
    <x v="8"/>
    <x v="8"/>
    <x v="1"/>
    <x v="3"/>
    <n v="919.87"/>
    <n v="1"/>
    <n v="0.15"/>
    <n v="131.25"/>
  </r>
  <r>
    <n v="2775"/>
    <s v="NZ-2022-589195"/>
    <x v="1190"/>
    <d v="2022-03-04T00:00:00"/>
    <x v="4"/>
    <s v="First Class"/>
    <s v="AN-1831"/>
    <s v="Anthony Read"/>
    <x v="1"/>
    <x v="0"/>
    <x v="0"/>
    <x v="0"/>
    <x v="0"/>
    <n v="1406.27"/>
    <n v="9"/>
    <n v="0.1"/>
    <n v="222"/>
  </r>
  <r>
    <n v="2776"/>
    <s v="NZ-2024-143901"/>
    <x v="287"/>
    <d v="2024-11-23T00:00:00"/>
    <x v="2"/>
    <s v="Second Class"/>
    <s v="WI-4356"/>
    <s v="William Woolley"/>
    <x v="1"/>
    <x v="3"/>
    <x v="3"/>
    <x v="1"/>
    <x v="8"/>
    <n v="256.39"/>
    <n v="4"/>
    <n v="0.2"/>
    <n v="26.87"/>
  </r>
  <r>
    <n v="2777"/>
    <s v="NZ-2022-952824"/>
    <x v="253"/>
    <d v="2022-04-08T00:00:00"/>
    <x v="4"/>
    <s v="Second Class"/>
    <s v="CR-4195"/>
    <s v="Craig Banks"/>
    <x v="1"/>
    <x v="8"/>
    <x v="8"/>
    <x v="2"/>
    <x v="11"/>
    <n v="438.9"/>
    <n v="1"/>
    <n v="0.2"/>
    <n v="20.6"/>
  </r>
  <r>
    <n v="2778"/>
    <s v="NZ-2021-412610"/>
    <x v="826"/>
    <d v="2021-11-17T00:00:00"/>
    <x v="1"/>
    <s v="Standard Class"/>
    <s v="GR-2078"/>
    <s v="Gregory Clarke"/>
    <x v="2"/>
    <x v="1"/>
    <x v="1"/>
    <x v="0"/>
    <x v="4"/>
    <n v="506.48"/>
    <n v="10"/>
    <n v="0.2"/>
    <n v="99.7"/>
  </r>
  <r>
    <n v="2779"/>
    <s v="NZ-2023-650407"/>
    <x v="809"/>
    <d v="2023-05-19T00:00:00"/>
    <x v="0"/>
    <s v="Second Class"/>
    <s v="CO-3213"/>
    <s v="Colleen Butler"/>
    <x v="0"/>
    <x v="0"/>
    <x v="0"/>
    <x v="2"/>
    <x v="11"/>
    <n v="320.05"/>
    <n v="2"/>
    <n v="0.2"/>
    <n v="67.19"/>
  </r>
  <r>
    <n v="2780"/>
    <s v="NZ-2025-800370"/>
    <x v="863"/>
    <d v="2025-03-06T00:00:00"/>
    <x v="3"/>
    <s v="Standard Class"/>
    <s v="TE-2172"/>
    <s v="Terry Neal"/>
    <x v="0"/>
    <x v="4"/>
    <x v="4"/>
    <x v="2"/>
    <x v="5"/>
    <n v="161.63"/>
    <n v="6"/>
    <n v="0.2"/>
    <n v="17.46"/>
  </r>
  <r>
    <n v="2781"/>
    <s v="NZ-2025-993754"/>
    <x v="1268"/>
    <d v="2025-05-26T00:00:00"/>
    <x v="3"/>
    <s v="First Class"/>
    <s v="WI-2202"/>
    <s v="William Roberts-Nelson"/>
    <x v="2"/>
    <x v="3"/>
    <x v="3"/>
    <x v="0"/>
    <x v="6"/>
    <n v="554.4"/>
    <n v="10"/>
    <n v="0"/>
    <n v="82.5"/>
  </r>
  <r>
    <n v="2782"/>
    <s v="NZ-2023-196180"/>
    <x v="770"/>
    <d v="2023-06-09T00:00:00"/>
    <x v="0"/>
    <s v="Standard Class"/>
    <s v="TY-6015"/>
    <s v="Tyler Healey"/>
    <x v="1"/>
    <x v="9"/>
    <x v="6"/>
    <x v="0"/>
    <x v="10"/>
    <n v="1140.29"/>
    <n v="5"/>
    <n v="0.15"/>
    <n v="74.2"/>
  </r>
  <r>
    <n v="2783"/>
    <s v="NZ-2025-407210"/>
    <x v="1269"/>
    <d v="2025-02-13T00:00:00"/>
    <x v="3"/>
    <s v="Second Class"/>
    <s v="JO-4705"/>
    <s v="Joshua Perry"/>
    <x v="0"/>
    <x v="5"/>
    <x v="5"/>
    <x v="2"/>
    <x v="5"/>
    <n v="1359.17"/>
    <n v="6"/>
    <n v="0.1"/>
    <n v="260.48"/>
  </r>
  <r>
    <n v="2784"/>
    <s v="NZ-2025-857309"/>
    <x v="987"/>
    <d v="2025-03-10T00:00:00"/>
    <x v="3"/>
    <s v="Second Class"/>
    <s v="BR-1787"/>
    <s v="Bronwyn Dick-Esson"/>
    <x v="2"/>
    <x v="8"/>
    <x v="8"/>
    <x v="1"/>
    <x v="1"/>
    <n v="834.59"/>
    <n v="7"/>
    <n v="0"/>
    <n v="35.18"/>
  </r>
  <r>
    <n v="2785"/>
    <s v="NZ-2023-902545"/>
    <x v="49"/>
    <d v="2023-09-08T00:00:00"/>
    <x v="0"/>
    <s v="Second Class"/>
    <s v="RA-1282"/>
    <s v="Rachel Ramsay"/>
    <x v="2"/>
    <x v="2"/>
    <x v="2"/>
    <x v="2"/>
    <x v="5"/>
    <n v="618.77"/>
    <n v="2"/>
    <n v="0"/>
    <n v="108.72"/>
  </r>
  <r>
    <n v="2786"/>
    <s v="NZ-2021-378888"/>
    <x v="1270"/>
    <d v="2021-07-28T00:00:00"/>
    <x v="1"/>
    <s v="Standard Class"/>
    <s v="ST-3820"/>
    <s v="Stacey Gill"/>
    <x v="0"/>
    <x v="6"/>
    <x v="6"/>
    <x v="0"/>
    <x v="6"/>
    <n v="263.77999999999997"/>
    <n v="9"/>
    <n v="0"/>
    <n v="22.92"/>
  </r>
  <r>
    <n v="2787"/>
    <s v="NZ-2021-833495"/>
    <x v="843"/>
    <d v="2021-09-05T00:00:00"/>
    <x v="1"/>
    <s v="First Class"/>
    <s v="MA-5506"/>
    <s v="Mahi Holdaway-Cameron"/>
    <x v="0"/>
    <x v="0"/>
    <x v="0"/>
    <x v="2"/>
    <x v="11"/>
    <n v="927.31"/>
    <n v="6"/>
    <n v="0.15"/>
    <n v="68.17"/>
  </r>
  <r>
    <n v="2788"/>
    <s v="NZ-2024-997611"/>
    <x v="1113"/>
    <d v="2024-04-23T00:00:00"/>
    <x v="2"/>
    <s v="Second Class"/>
    <s v="MA-5509"/>
    <s v="Mark Williams"/>
    <x v="1"/>
    <x v="3"/>
    <x v="3"/>
    <x v="2"/>
    <x v="5"/>
    <n v="821.52"/>
    <n v="6"/>
    <n v="0.15"/>
    <n v="119.34"/>
  </r>
  <r>
    <n v="2789"/>
    <s v="NZ-2024-207530"/>
    <x v="712"/>
    <d v="2024-12-29T00:00:00"/>
    <x v="2"/>
    <s v="Standard Class"/>
    <s v="RY-9480"/>
    <s v="Ryan Millar"/>
    <x v="0"/>
    <x v="5"/>
    <x v="5"/>
    <x v="1"/>
    <x v="8"/>
    <n v="1215.81"/>
    <n v="5"/>
    <n v="0.2"/>
    <n v="65.680000000000007"/>
  </r>
  <r>
    <n v="2790"/>
    <s v="NZ-2023-530033"/>
    <x v="516"/>
    <d v="2023-07-04T00:00:00"/>
    <x v="0"/>
    <s v="Standard Class"/>
    <s v="RU-7650"/>
    <s v="Russell Davis-Hadfield"/>
    <x v="1"/>
    <x v="8"/>
    <x v="8"/>
    <x v="2"/>
    <x v="9"/>
    <n v="1204.71"/>
    <n v="4"/>
    <n v="0"/>
    <n v="221.94"/>
  </r>
  <r>
    <n v="2791"/>
    <s v="NZ-2024-586818"/>
    <x v="1271"/>
    <d v="2024-05-11T00:00:00"/>
    <x v="2"/>
    <s v="Standard Class"/>
    <s v="BR-9130"/>
    <s v="Bradley Campbell"/>
    <x v="0"/>
    <x v="7"/>
    <x v="7"/>
    <x v="1"/>
    <x v="8"/>
    <n v="384.05"/>
    <n v="7"/>
    <n v="0.2"/>
    <n v="75.33"/>
  </r>
  <r>
    <n v="2792"/>
    <s v="NZ-2024-257741"/>
    <x v="203"/>
    <d v="2024-01-30T00:00:00"/>
    <x v="2"/>
    <s v="Standard Class"/>
    <s v="TO-8776"/>
    <s v="Tony Flood"/>
    <x v="0"/>
    <x v="8"/>
    <x v="8"/>
    <x v="0"/>
    <x v="6"/>
    <n v="1148.1500000000001"/>
    <n v="3"/>
    <n v="0.2"/>
    <n v="232.22"/>
  </r>
  <r>
    <n v="2793"/>
    <s v="NZ-2024-993565"/>
    <x v="884"/>
    <d v="2024-12-24T00:00:00"/>
    <x v="2"/>
    <s v="Second Class"/>
    <s v="SA-3520"/>
    <s v="Sarah Fletcher"/>
    <x v="2"/>
    <x v="6"/>
    <x v="6"/>
    <x v="1"/>
    <x v="3"/>
    <n v="1003.26"/>
    <n v="3"/>
    <n v="0.15"/>
    <n v="111.35"/>
  </r>
  <r>
    <n v="2794"/>
    <s v="NZ-2022-945129"/>
    <x v="1255"/>
    <d v="2022-05-30T00:00:00"/>
    <x v="4"/>
    <s v="Second Class"/>
    <s v="MO-5041"/>
    <s v="Morgan Barr"/>
    <x v="0"/>
    <x v="8"/>
    <x v="8"/>
    <x v="2"/>
    <x v="5"/>
    <n v="940.79"/>
    <n v="1"/>
    <n v="0.15"/>
    <n v="122"/>
  </r>
  <r>
    <n v="2795"/>
    <s v="NZ-2025-952317"/>
    <x v="1268"/>
    <d v="2025-05-30T00:00:00"/>
    <x v="3"/>
    <s v="Second Class"/>
    <s v="JE-7359"/>
    <s v="Jessica Thomas"/>
    <x v="2"/>
    <x v="9"/>
    <x v="6"/>
    <x v="2"/>
    <x v="2"/>
    <n v="30.64"/>
    <n v="10"/>
    <n v="0.1"/>
    <n v="7.7"/>
  </r>
  <r>
    <n v="2796"/>
    <s v="NZ-2022-564101"/>
    <x v="273"/>
    <d v="2022-09-28T00:00:00"/>
    <x v="4"/>
    <s v="Standard Class"/>
    <s v="BL-2323"/>
    <s v="Blair Butler-O'Sullivan"/>
    <x v="0"/>
    <x v="3"/>
    <x v="3"/>
    <x v="2"/>
    <x v="11"/>
    <n v="296.45999999999998"/>
    <n v="4"/>
    <n v="0.15"/>
    <n v="13.94"/>
  </r>
  <r>
    <n v="2797"/>
    <s v="NZ-2025-178503"/>
    <x v="1089"/>
    <d v="2025-06-14T00:00:00"/>
    <x v="3"/>
    <s v="Same Day"/>
    <s v="SA-3023"/>
    <s v="Samantha Jarvis-Johansen"/>
    <x v="2"/>
    <x v="6"/>
    <x v="6"/>
    <x v="2"/>
    <x v="11"/>
    <n v="1287.73"/>
    <n v="6"/>
    <n v="0.2"/>
    <n v="40.4"/>
  </r>
  <r>
    <n v="2798"/>
    <s v="NZ-2022-593716"/>
    <x v="629"/>
    <d v="2022-05-07T00:00:00"/>
    <x v="4"/>
    <s v="First Class"/>
    <s v="HI-8902"/>
    <s v="Hinewai Bishell"/>
    <x v="0"/>
    <x v="1"/>
    <x v="1"/>
    <x v="1"/>
    <x v="7"/>
    <n v="1478.15"/>
    <n v="4"/>
    <n v="0.1"/>
    <n v="152.38"/>
  </r>
  <r>
    <n v="2799"/>
    <s v="NZ-2022-178245"/>
    <x v="672"/>
    <d v="2022-11-15T00:00:00"/>
    <x v="4"/>
    <s v="Same Day"/>
    <s v="AS-5407"/>
    <s v="Ashleigh Miller"/>
    <x v="1"/>
    <x v="7"/>
    <x v="7"/>
    <x v="0"/>
    <x v="0"/>
    <n v="672.6"/>
    <n v="1"/>
    <n v="0.1"/>
    <n v="21.1"/>
  </r>
  <r>
    <n v="2800"/>
    <s v="NZ-2023-145459"/>
    <x v="1224"/>
    <d v="2023-12-11T00:00:00"/>
    <x v="0"/>
    <s v="Standard Class"/>
    <s v="PA-2223"/>
    <s v="Patricia Black"/>
    <x v="0"/>
    <x v="2"/>
    <x v="2"/>
    <x v="0"/>
    <x v="6"/>
    <n v="512.88"/>
    <n v="4"/>
    <n v="0"/>
    <n v="64.319999999999993"/>
  </r>
  <r>
    <n v="2801"/>
    <s v="NZ-2023-240263"/>
    <x v="746"/>
    <d v="2023-05-25T00:00:00"/>
    <x v="0"/>
    <s v="First Class"/>
    <s v="ZO-9013"/>
    <s v="Zoe Stratford-Brown"/>
    <x v="2"/>
    <x v="7"/>
    <x v="7"/>
    <x v="2"/>
    <x v="11"/>
    <n v="999.33"/>
    <n v="1"/>
    <n v="0.15"/>
    <n v="182.13"/>
  </r>
  <r>
    <n v="2802"/>
    <s v="NZ-2025-485371"/>
    <x v="1272"/>
    <d v="2025-02-07T00:00:00"/>
    <x v="3"/>
    <s v="Same Day"/>
    <s v="JA-1585"/>
    <s v="Jacqueline Farland-Harris"/>
    <x v="1"/>
    <x v="2"/>
    <x v="2"/>
    <x v="1"/>
    <x v="8"/>
    <n v="1045.5999999999999"/>
    <n v="3"/>
    <n v="0.15"/>
    <n v="116.05"/>
  </r>
  <r>
    <n v="2803"/>
    <s v="NZ-2021-605087"/>
    <x v="674"/>
    <d v="2021-08-22T00:00:00"/>
    <x v="1"/>
    <s v="First Class"/>
    <s v="AI-1846"/>
    <s v="Aimee Osborne"/>
    <x v="1"/>
    <x v="2"/>
    <x v="2"/>
    <x v="2"/>
    <x v="2"/>
    <n v="1264.76"/>
    <n v="7"/>
    <n v="0"/>
    <n v="195.26"/>
  </r>
  <r>
    <n v="2804"/>
    <s v="NZ-2024-382948"/>
    <x v="287"/>
    <d v="2024-11-24T00:00:00"/>
    <x v="2"/>
    <s v="Same Day"/>
    <s v="BL-4172"/>
    <s v="Blair Porter"/>
    <x v="2"/>
    <x v="5"/>
    <x v="5"/>
    <x v="1"/>
    <x v="8"/>
    <n v="1471.02"/>
    <n v="5"/>
    <n v="0.1"/>
    <n v="22.35"/>
  </r>
  <r>
    <n v="2805"/>
    <s v="NZ-2022-816476"/>
    <x v="470"/>
    <d v="2022-03-22T00:00:00"/>
    <x v="4"/>
    <s v="First Class"/>
    <s v="CH-5178"/>
    <s v="Cherie Giles"/>
    <x v="2"/>
    <x v="6"/>
    <x v="6"/>
    <x v="0"/>
    <x v="6"/>
    <n v="401.64"/>
    <n v="7"/>
    <n v="0.15"/>
    <n v="39.700000000000003"/>
  </r>
  <r>
    <n v="2806"/>
    <s v="NZ-2024-682977"/>
    <x v="1098"/>
    <d v="2024-05-13T00:00:00"/>
    <x v="2"/>
    <s v="Second Class"/>
    <s v="LY-9663"/>
    <s v="Lynette Grant-Johnstone"/>
    <x v="0"/>
    <x v="2"/>
    <x v="2"/>
    <x v="1"/>
    <x v="3"/>
    <n v="1466.24"/>
    <n v="4"/>
    <n v="0"/>
    <n v="233.07"/>
  </r>
  <r>
    <n v="2807"/>
    <s v="NZ-2021-962668"/>
    <x v="883"/>
    <d v="2021-12-01T00:00:00"/>
    <x v="1"/>
    <s v="Same Day"/>
    <s v="AN-4720"/>
    <s v="Anna Wood"/>
    <x v="1"/>
    <x v="8"/>
    <x v="8"/>
    <x v="1"/>
    <x v="1"/>
    <n v="1019.72"/>
    <n v="4"/>
    <n v="0.15"/>
    <n v="40.06"/>
  </r>
  <r>
    <n v="2808"/>
    <s v="NZ-2024-943363"/>
    <x v="997"/>
    <d v="2024-07-22T00:00:00"/>
    <x v="2"/>
    <s v="First Class"/>
    <s v="RE-3846"/>
    <s v="Rebecca Marshall-Turnbull"/>
    <x v="0"/>
    <x v="1"/>
    <x v="1"/>
    <x v="2"/>
    <x v="9"/>
    <n v="315.3"/>
    <n v="2"/>
    <n v="0.1"/>
    <n v="2.62"/>
  </r>
  <r>
    <n v="2809"/>
    <s v="NZ-2025-697739"/>
    <x v="1164"/>
    <d v="2025-06-21T00:00:00"/>
    <x v="3"/>
    <s v="First Class"/>
    <s v="MA-5780"/>
    <s v="Maia Freeth"/>
    <x v="2"/>
    <x v="5"/>
    <x v="5"/>
    <x v="2"/>
    <x v="2"/>
    <n v="1244.3"/>
    <n v="6"/>
    <n v="0.1"/>
    <n v="198.51"/>
  </r>
  <r>
    <n v="2810"/>
    <s v="NZ-2021-804916"/>
    <x v="1273"/>
    <d v="2021-09-06T00:00:00"/>
    <x v="1"/>
    <s v="First Class"/>
    <s v="SH-3539"/>
    <s v="Sharon Craw"/>
    <x v="0"/>
    <x v="4"/>
    <x v="4"/>
    <x v="1"/>
    <x v="1"/>
    <n v="1056.76"/>
    <n v="3"/>
    <n v="0"/>
    <n v="194.68"/>
  </r>
  <r>
    <n v="2811"/>
    <s v="NZ-2022-607706"/>
    <x v="544"/>
    <d v="2022-10-22T00:00:00"/>
    <x v="4"/>
    <s v="First Class"/>
    <s v="GR-9050"/>
    <s v="Grace Harrison-Long"/>
    <x v="2"/>
    <x v="2"/>
    <x v="2"/>
    <x v="0"/>
    <x v="10"/>
    <n v="1416.55"/>
    <n v="1"/>
    <n v="0.2"/>
    <n v="44.16"/>
  </r>
  <r>
    <n v="2812"/>
    <s v="NZ-2024-232261"/>
    <x v="1102"/>
    <d v="2024-11-16T00:00:00"/>
    <x v="2"/>
    <s v="Second Class"/>
    <s v="MI-8298"/>
    <s v="Michael Street-Barrett"/>
    <x v="2"/>
    <x v="9"/>
    <x v="6"/>
    <x v="1"/>
    <x v="1"/>
    <n v="314.98"/>
    <n v="10"/>
    <n v="0.15"/>
    <n v="21.35"/>
  </r>
  <r>
    <n v="2813"/>
    <s v="NZ-2022-770509"/>
    <x v="899"/>
    <d v="2022-11-24T00:00:00"/>
    <x v="4"/>
    <s v="Second Class"/>
    <s v="AL-1819"/>
    <s v="Alan Simpson-Stevens"/>
    <x v="0"/>
    <x v="9"/>
    <x v="6"/>
    <x v="1"/>
    <x v="7"/>
    <n v="893.56"/>
    <n v="7"/>
    <n v="0.2"/>
    <n v="33"/>
  </r>
  <r>
    <n v="2814"/>
    <s v="NZ-2025-532486"/>
    <x v="1039"/>
    <d v="2025-07-06T00:00:00"/>
    <x v="3"/>
    <s v="Same Day"/>
    <s v="PA-8103"/>
    <s v="Paul Davis"/>
    <x v="2"/>
    <x v="7"/>
    <x v="7"/>
    <x v="1"/>
    <x v="3"/>
    <n v="647.5"/>
    <n v="9"/>
    <n v="0.15"/>
    <n v="155.11000000000001"/>
  </r>
  <r>
    <n v="2815"/>
    <s v="NZ-2021-753465"/>
    <x v="224"/>
    <d v="2021-12-11T00:00:00"/>
    <x v="1"/>
    <s v="Same Day"/>
    <s v="AN-4353"/>
    <s v="Anahera Blick"/>
    <x v="2"/>
    <x v="5"/>
    <x v="5"/>
    <x v="0"/>
    <x v="4"/>
    <n v="850.77"/>
    <n v="7"/>
    <n v="0.1"/>
    <n v="130.27000000000001"/>
  </r>
  <r>
    <n v="2816"/>
    <s v="NZ-2021-181333"/>
    <x v="1274"/>
    <d v="2021-12-26T00:00:00"/>
    <x v="1"/>
    <s v="First Class"/>
    <s v="CH-5141"/>
    <s v="Charlie Smith"/>
    <x v="2"/>
    <x v="1"/>
    <x v="1"/>
    <x v="0"/>
    <x v="0"/>
    <n v="497.11"/>
    <n v="10"/>
    <n v="0"/>
    <n v="44.71"/>
  </r>
  <r>
    <n v="2817"/>
    <s v="NZ-2022-788122"/>
    <x v="400"/>
    <d v="2022-01-18T00:00:00"/>
    <x v="4"/>
    <s v="Second Class"/>
    <s v="SO-8754"/>
    <s v="Sophie Avery-Price"/>
    <x v="0"/>
    <x v="7"/>
    <x v="7"/>
    <x v="0"/>
    <x v="6"/>
    <n v="1244.3800000000001"/>
    <n v="1"/>
    <n v="0"/>
    <n v="197.43"/>
  </r>
  <r>
    <n v="2818"/>
    <s v="NZ-2024-246305"/>
    <x v="1275"/>
    <d v="2024-02-19T00:00:00"/>
    <x v="2"/>
    <s v="Second Class"/>
    <s v="CH-2848"/>
    <s v="Charlie Munro-Simmons"/>
    <x v="1"/>
    <x v="1"/>
    <x v="1"/>
    <x v="0"/>
    <x v="0"/>
    <n v="1151.8399999999999"/>
    <n v="6"/>
    <n v="0.1"/>
    <n v="110.19"/>
  </r>
  <r>
    <n v="2819"/>
    <s v="NZ-2023-363071"/>
    <x v="556"/>
    <d v="2023-11-21T00:00:00"/>
    <x v="0"/>
    <s v="First Class"/>
    <s v="ME-2181"/>
    <s v="Melanie McMahon-Miller"/>
    <x v="0"/>
    <x v="1"/>
    <x v="1"/>
    <x v="1"/>
    <x v="7"/>
    <n v="215.61"/>
    <n v="8"/>
    <n v="0"/>
    <n v="36.04"/>
  </r>
  <r>
    <n v="2820"/>
    <s v="NZ-2022-130771"/>
    <x v="1220"/>
    <d v="2022-05-08T00:00:00"/>
    <x v="4"/>
    <s v="Standard Class"/>
    <s v="NA-4190"/>
    <s v="Natasha Harris"/>
    <x v="0"/>
    <x v="8"/>
    <x v="8"/>
    <x v="2"/>
    <x v="2"/>
    <n v="842.6"/>
    <n v="9"/>
    <n v="0.2"/>
    <n v="42.03"/>
  </r>
  <r>
    <n v="2821"/>
    <s v="NZ-2022-707143"/>
    <x v="720"/>
    <d v="2022-09-24T00:00:00"/>
    <x v="4"/>
    <s v="Standard Class"/>
    <s v="JO-7029"/>
    <s v="Jordan Ford"/>
    <x v="2"/>
    <x v="1"/>
    <x v="1"/>
    <x v="2"/>
    <x v="2"/>
    <n v="355.99"/>
    <n v="8"/>
    <n v="0"/>
    <n v="81.94"/>
  </r>
  <r>
    <n v="2822"/>
    <s v="NZ-2022-794880"/>
    <x v="182"/>
    <d v="2022-01-28T00:00:00"/>
    <x v="4"/>
    <s v="Standard Class"/>
    <s v="OL-9872"/>
    <s v="Oliver Rayner"/>
    <x v="0"/>
    <x v="7"/>
    <x v="7"/>
    <x v="1"/>
    <x v="8"/>
    <n v="1061.8599999999999"/>
    <n v="3"/>
    <n v="0.2"/>
    <n v="10.66"/>
  </r>
  <r>
    <n v="2823"/>
    <s v="NZ-2024-298122"/>
    <x v="270"/>
    <d v="2024-05-27T00:00:00"/>
    <x v="2"/>
    <s v="Second Class"/>
    <s v="MI-1463"/>
    <s v="Michael Fuller-Millar"/>
    <x v="0"/>
    <x v="1"/>
    <x v="1"/>
    <x v="1"/>
    <x v="3"/>
    <n v="57.99"/>
    <n v="7"/>
    <n v="0"/>
    <n v="8.27"/>
  </r>
  <r>
    <n v="2824"/>
    <s v="NZ-2022-930525"/>
    <x v="1276"/>
    <d v="2022-02-03T00:00:00"/>
    <x v="4"/>
    <s v="Second Class"/>
    <s v="NI-8595"/>
    <s v="Nicola Newman"/>
    <x v="1"/>
    <x v="6"/>
    <x v="6"/>
    <x v="0"/>
    <x v="6"/>
    <n v="1203.57"/>
    <n v="3"/>
    <n v="0.2"/>
    <n v="65.58"/>
  </r>
  <r>
    <n v="2825"/>
    <s v="NZ-2024-299294"/>
    <x v="894"/>
    <d v="2024-11-03T00:00:00"/>
    <x v="2"/>
    <s v="Standard Class"/>
    <s v="AA-8423"/>
    <s v="Aaron Forrest"/>
    <x v="2"/>
    <x v="4"/>
    <x v="4"/>
    <x v="2"/>
    <x v="5"/>
    <n v="1052.26"/>
    <n v="1"/>
    <n v="0.2"/>
    <n v="18.96"/>
  </r>
  <r>
    <n v="2826"/>
    <s v="NZ-2021-397195"/>
    <x v="673"/>
    <d v="2021-10-18T00:00:00"/>
    <x v="1"/>
    <s v="Same Day"/>
    <s v="AN-7179"/>
    <s v="Andrea MacDonald-Bell"/>
    <x v="1"/>
    <x v="2"/>
    <x v="2"/>
    <x v="2"/>
    <x v="9"/>
    <n v="116.55"/>
    <n v="2"/>
    <n v="0.2"/>
    <n v="8.07"/>
  </r>
  <r>
    <n v="2827"/>
    <s v="NZ-2023-788836"/>
    <x v="1125"/>
    <d v="2023-07-19T00:00:00"/>
    <x v="0"/>
    <s v="Second Class"/>
    <s v="LE-1844"/>
    <s v="Leanne Boyle"/>
    <x v="1"/>
    <x v="7"/>
    <x v="7"/>
    <x v="1"/>
    <x v="3"/>
    <n v="92.24"/>
    <n v="1"/>
    <n v="0"/>
    <n v="17.739999999999998"/>
  </r>
  <r>
    <n v="2828"/>
    <s v="NZ-2024-292247"/>
    <x v="47"/>
    <d v="2024-03-19T00:00:00"/>
    <x v="2"/>
    <s v="Second Class"/>
    <s v="MA-7659"/>
    <s v="Matthew Shailer-Scott"/>
    <x v="1"/>
    <x v="3"/>
    <x v="3"/>
    <x v="1"/>
    <x v="8"/>
    <n v="753.99"/>
    <n v="5"/>
    <n v="0"/>
    <n v="164.15"/>
  </r>
  <r>
    <n v="2829"/>
    <s v="NZ-2023-570352"/>
    <x v="739"/>
    <d v="2023-10-12T00:00:00"/>
    <x v="0"/>
    <s v="Same Day"/>
    <s v="AL-7764"/>
    <s v="Allan Black-McKay"/>
    <x v="0"/>
    <x v="5"/>
    <x v="5"/>
    <x v="0"/>
    <x v="10"/>
    <n v="1303.7"/>
    <n v="8"/>
    <n v="0.1"/>
    <n v="85.42"/>
  </r>
  <r>
    <n v="2830"/>
    <s v="NZ-2023-965191"/>
    <x v="900"/>
    <d v="2023-04-27T00:00:00"/>
    <x v="0"/>
    <s v="Same Day"/>
    <s v="JO-7428"/>
    <s v="Joanna Jamieson"/>
    <x v="2"/>
    <x v="6"/>
    <x v="6"/>
    <x v="0"/>
    <x v="0"/>
    <n v="1153.94"/>
    <n v="1"/>
    <n v="0.2"/>
    <n v="118.61"/>
  </r>
  <r>
    <n v="2831"/>
    <s v="NZ-2024-110268"/>
    <x v="528"/>
    <d v="2024-11-25T00:00:00"/>
    <x v="2"/>
    <s v="Same Day"/>
    <s v="TI-1302"/>
    <s v="Tina Smith"/>
    <x v="1"/>
    <x v="2"/>
    <x v="2"/>
    <x v="0"/>
    <x v="10"/>
    <n v="375.77"/>
    <n v="2"/>
    <n v="0.15"/>
    <n v="28.7"/>
  </r>
  <r>
    <n v="2832"/>
    <s v="NZ-2024-131559"/>
    <x v="575"/>
    <d v="2024-01-12T00:00:00"/>
    <x v="2"/>
    <s v="Standard Class"/>
    <s v="RU-2308"/>
    <s v="Ruby Way"/>
    <x v="0"/>
    <x v="4"/>
    <x v="4"/>
    <x v="1"/>
    <x v="1"/>
    <n v="1268.44"/>
    <n v="7"/>
    <n v="0"/>
    <n v="179.63"/>
  </r>
  <r>
    <n v="2833"/>
    <s v="NZ-2021-224447"/>
    <x v="793"/>
    <d v="2021-12-11T00:00:00"/>
    <x v="1"/>
    <s v="Second Class"/>
    <s v="GR-5857"/>
    <s v="Grant O'Keefe"/>
    <x v="1"/>
    <x v="1"/>
    <x v="1"/>
    <x v="1"/>
    <x v="8"/>
    <n v="357.54"/>
    <n v="9"/>
    <n v="0.2"/>
    <n v="52.76"/>
  </r>
  <r>
    <n v="2834"/>
    <s v="NZ-2022-246875"/>
    <x v="11"/>
    <d v="2022-10-13T00:00:00"/>
    <x v="4"/>
    <s v="Same Day"/>
    <s v="MI-3065"/>
    <s v="Michael Taylor-Skinner"/>
    <x v="0"/>
    <x v="3"/>
    <x v="3"/>
    <x v="1"/>
    <x v="1"/>
    <n v="218.06"/>
    <n v="1"/>
    <n v="0.1"/>
    <n v="16.46"/>
  </r>
  <r>
    <n v="2835"/>
    <s v="NZ-2023-520986"/>
    <x v="1277"/>
    <d v="2023-06-23T00:00:00"/>
    <x v="0"/>
    <s v="First Class"/>
    <s v="BR-9033"/>
    <s v="Brendon O'Connell"/>
    <x v="1"/>
    <x v="0"/>
    <x v="0"/>
    <x v="0"/>
    <x v="4"/>
    <n v="915.65"/>
    <n v="4"/>
    <n v="0.15"/>
    <n v="0.73"/>
  </r>
  <r>
    <n v="2836"/>
    <s v="NZ-2022-122091"/>
    <x v="1278"/>
    <d v="2022-11-25T00:00:00"/>
    <x v="4"/>
    <s v="First Class"/>
    <s v="RE-4603"/>
    <s v="Rebecca Boyce"/>
    <x v="2"/>
    <x v="5"/>
    <x v="5"/>
    <x v="0"/>
    <x v="6"/>
    <n v="114.11"/>
    <n v="10"/>
    <n v="0.1"/>
    <n v="-0.99"/>
  </r>
  <r>
    <n v="2837"/>
    <s v="NZ-2024-581368"/>
    <x v="62"/>
    <d v="2024-03-21T00:00:00"/>
    <x v="2"/>
    <s v="Standard Class"/>
    <s v="MA-9639"/>
    <s v="Mark Turner"/>
    <x v="1"/>
    <x v="0"/>
    <x v="0"/>
    <x v="1"/>
    <x v="7"/>
    <n v="1098.92"/>
    <n v="7"/>
    <n v="0.2"/>
    <n v="40.270000000000003"/>
  </r>
  <r>
    <n v="2838"/>
    <s v="NZ-2021-178334"/>
    <x v="1247"/>
    <d v="2021-10-12T00:00:00"/>
    <x v="1"/>
    <s v="Second Class"/>
    <s v="MA-8419"/>
    <s v="Mark Procter"/>
    <x v="0"/>
    <x v="7"/>
    <x v="7"/>
    <x v="1"/>
    <x v="3"/>
    <n v="1405.76"/>
    <n v="7"/>
    <n v="0.2"/>
    <n v="84.1"/>
  </r>
  <r>
    <n v="2839"/>
    <s v="NZ-2024-843522"/>
    <x v="708"/>
    <d v="2024-09-26T00:00:00"/>
    <x v="2"/>
    <s v="First Class"/>
    <s v="KA-7095"/>
    <s v="Katie Harris"/>
    <x v="0"/>
    <x v="9"/>
    <x v="6"/>
    <x v="1"/>
    <x v="7"/>
    <n v="316.08"/>
    <n v="8"/>
    <n v="0.15"/>
    <n v="8.3699999999999992"/>
  </r>
  <r>
    <n v="2840"/>
    <s v="NZ-2024-955417"/>
    <x v="331"/>
    <d v="2024-07-14T00:00:00"/>
    <x v="2"/>
    <s v="First Class"/>
    <s v="JO-7297"/>
    <s v="Joshua McMillan-Wood"/>
    <x v="1"/>
    <x v="8"/>
    <x v="8"/>
    <x v="1"/>
    <x v="3"/>
    <n v="561.64"/>
    <n v="4"/>
    <n v="0"/>
    <n v="101.43"/>
  </r>
  <r>
    <n v="2841"/>
    <s v="NZ-2022-801630"/>
    <x v="492"/>
    <d v="2022-03-06T00:00:00"/>
    <x v="4"/>
    <s v="Standard Class"/>
    <s v="LA-4812"/>
    <s v="Lauren Baxter"/>
    <x v="1"/>
    <x v="2"/>
    <x v="2"/>
    <x v="1"/>
    <x v="7"/>
    <n v="1339.09"/>
    <n v="4"/>
    <n v="0.2"/>
    <n v="204.29"/>
  </r>
  <r>
    <n v="2842"/>
    <s v="NZ-2025-632017"/>
    <x v="650"/>
    <d v="2025-03-28T00:00:00"/>
    <x v="3"/>
    <s v="Standard Class"/>
    <s v="JE-7962"/>
    <s v="Jennifer Lucas"/>
    <x v="1"/>
    <x v="7"/>
    <x v="7"/>
    <x v="0"/>
    <x v="0"/>
    <n v="1116.04"/>
    <n v="10"/>
    <n v="0.1"/>
    <n v="56.91"/>
  </r>
  <r>
    <n v="2843"/>
    <s v="NZ-2023-943616"/>
    <x v="913"/>
    <d v="2023-10-13T00:00:00"/>
    <x v="0"/>
    <s v="First Class"/>
    <s v="HA-7319"/>
    <s v="Hamish Drummond"/>
    <x v="0"/>
    <x v="8"/>
    <x v="8"/>
    <x v="1"/>
    <x v="8"/>
    <n v="248.66"/>
    <n v="5"/>
    <n v="0.15"/>
    <n v="31.66"/>
  </r>
  <r>
    <n v="2844"/>
    <s v="NZ-2021-862539"/>
    <x v="1122"/>
    <d v="2021-11-25T00:00:00"/>
    <x v="1"/>
    <s v="Second Class"/>
    <s v="MU-6817"/>
    <s v="Murray Taylor"/>
    <x v="1"/>
    <x v="9"/>
    <x v="6"/>
    <x v="0"/>
    <x v="0"/>
    <n v="387.79"/>
    <n v="3"/>
    <n v="0.15"/>
    <n v="2.76"/>
  </r>
  <r>
    <n v="2845"/>
    <s v="NZ-2024-544920"/>
    <x v="1221"/>
    <d v="2024-12-31T00:00:00"/>
    <x v="2"/>
    <s v="Same Day"/>
    <s v="WI-5176"/>
    <s v="William Stewart"/>
    <x v="2"/>
    <x v="3"/>
    <x v="3"/>
    <x v="2"/>
    <x v="5"/>
    <n v="1007.37"/>
    <n v="6"/>
    <n v="0.1"/>
    <n v="135.84"/>
  </r>
  <r>
    <n v="2846"/>
    <s v="NZ-2022-848965"/>
    <x v="315"/>
    <d v="2022-01-02T00:00:00"/>
    <x v="4"/>
    <s v="Standard Class"/>
    <s v="TH-1480"/>
    <s v="Thomas Thomas"/>
    <x v="2"/>
    <x v="2"/>
    <x v="2"/>
    <x v="1"/>
    <x v="8"/>
    <n v="316.58999999999997"/>
    <n v="7"/>
    <n v="0"/>
    <n v="66.72"/>
  </r>
  <r>
    <n v="2847"/>
    <s v="NZ-2023-585059"/>
    <x v="124"/>
    <d v="2023-11-20T00:00:00"/>
    <x v="0"/>
    <s v="Standard Class"/>
    <s v="MI-5573"/>
    <s v="Michelle Prentice"/>
    <x v="2"/>
    <x v="7"/>
    <x v="7"/>
    <x v="2"/>
    <x v="5"/>
    <n v="1313.08"/>
    <n v="10"/>
    <n v="0.15"/>
    <n v="34.72"/>
  </r>
  <r>
    <n v="2848"/>
    <s v="NZ-2022-934531"/>
    <x v="1120"/>
    <d v="2022-10-13T00:00:00"/>
    <x v="4"/>
    <s v="Same Day"/>
    <s v="TR-6297"/>
    <s v="Tracy Graham-Willis"/>
    <x v="0"/>
    <x v="3"/>
    <x v="3"/>
    <x v="2"/>
    <x v="9"/>
    <n v="786.2"/>
    <n v="7"/>
    <n v="0"/>
    <n v="46.52"/>
  </r>
  <r>
    <n v="2849"/>
    <s v="NZ-2025-635455"/>
    <x v="206"/>
    <d v="2025-04-25T00:00:00"/>
    <x v="3"/>
    <s v="First Class"/>
    <s v="WA-2691"/>
    <s v="Wayne Knight"/>
    <x v="1"/>
    <x v="4"/>
    <x v="4"/>
    <x v="0"/>
    <x v="0"/>
    <n v="880.49"/>
    <n v="4"/>
    <n v="0.15"/>
    <n v="36.47"/>
  </r>
  <r>
    <n v="2850"/>
    <s v="NZ-2022-947019"/>
    <x v="1279"/>
    <d v="2022-11-12T00:00:00"/>
    <x v="4"/>
    <s v="Second Class"/>
    <s v="SA-4905"/>
    <s v="Sarah Ham"/>
    <x v="2"/>
    <x v="3"/>
    <x v="3"/>
    <x v="1"/>
    <x v="3"/>
    <n v="658.53"/>
    <n v="8"/>
    <n v="0.1"/>
    <n v="169.41"/>
  </r>
  <r>
    <n v="2851"/>
    <s v="NZ-2024-820967"/>
    <x v="326"/>
    <d v="2024-09-14T00:00:00"/>
    <x v="2"/>
    <s v="First Class"/>
    <s v="DI-6719"/>
    <s v="Dianne McIntosh"/>
    <x v="2"/>
    <x v="7"/>
    <x v="7"/>
    <x v="0"/>
    <x v="6"/>
    <n v="260.52999999999997"/>
    <n v="10"/>
    <n v="0.1"/>
    <n v="46.5"/>
  </r>
  <r>
    <n v="2852"/>
    <s v="NZ-2024-948373"/>
    <x v="168"/>
    <d v="2024-09-21T00:00:00"/>
    <x v="2"/>
    <s v="Standard Class"/>
    <s v="JU-6541"/>
    <s v="Justin Wilton"/>
    <x v="0"/>
    <x v="0"/>
    <x v="0"/>
    <x v="2"/>
    <x v="2"/>
    <n v="613.17999999999995"/>
    <n v="2"/>
    <n v="0.15"/>
    <n v="103.35"/>
  </r>
  <r>
    <n v="2853"/>
    <s v="NZ-2024-631696"/>
    <x v="1280"/>
    <d v="2024-06-14T00:00:00"/>
    <x v="2"/>
    <s v="Same Day"/>
    <s v="HA-9827"/>
    <s v="Harrison Johnston"/>
    <x v="2"/>
    <x v="9"/>
    <x v="6"/>
    <x v="0"/>
    <x v="6"/>
    <n v="1207.51"/>
    <n v="3"/>
    <n v="0.1"/>
    <n v="295.38"/>
  </r>
  <r>
    <n v="2854"/>
    <s v="NZ-2023-735649"/>
    <x v="414"/>
    <d v="2023-09-12T00:00:00"/>
    <x v="0"/>
    <s v="Standard Class"/>
    <s v="FI-5687"/>
    <s v="Fiona Stokes"/>
    <x v="0"/>
    <x v="9"/>
    <x v="6"/>
    <x v="1"/>
    <x v="3"/>
    <n v="497.74"/>
    <n v="9"/>
    <n v="0.15"/>
    <n v="1.37"/>
  </r>
  <r>
    <n v="2855"/>
    <s v="NZ-2024-967907"/>
    <x v="620"/>
    <d v="2024-05-20T00:00:00"/>
    <x v="2"/>
    <s v="Same Day"/>
    <s v="GE-9531"/>
    <s v="Georgia Davenport-Ellery"/>
    <x v="1"/>
    <x v="5"/>
    <x v="5"/>
    <x v="2"/>
    <x v="9"/>
    <n v="369.7"/>
    <n v="8"/>
    <n v="0.15"/>
    <n v="18.12"/>
  </r>
  <r>
    <n v="2856"/>
    <s v="NZ-2024-390464"/>
    <x v="699"/>
    <d v="2024-06-27T00:00:00"/>
    <x v="2"/>
    <s v="First Class"/>
    <s v="JA-5095"/>
    <s v="Jacqueline Blick"/>
    <x v="1"/>
    <x v="4"/>
    <x v="4"/>
    <x v="2"/>
    <x v="11"/>
    <n v="104.32"/>
    <n v="5"/>
    <n v="0"/>
    <n v="20.38"/>
  </r>
  <r>
    <n v="2857"/>
    <s v="NZ-2022-687686"/>
    <x v="1209"/>
    <d v="2022-06-19T00:00:00"/>
    <x v="4"/>
    <s v="Standard Class"/>
    <s v="KA-5052"/>
    <s v="Katrina Watts"/>
    <x v="0"/>
    <x v="3"/>
    <x v="3"/>
    <x v="0"/>
    <x v="6"/>
    <n v="85.8"/>
    <n v="9"/>
    <n v="0.15"/>
    <n v="19.18"/>
  </r>
  <r>
    <n v="2858"/>
    <s v="NZ-2024-349960"/>
    <x v="520"/>
    <d v="2024-03-02T00:00:00"/>
    <x v="2"/>
    <s v="First Class"/>
    <s v="NI-4671"/>
    <s v="Nicholas Graham"/>
    <x v="0"/>
    <x v="6"/>
    <x v="6"/>
    <x v="2"/>
    <x v="11"/>
    <n v="1226.02"/>
    <n v="7"/>
    <n v="0.15"/>
    <n v="10.36"/>
  </r>
  <r>
    <n v="2859"/>
    <s v="NZ-2024-141905"/>
    <x v="1221"/>
    <d v="2024-12-31T00:00:00"/>
    <x v="2"/>
    <s v="Second Class"/>
    <s v="BE-2071"/>
    <s v="Benjamin Hawkins-Millard"/>
    <x v="1"/>
    <x v="8"/>
    <x v="8"/>
    <x v="1"/>
    <x v="1"/>
    <n v="1361.75"/>
    <n v="4"/>
    <n v="0.15"/>
    <n v="28.83"/>
  </r>
  <r>
    <n v="2860"/>
    <s v="NZ-2025-405896"/>
    <x v="942"/>
    <d v="2025-01-30T00:00:00"/>
    <x v="3"/>
    <s v="Second Class"/>
    <s v="LI-4010"/>
    <s v="Linda Taylor"/>
    <x v="1"/>
    <x v="1"/>
    <x v="1"/>
    <x v="0"/>
    <x v="4"/>
    <n v="76.28"/>
    <n v="4"/>
    <n v="0.2"/>
    <n v="8.5"/>
  </r>
  <r>
    <n v="2861"/>
    <s v="NZ-2021-912765"/>
    <x v="1281"/>
    <d v="2021-09-26T00:00:00"/>
    <x v="1"/>
    <s v="First Class"/>
    <s v="BE-5561"/>
    <s v="Belinda Jones"/>
    <x v="1"/>
    <x v="4"/>
    <x v="4"/>
    <x v="0"/>
    <x v="4"/>
    <n v="892.54"/>
    <n v="8"/>
    <n v="0"/>
    <n v="206.47"/>
  </r>
  <r>
    <n v="2862"/>
    <s v="NZ-2024-357817"/>
    <x v="1201"/>
    <d v="2025-01-05T00:00:00"/>
    <x v="3"/>
    <s v="Same Day"/>
    <s v="JE-8389"/>
    <s v="Jessica Kelly"/>
    <x v="1"/>
    <x v="6"/>
    <x v="6"/>
    <x v="1"/>
    <x v="3"/>
    <n v="941.66"/>
    <n v="5"/>
    <n v="0.15"/>
    <n v="99.84"/>
  </r>
  <r>
    <n v="2863"/>
    <s v="NZ-2022-271542"/>
    <x v="982"/>
    <d v="2022-04-24T00:00:00"/>
    <x v="4"/>
    <s v="Second Class"/>
    <s v="JA-9178"/>
    <s v="Jacqueline Jellyman"/>
    <x v="0"/>
    <x v="8"/>
    <x v="8"/>
    <x v="0"/>
    <x v="0"/>
    <n v="797.59"/>
    <n v="2"/>
    <n v="0"/>
    <n v="12.74"/>
  </r>
  <r>
    <n v="2864"/>
    <s v="NZ-2024-982675"/>
    <x v="1282"/>
    <d v="2024-04-02T00:00:00"/>
    <x v="2"/>
    <s v="Same Day"/>
    <s v="JO-2279"/>
    <s v="Joanna Webb-Donald"/>
    <x v="1"/>
    <x v="0"/>
    <x v="0"/>
    <x v="0"/>
    <x v="10"/>
    <n v="850.4"/>
    <n v="7"/>
    <n v="0.1"/>
    <n v="111.07"/>
  </r>
  <r>
    <n v="2865"/>
    <s v="NZ-2024-341405"/>
    <x v="198"/>
    <d v="2024-01-23T00:00:00"/>
    <x v="2"/>
    <s v="First Class"/>
    <s v="MA-6414"/>
    <s v="Matiu Russell"/>
    <x v="1"/>
    <x v="2"/>
    <x v="2"/>
    <x v="2"/>
    <x v="2"/>
    <n v="491.37"/>
    <n v="3"/>
    <n v="0.2"/>
    <n v="40.29"/>
  </r>
  <r>
    <n v="2866"/>
    <s v="NZ-2023-345024"/>
    <x v="821"/>
    <d v="2023-05-16T00:00:00"/>
    <x v="0"/>
    <s v="First Class"/>
    <s v="LE-6544"/>
    <s v="Leanne Donaldson"/>
    <x v="2"/>
    <x v="1"/>
    <x v="1"/>
    <x v="1"/>
    <x v="7"/>
    <n v="406.95"/>
    <n v="8"/>
    <n v="0"/>
    <n v="13.87"/>
  </r>
  <r>
    <n v="2867"/>
    <s v="NZ-2021-578389"/>
    <x v="384"/>
    <d v="2021-11-15T00:00:00"/>
    <x v="1"/>
    <s v="Standard Class"/>
    <s v="GE-1733"/>
    <s v="George Harris"/>
    <x v="0"/>
    <x v="2"/>
    <x v="2"/>
    <x v="0"/>
    <x v="0"/>
    <n v="65.81"/>
    <n v="2"/>
    <n v="0.2"/>
    <n v="14.02"/>
  </r>
  <r>
    <n v="2868"/>
    <s v="NZ-2023-726727"/>
    <x v="190"/>
    <d v="2023-03-02T00:00:00"/>
    <x v="0"/>
    <s v="Same Day"/>
    <s v="AM-2713"/>
    <s v="Amanda Stokes"/>
    <x v="2"/>
    <x v="9"/>
    <x v="6"/>
    <x v="0"/>
    <x v="4"/>
    <n v="104.6"/>
    <n v="3"/>
    <n v="0.2"/>
    <n v="0.06"/>
  </r>
  <r>
    <n v="2869"/>
    <s v="NZ-2025-909643"/>
    <x v="422"/>
    <d v="2025-05-11T00:00:00"/>
    <x v="3"/>
    <s v="First Class"/>
    <s v="WI-4165"/>
    <s v="William Anderson"/>
    <x v="0"/>
    <x v="8"/>
    <x v="8"/>
    <x v="1"/>
    <x v="1"/>
    <n v="421.24"/>
    <n v="8"/>
    <n v="0.1"/>
    <n v="103.54"/>
  </r>
  <r>
    <n v="2870"/>
    <s v="NZ-2023-233189"/>
    <x v="1048"/>
    <d v="2023-02-09T00:00:00"/>
    <x v="0"/>
    <s v="Same Day"/>
    <s v="NI-2500"/>
    <s v="Nicholas Fitzgerald-Booth"/>
    <x v="1"/>
    <x v="5"/>
    <x v="5"/>
    <x v="1"/>
    <x v="1"/>
    <n v="1295.28"/>
    <n v="5"/>
    <n v="0"/>
    <n v="123.01"/>
  </r>
  <r>
    <n v="2871"/>
    <s v="NZ-2021-648131"/>
    <x v="334"/>
    <d v="2021-08-23T00:00:00"/>
    <x v="1"/>
    <s v="Standard Class"/>
    <s v="TH-2677"/>
    <s v="Thea Hart"/>
    <x v="2"/>
    <x v="0"/>
    <x v="0"/>
    <x v="1"/>
    <x v="8"/>
    <n v="238.05"/>
    <n v="8"/>
    <n v="0.1"/>
    <n v="34.92"/>
  </r>
  <r>
    <n v="2872"/>
    <s v="NZ-2022-836922"/>
    <x v="648"/>
    <d v="2022-12-18T00:00:00"/>
    <x v="4"/>
    <s v="First Class"/>
    <s v="PE-6204"/>
    <s v="Peter Bird"/>
    <x v="1"/>
    <x v="6"/>
    <x v="6"/>
    <x v="0"/>
    <x v="6"/>
    <n v="1383.95"/>
    <n v="7"/>
    <n v="0.15"/>
    <n v="107.82"/>
  </r>
  <r>
    <n v="2873"/>
    <s v="NZ-2024-428377"/>
    <x v="923"/>
    <d v="2024-04-09T00:00:00"/>
    <x v="2"/>
    <s v="Second Class"/>
    <s v="CH-9943"/>
    <s v="Cherie Kennedy-McKay"/>
    <x v="1"/>
    <x v="2"/>
    <x v="2"/>
    <x v="1"/>
    <x v="8"/>
    <n v="345.8"/>
    <n v="2"/>
    <n v="0.15"/>
    <n v="68.61"/>
  </r>
  <r>
    <n v="2874"/>
    <s v="NZ-2021-365255"/>
    <x v="682"/>
    <d v="2021-11-07T00:00:00"/>
    <x v="1"/>
    <s v="First Class"/>
    <s v="NA-2076"/>
    <s v="Natasha Wall-Smart"/>
    <x v="2"/>
    <x v="1"/>
    <x v="1"/>
    <x v="0"/>
    <x v="4"/>
    <n v="1326.42"/>
    <n v="3"/>
    <n v="0.15"/>
    <n v="30.14"/>
  </r>
  <r>
    <n v="2875"/>
    <s v="NZ-2024-812009"/>
    <x v="903"/>
    <d v="2024-11-19T00:00:00"/>
    <x v="2"/>
    <s v="Same Day"/>
    <s v="CA-7785"/>
    <s v="Catherine Jenkins"/>
    <x v="0"/>
    <x v="3"/>
    <x v="3"/>
    <x v="2"/>
    <x v="2"/>
    <n v="188.45"/>
    <n v="1"/>
    <n v="0.15"/>
    <n v="7.24"/>
  </r>
  <r>
    <n v="2876"/>
    <s v="NZ-2023-989709"/>
    <x v="1208"/>
    <d v="2023-08-01T00:00:00"/>
    <x v="0"/>
    <s v="Second Class"/>
    <s v="ST-8397"/>
    <s v="Steven Gaskin"/>
    <x v="2"/>
    <x v="7"/>
    <x v="7"/>
    <x v="2"/>
    <x v="2"/>
    <n v="695.59"/>
    <n v="1"/>
    <n v="0.1"/>
    <n v="133.15"/>
  </r>
  <r>
    <n v="2877"/>
    <s v="NZ-2025-836224"/>
    <x v="637"/>
    <d v="2025-02-14T00:00:00"/>
    <x v="3"/>
    <s v="Standard Class"/>
    <s v="EL-4649"/>
    <s v="Elizabeth Simmons"/>
    <x v="1"/>
    <x v="8"/>
    <x v="8"/>
    <x v="2"/>
    <x v="2"/>
    <n v="492.27"/>
    <n v="7"/>
    <n v="0.1"/>
    <n v="8.48"/>
  </r>
  <r>
    <n v="2878"/>
    <s v="NZ-2023-795933"/>
    <x v="856"/>
    <d v="2023-04-03T00:00:00"/>
    <x v="0"/>
    <s v="Standard Class"/>
    <s v="MI-9422"/>
    <s v="Michael Pearce-Jackson"/>
    <x v="0"/>
    <x v="6"/>
    <x v="6"/>
    <x v="2"/>
    <x v="5"/>
    <n v="944.51"/>
    <n v="4"/>
    <n v="0"/>
    <n v="20.58"/>
  </r>
  <r>
    <n v="2879"/>
    <s v="NZ-2022-758134"/>
    <x v="633"/>
    <d v="2022-12-25T00:00:00"/>
    <x v="4"/>
    <s v="Same Day"/>
    <s v="GR-7535"/>
    <s v="Grant Ford"/>
    <x v="1"/>
    <x v="6"/>
    <x v="6"/>
    <x v="2"/>
    <x v="11"/>
    <n v="36.700000000000003"/>
    <n v="4"/>
    <n v="0.2"/>
    <n v="7.09"/>
  </r>
  <r>
    <n v="2880"/>
    <s v="NZ-2023-462287"/>
    <x v="1133"/>
    <d v="2023-05-27T00:00:00"/>
    <x v="0"/>
    <s v="Second Class"/>
    <s v="CA-7406"/>
    <s v="Carolyn Oliver"/>
    <x v="2"/>
    <x v="2"/>
    <x v="2"/>
    <x v="0"/>
    <x v="10"/>
    <n v="1351.26"/>
    <n v="6"/>
    <n v="0.1"/>
    <n v="42.05"/>
  </r>
  <r>
    <n v="2881"/>
    <s v="NZ-2024-286104"/>
    <x v="1060"/>
    <d v="2024-08-17T00:00:00"/>
    <x v="2"/>
    <s v="Standard Class"/>
    <s v="IS-8333"/>
    <s v="Isabella Fisher"/>
    <x v="2"/>
    <x v="1"/>
    <x v="1"/>
    <x v="2"/>
    <x v="11"/>
    <n v="397.16"/>
    <n v="6"/>
    <n v="0.2"/>
    <n v="67.75"/>
  </r>
  <r>
    <n v="2882"/>
    <s v="NZ-2025-233811"/>
    <x v="1283"/>
    <d v="2025-05-28T00:00:00"/>
    <x v="3"/>
    <s v="Second Class"/>
    <s v="AL-8770"/>
    <s v="Alex Hoare"/>
    <x v="1"/>
    <x v="3"/>
    <x v="3"/>
    <x v="0"/>
    <x v="0"/>
    <n v="21.36"/>
    <n v="4"/>
    <n v="0.15"/>
    <n v="3.36"/>
  </r>
  <r>
    <n v="2883"/>
    <s v="NZ-2024-130920"/>
    <x v="721"/>
    <d v="2024-02-15T00:00:00"/>
    <x v="2"/>
    <s v="Standard Class"/>
    <s v="EM-8592"/>
    <s v="Emily Campbell"/>
    <x v="1"/>
    <x v="6"/>
    <x v="6"/>
    <x v="2"/>
    <x v="11"/>
    <n v="1463.11"/>
    <n v="4"/>
    <n v="0.2"/>
    <n v="-15.27"/>
  </r>
  <r>
    <n v="2884"/>
    <s v="NZ-2024-335660"/>
    <x v="74"/>
    <d v="2024-04-07T00:00:00"/>
    <x v="2"/>
    <s v="Standard Class"/>
    <s v="JO-4454"/>
    <s v="John Casey"/>
    <x v="0"/>
    <x v="8"/>
    <x v="8"/>
    <x v="1"/>
    <x v="1"/>
    <n v="1209.17"/>
    <n v="8"/>
    <n v="0.1"/>
    <n v="48.24"/>
  </r>
  <r>
    <n v="2885"/>
    <s v="NZ-2025-710364"/>
    <x v="692"/>
    <d v="2025-02-20T00:00:00"/>
    <x v="3"/>
    <s v="Second Class"/>
    <s v="KA-2498"/>
    <s v="Kathryn Booth"/>
    <x v="2"/>
    <x v="3"/>
    <x v="3"/>
    <x v="1"/>
    <x v="1"/>
    <n v="1492.14"/>
    <n v="10"/>
    <n v="0.15"/>
    <n v="120.2"/>
  </r>
  <r>
    <n v="2886"/>
    <s v="NZ-2023-645102"/>
    <x v="663"/>
    <d v="2023-02-24T00:00:00"/>
    <x v="0"/>
    <s v="Second Class"/>
    <s v="JO-4920"/>
    <s v="Joshua Thompson"/>
    <x v="1"/>
    <x v="4"/>
    <x v="4"/>
    <x v="2"/>
    <x v="5"/>
    <n v="982.88"/>
    <n v="5"/>
    <n v="0.2"/>
    <n v="153.27000000000001"/>
  </r>
  <r>
    <n v="2887"/>
    <s v="NZ-2023-709253"/>
    <x v="114"/>
    <d v="2023-07-16T00:00:00"/>
    <x v="0"/>
    <s v="Standard Class"/>
    <s v="TH-4011"/>
    <s v="Theodore Morris"/>
    <x v="0"/>
    <x v="1"/>
    <x v="1"/>
    <x v="2"/>
    <x v="2"/>
    <n v="754.73"/>
    <n v="8"/>
    <n v="0.1"/>
    <n v="173.01"/>
  </r>
  <r>
    <n v="2888"/>
    <s v="NZ-2023-522552"/>
    <x v="487"/>
    <d v="2023-06-29T00:00:00"/>
    <x v="0"/>
    <s v="First Class"/>
    <s v="JA-1239"/>
    <s v="James Waller"/>
    <x v="0"/>
    <x v="3"/>
    <x v="3"/>
    <x v="1"/>
    <x v="8"/>
    <n v="838.19"/>
    <n v="8"/>
    <n v="0.1"/>
    <n v="118.61"/>
  </r>
  <r>
    <n v="2889"/>
    <s v="NZ-2023-628837"/>
    <x v="31"/>
    <d v="2023-07-20T00:00:00"/>
    <x v="0"/>
    <s v="First Class"/>
    <s v="AL-9066"/>
    <s v="Alison Hewitt-Satherley"/>
    <x v="0"/>
    <x v="3"/>
    <x v="3"/>
    <x v="1"/>
    <x v="1"/>
    <n v="708.8"/>
    <n v="6"/>
    <n v="0"/>
    <n v="76.91"/>
  </r>
  <r>
    <n v="2890"/>
    <s v="NZ-2024-352822"/>
    <x v="259"/>
    <d v="2024-04-10T00:00:00"/>
    <x v="2"/>
    <s v="Standard Class"/>
    <s v="TO-6616"/>
    <s v="Tony Smith"/>
    <x v="2"/>
    <x v="4"/>
    <x v="4"/>
    <x v="0"/>
    <x v="6"/>
    <n v="951.65"/>
    <n v="7"/>
    <n v="0.2"/>
    <n v="34.96"/>
  </r>
  <r>
    <n v="2891"/>
    <s v="NZ-2022-645613"/>
    <x v="472"/>
    <d v="2022-03-22T00:00:00"/>
    <x v="4"/>
    <s v="Same Day"/>
    <s v="RH-3235"/>
    <s v="Rhys Johnston"/>
    <x v="2"/>
    <x v="8"/>
    <x v="8"/>
    <x v="0"/>
    <x v="6"/>
    <n v="484.2"/>
    <n v="8"/>
    <n v="0.1"/>
    <n v="85.32"/>
  </r>
  <r>
    <n v="2892"/>
    <s v="NZ-2021-754737"/>
    <x v="745"/>
    <d v="2021-12-16T00:00:00"/>
    <x v="1"/>
    <s v="Second Class"/>
    <s v="SA-7003"/>
    <s v="Sarah Waters"/>
    <x v="1"/>
    <x v="6"/>
    <x v="6"/>
    <x v="1"/>
    <x v="1"/>
    <n v="1299.75"/>
    <n v="6"/>
    <n v="0"/>
    <n v="322.20999999999998"/>
  </r>
  <r>
    <n v="2893"/>
    <s v="NZ-2024-558515"/>
    <x v="956"/>
    <d v="2024-02-03T00:00:00"/>
    <x v="2"/>
    <s v="Second Class"/>
    <s v="FI-1085"/>
    <s v="Finn Stace"/>
    <x v="1"/>
    <x v="2"/>
    <x v="2"/>
    <x v="0"/>
    <x v="4"/>
    <n v="140.54"/>
    <n v="3"/>
    <n v="0.2"/>
    <n v="15.98"/>
  </r>
  <r>
    <n v="2894"/>
    <s v="NZ-2024-964189"/>
    <x v="34"/>
    <d v="2024-02-25T00:00:00"/>
    <x v="2"/>
    <s v="First Class"/>
    <s v="HA-6100"/>
    <s v="Hannah Evans"/>
    <x v="0"/>
    <x v="2"/>
    <x v="2"/>
    <x v="0"/>
    <x v="10"/>
    <n v="927.44"/>
    <n v="8"/>
    <n v="0.1"/>
    <n v="138.68"/>
  </r>
  <r>
    <n v="2895"/>
    <s v="NZ-2024-210162"/>
    <x v="1074"/>
    <d v="2024-10-02T00:00:00"/>
    <x v="2"/>
    <s v="First Class"/>
    <s v="KE-7050"/>
    <s v="Kevin Walton"/>
    <x v="2"/>
    <x v="0"/>
    <x v="0"/>
    <x v="2"/>
    <x v="9"/>
    <n v="1477.83"/>
    <n v="4"/>
    <n v="0"/>
    <n v="383.22"/>
  </r>
  <r>
    <n v="2896"/>
    <s v="NZ-2022-785603"/>
    <x v="1166"/>
    <d v="2022-01-23T00:00:00"/>
    <x v="4"/>
    <s v="First Class"/>
    <s v="SI-1723"/>
    <s v="Simon O'Brien-Holloway"/>
    <x v="2"/>
    <x v="0"/>
    <x v="0"/>
    <x v="1"/>
    <x v="8"/>
    <n v="469.28"/>
    <n v="8"/>
    <n v="0.1"/>
    <n v="18.260000000000002"/>
  </r>
  <r>
    <n v="2897"/>
    <s v="NZ-2022-299104"/>
    <x v="227"/>
    <d v="2022-05-02T00:00:00"/>
    <x v="4"/>
    <s v="First Class"/>
    <s v="MA-7495"/>
    <s v="Mark Moore"/>
    <x v="0"/>
    <x v="9"/>
    <x v="6"/>
    <x v="1"/>
    <x v="8"/>
    <n v="642.80999999999995"/>
    <n v="3"/>
    <n v="0"/>
    <n v="183.34"/>
  </r>
  <r>
    <n v="2898"/>
    <s v="NZ-2022-981402"/>
    <x v="933"/>
    <d v="2022-11-17T00:00:00"/>
    <x v="4"/>
    <s v="First Class"/>
    <s v="JU-2796"/>
    <s v="Julie Twidle-Scott"/>
    <x v="1"/>
    <x v="2"/>
    <x v="2"/>
    <x v="2"/>
    <x v="5"/>
    <n v="380.71"/>
    <n v="2"/>
    <n v="0.2"/>
    <n v="63.66"/>
  </r>
  <r>
    <n v="2899"/>
    <s v="NZ-2024-125933"/>
    <x v="1265"/>
    <d v="2024-12-09T00:00:00"/>
    <x v="2"/>
    <s v="First Class"/>
    <s v="HE-3789"/>
    <s v="Henry Casey-Donald"/>
    <x v="2"/>
    <x v="4"/>
    <x v="4"/>
    <x v="1"/>
    <x v="1"/>
    <n v="695.82"/>
    <n v="2"/>
    <n v="0.1"/>
    <n v="58.44"/>
  </r>
  <r>
    <n v="2900"/>
    <s v="NZ-2023-541798"/>
    <x v="1284"/>
    <d v="2023-08-23T00:00:00"/>
    <x v="0"/>
    <s v="First Class"/>
    <s v="BL-3280"/>
    <s v="Blake Anderson"/>
    <x v="1"/>
    <x v="5"/>
    <x v="5"/>
    <x v="0"/>
    <x v="4"/>
    <n v="550.54999999999995"/>
    <n v="4"/>
    <n v="0"/>
    <n v="5.98"/>
  </r>
  <r>
    <n v="2901"/>
    <s v="NZ-2024-769477"/>
    <x v="1275"/>
    <d v="2024-02-19T00:00:00"/>
    <x v="2"/>
    <s v="First Class"/>
    <s v="KA-4429"/>
    <s v="Kathleen Roberts"/>
    <x v="1"/>
    <x v="9"/>
    <x v="6"/>
    <x v="1"/>
    <x v="7"/>
    <n v="246.35"/>
    <n v="10"/>
    <n v="0.2"/>
    <n v="5.07"/>
  </r>
  <r>
    <n v="2902"/>
    <s v="NZ-2023-889132"/>
    <x v="1285"/>
    <d v="2023-05-26T00:00:00"/>
    <x v="0"/>
    <s v="Second Class"/>
    <s v="MI-5812"/>
    <s v="Mitchell Johnstone"/>
    <x v="0"/>
    <x v="8"/>
    <x v="8"/>
    <x v="2"/>
    <x v="2"/>
    <n v="1088.1400000000001"/>
    <n v="10"/>
    <n v="0.15"/>
    <n v="-6.62"/>
  </r>
  <r>
    <n v="2903"/>
    <s v="NZ-2025-245944"/>
    <x v="513"/>
    <d v="2025-01-22T00:00:00"/>
    <x v="3"/>
    <s v="Standard Class"/>
    <s v="PA-1273"/>
    <s v="Paula Reynolds"/>
    <x v="2"/>
    <x v="6"/>
    <x v="6"/>
    <x v="0"/>
    <x v="0"/>
    <n v="782.22"/>
    <n v="8"/>
    <n v="0.1"/>
    <n v="165.87"/>
  </r>
  <r>
    <n v="2904"/>
    <s v="NZ-2024-552712"/>
    <x v="828"/>
    <d v="2024-01-25T00:00:00"/>
    <x v="2"/>
    <s v="Same Day"/>
    <s v="CH-2389"/>
    <s v="Christine Coleman-Hart"/>
    <x v="0"/>
    <x v="5"/>
    <x v="5"/>
    <x v="2"/>
    <x v="11"/>
    <n v="444.09"/>
    <n v="3"/>
    <n v="0.1"/>
    <n v="26.83"/>
  </r>
  <r>
    <n v="2905"/>
    <s v="NZ-2024-652175"/>
    <x v="39"/>
    <d v="2024-09-02T00:00:00"/>
    <x v="2"/>
    <s v="Second Class"/>
    <s v="GA-3336"/>
    <s v="Gail Aitken-MacDonald"/>
    <x v="0"/>
    <x v="3"/>
    <x v="3"/>
    <x v="1"/>
    <x v="1"/>
    <n v="955.16"/>
    <n v="8"/>
    <n v="0.1"/>
    <n v="211.24"/>
  </r>
  <r>
    <n v="2906"/>
    <s v="NZ-2025-425561"/>
    <x v="784"/>
    <d v="2025-06-12T00:00:00"/>
    <x v="3"/>
    <s v="Same Day"/>
    <s v="KE-6726"/>
    <s v="Keegan Hudson"/>
    <x v="2"/>
    <x v="6"/>
    <x v="6"/>
    <x v="0"/>
    <x v="4"/>
    <n v="368.11"/>
    <n v="10"/>
    <n v="0.1"/>
    <n v="-1.41"/>
  </r>
  <r>
    <n v="2907"/>
    <s v="NZ-2022-112868"/>
    <x v="1120"/>
    <d v="2022-10-12T00:00:00"/>
    <x v="4"/>
    <s v="Second Class"/>
    <s v="AN-2211"/>
    <s v="Annette Sixtus"/>
    <x v="2"/>
    <x v="0"/>
    <x v="0"/>
    <x v="2"/>
    <x v="11"/>
    <n v="219.46"/>
    <n v="5"/>
    <n v="0"/>
    <n v="14.7"/>
  </r>
  <r>
    <n v="2908"/>
    <s v="NZ-2021-705656"/>
    <x v="747"/>
    <d v="2021-11-09T00:00:00"/>
    <x v="1"/>
    <s v="First Class"/>
    <s v="SA-8116"/>
    <s v="Sandra Dean"/>
    <x v="0"/>
    <x v="7"/>
    <x v="7"/>
    <x v="0"/>
    <x v="0"/>
    <n v="1230.71"/>
    <n v="6"/>
    <n v="0.2"/>
    <n v="235.34"/>
  </r>
  <r>
    <n v="2909"/>
    <s v="NZ-2024-163063"/>
    <x v="1286"/>
    <d v="2025-01-05T00:00:00"/>
    <x v="3"/>
    <s v="First Class"/>
    <s v="JE-9683"/>
    <s v="Jennifer Giles"/>
    <x v="1"/>
    <x v="3"/>
    <x v="3"/>
    <x v="0"/>
    <x v="6"/>
    <n v="1056.0899999999999"/>
    <n v="10"/>
    <n v="0.2"/>
    <n v="207.37"/>
  </r>
  <r>
    <n v="2910"/>
    <s v="NZ-2025-407896"/>
    <x v="415"/>
    <d v="2025-03-19T00:00:00"/>
    <x v="3"/>
    <s v="Second Class"/>
    <s v="JA-1069"/>
    <s v="Jackson Turner"/>
    <x v="2"/>
    <x v="6"/>
    <x v="6"/>
    <x v="1"/>
    <x v="8"/>
    <n v="617.54"/>
    <n v="5"/>
    <n v="0.2"/>
    <n v="68.3"/>
  </r>
  <r>
    <n v="2911"/>
    <s v="NZ-2024-693811"/>
    <x v="995"/>
    <d v="2024-07-01T00:00:00"/>
    <x v="2"/>
    <s v="Same Day"/>
    <s v="JA-4640"/>
    <s v="James Dixon"/>
    <x v="0"/>
    <x v="9"/>
    <x v="6"/>
    <x v="1"/>
    <x v="3"/>
    <n v="288.74"/>
    <n v="4"/>
    <n v="0.15"/>
    <n v="20.6"/>
  </r>
  <r>
    <n v="2912"/>
    <s v="NZ-2024-722037"/>
    <x v="137"/>
    <d v="2024-04-15T00:00:00"/>
    <x v="2"/>
    <s v="Second Class"/>
    <s v="AN-7306"/>
    <s v="Anne Smith"/>
    <x v="2"/>
    <x v="7"/>
    <x v="7"/>
    <x v="1"/>
    <x v="3"/>
    <n v="1211.03"/>
    <n v="7"/>
    <n v="0"/>
    <n v="163.41999999999999"/>
  </r>
  <r>
    <n v="2913"/>
    <s v="NZ-2022-592858"/>
    <x v="1190"/>
    <d v="2022-03-10T00:00:00"/>
    <x v="4"/>
    <s v="Standard Class"/>
    <s v="EM-3339"/>
    <s v="Emily Fowler"/>
    <x v="2"/>
    <x v="4"/>
    <x v="4"/>
    <x v="2"/>
    <x v="9"/>
    <n v="1409.93"/>
    <n v="8"/>
    <n v="0.15"/>
    <n v="44.69"/>
  </r>
  <r>
    <n v="2914"/>
    <s v="NZ-2022-807012"/>
    <x v="1287"/>
    <d v="2022-09-29T00:00:00"/>
    <x v="4"/>
    <s v="First Class"/>
    <s v="JA-8851"/>
    <s v="James Waghorn"/>
    <x v="1"/>
    <x v="8"/>
    <x v="8"/>
    <x v="0"/>
    <x v="0"/>
    <n v="1007.3"/>
    <n v="9"/>
    <n v="0.15"/>
    <n v="38.81"/>
  </r>
  <r>
    <n v="2915"/>
    <s v="NZ-2022-544090"/>
    <x v="881"/>
    <d v="2022-12-08T00:00:00"/>
    <x v="4"/>
    <s v="First Class"/>
    <s v="DA-2613"/>
    <s v="Darren Johnston"/>
    <x v="2"/>
    <x v="1"/>
    <x v="1"/>
    <x v="2"/>
    <x v="5"/>
    <n v="260.86"/>
    <n v="10"/>
    <n v="0.1"/>
    <n v="47.22"/>
  </r>
  <r>
    <n v="2916"/>
    <s v="NZ-2022-628362"/>
    <x v="734"/>
    <d v="2022-09-10T00:00:00"/>
    <x v="4"/>
    <s v="Standard Class"/>
    <s v="DA-7507"/>
    <s v="David Wallace"/>
    <x v="1"/>
    <x v="5"/>
    <x v="5"/>
    <x v="2"/>
    <x v="2"/>
    <n v="730.27"/>
    <n v="4"/>
    <n v="0.1"/>
    <n v="121.61"/>
  </r>
  <r>
    <n v="2917"/>
    <s v="NZ-2023-697585"/>
    <x v="1249"/>
    <d v="2023-08-13T00:00:00"/>
    <x v="0"/>
    <s v="Standard Class"/>
    <s v="SO-9759"/>
    <s v="Sophia Alexander"/>
    <x v="0"/>
    <x v="1"/>
    <x v="1"/>
    <x v="2"/>
    <x v="2"/>
    <n v="1183.27"/>
    <n v="1"/>
    <n v="0.1"/>
    <n v="47.22"/>
  </r>
  <r>
    <n v="2918"/>
    <s v="NZ-2024-589571"/>
    <x v="51"/>
    <d v="2024-09-27T00:00:00"/>
    <x v="2"/>
    <s v="Second Class"/>
    <s v="NI-9065"/>
    <s v="Nicholas Williams"/>
    <x v="1"/>
    <x v="5"/>
    <x v="5"/>
    <x v="2"/>
    <x v="2"/>
    <n v="1024.6400000000001"/>
    <n v="4"/>
    <n v="0.15"/>
    <n v="69.37"/>
  </r>
  <r>
    <n v="2919"/>
    <s v="NZ-2024-839130"/>
    <x v="912"/>
    <d v="2024-02-27T00:00:00"/>
    <x v="2"/>
    <s v="Standard Class"/>
    <s v="AR-7874"/>
    <s v="Ariki Hart"/>
    <x v="0"/>
    <x v="6"/>
    <x v="6"/>
    <x v="1"/>
    <x v="7"/>
    <n v="606.78"/>
    <n v="2"/>
    <n v="0.1"/>
    <n v="24.99"/>
  </r>
  <r>
    <n v="2920"/>
    <s v="NZ-2023-203645"/>
    <x v="1003"/>
    <d v="2023-03-13T00:00:00"/>
    <x v="0"/>
    <s v="Standard Class"/>
    <s v="VA-8866"/>
    <s v="Vanessa Gilchrist"/>
    <x v="2"/>
    <x v="5"/>
    <x v="5"/>
    <x v="0"/>
    <x v="6"/>
    <n v="1133.52"/>
    <n v="4"/>
    <n v="0.15"/>
    <n v="64.92"/>
  </r>
  <r>
    <n v="2921"/>
    <s v="NZ-2023-305034"/>
    <x v="143"/>
    <d v="2023-03-27T00:00:00"/>
    <x v="0"/>
    <s v="Second Class"/>
    <s v="HA-1926"/>
    <s v="Hana McKay"/>
    <x v="0"/>
    <x v="4"/>
    <x v="4"/>
    <x v="0"/>
    <x v="10"/>
    <n v="1056.8900000000001"/>
    <n v="5"/>
    <n v="0.15"/>
    <n v="150.02000000000001"/>
  </r>
  <r>
    <n v="2922"/>
    <s v="NZ-2021-830425"/>
    <x v="299"/>
    <d v="2021-07-29T00:00:00"/>
    <x v="1"/>
    <s v="First Class"/>
    <s v="JU-9088"/>
    <s v="Julie Smith"/>
    <x v="0"/>
    <x v="9"/>
    <x v="6"/>
    <x v="0"/>
    <x v="0"/>
    <n v="636.54"/>
    <n v="6"/>
    <n v="0"/>
    <n v="30.99"/>
  </r>
  <r>
    <n v="2923"/>
    <s v="NZ-2024-253609"/>
    <x v="1061"/>
    <d v="2024-08-16T00:00:00"/>
    <x v="2"/>
    <s v="Standard Class"/>
    <s v="BE-5413"/>
    <s v="Ben Mitchell"/>
    <x v="1"/>
    <x v="8"/>
    <x v="8"/>
    <x v="2"/>
    <x v="2"/>
    <n v="1004.55"/>
    <n v="10"/>
    <n v="0.2"/>
    <n v="21.65"/>
  </r>
  <r>
    <n v="2924"/>
    <s v="NZ-2025-700606"/>
    <x v="1283"/>
    <d v="2025-05-30T00:00:00"/>
    <x v="3"/>
    <s v="Standard Class"/>
    <s v="PA-1096"/>
    <s v="Paige Lawson"/>
    <x v="1"/>
    <x v="0"/>
    <x v="0"/>
    <x v="2"/>
    <x v="11"/>
    <n v="515.42999999999995"/>
    <n v="1"/>
    <n v="0.1"/>
    <n v="50.91"/>
  </r>
  <r>
    <n v="2925"/>
    <s v="NZ-2023-241292"/>
    <x v="547"/>
    <d v="2023-10-07T00:00:00"/>
    <x v="0"/>
    <s v="First Class"/>
    <s v="GL-7051"/>
    <s v="Glen Holdaway"/>
    <x v="2"/>
    <x v="0"/>
    <x v="0"/>
    <x v="1"/>
    <x v="7"/>
    <n v="703.22"/>
    <n v="8"/>
    <n v="0.15"/>
    <n v="104.95"/>
  </r>
  <r>
    <n v="2926"/>
    <s v="NZ-2022-848018"/>
    <x v="1264"/>
    <d v="2022-05-16T00:00:00"/>
    <x v="4"/>
    <s v="Same Day"/>
    <s v="JO-1244"/>
    <s v="Joshua Matthews"/>
    <x v="0"/>
    <x v="1"/>
    <x v="1"/>
    <x v="2"/>
    <x v="5"/>
    <n v="59.64"/>
    <n v="3"/>
    <n v="0"/>
    <n v="11.05"/>
  </r>
  <r>
    <n v="2927"/>
    <s v="NZ-2022-969774"/>
    <x v="421"/>
    <d v="2022-07-29T00:00:00"/>
    <x v="4"/>
    <s v="First Class"/>
    <s v="JI-6199"/>
    <s v="Jill Humphrey-Prouse"/>
    <x v="1"/>
    <x v="5"/>
    <x v="5"/>
    <x v="1"/>
    <x v="3"/>
    <n v="1394.06"/>
    <n v="6"/>
    <n v="0"/>
    <n v="197.37"/>
  </r>
  <r>
    <n v="2928"/>
    <s v="NZ-2021-699356"/>
    <x v="374"/>
    <d v="2021-08-18T00:00:00"/>
    <x v="1"/>
    <s v="First Class"/>
    <s v="JA-6650"/>
    <s v="James Ryan"/>
    <x v="2"/>
    <x v="9"/>
    <x v="6"/>
    <x v="2"/>
    <x v="2"/>
    <n v="251.26"/>
    <n v="5"/>
    <n v="0"/>
    <n v="46.82"/>
  </r>
  <r>
    <n v="2929"/>
    <s v="NZ-2025-428351"/>
    <x v="1288"/>
    <d v="2025-01-19T00:00:00"/>
    <x v="3"/>
    <s v="Same Day"/>
    <s v="MO-9657"/>
    <s v="Monique McCallum"/>
    <x v="0"/>
    <x v="3"/>
    <x v="3"/>
    <x v="0"/>
    <x v="10"/>
    <n v="169.72"/>
    <n v="3"/>
    <n v="0.1"/>
    <n v="25.01"/>
  </r>
  <r>
    <n v="2930"/>
    <s v="NZ-2021-160435"/>
    <x v="284"/>
    <d v="2021-10-20T00:00:00"/>
    <x v="1"/>
    <s v="First Class"/>
    <s v="TO-3605"/>
    <s v="Tony Donaldson"/>
    <x v="0"/>
    <x v="4"/>
    <x v="4"/>
    <x v="0"/>
    <x v="4"/>
    <n v="183.67"/>
    <n v="4"/>
    <n v="0"/>
    <n v="21.42"/>
  </r>
  <r>
    <n v="2931"/>
    <s v="NZ-2024-729258"/>
    <x v="1289"/>
    <d v="2024-04-15T00:00:00"/>
    <x v="2"/>
    <s v="First Class"/>
    <s v="RI-3412"/>
    <s v="Richard Hyde"/>
    <x v="1"/>
    <x v="3"/>
    <x v="3"/>
    <x v="0"/>
    <x v="10"/>
    <n v="378.44"/>
    <n v="6"/>
    <n v="0.1"/>
    <n v="83.38"/>
  </r>
  <r>
    <n v="2932"/>
    <s v="NZ-2024-880924"/>
    <x v="287"/>
    <d v="2024-11-24T00:00:00"/>
    <x v="2"/>
    <s v="Standard Class"/>
    <s v="KA-8587"/>
    <s v="Kate Fuller"/>
    <x v="2"/>
    <x v="4"/>
    <x v="4"/>
    <x v="0"/>
    <x v="6"/>
    <n v="806.34"/>
    <n v="4"/>
    <n v="0.15"/>
    <n v="144.4"/>
  </r>
  <r>
    <n v="2933"/>
    <s v="NZ-2022-619720"/>
    <x v="1194"/>
    <d v="2022-07-26T00:00:00"/>
    <x v="4"/>
    <s v="Second Class"/>
    <s v="HE-6780"/>
    <s v="Heather Aitken"/>
    <x v="1"/>
    <x v="8"/>
    <x v="8"/>
    <x v="2"/>
    <x v="9"/>
    <n v="206.47"/>
    <n v="10"/>
    <n v="0"/>
    <n v="11.74"/>
  </r>
  <r>
    <n v="2934"/>
    <s v="NZ-2023-753008"/>
    <x v="10"/>
    <d v="2023-09-08T00:00:00"/>
    <x v="0"/>
    <s v="Same Day"/>
    <s v="DA-7873"/>
    <s v="Daniel Bailey"/>
    <x v="0"/>
    <x v="2"/>
    <x v="2"/>
    <x v="0"/>
    <x v="10"/>
    <n v="1006.59"/>
    <n v="5"/>
    <n v="0.15"/>
    <n v="53.87"/>
  </r>
  <r>
    <n v="2935"/>
    <s v="NZ-2024-930213"/>
    <x v="1090"/>
    <d v="2024-06-18T00:00:00"/>
    <x v="2"/>
    <s v="Second Class"/>
    <s v="BR-3957"/>
    <s v="Bruce Gee"/>
    <x v="1"/>
    <x v="9"/>
    <x v="6"/>
    <x v="1"/>
    <x v="7"/>
    <n v="1022.24"/>
    <n v="6"/>
    <n v="0.2"/>
    <n v="210.64"/>
  </r>
  <r>
    <n v="2936"/>
    <s v="NZ-2022-386041"/>
    <x v="1255"/>
    <d v="2022-05-27T00:00:00"/>
    <x v="4"/>
    <s v="First Class"/>
    <s v="MA-2568"/>
    <s v="Manaia Pratt"/>
    <x v="2"/>
    <x v="4"/>
    <x v="4"/>
    <x v="2"/>
    <x v="11"/>
    <n v="69.56"/>
    <n v="4"/>
    <n v="0.2"/>
    <n v="4.5999999999999996"/>
  </r>
  <r>
    <n v="2937"/>
    <s v="NZ-2023-575671"/>
    <x v="1290"/>
    <d v="2023-06-18T00:00:00"/>
    <x v="0"/>
    <s v="Standard Class"/>
    <s v="NI-4647"/>
    <s v="Nicola Tanner"/>
    <x v="1"/>
    <x v="9"/>
    <x v="6"/>
    <x v="0"/>
    <x v="4"/>
    <n v="249.13"/>
    <n v="5"/>
    <n v="0.2"/>
    <n v="23.76"/>
  </r>
  <r>
    <n v="2938"/>
    <s v="NZ-2023-710897"/>
    <x v="6"/>
    <d v="2023-06-13T00:00:00"/>
    <x v="0"/>
    <s v="Same Day"/>
    <s v="BR-8524"/>
    <s v="Brian Anderson-Higgins"/>
    <x v="2"/>
    <x v="0"/>
    <x v="0"/>
    <x v="2"/>
    <x v="5"/>
    <n v="476.66"/>
    <n v="10"/>
    <n v="0.1"/>
    <n v="45.82"/>
  </r>
  <r>
    <n v="2939"/>
    <s v="NZ-2023-528577"/>
    <x v="245"/>
    <d v="2023-05-14T00:00:00"/>
    <x v="0"/>
    <s v="First Class"/>
    <s v="JO-6111"/>
    <s v="John Chapman"/>
    <x v="0"/>
    <x v="6"/>
    <x v="6"/>
    <x v="1"/>
    <x v="8"/>
    <n v="778.58"/>
    <n v="9"/>
    <n v="0.1"/>
    <n v="128.4"/>
  </r>
  <r>
    <n v="2940"/>
    <s v="NZ-2025-588616"/>
    <x v="417"/>
    <d v="2025-02-18T00:00:00"/>
    <x v="3"/>
    <s v="First Class"/>
    <s v="TR-7103"/>
    <s v="Tracy Orchard-Anderson"/>
    <x v="2"/>
    <x v="2"/>
    <x v="2"/>
    <x v="0"/>
    <x v="10"/>
    <n v="829.99"/>
    <n v="3"/>
    <n v="0"/>
    <n v="132.21"/>
  </r>
  <r>
    <n v="2941"/>
    <s v="NZ-2023-526610"/>
    <x v="1291"/>
    <d v="2023-02-18T00:00:00"/>
    <x v="0"/>
    <s v="Second Class"/>
    <s v="EL-8172"/>
    <s v="Ella Barnes"/>
    <x v="0"/>
    <x v="1"/>
    <x v="1"/>
    <x v="2"/>
    <x v="5"/>
    <n v="1491.19"/>
    <n v="7"/>
    <n v="0.15"/>
    <n v="92.04"/>
  </r>
  <r>
    <n v="2942"/>
    <s v="NZ-2024-913312"/>
    <x v="814"/>
    <d v="2024-06-10T00:00:00"/>
    <x v="2"/>
    <s v="First Class"/>
    <s v="CA-5706"/>
    <s v="Cameron Adams"/>
    <x v="2"/>
    <x v="5"/>
    <x v="5"/>
    <x v="0"/>
    <x v="0"/>
    <n v="604.09"/>
    <n v="4"/>
    <n v="0.15"/>
    <n v="111.35"/>
  </r>
  <r>
    <n v="2943"/>
    <s v="NZ-2022-825829"/>
    <x v="1292"/>
    <d v="2022-11-04T00:00:00"/>
    <x v="4"/>
    <s v="Second Class"/>
    <s v="MA-2462"/>
    <s v="Mark Mortimer"/>
    <x v="2"/>
    <x v="5"/>
    <x v="5"/>
    <x v="2"/>
    <x v="2"/>
    <n v="92.42"/>
    <n v="2"/>
    <n v="0"/>
    <n v="3.93"/>
  </r>
  <r>
    <n v="2944"/>
    <s v="NZ-2025-132950"/>
    <x v="829"/>
    <d v="2025-07-05T00:00:00"/>
    <x v="3"/>
    <s v="Standard Class"/>
    <s v="MA-8074"/>
    <s v="Manaaki Smith-Turnbull"/>
    <x v="1"/>
    <x v="0"/>
    <x v="0"/>
    <x v="2"/>
    <x v="2"/>
    <n v="856.53"/>
    <n v="2"/>
    <n v="0.15"/>
    <n v="197.11"/>
  </r>
  <r>
    <n v="2945"/>
    <s v="NZ-2022-725240"/>
    <x v="924"/>
    <d v="2022-06-30T00:00:00"/>
    <x v="4"/>
    <s v="Standard Class"/>
    <s v="JO-8524"/>
    <s v="Jorja Drake"/>
    <x v="2"/>
    <x v="4"/>
    <x v="4"/>
    <x v="2"/>
    <x v="2"/>
    <n v="136.08000000000001"/>
    <n v="5"/>
    <n v="0"/>
    <n v="21.57"/>
  </r>
  <r>
    <n v="2946"/>
    <s v="NZ-2021-837402"/>
    <x v="221"/>
    <d v="2021-09-15T00:00:00"/>
    <x v="1"/>
    <s v="Standard Class"/>
    <s v="KA-3847"/>
    <s v="Karen Smith-Anderson"/>
    <x v="1"/>
    <x v="9"/>
    <x v="6"/>
    <x v="0"/>
    <x v="6"/>
    <n v="642.29999999999995"/>
    <n v="6"/>
    <n v="0.15"/>
    <n v="139.11000000000001"/>
  </r>
  <r>
    <n v="2947"/>
    <s v="NZ-2022-388621"/>
    <x v="372"/>
    <d v="2022-01-25T00:00:00"/>
    <x v="4"/>
    <s v="First Class"/>
    <s v="JE-6882"/>
    <s v="Jesse Coley"/>
    <x v="2"/>
    <x v="0"/>
    <x v="0"/>
    <x v="2"/>
    <x v="2"/>
    <n v="1132.24"/>
    <n v="9"/>
    <n v="0.2"/>
    <n v="195.72"/>
  </r>
  <r>
    <n v="2948"/>
    <s v="NZ-2024-764113"/>
    <x v="572"/>
    <d v="2024-08-14T00:00:00"/>
    <x v="2"/>
    <s v="Second Class"/>
    <s v="LI-9130"/>
    <s v="Linda O'Brien"/>
    <x v="1"/>
    <x v="4"/>
    <x v="4"/>
    <x v="0"/>
    <x v="10"/>
    <n v="804.94"/>
    <n v="2"/>
    <n v="0.1"/>
    <n v="7.15"/>
  </r>
  <r>
    <n v="2949"/>
    <s v="NZ-2024-533325"/>
    <x v="106"/>
    <d v="2024-01-28T00:00:00"/>
    <x v="2"/>
    <s v="Same Day"/>
    <s v="FI-8575"/>
    <s v="Fiona Simpson"/>
    <x v="2"/>
    <x v="9"/>
    <x v="6"/>
    <x v="2"/>
    <x v="11"/>
    <n v="382.57"/>
    <n v="5"/>
    <n v="0.1"/>
    <n v="74.02"/>
  </r>
  <r>
    <n v="2950"/>
    <s v="NZ-2023-515244"/>
    <x v="1293"/>
    <d v="2023-02-06T00:00:00"/>
    <x v="0"/>
    <s v="Second Class"/>
    <s v="JO-7015"/>
    <s v="Joseph Forsyth-Warner"/>
    <x v="2"/>
    <x v="5"/>
    <x v="5"/>
    <x v="1"/>
    <x v="8"/>
    <n v="519.70000000000005"/>
    <n v="2"/>
    <n v="0.15"/>
    <n v="14.05"/>
  </r>
  <r>
    <n v="2951"/>
    <s v="NZ-2021-421768"/>
    <x v="1294"/>
    <d v="2021-12-03T00:00:00"/>
    <x v="1"/>
    <s v="Second Class"/>
    <s v="SA-6246"/>
    <s v="Samuel Poole"/>
    <x v="1"/>
    <x v="5"/>
    <x v="5"/>
    <x v="2"/>
    <x v="2"/>
    <n v="94.82"/>
    <n v="1"/>
    <n v="0"/>
    <n v="6.08"/>
  </r>
  <r>
    <n v="2952"/>
    <s v="NZ-2023-165733"/>
    <x v="1295"/>
    <d v="2023-11-16T00:00:00"/>
    <x v="0"/>
    <s v="Same Day"/>
    <s v="RA-1283"/>
    <s v="Rachael Kenny"/>
    <x v="0"/>
    <x v="2"/>
    <x v="2"/>
    <x v="0"/>
    <x v="6"/>
    <n v="1475.98"/>
    <n v="9"/>
    <n v="0"/>
    <n v="231.63"/>
  </r>
  <r>
    <n v="2953"/>
    <s v="NZ-2022-666598"/>
    <x v="439"/>
    <d v="2022-07-26T00:00:00"/>
    <x v="4"/>
    <s v="Standard Class"/>
    <s v="JO-1174"/>
    <s v="Jonathan Burt"/>
    <x v="1"/>
    <x v="3"/>
    <x v="3"/>
    <x v="2"/>
    <x v="9"/>
    <n v="641.78"/>
    <n v="10"/>
    <n v="0"/>
    <n v="150.88999999999999"/>
  </r>
  <r>
    <n v="2954"/>
    <s v="NZ-2025-778852"/>
    <x v="1096"/>
    <d v="2025-06-21T00:00:00"/>
    <x v="3"/>
    <s v="First Class"/>
    <s v="JO-9819"/>
    <s v="Joseph Wratt"/>
    <x v="1"/>
    <x v="4"/>
    <x v="4"/>
    <x v="1"/>
    <x v="3"/>
    <n v="1072.24"/>
    <n v="4"/>
    <n v="0"/>
    <n v="224.31"/>
  </r>
  <r>
    <n v="2955"/>
    <s v="NZ-2023-388569"/>
    <x v="1067"/>
    <d v="2023-12-16T00:00:00"/>
    <x v="0"/>
    <s v="First Class"/>
    <s v="OS-5622"/>
    <s v="Oscar Nelson"/>
    <x v="2"/>
    <x v="3"/>
    <x v="3"/>
    <x v="2"/>
    <x v="2"/>
    <n v="941.62"/>
    <n v="10"/>
    <n v="0"/>
    <n v="49.35"/>
  </r>
  <r>
    <n v="2956"/>
    <s v="NZ-2025-141531"/>
    <x v="513"/>
    <d v="2025-01-26T00:00:00"/>
    <x v="3"/>
    <s v="First Class"/>
    <s v="TE-1950"/>
    <s v="Terence McDowall-Sutton"/>
    <x v="2"/>
    <x v="0"/>
    <x v="0"/>
    <x v="1"/>
    <x v="3"/>
    <n v="631.38"/>
    <n v="7"/>
    <n v="0.2"/>
    <n v="50.91"/>
  </r>
  <r>
    <n v="2957"/>
    <s v="NZ-2025-532463"/>
    <x v="502"/>
    <d v="2025-05-22T00:00:00"/>
    <x v="3"/>
    <s v="Standard Class"/>
    <s v="DA-7395"/>
    <s v="David Allen"/>
    <x v="2"/>
    <x v="3"/>
    <x v="3"/>
    <x v="0"/>
    <x v="4"/>
    <n v="281.19"/>
    <n v="7"/>
    <n v="0.15"/>
    <n v="1.81"/>
  </r>
  <r>
    <n v="2958"/>
    <s v="NZ-2022-652659"/>
    <x v="286"/>
    <d v="2022-12-11T00:00:00"/>
    <x v="4"/>
    <s v="Same Day"/>
    <s v="IS-7345"/>
    <s v="Isabella Nicholas"/>
    <x v="1"/>
    <x v="1"/>
    <x v="1"/>
    <x v="0"/>
    <x v="10"/>
    <n v="1045.07"/>
    <n v="1"/>
    <n v="0.1"/>
    <n v="120.79"/>
  </r>
  <r>
    <n v="2959"/>
    <s v="NZ-2021-781438"/>
    <x v="1121"/>
    <d v="2022-01-07T00:00:00"/>
    <x v="4"/>
    <s v="Second Class"/>
    <s v="NI-2429"/>
    <s v="Nicola Gray"/>
    <x v="0"/>
    <x v="0"/>
    <x v="0"/>
    <x v="1"/>
    <x v="3"/>
    <n v="1234.32"/>
    <n v="9"/>
    <n v="0"/>
    <n v="27.14"/>
  </r>
  <r>
    <n v="2960"/>
    <s v="NZ-2025-564812"/>
    <x v="1188"/>
    <d v="2025-05-01T00:00:00"/>
    <x v="3"/>
    <s v="Same Day"/>
    <s v="SH-3839"/>
    <s v="Shirley Neal"/>
    <x v="0"/>
    <x v="7"/>
    <x v="7"/>
    <x v="2"/>
    <x v="11"/>
    <n v="64.02"/>
    <n v="7"/>
    <n v="0.2"/>
    <n v="7.03"/>
  </r>
  <r>
    <n v="2961"/>
    <s v="NZ-2025-366963"/>
    <x v="832"/>
    <d v="2025-05-05T00:00:00"/>
    <x v="3"/>
    <s v="Same Day"/>
    <s v="JA-8634"/>
    <s v="James Price"/>
    <x v="1"/>
    <x v="2"/>
    <x v="2"/>
    <x v="1"/>
    <x v="1"/>
    <n v="194.28"/>
    <n v="4"/>
    <n v="0.2"/>
    <n v="23.14"/>
  </r>
  <r>
    <n v="2962"/>
    <s v="NZ-2023-588971"/>
    <x v="1296"/>
    <d v="2023-03-16T00:00:00"/>
    <x v="0"/>
    <s v="First Class"/>
    <s v="DE-2808"/>
    <s v="Debra Butler"/>
    <x v="1"/>
    <x v="5"/>
    <x v="5"/>
    <x v="1"/>
    <x v="1"/>
    <n v="857.49"/>
    <n v="7"/>
    <n v="0.2"/>
    <n v="187.74"/>
  </r>
  <r>
    <n v="2963"/>
    <s v="NZ-2023-153970"/>
    <x v="1152"/>
    <d v="2023-09-24T00:00:00"/>
    <x v="0"/>
    <s v="Standard Class"/>
    <s v="KI-7146"/>
    <s v="Kingston Ryan"/>
    <x v="0"/>
    <x v="7"/>
    <x v="7"/>
    <x v="2"/>
    <x v="11"/>
    <n v="314.29000000000002"/>
    <n v="2"/>
    <n v="0.15"/>
    <n v="6.32"/>
  </r>
  <r>
    <n v="2964"/>
    <s v="NZ-2022-455008"/>
    <x v="64"/>
    <d v="2022-03-26T00:00:00"/>
    <x v="4"/>
    <s v="Second Class"/>
    <s v="RO-1931"/>
    <s v="Robert Sowman-Eaton"/>
    <x v="2"/>
    <x v="4"/>
    <x v="4"/>
    <x v="0"/>
    <x v="10"/>
    <n v="214.96"/>
    <n v="7"/>
    <n v="0"/>
    <n v="57.69"/>
  </r>
  <r>
    <n v="2965"/>
    <s v="NZ-2021-911134"/>
    <x v="1121"/>
    <d v="2022-01-01T00:00:00"/>
    <x v="4"/>
    <s v="Second Class"/>
    <s v="TA-8930"/>
    <s v="Tayla MacDonald"/>
    <x v="0"/>
    <x v="7"/>
    <x v="7"/>
    <x v="1"/>
    <x v="7"/>
    <n v="751.84"/>
    <n v="5"/>
    <n v="0.15"/>
    <n v="48.74"/>
  </r>
  <r>
    <n v="2966"/>
    <s v="NZ-2021-528174"/>
    <x v="1017"/>
    <d v="2021-08-02T00:00:00"/>
    <x v="1"/>
    <s v="Same Day"/>
    <s v="SH-2594"/>
    <s v="Shannon Jones-Watts"/>
    <x v="0"/>
    <x v="3"/>
    <x v="3"/>
    <x v="0"/>
    <x v="6"/>
    <n v="305.67"/>
    <n v="10"/>
    <n v="0.15"/>
    <n v="19.579999999999998"/>
  </r>
  <r>
    <n v="2967"/>
    <s v="NZ-2022-348689"/>
    <x v="492"/>
    <d v="2022-03-09T00:00:00"/>
    <x v="4"/>
    <s v="First Class"/>
    <s v="AN-6414"/>
    <s v="Andrew Ireland-Sixtus"/>
    <x v="1"/>
    <x v="1"/>
    <x v="1"/>
    <x v="2"/>
    <x v="9"/>
    <n v="978.42"/>
    <n v="10"/>
    <n v="0.1"/>
    <n v="2.97"/>
  </r>
  <r>
    <n v="2968"/>
    <s v="NZ-2025-270233"/>
    <x v="964"/>
    <d v="2025-02-03T00:00:00"/>
    <x v="3"/>
    <s v="Second Class"/>
    <s v="WE-5272"/>
    <s v="Wendy Moore-Thompson"/>
    <x v="2"/>
    <x v="0"/>
    <x v="0"/>
    <x v="1"/>
    <x v="8"/>
    <n v="855.26"/>
    <n v="2"/>
    <n v="0.2"/>
    <n v="164.73"/>
  </r>
  <r>
    <n v="2969"/>
    <s v="NZ-2023-838837"/>
    <x v="803"/>
    <d v="2023-05-09T00:00:00"/>
    <x v="0"/>
    <s v="First Class"/>
    <s v="TA-8525"/>
    <s v="Tanya Hewitt-Nielsen"/>
    <x v="2"/>
    <x v="5"/>
    <x v="5"/>
    <x v="0"/>
    <x v="10"/>
    <n v="1119.03"/>
    <n v="9"/>
    <n v="0.15"/>
    <n v="241.67"/>
  </r>
  <r>
    <n v="2970"/>
    <s v="NZ-2021-439470"/>
    <x v="199"/>
    <d v="2021-10-04T00:00:00"/>
    <x v="1"/>
    <s v="Second Class"/>
    <s v="CH-5768"/>
    <s v="Christopher Perry-Foot"/>
    <x v="2"/>
    <x v="0"/>
    <x v="0"/>
    <x v="2"/>
    <x v="9"/>
    <n v="451.86"/>
    <n v="8"/>
    <n v="0.2"/>
    <n v="11.58"/>
  </r>
  <r>
    <n v="2971"/>
    <s v="NZ-2022-640882"/>
    <x v="1194"/>
    <d v="2022-07-23T00:00:00"/>
    <x v="4"/>
    <s v="First Class"/>
    <s v="JU-6884"/>
    <s v="Julie Thomas"/>
    <x v="0"/>
    <x v="6"/>
    <x v="6"/>
    <x v="2"/>
    <x v="5"/>
    <n v="1346.97"/>
    <n v="8"/>
    <n v="0.15"/>
    <n v="115.69"/>
  </r>
  <r>
    <n v="2972"/>
    <s v="NZ-2025-856337"/>
    <x v="1272"/>
    <d v="2025-02-06T00:00:00"/>
    <x v="3"/>
    <s v="First Class"/>
    <s v="SU-4508"/>
    <s v="Suzanne Short-Kelly"/>
    <x v="0"/>
    <x v="3"/>
    <x v="3"/>
    <x v="1"/>
    <x v="1"/>
    <n v="89.59"/>
    <n v="1"/>
    <n v="0.2"/>
    <n v="14.68"/>
  </r>
  <r>
    <n v="2973"/>
    <s v="NZ-2021-297656"/>
    <x v="224"/>
    <d v="2021-12-13T00:00:00"/>
    <x v="1"/>
    <s v="Standard Class"/>
    <s v="JO-6224"/>
    <s v="Joseph Campbell"/>
    <x v="1"/>
    <x v="0"/>
    <x v="0"/>
    <x v="0"/>
    <x v="10"/>
    <n v="165.05"/>
    <n v="4"/>
    <n v="0.2"/>
    <n v="29.92"/>
  </r>
  <r>
    <n v="2974"/>
    <s v="NZ-2025-626746"/>
    <x v="335"/>
    <d v="2025-04-28T00:00:00"/>
    <x v="3"/>
    <s v="Same Day"/>
    <s v="RO-3494"/>
    <s v="Robyn Smith"/>
    <x v="1"/>
    <x v="9"/>
    <x v="6"/>
    <x v="1"/>
    <x v="3"/>
    <n v="1293.1500000000001"/>
    <n v="7"/>
    <n v="0"/>
    <n v="273.56"/>
  </r>
  <r>
    <n v="2975"/>
    <s v="NZ-2023-959875"/>
    <x v="345"/>
    <d v="2023-07-04T00:00:00"/>
    <x v="0"/>
    <s v="Standard Class"/>
    <s v="RU-5538"/>
    <s v="Russell Jensen"/>
    <x v="1"/>
    <x v="5"/>
    <x v="5"/>
    <x v="1"/>
    <x v="3"/>
    <n v="73.430000000000007"/>
    <n v="8"/>
    <n v="0.1"/>
    <n v="4.8899999999999997"/>
  </r>
  <r>
    <n v="2976"/>
    <s v="NZ-2025-846707"/>
    <x v="13"/>
    <d v="2025-03-03T00:00:00"/>
    <x v="3"/>
    <s v="Same Day"/>
    <s v="SA-9402"/>
    <s v="Sam Lee"/>
    <x v="0"/>
    <x v="1"/>
    <x v="1"/>
    <x v="0"/>
    <x v="10"/>
    <n v="643.23"/>
    <n v="2"/>
    <n v="0"/>
    <n v="30.17"/>
  </r>
  <r>
    <n v="2977"/>
    <s v="NZ-2025-465540"/>
    <x v="279"/>
    <d v="2025-05-31T00:00:00"/>
    <x v="3"/>
    <s v="Same Day"/>
    <s v="CH-8627"/>
    <s v="Christine MacKenzie"/>
    <x v="0"/>
    <x v="4"/>
    <x v="4"/>
    <x v="2"/>
    <x v="11"/>
    <n v="1209.32"/>
    <n v="7"/>
    <n v="0"/>
    <n v="175.71"/>
  </r>
  <r>
    <n v="2978"/>
    <s v="NZ-2023-810126"/>
    <x v="440"/>
    <d v="2023-07-29T00:00:00"/>
    <x v="0"/>
    <s v="Standard Class"/>
    <s v="AI-3070"/>
    <s v="Aimee Hickey"/>
    <x v="2"/>
    <x v="6"/>
    <x v="6"/>
    <x v="1"/>
    <x v="7"/>
    <n v="756.3"/>
    <n v="5"/>
    <n v="0.2"/>
    <n v="-6.43"/>
  </r>
  <r>
    <n v="2979"/>
    <s v="NZ-2022-275329"/>
    <x v="860"/>
    <d v="2022-06-28T00:00:00"/>
    <x v="4"/>
    <s v="First Class"/>
    <s v="JA-1355"/>
    <s v="Jason Jones"/>
    <x v="1"/>
    <x v="6"/>
    <x v="6"/>
    <x v="2"/>
    <x v="9"/>
    <n v="846.49"/>
    <n v="7"/>
    <n v="0.1"/>
    <n v="82.4"/>
  </r>
  <r>
    <n v="2980"/>
    <s v="NZ-2025-491821"/>
    <x v="422"/>
    <d v="2025-05-14T00:00:00"/>
    <x v="3"/>
    <s v="Second Class"/>
    <s v="RE-7151"/>
    <s v="Renee Wells"/>
    <x v="2"/>
    <x v="3"/>
    <x v="3"/>
    <x v="0"/>
    <x v="6"/>
    <n v="259"/>
    <n v="3"/>
    <n v="0.1"/>
    <n v="16.02"/>
  </r>
  <r>
    <n v="2981"/>
    <s v="NZ-2024-387039"/>
    <x v="1297"/>
    <d v="2024-10-27T00:00:00"/>
    <x v="2"/>
    <s v="Second Class"/>
    <s v="PH-5820"/>
    <s v="Philip Payne"/>
    <x v="1"/>
    <x v="9"/>
    <x v="6"/>
    <x v="0"/>
    <x v="10"/>
    <n v="1327.35"/>
    <n v="9"/>
    <n v="0.15"/>
    <n v="-18.239999999999998"/>
  </r>
  <r>
    <n v="2982"/>
    <s v="NZ-2021-209651"/>
    <x v="775"/>
    <d v="2021-08-03T00:00:00"/>
    <x v="1"/>
    <s v="Second Class"/>
    <s v="JO-5025"/>
    <s v="Joanna Collis-Hutchinson"/>
    <x v="0"/>
    <x v="3"/>
    <x v="3"/>
    <x v="2"/>
    <x v="5"/>
    <n v="417.59"/>
    <n v="2"/>
    <n v="0.15"/>
    <n v="31.06"/>
  </r>
  <r>
    <n v="2983"/>
    <s v="NZ-2024-488566"/>
    <x v="1298"/>
    <d v="2024-07-20T00:00:00"/>
    <x v="2"/>
    <s v="Standard Class"/>
    <s v="OL-9250"/>
    <s v="Olivia McIntyre"/>
    <x v="0"/>
    <x v="1"/>
    <x v="1"/>
    <x v="2"/>
    <x v="9"/>
    <n v="948.51"/>
    <n v="8"/>
    <n v="0.1"/>
    <n v="207.6"/>
  </r>
  <r>
    <n v="2984"/>
    <s v="NZ-2024-246784"/>
    <x v="1299"/>
    <d v="2024-06-28T00:00:00"/>
    <x v="2"/>
    <s v="Second Class"/>
    <s v="LE-7177"/>
    <s v="Leo Harris"/>
    <x v="0"/>
    <x v="5"/>
    <x v="5"/>
    <x v="1"/>
    <x v="8"/>
    <n v="1137.25"/>
    <n v="6"/>
    <n v="0.1"/>
    <n v="257.70999999999998"/>
  </r>
  <r>
    <n v="2985"/>
    <s v="NZ-2025-669327"/>
    <x v="1268"/>
    <d v="2025-05-28T00:00:00"/>
    <x v="3"/>
    <s v="Same Day"/>
    <s v="PO-5585"/>
    <s v="Poppy Mortimer"/>
    <x v="2"/>
    <x v="3"/>
    <x v="3"/>
    <x v="1"/>
    <x v="1"/>
    <n v="1127.6199999999999"/>
    <n v="10"/>
    <n v="0"/>
    <n v="42.05"/>
  </r>
  <r>
    <n v="2986"/>
    <s v="NZ-2023-641985"/>
    <x v="99"/>
    <d v="2023-11-02T00:00:00"/>
    <x v="0"/>
    <s v="Second Class"/>
    <s v="LE-8320"/>
    <s v="Leanne Roberts"/>
    <x v="1"/>
    <x v="9"/>
    <x v="6"/>
    <x v="1"/>
    <x v="1"/>
    <n v="143.57"/>
    <n v="3"/>
    <n v="0.1"/>
    <n v="22.68"/>
  </r>
  <r>
    <n v="2987"/>
    <s v="NZ-2021-549432"/>
    <x v="220"/>
    <d v="2021-12-09T00:00:00"/>
    <x v="1"/>
    <s v="Same Day"/>
    <s v="MI-8793"/>
    <s v="Michael Taylor"/>
    <x v="0"/>
    <x v="2"/>
    <x v="2"/>
    <x v="0"/>
    <x v="6"/>
    <n v="946.03"/>
    <n v="6"/>
    <n v="0.15"/>
    <n v="178.1"/>
  </r>
  <r>
    <n v="2988"/>
    <s v="NZ-2022-458519"/>
    <x v="140"/>
    <d v="2022-12-02T00:00:00"/>
    <x v="4"/>
    <s v="Standard Class"/>
    <s v="CA-1316"/>
    <s v="Casey Fletcher"/>
    <x v="0"/>
    <x v="9"/>
    <x v="6"/>
    <x v="1"/>
    <x v="3"/>
    <n v="1462.21"/>
    <n v="10"/>
    <n v="0"/>
    <n v="252.35"/>
  </r>
  <r>
    <n v="2989"/>
    <s v="NZ-2022-332277"/>
    <x v="786"/>
    <d v="2022-07-22T00:00:00"/>
    <x v="4"/>
    <s v="Second Class"/>
    <s v="CH-5815"/>
    <s v="Christopher Laing"/>
    <x v="0"/>
    <x v="0"/>
    <x v="0"/>
    <x v="1"/>
    <x v="1"/>
    <n v="366.39"/>
    <n v="8"/>
    <n v="0.2"/>
    <n v="7.38"/>
  </r>
  <r>
    <n v="2990"/>
    <s v="NZ-2022-337076"/>
    <x v="194"/>
    <d v="2022-06-02T00:00:00"/>
    <x v="4"/>
    <s v="Second Class"/>
    <s v="MA-7525"/>
    <s v="Matthew Reid"/>
    <x v="0"/>
    <x v="5"/>
    <x v="5"/>
    <x v="0"/>
    <x v="4"/>
    <n v="776.12"/>
    <n v="2"/>
    <n v="0.1"/>
    <n v="36.54"/>
  </r>
  <r>
    <n v="2991"/>
    <s v="NZ-2024-987854"/>
    <x v="291"/>
    <d v="2024-07-21T00:00:00"/>
    <x v="2"/>
    <s v="Second Class"/>
    <s v="JE-2208"/>
    <s v="Jennifer Craw-Jennings"/>
    <x v="0"/>
    <x v="0"/>
    <x v="0"/>
    <x v="0"/>
    <x v="4"/>
    <n v="1411.84"/>
    <n v="2"/>
    <n v="0"/>
    <n v="80.48"/>
  </r>
  <r>
    <n v="2992"/>
    <s v="NZ-2024-790655"/>
    <x v="459"/>
    <d v="2024-09-07T00:00:00"/>
    <x v="2"/>
    <s v="First Class"/>
    <s v="JO-2073"/>
    <s v="Joel Crawford-Smith"/>
    <x v="0"/>
    <x v="6"/>
    <x v="6"/>
    <x v="1"/>
    <x v="8"/>
    <n v="1002.59"/>
    <n v="7"/>
    <n v="0.15"/>
    <n v="5.71"/>
  </r>
  <r>
    <n v="2993"/>
    <s v="NZ-2023-449371"/>
    <x v="706"/>
    <d v="2023-02-05T00:00:00"/>
    <x v="0"/>
    <s v="First Class"/>
    <s v="WA-4193"/>
    <s v="Warren Parsons-Barnes"/>
    <x v="1"/>
    <x v="0"/>
    <x v="0"/>
    <x v="2"/>
    <x v="9"/>
    <n v="204.6"/>
    <n v="9"/>
    <n v="0"/>
    <n v="13.93"/>
  </r>
  <r>
    <n v="2994"/>
    <s v="NZ-2024-296848"/>
    <x v="1300"/>
    <d v="2024-01-06T00:00:00"/>
    <x v="2"/>
    <s v="Standard Class"/>
    <s v="JO-6388"/>
    <s v="Joseph O'Sullivan"/>
    <x v="2"/>
    <x v="6"/>
    <x v="6"/>
    <x v="2"/>
    <x v="5"/>
    <n v="491.95"/>
    <n v="8"/>
    <n v="0.15"/>
    <n v="0.86"/>
  </r>
  <r>
    <n v="2995"/>
    <s v="NZ-2025-434864"/>
    <x v="1301"/>
    <d v="2025-04-29T00:00:00"/>
    <x v="3"/>
    <s v="Standard Class"/>
    <s v="RO-8552"/>
    <s v="Robert Hart"/>
    <x v="0"/>
    <x v="1"/>
    <x v="1"/>
    <x v="0"/>
    <x v="0"/>
    <n v="866.88"/>
    <n v="5"/>
    <n v="0.1"/>
    <n v="155.76"/>
  </r>
  <r>
    <n v="2996"/>
    <s v="NZ-2022-601535"/>
    <x v="871"/>
    <d v="2022-01-25T00:00:00"/>
    <x v="4"/>
    <s v="Same Day"/>
    <s v="JO-3852"/>
    <s v="Joanne Ingram"/>
    <x v="1"/>
    <x v="5"/>
    <x v="5"/>
    <x v="1"/>
    <x v="8"/>
    <n v="152.66"/>
    <n v="3"/>
    <n v="0.2"/>
    <n v="6.92"/>
  </r>
  <r>
    <n v="2997"/>
    <s v="NZ-2023-393987"/>
    <x v="1302"/>
    <d v="2023-12-30T00:00:00"/>
    <x v="0"/>
    <s v="Standard Class"/>
    <s v="CR-4416"/>
    <s v="Craig Blair"/>
    <x v="0"/>
    <x v="5"/>
    <x v="5"/>
    <x v="0"/>
    <x v="10"/>
    <n v="1143.68"/>
    <n v="7"/>
    <n v="0.15"/>
    <n v="6.19"/>
  </r>
  <r>
    <n v="2998"/>
    <s v="NZ-2025-796470"/>
    <x v="1303"/>
    <d v="2025-05-16T00:00:00"/>
    <x v="3"/>
    <s v="Standard Class"/>
    <s v="AL-7083"/>
    <s v="Alexander Skinner"/>
    <x v="2"/>
    <x v="3"/>
    <x v="3"/>
    <x v="0"/>
    <x v="6"/>
    <n v="781.09"/>
    <n v="1"/>
    <n v="0"/>
    <n v="44.31"/>
  </r>
  <r>
    <n v="2999"/>
    <s v="NZ-2021-578311"/>
    <x v="85"/>
    <d v="2021-08-26T00:00:00"/>
    <x v="1"/>
    <s v="Standard Class"/>
    <s v="DA-5146"/>
    <s v="David Burns-Morrison"/>
    <x v="2"/>
    <x v="8"/>
    <x v="8"/>
    <x v="2"/>
    <x v="11"/>
    <n v="815.9"/>
    <n v="8"/>
    <n v="0.15"/>
    <n v="61.91"/>
  </r>
  <r>
    <n v="3000"/>
    <s v="NZ-2024-977091"/>
    <x v="1090"/>
    <d v="2024-06-22T00:00:00"/>
    <x v="2"/>
    <s v="First Class"/>
    <s v="JO-3982"/>
    <s v="Joanna Douglas"/>
    <x v="1"/>
    <x v="0"/>
    <x v="0"/>
    <x v="2"/>
    <x v="9"/>
    <n v="1276.3900000000001"/>
    <n v="10"/>
    <n v="0.1"/>
    <n v="63.58"/>
  </r>
  <r>
    <n v="3001"/>
    <s v="NZ-2023-371280"/>
    <x v="869"/>
    <d v="2023-01-15T00:00:00"/>
    <x v="0"/>
    <s v="Same Day"/>
    <s v="AL-3684"/>
    <s v="Alison Turner"/>
    <x v="1"/>
    <x v="2"/>
    <x v="2"/>
    <x v="2"/>
    <x v="9"/>
    <n v="1131.1400000000001"/>
    <n v="7"/>
    <n v="0"/>
    <n v="142.28"/>
  </r>
  <r>
    <n v="3002"/>
    <s v="NZ-2025-746265"/>
    <x v="167"/>
    <d v="2025-04-14T00:00:00"/>
    <x v="3"/>
    <s v="Second Class"/>
    <s v="KA-7945"/>
    <s v="Karen Alexander-Smith"/>
    <x v="0"/>
    <x v="1"/>
    <x v="1"/>
    <x v="1"/>
    <x v="1"/>
    <n v="414.82"/>
    <n v="6"/>
    <n v="0.1"/>
    <n v="17.239999999999998"/>
  </r>
  <r>
    <n v="3003"/>
    <s v="NZ-2025-553393"/>
    <x v="206"/>
    <d v="2025-04-26T00:00:00"/>
    <x v="3"/>
    <s v="Standard Class"/>
    <s v="AL-9371"/>
    <s v="Alexandra Thompson-Hutchinson"/>
    <x v="0"/>
    <x v="3"/>
    <x v="3"/>
    <x v="0"/>
    <x v="10"/>
    <n v="1082.3399999999999"/>
    <n v="6"/>
    <n v="0.15"/>
    <n v="57.28"/>
  </r>
  <r>
    <n v="3004"/>
    <s v="NZ-2022-906803"/>
    <x v="873"/>
    <d v="2022-04-04T00:00:00"/>
    <x v="4"/>
    <s v="Same Day"/>
    <s v="ST-8528"/>
    <s v="Stephen Ewart"/>
    <x v="2"/>
    <x v="0"/>
    <x v="0"/>
    <x v="0"/>
    <x v="10"/>
    <n v="1149.2"/>
    <n v="1"/>
    <n v="0.15"/>
    <n v="172.31"/>
  </r>
  <r>
    <n v="3005"/>
    <s v="NZ-2024-330535"/>
    <x v="1025"/>
    <d v="2024-01-09T00:00:00"/>
    <x v="2"/>
    <s v="Same Day"/>
    <s v="DO-9071"/>
    <s v="Douglas Lancaster"/>
    <x v="2"/>
    <x v="2"/>
    <x v="2"/>
    <x v="0"/>
    <x v="0"/>
    <n v="292.14999999999998"/>
    <n v="5"/>
    <n v="0"/>
    <n v="23.89"/>
  </r>
  <r>
    <n v="3006"/>
    <s v="NZ-2021-850780"/>
    <x v="1225"/>
    <d v="2021-11-23T00:00:00"/>
    <x v="1"/>
    <s v="Standard Class"/>
    <s v="RI-4416"/>
    <s v="Richard Gledhill-Greer"/>
    <x v="1"/>
    <x v="1"/>
    <x v="1"/>
    <x v="0"/>
    <x v="4"/>
    <n v="1467.33"/>
    <n v="10"/>
    <n v="0.2"/>
    <n v="234.77"/>
  </r>
  <r>
    <n v="3007"/>
    <s v="NZ-2022-559626"/>
    <x v="662"/>
    <d v="2022-03-27T00:00:00"/>
    <x v="4"/>
    <s v="Same Day"/>
    <s v="DA-9061"/>
    <s v="David Davis"/>
    <x v="1"/>
    <x v="6"/>
    <x v="6"/>
    <x v="1"/>
    <x v="8"/>
    <n v="509.96"/>
    <n v="7"/>
    <n v="0.15"/>
    <n v="84.13"/>
  </r>
  <r>
    <n v="3008"/>
    <s v="NZ-2022-616440"/>
    <x v="1231"/>
    <d v="2022-07-26T00:00:00"/>
    <x v="4"/>
    <s v="Same Day"/>
    <s v="AN-1235"/>
    <s v="Angela Hubbard"/>
    <x v="2"/>
    <x v="4"/>
    <x v="4"/>
    <x v="0"/>
    <x v="6"/>
    <n v="1040.6099999999999"/>
    <n v="7"/>
    <n v="0.2"/>
    <n v="102.88"/>
  </r>
  <r>
    <n v="3009"/>
    <s v="NZ-2024-684699"/>
    <x v="1260"/>
    <d v="2024-11-10T00:00:00"/>
    <x v="2"/>
    <s v="First Class"/>
    <s v="SU-1487"/>
    <s v="Summer Hudson"/>
    <x v="0"/>
    <x v="5"/>
    <x v="5"/>
    <x v="0"/>
    <x v="4"/>
    <n v="1194.51"/>
    <n v="4"/>
    <n v="0.15"/>
    <n v="169.18"/>
  </r>
  <r>
    <n v="3010"/>
    <s v="NZ-2025-429833"/>
    <x v="401"/>
    <d v="2025-04-05T00:00:00"/>
    <x v="3"/>
    <s v="Same Day"/>
    <s v="GE-2608"/>
    <s v="George Hodson-Carter"/>
    <x v="0"/>
    <x v="3"/>
    <x v="3"/>
    <x v="0"/>
    <x v="4"/>
    <n v="641.91999999999996"/>
    <n v="8"/>
    <n v="0"/>
    <n v="66.239999999999995"/>
  </r>
  <r>
    <n v="3011"/>
    <s v="NZ-2024-184371"/>
    <x v="520"/>
    <d v="2024-03-02T00:00:00"/>
    <x v="2"/>
    <s v="First Class"/>
    <s v="GO-1091"/>
    <s v="Gordon Smith"/>
    <x v="2"/>
    <x v="5"/>
    <x v="5"/>
    <x v="1"/>
    <x v="3"/>
    <n v="791.88"/>
    <n v="5"/>
    <n v="0"/>
    <n v="230.49"/>
  </r>
  <r>
    <n v="3012"/>
    <s v="NZ-2022-718897"/>
    <x v="957"/>
    <d v="2022-11-13T00:00:00"/>
    <x v="4"/>
    <s v="Second Class"/>
    <s v="PO-7061"/>
    <s v="Poppy Scott-Barnett"/>
    <x v="1"/>
    <x v="6"/>
    <x v="6"/>
    <x v="0"/>
    <x v="10"/>
    <n v="75.44"/>
    <n v="7"/>
    <n v="0"/>
    <n v="3.36"/>
  </r>
  <r>
    <n v="3013"/>
    <s v="NZ-2022-937909"/>
    <x v="1304"/>
    <d v="2022-04-27T00:00:00"/>
    <x v="4"/>
    <s v="First Class"/>
    <s v="JO-9034"/>
    <s v="John Nolan"/>
    <x v="2"/>
    <x v="2"/>
    <x v="2"/>
    <x v="2"/>
    <x v="5"/>
    <n v="220.45"/>
    <n v="1"/>
    <n v="0.2"/>
    <n v="40.07"/>
  </r>
  <r>
    <n v="3014"/>
    <s v="NZ-2022-904755"/>
    <x v="77"/>
    <d v="2022-10-29T00:00:00"/>
    <x v="4"/>
    <s v="First Class"/>
    <s v="CH-9702"/>
    <s v="Christopher Ryan"/>
    <x v="2"/>
    <x v="4"/>
    <x v="4"/>
    <x v="0"/>
    <x v="0"/>
    <n v="497.51"/>
    <n v="2"/>
    <n v="0.15"/>
    <n v="105.11"/>
  </r>
  <r>
    <n v="3015"/>
    <s v="NZ-2024-366069"/>
    <x v="623"/>
    <d v="2024-01-20T00:00:00"/>
    <x v="2"/>
    <s v="Standard Class"/>
    <s v="EM-8627"/>
    <s v="Emma Carter"/>
    <x v="0"/>
    <x v="9"/>
    <x v="6"/>
    <x v="0"/>
    <x v="6"/>
    <n v="1256.1500000000001"/>
    <n v="2"/>
    <n v="0.15"/>
    <n v="280.79000000000002"/>
  </r>
  <r>
    <n v="3016"/>
    <s v="NZ-2024-559140"/>
    <x v="558"/>
    <d v="2024-07-22T00:00:00"/>
    <x v="2"/>
    <s v="Same Day"/>
    <s v="CH-1002"/>
    <s v="Charlotte Seymour"/>
    <x v="2"/>
    <x v="3"/>
    <x v="3"/>
    <x v="1"/>
    <x v="7"/>
    <n v="211.72"/>
    <n v="6"/>
    <n v="0.2"/>
    <n v="17.7"/>
  </r>
  <r>
    <n v="3017"/>
    <s v="NZ-2021-879904"/>
    <x v="716"/>
    <d v="2021-11-26T00:00:00"/>
    <x v="1"/>
    <s v="Second Class"/>
    <s v="TR-2120"/>
    <s v="Tracy Gray"/>
    <x v="0"/>
    <x v="6"/>
    <x v="6"/>
    <x v="0"/>
    <x v="10"/>
    <n v="534.29999999999995"/>
    <n v="2"/>
    <n v="0.15"/>
    <n v="99.42"/>
  </r>
  <r>
    <n v="3018"/>
    <s v="NZ-2023-707229"/>
    <x v="560"/>
    <d v="2023-12-06T00:00:00"/>
    <x v="0"/>
    <s v="Same Day"/>
    <s v="SU-8100"/>
    <s v="Susan Turnbull"/>
    <x v="0"/>
    <x v="9"/>
    <x v="6"/>
    <x v="2"/>
    <x v="11"/>
    <n v="576.66"/>
    <n v="7"/>
    <n v="0.1"/>
    <n v="36.17"/>
  </r>
  <r>
    <n v="3019"/>
    <s v="NZ-2024-151734"/>
    <x v="511"/>
    <d v="2024-04-25T00:00:00"/>
    <x v="2"/>
    <s v="Second Class"/>
    <s v="BL-1114"/>
    <s v="Blair Marshall"/>
    <x v="1"/>
    <x v="6"/>
    <x v="6"/>
    <x v="2"/>
    <x v="5"/>
    <n v="576.07000000000005"/>
    <n v="4"/>
    <n v="0"/>
    <n v="100.31"/>
  </r>
  <r>
    <n v="3020"/>
    <s v="NZ-2021-135724"/>
    <x v="951"/>
    <d v="2021-10-25T00:00:00"/>
    <x v="1"/>
    <s v="Standard Class"/>
    <s v="GR-7136"/>
    <s v="Grant Aldridge"/>
    <x v="0"/>
    <x v="7"/>
    <x v="7"/>
    <x v="2"/>
    <x v="11"/>
    <n v="601.72"/>
    <n v="6"/>
    <n v="0.1"/>
    <n v="26.54"/>
  </r>
  <r>
    <n v="3021"/>
    <s v="NZ-2025-185957"/>
    <x v="276"/>
    <d v="2025-07-01T00:00:00"/>
    <x v="3"/>
    <s v="Second Class"/>
    <s v="NA-4831"/>
    <s v="Nathan Williams"/>
    <x v="1"/>
    <x v="7"/>
    <x v="7"/>
    <x v="2"/>
    <x v="9"/>
    <n v="622.01"/>
    <n v="5"/>
    <n v="0.1"/>
    <n v="112.91"/>
  </r>
  <r>
    <n v="3022"/>
    <s v="NZ-2024-387753"/>
    <x v="1267"/>
    <d v="2024-07-27T00:00:00"/>
    <x v="2"/>
    <s v="Same Day"/>
    <s v="CO-3423"/>
    <s v="Corey Baldwin"/>
    <x v="1"/>
    <x v="6"/>
    <x v="6"/>
    <x v="0"/>
    <x v="4"/>
    <n v="1189.0999999999999"/>
    <n v="3"/>
    <n v="0"/>
    <n v="146.97"/>
  </r>
  <r>
    <n v="3023"/>
    <s v="NZ-2022-982255"/>
    <x v="1305"/>
    <d v="2022-08-29T00:00:00"/>
    <x v="4"/>
    <s v="Standard Class"/>
    <s v="RO-9806"/>
    <s v="Rochelle Gibb"/>
    <x v="2"/>
    <x v="7"/>
    <x v="7"/>
    <x v="0"/>
    <x v="10"/>
    <n v="394.56"/>
    <n v="7"/>
    <n v="0.2"/>
    <n v="84.42"/>
  </r>
  <r>
    <n v="3024"/>
    <s v="NZ-2022-305341"/>
    <x v="241"/>
    <d v="2022-10-17T00:00:00"/>
    <x v="4"/>
    <s v="Second Class"/>
    <s v="WA-1007"/>
    <s v="Warren Campbell-Saunders"/>
    <x v="1"/>
    <x v="8"/>
    <x v="8"/>
    <x v="0"/>
    <x v="6"/>
    <n v="132.07"/>
    <n v="6"/>
    <n v="0"/>
    <n v="5.27"/>
  </r>
  <r>
    <n v="3025"/>
    <s v="NZ-2025-758020"/>
    <x v="417"/>
    <d v="2025-02-20T00:00:00"/>
    <x v="3"/>
    <s v="Same Day"/>
    <s v="SE-8499"/>
    <s v="Sean Jamieson"/>
    <x v="0"/>
    <x v="4"/>
    <x v="4"/>
    <x v="0"/>
    <x v="10"/>
    <n v="1465.47"/>
    <n v="6"/>
    <n v="0.15"/>
    <n v="331.37"/>
  </r>
  <r>
    <n v="3026"/>
    <s v="NZ-2024-550238"/>
    <x v="125"/>
    <d v="2024-04-25T00:00:00"/>
    <x v="2"/>
    <s v="Same Day"/>
    <s v="RE-8473"/>
    <s v="Rebecca McDonald-Jones"/>
    <x v="0"/>
    <x v="5"/>
    <x v="5"/>
    <x v="2"/>
    <x v="5"/>
    <n v="1240.8"/>
    <n v="7"/>
    <n v="0.1"/>
    <n v="-2.74"/>
  </r>
  <r>
    <n v="3027"/>
    <s v="NZ-2025-464902"/>
    <x v="1306"/>
    <d v="2025-03-27T00:00:00"/>
    <x v="3"/>
    <s v="Standard Class"/>
    <s v="KA-7464"/>
    <s v="Karen Pritchard-Walton"/>
    <x v="2"/>
    <x v="6"/>
    <x v="6"/>
    <x v="2"/>
    <x v="5"/>
    <n v="1168.42"/>
    <n v="6"/>
    <n v="0.2"/>
    <n v="53.01"/>
  </r>
  <r>
    <n v="3028"/>
    <s v="NZ-2024-103091"/>
    <x v="1223"/>
    <d v="2024-03-24T00:00:00"/>
    <x v="2"/>
    <s v="Same Day"/>
    <s v="IS-8302"/>
    <s v="Isabella Bartlett-Douglas"/>
    <x v="1"/>
    <x v="5"/>
    <x v="5"/>
    <x v="2"/>
    <x v="9"/>
    <n v="530.21"/>
    <n v="9"/>
    <n v="0"/>
    <n v="156.18"/>
  </r>
  <r>
    <n v="3029"/>
    <s v="NZ-2022-864111"/>
    <x v="853"/>
    <d v="2022-04-27T00:00:00"/>
    <x v="4"/>
    <s v="Same Day"/>
    <s v="JA-3277"/>
    <s v="Jason Lambert"/>
    <x v="1"/>
    <x v="5"/>
    <x v="5"/>
    <x v="2"/>
    <x v="2"/>
    <n v="1250.02"/>
    <n v="4"/>
    <n v="0.2"/>
    <n v="186.66"/>
  </r>
  <r>
    <n v="3030"/>
    <s v="NZ-2022-288757"/>
    <x v="262"/>
    <d v="2022-01-15T00:00:00"/>
    <x v="4"/>
    <s v="Standard Class"/>
    <s v="JA-1591"/>
    <s v="Jamie Reed"/>
    <x v="2"/>
    <x v="4"/>
    <x v="4"/>
    <x v="0"/>
    <x v="6"/>
    <n v="402.6"/>
    <n v="6"/>
    <n v="0.1"/>
    <n v="76.819999999999993"/>
  </r>
  <r>
    <n v="3031"/>
    <s v="NZ-2022-632545"/>
    <x v="380"/>
    <d v="2022-10-13T00:00:00"/>
    <x v="4"/>
    <s v="Standard Class"/>
    <s v="AL-5581"/>
    <s v="Alex Matthews-Reeves"/>
    <x v="1"/>
    <x v="7"/>
    <x v="7"/>
    <x v="0"/>
    <x v="6"/>
    <n v="150.49"/>
    <n v="5"/>
    <n v="0.1"/>
    <n v="13.53"/>
  </r>
  <r>
    <n v="3032"/>
    <s v="NZ-2024-440900"/>
    <x v="534"/>
    <d v="2024-05-23T00:00:00"/>
    <x v="2"/>
    <s v="Same Day"/>
    <s v="EM-4907"/>
    <s v="Emily Eden-Taylor"/>
    <x v="1"/>
    <x v="5"/>
    <x v="5"/>
    <x v="1"/>
    <x v="8"/>
    <n v="945.06"/>
    <n v="6"/>
    <n v="0"/>
    <n v="42.93"/>
  </r>
  <r>
    <n v="3033"/>
    <s v="NZ-2024-136368"/>
    <x v="3"/>
    <d v="2024-06-08T00:00:00"/>
    <x v="2"/>
    <s v="Standard Class"/>
    <s v="LY-9384"/>
    <s v="Lynette Taylor"/>
    <x v="2"/>
    <x v="0"/>
    <x v="0"/>
    <x v="1"/>
    <x v="7"/>
    <n v="362.74"/>
    <n v="2"/>
    <n v="0.2"/>
    <n v="58.6"/>
  </r>
  <r>
    <n v="3034"/>
    <s v="NZ-2024-597884"/>
    <x v="3"/>
    <d v="2024-06-07T00:00:00"/>
    <x v="2"/>
    <s v="Standard Class"/>
    <s v="MI-4358"/>
    <s v="Michelle Gillies"/>
    <x v="2"/>
    <x v="4"/>
    <x v="4"/>
    <x v="0"/>
    <x v="6"/>
    <n v="1043.7"/>
    <n v="7"/>
    <n v="0.2"/>
    <n v="52.78"/>
  </r>
  <r>
    <n v="3035"/>
    <s v="NZ-2025-806536"/>
    <x v="751"/>
    <d v="2025-03-28T00:00:00"/>
    <x v="3"/>
    <s v="Standard Class"/>
    <s v="TA-6437"/>
    <s v="Tamati Jones-Shailer"/>
    <x v="2"/>
    <x v="8"/>
    <x v="8"/>
    <x v="1"/>
    <x v="1"/>
    <n v="64.38"/>
    <n v="1"/>
    <n v="0.2"/>
    <n v="0.71"/>
  </r>
  <r>
    <n v="3036"/>
    <s v="NZ-2022-228199"/>
    <x v="369"/>
    <d v="2022-08-16T00:00:00"/>
    <x v="4"/>
    <s v="Standard Class"/>
    <s v="PA-2293"/>
    <s v="Paul Middleton-Landon-Lane"/>
    <x v="2"/>
    <x v="6"/>
    <x v="6"/>
    <x v="0"/>
    <x v="6"/>
    <n v="1365.14"/>
    <n v="9"/>
    <n v="0.1"/>
    <n v="76.89"/>
  </r>
  <r>
    <n v="3037"/>
    <s v="NZ-2023-678011"/>
    <x v="1307"/>
    <d v="2023-06-18T00:00:00"/>
    <x v="0"/>
    <s v="Standard Class"/>
    <s v="ZA-3081"/>
    <s v="Zachary Hook-Morgan"/>
    <x v="0"/>
    <x v="0"/>
    <x v="0"/>
    <x v="0"/>
    <x v="4"/>
    <n v="944.54"/>
    <n v="3"/>
    <n v="0.2"/>
    <n v="153.30000000000001"/>
  </r>
  <r>
    <n v="3038"/>
    <s v="NZ-2023-167432"/>
    <x v="73"/>
    <d v="2023-04-04T00:00:00"/>
    <x v="0"/>
    <s v="First Class"/>
    <s v="IA-9572"/>
    <s v="Ian Simpson"/>
    <x v="0"/>
    <x v="4"/>
    <x v="4"/>
    <x v="2"/>
    <x v="2"/>
    <n v="1365.94"/>
    <n v="7"/>
    <n v="0.2"/>
    <n v="216.06"/>
  </r>
  <r>
    <n v="3039"/>
    <s v="NZ-2024-944162"/>
    <x v="74"/>
    <d v="2024-04-11T00:00:00"/>
    <x v="2"/>
    <s v="Same Day"/>
    <s v="JA-8202"/>
    <s v="Janine May"/>
    <x v="1"/>
    <x v="2"/>
    <x v="2"/>
    <x v="0"/>
    <x v="6"/>
    <n v="658.83"/>
    <n v="8"/>
    <n v="0.15"/>
    <n v="44.55"/>
  </r>
  <r>
    <n v="3040"/>
    <s v="NZ-2024-488252"/>
    <x v="357"/>
    <d v="2024-08-25T00:00:00"/>
    <x v="2"/>
    <s v="Same Day"/>
    <s v="AL-9904"/>
    <s v="Alexander Miller-Gledhill"/>
    <x v="2"/>
    <x v="3"/>
    <x v="3"/>
    <x v="1"/>
    <x v="8"/>
    <n v="89.47"/>
    <n v="3"/>
    <n v="0.15"/>
    <n v="16.62"/>
  </r>
  <r>
    <n v="3041"/>
    <s v="NZ-2022-972996"/>
    <x v="761"/>
    <d v="2022-08-30T00:00:00"/>
    <x v="4"/>
    <s v="Same Day"/>
    <s v="TR-6426"/>
    <s v="Tracy Small"/>
    <x v="1"/>
    <x v="2"/>
    <x v="2"/>
    <x v="2"/>
    <x v="5"/>
    <n v="1272.27"/>
    <n v="4"/>
    <n v="0.2"/>
    <n v="228.54"/>
  </r>
  <r>
    <n v="3042"/>
    <s v="NZ-2023-809193"/>
    <x v="805"/>
    <d v="2023-08-16T00:00:00"/>
    <x v="0"/>
    <s v="Same Day"/>
    <s v="TE-1975"/>
    <s v="Terence Linton"/>
    <x v="2"/>
    <x v="7"/>
    <x v="7"/>
    <x v="0"/>
    <x v="6"/>
    <n v="844.65"/>
    <n v="4"/>
    <n v="0.2"/>
    <n v="80.13"/>
  </r>
  <r>
    <n v="3043"/>
    <s v="NZ-2024-978407"/>
    <x v="623"/>
    <d v="2024-01-21T00:00:00"/>
    <x v="2"/>
    <s v="Standard Class"/>
    <s v="IS-6779"/>
    <s v="Isabel Johansen-Hope"/>
    <x v="2"/>
    <x v="1"/>
    <x v="1"/>
    <x v="2"/>
    <x v="11"/>
    <n v="926.37"/>
    <n v="10"/>
    <n v="0"/>
    <n v="216.56"/>
  </r>
  <r>
    <n v="3044"/>
    <s v="NZ-2024-288411"/>
    <x v="379"/>
    <d v="2024-03-24T00:00:00"/>
    <x v="2"/>
    <s v="First Class"/>
    <s v="AL-5561"/>
    <s v="Alex Mitchell"/>
    <x v="2"/>
    <x v="7"/>
    <x v="7"/>
    <x v="0"/>
    <x v="6"/>
    <n v="1093.0999999999999"/>
    <n v="3"/>
    <n v="0.15"/>
    <n v="262.11"/>
  </r>
  <r>
    <n v="3045"/>
    <s v="NZ-2023-640943"/>
    <x v="360"/>
    <d v="2023-05-23T00:00:00"/>
    <x v="0"/>
    <s v="First Class"/>
    <s v="MA-7570"/>
    <s v="Matthew Marshall"/>
    <x v="2"/>
    <x v="0"/>
    <x v="0"/>
    <x v="1"/>
    <x v="8"/>
    <n v="1035.24"/>
    <n v="10"/>
    <n v="0"/>
    <n v="285.75"/>
  </r>
  <r>
    <n v="3046"/>
    <s v="NZ-2025-477189"/>
    <x v="685"/>
    <d v="2025-05-08T00:00:00"/>
    <x v="3"/>
    <s v="Second Class"/>
    <s v="JO-5660"/>
    <s v="Joseph Orr"/>
    <x v="2"/>
    <x v="8"/>
    <x v="8"/>
    <x v="2"/>
    <x v="9"/>
    <n v="315.10000000000002"/>
    <n v="9"/>
    <n v="0"/>
    <n v="90.16"/>
  </r>
  <r>
    <n v="3047"/>
    <s v="NZ-2024-463940"/>
    <x v="756"/>
    <d v="2024-10-11T00:00:00"/>
    <x v="2"/>
    <s v="First Class"/>
    <s v="MA-2409"/>
    <s v="Mark Hawkins"/>
    <x v="1"/>
    <x v="5"/>
    <x v="5"/>
    <x v="2"/>
    <x v="11"/>
    <n v="1177.8699999999999"/>
    <n v="5"/>
    <n v="0"/>
    <n v="57.4"/>
  </r>
  <r>
    <n v="3048"/>
    <s v="NZ-2024-802437"/>
    <x v="63"/>
    <d v="2024-02-08T00:00:00"/>
    <x v="2"/>
    <s v="Second Class"/>
    <s v="RO-8502"/>
    <s v="Robyn Haines"/>
    <x v="1"/>
    <x v="2"/>
    <x v="2"/>
    <x v="2"/>
    <x v="9"/>
    <n v="1374.94"/>
    <n v="3"/>
    <n v="0.1"/>
    <n v="7.74"/>
  </r>
  <r>
    <n v="3049"/>
    <s v="NZ-2021-314131"/>
    <x v="559"/>
    <d v="2021-09-23T00:00:00"/>
    <x v="1"/>
    <s v="First Class"/>
    <s v="KE-7171"/>
    <s v="Kelsey Mayo"/>
    <x v="1"/>
    <x v="0"/>
    <x v="0"/>
    <x v="2"/>
    <x v="9"/>
    <n v="1136.44"/>
    <n v="4"/>
    <n v="0"/>
    <n v="154.25"/>
  </r>
  <r>
    <n v="3050"/>
    <s v="NZ-2023-859626"/>
    <x v="304"/>
    <d v="2023-03-30T00:00:00"/>
    <x v="0"/>
    <s v="Second Class"/>
    <s v="OL-3164"/>
    <s v="Olivia Aberhart"/>
    <x v="0"/>
    <x v="9"/>
    <x v="6"/>
    <x v="1"/>
    <x v="1"/>
    <n v="95.41"/>
    <n v="1"/>
    <n v="0.2"/>
    <n v="9.84"/>
  </r>
  <r>
    <n v="3051"/>
    <s v="NZ-2024-877993"/>
    <x v="407"/>
    <d v="2024-07-13T00:00:00"/>
    <x v="2"/>
    <s v="First Class"/>
    <s v="CA-1879"/>
    <s v="Catherine Smith"/>
    <x v="1"/>
    <x v="0"/>
    <x v="0"/>
    <x v="0"/>
    <x v="4"/>
    <n v="23.77"/>
    <n v="9"/>
    <n v="0.15"/>
    <n v="0.04"/>
  </r>
  <r>
    <n v="3052"/>
    <s v="NZ-2022-283856"/>
    <x v="25"/>
    <d v="2022-10-04T00:00:00"/>
    <x v="4"/>
    <s v="Standard Class"/>
    <s v="OL-1547"/>
    <s v="Oliver Jackson"/>
    <x v="2"/>
    <x v="6"/>
    <x v="6"/>
    <x v="1"/>
    <x v="1"/>
    <n v="243.24"/>
    <n v="3"/>
    <n v="0.2"/>
    <n v="-2.23"/>
  </r>
  <r>
    <n v="3053"/>
    <s v="NZ-2024-366771"/>
    <x v="197"/>
    <d v="2024-11-02T00:00:00"/>
    <x v="2"/>
    <s v="Standard Class"/>
    <s v="KE-6187"/>
    <s v="Kevin Parker-Warren"/>
    <x v="2"/>
    <x v="9"/>
    <x v="6"/>
    <x v="2"/>
    <x v="2"/>
    <n v="1249.48"/>
    <n v="10"/>
    <n v="0.1"/>
    <n v="42.97"/>
  </r>
  <r>
    <n v="3054"/>
    <s v="NZ-2025-491270"/>
    <x v="216"/>
    <d v="2025-02-14T00:00:00"/>
    <x v="3"/>
    <s v="First Class"/>
    <s v="CO-9368"/>
    <s v="Colleen Howard"/>
    <x v="1"/>
    <x v="9"/>
    <x v="6"/>
    <x v="1"/>
    <x v="7"/>
    <n v="1115.08"/>
    <n v="5"/>
    <n v="0.1"/>
    <n v="79.989999999999995"/>
  </r>
  <r>
    <n v="3055"/>
    <s v="NZ-2023-511041"/>
    <x v="532"/>
    <d v="2024-01-02T00:00:00"/>
    <x v="2"/>
    <s v="Standard Class"/>
    <s v="JA-2104"/>
    <s v="James Hardy"/>
    <x v="2"/>
    <x v="1"/>
    <x v="1"/>
    <x v="2"/>
    <x v="5"/>
    <n v="45.73"/>
    <n v="10"/>
    <n v="0.2"/>
    <n v="0.15"/>
  </r>
  <r>
    <n v="3056"/>
    <s v="NZ-2022-666696"/>
    <x v="84"/>
    <d v="2022-03-04T00:00:00"/>
    <x v="4"/>
    <s v="Standard Class"/>
    <s v="JA-6197"/>
    <s v="Jacob Wells"/>
    <x v="1"/>
    <x v="9"/>
    <x v="6"/>
    <x v="1"/>
    <x v="1"/>
    <n v="1014.68"/>
    <n v="7"/>
    <n v="0"/>
    <n v="246.67"/>
  </r>
  <r>
    <n v="3057"/>
    <s v="NZ-2024-735980"/>
    <x v="848"/>
    <d v="2024-08-27T00:00:00"/>
    <x v="2"/>
    <s v="Same Day"/>
    <s v="JU-6146"/>
    <s v="Julie Rush"/>
    <x v="1"/>
    <x v="7"/>
    <x v="7"/>
    <x v="1"/>
    <x v="3"/>
    <n v="992.5"/>
    <n v="9"/>
    <n v="0"/>
    <n v="118.92"/>
  </r>
  <r>
    <n v="3058"/>
    <s v="NZ-2022-660951"/>
    <x v="79"/>
    <d v="2022-12-14T00:00:00"/>
    <x v="4"/>
    <s v="Second Class"/>
    <s v="JO-1363"/>
    <s v="Jonathan Waters"/>
    <x v="1"/>
    <x v="1"/>
    <x v="1"/>
    <x v="0"/>
    <x v="10"/>
    <n v="317.95999999999998"/>
    <n v="2"/>
    <n v="0"/>
    <n v="49.46"/>
  </r>
  <r>
    <n v="3059"/>
    <s v="NZ-2024-892011"/>
    <x v="168"/>
    <d v="2024-09-22T00:00:00"/>
    <x v="2"/>
    <s v="First Class"/>
    <s v="VA-4681"/>
    <s v="Vanessa Neilson"/>
    <x v="2"/>
    <x v="8"/>
    <x v="8"/>
    <x v="2"/>
    <x v="9"/>
    <n v="715.04"/>
    <n v="3"/>
    <n v="0.2"/>
    <n v="118.5"/>
  </r>
  <r>
    <n v="3060"/>
    <s v="NZ-2022-686199"/>
    <x v="1308"/>
    <d v="2022-03-12T00:00:00"/>
    <x v="4"/>
    <s v="Same Day"/>
    <s v="EL-5471"/>
    <s v="Elijah Burnett"/>
    <x v="2"/>
    <x v="7"/>
    <x v="7"/>
    <x v="2"/>
    <x v="11"/>
    <n v="507.62"/>
    <n v="9"/>
    <n v="0.15"/>
    <n v="12.43"/>
  </r>
  <r>
    <n v="3061"/>
    <s v="NZ-2022-242892"/>
    <x v="1109"/>
    <d v="2022-04-01T00:00:00"/>
    <x v="4"/>
    <s v="First Class"/>
    <s v="KA-7191"/>
    <s v="Katherine Jackson"/>
    <x v="0"/>
    <x v="8"/>
    <x v="8"/>
    <x v="1"/>
    <x v="8"/>
    <n v="259.07"/>
    <n v="2"/>
    <n v="0.2"/>
    <n v="31.73"/>
  </r>
  <r>
    <n v="3062"/>
    <s v="NZ-2022-996068"/>
    <x v="175"/>
    <d v="2022-09-02T00:00:00"/>
    <x v="4"/>
    <s v="Standard Class"/>
    <s v="GR-8357"/>
    <s v="Gregory Adams"/>
    <x v="2"/>
    <x v="2"/>
    <x v="2"/>
    <x v="1"/>
    <x v="1"/>
    <n v="72.59"/>
    <n v="3"/>
    <n v="0.1"/>
    <n v="5.14"/>
  </r>
  <r>
    <n v="3063"/>
    <s v="NZ-2024-887933"/>
    <x v="733"/>
    <d v="2024-12-17T00:00:00"/>
    <x v="2"/>
    <s v="Same Day"/>
    <s v="AN-2319"/>
    <s v="Andrew Williams-Smith"/>
    <x v="2"/>
    <x v="3"/>
    <x v="3"/>
    <x v="0"/>
    <x v="10"/>
    <n v="818.09"/>
    <n v="9"/>
    <n v="0.2"/>
    <n v="-11.12"/>
  </r>
  <r>
    <n v="3064"/>
    <s v="NZ-2022-719127"/>
    <x v="578"/>
    <d v="2022-10-09T00:00:00"/>
    <x v="4"/>
    <s v="Second Class"/>
    <s v="LI-7431"/>
    <s v="Linda Cameron"/>
    <x v="1"/>
    <x v="2"/>
    <x v="2"/>
    <x v="2"/>
    <x v="2"/>
    <n v="136.22999999999999"/>
    <n v="8"/>
    <n v="0.2"/>
    <n v="6.37"/>
  </r>
  <r>
    <n v="3065"/>
    <s v="NZ-2024-677136"/>
    <x v="550"/>
    <d v="2024-02-19T00:00:00"/>
    <x v="2"/>
    <s v="Standard Class"/>
    <s v="BR-1254"/>
    <s v="Bruce Pope"/>
    <x v="0"/>
    <x v="5"/>
    <x v="5"/>
    <x v="2"/>
    <x v="9"/>
    <n v="1468.77"/>
    <n v="7"/>
    <n v="0.2"/>
    <n v="76.819999999999993"/>
  </r>
  <r>
    <n v="3066"/>
    <s v="NZ-2022-657569"/>
    <x v="988"/>
    <d v="2022-11-04T00:00:00"/>
    <x v="4"/>
    <s v="Second Class"/>
    <s v="TA-8532"/>
    <s v="Tane Williams-Lang"/>
    <x v="2"/>
    <x v="8"/>
    <x v="8"/>
    <x v="1"/>
    <x v="3"/>
    <n v="519.20000000000005"/>
    <n v="10"/>
    <n v="0.1"/>
    <n v="62.29"/>
  </r>
  <r>
    <n v="3067"/>
    <s v="NZ-2025-874956"/>
    <x v="1171"/>
    <d v="2025-02-27T00:00:00"/>
    <x v="3"/>
    <s v="Same Day"/>
    <s v="JA-2043"/>
    <s v="James Stratford-Pratt"/>
    <x v="2"/>
    <x v="1"/>
    <x v="1"/>
    <x v="2"/>
    <x v="11"/>
    <n v="905.87"/>
    <n v="9"/>
    <n v="0.1"/>
    <n v="-0.63"/>
  </r>
  <r>
    <n v="3068"/>
    <s v="NZ-2022-144601"/>
    <x v="434"/>
    <d v="2022-04-07T00:00:00"/>
    <x v="4"/>
    <s v="Same Day"/>
    <s v="MA-4394"/>
    <s v="Maria Judd-Ham"/>
    <x v="2"/>
    <x v="7"/>
    <x v="7"/>
    <x v="0"/>
    <x v="6"/>
    <n v="911.81"/>
    <n v="1"/>
    <n v="0"/>
    <n v="270.04000000000002"/>
  </r>
  <r>
    <n v="3069"/>
    <s v="NZ-2024-675536"/>
    <x v="690"/>
    <d v="2024-03-11T00:00:00"/>
    <x v="2"/>
    <s v="First Class"/>
    <s v="CA-8731"/>
    <s v="Catherine Nolan"/>
    <x v="0"/>
    <x v="7"/>
    <x v="7"/>
    <x v="1"/>
    <x v="7"/>
    <n v="1112.0899999999999"/>
    <n v="6"/>
    <n v="0"/>
    <n v="310.26"/>
  </r>
  <r>
    <n v="3070"/>
    <s v="NZ-2024-560617"/>
    <x v="835"/>
    <d v="2024-02-07T00:00:00"/>
    <x v="2"/>
    <s v="Same Day"/>
    <s v="KI-3178"/>
    <s v="Kim Hyde"/>
    <x v="2"/>
    <x v="2"/>
    <x v="2"/>
    <x v="0"/>
    <x v="4"/>
    <n v="895.08"/>
    <n v="10"/>
    <n v="0"/>
    <n v="25.39"/>
  </r>
  <r>
    <n v="3071"/>
    <s v="NZ-2024-472453"/>
    <x v="493"/>
    <d v="2024-11-30T00:00:00"/>
    <x v="2"/>
    <s v="First Class"/>
    <s v="AN-6612"/>
    <s v="Anthony Smith"/>
    <x v="0"/>
    <x v="0"/>
    <x v="0"/>
    <x v="0"/>
    <x v="6"/>
    <n v="77.92"/>
    <n v="4"/>
    <n v="0.2"/>
    <n v="2.4300000000000002"/>
  </r>
  <r>
    <n v="3072"/>
    <s v="NZ-2025-981380"/>
    <x v="135"/>
    <d v="2025-02-03T00:00:00"/>
    <x v="3"/>
    <s v="Same Day"/>
    <s v="GE-3879"/>
    <s v="Georgia Webster"/>
    <x v="2"/>
    <x v="4"/>
    <x v="4"/>
    <x v="0"/>
    <x v="10"/>
    <n v="950.25"/>
    <n v="2"/>
    <n v="0"/>
    <n v="128.79"/>
  </r>
  <r>
    <n v="3073"/>
    <s v="NZ-2022-575927"/>
    <x v="191"/>
    <d v="2022-03-23T00:00:00"/>
    <x v="4"/>
    <s v="Second Class"/>
    <s v="JO-1015"/>
    <s v="Joanna Lewis"/>
    <x v="2"/>
    <x v="0"/>
    <x v="0"/>
    <x v="2"/>
    <x v="5"/>
    <n v="785.42"/>
    <n v="7"/>
    <n v="0"/>
    <n v="190.25"/>
  </r>
  <r>
    <n v="3074"/>
    <s v="NZ-2022-428399"/>
    <x v="1088"/>
    <d v="2022-08-25T00:00:00"/>
    <x v="4"/>
    <s v="First Class"/>
    <s v="ST-7989"/>
    <s v="Stephen Freeth"/>
    <x v="2"/>
    <x v="3"/>
    <x v="3"/>
    <x v="1"/>
    <x v="1"/>
    <n v="478.16"/>
    <n v="4"/>
    <n v="0.15"/>
    <n v="69.069999999999993"/>
  </r>
  <r>
    <n v="3075"/>
    <s v="NZ-2021-343922"/>
    <x v="300"/>
    <d v="2021-12-18T00:00:00"/>
    <x v="1"/>
    <s v="Second Class"/>
    <s v="AI-7001"/>
    <s v="Aidan Hope"/>
    <x v="0"/>
    <x v="4"/>
    <x v="4"/>
    <x v="0"/>
    <x v="6"/>
    <n v="1369.04"/>
    <n v="5"/>
    <n v="0.15"/>
    <n v="134.38"/>
  </r>
  <r>
    <n v="3076"/>
    <s v="NZ-2021-519819"/>
    <x v="673"/>
    <d v="2021-10-19T00:00:00"/>
    <x v="1"/>
    <s v="Standard Class"/>
    <s v="CH-8708"/>
    <s v="Cheryl Faulkner"/>
    <x v="0"/>
    <x v="6"/>
    <x v="6"/>
    <x v="2"/>
    <x v="2"/>
    <n v="1018.45"/>
    <n v="2"/>
    <n v="0.1"/>
    <n v="168.51"/>
  </r>
  <r>
    <n v="3077"/>
    <s v="NZ-2022-172138"/>
    <x v="96"/>
    <d v="2022-08-20T00:00:00"/>
    <x v="4"/>
    <s v="Second Class"/>
    <s v="AN-1379"/>
    <s v="Andrew Flood"/>
    <x v="0"/>
    <x v="5"/>
    <x v="5"/>
    <x v="0"/>
    <x v="4"/>
    <n v="1445.51"/>
    <n v="5"/>
    <n v="0.2"/>
    <n v="254.44"/>
  </r>
  <r>
    <n v="3078"/>
    <s v="NZ-2023-981843"/>
    <x v="612"/>
    <d v="2023-01-17T00:00:00"/>
    <x v="0"/>
    <s v="First Class"/>
    <s v="BE-3445"/>
    <s v="Ben Adams-Baldwin"/>
    <x v="0"/>
    <x v="7"/>
    <x v="7"/>
    <x v="2"/>
    <x v="2"/>
    <n v="962.02"/>
    <n v="4"/>
    <n v="0"/>
    <n v="118.07"/>
  </r>
  <r>
    <n v="3079"/>
    <s v="NZ-2023-731269"/>
    <x v="1149"/>
    <d v="2023-01-30T00:00:00"/>
    <x v="0"/>
    <s v="Second Class"/>
    <s v="VI-4997"/>
    <s v="Violet Armstrong"/>
    <x v="2"/>
    <x v="4"/>
    <x v="4"/>
    <x v="1"/>
    <x v="1"/>
    <n v="266.69"/>
    <n v="6"/>
    <n v="0.1"/>
    <n v="2.3199999999999998"/>
  </r>
  <r>
    <n v="3080"/>
    <s v="NZ-2022-916321"/>
    <x v="1072"/>
    <d v="2022-10-08T00:00:00"/>
    <x v="4"/>
    <s v="First Class"/>
    <s v="AN-3358"/>
    <s v="Anna Wall"/>
    <x v="2"/>
    <x v="5"/>
    <x v="5"/>
    <x v="0"/>
    <x v="6"/>
    <n v="91.87"/>
    <n v="3"/>
    <n v="0"/>
    <n v="18.87"/>
  </r>
  <r>
    <n v="3081"/>
    <s v="NZ-2022-760160"/>
    <x v="1309"/>
    <d v="2022-03-04T00:00:00"/>
    <x v="4"/>
    <s v="Second Class"/>
    <s v="EV-6769"/>
    <s v="Evelyn Russell"/>
    <x v="2"/>
    <x v="6"/>
    <x v="6"/>
    <x v="2"/>
    <x v="5"/>
    <n v="682.17"/>
    <n v="2"/>
    <n v="0.15"/>
    <n v="45.03"/>
  </r>
  <r>
    <n v="3082"/>
    <s v="NZ-2023-865978"/>
    <x v="1153"/>
    <d v="2023-03-04T00:00:00"/>
    <x v="0"/>
    <s v="Second Class"/>
    <s v="DA-4620"/>
    <s v="Darren Holland"/>
    <x v="1"/>
    <x v="1"/>
    <x v="1"/>
    <x v="0"/>
    <x v="6"/>
    <n v="565.79"/>
    <n v="7"/>
    <n v="0.15"/>
    <n v="130.16999999999999"/>
  </r>
  <r>
    <n v="3083"/>
    <s v="NZ-2022-742936"/>
    <x v="1258"/>
    <d v="2022-09-15T00:00:00"/>
    <x v="4"/>
    <s v="Second Class"/>
    <s v="EL-4597"/>
    <s v="Elizabeth Francis"/>
    <x v="1"/>
    <x v="6"/>
    <x v="6"/>
    <x v="0"/>
    <x v="6"/>
    <n v="251.25"/>
    <n v="7"/>
    <n v="0.15"/>
    <n v="-2.34"/>
  </r>
  <r>
    <n v="3084"/>
    <s v="NZ-2025-612767"/>
    <x v="1310"/>
    <d v="2025-05-21T00:00:00"/>
    <x v="3"/>
    <s v="First Class"/>
    <s v="MA-2417"/>
    <s v="Matthew Dawick"/>
    <x v="0"/>
    <x v="5"/>
    <x v="5"/>
    <x v="2"/>
    <x v="2"/>
    <n v="1153.5999999999999"/>
    <n v="7"/>
    <n v="0"/>
    <n v="196.18"/>
  </r>
  <r>
    <n v="3085"/>
    <s v="NZ-2023-473548"/>
    <x v="872"/>
    <d v="2023-03-17T00:00:00"/>
    <x v="0"/>
    <s v="Same Day"/>
    <s v="KA-5582"/>
    <s v="Kate Soper"/>
    <x v="0"/>
    <x v="1"/>
    <x v="1"/>
    <x v="2"/>
    <x v="5"/>
    <n v="965.21"/>
    <n v="9"/>
    <n v="0.1"/>
    <n v="129.88"/>
  </r>
  <r>
    <n v="3086"/>
    <s v="NZ-2023-384386"/>
    <x v="841"/>
    <d v="2023-02-16T00:00:00"/>
    <x v="0"/>
    <s v="Second Class"/>
    <s v="CA-8383"/>
    <s v="Cameron Mears"/>
    <x v="2"/>
    <x v="0"/>
    <x v="0"/>
    <x v="1"/>
    <x v="8"/>
    <n v="1009.5"/>
    <n v="8"/>
    <n v="0.1"/>
    <n v="97.52"/>
  </r>
  <r>
    <n v="3087"/>
    <s v="NZ-2022-734597"/>
    <x v="402"/>
    <d v="2022-11-19T00:00:00"/>
    <x v="4"/>
    <s v="Second Class"/>
    <s v="LI-4578"/>
    <s v="Liam Pedersen"/>
    <x v="2"/>
    <x v="2"/>
    <x v="2"/>
    <x v="1"/>
    <x v="3"/>
    <n v="1416.27"/>
    <n v="6"/>
    <n v="0.1"/>
    <n v="213.08"/>
  </r>
  <r>
    <n v="3088"/>
    <s v="NZ-2025-474639"/>
    <x v="1000"/>
    <d v="2025-03-05T00:00:00"/>
    <x v="3"/>
    <s v="Same Day"/>
    <s v="LY-2365"/>
    <s v="Lynda Drew"/>
    <x v="0"/>
    <x v="8"/>
    <x v="8"/>
    <x v="1"/>
    <x v="8"/>
    <n v="1214.3599999999999"/>
    <n v="10"/>
    <n v="0"/>
    <n v="335.38"/>
  </r>
  <r>
    <n v="3089"/>
    <s v="NZ-2024-205791"/>
    <x v="159"/>
    <d v="2024-07-19T00:00:00"/>
    <x v="2"/>
    <s v="Same Day"/>
    <s v="AM-2025"/>
    <s v="Amy Chambers-Toms"/>
    <x v="1"/>
    <x v="6"/>
    <x v="6"/>
    <x v="0"/>
    <x v="4"/>
    <n v="723.46"/>
    <n v="8"/>
    <n v="0.1"/>
    <n v="142.16"/>
  </r>
  <r>
    <n v="3090"/>
    <s v="NZ-2021-627847"/>
    <x v="9"/>
    <d v="2021-11-04T00:00:00"/>
    <x v="1"/>
    <s v="Same Day"/>
    <s v="PA-3180"/>
    <s v="Paige Cooke"/>
    <x v="2"/>
    <x v="2"/>
    <x v="2"/>
    <x v="0"/>
    <x v="6"/>
    <n v="68.22"/>
    <n v="10"/>
    <n v="0.15"/>
    <n v="7.45"/>
  </r>
  <r>
    <n v="3091"/>
    <s v="NZ-2022-579038"/>
    <x v="251"/>
    <d v="2022-02-13T00:00:00"/>
    <x v="4"/>
    <s v="Standard Class"/>
    <s v="JA-7199"/>
    <s v="Jacob Jensen"/>
    <x v="0"/>
    <x v="2"/>
    <x v="2"/>
    <x v="1"/>
    <x v="7"/>
    <n v="904.15"/>
    <n v="7"/>
    <n v="0"/>
    <n v="115.29"/>
  </r>
  <r>
    <n v="3092"/>
    <s v="NZ-2024-970138"/>
    <x v="1124"/>
    <d v="2024-10-01T00:00:00"/>
    <x v="2"/>
    <s v="Standard Class"/>
    <s v="NA-8073"/>
    <s v="Natasha MacPherson"/>
    <x v="1"/>
    <x v="7"/>
    <x v="7"/>
    <x v="2"/>
    <x v="5"/>
    <n v="1210.92"/>
    <n v="8"/>
    <n v="0.1"/>
    <n v="238.42"/>
  </r>
  <r>
    <n v="3093"/>
    <s v="NZ-2025-855694"/>
    <x v="351"/>
    <d v="2025-04-06T00:00:00"/>
    <x v="3"/>
    <s v="Second Class"/>
    <s v="AN-6748"/>
    <s v="Andrew Turner"/>
    <x v="0"/>
    <x v="6"/>
    <x v="6"/>
    <x v="2"/>
    <x v="5"/>
    <n v="1223.23"/>
    <n v="6"/>
    <n v="0.2"/>
    <n v="134.22999999999999"/>
  </r>
  <r>
    <n v="3094"/>
    <s v="NZ-2022-686560"/>
    <x v="397"/>
    <d v="2022-11-24T00:00:00"/>
    <x v="4"/>
    <s v="Standard Class"/>
    <s v="PA-8207"/>
    <s v="Paula Harris"/>
    <x v="0"/>
    <x v="9"/>
    <x v="6"/>
    <x v="2"/>
    <x v="2"/>
    <n v="404.51"/>
    <n v="1"/>
    <n v="0.2"/>
    <n v="25.87"/>
  </r>
  <r>
    <n v="3095"/>
    <s v="NZ-2022-374233"/>
    <x v="40"/>
    <d v="2022-07-06T00:00:00"/>
    <x v="4"/>
    <s v="Same Day"/>
    <s v="CH-2534"/>
    <s v="Christopher Avery"/>
    <x v="2"/>
    <x v="4"/>
    <x v="4"/>
    <x v="2"/>
    <x v="5"/>
    <n v="508.24"/>
    <n v="3"/>
    <n v="0.15"/>
    <n v="38.770000000000003"/>
  </r>
  <r>
    <n v="3096"/>
    <s v="NZ-2024-312886"/>
    <x v="1267"/>
    <d v="2024-07-25T00:00:00"/>
    <x v="2"/>
    <s v="Second Class"/>
    <s v="ST-9095"/>
    <s v="Stuart Hanson"/>
    <x v="2"/>
    <x v="5"/>
    <x v="5"/>
    <x v="1"/>
    <x v="1"/>
    <n v="1463.04"/>
    <n v="6"/>
    <n v="0.15"/>
    <n v="18.32"/>
  </r>
  <r>
    <n v="3097"/>
    <s v="NZ-2023-903016"/>
    <x v="618"/>
    <d v="2023-02-20T00:00:00"/>
    <x v="0"/>
    <s v="Same Day"/>
    <s v="KI-9376"/>
    <s v="Kim Hart"/>
    <x v="0"/>
    <x v="3"/>
    <x v="3"/>
    <x v="0"/>
    <x v="10"/>
    <n v="1161.1099999999999"/>
    <n v="9"/>
    <n v="0"/>
    <n v="185.96"/>
  </r>
  <r>
    <n v="3098"/>
    <s v="NZ-2022-539076"/>
    <x v="118"/>
    <d v="2022-04-23T00:00:00"/>
    <x v="4"/>
    <s v="Standard Class"/>
    <s v="TI-4160"/>
    <s v="Timothy Freeman"/>
    <x v="2"/>
    <x v="7"/>
    <x v="7"/>
    <x v="1"/>
    <x v="1"/>
    <n v="1025.72"/>
    <n v="5"/>
    <n v="0.15"/>
    <n v="186.03"/>
  </r>
  <r>
    <n v="3099"/>
    <s v="NZ-2025-110445"/>
    <x v="1203"/>
    <d v="2025-01-12T00:00:00"/>
    <x v="3"/>
    <s v="First Class"/>
    <s v="JO-1889"/>
    <s v="Joanne Cresswell"/>
    <x v="1"/>
    <x v="8"/>
    <x v="8"/>
    <x v="2"/>
    <x v="9"/>
    <n v="81.760000000000005"/>
    <n v="1"/>
    <n v="0.1"/>
    <n v="20.48"/>
  </r>
  <r>
    <n v="3100"/>
    <s v="NZ-2024-408907"/>
    <x v="165"/>
    <d v="2024-03-17T00:00:00"/>
    <x v="2"/>
    <s v="Same Day"/>
    <s v="AN-2107"/>
    <s v="Anna Gibbs-Price"/>
    <x v="2"/>
    <x v="3"/>
    <x v="3"/>
    <x v="0"/>
    <x v="0"/>
    <n v="797.1"/>
    <n v="10"/>
    <n v="0"/>
    <n v="60.11"/>
  </r>
  <r>
    <n v="3101"/>
    <s v="NZ-2021-230724"/>
    <x v="230"/>
    <d v="2021-11-03T00:00:00"/>
    <x v="1"/>
    <s v="Same Day"/>
    <s v="NI-1436"/>
    <s v="Nicholas O'Connor"/>
    <x v="1"/>
    <x v="0"/>
    <x v="0"/>
    <x v="0"/>
    <x v="4"/>
    <n v="1184.29"/>
    <n v="7"/>
    <n v="0.2"/>
    <n v="212.44"/>
  </r>
  <r>
    <n v="3102"/>
    <s v="NZ-2023-962685"/>
    <x v="144"/>
    <d v="2023-08-23T00:00:00"/>
    <x v="0"/>
    <s v="Standard Class"/>
    <s v="NA-9086"/>
    <s v="Nathan Kemp"/>
    <x v="1"/>
    <x v="4"/>
    <x v="4"/>
    <x v="1"/>
    <x v="1"/>
    <n v="1371.92"/>
    <n v="1"/>
    <n v="0.1"/>
    <n v="91.81"/>
  </r>
  <r>
    <n v="3103"/>
    <s v="NZ-2025-190515"/>
    <x v="1096"/>
    <d v="2025-06-20T00:00:00"/>
    <x v="3"/>
    <s v="Same Day"/>
    <s v="LU-8082"/>
    <s v="Luke O'Neill"/>
    <x v="0"/>
    <x v="0"/>
    <x v="0"/>
    <x v="0"/>
    <x v="4"/>
    <n v="315.89"/>
    <n v="2"/>
    <n v="0.2"/>
    <n v="-1.35"/>
  </r>
  <r>
    <n v="3104"/>
    <s v="NZ-2022-295787"/>
    <x v="1311"/>
    <d v="2022-06-15T00:00:00"/>
    <x v="4"/>
    <s v="Same Day"/>
    <s v="NI-6274"/>
    <s v="Nikau Hook-Burrell"/>
    <x v="1"/>
    <x v="1"/>
    <x v="1"/>
    <x v="2"/>
    <x v="11"/>
    <n v="271.42"/>
    <n v="9"/>
    <n v="0.2"/>
    <n v="-0.77"/>
  </r>
  <r>
    <n v="3105"/>
    <s v="NZ-2023-804641"/>
    <x v="321"/>
    <d v="2023-04-15T00:00:00"/>
    <x v="0"/>
    <s v="First Class"/>
    <s v="AN-8733"/>
    <s v="Andrew Smith"/>
    <x v="1"/>
    <x v="0"/>
    <x v="0"/>
    <x v="2"/>
    <x v="11"/>
    <n v="1323.82"/>
    <n v="3"/>
    <n v="0.1"/>
    <n v="195.24"/>
  </r>
  <r>
    <n v="3106"/>
    <s v="NZ-2022-466374"/>
    <x v="55"/>
    <d v="2022-06-23T00:00:00"/>
    <x v="4"/>
    <s v="Second Class"/>
    <s v="JA-6146"/>
    <s v="Jamie McDonald"/>
    <x v="2"/>
    <x v="6"/>
    <x v="6"/>
    <x v="2"/>
    <x v="2"/>
    <n v="959.42"/>
    <n v="5"/>
    <n v="0.15"/>
    <n v="67.23"/>
  </r>
  <r>
    <n v="3107"/>
    <s v="NZ-2023-826527"/>
    <x v="1211"/>
    <d v="2023-09-29T00:00:00"/>
    <x v="0"/>
    <s v="First Class"/>
    <s v="AN-4297"/>
    <s v="Anaru Shailer"/>
    <x v="0"/>
    <x v="8"/>
    <x v="8"/>
    <x v="1"/>
    <x v="7"/>
    <n v="1164.73"/>
    <n v="10"/>
    <n v="0.2"/>
    <n v="240.15"/>
  </r>
  <r>
    <n v="3108"/>
    <s v="NZ-2025-126488"/>
    <x v="664"/>
    <d v="2025-01-25T00:00:00"/>
    <x v="3"/>
    <s v="Same Day"/>
    <s v="PA-8695"/>
    <s v="Paige Blake"/>
    <x v="0"/>
    <x v="6"/>
    <x v="6"/>
    <x v="0"/>
    <x v="4"/>
    <n v="766.92"/>
    <n v="6"/>
    <n v="0.15"/>
    <n v="151.26"/>
  </r>
  <r>
    <n v="3109"/>
    <s v="NZ-2022-828685"/>
    <x v="241"/>
    <d v="2022-10-12T00:00:00"/>
    <x v="4"/>
    <s v="Standard Class"/>
    <s v="MU-1081"/>
    <s v="Murray Davis"/>
    <x v="2"/>
    <x v="6"/>
    <x v="6"/>
    <x v="0"/>
    <x v="0"/>
    <n v="834.84"/>
    <n v="7"/>
    <n v="0.1"/>
    <n v="21.78"/>
  </r>
  <r>
    <n v="3110"/>
    <s v="NZ-2023-757152"/>
    <x v="478"/>
    <d v="2023-12-11T00:00:00"/>
    <x v="0"/>
    <s v="Same Day"/>
    <s v="AA-1760"/>
    <s v="Aaron Learmonth"/>
    <x v="2"/>
    <x v="9"/>
    <x v="6"/>
    <x v="1"/>
    <x v="8"/>
    <n v="384.94"/>
    <n v="3"/>
    <n v="0.2"/>
    <n v="39.79"/>
  </r>
  <r>
    <n v="3111"/>
    <s v="NZ-2022-124451"/>
    <x v="834"/>
    <d v="2022-12-17T00:00:00"/>
    <x v="4"/>
    <s v="Same Day"/>
    <s v="CR-6991"/>
    <s v="Crystal Williams"/>
    <x v="0"/>
    <x v="0"/>
    <x v="0"/>
    <x v="0"/>
    <x v="4"/>
    <n v="197.03"/>
    <n v="10"/>
    <n v="0.1"/>
    <n v="38.590000000000003"/>
  </r>
  <r>
    <n v="3112"/>
    <s v="NZ-2025-868275"/>
    <x v="502"/>
    <d v="2025-05-17T00:00:00"/>
    <x v="3"/>
    <s v="Standard Class"/>
    <s v="DA-6352"/>
    <s v="David Green-Best"/>
    <x v="1"/>
    <x v="5"/>
    <x v="5"/>
    <x v="1"/>
    <x v="3"/>
    <n v="331.29"/>
    <n v="10"/>
    <n v="0.15"/>
    <n v="63.08"/>
  </r>
  <r>
    <n v="3113"/>
    <s v="NZ-2024-101931"/>
    <x v="1011"/>
    <d v="2024-12-16T00:00:00"/>
    <x v="2"/>
    <s v="Standard Class"/>
    <s v="RE-4690"/>
    <s v="Rebecca Saunders-Booker"/>
    <x v="1"/>
    <x v="3"/>
    <x v="3"/>
    <x v="0"/>
    <x v="10"/>
    <n v="823.42"/>
    <n v="1"/>
    <n v="0.1"/>
    <n v="64.86"/>
  </r>
  <r>
    <n v="3114"/>
    <s v="NZ-2023-621968"/>
    <x v="856"/>
    <d v="2023-04-05T00:00:00"/>
    <x v="0"/>
    <s v="Same Day"/>
    <s v="AN-6816"/>
    <s v="Andrew Croad"/>
    <x v="0"/>
    <x v="0"/>
    <x v="0"/>
    <x v="1"/>
    <x v="3"/>
    <n v="1477.13"/>
    <n v="5"/>
    <n v="0.2"/>
    <n v="205.6"/>
  </r>
  <r>
    <n v="3115"/>
    <s v="NZ-2022-857823"/>
    <x v="859"/>
    <d v="2022-04-18T00:00:00"/>
    <x v="4"/>
    <s v="Same Day"/>
    <s v="PE-9759"/>
    <s v="Peter Mortimer"/>
    <x v="1"/>
    <x v="1"/>
    <x v="1"/>
    <x v="0"/>
    <x v="4"/>
    <n v="1063.82"/>
    <n v="3"/>
    <n v="0.1"/>
    <n v="209.89"/>
  </r>
  <r>
    <n v="3116"/>
    <s v="NZ-2021-912303"/>
    <x v="418"/>
    <d v="2021-07-21T00:00:00"/>
    <x v="1"/>
    <s v="Second Class"/>
    <s v="LE-6750"/>
    <s v="Leon Pickering"/>
    <x v="0"/>
    <x v="0"/>
    <x v="0"/>
    <x v="2"/>
    <x v="11"/>
    <n v="1030.81"/>
    <n v="4"/>
    <n v="0"/>
    <n v="251.15"/>
  </r>
  <r>
    <n v="3117"/>
    <s v="NZ-2022-819055"/>
    <x v="1091"/>
    <d v="2022-12-01T00:00:00"/>
    <x v="4"/>
    <s v="First Class"/>
    <s v="DA-2340"/>
    <s v="Daniel Thompson"/>
    <x v="2"/>
    <x v="9"/>
    <x v="6"/>
    <x v="1"/>
    <x v="7"/>
    <n v="513.71"/>
    <n v="2"/>
    <n v="0.2"/>
    <n v="54.87"/>
  </r>
  <r>
    <n v="3118"/>
    <s v="NZ-2022-638111"/>
    <x v="479"/>
    <d v="2022-03-31T00:00:00"/>
    <x v="4"/>
    <s v="Same Day"/>
    <s v="WI-1500"/>
    <s v="William Leslie-Greer"/>
    <x v="2"/>
    <x v="0"/>
    <x v="0"/>
    <x v="0"/>
    <x v="0"/>
    <n v="1268.45"/>
    <n v="5"/>
    <n v="0.15"/>
    <n v="242.3"/>
  </r>
  <r>
    <n v="3119"/>
    <s v="NZ-2023-809684"/>
    <x v="1184"/>
    <d v="2023-07-04T00:00:00"/>
    <x v="0"/>
    <s v="First Class"/>
    <s v="PA-3342"/>
    <s v="Patricia Fox"/>
    <x v="2"/>
    <x v="4"/>
    <x v="4"/>
    <x v="2"/>
    <x v="9"/>
    <n v="903.61"/>
    <n v="9"/>
    <n v="0.1"/>
    <n v="11.75"/>
  </r>
  <r>
    <n v="3120"/>
    <s v="NZ-2022-152648"/>
    <x v="178"/>
    <d v="2023-01-06T00:00:00"/>
    <x v="0"/>
    <s v="Same Day"/>
    <s v="ST-1928"/>
    <s v="Stephen Waller"/>
    <x v="0"/>
    <x v="6"/>
    <x v="6"/>
    <x v="0"/>
    <x v="6"/>
    <n v="1417.37"/>
    <n v="2"/>
    <n v="0"/>
    <n v="158.93"/>
  </r>
  <r>
    <n v="3121"/>
    <s v="NZ-2024-958982"/>
    <x v="1297"/>
    <d v="2024-10-24T00:00:00"/>
    <x v="2"/>
    <s v="Same Day"/>
    <s v="JA-3650"/>
    <s v="Jan Smith-Marshall"/>
    <x v="1"/>
    <x v="2"/>
    <x v="2"/>
    <x v="2"/>
    <x v="9"/>
    <n v="1179.1500000000001"/>
    <n v="4"/>
    <n v="0.1"/>
    <n v="285.64999999999998"/>
  </r>
  <r>
    <n v="3122"/>
    <s v="NZ-2023-139273"/>
    <x v="393"/>
    <d v="2023-12-05T00:00:00"/>
    <x v="0"/>
    <s v="First Class"/>
    <s v="RO-6675"/>
    <s v="Rodney Elliott"/>
    <x v="0"/>
    <x v="6"/>
    <x v="6"/>
    <x v="1"/>
    <x v="1"/>
    <n v="1305.4000000000001"/>
    <n v="4"/>
    <n v="0.15"/>
    <n v="257.08999999999997"/>
  </r>
  <r>
    <n v="3123"/>
    <s v="NZ-2025-698742"/>
    <x v="574"/>
    <d v="2025-01-13T00:00:00"/>
    <x v="3"/>
    <s v="Standard Class"/>
    <s v="DA-3950"/>
    <s v="Daniel Dobson-Leslie"/>
    <x v="2"/>
    <x v="8"/>
    <x v="8"/>
    <x v="0"/>
    <x v="10"/>
    <n v="639.63"/>
    <n v="3"/>
    <n v="0.15"/>
    <n v="113.52"/>
  </r>
  <r>
    <n v="3124"/>
    <s v="NZ-2025-861966"/>
    <x v="942"/>
    <d v="2025-02-01T00:00:00"/>
    <x v="3"/>
    <s v="Second Class"/>
    <s v="RY-9390"/>
    <s v="Ryder Gibbs"/>
    <x v="0"/>
    <x v="2"/>
    <x v="2"/>
    <x v="2"/>
    <x v="5"/>
    <n v="41.74"/>
    <n v="3"/>
    <n v="0.2"/>
    <n v="0.06"/>
  </r>
  <r>
    <n v="3125"/>
    <s v="NZ-2024-675661"/>
    <x v="519"/>
    <d v="2024-01-27T00:00:00"/>
    <x v="2"/>
    <s v="Same Day"/>
    <s v="JU-2872"/>
    <s v="Judith Blick"/>
    <x v="0"/>
    <x v="3"/>
    <x v="3"/>
    <x v="2"/>
    <x v="11"/>
    <n v="1146.54"/>
    <n v="3"/>
    <n v="0"/>
    <n v="199.42"/>
  </r>
  <r>
    <n v="3126"/>
    <s v="NZ-2022-569337"/>
    <x v="222"/>
    <d v="2022-07-11T00:00:00"/>
    <x v="4"/>
    <s v="Standard Class"/>
    <s v="KI-7940"/>
    <s v="Kieran Pearson"/>
    <x v="0"/>
    <x v="7"/>
    <x v="7"/>
    <x v="2"/>
    <x v="2"/>
    <n v="1101.73"/>
    <n v="7"/>
    <n v="0.1"/>
    <n v="71.36"/>
  </r>
  <r>
    <n v="3127"/>
    <s v="NZ-2021-372281"/>
    <x v="1312"/>
    <d v="2021-08-19T00:00:00"/>
    <x v="1"/>
    <s v="Second Class"/>
    <s v="MI-4730"/>
    <s v="Michael Nielsen"/>
    <x v="2"/>
    <x v="5"/>
    <x v="5"/>
    <x v="0"/>
    <x v="10"/>
    <n v="646.52"/>
    <n v="9"/>
    <n v="0.15"/>
    <n v="32.36"/>
  </r>
  <r>
    <n v="3128"/>
    <s v="NZ-2023-333530"/>
    <x v="129"/>
    <d v="2023-04-02T00:00:00"/>
    <x v="0"/>
    <s v="Second Class"/>
    <s v="NE-8099"/>
    <s v="Neil Parsons"/>
    <x v="2"/>
    <x v="6"/>
    <x v="6"/>
    <x v="1"/>
    <x v="1"/>
    <n v="298.75"/>
    <n v="7"/>
    <n v="0"/>
    <n v="18.059999999999999"/>
  </r>
  <r>
    <n v="3129"/>
    <s v="NZ-2023-122627"/>
    <x v="1313"/>
    <d v="2023-06-23T00:00:00"/>
    <x v="0"/>
    <s v="First Class"/>
    <s v="DA-9926"/>
    <s v="David Dixon"/>
    <x v="2"/>
    <x v="0"/>
    <x v="0"/>
    <x v="0"/>
    <x v="10"/>
    <n v="965.34"/>
    <n v="1"/>
    <n v="0.1"/>
    <n v="119.74"/>
  </r>
  <r>
    <n v="3130"/>
    <s v="NZ-2023-541788"/>
    <x v="1314"/>
    <d v="2023-11-30T00:00:00"/>
    <x v="0"/>
    <s v="First Class"/>
    <s v="ZO-1027"/>
    <s v="Zoe Paton"/>
    <x v="2"/>
    <x v="4"/>
    <x v="4"/>
    <x v="1"/>
    <x v="3"/>
    <n v="1238.3"/>
    <n v="6"/>
    <n v="0.2"/>
    <n v="-2.73"/>
  </r>
  <r>
    <n v="3131"/>
    <s v="NZ-2021-876316"/>
    <x v="313"/>
    <d v="2021-12-24T00:00:00"/>
    <x v="1"/>
    <s v="Second Class"/>
    <s v="CO-6396"/>
    <s v="Corey Williamson"/>
    <x v="1"/>
    <x v="4"/>
    <x v="4"/>
    <x v="2"/>
    <x v="2"/>
    <n v="52.52"/>
    <n v="7"/>
    <n v="0.15"/>
    <n v="10.88"/>
  </r>
  <r>
    <n v="3132"/>
    <s v="NZ-2021-555356"/>
    <x v="517"/>
    <d v="2021-10-21T00:00:00"/>
    <x v="1"/>
    <s v="Standard Class"/>
    <s v="JA-9132"/>
    <s v="Jason Wall"/>
    <x v="2"/>
    <x v="4"/>
    <x v="4"/>
    <x v="0"/>
    <x v="6"/>
    <n v="145.19"/>
    <n v="5"/>
    <n v="0.15"/>
    <n v="-0.82"/>
  </r>
  <r>
    <n v="3133"/>
    <s v="NZ-2022-947111"/>
    <x v="463"/>
    <d v="2022-02-14T00:00:00"/>
    <x v="4"/>
    <s v="Standard Class"/>
    <s v="JE-6799"/>
    <s v="Jennifer Larsen-Williamson"/>
    <x v="0"/>
    <x v="2"/>
    <x v="2"/>
    <x v="0"/>
    <x v="6"/>
    <n v="1330.22"/>
    <n v="1"/>
    <n v="0.15"/>
    <n v="-9.7899999999999991"/>
  </r>
  <r>
    <n v="3134"/>
    <s v="NZ-2023-858587"/>
    <x v="688"/>
    <d v="2023-12-23T00:00:00"/>
    <x v="0"/>
    <s v="Second Class"/>
    <s v="AN-8636"/>
    <s v="Angela Webb"/>
    <x v="0"/>
    <x v="8"/>
    <x v="8"/>
    <x v="1"/>
    <x v="3"/>
    <n v="757.37"/>
    <n v="3"/>
    <n v="0.2"/>
    <n v="-8.3800000000000008"/>
  </r>
  <r>
    <n v="3135"/>
    <s v="NZ-2025-426205"/>
    <x v="130"/>
    <d v="2025-01-14T00:00:00"/>
    <x v="3"/>
    <s v="Same Day"/>
    <s v="MA-9548"/>
    <s v="Mark Green"/>
    <x v="0"/>
    <x v="5"/>
    <x v="5"/>
    <x v="1"/>
    <x v="8"/>
    <n v="1439.98"/>
    <n v="2"/>
    <n v="0.15"/>
    <n v="175.2"/>
  </r>
  <r>
    <n v="3136"/>
    <s v="NZ-2021-247504"/>
    <x v="1315"/>
    <d v="2021-09-21T00:00:00"/>
    <x v="1"/>
    <s v="Standard Class"/>
    <s v="MA-1365"/>
    <s v="Mark Ching"/>
    <x v="2"/>
    <x v="4"/>
    <x v="4"/>
    <x v="2"/>
    <x v="5"/>
    <n v="445.65"/>
    <n v="6"/>
    <n v="0"/>
    <n v="127.63"/>
  </r>
  <r>
    <n v="3137"/>
    <s v="NZ-2021-834105"/>
    <x v="724"/>
    <d v="2021-12-21T00:00:00"/>
    <x v="1"/>
    <s v="Second Class"/>
    <s v="GA-8066"/>
    <s v="Gabrielle Jones-Coley"/>
    <x v="0"/>
    <x v="0"/>
    <x v="0"/>
    <x v="2"/>
    <x v="11"/>
    <n v="275.77"/>
    <n v="7"/>
    <n v="0"/>
    <n v="18.98"/>
  </r>
  <r>
    <n v="3138"/>
    <s v="NZ-2023-162596"/>
    <x v="589"/>
    <d v="2023-10-30T00:00:00"/>
    <x v="0"/>
    <s v="Standard Class"/>
    <s v="SU-7022"/>
    <s v="Susan Lucas"/>
    <x v="2"/>
    <x v="0"/>
    <x v="0"/>
    <x v="1"/>
    <x v="8"/>
    <n v="1016.15"/>
    <n v="2"/>
    <n v="0.2"/>
    <n v="222.17"/>
  </r>
  <r>
    <n v="3139"/>
    <s v="NZ-2022-503922"/>
    <x v="629"/>
    <d v="2022-05-06T00:00:00"/>
    <x v="4"/>
    <s v="First Class"/>
    <s v="IS-9599"/>
    <s v="Isabella Munro"/>
    <x v="1"/>
    <x v="8"/>
    <x v="8"/>
    <x v="2"/>
    <x v="9"/>
    <n v="524.76"/>
    <n v="6"/>
    <n v="0.2"/>
    <n v="105.69"/>
  </r>
  <r>
    <n v="3140"/>
    <s v="NZ-2024-472770"/>
    <x v="1316"/>
    <d v="2024-10-05T00:00:00"/>
    <x v="2"/>
    <s v="Standard Class"/>
    <s v="WI-2776"/>
    <s v="Wikitoria Jenkins"/>
    <x v="2"/>
    <x v="4"/>
    <x v="4"/>
    <x v="2"/>
    <x v="9"/>
    <n v="1480.47"/>
    <n v="9"/>
    <n v="0.2"/>
    <n v="-7.22"/>
  </r>
  <r>
    <n v="3141"/>
    <s v="NZ-2024-566911"/>
    <x v="1298"/>
    <d v="2024-07-18T00:00:00"/>
    <x v="2"/>
    <s v="First Class"/>
    <s v="TH-5990"/>
    <s v="Thomas Bell"/>
    <x v="2"/>
    <x v="0"/>
    <x v="0"/>
    <x v="1"/>
    <x v="1"/>
    <n v="1078"/>
    <n v="5"/>
    <n v="0"/>
    <n v="59.14"/>
  </r>
  <r>
    <n v="3142"/>
    <s v="NZ-2024-386523"/>
    <x v="1042"/>
    <d v="2024-04-11T00:00:00"/>
    <x v="2"/>
    <s v="First Class"/>
    <s v="JA-7418"/>
    <s v="Jack Kendall"/>
    <x v="0"/>
    <x v="0"/>
    <x v="0"/>
    <x v="0"/>
    <x v="6"/>
    <n v="1050.68"/>
    <n v="7"/>
    <n v="0.1"/>
    <n v="129.54"/>
  </r>
  <r>
    <n v="3143"/>
    <s v="NZ-2024-145086"/>
    <x v="814"/>
    <d v="2024-06-10T00:00:00"/>
    <x v="2"/>
    <s v="Same Day"/>
    <s v="AB-5410"/>
    <s v="Abigail Jenkins"/>
    <x v="0"/>
    <x v="5"/>
    <x v="5"/>
    <x v="2"/>
    <x v="2"/>
    <n v="1028.68"/>
    <n v="9"/>
    <n v="0.2"/>
    <n v="108.65"/>
  </r>
  <r>
    <n v="3144"/>
    <s v="NZ-2024-868639"/>
    <x v="1038"/>
    <d v="2024-05-14T00:00:00"/>
    <x v="2"/>
    <s v="Second Class"/>
    <s v="RO-2815"/>
    <s v="Ronald Smith-O'Leary"/>
    <x v="1"/>
    <x v="7"/>
    <x v="7"/>
    <x v="1"/>
    <x v="7"/>
    <n v="1118.81"/>
    <n v="8"/>
    <n v="0"/>
    <n v="94.05"/>
  </r>
  <r>
    <n v="3145"/>
    <s v="NZ-2021-915661"/>
    <x v="220"/>
    <d v="2021-12-12T00:00:00"/>
    <x v="1"/>
    <s v="First Class"/>
    <s v="DA-8268"/>
    <s v="Daniel Dean"/>
    <x v="2"/>
    <x v="8"/>
    <x v="8"/>
    <x v="0"/>
    <x v="4"/>
    <n v="351.42"/>
    <n v="4"/>
    <n v="0.15"/>
    <n v="-2.54"/>
  </r>
  <r>
    <n v="3146"/>
    <s v="NZ-2025-317371"/>
    <x v="1115"/>
    <d v="2025-07-04T00:00:00"/>
    <x v="3"/>
    <s v="Second Class"/>
    <s v="NA-5112"/>
    <s v="Natasha Gilbert"/>
    <x v="0"/>
    <x v="9"/>
    <x v="6"/>
    <x v="2"/>
    <x v="2"/>
    <n v="890.64"/>
    <n v="3"/>
    <n v="0.1"/>
    <n v="100.28"/>
  </r>
  <r>
    <n v="3147"/>
    <s v="NZ-2024-446927"/>
    <x v="1100"/>
    <d v="2024-03-26T00:00:00"/>
    <x v="2"/>
    <s v="Same Day"/>
    <s v="GA-7639"/>
    <s v="Gary Green"/>
    <x v="2"/>
    <x v="2"/>
    <x v="2"/>
    <x v="1"/>
    <x v="3"/>
    <n v="1067.8399999999999"/>
    <n v="8"/>
    <n v="0.2"/>
    <n v="215.88"/>
  </r>
  <r>
    <n v="3148"/>
    <s v="NZ-2024-783730"/>
    <x v="1045"/>
    <d v="2024-04-16T00:00:00"/>
    <x v="2"/>
    <s v="Standard Class"/>
    <s v="AD-8020"/>
    <s v="Adam Hansen"/>
    <x v="1"/>
    <x v="7"/>
    <x v="7"/>
    <x v="1"/>
    <x v="7"/>
    <n v="170.75"/>
    <n v="7"/>
    <n v="0"/>
    <n v="47.55"/>
  </r>
  <r>
    <n v="3149"/>
    <s v="NZ-2025-676003"/>
    <x v="264"/>
    <d v="2025-01-26T00:00:00"/>
    <x v="3"/>
    <s v="First Class"/>
    <s v="RE-3265"/>
    <s v="Renee Bush-Gardiner"/>
    <x v="0"/>
    <x v="4"/>
    <x v="4"/>
    <x v="0"/>
    <x v="6"/>
    <n v="1247.02"/>
    <n v="4"/>
    <n v="0.1"/>
    <n v="199.86"/>
  </r>
  <r>
    <n v="3150"/>
    <s v="NZ-2024-616678"/>
    <x v="788"/>
    <d v="2024-11-21T00:00:00"/>
    <x v="2"/>
    <s v="Second Class"/>
    <s v="SU-3730"/>
    <s v="Suzanne Turner"/>
    <x v="2"/>
    <x v="5"/>
    <x v="5"/>
    <x v="2"/>
    <x v="2"/>
    <n v="1292.1500000000001"/>
    <n v="3"/>
    <n v="0.2"/>
    <n v="259.70999999999998"/>
  </r>
  <r>
    <n v="3151"/>
    <s v="NZ-2024-358244"/>
    <x v="555"/>
    <d v="2024-07-31T00:00:00"/>
    <x v="2"/>
    <s v="Second Class"/>
    <s v="RA-8604"/>
    <s v="Rachel Davey"/>
    <x v="1"/>
    <x v="7"/>
    <x v="7"/>
    <x v="1"/>
    <x v="8"/>
    <n v="747.18"/>
    <n v="8"/>
    <n v="0.2"/>
    <n v="76.040000000000006"/>
  </r>
  <r>
    <n v="3152"/>
    <s v="NZ-2024-836709"/>
    <x v="1098"/>
    <d v="2024-05-13T00:00:00"/>
    <x v="2"/>
    <s v="Standard Class"/>
    <s v="RO-1776"/>
    <s v="Robyn Russell"/>
    <x v="2"/>
    <x v="0"/>
    <x v="0"/>
    <x v="1"/>
    <x v="1"/>
    <n v="388.82"/>
    <n v="10"/>
    <n v="0"/>
    <n v="40.020000000000003"/>
  </r>
  <r>
    <n v="3153"/>
    <s v="NZ-2024-410136"/>
    <x v="287"/>
    <d v="2024-11-23T00:00:00"/>
    <x v="2"/>
    <s v="Same Day"/>
    <s v="AN-9051"/>
    <s v="Angela Rodgers"/>
    <x v="1"/>
    <x v="5"/>
    <x v="5"/>
    <x v="1"/>
    <x v="3"/>
    <n v="412.47"/>
    <n v="7"/>
    <n v="0"/>
    <n v="114.73"/>
  </r>
  <r>
    <n v="3154"/>
    <s v="NZ-2023-975014"/>
    <x v="245"/>
    <d v="2023-05-16T00:00:00"/>
    <x v="0"/>
    <s v="Standard Class"/>
    <s v="AN-1992"/>
    <s v="Andrea Hughes"/>
    <x v="0"/>
    <x v="6"/>
    <x v="6"/>
    <x v="2"/>
    <x v="9"/>
    <n v="1156.25"/>
    <n v="5"/>
    <n v="0.15"/>
    <n v="77.95"/>
  </r>
  <r>
    <n v="3155"/>
    <s v="NZ-2023-842101"/>
    <x v="195"/>
    <d v="2023-08-25T00:00:00"/>
    <x v="0"/>
    <s v="Second Class"/>
    <s v="SA-4594"/>
    <s v="Samuel MacDonald"/>
    <x v="2"/>
    <x v="1"/>
    <x v="1"/>
    <x v="1"/>
    <x v="3"/>
    <n v="296.38"/>
    <n v="8"/>
    <n v="0"/>
    <n v="67.790000000000006"/>
  </r>
  <r>
    <n v="3156"/>
    <s v="NZ-2023-309014"/>
    <x v="610"/>
    <d v="2024-01-04T00:00:00"/>
    <x v="2"/>
    <s v="Standard Class"/>
    <s v="IS-2663"/>
    <s v="Isabella Davies-Boyd"/>
    <x v="2"/>
    <x v="8"/>
    <x v="8"/>
    <x v="1"/>
    <x v="7"/>
    <n v="686.73"/>
    <n v="9"/>
    <n v="0"/>
    <n v="5.56"/>
  </r>
  <r>
    <n v="3157"/>
    <s v="NZ-2023-696811"/>
    <x v="869"/>
    <d v="2023-01-17T00:00:00"/>
    <x v="0"/>
    <s v="First Class"/>
    <s v="AN-2727"/>
    <s v="Andrew Gardiner"/>
    <x v="2"/>
    <x v="5"/>
    <x v="5"/>
    <x v="1"/>
    <x v="8"/>
    <n v="828.19"/>
    <n v="4"/>
    <n v="0.2"/>
    <n v="112.02"/>
  </r>
  <r>
    <n v="3158"/>
    <s v="NZ-2023-851292"/>
    <x v="532"/>
    <d v="2023-12-31T00:00:00"/>
    <x v="0"/>
    <s v="First Class"/>
    <s v="CH-1997"/>
    <s v="Christine MacKay"/>
    <x v="1"/>
    <x v="7"/>
    <x v="7"/>
    <x v="2"/>
    <x v="11"/>
    <n v="459.66"/>
    <n v="7"/>
    <n v="0.15"/>
    <n v="37.04"/>
  </r>
  <r>
    <n v="3159"/>
    <s v="NZ-2023-676267"/>
    <x v="1317"/>
    <d v="2023-07-20T00:00:00"/>
    <x v="0"/>
    <s v="Same Day"/>
    <s v="JA-1601"/>
    <s v="Jacqueline Anderson"/>
    <x v="1"/>
    <x v="9"/>
    <x v="6"/>
    <x v="0"/>
    <x v="10"/>
    <n v="354.59"/>
    <n v="4"/>
    <n v="0.2"/>
    <n v="28.64"/>
  </r>
  <r>
    <n v="3160"/>
    <s v="NZ-2025-584121"/>
    <x v="422"/>
    <d v="2025-05-10T00:00:00"/>
    <x v="3"/>
    <s v="Second Class"/>
    <s v="JU-6704"/>
    <s v="Julie Trask"/>
    <x v="1"/>
    <x v="1"/>
    <x v="1"/>
    <x v="2"/>
    <x v="9"/>
    <n v="356.76"/>
    <n v="3"/>
    <n v="0"/>
    <n v="48.15"/>
  </r>
  <r>
    <n v="3161"/>
    <s v="NZ-2024-667733"/>
    <x v="1114"/>
    <d v="2024-09-07T00:00:00"/>
    <x v="2"/>
    <s v="Standard Class"/>
    <s v="RE-2945"/>
    <s v="Rebecca Reid-Sutton"/>
    <x v="1"/>
    <x v="3"/>
    <x v="3"/>
    <x v="1"/>
    <x v="1"/>
    <n v="1162.5899999999999"/>
    <n v="8"/>
    <n v="0"/>
    <n v="160.13999999999999"/>
  </r>
  <r>
    <n v="3162"/>
    <s v="NZ-2023-856369"/>
    <x v="1073"/>
    <d v="2023-06-03T00:00:00"/>
    <x v="0"/>
    <s v="Second Class"/>
    <s v="KA-4700"/>
    <s v="Kaia Parkes-Goodwin"/>
    <x v="1"/>
    <x v="1"/>
    <x v="1"/>
    <x v="1"/>
    <x v="3"/>
    <n v="955.64"/>
    <n v="9"/>
    <n v="0.15"/>
    <n v="40.86"/>
  </r>
  <r>
    <n v="3163"/>
    <s v="NZ-2024-754945"/>
    <x v="67"/>
    <d v="2024-03-07T00:00:00"/>
    <x v="2"/>
    <s v="Same Day"/>
    <s v="LY-3016"/>
    <s v="Lynda Hardie-Fuller"/>
    <x v="2"/>
    <x v="6"/>
    <x v="6"/>
    <x v="2"/>
    <x v="2"/>
    <n v="1060.47"/>
    <n v="5"/>
    <n v="0.1"/>
    <n v="162.80000000000001"/>
  </r>
  <r>
    <n v="3164"/>
    <s v="NZ-2024-899493"/>
    <x v="26"/>
    <d v="2024-05-03T00:00:00"/>
    <x v="2"/>
    <s v="Second Class"/>
    <s v="TA-1813"/>
    <s v="Tane Thompson"/>
    <x v="0"/>
    <x v="3"/>
    <x v="3"/>
    <x v="1"/>
    <x v="8"/>
    <n v="634.9"/>
    <n v="8"/>
    <n v="0.1"/>
    <n v="54.71"/>
  </r>
  <r>
    <n v="3165"/>
    <s v="NZ-2025-327136"/>
    <x v="825"/>
    <d v="2025-04-18T00:00:00"/>
    <x v="3"/>
    <s v="Second Class"/>
    <s v="HO-7360"/>
    <s v="Holly Street"/>
    <x v="2"/>
    <x v="8"/>
    <x v="8"/>
    <x v="1"/>
    <x v="8"/>
    <n v="921.73"/>
    <n v="7"/>
    <n v="0"/>
    <n v="150.94"/>
  </r>
  <r>
    <n v="3166"/>
    <s v="NZ-2022-589440"/>
    <x v="905"/>
    <d v="2022-10-31T00:00:00"/>
    <x v="4"/>
    <s v="Standard Class"/>
    <s v="ZA-6238"/>
    <s v="Zachary Scott"/>
    <x v="2"/>
    <x v="1"/>
    <x v="1"/>
    <x v="1"/>
    <x v="3"/>
    <n v="793.59"/>
    <n v="10"/>
    <n v="0"/>
    <n v="6.55"/>
  </r>
  <r>
    <n v="3167"/>
    <s v="NZ-2023-422684"/>
    <x v="1016"/>
    <d v="2023-09-09T00:00:00"/>
    <x v="0"/>
    <s v="First Class"/>
    <s v="PH-1485"/>
    <s v="Philip Evans"/>
    <x v="0"/>
    <x v="1"/>
    <x v="1"/>
    <x v="2"/>
    <x v="9"/>
    <n v="346.48"/>
    <n v="2"/>
    <n v="0.2"/>
    <n v="58.7"/>
  </r>
  <r>
    <n v="3168"/>
    <s v="NZ-2023-804216"/>
    <x v="1034"/>
    <d v="2023-09-01T00:00:00"/>
    <x v="0"/>
    <s v="Standard Class"/>
    <s v="WI-6524"/>
    <s v="William Day"/>
    <x v="2"/>
    <x v="0"/>
    <x v="0"/>
    <x v="0"/>
    <x v="6"/>
    <n v="1303.3699999999999"/>
    <n v="7"/>
    <n v="0.2"/>
    <n v="62.68"/>
  </r>
  <r>
    <n v="3169"/>
    <s v="NZ-2023-641370"/>
    <x v="900"/>
    <d v="2023-04-26T00:00:00"/>
    <x v="0"/>
    <s v="Same Day"/>
    <s v="EM-8390"/>
    <s v="Emily Johnston"/>
    <x v="2"/>
    <x v="4"/>
    <x v="4"/>
    <x v="2"/>
    <x v="5"/>
    <n v="214.49"/>
    <n v="2"/>
    <n v="0"/>
    <n v="63.57"/>
  </r>
  <r>
    <n v="3170"/>
    <s v="NZ-2022-685480"/>
    <x v="1009"/>
    <d v="2022-05-12T00:00:00"/>
    <x v="4"/>
    <s v="First Class"/>
    <s v="JO-9191"/>
    <s v="Joy Wallace"/>
    <x v="1"/>
    <x v="4"/>
    <x v="4"/>
    <x v="1"/>
    <x v="1"/>
    <n v="237.29"/>
    <n v="3"/>
    <n v="0.15"/>
    <n v="39.46"/>
  </r>
  <r>
    <n v="3171"/>
    <s v="NZ-2021-318904"/>
    <x v="972"/>
    <d v="2021-10-19T00:00:00"/>
    <x v="1"/>
    <s v="Same Day"/>
    <s v="AD-1771"/>
    <s v="Adam Monk"/>
    <x v="2"/>
    <x v="8"/>
    <x v="8"/>
    <x v="0"/>
    <x v="4"/>
    <n v="1477.37"/>
    <n v="10"/>
    <n v="0.15"/>
    <n v="61.85"/>
  </r>
  <r>
    <n v="3172"/>
    <s v="NZ-2024-903215"/>
    <x v="995"/>
    <d v="2024-07-05T00:00:00"/>
    <x v="2"/>
    <s v="First Class"/>
    <s v="AS-3447"/>
    <s v="Ashley Morris"/>
    <x v="2"/>
    <x v="6"/>
    <x v="6"/>
    <x v="0"/>
    <x v="6"/>
    <n v="201.06"/>
    <n v="3"/>
    <n v="0"/>
    <n v="21.99"/>
  </r>
  <r>
    <n v="3173"/>
    <s v="NZ-2024-842088"/>
    <x v="282"/>
    <d v="2024-10-20T00:00:00"/>
    <x v="2"/>
    <s v="Second Class"/>
    <s v="PH-6046"/>
    <s v="Phoebe Payne-Weston"/>
    <x v="2"/>
    <x v="9"/>
    <x v="6"/>
    <x v="0"/>
    <x v="4"/>
    <n v="308.26"/>
    <n v="6"/>
    <n v="0.1"/>
    <n v="22.6"/>
  </r>
  <r>
    <n v="3174"/>
    <s v="NZ-2023-166566"/>
    <x v="78"/>
    <d v="2023-05-05T00:00:00"/>
    <x v="0"/>
    <s v="First Class"/>
    <s v="MI-9566"/>
    <s v="Michelle Nielsen"/>
    <x v="1"/>
    <x v="1"/>
    <x v="1"/>
    <x v="0"/>
    <x v="6"/>
    <n v="315.48"/>
    <n v="6"/>
    <n v="0"/>
    <n v="68.599999999999994"/>
  </r>
  <r>
    <n v="3175"/>
    <s v="NZ-2023-755376"/>
    <x v="1130"/>
    <d v="2023-02-26T00:00:00"/>
    <x v="0"/>
    <s v="Standard Class"/>
    <s v="JA-7161"/>
    <s v="Janet Smith"/>
    <x v="1"/>
    <x v="2"/>
    <x v="2"/>
    <x v="1"/>
    <x v="8"/>
    <n v="1298.1400000000001"/>
    <n v="3"/>
    <n v="0"/>
    <n v="209.74"/>
  </r>
  <r>
    <n v="3176"/>
    <s v="NZ-2023-400650"/>
    <x v="686"/>
    <d v="2023-12-25T00:00:00"/>
    <x v="0"/>
    <s v="Second Class"/>
    <s v="WI-8167"/>
    <s v="William Linton"/>
    <x v="2"/>
    <x v="2"/>
    <x v="2"/>
    <x v="2"/>
    <x v="5"/>
    <n v="821.16"/>
    <n v="5"/>
    <n v="0.2"/>
    <n v="-10.93"/>
  </r>
  <r>
    <n v="3177"/>
    <s v="NZ-2023-943260"/>
    <x v="646"/>
    <d v="2023-09-17T00:00:00"/>
    <x v="0"/>
    <s v="First Class"/>
    <s v="RE-5125"/>
    <s v="Rebecca Beard"/>
    <x v="0"/>
    <x v="2"/>
    <x v="2"/>
    <x v="1"/>
    <x v="8"/>
    <n v="1487.89"/>
    <n v="7"/>
    <n v="0.2"/>
    <n v="270.76"/>
  </r>
  <r>
    <n v="3178"/>
    <s v="NZ-2024-754040"/>
    <x v="822"/>
    <d v="2024-08-08T00:00:00"/>
    <x v="2"/>
    <s v="Standard Class"/>
    <s v="JE-8759"/>
    <s v="Jeremy Wells"/>
    <x v="1"/>
    <x v="9"/>
    <x v="6"/>
    <x v="2"/>
    <x v="9"/>
    <n v="1235.0999999999999"/>
    <n v="4"/>
    <n v="0.1"/>
    <n v="51.24"/>
  </r>
  <r>
    <n v="3179"/>
    <s v="NZ-2021-237722"/>
    <x v="790"/>
    <d v="2021-12-23T00:00:00"/>
    <x v="1"/>
    <s v="Second Class"/>
    <s v="CH-3411"/>
    <s v="Christine Bradley-Freeth"/>
    <x v="2"/>
    <x v="8"/>
    <x v="8"/>
    <x v="2"/>
    <x v="9"/>
    <n v="26.31"/>
    <n v="10"/>
    <n v="0.15"/>
    <n v="5.95"/>
  </r>
  <r>
    <n v="3180"/>
    <s v="NZ-2023-799127"/>
    <x v="1128"/>
    <d v="2023-03-15T00:00:00"/>
    <x v="0"/>
    <s v="Standard Class"/>
    <s v="NI-2379"/>
    <s v="Nicole Green"/>
    <x v="0"/>
    <x v="1"/>
    <x v="1"/>
    <x v="1"/>
    <x v="8"/>
    <n v="1488.31"/>
    <n v="6"/>
    <n v="0.15"/>
    <n v="4.2300000000000004"/>
  </r>
  <r>
    <n v="3181"/>
    <s v="NZ-2021-849933"/>
    <x v="220"/>
    <d v="2021-12-12T00:00:00"/>
    <x v="1"/>
    <s v="First Class"/>
    <s v="PE-7200"/>
    <s v="Peter Jackson"/>
    <x v="0"/>
    <x v="1"/>
    <x v="1"/>
    <x v="0"/>
    <x v="4"/>
    <n v="559.11"/>
    <n v="3"/>
    <n v="0.1"/>
    <n v="33.53"/>
  </r>
  <r>
    <n v="3182"/>
    <s v="NZ-2025-782100"/>
    <x v="1103"/>
    <d v="2025-01-21T00:00:00"/>
    <x v="3"/>
    <s v="First Class"/>
    <s v="MO-9457"/>
    <s v="Molly Douglas"/>
    <x v="1"/>
    <x v="3"/>
    <x v="3"/>
    <x v="1"/>
    <x v="3"/>
    <n v="1027.7"/>
    <n v="10"/>
    <n v="0.2"/>
    <n v="72.959999999999994"/>
  </r>
  <r>
    <n v="3183"/>
    <s v="NZ-2024-365373"/>
    <x v="455"/>
    <d v="2024-05-12T00:00:00"/>
    <x v="2"/>
    <s v="First Class"/>
    <s v="KA-7043"/>
    <s v="Katherine Bishop"/>
    <x v="0"/>
    <x v="9"/>
    <x v="6"/>
    <x v="0"/>
    <x v="0"/>
    <n v="1033.72"/>
    <n v="3"/>
    <n v="0.15"/>
    <n v="120.58"/>
  </r>
  <r>
    <n v="3184"/>
    <s v="NZ-2025-769435"/>
    <x v="1097"/>
    <d v="2025-06-04T00:00:00"/>
    <x v="3"/>
    <s v="First Class"/>
    <s v="KI-7770"/>
    <s v="Kirsty Oliver"/>
    <x v="2"/>
    <x v="4"/>
    <x v="4"/>
    <x v="1"/>
    <x v="1"/>
    <n v="259.33"/>
    <n v="6"/>
    <n v="0.1"/>
    <n v="50.51"/>
  </r>
  <r>
    <n v="3185"/>
    <s v="NZ-2022-774703"/>
    <x v="253"/>
    <d v="2022-04-03T00:00:00"/>
    <x v="4"/>
    <s v="First Class"/>
    <s v="PA-4755"/>
    <s v="Paul McDonald"/>
    <x v="0"/>
    <x v="0"/>
    <x v="0"/>
    <x v="2"/>
    <x v="5"/>
    <n v="1499.79"/>
    <n v="2"/>
    <n v="0.15"/>
    <n v="221.57"/>
  </r>
  <r>
    <n v="3186"/>
    <s v="NZ-2022-569938"/>
    <x v="933"/>
    <d v="2022-11-15T00:00:00"/>
    <x v="4"/>
    <s v="First Class"/>
    <s v="JA-7692"/>
    <s v="James Linton"/>
    <x v="0"/>
    <x v="7"/>
    <x v="7"/>
    <x v="1"/>
    <x v="3"/>
    <n v="944.12"/>
    <n v="2"/>
    <n v="0.1"/>
    <n v="206.09"/>
  </r>
  <r>
    <n v="3187"/>
    <s v="NZ-2025-957062"/>
    <x v="680"/>
    <d v="2025-06-12T00:00:00"/>
    <x v="3"/>
    <s v="Standard Class"/>
    <s v="AM-8041"/>
    <s v="Amanda Field"/>
    <x v="1"/>
    <x v="6"/>
    <x v="6"/>
    <x v="0"/>
    <x v="10"/>
    <n v="599.62"/>
    <n v="10"/>
    <n v="0"/>
    <n v="7.02"/>
  </r>
  <r>
    <n v="3188"/>
    <s v="NZ-2022-383590"/>
    <x v="961"/>
    <d v="2022-12-16T00:00:00"/>
    <x v="4"/>
    <s v="Standard Class"/>
    <s v="NI-3172"/>
    <s v="Nicholas Whyte"/>
    <x v="0"/>
    <x v="0"/>
    <x v="0"/>
    <x v="0"/>
    <x v="4"/>
    <n v="1129.55"/>
    <n v="4"/>
    <n v="0.1"/>
    <n v="106.06"/>
  </r>
  <r>
    <n v="3189"/>
    <s v="NZ-2024-627050"/>
    <x v="296"/>
    <d v="2024-02-15T00:00:00"/>
    <x v="2"/>
    <s v="First Class"/>
    <s v="CH-2425"/>
    <s v="Christopher O'Sullivan"/>
    <x v="1"/>
    <x v="4"/>
    <x v="4"/>
    <x v="1"/>
    <x v="3"/>
    <n v="753.79"/>
    <n v="3"/>
    <n v="0.1"/>
    <n v="113.32"/>
  </r>
  <r>
    <n v="3190"/>
    <s v="NZ-2024-435497"/>
    <x v="1015"/>
    <d v="2024-08-30T00:00:00"/>
    <x v="2"/>
    <s v="First Class"/>
    <s v="LY-9532"/>
    <s v="Lynette Gordon"/>
    <x v="2"/>
    <x v="0"/>
    <x v="0"/>
    <x v="2"/>
    <x v="9"/>
    <n v="464.71"/>
    <n v="1"/>
    <n v="0.2"/>
    <n v="68.540000000000006"/>
  </r>
  <r>
    <n v="3191"/>
    <s v="NZ-2023-647356"/>
    <x v="160"/>
    <d v="2023-07-27T00:00:00"/>
    <x v="0"/>
    <s v="Second Class"/>
    <s v="HE-4888"/>
    <s v="Heather Parker"/>
    <x v="2"/>
    <x v="8"/>
    <x v="8"/>
    <x v="1"/>
    <x v="8"/>
    <n v="857.6"/>
    <n v="9"/>
    <n v="0.1"/>
    <n v="196.55"/>
  </r>
  <r>
    <n v="3192"/>
    <s v="NZ-2025-227681"/>
    <x v="989"/>
    <d v="2025-05-11T00:00:00"/>
    <x v="3"/>
    <s v="Standard Class"/>
    <s v="SU-8693"/>
    <s v="Susan Robson"/>
    <x v="2"/>
    <x v="4"/>
    <x v="4"/>
    <x v="1"/>
    <x v="1"/>
    <n v="705.63"/>
    <n v="6"/>
    <n v="0.2"/>
    <n v="88.27"/>
  </r>
  <r>
    <n v="3193"/>
    <s v="NZ-2022-891535"/>
    <x v="636"/>
    <d v="2022-04-23T00:00:00"/>
    <x v="4"/>
    <s v="Standard Class"/>
    <s v="LE-6802"/>
    <s v="Leah Wong-Woods"/>
    <x v="2"/>
    <x v="8"/>
    <x v="8"/>
    <x v="2"/>
    <x v="2"/>
    <n v="241.19"/>
    <n v="3"/>
    <n v="0.15"/>
    <n v="47.15"/>
  </r>
  <r>
    <n v="3194"/>
    <s v="NZ-2022-204665"/>
    <x v="994"/>
    <d v="2022-05-27T00:00:00"/>
    <x v="4"/>
    <s v="First Class"/>
    <s v="CH-8925"/>
    <s v="Christine Page"/>
    <x v="2"/>
    <x v="7"/>
    <x v="7"/>
    <x v="2"/>
    <x v="5"/>
    <n v="1185.1500000000001"/>
    <n v="8"/>
    <n v="0"/>
    <n v="226.74"/>
  </r>
  <r>
    <n v="3195"/>
    <s v="NZ-2024-201498"/>
    <x v="348"/>
    <d v="2024-07-28T00:00:00"/>
    <x v="2"/>
    <s v="First Class"/>
    <s v="GE-7868"/>
    <s v="Geoffrey Burnett"/>
    <x v="0"/>
    <x v="8"/>
    <x v="8"/>
    <x v="2"/>
    <x v="2"/>
    <n v="342.08"/>
    <n v="8"/>
    <n v="0"/>
    <n v="31.33"/>
  </r>
  <r>
    <n v="3196"/>
    <s v="NZ-2022-770926"/>
    <x v="936"/>
    <d v="2022-09-14T00:00:00"/>
    <x v="4"/>
    <s v="First Class"/>
    <s v="NA-8502"/>
    <s v="Natalie Oliver"/>
    <x v="0"/>
    <x v="2"/>
    <x v="2"/>
    <x v="1"/>
    <x v="7"/>
    <n v="1319.43"/>
    <n v="6"/>
    <n v="0.1"/>
    <n v="130.77000000000001"/>
  </r>
  <r>
    <n v="3197"/>
    <s v="NZ-2022-447664"/>
    <x v="1233"/>
    <d v="2022-02-14T00:00:00"/>
    <x v="4"/>
    <s v="Same Day"/>
    <s v="JO-6579"/>
    <s v="Jonathan Cameron"/>
    <x v="1"/>
    <x v="2"/>
    <x v="2"/>
    <x v="0"/>
    <x v="10"/>
    <n v="588.55999999999995"/>
    <n v="7"/>
    <n v="0.1"/>
    <n v="2.85"/>
  </r>
  <r>
    <n v="3198"/>
    <s v="NZ-2025-369838"/>
    <x v="1171"/>
    <d v="2025-03-01T00:00:00"/>
    <x v="3"/>
    <s v="Second Class"/>
    <s v="CA-6147"/>
    <s v="Caitlin Hansen-Rogers"/>
    <x v="0"/>
    <x v="3"/>
    <x v="3"/>
    <x v="0"/>
    <x v="6"/>
    <n v="755.22"/>
    <n v="8"/>
    <n v="0.15"/>
    <n v="170.01"/>
  </r>
  <r>
    <n v="3199"/>
    <s v="NZ-2021-179337"/>
    <x v="80"/>
    <d v="2021-12-20T00:00:00"/>
    <x v="1"/>
    <s v="First Class"/>
    <s v="JI-7113"/>
    <s v="Jillian Gibson-Craven"/>
    <x v="0"/>
    <x v="1"/>
    <x v="1"/>
    <x v="1"/>
    <x v="7"/>
    <n v="525.30999999999995"/>
    <n v="8"/>
    <n v="0.2"/>
    <n v="-0.73"/>
  </r>
  <r>
    <n v="3200"/>
    <s v="NZ-2024-648585"/>
    <x v="839"/>
    <d v="2024-03-17T00:00:00"/>
    <x v="2"/>
    <s v="First Class"/>
    <s v="EL-4483"/>
    <s v="Elizabeth Low"/>
    <x v="1"/>
    <x v="7"/>
    <x v="7"/>
    <x v="2"/>
    <x v="2"/>
    <n v="1398.55"/>
    <n v="5"/>
    <n v="0"/>
    <n v="277.11"/>
  </r>
  <r>
    <n v="3201"/>
    <s v="NZ-2023-897700"/>
    <x v="1134"/>
    <d v="2023-09-07T00:00:00"/>
    <x v="0"/>
    <s v="First Class"/>
    <s v="AD-7632"/>
    <s v="Adrian Farland"/>
    <x v="1"/>
    <x v="1"/>
    <x v="1"/>
    <x v="1"/>
    <x v="3"/>
    <n v="609.16999999999996"/>
    <n v="4"/>
    <n v="0.15"/>
    <n v="72.84"/>
  </r>
  <r>
    <n v="3202"/>
    <s v="NZ-2024-512603"/>
    <x v="89"/>
    <d v="2024-10-22T00:00:00"/>
    <x v="2"/>
    <s v="Standard Class"/>
    <s v="ST-8727"/>
    <s v="Stephen Ward"/>
    <x v="2"/>
    <x v="0"/>
    <x v="0"/>
    <x v="1"/>
    <x v="1"/>
    <n v="987.45"/>
    <n v="10"/>
    <n v="0.1"/>
    <n v="90.74"/>
  </r>
  <r>
    <n v="3203"/>
    <s v="NZ-2023-471573"/>
    <x v="1318"/>
    <d v="2023-12-02T00:00:00"/>
    <x v="0"/>
    <s v="First Class"/>
    <s v="MI-5262"/>
    <s v="Michelle Wong"/>
    <x v="2"/>
    <x v="2"/>
    <x v="2"/>
    <x v="2"/>
    <x v="2"/>
    <n v="1000.78"/>
    <n v="1"/>
    <n v="0.1"/>
    <n v="109.26"/>
  </r>
  <r>
    <n v="3204"/>
    <s v="NZ-2024-916133"/>
    <x v="876"/>
    <d v="2024-02-15T00:00:00"/>
    <x v="2"/>
    <s v="Same Day"/>
    <s v="CH-5438"/>
    <s v="Charlie Ward"/>
    <x v="1"/>
    <x v="4"/>
    <x v="4"/>
    <x v="1"/>
    <x v="3"/>
    <n v="1169.27"/>
    <n v="3"/>
    <n v="0.15"/>
    <n v="48.06"/>
  </r>
  <r>
    <n v="3205"/>
    <s v="NZ-2021-390991"/>
    <x v="1111"/>
    <d v="2021-08-03T00:00:00"/>
    <x v="1"/>
    <s v="Second Class"/>
    <s v="AI-2917"/>
    <s v="Aiden Wallace"/>
    <x v="1"/>
    <x v="3"/>
    <x v="3"/>
    <x v="1"/>
    <x v="7"/>
    <n v="64.73"/>
    <n v="9"/>
    <n v="0"/>
    <n v="5.53"/>
  </r>
  <r>
    <n v="3206"/>
    <s v="NZ-2024-515722"/>
    <x v="868"/>
    <d v="2024-04-30T00:00:00"/>
    <x v="2"/>
    <s v="Second Class"/>
    <s v="JE-9096"/>
    <s v="Jessica Thomas-Wood"/>
    <x v="1"/>
    <x v="6"/>
    <x v="6"/>
    <x v="1"/>
    <x v="8"/>
    <n v="1430.63"/>
    <n v="2"/>
    <n v="0"/>
    <n v="163.63"/>
  </r>
  <r>
    <n v="3207"/>
    <s v="NZ-2021-103600"/>
    <x v="410"/>
    <d v="2021-08-01T00:00:00"/>
    <x v="1"/>
    <s v="Standard Class"/>
    <s v="JA-4211"/>
    <s v="James Jamieson"/>
    <x v="0"/>
    <x v="9"/>
    <x v="6"/>
    <x v="0"/>
    <x v="4"/>
    <n v="768.07"/>
    <n v="1"/>
    <n v="0.1"/>
    <n v="129.22"/>
  </r>
  <r>
    <n v="3208"/>
    <s v="NZ-2023-569066"/>
    <x v="651"/>
    <d v="2023-11-20T00:00:00"/>
    <x v="0"/>
    <s v="Standard Class"/>
    <s v="RO-8994"/>
    <s v="Rosemary Vercoe"/>
    <x v="0"/>
    <x v="6"/>
    <x v="6"/>
    <x v="2"/>
    <x v="11"/>
    <n v="393.3"/>
    <n v="6"/>
    <n v="0.1"/>
    <n v="13.83"/>
  </r>
  <r>
    <n v="3209"/>
    <s v="NZ-2023-442429"/>
    <x v="468"/>
    <d v="2023-06-14T00:00:00"/>
    <x v="0"/>
    <s v="Same Day"/>
    <s v="AS-2171"/>
    <s v="Ashley Morris"/>
    <x v="1"/>
    <x v="3"/>
    <x v="3"/>
    <x v="1"/>
    <x v="3"/>
    <n v="1072.06"/>
    <n v="10"/>
    <n v="0"/>
    <n v="210.93"/>
  </r>
  <r>
    <n v="3210"/>
    <s v="NZ-2021-742914"/>
    <x v="1218"/>
    <d v="2021-07-15T00:00:00"/>
    <x v="1"/>
    <s v="Standard Class"/>
    <s v="DE-5307"/>
    <s v="Deborah Knight"/>
    <x v="0"/>
    <x v="0"/>
    <x v="0"/>
    <x v="0"/>
    <x v="6"/>
    <n v="999.93"/>
    <n v="8"/>
    <n v="0.2"/>
    <n v="169.63"/>
  </r>
  <r>
    <n v="3211"/>
    <s v="NZ-2024-302416"/>
    <x v="125"/>
    <d v="2024-04-21T00:00:00"/>
    <x v="2"/>
    <s v="Same Day"/>
    <s v="JO-6187"/>
    <s v="Joseph Rayner-Harper"/>
    <x v="2"/>
    <x v="7"/>
    <x v="7"/>
    <x v="1"/>
    <x v="8"/>
    <n v="941.33"/>
    <n v="3"/>
    <n v="0.2"/>
    <n v="41.58"/>
  </r>
  <r>
    <n v="3212"/>
    <s v="NZ-2023-638735"/>
    <x v="659"/>
    <d v="2023-01-30T00:00:00"/>
    <x v="0"/>
    <s v="Standard Class"/>
    <s v="PA-7495"/>
    <s v="Paul Lambert"/>
    <x v="2"/>
    <x v="0"/>
    <x v="0"/>
    <x v="1"/>
    <x v="3"/>
    <n v="1441.69"/>
    <n v="1"/>
    <n v="0.2"/>
    <n v="-25.15"/>
  </r>
  <r>
    <n v="3213"/>
    <s v="NZ-2023-180082"/>
    <x v="946"/>
    <d v="2023-09-09T00:00:00"/>
    <x v="0"/>
    <s v="Second Class"/>
    <s v="DA-1171"/>
    <s v="Danielle Hamilton"/>
    <x v="1"/>
    <x v="6"/>
    <x v="6"/>
    <x v="2"/>
    <x v="5"/>
    <n v="729.95"/>
    <n v="1"/>
    <n v="0"/>
    <n v="54.68"/>
  </r>
  <r>
    <n v="3214"/>
    <s v="NZ-2024-290597"/>
    <x v="1011"/>
    <d v="2024-12-15T00:00:00"/>
    <x v="2"/>
    <s v="First Class"/>
    <s v="SA-7126"/>
    <s v="Samuel Morrison"/>
    <x v="2"/>
    <x v="5"/>
    <x v="5"/>
    <x v="1"/>
    <x v="7"/>
    <n v="1189.42"/>
    <n v="9"/>
    <n v="0.1"/>
    <n v="100.83"/>
  </r>
  <r>
    <n v="3215"/>
    <s v="NZ-2023-451429"/>
    <x v="687"/>
    <d v="2023-12-10T00:00:00"/>
    <x v="0"/>
    <s v="Second Class"/>
    <s v="ST-6226"/>
    <s v="Stephen Barnett"/>
    <x v="1"/>
    <x v="5"/>
    <x v="5"/>
    <x v="0"/>
    <x v="10"/>
    <n v="856.52"/>
    <n v="3"/>
    <n v="0.1"/>
    <n v="125.38"/>
  </r>
  <r>
    <n v="3216"/>
    <s v="NZ-2023-308953"/>
    <x v="627"/>
    <d v="2023-01-13T00:00:00"/>
    <x v="0"/>
    <s v="Same Day"/>
    <s v="AN-9332"/>
    <s v="Anna Peters-Gill"/>
    <x v="1"/>
    <x v="4"/>
    <x v="4"/>
    <x v="0"/>
    <x v="10"/>
    <n v="827.05"/>
    <n v="8"/>
    <n v="0.1"/>
    <n v="194.63"/>
  </r>
  <r>
    <n v="3217"/>
    <s v="NZ-2022-645092"/>
    <x v="977"/>
    <d v="2022-10-19T00:00:00"/>
    <x v="4"/>
    <s v="Second Class"/>
    <s v="GE-1565"/>
    <s v="Georgia Lewis-Millar"/>
    <x v="0"/>
    <x v="0"/>
    <x v="0"/>
    <x v="2"/>
    <x v="9"/>
    <n v="1423.05"/>
    <n v="5"/>
    <n v="0"/>
    <n v="401.15"/>
  </r>
  <r>
    <n v="3218"/>
    <s v="NZ-2025-171947"/>
    <x v="829"/>
    <d v="2025-07-04T00:00:00"/>
    <x v="3"/>
    <s v="Second Class"/>
    <s v="WA-2836"/>
    <s v="Waimarie McMillan"/>
    <x v="0"/>
    <x v="3"/>
    <x v="3"/>
    <x v="0"/>
    <x v="6"/>
    <n v="1126.32"/>
    <n v="10"/>
    <n v="0.2"/>
    <n v="122.57"/>
  </r>
  <r>
    <n v="3219"/>
    <s v="NZ-2025-996367"/>
    <x v="1096"/>
    <d v="2025-06-20T00:00:00"/>
    <x v="3"/>
    <s v="First Class"/>
    <s v="RE-7622"/>
    <s v="Rebecca Hickey"/>
    <x v="0"/>
    <x v="6"/>
    <x v="6"/>
    <x v="2"/>
    <x v="5"/>
    <n v="56.26"/>
    <n v="8"/>
    <n v="0"/>
    <n v="2.64"/>
  </r>
  <r>
    <n v="3220"/>
    <s v="NZ-2023-552173"/>
    <x v="579"/>
    <d v="2023-11-16T00:00:00"/>
    <x v="0"/>
    <s v="Standard Class"/>
    <s v="SA-2746"/>
    <s v="Samuel Moore"/>
    <x v="1"/>
    <x v="8"/>
    <x v="8"/>
    <x v="2"/>
    <x v="9"/>
    <n v="35"/>
    <n v="2"/>
    <n v="0.15"/>
    <n v="7.68"/>
  </r>
  <r>
    <n v="3221"/>
    <s v="NZ-2022-419998"/>
    <x v="450"/>
    <d v="2022-05-12T00:00:00"/>
    <x v="4"/>
    <s v="Second Class"/>
    <s v="JU-9264"/>
    <s v="Judith Barrett"/>
    <x v="1"/>
    <x v="9"/>
    <x v="6"/>
    <x v="0"/>
    <x v="6"/>
    <n v="909.2"/>
    <n v="4"/>
    <n v="0.1"/>
    <n v="140.19"/>
  </r>
  <r>
    <n v="3222"/>
    <s v="NZ-2023-395619"/>
    <x v="82"/>
    <d v="2023-09-28T00:00:00"/>
    <x v="0"/>
    <s v="Same Day"/>
    <s v="MA-5134"/>
    <s v="Mary O'Connor"/>
    <x v="0"/>
    <x v="7"/>
    <x v="7"/>
    <x v="2"/>
    <x v="5"/>
    <n v="649.49"/>
    <n v="2"/>
    <n v="0.1"/>
    <n v="85.23"/>
  </r>
  <r>
    <n v="3223"/>
    <s v="NZ-2024-663789"/>
    <x v="975"/>
    <d v="2024-03-27T00:00:00"/>
    <x v="2"/>
    <s v="Same Day"/>
    <s v="ME-5230"/>
    <s v="Melissa Watt"/>
    <x v="1"/>
    <x v="5"/>
    <x v="5"/>
    <x v="0"/>
    <x v="10"/>
    <n v="105.05"/>
    <n v="7"/>
    <n v="0.15"/>
    <n v="13.28"/>
  </r>
  <r>
    <n v="3224"/>
    <s v="NZ-2023-860753"/>
    <x v="352"/>
    <d v="2023-11-24T00:00:00"/>
    <x v="0"/>
    <s v="Second Class"/>
    <s v="DA-7039"/>
    <s v="Daniel Kay"/>
    <x v="0"/>
    <x v="7"/>
    <x v="7"/>
    <x v="0"/>
    <x v="0"/>
    <n v="893.76"/>
    <n v="7"/>
    <n v="0"/>
    <n v="120.24"/>
  </r>
  <r>
    <n v="3225"/>
    <s v="NZ-2024-511144"/>
    <x v="546"/>
    <d v="2024-08-06T00:00:00"/>
    <x v="2"/>
    <s v="First Class"/>
    <s v="AI-2532"/>
    <s v="Aimee Lane"/>
    <x v="1"/>
    <x v="5"/>
    <x v="5"/>
    <x v="2"/>
    <x v="9"/>
    <n v="1088.25"/>
    <n v="1"/>
    <n v="0.2"/>
    <n v="104.84"/>
  </r>
  <r>
    <n v="3226"/>
    <s v="NZ-2025-538808"/>
    <x v="1200"/>
    <d v="2025-06-21T00:00:00"/>
    <x v="3"/>
    <s v="Same Day"/>
    <s v="PE-9643"/>
    <s v="Peyton Hawkins"/>
    <x v="1"/>
    <x v="0"/>
    <x v="0"/>
    <x v="1"/>
    <x v="8"/>
    <n v="392.08"/>
    <n v="6"/>
    <n v="0.1"/>
    <n v="42.39"/>
  </r>
  <r>
    <n v="3227"/>
    <s v="NZ-2023-518795"/>
    <x v="467"/>
    <d v="2023-04-13T00:00:00"/>
    <x v="0"/>
    <s v="First Class"/>
    <s v="RA-7230"/>
    <s v="Rachael Lucas"/>
    <x v="2"/>
    <x v="1"/>
    <x v="1"/>
    <x v="1"/>
    <x v="7"/>
    <n v="254.93"/>
    <n v="6"/>
    <n v="0.2"/>
    <n v="27.97"/>
  </r>
  <r>
    <n v="3228"/>
    <s v="NZ-2023-528480"/>
    <x v="2"/>
    <d v="2023-06-29T00:00:00"/>
    <x v="0"/>
    <s v="Standard Class"/>
    <s v="AM-7599"/>
    <s v="Amaia Parker"/>
    <x v="1"/>
    <x v="0"/>
    <x v="0"/>
    <x v="2"/>
    <x v="5"/>
    <n v="945.76"/>
    <n v="9"/>
    <n v="0"/>
    <n v="169.25"/>
  </r>
  <r>
    <n v="3229"/>
    <s v="NZ-2024-383668"/>
    <x v="146"/>
    <d v="2024-05-30T00:00:00"/>
    <x v="2"/>
    <s v="Same Day"/>
    <s v="DA-6721"/>
    <s v="David Smith-Hepburn"/>
    <x v="1"/>
    <x v="5"/>
    <x v="5"/>
    <x v="1"/>
    <x v="8"/>
    <n v="604.45000000000005"/>
    <n v="5"/>
    <n v="0.2"/>
    <n v="26.75"/>
  </r>
  <r>
    <n v="3230"/>
    <s v="NZ-2023-697091"/>
    <x v="739"/>
    <d v="2023-10-16T00:00:00"/>
    <x v="0"/>
    <s v="Same Day"/>
    <s v="JE-5853"/>
    <s v="Jennifer Thomas-Landon-Lane"/>
    <x v="1"/>
    <x v="8"/>
    <x v="8"/>
    <x v="0"/>
    <x v="0"/>
    <n v="529.54999999999995"/>
    <n v="3"/>
    <n v="0"/>
    <n v="100.54"/>
  </r>
  <r>
    <n v="3231"/>
    <s v="NZ-2024-523919"/>
    <x v="801"/>
    <d v="2024-11-03T00:00:00"/>
    <x v="2"/>
    <s v="First Class"/>
    <s v="SA-7978"/>
    <s v="Sarah Hart"/>
    <x v="1"/>
    <x v="8"/>
    <x v="8"/>
    <x v="0"/>
    <x v="6"/>
    <n v="757.85"/>
    <n v="8"/>
    <n v="0.2"/>
    <n v="8.4700000000000006"/>
  </r>
  <r>
    <n v="3232"/>
    <s v="NZ-2022-409760"/>
    <x v="213"/>
    <d v="2022-02-08T00:00:00"/>
    <x v="4"/>
    <s v="Same Day"/>
    <s v="MI-6402"/>
    <s v="Michael McKay"/>
    <x v="2"/>
    <x v="5"/>
    <x v="5"/>
    <x v="2"/>
    <x v="11"/>
    <n v="192.89"/>
    <n v="1"/>
    <n v="0.15"/>
    <n v="0.96"/>
  </r>
  <r>
    <n v="3233"/>
    <s v="NZ-2023-159791"/>
    <x v="959"/>
    <d v="2023-07-10T00:00:00"/>
    <x v="0"/>
    <s v="Second Class"/>
    <s v="CO-8880"/>
    <s v="Cody Wilton"/>
    <x v="2"/>
    <x v="3"/>
    <x v="3"/>
    <x v="2"/>
    <x v="9"/>
    <n v="383.38"/>
    <n v="3"/>
    <n v="0"/>
    <n v="100.07"/>
  </r>
  <r>
    <n v="3234"/>
    <s v="NZ-2023-557854"/>
    <x v="129"/>
    <d v="2023-04-03T00:00:00"/>
    <x v="0"/>
    <s v="First Class"/>
    <s v="RA-2187"/>
    <s v="Rachel Murphy"/>
    <x v="1"/>
    <x v="6"/>
    <x v="6"/>
    <x v="0"/>
    <x v="0"/>
    <n v="703.69"/>
    <n v="5"/>
    <n v="0.15"/>
    <n v="117.08"/>
  </r>
  <r>
    <n v="3235"/>
    <s v="NZ-2022-558801"/>
    <x v="1189"/>
    <d v="2022-03-29T00:00:00"/>
    <x v="4"/>
    <s v="Same Day"/>
    <s v="KE-3413"/>
    <s v="Kerry Bull"/>
    <x v="2"/>
    <x v="4"/>
    <x v="4"/>
    <x v="1"/>
    <x v="1"/>
    <n v="1318.54"/>
    <n v="10"/>
    <n v="0.1"/>
    <n v="185.32"/>
  </r>
  <r>
    <n v="3236"/>
    <s v="NZ-2024-452078"/>
    <x v="1280"/>
    <d v="2024-06-14T00:00:00"/>
    <x v="2"/>
    <s v="Standard Class"/>
    <s v="NI-5986"/>
    <s v="Nicole Nolan"/>
    <x v="2"/>
    <x v="4"/>
    <x v="4"/>
    <x v="2"/>
    <x v="2"/>
    <n v="1105.8599999999999"/>
    <n v="1"/>
    <n v="0.2"/>
    <n v="46.33"/>
  </r>
  <r>
    <n v="3237"/>
    <s v="NZ-2021-575791"/>
    <x v="709"/>
    <d v="2021-07-31T00:00:00"/>
    <x v="1"/>
    <s v="First Class"/>
    <s v="RO-3756"/>
    <s v="Robert Collis"/>
    <x v="0"/>
    <x v="0"/>
    <x v="0"/>
    <x v="2"/>
    <x v="11"/>
    <n v="474.74"/>
    <n v="1"/>
    <n v="0.1"/>
    <n v="50.67"/>
  </r>
  <r>
    <n v="3238"/>
    <s v="NZ-2023-460117"/>
    <x v="670"/>
    <d v="2023-05-02T00:00:00"/>
    <x v="0"/>
    <s v="Standard Class"/>
    <s v="JO-5627"/>
    <s v="Joshua Scott"/>
    <x v="0"/>
    <x v="7"/>
    <x v="7"/>
    <x v="0"/>
    <x v="10"/>
    <n v="1180.44"/>
    <n v="10"/>
    <n v="0.15"/>
    <n v="6.59"/>
  </r>
  <r>
    <n v="3239"/>
    <s v="NZ-2022-981382"/>
    <x v="1212"/>
    <d v="2022-11-05T00:00:00"/>
    <x v="4"/>
    <s v="Standard Class"/>
    <s v="HA-6576"/>
    <s v="Hamish Johansen"/>
    <x v="0"/>
    <x v="1"/>
    <x v="1"/>
    <x v="0"/>
    <x v="10"/>
    <n v="326.64"/>
    <n v="8"/>
    <n v="0.15"/>
    <n v="0.57999999999999996"/>
  </r>
  <r>
    <n v="3240"/>
    <s v="NZ-2021-503603"/>
    <x v="981"/>
    <d v="2021-09-13T00:00:00"/>
    <x v="1"/>
    <s v="Standard Class"/>
    <s v="JO-6353"/>
    <s v="John Reeves"/>
    <x v="1"/>
    <x v="3"/>
    <x v="3"/>
    <x v="1"/>
    <x v="8"/>
    <n v="1311.52"/>
    <n v="10"/>
    <n v="0.15"/>
    <n v="44.91"/>
  </r>
  <r>
    <n v="3241"/>
    <s v="NZ-2023-776564"/>
    <x v="787"/>
    <d v="2023-03-01T00:00:00"/>
    <x v="0"/>
    <s v="Standard Class"/>
    <s v="SC-8890"/>
    <s v="Scott Craig"/>
    <x v="1"/>
    <x v="0"/>
    <x v="0"/>
    <x v="2"/>
    <x v="2"/>
    <n v="1292.3699999999999"/>
    <n v="5"/>
    <n v="0.15"/>
    <n v="298.89"/>
  </r>
  <r>
    <n v="3242"/>
    <s v="NZ-2021-450408"/>
    <x v="119"/>
    <d v="2021-07-14T00:00:00"/>
    <x v="1"/>
    <s v="Same Day"/>
    <s v="PE-7359"/>
    <s v="Peter Hawkins"/>
    <x v="2"/>
    <x v="9"/>
    <x v="6"/>
    <x v="1"/>
    <x v="8"/>
    <n v="559.64"/>
    <n v="7"/>
    <n v="0.1"/>
    <n v="14.74"/>
  </r>
  <r>
    <n v="3243"/>
    <s v="NZ-2023-127202"/>
    <x v="687"/>
    <d v="2023-12-09T00:00:00"/>
    <x v="0"/>
    <s v="Standard Class"/>
    <s v="KI-5781"/>
    <s v="Kim Fletcher-Harris"/>
    <x v="0"/>
    <x v="3"/>
    <x v="3"/>
    <x v="2"/>
    <x v="2"/>
    <n v="443.93"/>
    <n v="8"/>
    <n v="0"/>
    <n v="123.53"/>
  </r>
  <r>
    <n v="3244"/>
    <s v="NZ-2021-248239"/>
    <x v="1032"/>
    <d v="2021-09-29T00:00:00"/>
    <x v="1"/>
    <s v="Second Class"/>
    <s v="MA-1007"/>
    <s v="Matthew Newman"/>
    <x v="1"/>
    <x v="7"/>
    <x v="7"/>
    <x v="0"/>
    <x v="10"/>
    <n v="1329.56"/>
    <n v="2"/>
    <n v="0.2"/>
    <n v="11.14"/>
  </r>
  <r>
    <n v="3245"/>
    <s v="NZ-2024-295325"/>
    <x v="1181"/>
    <d v="2024-03-04T00:00:00"/>
    <x v="2"/>
    <s v="Second Class"/>
    <s v="SO-7147"/>
    <s v="Sophia Watkins-Holdaway"/>
    <x v="2"/>
    <x v="0"/>
    <x v="0"/>
    <x v="1"/>
    <x v="7"/>
    <n v="1455.32"/>
    <n v="1"/>
    <n v="0"/>
    <n v="218.19"/>
  </r>
  <r>
    <n v="3246"/>
    <s v="NZ-2022-331963"/>
    <x v="1078"/>
    <d v="2022-08-23T00:00:00"/>
    <x v="4"/>
    <s v="Standard Class"/>
    <s v="BR-9228"/>
    <s v="Brent Shailer"/>
    <x v="2"/>
    <x v="6"/>
    <x v="6"/>
    <x v="1"/>
    <x v="1"/>
    <n v="508.27"/>
    <n v="10"/>
    <n v="0"/>
    <n v="63.84"/>
  </r>
  <r>
    <n v="3247"/>
    <s v="NZ-2023-380441"/>
    <x v="937"/>
    <d v="2023-04-24T00:00:00"/>
    <x v="0"/>
    <s v="Second Class"/>
    <s v="BE-9841"/>
    <s v="Benjamin Moore-Martin"/>
    <x v="1"/>
    <x v="3"/>
    <x v="3"/>
    <x v="0"/>
    <x v="0"/>
    <n v="183.2"/>
    <n v="10"/>
    <n v="0.15"/>
    <n v="-1.8"/>
  </r>
  <r>
    <n v="3248"/>
    <s v="NZ-2022-963171"/>
    <x v="265"/>
    <d v="2022-12-24T00:00:00"/>
    <x v="4"/>
    <s v="Standard Class"/>
    <s v="BR-4322"/>
    <s v="Brian Tapp-Gardner"/>
    <x v="2"/>
    <x v="3"/>
    <x v="3"/>
    <x v="2"/>
    <x v="9"/>
    <n v="282.10000000000002"/>
    <n v="4"/>
    <n v="0.15"/>
    <n v="27.94"/>
  </r>
  <r>
    <n v="3249"/>
    <s v="NZ-2024-562989"/>
    <x v="123"/>
    <d v="2024-12-17T00:00:00"/>
    <x v="2"/>
    <s v="First Class"/>
    <s v="GL-1262"/>
    <s v="Glen Smith"/>
    <x v="1"/>
    <x v="0"/>
    <x v="0"/>
    <x v="1"/>
    <x v="7"/>
    <n v="705.81"/>
    <n v="8"/>
    <n v="0"/>
    <n v="132.33000000000001"/>
  </r>
  <r>
    <n v="3250"/>
    <s v="NZ-2024-392375"/>
    <x v="1042"/>
    <d v="2024-04-15T00:00:00"/>
    <x v="2"/>
    <s v="Same Day"/>
    <s v="RO-6778"/>
    <s v="Rosemary Stevens"/>
    <x v="2"/>
    <x v="4"/>
    <x v="4"/>
    <x v="0"/>
    <x v="0"/>
    <n v="369.55"/>
    <n v="4"/>
    <n v="0.1"/>
    <n v="73.760000000000005"/>
  </r>
  <r>
    <n v="3251"/>
    <s v="NZ-2023-681473"/>
    <x v="219"/>
    <d v="2023-11-12T00:00:00"/>
    <x v="0"/>
    <s v="Second Class"/>
    <s v="JA-8348"/>
    <s v="Jamie Lewis"/>
    <x v="0"/>
    <x v="2"/>
    <x v="2"/>
    <x v="1"/>
    <x v="3"/>
    <n v="945.06"/>
    <n v="1"/>
    <n v="0.1"/>
    <n v="240.86"/>
  </r>
  <r>
    <n v="3252"/>
    <s v="NZ-2024-275258"/>
    <x v="1319"/>
    <d v="2024-07-03T00:00:00"/>
    <x v="2"/>
    <s v="First Class"/>
    <s v="GE-3322"/>
    <s v="Geoffrey Hodson-Howard"/>
    <x v="0"/>
    <x v="6"/>
    <x v="6"/>
    <x v="0"/>
    <x v="6"/>
    <n v="634.45000000000005"/>
    <n v="4"/>
    <n v="0.15"/>
    <n v="41.89"/>
  </r>
  <r>
    <n v="3253"/>
    <s v="NZ-2021-759348"/>
    <x v="36"/>
    <d v="2021-09-08T00:00:00"/>
    <x v="1"/>
    <s v="Standard Class"/>
    <s v="PA-5072"/>
    <s v="Patrick Ellery"/>
    <x v="2"/>
    <x v="3"/>
    <x v="3"/>
    <x v="0"/>
    <x v="10"/>
    <n v="1317.3"/>
    <n v="2"/>
    <n v="0.2"/>
    <n v="122.29"/>
  </r>
  <r>
    <n v="3254"/>
    <s v="NZ-2021-104998"/>
    <x v="133"/>
    <d v="2021-08-05T00:00:00"/>
    <x v="1"/>
    <s v="First Class"/>
    <s v="CR-5995"/>
    <s v="Craig Murphy"/>
    <x v="2"/>
    <x v="0"/>
    <x v="0"/>
    <x v="2"/>
    <x v="5"/>
    <n v="967"/>
    <n v="1"/>
    <n v="0"/>
    <n v="11.77"/>
  </r>
  <r>
    <n v="3255"/>
    <s v="NZ-2024-444520"/>
    <x v="644"/>
    <d v="2024-10-22T00:00:00"/>
    <x v="2"/>
    <s v="Same Day"/>
    <s v="BL-1058"/>
    <s v="Blake Ham"/>
    <x v="2"/>
    <x v="5"/>
    <x v="5"/>
    <x v="0"/>
    <x v="6"/>
    <n v="448.1"/>
    <n v="1"/>
    <n v="0.1"/>
    <n v="62.87"/>
  </r>
  <r>
    <n v="3256"/>
    <s v="NZ-2022-669369"/>
    <x v="944"/>
    <d v="2022-07-27T00:00:00"/>
    <x v="4"/>
    <s v="Second Class"/>
    <s v="JO-9921"/>
    <s v="John Buick"/>
    <x v="0"/>
    <x v="7"/>
    <x v="7"/>
    <x v="0"/>
    <x v="6"/>
    <n v="773.95"/>
    <n v="8"/>
    <n v="0.15"/>
    <n v="-1.38"/>
  </r>
  <r>
    <n v="3257"/>
    <s v="NZ-2024-482986"/>
    <x v="609"/>
    <d v="2024-03-31T00:00:00"/>
    <x v="2"/>
    <s v="Same Day"/>
    <s v="PE-8239"/>
    <s v="Peter Ward"/>
    <x v="0"/>
    <x v="1"/>
    <x v="1"/>
    <x v="0"/>
    <x v="6"/>
    <n v="400.56"/>
    <n v="8"/>
    <n v="0.1"/>
    <n v="77.87"/>
  </r>
  <r>
    <n v="3258"/>
    <s v="NZ-2023-866946"/>
    <x v="305"/>
    <d v="2023-08-20T00:00:00"/>
    <x v="0"/>
    <s v="Second Class"/>
    <s v="MA-3201"/>
    <s v="Mahi Millar-Thomas"/>
    <x v="2"/>
    <x v="6"/>
    <x v="6"/>
    <x v="0"/>
    <x v="0"/>
    <n v="631.27"/>
    <n v="10"/>
    <n v="0.2"/>
    <n v="127.41"/>
  </r>
  <r>
    <n v="3259"/>
    <s v="NZ-2024-239535"/>
    <x v="801"/>
    <d v="2024-11-03T00:00:00"/>
    <x v="2"/>
    <s v="Standard Class"/>
    <s v="KA-6349"/>
    <s v="Karen Brooks"/>
    <x v="0"/>
    <x v="5"/>
    <x v="5"/>
    <x v="0"/>
    <x v="10"/>
    <n v="353.18"/>
    <n v="7"/>
    <n v="0"/>
    <n v="4.5"/>
  </r>
  <r>
    <n v="3260"/>
    <s v="NZ-2024-147444"/>
    <x v="690"/>
    <d v="2024-03-07T00:00:00"/>
    <x v="2"/>
    <s v="Second Class"/>
    <s v="KA-7814"/>
    <s v="Katherine Jordan-Campbell"/>
    <x v="1"/>
    <x v="8"/>
    <x v="8"/>
    <x v="0"/>
    <x v="10"/>
    <n v="429.88"/>
    <n v="9"/>
    <n v="0.2"/>
    <n v="59.3"/>
  </r>
  <r>
    <n v="3261"/>
    <s v="NZ-2024-308927"/>
    <x v="330"/>
    <d v="2024-02-12T00:00:00"/>
    <x v="2"/>
    <s v="Same Day"/>
    <s v="SA-9712"/>
    <s v="Sarah Black"/>
    <x v="0"/>
    <x v="3"/>
    <x v="3"/>
    <x v="1"/>
    <x v="1"/>
    <n v="1409.68"/>
    <n v="9"/>
    <n v="0.15"/>
    <n v="239.61"/>
  </r>
  <r>
    <n v="3262"/>
    <s v="NZ-2023-524941"/>
    <x v="809"/>
    <d v="2023-05-20T00:00:00"/>
    <x v="0"/>
    <s v="Standard Class"/>
    <s v="JO-9928"/>
    <s v="Jordan Watt"/>
    <x v="0"/>
    <x v="1"/>
    <x v="1"/>
    <x v="2"/>
    <x v="5"/>
    <n v="537.5"/>
    <n v="7"/>
    <n v="0.2"/>
    <n v="114.01"/>
  </r>
  <r>
    <n v="3263"/>
    <s v="NZ-2022-331838"/>
    <x v="251"/>
    <d v="2022-02-14T00:00:00"/>
    <x v="4"/>
    <s v="Same Day"/>
    <s v="KA-4782"/>
    <s v="Kate Lee"/>
    <x v="2"/>
    <x v="0"/>
    <x v="0"/>
    <x v="0"/>
    <x v="0"/>
    <n v="1052.8800000000001"/>
    <n v="7"/>
    <n v="0"/>
    <n v="207.39"/>
  </r>
  <r>
    <n v="3264"/>
    <s v="NZ-2022-188782"/>
    <x v="583"/>
    <d v="2022-09-09T00:00:00"/>
    <x v="4"/>
    <s v="Same Day"/>
    <s v="EL-4599"/>
    <s v="Elizabeth Curtis"/>
    <x v="0"/>
    <x v="0"/>
    <x v="0"/>
    <x v="0"/>
    <x v="10"/>
    <n v="1424.23"/>
    <n v="2"/>
    <n v="0"/>
    <n v="45.73"/>
  </r>
  <r>
    <n v="3265"/>
    <s v="NZ-2024-263485"/>
    <x v="403"/>
    <d v="2024-11-18T00:00:00"/>
    <x v="2"/>
    <s v="Standard Class"/>
    <s v="DE-2023"/>
    <s v="Debra Bell"/>
    <x v="2"/>
    <x v="5"/>
    <x v="5"/>
    <x v="0"/>
    <x v="0"/>
    <n v="240.61"/>
    <n v="8"/>
    <n v="0.2"/>
    <n v="39.869999999999997"/>
  </r>
  <r>
    <n v="3266"/>
    <s v="NZ-2023-845412"/>
    <x v="426"/>
    <d v="2023-08-07T00:00:00"/>
    <x v="0"/>
    <s v="Second Class"/>
    <s v="MA-6594"/>
    <s v="Matthew Williams-Clarke"/>
    <x v="2"/>
    <x v="8"/>
    <x v="8"/>
    <x v="2"/>
    <x v="9"/>
    <n v="142.41999999999999"/>
    <n v="8"/>
    <n v="0.15"/>
    <n v="22.41"/>
  </r>
  <r>
    <n v="3267"/>
    <s v="NZ-2025-568666"/>
    <x v="581"/>
    <d v="2025-07-18T00:00:00"/>
    <x v="3"/>
    <s v="Same Day"/>
    <s v="ED-4622"/>
    <s v="Edward Rowlands"/>
    <x v="2"/>
    <x v="2"/>
    <x v="2"/>
    <x v="1"/>
    <x v="1"/>
    <n v="205.91"/>
    <n v="9"/>
    <n v="0.2"/>
    <n v="15.37"/>
  </r>
  <r>
    <n v="3268"/>
    <s v="NZ-2024-194899"/>
    <x v="15"/>
    <d v="2024-06-28T00:00:00"/>
    <x v="2"/>
    <s v="Same Day"/>
    <s v="TA-1604"/>
    <s v="Tania McPherson"/>
    <x v="0"/>
    <x v="4"/>
    <x v="4"/>
    <x v="1"/>
    <x v="1"/>
    <n v="470.04"/>
    <n v="8"/>
    <n v="0.2"/>
    <n v="54.88"/>
  </r>
  <r>
    <n v="3269"/>
    <s v="NZ-2023-476331"/>
    <x v="791"/>
    <d v="2023-08-21T00:00:00"/>
    <x v="0"/>
    <s v="Standard Class"/>
    <s v="RE-1811"/>
    <s v="Reuben Gillies-Arnott"/>
    <x v="0"/>
    <x v="0"/>
    <x v="0"/>
    <x v="1"/>
    <x v="7"/>
    <n v="724.86"/>
    <n v="9"/>
    <n v="0.15"/>
    <n v="161.72999999999999"/>
  </r>
  <r>
    <n v="3270"/>
    <s v="NZ-2022-202408"/>
    <x v="1233"/>
    <d v="2022-02-14T00:00:00"/>
    <x v="4"/>
    <s v="First Class"/>
    <s v="DE-6923"/>
    <s v="Debbie Brown-Davidson"/>
    <x v="2"/>
    <x v="5"/>
    <x v="5"/>
    <x v="1"/>
    <x v="8"/>
    <n v="189.68"/>
    <n v="1"/>
    <n v="0.2"/>
    <n v="18.43"/>
  </r>
  <r>
    <n v="3271"/>
    <s v="NZ-2022-304923"/>
    <x v="1093"/>
    <d v="2022-01-30T00:00:00"/>
    <x v="4"/>
    <s v="First Class"/>
    <s v="MA-7599"/>
    <s v="Mathew Nielsen"/>
    <x v="1"/>
    <x v="3"/>
    <x v="3"/>
    <x v="2"/>
    <x v="9"/>
    <n v="994.07"/>
    <n v="8"/>
    <n v="0.2"/>
    <n v="213.69"/>
  </r>
  <r>
    <n v="3272"/>
    <s v="NZ-2023-419706"/>
    <x v="1195"/>
    <d v="2023-06-04T00:00:00"/>
    <x v="0"/>
    <s v="First Class"/>
    <s v="MA-3392"/>
    <s v="Matthew Evans-Ryan"/>
    <x v="0"/>
    <x v="6"/>
    <x v="6"/>
    <x v="1"/>
    <x v="3"/>
    <n v="225.32"/>
    <n v="9"/>
    <n v="0.2"/>
    <n v="1.01"/>
  </r>
  <r>
    <n v="3273"/>
    <s v="NZ-2024-992562"/>
    <x v="1320"/>
    <d v="2024-06-03T00:00:00"/>
    <x v="2"/>
    <s v="First Class"/>
    <s v="SH-8805"/>
    <s v="Sharon Griffiths"/>
    <x v="1"/>
    <x v="5"/>
    <x v="5"/>
    <x v="0"/>
    <x v="0"/>
    <n v="779.33"/>
    <n v="3"/>
    <n v="0"/>
    <n v="146.38"/>
  </r>
  <r>
    <n v="3274"/>
    <s v="NZ-2022-484220"/>
    <x v="96"/>
    <d v="2022-08-20T00:00:00"/>
    <x v="4"/>
    <s v="First Class"/>
    <s v="SH-5951"/>
    <s v="Shane Woods"/>
    <x v="2"/>
    <x v="1"/>
    <x v="1"/>
    <x v="2"/>
    <x v="9"/>
    <n v="1374.31"/>
    <n v="9"/>
    <n v="0.15"/>
    <n v="236.81"/>
  </r>
  <r>
    <n v="3275"/>
    <s v="NZ-2021-528813"/>
    <x v="1229"/>
    <d v="2021-08-15T00:00:00"/>
    <x v="1"/>
    <s v="Same Day"/>
    <s v="MI-9506"/>
    <s v="Michael Bartlett-Anderson"/>
    <x v="1"/>
    <x v="6"/>
    <x v="6"/>
    <x v="0"/>
    <x v="4"/>
    <n v="105.05"/>
    <n v="1"/>
    <n v="0.15"/>
    <n v="9.3699999999999992"/>
  </r>
  <r>
    <n v="3276"/>
    <s v="NZ-2023-817598"/>
    <x v="1135"/>
    <d v="2023-03-14T00:00:00"/>
    <x v="0"/>
    <s v="First Class"/>
    <s v="AN-1129"/>
    <s v="Andrew Peters"/>
    <x v="1"/>
    <x v="0"/>
    <x v="0"/>
    <x v="2"/>
    <x v="9"/>
    <n v="507.16"/>
    <n v="6"/>
    <n v="0"/>
    <n v="38.67"/>
  </r>
  <r>
    <n v="3277"/>
    <s v="NZ-2024-519830"/>
    <x v="403"/>
    <d v="2024-11-20T00:00:00"/>
    <x v="2"/>
    <s v="Same Day"/>
    <s v="LE-2908"/>
    <s v="Leon Bright"/>
    <x v="1"/>
    <x v="5"/>
    <x v="5"/>
    <x v="0"/>
    <x v="4"/>
    <n v="693.29"/>
    <n v="2"/>
    <n v="0.2"/>
    <n v="47.3"/>
  </r>
  <r>
    <n v="3278"/>
    <s v="NZ-2023-427017"/>
    <x v="1138"/>
    <d v="2023-11-06T00:00:00"/>
    <x v="0"/>
    <s v="Standard Class"/>
    <s v="SO-1933"/>
    <s v="Sophie Hart"/>
    <x v="1"/>
    <x v="3"/>
    <x v="3"/>
    <x v="1"/>
    <x v="1"/>
    <n v="1321.64"/>
    <n v="8"/>
    <n v="0"/>
    <n v="352.74"/>
  </r>
  <r>
    <n v="3279"/>
    <s v="NZ-2023-789613"/>
    <x v="1321"/>
    <d v="2023-06-12T00:00:00"/>
    <x v="0"/>
    <s v="Same Day"/>
    <s v="CA-2531"/>
    <s v="Caleb Kirk"/>
    <x v="2"/>
    <x v="8"/>
    <x v="8"/>
    <x v="1"/>
    <x v="1"/>
    <n v="1435.06"/>
    <n v="10"/>
    <n v="0.1"/>
    <n v="116.06"/>
  </r>
  <r>
    <n v="3280"/>
    <s v="NZ-2025-493470"/>
    <x v="57"/>
    <d v="2025-04-06T00:00:00"/>
    <x v="3"/>
    <s v="First Class"/>
    <s v="MA-9250"/>
    <s v="Margaret Gilbert"/>
    <x v="2"/>
    <x v="9"/>
    <x v="6"/>
    <x v="1"/>
    <x v="8"/>
    <n v="887.26"/>
    <n v="5"/>
    <n v="0.15"/>
    <n v="37"/>
  </r>
  <r>
    <n v="3281"/>
    <s v="NZ-2021-355444"/>
    <x v="657"/>
    <d v="2021-10-19T00:00:00"/>
    <x v="1"/>
    <s v="Standard Class"/>
    <s v="HE-2608"/>
    <s v="Heather Moore-Hansen"/>
    <x v="0"/>
    <x v="9"/>
    <x v="6"/>
    <x v="0"/>
    <x v="4"/>
    <n v="1418.62"/>
    <n v="10"/>
    <n v="0.15"/>
    <n v="70.56"/>
  </r>
  <r>
    <n v="3282"/>
    <s v="NZ-2023-842573"/>
    <x v="766"/>
    <d v="2023-07-28T00:00:00"/>
    <x v="0"/>
    <s v="Second Class"/>
    <s v="SA-3663"/>
    <s v="Sandra Thompson"/>
    <x v="2"/>
    <x v="6"/>
    <x v="6"/>
    <x v="1"/>
    <x v="8"/>
    <n v="1019.37"/>
    <n v="10"/>
    <n v="0"/>
    <n v="142.65"/>
  </r>
  <r>
    <n v="3283"/>
    <s v="NZ-2023-843897"/>
    <x v="621"/>
    <d v="2023-06-08T00:00:00"/>
    <x v="0"/>
    <s v="Same Day"/>
    <s v="CH-1589"/>
    <s v="Charlotte Wallis"/>
    <x v="1"/>
    <x v="8"/>
    <x v="8"/>
    <x v="0"/>
    <x v="4"/>
    <n v="1056.3699999999999"/>
    <n v="8"/>
    <n v="0.2"/>
    <n v="16.54"/>
  </r>
  <r>
    <n v="3284"/>
    <s v="NZ-2025-807563"/>
    <x v="33"/>
    <d v="2025-03-26T00:00:00"/>
    <x v="3"/>
    <s v="First Class"/>
    <s v="TO-5641"/>
    <s v="Todd Holmes"/>
    <x v="0"/>
    <x v="0"/>
    <x v="0"/>
    <x v="2"/>
    <x v="9"/>
    <n v="440.16"/>
    <n v="10"/>
    <n v="0"/>
    <n v="120.85"/>
  </r>
  <r>
    <n v="3285"/>
    <s v="NZ-2024-534454"/>
    <x v="575"/>
    <d v="2024-01-13T00:00:00"/>
    <x v="2"/>
    <s v="First Class"/>
    <s v="WE-7538"/>
    <s v="Wendy Smart"/>
    <x v="0"/>
    <x v="2"/>
    <x v="2"/>
    <x v="1"/>
    <x v="1"/>
    <n v="1475.99"/>
    <n v="8"/>
    <n v="0.2"/>
    <n v="234.26"/>
  </r>
  <r>
    <n v="3286"/>
    <s v="NZ-2022-425060"/>
    <x v="132"/>
    <d v="2022-07-30T00:00:00"/>
    <x v="4"/>
    <s v="Same Day"/>
    <s v="AL-9387"/>
    <s v="Alana Simmonds-Waugh"/>
    <x v="2"/>
    <x v="4"/>
    <x v="4"/>
    <x v="0"/>
    <x v="10"/>
    <n v="601.41"/>
    <n v="4"/>
    <n v="0.15"/>
    <n v="-8.09"/>
  </r>
  <r>
    <n v="3287"/>
    <s v="NZ-2023-996061"/>
    <x v="91"/>
    <d v="2024-01-01T00:00:00"/>
    <x v="2"/>
    <s v="Standard Class"/>
    <s v="DA-3495"/>
    <s v="Daniel Lee"/>
    <x v="2"/>
    <x v="0"/>
    <x v="0"/>
    <x v="2"/>
    <x v="9"/>
    <n v="1038.79"/>
    <n v="5"/>
    <n v="0.2"/>
    <n v="99.38"/>
  </r>
  <r>
    <n v="3288"/>
    <s v="NZ-2021-599931"/>
    <x v="775"/>
    <d v="2021-08-01T00:00:00"/>
    <x v="1"/>
    <s v="Second Class"/>
    <s v="SA-2565"/>
    <s v="Samuel Low"/>
    <x v="0"/>
    <x v="4"/>
    <x v="4"/>
    <x v="1"/>
    <x v="3"/>
    <n v="329.04"/>
    <n v="3"/>
    <n v="0.2"/>
    <n v="18.45"/>
  </r>
  <r>
    <n v="3289"/>
    <s v="NZ-2024-274378"/>
    <x v="801"/>
    <d v="2024-10-29T00:00:00"/>
    <x v="2"/>
    <s v="Second Class"/>
    <s v="JE-6409"/>
    <s v="Jessica Broughan"/>
    <x v="1"/>
    <x v="2"/>
    <x v="2"/>
    <x v="2"/>
    <x v="5"/>
    <n v="557.61"/>
    <n v="4"/>
    <n v="0.15"/>
    <n v="52.9"/>
  </r>
  <r>
    <n v="3290"/>
    <s v="NZ-2024-445364"/>
    <x v="428"/>
    <d v="2024-05-23T00:00:00"/>
    <x v="2"/>
    <s v="First Class"/>
    <s v="RE-8016"/>
    <s v="Rebecca Boniface"/>
    <x v="2"/>
    <x v="6"/>
    <x v="6"/>
    <x v="2"/>
    <x v="5"/>
    <n v="237.86"/>
    <n v="9"/>
    <n v="0.1"/>
    <n v="19.940000000000001"/>
  </r>
  <r>
    <n v="3291"/>
    <s v="NZ-2021-444048"/>
    <x v="284"/>
    <d v="2021-10-24T00:00:00"/>
    <x v="1"/>
    <s v="Second Class"/>
    <s v="AN-3893"/>
    <s v="Andrew Dawson"/>
    <x v="1"/>
    <x v="2"/>
    <x v="2"/>
    <x v="1"/>
    <x v="8"/>
    <n v="721.15"/>
    <n v="5"/>
    <n v="0.1"/>
    <n v="95.3"/>
  </r>
  <r>
    <n v="3292"/>
    <s v="NZ-2022-884795"/>
    <x v="971"/>
    <d v="2022-09-07T00:00:00"/>
    <x v="4"/>
    <s v="Same Day"/>
    <s v="MA-7898"/>
    <s v="Marie Davies"/>
    <x v="1"/>
    <x v="8"/>
    <x v="8"/>
    <x v="1"/>
    <x v="3"/>
    <n v="134.96"/>
    <n v="6"/>
    <n v="0.1"/>
    <n v="22.3"/>
  </r>
  <r>
    <n v="3293"/>
    <s v="NZ-2024-409312"/>
    <x v="357"/>
    <d v="2024-08-25T00:00:00"/>
    <x v="2"/>
    <s v="Standard Class"/>
    <s v="CH-2655"/>
    <s v="Christopher Hayes"/>
    <x v="2"/>
    <x v="3"/>
    <x v="3"/>
    <x v="2"/>
    <x v="5"/>
    <n v="815.44"/>
    <n v="6"/>
    <n v="0.1"/>
    <n v="57.96"/>
  </r>
  <r>
    <n v="3294"/>
    <s v="NZ-2024-996381"/>
    <x v="465"/>
    <d v="2024-11-25T00:00:00"/>
    <x v="2"/>
    <s v="Second Class"/>
    <s v="WA-1251"/>
    <s v="Wayne Dick"/>
    <x v="2"/>
    <x v="5"/>
    <x v="5"/>
    <x v="1"/>
    <x v="7"/>
    <n v="1065.8599999999999"/>
    <n v="8"/>
    <n v="0.15"/>
    <n v="251.53"/>
  </r>
  <r>
    <n v="3295"/>
    <s v="NZ-2024-707087"/>
    <x v="896"/>
    <d v="2024-12-05T00:00:00"/>
    <x v="2"/>
    <s v="Second Class"/>
    <s v="CH-2673"/>
    <s v="Charlie Hodson"/>
    <x v="2"/>
    <x v="3"/>
    <x v="3"/>
    <x v="1"/>
    <x v="7"/>
    <n v="787.27"/>
    <n v="1"/>
    <n v="0.1"/>
    <n v="111.44"/>
  </r>
  <r>
    <n v="3296"/>
    <s v="NZ-2024-245826"/>
    <x v="1018"/>
    <d v="2024-03-11T00:00:00"/>
    <x v="2"/>
    <s v="First Class"/>
    <s v="AN-6638"/>
    <s v="Anahera Davidson"/>
    <x v="0"/>
    <x v="0"/>
    <x v="0"/>
    <x v="2"/>
    <x v="2"/>
    <n v="1473.93"/>
    <n v="2"/>
    <n v="0.15"/>
    <n v="100.05"/>
  </r>
  <r>
    <n v="3297"/>
    <s v="NZ-2023-641017"/>
    <x v="321"/>
    <d v="2023-04-14T00:00:00"/>
    <x v="0"/>
    <s v="Same Day"/>
    <s v="HA-1569"/>
    <s v="Harry Howell"/>
    <x v="0"/>
    <x v="9"/>
    <x v="6"/>
    <x v="2"/>
    <x v="9"/>
    <n v="333.12"/>
    <n v="10"/>
    <n v="0.1"/>
    <n v="80.849999999999994"/>
  </r>
  <r>
    <n v="3298"/>
    <s v="NZ-2022-561546"/>
    <x v="1322"/>
    <d v="2022-12-13T00:00:00"/>
    <x v="4"/>
    <s v="Second Class"/>
    <s v="MI-7360"/>
    <s v="Michael Gore"/>
    <x v="2"/>
    <x v="9"/>
    <x v="6"/>
    <x v="2"/>
    <x v="9"/>
    <n v="1009.33"/>
    <n v="3"/>
    <n v="0.2"/>
    <n v="196.22"/>
  </r>
  <r>
    <n v="3299"/>
    <s v="NZ-2025-681950"/>
    <x v="543"/>
    <d v="2025-04-25T00:00:00"/>
    <x v="3"/>
    <s v="First Class"/>
    <s v="MA-4890"/>
    <s v="Matthew Neal"/>
    <x v="2"/>
    <x v="1"/>
    <x v="1"/>
    <x v="2"/>
    <x v="2"/>
    <n v="1419.93"/>
    <n v="8"/>
    <n v="0.1"/>
    <n v="23.09"/>
  </r>
  <r>
    <n v="3300"/>
    <s v="NZ-2023-269396"/>
    <x v="1034"/>
    <d v="2023-08-30T00:00:00"/>
    <x v="0"/>
    <s v="Standard Class"/>
    <s v="CH-3154"/>
    <s v="Charles Godfrey"/>
    <x v="2"/>
    <x v="0"/>
    <x v="0"/>
    <x v="1"/>
    <x v="7"/>
    <n v="169.68"/>
    <n v="9"/>
    <n v="0.2"/>
    <n v="4.72"/>
  </r>
  <r>
    <n v="3301"/>
    <s v="NZ-2024-408658"/>
    <x v="1323"/>
    <d v="2024-09-28T00:00:00"/>
    <x v="2"/>
    <s v="First Class"/>
    <s v="RI-3926"/>
    <s v="Richard Bell-Shepherd"/>
    <x v="2"/>
    <x v="7"/>
    <x v="7"/>
    <x v="0"/>
    <x v="4"/>
    <n v="809.21"/>
    <n v="6"/>
    <n v="0"/>
    <n v="120.88"/>
  </r>
  <r>
    <n v="3302"/>
    <s v="NZ-2022-403572"/>
    <x v="1324"/>
    <d v="2022-03-22T00:00:00"/>
    <x v="4"/>
    <s v="Same Day"/>
    <s v="JO-6546"/>
    <s v="Joseph Jones"/>
    <x v="0"/>
    <x v="9"/>
    <x v="6"/>
    <x v="2"/>
    <x v="9"/>
    <n v="826.82"/>
    <n v="2"/>
    <n v="0"/>
    <n v="3.98"/>
  </r>
  <r>
    <n v="3303"/>
    <s v="NZ-2022-959002"/>
    <x v="1325"/>
    <d v="2022-11-15T00:00:00"/>
    <x v="4"/>
    <s v="First Class"/>
    <s v="RE-2349"/>
    <s v="Rebecca Claridge-Richards"/>
    <x v="1"/>
    <x v="1"/>
    <x v="1"/>
    <x v="1"/>
    <x v="3"/>
    <n v="384.23"/>
    <n v="2"/>
    <n v="0.1"/>
    <n v="13.65"/>
  </r>
  <r>
    <n v="3304"/>
    <s v="NZ-2023-878663"/>
    <x v="210"/>
    <d v="2023-09-16T00:00:00"/>
    <x v="0"/>
    <s v="Same Day"/>
    <s v="HE-1327"/>
    <s v="Heather Wood"/>
    <x v="2"/>
    <x v="2"/>
    <x v="2"/>
    <x v="2"/>
    <x v="9"/>
    <n v="374.58"/>
    <n v="9"/>
    <n v="0"/>
    <n v="104.12"/>
  </r>
  <r>
    <n v="3305"/>
    <s v="NZ-2024-343946"/>
    <x v="1326"/>
    <d v="2024-09-15T00:00:00"/>
    <x v="2"/>
    <s v="First Class"/>
    <s v="DA-9816"/>
    <s v="David Robert"/>
    <x v="1"/>
    <x v="6"/>
    <x v="6"/>
    <x v="1"/>
    <x v="3"/>
    <n v="1345.6"/>
    <n v="7"/>
    <n v="0.15"/>
    <n v="31.8"/>
  </r>
  <r>
    <n v="3306"/>
    <s v="NZ-2024-403761"/>
    <x v="1327"/>
    <d v="2024-09-06T00:00:00"/>
    <x v="2"/>
    <s v="First Class"/>
    <s v="AN-6509"/>
    <s v="Anthony Morgan"/>
    <x v="1"/>
    <x v="7"/>
    <x v="7"/>
    <x v="1"/>
    <x v="7"/>
    <n v="1169.21"/>
    <n v="9"/>
    <n v="0.1"/>
    <n v="88.52"/>
  </r>
  <r>
    <n v="3307"/>
    <s v="NZ-2022-711929"/>
    <x v="1147"/>
    <d v="2022-05-24T00:00:00"/>
    <x v="4"/>
    <s v="Standard Class"/>
    <s v="SA-2887"/>
    <s v="Sarah Crawford"/>
    <x v="0"/>
    <x v="2"/>
    <x v="2"/>
    <x v="1"/>
    <x v="7"/>
    <n v="1487.99"/>
    <n v="1"/>
    <n v="0.1"/>
    <n v="163.15"/>
  </r>
  <r>
    <n v="3308"/>
    <s v="NZ-2025-601552"/>
    <x v="1136"/>
    <d v="2025-05-05T00:00:00"/>
    <x v="3"/>
    <s v="Second Class"/>
    <s v="AS-6043"/>
    <s v="Ashton Clarke"/>
    <x v="1"/>
    <x v="2"/>
    <x v="2"/>
    <x v="0"/>
    <x v="6"/>
    <n v="253.7"/>
    <n v="2"/>
    <n v="0.2"/>
    <n v="26.99"/>
  </r>
  <r>
    <n v="3309"/>
    <s v="NZ-2022-372774"/>
    <x v="1079"/>
    <d v="2022-09-28T00:00:00"/>
    <x v="4"/>
    <s v="Same Day"/>
    <s v="AM-6393"/>
    <s v="Amy McCarthy"/>
    <x v="1"/>
    <x v="0"/>
    <x v="0"/>
    <x v="1"/>
    <x v="3"/>
    <n v="1174.1600000000001"/>
    <n v="2"/>
    <n v="0.15"/>
    <n v="123.63"/>
  </r>
  <r>
    <n v="3310"/>
    <s v="NZ-2022-947245"/>
    <x v="28"/>
    <d v="2022-01-09T00:00:00"/>
    <x v="4"/>
    <s v="First Class"/>
    <s v="KA-1593"/>
    <s v="Karen York"/>
    <x v="1"/>
    <x v="4"/>
    <x v="4"/>
    <x v="0"/>
    <x v="6"/>
    <n v="1207.57"/>
    <n v="5"/>
    <n v="0.15"/>
    <n v="179.89"/>
  </r>
  <r>
    <n v="3311"/>
    <s v="NZ-2024-514887"/>
    <x v="180"/>
    <d v="2024-07-04T00:00:00"/>
    <x v="2"/>
    <s v="Same Day"/>
    <s v="RI-8253"/>
    <s v="Richard Moody-Martin"/>
    <x v="2"/>
    <x v="5"/>
    <x v="5"/>
    <x v="1"/>
    <x v="1"/>
    <n v="610.45000000000005"/>
    <n v="1"/>
    <n v="0.15"/>
    <n v="12.46"/>
  </r>
  <r>
    <n v="3312"/>
    <s v="NZ-2024-347752"/>
    <x v="1042"/>
    <d v="2024-04-12T00:00:00"/>
    <x v="2"/>
    <s v="Same Day"/>
    <s v="TH-5970"/>
    <s v="Thomas Ferguson-Banks"/>
    <x v="2"/>
    <x v="5"/>
    <x v="5"/>
    <x v="2"/>
    <x v="5"/>
    <n v="682.7"/>
    <n v="1"/>
    <n v="0.15"/>
    <n v="92.94"/>
  </r>
  <r>
    <n v="3313"/>
    <s v="NZ-2023-550224"/>
    <x v="1130"/>
    <d v="2023-02-21T00:00:00"/>
    <x v="0"/>
    <s v="Same Day"/>
    <s v="KE-8406"/>
    <s v="Kerry MacKenzie"/>
    <x v="0"/>
    <x v="2"/>
    <x v="2"/>
    <x v="0"/>
    <x v="6"/>
    <n v="1280.72"/>
    <n v="7"/>
    <n v="0"/>
    <n v="30.85"/>
  </r>
  <r>
    <n v="3314"/>
    <s v="NZ-2023-933070"/>
    <x v="12"/>
    <d v="2023-10-28T00:00:00"/>
    <x v="0"/>
    <s v="Standard Class"/>
    <s v="KA-2353"/>
    <s v="Kauri Grant"/>
    <x v="2"/>
    <x v="7"/>
    <x v="7"/>
    <x v="0"/>
    <x v="10"/>
    <n v="973.56"/>
    <n v="3"/>
    <n v="0"/>
    <n v="15.33"/>
  </r>
  <r>
    <n v="3315"/>
    <s v="NZ-2024-524237"/>
    <x v="534"/>
    <d v="2024-05-26T00:00:00"/>
    <x v="2"/>
    <s v="Second Class"/>
    <s v="KI-8846"/>
    <s v="Kim Anderson"/>
    <x v="0"/>
    <x v="1"/>
    <x v="1"/>
    <x v="1"/>
    <x v="1"/>
    <n v="843.29"/>
    <n v="10"/>
    <n v="0.15"/>
    <n v="26.15"/>
  </r>
  <r>
    <n v="3316"/>
    <s v="NZ-2023-241094"/>
    <x v="1128"/>
    <d v="2023-03-16T00:00:00"/>
    <x v="0"/>
    <s v="Standard Class"/>
    <s v="MI-6451"/>
    <s v="Michael Evans"/>
    <x v="1"/>
    <x v="9"/>
    <x v="6"/>
    <x v="1"/>
    <x v="3"/>
    <n v="243.71"/>
    <n v="7"/>
    <n v="0.2"/>
    <n v="52.21"/>
  </r>
  <r>
    <n v="3317"/>
    <s v="NZ-2021-514111"/>
    <x v="890"/>
    <d v="2021-11-18T00:00:00"/>
    <x v="1"/>
    <s v="Second Class"/>
    <s v="AR-7192"/>
    <s v="Aroha Scott-Barnett"/>
    <x v="1"/>
    <x v="3"/>
    <x v="3"/>
    <x v="1"/>
    <x v="7"/>
    <n v="308.44"/>
    <n v="2"/>
    <n v="0.15"/>
    <n v="30.49"/>
  </r>
  <r>
    <n v="3318"/>
    <s v="NZ-2021-246772"/>
    <x v="679"/>
    <d v="2021-11-24T00:00:00"/>
    <x v="1"/>
    <s v="Second Class"/>
    <s v="MA-7675"/>
    <s v="Mark Webster"/>
    <x v="1"/>
    <x v="3"/>
    <x v="3"/>
    <x v="2"/>
    <x v="2"/>
    <n v="890.01"/>
    <n v="9"/>
    <n v="0"/>
    <n v="1.54"/>
  </r>
  <r>
    <n v="3319"/>
    <s v="NZ-2024-957817"/>
    <x v="452"/>
    <d v="2025-01-01T00:00:00"/>
    <x v="3"/>
    <s v="Same Day"/>
    <s v="MA-3641"/>
    <s v="Maria Phillips"/>
    <x v="2"/>
    <x v="3"/>
    <x v="3"/>
    <x v="2"/>
    <x v="9"/>
    <n v="563.96"/>
    <n v="4"/>
    <n v="0"/>
    <n v="117.8"/>
  </r>
  <r>
    <n v="3320"/>
    <s v="NZ-2022-244541"/>
    <x v="1052"/>
    <d v="2022-11-01T00:00:00"/>
    <x v="4"/>
    <s v="Same Day"/>
    <s v="KY-5327"/>
    <s v="Kyle Porter"/>
    <x v="2"/>
    <x v="8"/>
    <x v="8"/>
    <x v="1"/>
    <x v="7"/>
    <n v="859.95"/>
    <n v="7"/>
    <n v="0.15"/>
    <n v="48.49"/>
  </r>
  <r>
    <n v="3321"/>
    <s v="NZ-2021-178073"/>
    <x v="1177"/>
    <d v="2021-11-05T00:00:00"/>
    <x v="1"/>
    <s v="Standard Class"/>
    <s v="MA-3979"/>
    <s v="Mary Currie"/>
    <x v="0"/>
    <x v="9"/>
    <x v="6"/>
    <x v="0"/>
    <x v="0"/>
    <n v="226.88"/>
    <n v="9"/>
    <n v="0.15"/>
    <n v="38.58"/>
  </r>
  <r>
    <n v="3322"/>
    <s v="NZ-2023-458345"/>
    <x v="1328"/>
    <d v="2023-12-19T00:00:00"/>
    <x v="0"/>
    <s v="Same Day"/>
    <s v="MA-8833"/>
    <s v="Matthew Davis"/>
    <x v="2"/>
    <x v="4"/>
    <x v="4"/>
    <x v="2"/>
    <x v="5"/>
    <n v="1001.46"/>
    <n v="9"/>
    <n v="0.2"/>
    <n v="106.66"/>
  </r>
  <r>
    <n v="3323"/>
    <s v="NZ-2022-664112"/>
    <x v="1329"/>
    <d v="2022-07-07T00:00:00"/>
    <x v="4"/>
    <s v="Standard Class"/>
    <s v="MA-2227"/>
    <s v="Mark Ford"/>
    <x v="0"/>
    <x v="9"/>
    <x v="6"/>
    <x v="0"/>
    <x v="4"/>
    <n v="974.55"/>
    <n v="6"/>
    <n v="0.15"/>
    <n v="53.68"/>
  </r>
  <r>
    <n v="3324"/>
    <s v="NZ-2024-820030"/>
    <x v="197"/>
    <d v="2024-10-30T00:00:00"/>
    <x v="2"/>
    <s v="Same Day"/>
    <s v="JU-5952"/>
    <s v="Julie Wilkinson"/>
    <x v="1"/>
    <x v="0"/>
    <x v="0"/>
    <x v="2"/>
    <x v="5"/>
    <n v="1446.79"/>
    <n v="2"/>
    <n v="0.15"/>
    <n v="209.7"/>
  </r>
  <r>
    <n v="3325"/>
    <s v="NZ-2022-967694"/>
    <x v="64"/>
    <d v="2022-03-31T00:00:00"/>
    <x v="4"/>
    <s v="Same Day"/>
    <s v="PA-5380"/>
    <s v="Paris Ireland"/>
    <x v="1"/>
    <x v="4"/>
    <x v="4"/>
    <x v="1"/>
    <x v="7"/>
    <n v="603.02"/>
    <n v="3"/>
    <n v="0"/>
    <n v="108.29"/>
  </r>
  <r>
    <n v="3326"/>
    <s v="NZ-2024-388231"/>
    <x v="1026"/>
    <d v="2024-11-16T00:00:00"/>
    <x v="2"/>
    <s v="Second Class"/>
    <s v="GE-4912"/>
    <s v="George Parsons-Graham"/>
    <x v="0"/>
    <x v="2"/>
    <x v="2"/>
    <x v="1"/>
    <x v="8"/>
    <n v="1355.36"/>
    <n v="3"/>
    <n v="0.15"/>
    <n v="230.07"/>
  </r>
  <r>
    <n v="3327"/>
    <s v="NZ-2022-829807"/>
    <x v="636"/>
    <d v="2022-04-24T00:00:00"/>
    <x v="4"/>
    <s v="Standard Class"/>
    <s v="BE-9423"/>
    <s v="Benjamin Smith"/>
    <x v="0"/>
    <x v="0"/>
    <x v="0"/>
    <x v="0"/>
    <x v="6"/>
    <n v="1390.62"/>
    <n v="1"/>
    <n v="0.15"/>
    <n v="98.92"/>
  </r>
  <r>
    <n v="3328"/>
    <s v="NZ-2022-658493"/>
    <x v="64"/>
    <d v="2022-03-25T00:00:00"/>
    <x v="4"/>
    <s v="Standard Class"/>
    <s v="JA-1994"/>
    <s v="James Thompson"/>
    <x v="2"/>
    <x v="8"/>
    <x v="8"/>
    <x v="0"/>
    <x v="0"/>
    <n v="428.65"/>
    <n v="2"/>
    <n v="0.2"/>
    <n v="16.440000000000001"/>
  </r>
  <r>
    <n v="3329"/>
    <s v="NZ-2024-633217"/>
    <x v="817"/>
    <d v="2024-08-18T00:00:00"/>
    <x v="2"/>
    <s v="Standard Class"/>
    <s v="TI-6215"/>
    <s v="Tina Montgomery"/>
    <x v="0"/>
    <x v="7"/>
    <x v="7"/>
    <x v="1"/>
    <x v="8"/>
    <n v="270.44"/>
    <n v="9"/>
    <n v="0.2"/>
    <n v="33.770000000000003"/>
  </r>
  <r>
    <n v="3330"/>
    <s v="NZ-2023-268170"/>
    <x v="849"/>
    <d v="2023-12-16T00:00:00"/>
    <x v="0"/>
    <s v="First Class"/>
    <s v="CH-1916"/>
    <s v="Charlotte Baldwin"/>
    <x v="2"/>
    <x v="7"/>
    <x v="7"/>
    <x v="1"/>
    <x v="7"/>
    <n v="746.31"/>
    <n v="9"/>
    <n v="0"/>
    <n v="21.74"/>
  </r>
  <r>
    <n v="3331"/>
    <s v="NZ-2023-873649"/>
    <x v="548"/>
    <d v="2023-04-15T00:00:00"/>
    <x v="0"/>
    <s v="First Class"/>
    <s v="MA-9350"/>
    <s v="Mark Robson"/>
    <x v="0"/>
    <x v="8"/>
    <x v="8"/>
    <x v="1"/>
    <x v="1"/>
    <n v="953.33"/>
    <n v="5"/>
    <n v="0.15"/>
    <n v="163.04"/>
  </r>
  <r>
    <n v="3332"/>
    <s v="NZ-2023-523367"/>
    <x v="562"/>
    <d v="2023-03-05T00:00:00"/>
    <x v="0"/>
    <s v="Second Class"/>
    <s v="CR-2160"/>
    <s v="Craig Field"/>
    <x v="0"/>
    <x v="2"/>
    <x v="2"/>
    <x v="0"/>
    <x v="6"/>
    <n v="1054.17"/>
    <n v="2"/>
    <n v="0.1"/>
    <n v="252.16"/>
  </r>
  <r>
    <n v="3333"/>
    <s v="NZ-2024-699192"/>
    <x v="285"/>
    <d v="2024-05-15T00:00:00"/>
    <x v="2"/>
    <s v="First Class"/>
    <s v="RY-8306"/>
    <s v="Ryan Ward"/>
    <x v="0"/>
    <x v="9"/>
    <x v="6"/>
    <x v="1"/>
    <x v="8"/>
    <n v="1226.42"/>
    <n v="8"/>
    <n v="0.2"/>
    <n v="182.17"/>
  </r>
  <r>
    <n v="3334"/>
    <s v="NZ-2024-605942"/>
    <x v="204"/>
    <d v="2024-01-17T00:00:00"/>
    <x v="2"/>
    <s v="Standard Class"/>
    <s v="MA-3136"/>
    <s v="Mathew Orchard"/>
    <x v="0"/>
    <x v="9"/>
    <x v="6"/>
    <x v="0"/>
    <x v="6"/>
    <n v="476.97"/>
    <n v="8"/>
    <n v="0.15"/>
    <n v="79.78"/>
  </r>
  <r>
    <n v="3335"/>
    <s v="NZ-2023-427080"/>
    <x v="87"/>
    <d v="2023-09-03T00:00:00"/>
    <x v="0"/>
    <s v="Second Class"/>
    <s v="BE-7364"/>
    <s v="Benjamin Rowe"/>
    <x v="1"/>
    <x v="3"/>
    <x v="3"/>
    <x v="1"/>
    <x v="7"/>
    <n v="688.59"/>
    <n v="8"/>
    <n v="0.2"/>
    <n v="11.84"/>
  </r>
  <r>
    <n v="3336"/>
    <s v="NZ-2021-631522"/>
    <x v="32"/>
    <d v="2022-01-05T00:00:00"/>
    <x v="4"/>
    <s v="Same Day"/>
    <s v="SH-9783"/>
    <s v="Shane Fisher-Wilkinson"/>
    <x v="0"/>
    <x v="9"/>
    <x v="6"/>
    <x v="1"/>
    <x v="3"/>
    <n v="874.41"/>
    <n v="8"/>
    <n v="0"/>
    <n v="47.27"/>
  </r>
  <r>
    <n v="3337"/>
    <s v="NZ-2023-548174"/>
    <x v="1330"/>
    <d v="2023-03-05T00:00:00"/>
    <x v="0"/>
    <s v="Standard Class"/>
    <s v="LO-5076"/>
    <s v="Louise Douglas"/>
    <x v="0"/>
    <x v="1"/>
    <x v="1"/>
    <x v="1"/>
    <x v="3"/>
    <n v="619.82000000000005"/>
    <n v="6"/>
    <n v="0"/>
    <n v="73.16"/>
  </r>
  <r>
    <n v="3338"/>
    <s v="NZ-2023-758825"/>
    <x v="599"/>
    <d v="2023-09-27T00:00:00"/>
    <x v="0"/>
    <s v="First Class"/>
    <s v="CL-9020"/>
    <s v="Claire Coutts"/>
    <x v="1"/>
    <x v="1"/>
    <x v="1"/>
    <x v="2"/>
    <x v="9"/>
    <n v="1490.83"/>
    <n v="7"/>
    <n v="0.1"/>
    <n v="204.63"/>
  </r>
  <r>
    <n v="3339"/>
    <s v="NZ-2023-253461"/>
    <x v="267"/>
    <d v="2023-09-18T00:00:00"/>
    <x v="0"/>
    <s v="First Class"/>
    <s v="SA-1527"/>
    <s v="Samuel Conway"/>
    <x v="0"/>
    <x v="9"/>
    <x v="6"/>
    <x v="1"/>
    <x v="8"/>
    <n v="1193.83"/>
    <n v="5"/>
    <n v="0.15"/>
    <n v="85.3"/>
  </r>
  <r>
    <n v="3340"/>
    <s v="NZ-2022-589279"/>
    <x v="812"/>
    <d v="2022-04-18T00:00:00"/>
    <x v="4"/>
    <s v="Standard Class"/>
    <s v="PA-9198"/>
    <s v="Patrick Short-Bryant"/>
    <x v="0"/>
    <x v="8"/>
    <x v="8"/>
    <x v="2"/>
    <x v="11"/>
    <n v="702.92"/>
    <n v="5"/>
    <n v="0"/>
    <n v="135.24"/>
  </r>
  <r>
    <n v="3341"/>
    <s v="NZ-2022-659903"/>
    <x v="64"/>
    <d v="2022-03-31T00:00:00"/>
    <x v="4"/>
    <s v="Second Class"/>
    <s v="AD-4647"/>
    <s v="Adrian Wilton"/>
    <x v="1"/>
    <x v="9"/>
    <x v="6"/>
    <x v="2"/>
    <x v="9"/>
    <n v="1337.07"/>
    <n v="7"/>
    <n v="0.15"/>
    <n v="105.84"/>
  </r>
  <r>
    <n v="3342"/>
    <s v="NZ-2023-165430"/>
    <x v="1331"/>
    <d v="2023-02-16T00:00:00"/>
    <x v="0"/>
    <s v="Second Class"/>
    <s v="LI-4685"/>
    <s v="Linda Boyd"/>
    <x v="2"/>
    <x v="9"/>
    <x v="6"/>
    <x v="2"/>
    <x v="9"/>
    <n v="917.73"/>
    <n v="5"/>
    <n v="0.2"/>
    <n v="-2.73"/>
  </r>
  <r>
    <n v="3343"/>
    <s v="NZ-2024-864664"/>
    <x v="932"/>
    <d v="2024-01-07T00:00:00"/>
    <x v="2"/>
    <s v="Second Class"/>
    <s v="JA-5216"/>
    <s v="Jasmine Jackson-Nielsen"/>
    <x v="1"/>
    <x v="7"/>
    <x v="7"/>
    <x v="2"/>
    <x v="5"/>
    <n v="1433.34"/>
    <n v="5"/>
    <n v="0.1"/>
    <n v="302.93"/>
  </r>
  <r>
    <n v="3344"/>
    <s v="NZ-2021-367101"/>
    <x v="314"/>
    <d v="2021-10-06T00:00:00"/>
    <x v="1"/>
    <s v="First Class"/>
    <s v="AN-2651"/>
    <s v="Andrew MacKay"/>
    <x v="2"/>
    <x v="9"/>
    <x v="6"/>
    <x v="1"/>
    <x v="1"/>
    <n v="678.7"/>
    <n v="7"/>
    <n v="0"/>
    <n v="155.80000000000001"/>
  </r>
  <r>
    <n v="3345"/>
    <s v="NZ-2023-843503"/>
    <x v="1191"/>
    <d v="2023-01-07T00:00:00"/>
    <x v="0"/>
    <s v="Same Day"/>
    <s v="SU-8495"/>
    <s v="Susan Hooper-Taylor"/>
    <x v="1"/>
    <x v="9"/>
    <x v="6"/>
    <x v="1"/>
    <x v="1"/>
    <n v="431.63"/>
    <n v="5"/>
    <n v="0.1"/>
    <n v="107.36"/>
  </r>
  <r>
    <n v="3346"/>
    <s v="NZ-2024-146703"/>
    <x v="956"/>
    <d v="2024-01-30T00:00:00"/>
    <x v="2"/>
    <s v="First Class"/>
    <s v="CH-3164"/>
    <s v="Christopher Kirk-Duncan"/>
    <x v="1"/>
    <x v="2"/>
    <x v="2"/>
    <x v="0"/>
    <x v="10"/>
    <n v="1371.34"/>
    <n v="6"/>
    <n v="0.15"/>
    <n v="129.43"/>
  </r>
  <r>
    <n v="3347"/>
    <s v="NZ-2022-615896"/>
    <x v="1332"/>
    <d v="2022-10-19T00:00:00"/>
    <x v="4"/>
    <s v="Standard Class"/>
    <s v="JA-2916"/>
    <s v="Jason Newman"/>
    <x v="2"/>
    <x v="6"/>
    <x v="6"/>
    <x v="1"/>
    <x v="3"/>
    <n v="189.79"/>
    <n v="4"/>
    <n v="0"/>
    <n v="48.58"/>
  </r>
  <r>
    <n v="3348"/>
    <s v="NZ-2025-581898"/>
    <x v="1306"/>
    <d v="2025-03-29T00:00:00"/>
    <x v="3"/>
    <s v="Standard Class"/>
    <s v="JE-4347"/>
    <s v="Jessica Watt-Williams"/>
    <x v="0"/>
    <x v="5"/>
    <x v="5"/>
    <x v="0"/>
    <x v="10"/>
    <n v="667.77"/>
    <n v="4"/>
    <n v="0.15"/>
    <n v="17.64"/>
  </r>
  <r>
    <n v="3349"/>
    <s v="NZ-2023-884717"/>
    <x v="571"/>
    <d v="2023-12-06T00:00:00"/>
    <x v="0"/>
    <s v="Second Class"/>
    <s v="AN-1372"/>
    <s v="Anne Hayes-Black"/>
    <x v="1"/>
    <x v="6"/>
    <x v="6"/>
    <x v="1"/>
    <x v="8"/>
    <n v="526.54"/>
    <n v="4"/>
    <n v="0"/>
    <n v="29.45"/>
  </r>
  <r>
    <n v="3350"/>
    <s v="NZ-2024-744993"/>
    <x v="1333"/>
    <d v="2024-07-07T00:00:00"/>
    <x v="2"/>
    <s v="Standard Class"/>
    <s v="BR-7454"/>
    <s v="Bronwyn Hook"/>
    <x v="2"/>
    <x v="0"/>
    <x v="0"/>
    <x v="1"/>
    <x v="1"/>
    <n v="455.61"/>
    <n v="8"/>
    <n v="0.1"/>
    <n v="67.290000000000006"/>
  </r>
  <r>
    <n v="3351"/>
    <s v="NZ-2022-214936"/>
    <x v="873"/>
    <d v="2022-04-07T00:00:00"/>
    <x v="4"/>
    <s v="Second Class"/>
    <s v="BR-8838"/>
    <s v="Brandon Goodwin"/>
    <x v="2"/>
    <x v="5"/>
    <x v="5"/>
    <x v="1"/>
    <x v="7"/>
    <n v="495.29"/>
    <n v="10"/>
    <n v="0.15"/>
    <n v="92.95"/>
  </r>
  <r>
    <n v="3352"/>
    <s v="NZ-2024-227959"/>
    <x v="1024"/>
    <d v="2024-06-01T00:00:00"/>
    <x v="2"/>
    <s v="First Class"/>
    <s v="MA-5127"/>
    <s v="Matthew Jamieson-Costello"/>
    <x v="0"/>
    <x v="4"/>
    <x v="4"/>
    <x v="2"/>
    <x v="9"/>
    <n v="899.54"/>
    <n v="1"/>
    <n v="0.15"/>
    <n v="175.66"/>
  </r>
  <r>
    <n v="3353"/>
    <s v="NZ-2025-494857"/>
    <x v="1334"/>
    <d v="2025-03-14T00:00:00"/>
    <x v="3"/>
    <s v="Same Day"/>
    <s v="PA-9699"/>
    <s v="Paul Short"/>
    <x v="0"/>
    <x v="7"/>
    <x v="7"/>
    <x v="1"/>
    <x v="8"/>
    <n v="562.73"/>
    <n v="3"/>
    <n v="0"/>
    <n v="72.91"/>
  </r>
  <r>
    <n v="3354"/>
    <s v="NZ-2024-203840"/>
    <x v="151"/>
    <d v="2024-09-08T00:00:00"/>
    <x v="2"/>
    <s v="First Class"/>
    <s v="SH-2988"/>
    <s v="Shelley Dick"/>
    <x v="1"/>
    <x v="2"/>
    <x v="2"/>
    <x v="2"/>
    <x v="2"/>
    <n v="119.89"/>
    <n v="2"/>
    <n v="0.15"/>
    <n v="11.45"/>
  </r>
  <r>
    <n v="3355"/>
    <s v="NZ-2024-904374"/>
    <x v="815"/>
    <d v="2024-07-17T00:00:00"/>
    <x v="2"/>
    <s v="First Class"/>
    <s v="MA-3781"/>
    <s v="Madison Harris"/>
    <x v="1"/>
    <x v="6"/>
    <x v="6"/>
    <x v="1"/>
    <x v="3"/>
    <n v="1453.03"/>
    <n v="9"/>
    <n v="0"/>
    <n v="83.27"/>
  </r>
  <r>
    <n v="3356"/>
    <s v="NZ-2024-936021"/>
    <x v="151"/>
    <d v="2024-09-08T00:00:00"/>
    <x v="2"/>
    <s v="Standard Class"/>
    <s v="SH-8566"/>
    <s v="Shirley Reader-Olsen"/>
    <x v="1"/>
    <x v="9"/>
    <x v="6"/>
    <x v="1"/>
    <x v="7"/>
    <n v="1344.55"/>
    <n v="2"/>
    <n v="0.2"/>
    <n v="216.98"/>
  </r>
  <r>
    <n v="3357"/>
    <s v="NZ-2022-244247"/>
    <x v="798"/>
    <d v="2022-03-15T00:00:00"/>
    <x v="4"/>
    <s v="Same Day"/>
    <s v="ET-6746"/>
    <s v="Ethan Parker"/>
    <x v="1"/>
    <x v="5"/>
    <x v="5"/>
    <x v="2"/>
    <x v="9"/>
    <n v="722.86"/>
    <n v="1"/>
    <n v="0.1"/>
    <n v="103.55"/>
  </r>
  <r>
    <n v="3358"/>
    <s v="NZ-2022-199523"/>
    <x v="1335"/>
    <d v="2022-03-21T00:00:00"/>
    <x v="4"/>
    <s v="Standard Class"/>
    <s v="SA-7416"/>
    <s v="Sandra McDonald"/>
    <x v="2"/>
    <x v="6"/>
    <x v="6"/>
    <x v="0"/>
    <x v="10"/>
    <n v="1224.94"/>
    <n v="3"/>
    <n v="0"/>
    <n v="349.85"/>
  </r>
  <r>
    <n v="3359"/>
    <s v="NZ-2024-823998"/>
    <x v="341"/>
    <d v="2024-06-10T00:00:00"/>
    <x v="2"/>
    <s v="Standard Class"/>
    <s v="JO-3692"/>
    <s v="John Rickard"/>
    <x v="0"/>
    <x v="7"/>
    <x v="7"/>
    <x v="0"/>
    <x v="6"/>
    <n v="1043.43"/>
    <n v="10"/>
    <n v="0.2"/>
    <n v="105.79"/>
  </r>
  <r>
    <n v="3360"/>
    <s v="NZ-2025-224703"/>
    <x v="138"/>
    <d v="2025-01-06T00:00:00"/>
    <x v="3"/>
    <s v="Second Class"/>
    <s v="GA-3897"/>
    <s v="Gavin Freeth"/>
    <x v="2"/>
    <x v="1"/>
    <x v="1"/>
    <x v="0"/>
    <x v="4"/>
    <n v="202.35"/>
    <n v="1"/>
    <n v="0.2"/>
    <n v="16.48"/>
  </r>
  <r>
    <n v="3361"/>
    <s v="NZ-2024-231001"/>
    <x v="894"/>
    <d v="2024-11-01T00:00:00"/>
    <x v="2"/>
    <s v="Standard Class"/>
    <s v="EL-4159"/>
    <s v="Elijah Nicholson"/>
    <x v="0"/>
    <x v="5"/>
    <x v="5"/>
    <x v="1"/>
    <x v="3"/>
    <n v="1134.52"/>
    <n v="3"/>
    <n v="0"/>
    <n v="22.87"/>
  </r>
  <r>
    <n v="3362"/>
    <s v="NZ-2022-322121"/>
    <x v="241"/>
    <d v="2022-10-15T00:00:00"/>
    <x v="4"/>
    <s v="Standard Class"/>
    <s v="AN-5755"/>
    <s v="Andrew Miller"/>
    <x v="2"/>
    <x v="4"/>
    <x v="4"/>
    <x v="0"/>
    <x v="0"/>
    <n v="1179.17"/>
    <n v="1"/>
    <n v="0"/>
    <n v="40.92"/>
  </r>
  <r>
    <n v="3363"/>
    <s v="NZ-2022-892893"/>
    <x v="1336"/>
    <d v="2022-06-01T00:00:00"/>
    <x v="4"/>
    <s v="Same Day"/>
    <s v="BR-2581"/>
    <s v="Bradley Wills-Gardner"/>
    <x v="1"/>
    <x v="4"/>
    <x v="4"/>
    <x v="2"/>
    <x v="5"/>
    <n v="1303.25"/>
    <n v="4"/>
    <n v="0.1"/>
    <n v="205.88"/>
  </r>
  <r>
    <n v="3364"/>
    <s v="NZ-2025-965941"/>
    <x v="415"/>
    <d v="2025-03-14T00:00:00"/>
    <x v="3"/>
    <s v="Same Day"/>
    <s v="AR-7201"/>
    <s v="Aria Dixon"/>
    <x v="1"/>
    <x v="5"/>
    <x v="5"/>
    <x v="2"/>
    <x v="5"/>
    <n v="1228.46"/>
    <n v="1"/>
    <n v="0.2"/>
    <n v="77.67"/>
  </r>
  <r>
    <n v="3365"/>
    <s v="NZ-2025-109067"/>
    <x v="1283"/>
    <d v="2025-05-28T00:00:00"/>
    <x v="3"/>
    <s v="Second Class"/>
    <s v="IS-1925"/>
    <s v="Isaac Allan"/>
    <x v="0"/>
    <x v="5"/>
    <x v="5"/>
    <x v="1"/>
    <x v="3"/>
    <n v="353.51"/>
    <n v="7"/>
    <n v="0"/>
    <n v="55.31"/>
  </r>
  <r>
    <n v="3366"/>
    <s v="NZ-2023-252407"/>
    <x v="1008"/>
    <d v="2023-11-18T00:00:00"/>
    <x v="0"/>
    <s v="First Class"/>
    <s v="GR-9494"/>
    <s v="Grant Powell-Henderson"/>
    <x v="0"/>
    <x v="3"/>
    <x v="3"/>
    <x v="2"/>
    <x v="2"/>
    <n v="737.72"/>
    <n v="6"/>
    <n v="0"/>
    <n v="34"/>
  </r>
  <r>
    <n v="3367"/>
    <s v="NZ-2023-144084"/>
    <x v="1153"/>
    <d v="2023-03-03T00:00:00"/>
    <x v="0"/>
    <s v="Same Day"/>
    <s v="CH-7808"/>
    <s v="Christina Brown-Morgan"/>
    <x v="2"/>
    <x v="8"/>
    <x v="8"/>
    <x v="2"/>
    <x v="11"/>
    <n v="996.91"/>
    <n v="8"/>
    <n v="0"/>
    <n v="61.04"/>
  </r>
  <r>
    <n v="3368"/>
    <s v="NZ-2023-636135"/>
    <x v="361"/>
    <d v="2023-10-16T00:00:00"/>
    <x v="0"/>
    <s v="Second Class"/>
    <s v="JA-6597"/>
    <s v="James Mitchell"/>
    <x v="1"/>
    <x v="1"/>
    <x v="1"/>
    <x v="1"/>
    <x v="7"/>
    <n v="1494.47"/>
    <n v="7"/>
    <n v="0"/>
    <n v="211.92"/>
  </r>
  <r>
    <n v="3369"/>
    <s v="NZ-2024-566816"/>
    <x v="1070"/>
    <d v="2024-10-25T00:00:00"/>
    <x v="2"/>
    <s v="First Class"/>
    <s v="PE-5819"/>
    <s v="Peter Baker"/>
    <x v="0"/>
    <x v="4"/>
    <x v="4"/>
    <x v="0"/>
    <x v="4"/>
    <n v="1074.21"/>
    <n v="2"/>
    <n v="0.15"/>
    <n v="28.88"/>
  </r>
  <r>
    <n v="3370"/>
    <s v="NZ-2024-698668"/>
    <x v="644"/>
    <d v="2024-10-18T00:00:00"/>
    <x v="2"/>
    <s v="Second Class"/>
    <s v="ED-4209"/>
    <s v="Edward Norman"/>
    <x v="2"/>
    <x v="3"/>
    <x v="3"/>
    <x v="1"/>
    <x v="3"/>
    <n v="923.06"/>
    <n v="2"/>
    <n v="0.2"/>
    <n v="142.03"/>
  </r>
  <r>
    <n v="3371"/>
    <s v="NZ-2023-950296"/>
    <x v="941"/>
    <d v="2023-10-28T00:00:00"/>
    <x v="0"/>
    <s v="First Class"/>
    <s v="AN-7557"/>
    <s v="Andrew Mudgway"/>
    <x v="0"/>
    <x v="5"/>
    <x v="5"/>
    <x v="1"/>
    <x v="7"/>
    <n v="782.73"/>
    <n v="2"/>
    <n v="0"/>
    <n v="28.44"/>
  </r>
  <r>
    <n v="3372"/>
    <s v="NZ-2024-631636"/>
    <x v="678"/>
    <d v="2024-01-03T00:00:00"/>
    <x v="2"/>
    <s v="Second Class"/>
    <s v="PA-4003"/>
    <s v="Paul Baker"/>
    <x v="0"/>
    <x v="5"/>
    <x v="5"/>
    <x v="2"/>
    <x v="2"/>
    <n v="925.2"/>
    <n v="8"/>
    <n v="0.1"/>
    <n v="88.5"/>
  </r>
  <r>
    <n v="3373"/>
    <s v="NZ-2022-591001"/>
    <x v="362"/>
    <d v="2022-08-09T00:00:00"/>
    <x v="4"/>
    <s v="Same Day"/>
    <s v="BE-5658"/>
    <s v="Bernard Walton"/>
    <x v="2"/>
    <x v="9"/>
    <x v="6"/>
    <x v="0"/>
    <x v="4"/>
    <n v="1331.69"/>
    <n v="5"/>
    <n v="0.15"/>
    <n v="222.82"/>
  </r>
  <r>
    <n v="3374"/>
    <s v="NZ-2023-644253"/>
    <x v="1337"/>
    <d v="2023-10-09T00:00:00"/>
    <x v="0"/>
    <s v="Second Class"/>
    <s v="TR-5786"/>
    <s v="Tracey Hart"/>
    <x v="1"/>
    <x v="5"/>
    <x v="5"/>
    <x v="1"/>
    <x v="7"/>
    <n v="1415.18"/>
    <n v="1"/>
    <n v="0.2"/>
    <n v="32.33"/>
  </r>
  <r>
    <n v="3375"/>
    <s v="NZ-2024-334720"/>
    <x v="475"/>
    <d v="2024-08-15T00:00:00"/>
    <x v="2"/>
    <s v="First Class"/>
    <s v="CH-3064"/>
    <s v="Christine Gill"/>
    <x v="2"/>
    <x v="7"/>
    <x v="7"/>
    <x v="0"/>
    <x v="10"/>
    <n v="1084.31"/>
    <n v="5"/>
    <n v="0"/>
    <n v="201.67"/>
  </r>
  <r>
    <n v="3376"/>
    <s v="NZ-2021-306710"/>
    <x v="1338"/>
    <d v="2021-11-27T00:00:00"/>
    <x v="1"/>
    <s v="Second Class"/>
    <s v="SH-9638"/>
    <s v="Sharlene Bassett"/>
    <x v="1"/>
    <x v="9"/>
    <x v="6"/>
    <x v="2"/>
    <x v="9"/>
    <n v="494.1"/>
    <n v="1"/>
    <n v="0"/>
    <n v="89.03"/>
  </r>
  <r>
    <n v="3377"/>
    <s v="NZ-2023-116445"/>
    <x v="809"/>
    <d v="2023-05-20T00:00:00"/>
    <x v="0"/>
    <s v="Second Class"/>
    <s v="VA-9754"/>
    <s v="Vanessa Davies"/>
    <x v="0"/>
    <x v="2"/>
    <x v="2"/>
    <x v="0"/>
    <x v="4"/>
    <n v="1259.8"/>
    <n v="7"/>
    <n v="0.2"/>
    <n v="-11.5"/>
  </r>
  <r>
    <n v="3378"/>
    <s v="NZ-2021-742443"/>
    <x v="930"/>
    <d v="2021-09-02T00:00:00"/>
    <x v="1"/>
    <s v="Same Day"/>
    <s v="LE-6043"/>
    <s v="Leonie Gardiner"/>
    <x v="2"/>
    <x v="1"/>
    <x v="1"/>
    <x v="0"/>
    <x v="6"/>
    <n v="670.26"/>
    <n v="10"/>
    <n v="0"/>
    <n v="116.58"/>
  </r>
  <r>
    <n v="3379"/>
    <s v="NZ-2025-949973"/>
    <x v="543"/>
    <d v="2025-04-27T00:00:00"/>
    <x v="3"/>
    <s v="Second Class"/>
    <s v="KE-2570"/>
    <s v="Kelly Fitzgerald"/>
    <x v="1"/>
    <x v="0"/>
    <x v="0"/>
    <x v="2"/>
    <x v="9"/>
    <n v="517.87"/>
    <n v="3"/>
    <n v="0"/>
    <n v="81"/>
  </r>
  <r>
    <n v="3380"/>
    <s v="NZ-2022-359066"/>
    <x v="1248"/>
    <d v="2022-05-17T00:00:00"/>
    <x v="4"/>
    <s v="Same Day"/>
    <s v="ED-7186"/>
    <s v="Edward Boon-McEwen"/>
    <x v="0"/>
    <x v="4"/>
    <x v="4"/>
    <x v="1"/>
    <x v="3"/>
    <n v="525.30999999999995"/>
    <n v="7"/>
    <n v="0.15"/>
    <n v="0.34"/>
  </r>
  <r>
    <n v="3381"/>
    <s v="NZ-2025-203632"/>
    <x v="248"/>
    <d v="2025-03-07T00:00:00"/>
    <x v="3"/>
    <s v="Same Day"/>
    <s v="AL-9039"/>
    <s v="Allan Beattie"/>
    <x v="2"/>
    <x v="6"/>
    <x v="6"/>
    <x v="0"/>
    <x v="10"/>
    <n v="583.37"/>
    <n v="1"/>
    <n v="0.2"/>
    <n v="117.95"/>
  </r>
  <r>
    <n v="3382"/>
    <s v="NZ-2023-767229"/>
    <x v="697"/>
    <d v="2023-07-10T00:00:00"/>
    <x v="0"/>
    <s v="Standard Class"/>
    <s v="KA-5794"/>
    <s v="Kay Stewart"/>
    <x v="0"/>
    <x v="8"/>
    <x v="8"/>
    <x v="0"/>
    <x v="4"/>
    <n v="478.37"/>
    <n v="5"/>
    <n v="0.1"/>
    <n v="52.23"/>
  </r>
  <r>
    <n v="3383"/>
    <s v="NZ-2021-435006"/>
    <x v="716"/>
    <d v="2021-11-26T00:00:00"/>
    <x v="1"/>
    <s v="Same Day"/>
    <s v="WA-8813"/>
    <s v="Wayne Tanner-Ramsay"/>
    <x v="0"/>
    <x v="3"/>
    <x v="3"/>
    <x v="2"/>
    <x v="5"/>
    <n v="228.44"/>
    <n v="7"/>
    <n v="0.15"/>
    <n v="43.74"/>
  </r>
  <r>
    <n v="3384"/>
    <s v="NZ-2024-367126"/>
    <x v="625"/>
    <d v="2024-12-10T00:00:00"/>
    <x v="2"/>
    <s v="Standard Class"/>
    <s v="KA-3092"/>
    <s v="Kay Sullivan-O'Connor"/>
    <x v="0"/>
    <x v="3"/>
    <x v="3"/>
    <x v="2"/>
    <x v="2"/>
    <n v="1099.1500000000001"/>
    <n v="2"/>
    <n v="0.1"/>
    <n v="133.96"/>
  </r>
  <r>
    <n v="3385"/>
    <s v="NZ-2022-375638"/>
    <x v="613"/>
    <d v="2022-02-23T00:00:00"/>
    <x v="4"/>
    <s v="First Class"/>
    <s v="AN-2192"/>
    <s v="Andrew Perry"/>
    <x v="0"/>
    <x v="6"/>
    <x v="6"/>
    <x v="1"/>
    <x v="3"/>
    <n v="390.22"/>
    <n v="3"/>
    <n v="0.1"/>
    <n v="87.99"/>
  </r>
  <r>
    <n v="3386"/>
    <s v="NZ-2023-319432"/>
    <x v="195"/>
    <d v="2023-08-23T00:00:00"/>
    <x v="0"/>
    <s v="Standard Class"/>
    <s v="JO-7733"/>
    <s v="Joshua Gardiner"/>
    <x v="1"/>
    <x v="6"/>
    <x v="6"/>
    <x v="2"/>
    <x v="9"/>
    <n v="116.8"/>
    <n v="5"/>
    <n v="0.15"/>
    <n v="9.75"/>
  </r>
  <r>
    <n v="3387"/>
    <s v="NZ-2022-780869"/>
    <x v="1339"/>
    <d v="2022-06-26T00:00:00"/>
    <x v="4"/>
    <s v="Standard Class"/>
    <s v="SO-4200"/>
    <s v="Sophie Alve"/>
    <x v="1"/>
    <x v="4"/>
    <x v="4"/>
    <x v="1"/>
    <x v="3"/>
    <n v="1347.17"/>
    <n v="10"/>
    <n v="0.15"/>
    <n v="50.28"/>
  </r>
  <r>
    <n v="3388"/>
    <s v="NZ-2021-347221"/>
    <x v="1047"/>
    <d v="2021-12-06T00:00:00"/>
    <x v="1"/>
    <s v="Same Day"/>
    <s v="BA-4519"/>
    <s v="Barbara Turner"/>
    <x v="2"/>
    <x v="8"/>
    <x v="8"/>
    <x v="2"/>
    <x v="5"/>
    <n v="600.53"/>
    <n v="2"/>
    <n v="0.1"/>
    <n v="49.51"/>
  </r>
  <r>
    <n v="3389"/>
    <s v="NZ-2024-905531"/>
    <x v="992"/>
    <d v="2024-11-11T00:00:00"/>
    <x v="2"/>
    <s v="Second Class"/>
    <s v="TA-6328"/>
    <s v="Tania Holmes"/>
    <x v="1"/>
    <x v="0"/>
    <x v="0"/>
    <x v="2"/>
    <x v="5"/>
    <n v="830.89"/>
    <n v="2"/>
    <n v="0.2"/>
    <n v="169.77"/>
  </r>
  <r>
    <n v="3390"/>
    <s v="NZ-2024-505270"/>
    <x v="661"/>
    <d v="2024-02-21T00:00:00"/>
    <x v="2"/>
    <s v="Second Class"/>
    <s v="KE-5450"/>
    <s v="Kevin Miles"/>
    <x v="1"/>
    <x v="9"/>
    <x v="6"/>
    <x v="0"/>
    <x v="4"/>
    <n v="392.97"/>
    <n v="10"/>
    <n v="0.2"/>
    <n v="49.42"/>
  </r>
  <r>
    <n v="3391"/>
    <s v="NZ-2024-421664"/>
    <x v="1018"/>
    <d v="2024-03-14T00:00:00"/>
    <x v="2"/>
    <s v="Standard Class"/>
    <s v="IA-7558"/>
    <s v="Ian McEwen"/>
    <x v="1"/>
    <x v="3"/>
    <x v="3"/>
    <x v="2"/>
    <x v="5"/>
    <n v="554.07000000000005"/>
    <n v="5"/>
    <n v="0.2"/>
    <n v="99.35"/>
  </r>
  <r>
    <n v="3392"/>
    <s v="NZ-2021-342627"/>
    <x v="1340"/>
    <d v="2021-08-24T00:00:00"/>
    <x v="1"/>
    <s v="Standard Class"/>
    <s v="DA-5252"/>
    <s v="Daniel Hayes"/>
    <x v="2"/>
    <x v="2"/>
    <x v="2"/>
    <x v="0"/>
    <x v="0"/>
    <n v="141.41"/>
    <n v="5"/>
    <n v="0.1"/>
    <n v="28.95"/>
  </r>
  <r>
    <n v="3393"/>
    <s v="NZ-2023-359397"/>
    <x v="1341"/>
    <d v="2023-03-08T00:00:00"/>
    <x v="0"/>
    <s v="First Class"/>
    <s v="AM-3328"/>
    <s v="Amelia Carson"/>
    <x v="1"/>
    <x v="5"/>
    <x v="5"/>
    <x v="0"/>
    <x v="6"/>
    <n v="421.26"/>
    <n v="6"/>
    <n v="0.2"/>
    <n v="80.650000000000006"/>
  </r>
  <r>
    <n v="3394"/>
    <s v="NZ-2024-669197"/>
    <x v="287"/>
    <d v="2024-11-23T00:00:00"/>
    <x v="2"/>
    <s v="First Class"/>
    <s v="AN-7930"/>
    <s v="Anthony Pratt"/>
    <x v="2"/>
    <x v="0"/>
    <x v="0"/>
    <x v="0"/>
    <x v="0"/>
    <n v="366.06"/>
    <n v="7"/>
    <n v="0"/>
    <n v="31.04"/>
  </r>
  <r>
    <n v="3395"/>
    <s v="NZ-2024-966763"/>
    <x v="259"/>
    <d v="2024-04-12T00:00:00"/>
    <x v="2"/>
    <s v="First Class"/>
    <s v="WA-5652"/>
    <s v="Warren Bell-Hart"/>
    <x v="0"/>
    <x v="4"/>
    <x v="4"/>
    <x v="0"/>
    <x v="6"/>
    <n v="303.95"/>
    <n v="5"/>
    <n v="0.15"/>
    <n v="41.68"/>
  </r>
  <r>
    <n v="3396"/>
    <s v="NZ-2022-510823"/>
    <x v="494"/>
    <d v="2022-07-19T00:00:00"/>
    <x v="4"/>
    <s v="Standard Class"/>
    <s v="RA-6588"/>
    <s v="Rachel Jellyman"/>
    <x v="1"/>
    <x v="7"/>
    <x v="7"/>
    <x v="1"/>
    <x v="1"/>
    <n v="1268.67"/>
    <n v="8"/>
    <n v="0.2"/>
    <n v="41.22"/>
  </r>
  <r>
    <n v="3397"/>
    <s v="NZ-2022-424959"/>
    <x v="20"/>
    <d v="2022-05-13T00:00:00"/>
    <x v="4"/>
    <s v="Standard Class"/>
    <s v="PH-2370"/>
    <s v="Phillip Stewart"/>
    <x v="2"/>
    <x v="0"/>
    <x v="0"/>
    <x v="0"/>
    <x v="4"/>
    <n v="801.95"/>
    <n v="1"/>
    <n v="0.15"/>
    <n v="70.78"/>
  </r>
  <r>
    <n v="3398"/>
    <s v="NZ-2024-218282"/>
    <x v="1142"/>
    <d v="2024-07-27T00:00:00"/>
    <x v="2"/>
    <s v="First Class"/>
    <s v="OL-4365"/>
    <s v="Oliver Weston"/>
    <x v="1"/>
    <x v="7"/>
    <x v="7"/>
    <x v="0"/>
    <x v="6"/>
    <n v="1001.4"/>
    <n v="4"/>
    <n v="0.1"/>
    <n v="165.48"/>
  </r>
  <r>
    <n v="3399"/>
    <s v="NZ-2025-422733"/>
    <x v="685"/>
    <d v="2025-05-04T00:00:00"/>
    <x v="3"/>
    <s v="Second Class"/>
    <s v="GR-3272"/>
    <s v="Graeme Moran"/>
    <x v="0"/>
    <x v="7"/>
    <x v="7"/>
    <x v="2"/>
    <x v="9"/>
    <n v="1266.46"/>
    <n v="7"/>
    <n v="0"/>
    <n v="58.37"/>
  </r>
  <r>
    <n v="3400"/>
    <s v="NZ-2024-650375"/>
    <x v="208"/>
    <d v="2024-06-01T00:00:00"/>
    <x v="2"/>
    <s v="Second Class"/>
    <s v="IS-7688"/>
    <s v="Isabella Campbell"/>
    <x v="0"/>
    <x v="0"/>
    <x v="0"/>
    <x v="2"/>
    <x v="11"/>
    <n v="762.55"/>
    <n v="2"/>
    <n v="0"/>
    <n v="51.23"/>
  </r>
  <r>
    <n v="3401"/>
    <s v="NZ-2024-552958"/>
    <x v="269"/>
    <d v="2024-04-02T00:00:00"/>
    <x v="2"/>
    <s v="First Class"/>
    <s v="GA-2491"/>
    <s v="Gary Shaw-Holland"/>
    <x v="1"/>
    <x v="8"/>
    <x v="8"/>
    <x v="2"/>
    <x v="5"/>
    <n v="621.70000000000005"/>
    <n v="5"/>
    <n v="0"/>
    <n v="185.99"/>
  </r>
  <r>
    <n v="3402"/>
    <s v="NZ-2024-142224"/>
    <x v="1102"/>
    <d v="2024-11-16T00:00:00"/>
    <x v="2"/>
    <s v="First Class"/>
    <s v="LI-1786"/>
    <s v="Lily Hodson-Kennedy"/>
    <x v="2"/>
    <x v="5"/>
    <x v="5"/>
    <x v="1"/>
    <x v="8"/>
    <n v="622.78"/>
    <n v="1"/>
    <n v="0.15"/>
    <n v="58.1"/>
  </r>
  <r>
    <n v="3403"/>
    <s v="NZ-2023-921685"/>
    <x v="1342"/>
    <d v="2023-06-21T00:00:00"/>
    <x v="0"/>
    <s v="Second Class"/>
    <s v="GR-6359"/>
    <s v="Grace Anderson"/>
    <x v="2"/>
    <x v="9"/>
    <x v="6"/>
    <x v="2"/>
    <x v="9"/>
    <n v="1278.1600000000001"/>
    <n v="1"/>
    <n v="0.2"/>
    <n v="277.10000000000002"/>
  </r>
  <r>
    <n v="3404"/>
    <s v="NZ-2025-316950"/>
    <x v="999"/>
    <d v="2025-06-16T00:00:00"/>
    <x v="3"/>
    <s v="Second Class"/>
    <s v="AN-9988"/>
    <s v="Angela Thomas"/>
    <x v="2"/>
    <x v="5"/>
    <x v="5"/>
    <x v="2"/>
    <x v="11"/>
    <n v="224.53"/>
    <n v="5"/>
    <n v="0.1"/>
    <n v="-1.59"/>
  </r>
  <r>
    <n v="3405"/>
    <s v="NZ-2025-191378"/>
    <x v="919"/>
    <d v="2025-07-07T00:00:00"/>
    <x v="3"/>
    <s v="Standard Class"/>
    <s v="BE-1914"/>
    <s v="Bevan Burke"/>
    <x v="2"/>
    <x v="4"/>
    <x v="4"/>
    <x v="1"/>
    <x v="1"/>
    <n v="409.42"/>
    <n v="10"/>
    <n v="0.15"/>
    <n v="3.79"/>
  </r>
  <r>
    <n v="3406"/>
    <s v="NZ-2025-248647"/>
    <x v="279"/>
    <d v="2025-05-31T00:00:00"/>
    <x v="3"/>
    <s v="First Class"/>
    <s v="LE-9607"/>
    <s v="Leanne Smith-Chapman"/>
    <x v="2"/>
    <x v="3"/>
    <x v="3"/>
    <x v="2"/>
    <x v="2"/>
    <n v="410.1"/>
    <n v="9"/>
    <n v="0.2"/>
    <n v="69.8"/>
  </r>
  <r>
    <n v="3407"/>
    <s v="NZ-2022-213900"/>
    <x v="423"/>
    <d v="2022-10-24T00:00:00"/>
    <x v="4"/>
    <s v="Second Class"/>
    <s v="AN-1378"/>
    <s v="Antony Lawson-Corlett"/>
    <x v="2"/>
    <x v="9"/>
    <x v="6"/>
    <x v="0"/>
    <x v="4"/>
    <n v="321.13"/>
    <n v="5"/>
    <n v="0.2"/>
    <n v="26.73"/>
  </r>
  <r>
    <n v="3408"/>
    <s v="NZ-2021-670039"/>
    <x v="9"/>
    <d v="2021-10-29T00:00:00"/>
    <x v="1"/>
    <s v="Second Class"/>
    <s v="KE-2221"/>
    <s v="Kerry Craw"/>
    <x v="2"/>
    <x v="9"/>
    <x v="6"/>
    <x v="1"/>
    <x v="3"/>
    <n v="427.41"/>
    <n v="2"/>
    <n v="0"/>
    <n v="105.15"/>
  </r>
  <r>
    <n v="3409"/>
    <s v="NZ-2025-619100"/>
    <x v="209"/>
    <d v="2025-01-26T00:00:00"/>
    <x v="3"/>
    <s v="Standard Class"/>
    <s v="TA-5318"/>
    <s v="Tania Green-Thompson"/>
    <x v="2"/>
    <x v="1"/>
    <x v="1"/>
    <x v="1"/>
    <x v="3"/>
    <n v="805.6"/>
    <n v="10"/>
    <n v="0.1"/>
    <n v="112.92"/>
  </r>
  <r>
    <n v="3410"/>
    <s v="NZ-2025-411617"/>
    <x v="586"/>
    <d v="2025-07-13T00:00:00"/>
    <x v="3"/>
    <s v="Same Day"/>
    <s v="EM-6586"/>
    <s v="Emily Thomas"/>
    <x v="0"/>
    <x v="3"/>
    <x v="3"/>
    <x v="0"/>
    <x v="0"/>
    <n v="97.26"/>
    <n v="2"/>
    <n v="0.2"/>
    <n v="21.22"/>
  </r>
  <r>
    <n v="3411"/>
    <s v="NZ-2024-488739"/>
    <x v="1343"/>
    <d v="2024-04-19T00:00:00"/>
    <x v="2"/>
    <s v="Standard Class"/>
    <s v="CO-9740"/>
    <s v="Courtney Hickey"/>
    <x v="0"/>
    <x v="0"/>
    <x v="0"/>
    <x v="0"/>
    <x v="0"/>
    <n v="1335.85"/>
    <n v="2"/>
    <n v="0.2"/>
    <n v="93.7"/>
  </r>
  <r>
    <n v="3412"/>
    <s v="NZ-2023-891623"/>
    <x v="193"/>
    <d v="2023-05-31T00:00:00"/>
    <x v="0"/>
    <s v="Second Class"/>
    <s v="PA-5754"/>
    <s v="Patrick Monk"/>
    <x v="2"/>
    <x v="0"/>
    <x v="0"/>
    <x v="1"/>
    <x v="3"/>
    <n v="1309.5"/>
    <n v="10"/>
    <n v="0.1"/>
    <n v="143.47999999999999"/>
  </r>
  <r>
    <n v="3413"/>
    <s v="NZ-2023-376720"/>
    <x v="38"/>
    <d v="2023-04-09T00:00:00"/>
    <x v="0"/>
    <s v="First Class"/>
    <s v="LI-3607"/>
    <s v="Lisa Taylor"/>
    <x v="2"/>
    <x v="6"/>
    <x v="6"/>
    <x v="2"/>
    <x v="9"/>
    <n v="986.41"/>
    <n v="2"/>
    <n v="0.1"/>
    <n v="16.04"/>
  </r>
  <r>
    <n v="3414"/>
    <s v="NZ-2023-794532"/>
    <x v="554"/>
    <d v="2023-05-08T00:00:00"/>
    <x v="0"/>
    <s v="Same Day"/>
    <s v="KA-1510"/>
    <s v="Karyn MacDonald-Hughes"/>
    <x v="1"/>
    <x v="6"/>
    <x v="6"/>
    <x v="1"/>
    <x v="1"/>
    <n v="423.21"/>
    <n v="7"/>
    <n v="0.1"/>
    <n v="0.42"/>
  </r>
  <r>
    <n v="3415"/>
    <s v="NZ-2024-309149"/>
    <x v="519"/>
    <d v="2024-01-24T00:00:00"/>
    <x v="2"/>
    <s v="Second Class"/>
    <s v="CH-8270"/>
    <s v="Christine Thompson"/>
    <x v="0"/>
    <x v="6"/>
    <x v="6"/>
    <x v="1"/>
    <x v="7"/>
    <n v="1259.07"/>
    <n v="9"/>
    <n v="0"/>
    <n v="202.73"/>
  </r>
  <r>
    <n v="3416"/>
    <s v="NZ-2023-690872"/>
    <x v="1137"/>
    <d v="2023-03-11T00:00:00"/>
    <x v="0"/>
    <s v="Second Class"/>
    <s v="JO-2272"/>
    <s v="Joel Hyde"/>
    <x v="2"/>
    <x v="0"/>
    <x v="0"/>
    <x v="0"/>
    <x v="6"/>
    <n v="345.11"/>
    <n v="7"/>
    <n v="0.1"/>
    <n v="61.14"/>
  </r>
  <r>
    <n v="3417"/>
    <s v="NZ-2024-659456"/>
    <x v="165"/>
    <d v="2024-03-17T00:00:00"/>
    <x v="2"/>
    <s v="Same Day"/>
    <s v="PH-1353"/>
    <s v="Phillip Gore"/>
    <x v="1"/>
    <x v="5"/>
    <x v="5"/>
    <x v="2"/>
    <x v="9"/>
    <n v="60.14"/>
    <n v="5"/>
    <n v="0.2"/>
    <n v="0.71"/>
  </r>
  <r>
    <n v="3418"/>
    <s v="NZ-2024-956157"/>
    <x v="806"/>
    <d v="2024-10-14T00:00:00"/>
    <x v="2"/>
    <s v="Second Class"/>
    <s v="AD-8948"/>
    <s v="Adrian Orchard-Law"/>
    <x v="2"/>
    <x v="1"/>
    <x v="1"/>
    <x v="0"/>
    <x v="0"/>
    <n v="948.91"/>
    <n v="8"/>
    <n v="0.1"/>
    <n v="178.94"/>
  </r>
  <r>
    <n v="3419"/>
    <s v="NZ-2023-863297"/>
    <x v="356"/>
    <d v="2023-10-29T00:00:00"/>
    <x v="0"/>
    <s v="Standard Class"/>
    <s v="HE-8633"/>
    <s v="Helen Buchanan"/>
    <x v="1"/>
    <x v="1"/>
    <x v="1"/>
    <x v="1"/>
    <x v="8"/>
    <n v="793.32"/>
    <n v="6"/>
    <n v="0.1"/>
    <n v="176.13"/>
  </r>
  <r>
    <n v="3420"/>
    <s v="NZ-2023-338485"/>
    <x v="809"/>
    <d v="2023-05-19T00:00:00"/>
    <x v="0"/>
    <s v="Second Class"/>
    <s v="MA-4883"/>
    <s v="Matthew Rowland"/>
    <x v="2"/>
    <x v="5"/>
    <x v="5"/>
    <x v="2"/>
    <x v="2"/>
    <n v="1039.01"/>
    <n v="10"/>
    <n v="0"/>
    <n v="44.96"/>
  </r>
  <r>
    <n v="3421"/>
    <s v="NZ-2025-721915"/>
    <x v="401"/>
    <d v="2025-04-04T00:00:00"/>
    <x v="3"/>
    <s v="Same Day"/>
    <s v="BE-1390"/>
    <s v="Benjamin Orr-Currie"/>
    <x v="2"/>
    <x v="2"/>
    <x v="2"/>
    <x v="1"/>
    <x v="7"/>
    <n v="1087.4100000000001"/>
    <n v="4"/>
    <n v="0.1"/>
    <n v="122.11"/>
  </r>
  <r>
    <n v="3422"/>
    <s v="NZ-2022-954455"/>
    <x v="1344"/>
    <d v="2022-04-25T00:00:00"/>
    <x v="4"/>
    <s v="First Class"/>
    <s v="MA-3406"/>
    <s v="Matthew Doherty"/>
    <x v="0"/>
    <x v="1"/>
    <x v="1"/>
    <x v="1"/>
    <x v="1"/>
    <n v="818.14"/>
    <n v="1"/>
    <n v="0.15"/>
    <n v="-4.09"/>
  </r>
  <r>
    <n v="3423"/>
    <s v="NZ-2022-876549"/>
    <x v="508"/>
    <d v="2022-10-04T00:00:00"/>
    <x v="4"/>
    <s v="First Class"/>
    <s v="CA-1831"/>
    <s v="Catherine Smith-Lee"/>
    <x v="0"/>
    <x v="0"/>
    <x v="0"/>
    <x v="2"/>
    <x v="11"/>
    <n v="843.1"/>
    <n v="2"/>
    <n v="0"/>
    <n v="32.31"/>
  </r>
  <r>
    <n v="3424"/>
    <s v="NZ-2022-678736"/>
    <x v="927"/>
    <d v="2022-03-12T00:00:00"/>
    <x v="4"/>
    <s v="First Class"/>
    <s v="FE-1277"/>
    <s v="Felix Brown-Williams"/>
    <x v="1"/>
    <x v="4"/>
    <x v="4"/>
    <x v="1"/>
    <x v="8"/>
    <n v="1391.3"/>
    <n v="2"/>
    <n v="0"/>
    <n v="336.53"/>
  </r>
  <r>
    <n v="3425"/>
    <s v="NZ-2023-362658"/>
    <x v="161"/>
    <d v="2023-04-17T00:00:00"/>
    <x v="0"/>
    <s v="First Class"/>
    <s v="LI-7667"/>
    <s v="Lily Kennedy"/>
    <x v="2"/>
    <x v="0"/>
    <x v="0"/>
    <x v="0"/>
    <x v="4"/>
    <n v="787.05"/>
    <n v="3"/>
    <n v="0.2"/>
    <n v="150.87"/>
  </r>
  <r>
    <n v="3426"/>
    <s v="NZ-2021-504239"/>
    <x v="696"/>
    <d v="2021-09-24T00:00:00"/>
    <x v="1"/>
    <s v="First Class"/>
    <s v="HA-6234"/>
    <s v="Harry Bishop"/>
    <x v="2"/>
    <x v="1"/>
    <x v="1"/>
    <x v="1"/>
    <x v="7"/>
    <n v="1282.28"/>
    <n v="4"/>
    <n v="0.1"/>
    <n v="74.069999999999993"/>
  </r>
  <r>
    <n v="3427"/>
    <s v="NZ-2022-163212"/>
    <x v="1190"/>
    <d v="2022-03-08T00:00:00"/>
    <x v="4"/>
    <s v="First Class"/>
    <s v="DA-3123"/>
    <s v="David Henderson"/>
    <x v="1"/>
    <x v="9"/>
    <x v="6"/>
    <x v="0"/>
    <x v="10"/>
    <n v="443.41"/>
    <n v="3"/>
    <n v="0"/>
    <n v="37.08"/>
  </r>
  <r>
    <n v="3428"/>
    <s v="NZ-2021-718600"/>
    <x v="790"/>
    <d v="2021-12-23T00:00:00"/>
    <x v="1"/>
    <s v="Same Day"/>
    <s v="OS-2308"/>
    <s v="Oscar Ritchie"/>
    <x v="2"/>
    <x v="6"/>
    <x v="6"/>
    <x v="2"/>
    <x v="9"/>
    <n v="969.78"/>
    <n v="1"/>
    <n v="0.2"/>
    <n v="158.83000000000001"/>
  </r>
  <r>
    <n v="3429"/>
    <s v="NZ-2024-910813"/>
    <x v="291"/>
    <d v="2024-07-21T00:00:00"/>
    <x v="2"/>
    <s v="First Class"/>
    <s v="BR-3397"/>
    <s v="Brooke Wallace"/>
    <x v="2"/>
    <x v="0"/>
    <x v="0"/>
    <x v="1"/>
    <x v="7"/>
    <n v="1395.08"/>
    <n v="5"/>
    <n v="0.1"/>
    <n v="112.74"/>
  </r>
  <r>
    <n v="3430"/>
    <s v="NZ-2024-390455"/>
    <x v="1345"/>
    <d v="2024-11-29T00:00:00"/>
    <x v="2"/>
    <s v="Second Class"/>
    <s v="VI-2757"/>
    <s v="Victoria Field-Rose"/>
    <x v="2"/>
    <x v="7"/>
    <x v="7"/>
    <x v="2"/>
    <x v="2"/>
    <n v="1139.1500000000001"/>
    <n v="6"/>
    <n v="0.15"/>
    <n v="33.75"/>
  </r>
  <r>
    <n v="3431"/>
    <s v="NZ-2024-389581"/>
    <x v="452"/>
    <d v="2024-12-30T00:00:00"/>
    <x v="2"/>
    <s v="First Class"/>
    <s v="CH-5361"/>
    <s v="Christopher Parsons"/>
    <x v="1"/>
    <x v="1"/>
    <x v="1"/>
    <x v="0"/>
    <x v="6"/>
    <n v="441.41"/>
    <n v="6"/>
    <n v="0.15"/>
    <n v="90.12"/>
  </r>
  <r>
    <n v="3432"/>
    <s v="NZ-2025-894544"/>
    <x v="717"/>
    <d v="2025-03-02T00:00:00"/>
    <x v="3"/>
    <s v="Standard Class"/>
    <s v="LY-7298"/>
    <s v="Lynette McDowall"/>
    <x v="0"/>
    <x v="1"/>
    <x v="1"/>
    <x v="2"/>
    <x v="11"/>
    <n v="593.80999999999995"/>
    <n v="2"/>
    <n v="0.15"/>
    <n v="36.36"/>
  </r>
  <r>
    <n v="3433"/>
    <s v="NZ-2021-198735"/>
    <x v="1266"/>
    <d v="2021-12-16T00:00:00"/>
    <x v="1"/>
    <s v="Second Class"/>
    <s v="WE-7013"/>
    <s v="Wendy Matheson"/>
    <x v="1"/>
    <x v="9"/>
    <x v="6"/>
    <x v="2"/>
    <x v="5"/>
    <n v="951.34"/>
    <n v="2"/>
    <n v="0.2"/>
    <n v="1.47"/>
  </r>
  <r>
    <n v="3434"/>
    <s v="NZ-2025-197865"/>
    <x v="820"/>
    <d v="2025-06-06T00:00:00"/>
    <x v="3"/>
    <s v="Second Class"/>
    <s v="AN-7304"/>
    <s v="Andrew Nicholson"/>
    <x v="0"/>
    <x v="5"/>
    <x v="5"/>
    <x v="1"/>
    <x v="1"/>
    <n v="140.12"/>
    <n v="6"/>
    <n v="0"/>
    <n v="35.04"/>
  </r>
  <r>
    <n v="3435"/>
    <s v="NZ-2023-826790"/>
    <x v="1313"/>
    <d v="2023-06-23T00:00:00"/>
    <x v="0"/>
    <s v="Same Day"/>
    <s v="JA-8955"/>
    <s v="Jackson Judd"/>
    <x v="1"/>
    <x v="4"/>
    <x v="4"/>
    <x v="0"/>
    <x v="6"/>
    <n v="1007.92"/>
    <n v="10"/>
    <n v="0.1"/>
    <n v="29.95"/>
  </r>
  <r>
    <n v="3436"/>
    <s v="NZ-2022-132254"/>
    <x v="911"/>
    <d v="2022-01-29T00:00:00"/>
    <x v="4"/>
    <s v="Standard Class"/>
    <s v="EL-8658"/>
    <s v="Elizabeth Connolly-Roberts"/>
    <x v="0"/>
    <x v="9"/>
    <x v="6"/>
    <x v="2"/>
    <x v="11"/>
    <n v="347.08"/>
    <n v="5"/>
    <n v="0"/>
    <n v="68.73"/>
  </r>
  <r>
    <n v="3437"/>
    <s v="NZ-2024-192298"/>
    <x v="1346"/>
    <d v="2024-10-26T00:00:00"/>
    <x v="2"/>
    <s v="First Class"/>
    <s v="FR-3139"/>
    <s v="Francis Smith"/>
    <x v="1"/>
    <x v="0"/>
    <x v="0"/>
    <x v="1"/>
    <x v="3"/>
    <n v="475.14"/>
    <n v="6"/>
    <n v="0"/>
    <n v="131.80000000000001"/>
  </r>
  <r>
    <n v="3438"/>
    <s v="NZ-2024-467484"/>
    <x v="1275"/>
    <d v="2024-02-23T00:00:00"/>
    <x v="2"/>
    <s v="Same Day"/>
    <s v="DA-6898"/>
    <s v="Danielle Marshall-Henry"/>
    <x v="0"/>
    <x v="5"/>
    <x v="5"/>
    <x v="2"/>
    <x v="11"/>
    <n v="1278.27"/>
    <n v="9"/>
    <n v="0.2"/>
    <n v="236.01"/>
  </r>
  <r>
    <n v="3439"/>
    <s v="NZ-2023-526115"/>
    <x v="688"/>
    <d v="2023-12-25T00:00:00"/>
    <x v="0"/>
    <s v="Same Day"/>
    <s v="DA-4450"/>
    <s v="David Hart"/>
    <x v="2"/>
    <x v="5"/>
    <x v="5"/>
    <x v="1"/>
    <x v="7"/>
    <n v="501.51"/>
    <n v="7"/>
    <n v="0.15"/>
    <n v="13.09"/>
  </r>
  <r>
    <n v="3440"/>
    <s v="NZ-2022-452645"/>
    <x v="105"/>
    <d v="2022-05-09T00:00:00"/>
    <x v="4"/>
    <s v="First Class"/>
    <s v="RO-9152"/>
    <s v="Robert Pope"/>
    <x v="2"/>
    <x v="3"/>
    <x v="3"/>
    <x v="1"/>
    <x v="8"/>
    <n v="1071.76"/>
    <n v="4"/>
    <n v="0.2"/>
    <n v="43.38"/>
  </r>
  <r>
    <n v="3441"/>
    <s v="NZ-2024-341773"/>
    <x v="580"/>
    <d v="2024-09-12T00:00:00"/>
    <x v="2"/>
    <s v="Standard Class"/>
    <s v="AM-8191"/>
    <s v="Amanda Mason"/>
    <x v="0"/>
    <x v="9"/>
    <x v="6"/>
    <x v="1"/>
    <x v="3"/>
    <n v="1279.8800000000001"/>
    <n v="10"/>
    <n v="0.2"/>
    <n v="175.44"/>
  </r>
  <r>
    <n v="3442"/>
    <s v="NZ-2023-412084"/>
    <x v="1148"/>
    <d v="2023-07-26T00:00:00"/>
    <x v="0"/>
    <s v="First Class"/>
    <s v="DA-9779"/>
    <s v="David Jackson"/>
    <x v="2"/>
    <x v="8"/>
    <x v="8"/>
    <x v="0"/>
    <x v="0"/>
    <n v="996.22"/>
    <n v="5"/>
    <n v="0.1"/>
    <n v="119.75"/>
  </r>
  <r>
    <n v="3443"/>
    <s v="NZ-2023-110303"/>
    <x v="735"/>
    <d v="2023-05-30T00:00:00"/>
    <x v="0"/>
    <s v="Standard Class"/>
    <s v="JA-5304"/>
    <s v="James Burke"/>
    <x v="0"/>
    <x v="5"/>
    <x v="5"/>
    <x v="1"/>
    <x v="1"/>
    <n v="1278.21"/>
    <n v="8"/>
    <n v="0.1"/>
    <n v="151.05000000000001"/>
  </r>
  <r>
    <n v="3444"/>
    <s v="NZ-2022-163759"/>
    <x v="1347"/>
    <d v="2022-10-04T00:00:00"/>
    <x v="4"/>
    <s v="First Class"/>
    <s v="SI-4474"/>
    <s v="Simon Moore"/>
    <x v="2"/>
    <x v="9"/>
    <x v="6"/>
    <x v="1"/>
    <x v="1"/>
    <n v="767.41"/>
    <n v="8"/>
    <n v="0"/>
    <n v="173.12"/>
  </r>
  <r>
    <n v="3445"/>
    <s v="NZ-2022-236382"/>
    <x v="1325"/>
    <d v="2022-11-18T00:00:00"/>
    <x v="4"/>
    <s v="Second Class"/>
    <s v="BA-3685"/>
    <s v="Barbara Smith"/>
    <x v="0"/>
    <x v="1"/>
    <x v="1"/>
    <x v="2"/>
    <x v="5"/>
    <n v="1129.1500000000001"/>
    <n v="10"/>
    <n v="0"/>
    <n v="328.74"/>
  </r>
  <r>
    <n v="3446"/>
    <s v="NZ-2022-957413"/>
    <x v="471"/>
    <d v="2022-09-18T00:00:00"/>
    <x v="4"/>
    <s v="Second Class"/>
    <s v="HE-1423"/>
    <s v="Hemi Giles"/>
    <x v="1"/>
    <x v="8"/>
    <x v="8"/>
    <x v="2"/>
    <x v="9"/>
    <n v="597.42999999999995"/>
    <n v="6"/>
    <n v="0.2"/>
    <n v="117.61"/>
  </r>
  <r>
    <n v="3447"/>
    <s v="NZ-2025-471454"/>
    <x v="48"/>
    <d v="2025-05-09T00:00:00"/>
    <x v="3"/>
    <s v="Standard Class"/>
    <s v="LU-2480"/>
    <s v="Lucas Parsons"/>
    <x v="1"/>
    <x v="6"/>
    <x v="6"/>
    <x v="0"/>
    <x v="10"/>
    <n v="627.76"/>
    <n v="10"/>
    <n v="0"/>
    <n v="114.38"/>
  </r>
  <r>
    <n v="3448"/>
    <s v="NZ-2025-458674"/>
    <x v="854"/>
    <d v="2025-05-05T00:00:00"/>
    <x v="3"/>
    <s v="Standard Class"/>
    <s v="CA-6110"/>
    <s v="Carol McLean"/>
    <x v="0"/>
    <x v="3"/>
    <x v="3"/>
    <x v="1"/>
    <x v="1"/>
    <n v="1493.94"/>
    <n v="10"/>
    <n v="0.2"/>
    <n v="80.290000000000006"/>
  </r>
  <r>
    <n v="3449"/>
    <s v="NZ-2023-556530"/>
    <x v="267"/>
    <d v="2023-09-16T00:00:00"/>
    <x v="0"/>
    <s v="Standard Class"/>
    <s v="CA-1498"/>
    <s v="Carol Patchett"/>
    <x v="1"/>
    <x v="6"/>
    <x v="6"/>
    <x v="1"/>
    <x v="8"/>
    <n v="1171.83"/>
    <n v="9"/>
    <n v="0.2"/>
    <n v="0.26"/>
  </r>
  <r>
    <n v="3450"/>
    <s v="NZ-2023-741801"/>
    <x v="1348"/>
    <d v="2023-01-10T00:00:00"/>
    <x v="0"/>
    <s v="Same Day"/>
    <s v="BL-8846"/>
    <s v="Blake Kay-Bartlett"/>
    <x v="2"/>
    <x v="3"/>
    <x v="3"/>
    <x v="2"/>
    <x v="2"/>
    <n v="405.26"/>
    <n v="3"/>
    <n v="0.1"/>
    <n v="4.5"/>
  </r>
  <r>
    <n v="3451"/>
    <s v="NZ-2022-309779"/>
    <x v="255"/>
    <d v="2022-10-01T00:00:00"/>
    <x v="4"/>
    <s v="Same Day"/>
    <s v="PA-6998"/>
    <s v="Paul Horn"/>
    <x v="2"/>
    <x v="9"/>
    <x v="6"/>
    <x v="0"/>
    <x v="4"/>
    <n v="727.05"/>
    <n v="7"/>
    <n v="0"/>
    <n v="178.46"/>
  </r>
  <r>
    <n v="3452"/>
    <s v="NZ-2024-584990"/>
    <x v="835"/>
    <d v="2024-02-09T00:00:00"/>
    <x v="2"/>
    <s v="Same Day"/>
    <s v="LI-3221"/>
    <s v="Lisa Taylor"/>
    <x v="1"/>
    <x v="4"/>
    <x v="4"/>
    <x v="0"/>
    <x v="4"/>
    <n v="1178.74"/>
    <n v="2"/>
    <n v="0"/>
    <n v="286.41000000000003"/>
  </r>
  <r>
    <n v="3453"/>
    <s v="NZ-2024-558335"/>
    <x v="165"/>
    <d v="2024-03-16T00:00:00"/>
    <x v="2"/>
    <s v="Standard Class"/>
    <s v="DI-3657"/>
    <s v="Dianne Allen"/>
    <x v="0"/>
    <x v="0"/>
    <x v="0"/>
    <x v="0"/>
    <x v="10"/>
    <n v="1284.3900000000001"/>
    <n v="6"/>
    <n v="0.2"/>
    <n v="228.13"/>
  </r>
  <r>
    <n v="3454"/>
    <s v="NZ-2021-132709"/>
    <x v="1121"/>
    <d v="2022-01-04T00:00:00"/>
    <x v="4"/>
    <s v="Same Day"/>
    <s v="NE-7610"/>
    <s v="Neil Harrison"/>
    <x v="0"/>
    <x v="0"/>
    <x v="0"/>
    <x v="1"/>
    <x v="1"/>
    <n v="775.09"/>
    <n v="8"/>
    <n v="0.1"/>
    <n v="17.989999999999998"/>
  </r>
  <r>
    <n v="3455"/>
    <s v="NZ-2022-481984"/>
    <x v="1001"/>
    <d v="2022-04-02T00:00:00"/>
    <x v="4"/>
    <s v="Same Day"/>
    <s v="PE-7882"/>
    <s v="Peter Waller"/>
    <x v="0"/>
    <x v="3"/>
    <x v="3"/>
    <x v="1"/>
    <x v="1"/>
    <n v="1407.21"/>
    <n v="4"/>
    <n v="0.2"/>
    <n v="269.89999999999998"/>
  </r>
  <r>
    <n v="3456"/>
    <s v="NZ-2025-266254"/>
    <x v="363"/>
    <d v="2025-02-24T00:00:00"/>
    <x v="3"/>
    <s v="Same Day"/>
    <s v="NI-2748"/>
    <s v="Nicole Smith"/>
    <x v="2"/>
    <x v="6"/>
    <x v="6"/>
    <x v="2"/>
    <x v="2"/>
    <n v="684.43"/>
    <n v="2"/>
    <n v="0.2"/>
    <n v="70.44"/>
  </r>
  <r>
    <n v="3457"/>
    <s v="NZ-2022-567918"/>
    <x v="996"/>
    <d v="2022-03-18T00:00:00"/>
    <x v="4"/>
    <s v="First Class"/>
    <s v="CH-7204"/>
    <s v="Christopher Cameron"/>
    <x v="2"/>
    <x v="5"/>
    <x v="5"/>
    <x v="2"/>
    <x v="9"/>
    <n v="1391.14"/>
    <n v="2"/>
    <n v="0"/>
    <n v="296.45"/>
  </r>
  <r>
    <n v="3458"/>
    <s v="NZ-2023-158955"/>
    <x v="120"/>
    <d v="2023-04-26T00:00:00"/>
    <x v="0"/>
    <s v="Same Day"/>
    <s v="AM-9304"/>
    <s v="Amy Franklin"/>
    <x v="0"/>
    <x v="0"/>
    <x v="0"/>
    <x v="1"/>
    <x v="1"/>
    <n v="602.91999999999996"/>
    <n v="8"/>
    <n v="0.1"/>
    <n v="96.83"/>
  </r>
  <r>
    <n v="3459"/>
    <s v="NZ-2023-854661"/>
    <x v="325"/>
    <d v="2023-05-02T00:00:00"/>
    <x v="0"/>
    <s v="Second Class"/>
    <s v="JU-2265"/>
    <s v="Julie Anderson-Dunn"/>
    <x v="0"/>
    <x v="8"/>
    <x v="8"/>
    <x v="0"/>
    <x v="6"/>
    <n v="688.89"/>
    <n v="3"/>
    <n v="0.1"/>
    <n v="92.95"/>
  </r>
  <r>
    <n v="3460"/>
    <s v="NZ-2021-217950"/>
    <x v="1131"/>
    <d v="2021-11-29T00:00:00"/>
    <x v="1"/>
    <s v="First Class"/>
    <s v="VI-8536"/>
    <s v="Victoria Evans"/>
    <x v="0"/>
    <x v="6"/>
    <x v="6"/>
    <x v="2"/>
    <x v="11"/>
    <n v="930.51"/>
    <n v="5"/>
    <n v="0.1"/>
    <n v="54.07"/>
  </r>
  <r>
    <n v="3461"/>
    <s v="NZ-2023-343305"/>
    <x v="960"/>
    <d v="2023-08-03T00:00:00"/>
    <x v="0"/>
    <s v="Second Class"/>
    <s v="SA-5526"/>
    <s v="Samantha Scott"/>
    <x v="2"/>
    <x v="1"/>
    <x v="1"/>
    <x v="0"/>
    <x v="0"/>
    <n v="1050.6099999999999"/>
    <n v="9"/>
    <n v="0.15"/>
    <n v="243.28"/>
  </r>
  <r>
    <n v="3462"/>
    <s v="NZ-2025-327565"/>
    <x v="1205"/>
    <d v="2025-02-02T00:00:00"/>
    <x v="3"/>
    <s v="Standard Class"/>
    <s v="LU-9715"/>
    <s v="Luke Anderson"/>
    <x v="2"/>
    <x v="8"/>
    <x v="8"/>
    <x v="1"/>
    <x v="7"/>
    <n v="517.66"/>
    <n v="1"/>
    <n v="0.2"/>
    <n v="13.08"/>
  </r>
  <r>
    <n v="3463"/>
    <s v="NZ-2023-578480"/>
    <x v="247"/>
    <d v="2023-05-26T00:00:00"/>
    <x v="0"/>
    <s v="Standard Class"/>
    <s v="TI-9560"/>
    <s v="Timothy Hart"/>
    <x v="1"/>
    <x v="5"/>
    <x v="5"/>
    <x v="1"/>
    <x v="8"/>
    <n v="582.19000000000005"/>
    <n v="7"/>
    <n v="0.15"/>
    <n v="65.930000000000007"/>
  </r>
  <r>
    <n v="3464"/>
    <s v="NZ-2025-692073"/>
    <x v="401"/>
    <d v="2025-04-02T00:00:00"/>
    <x v="3"/>
    <s v="Same Day"/>
    <s v="BR-9958"/>
    <s v="Braxton Grant"/>
    <x v="0"/>
    <x v="3"/>
    <x v="3"/>
    <x v="2"/>
    <x v="11"/>
    <n v="787.55"/>
    <n v="5"/>
    <n v="0.1"/>
    <n v="30.44"/>
  </r>
  <r>
    <n v="3465"/>
    <s v="NZ-2024-517061"/>
    <x v="269"/>
    <d v="2024-03-29T00:00:00"/>
    <x v="2"/>
    <s v="Standard Class"/>
    <s v="SA-4228"/>
    <s v="Samuel Williams-Jenkins"/>
    <x v="2"/>
    <x v="7"/>
    <x v="7"/>
    <x v="1"/>
    <x v="1"/>
    <n v="1412.84"/>
    <n v="6"/>
    <n v="0.15"/>
    <n v="202.98"/>
  </r>
  <r>
    <n v="3466"/>
    <s v="NZ-2023-519607"/>
    <x v="713"/>
    <d v="2023-10-27T00:00:00"/>
    <x v="0"/>
    <s v="First Class"/>
    <s v="ST-2641"/>
    <s v="Stephen Douglas"/>
    <x v="2"/>
    <x v="0"/>
    <x v="0"/>
    <x v="2"/>
    <x v="11"/>
    <n v="1383.31"/>
    <n v="1"/>
    <n v="0.15"/>
    <n v="23.74"/>
  </r>
  <r>
    <n v="3467"/>
    <s v="NZ-2023-576639"/>
    <x v="1151"/>
    <d v="2023-10-06T00:00:00"/>
    <x v="0"/>
    <s v="Standard Class"/>
    <s v="PA-4868"/>
    <s v="Paul Terry"/>
    <x v="2"/>
    <x v="0"/>
    <x v="0"/>
    <x v="2"/>
    <x v="5"/>
    <n v="101.43"/>
    <n v="8"/>
    <n v="0.2"/>
    <n v="19.170000000000002"/>
  </r>
  <r>
    <n v="3468"/>
    <s v="NZ-2024-269828"/>
    <x v="74"/>
    <d v="2024-04-06T00:00:00"/>
    <x v="2"/>
    <s v="Standard Class"/>
    <s v="PH-6960"/>
    <s v="Philip Kendall"/>
    <x v="2"/>
    <x v="0"/>
    <x v="0"/>
    <x v="2"/>
    <x v="2"/>
    <n v="1440.95"/>
    <n v="9"/>
    <n v="0.2"/>
    <n v="101.05"/>
  </r>
  <r>
    <n v="3469"/>
    <s v="NZ-2025-262426"/>
    <x v="138"/>
    <d v="2025-01-10T00:00:00"/>
    <x v="3"/>
    <s v="Second Class"/>
    <s v="JO-6827"/>
    <s v="Joel Davenport"/>
    <x v="2"/>
    <x v="7"/>
    <x v="7"/>
    <x v="1"/>
    <x v="3"/>
    <n v="666.14"/>
    <n v="5"/>
    <n v="0.15"/>
    <n v="145.36000000000001"/>
  </r>
  <r>
    <n v="3470"/>
    <s v="NZ-2023-158682"/>
    <x v="742"/>
    <d v="2023-10-11T00:00:00"/>
    <x v="0"/>
    <s v="Standard Class"/>
    <s v="NI-4539"/>
    <s v="Nicola Thomas-Larsen"/>
    <x v="2"/>
    <x v="7"/>
    <x v="7"/>
    <x v="2"/>
    <x v="9"/>
    <n v="928.97"/>
    <n v="1"/>
    <n v="0"/>
    <n v="76.45"/>
  </r>
  <r>
    <n v="3471"/>
    <s v="NZ-2021-670076"/>
    <x v="709"/>
    <d v="2021-07-30T00:00:00"/>
    <x v="1"/>
    <s v="First Class"/>
    <s v="LO-8089"/>
    <s v="Logan Turner"/>
    <x v="0"/>
    <x v="2"/>
    <x v="2"/>
    <x v="0"/>
    <x v="10"/>
    <n v="150.11000000000001"/>
    <n v="10"/>
    <n v="0.2"/>
    <n v="28.97"/>
  </r>
  <r>
    <n v="3472"/>
    <s v="NZ-2022-499167"/>
    <x v="922"/>
    <d v="2022-08-19T00:00:00"/>
    <x v="4"/>
    <s v="Same Day"/>
    <s v="RI-4245"/>
    <s v="Riley Watt"/>
    <x v="1"/>
    <x v="9"/>
    <x v="6"/>
    <x v="0"/>
    <x v="10"/>
    <n v="757.87"/>
    <n v="10"/>
    <n v="0.1"/>
    <n v="12.14"/>
  </r>
  <r>
    <n v="3473"/>
    <s v="NZ-2024-353333"/>
    <x v="580"/>
    <d v="2024-09-13T00:00:00"/>
    <x v="2"/>
    <s v="First Class"/>
    <s v="DY-3461"/>
    <s v="Dylan Mitchell"/>
    <x v="2"/>
    <x v="0"/>
    <x v="0"/>
    <x v="0"/>
    <x v="4"/>
    <n v="1441.3"/>
    <n v="8"/>
    <n v="0"/>
    <n v="78.66"/>
  </r>
  <r>
    <n v="3474"/>
    <s v="NZ-2023-573827"/>
    <x v="847"/>
    <d v="2023-08-23T00:00:00"/>
    <x v="0"/>
    <s v="First Class"/>
    <s v="RU-7368"/>
    <s v="Ruby Patchett"/>
    <x v="2"/>
    <x v="7"/>
    <x v="7"/>
    <x v="1"/>
    <x v="3"/>
    <n v="600.04"/>
    <n v="9"/>
    <n v="0.2"/>
    <n v="92.6"/>
  </r>
  <r>
    <n v="3475"/>
    <s v="NZ-2024-863206"/>
    <x v="867"/>
    <d v="2024-08-13T00:00:00"/>
    <x v="2"/>
    <s v="First Class"/>
    <s v="NI-7154"/>
    <s v="Nicholas Moore"/>
    <x v="0"/>
    <x v="9"/>
    <x v="6"/>
    <x v="2"/>
    <x v="11"/>
    <n v="657.93"/>
    <n v="6"/>
    <n v="0.1"/>
    <n v="7.83"/>
  </r>
  <r>
    <n v="3476"/>
    <s v="NZ-2025-186746"/>
    <x v="217"/>
    <d v="2025-01-14T00:00:00"/>
    <x v="3"/>
    <s v="First Class"/>
    <s v="VI-8075"/>
    <s v="Victoria Farland"/>
    <x v="2"/>
    <x v="6"/>
    <x v="6"/>
    <x v="2"/>
    <x v="11"/>
    <n v="905.47"/>
    <n v="1"/>
    <n v="0"/>
    <n v="168"/>
  </r>
  <r>
    <n v="3477"/>
    <s v="NZ-2022-593084"/>
    <x v="853"/>
    <d v="2022-04-27T00:00:00"/>
    <x v="4"/>
    <s v="Same Day"/>
    <s v="PA-3513"/>
    <s v="Paul Christie"/>
    <x v="2"/>
    <x v="2"/>
    <x v="2"/>
    <x v="1"/>
    <x v="7"/>
    <n v="151.16999999999999"/>
    <n v="9"/>
    <n v="0.1"/>
    <n v="14.72"/>
  </r>
  <r>
    <n v="3478"/>
    <s v="NZ-2021-701878"/>
    <x v="931"/>
    <d v="2021-11-11T00:00:00"/>
    <x v="1"/>
    <s v="First Class"/>
    <s v="MI-7443"/>
    <s v="Michael Cameron"/>
    <x v="1"/>
    <x v="3"/>
    <x v="3"/>
    <x v="2"/>
    <x v="5"/>
    <n v="279.64999999999998"/>
    <n v="8"/>
    <n v="0.1"/>
    <n v="17.45"/>
  </r>
  <r>
    <n v="3479"/>
    <s v="NZ-2021-925156"/>
    <x v="883"/>
    <d v="2021-12-05T00:00:00"/>
    <x v="1"/>
    <s v="Same Day"/>
    <s v="LA-9232"/>
    <s v="Lauren Bary"/>
    <x v="0"/>
    <x v="5"/>
    <x v="5"/>
    <x v="0"/>
    <x v="10"/>
    <n v="1301.33"/>
    <n v="1"/>
    <n v="0.2"/>
    <n v="-1.24"/>
  </r>
  <r>
    <n v="3480"/>
    <s v="NZ-2024-870581"/>
    <x v="1020"/>
    <d v="2024-08-02T00:00:00"/>
    <x v="2"/>
    <s v="First Class"/>
    <s v="JO-2616"/>
    <s v="Joshua Davis"/>
    <x v="2"/>
    <x v="4"/>
    <x v="4"/>
    <x v="1"/>
    <x v="3"/>
    <n v="922.36"/>
    <n v="4"/>
    <n v="0.15"/>
    <n v="26.3"/>
  </r>
  <r>
    <n v="3481"/>
    <s v="NZ-2025-354064"/>
    <x v="1188"/>
    <d v="2025-04-27T00:00:00"/>
    <x v="3"/>
    <s v="First Class"/>
    <s v="PE-7638"/>
    <s v="Peter Elliott-Brooks"/>
    <x v="1"/>
    <x v="3"/>
    <x v="3"/>
    <x v="0"/>
    <x v="6"/>
    <n v="774.07"/>
    <n v="1"/>
    <n v="0.15"/>
    <n v="12.34"/>
  </r>
  <r>
    <n v="3482"/>
    <s v="NZ-2022-750007"/>
    <x v="1005"/>
    <d v="2022-02-08T00:00:00"/>
    <x v="4"/>
    <s v="First Class"/>
    <s v="MI-8436"/>
    <s v="Michael Goodwin-Tucker"/>
    <x v="1"/>
    <x v="1"/>
    <x v="1"/>
    <x v="1"/>
    <x v="7"/>
    <n v="445.86"/>
    <n v="10"/>
    <n v="0.1"/>
    <n v="2.74"/>
  </r>
  <r>
    <n v="3483"/>
    <s v="NZ-2025-747663"/>
    <x v="794"/>
    <d v="2025-05-13T00:00:00"/>
    <x v="3"/>
    <s v="Same Day"/>
    <s v="AN-9849"/>
    <s v="Andrew Tait-Reynolds"/>
    <x v="1"/>
    <x v="0"/>
    <x v="0"/>
    <x v="2"/>
    <x v="5"/>
    <n v="571.01"/>
    <n v="8"/>
    <n v="0"/>
    <n v="136.66999999999999"/>
  </r>
  <r>
    <n v="3484"/>
    <s v="NZ-2022-648795"/>
    <x v="967"/>
    <d v="2022-01-14T00:00:00"/>
    <x v="4"/>
    <s v="Same Day"/>
    <s v="KR-2503"/>
    <s v="Krystal Burns"/>
    <x v="0"/>
    <x v="1"/>
    <x v="1"/>
    <x v="0"/>
    <x v="10"/>
    <n v="660"/>
    <n v="9"/>
    <n v="0.15"/>
    <n v="8.51"/>
  </r>
  <r>
    <n v="3485"/>
    <s v="NZ-2021-640157"/>
    <x v="1165"/>
    <d v="2021-08-08T00:00:00"/>
    <x v="1"/>
    <s v="Second Class"/>
    <s v="MA-9111"/>
    <s v="Matthew Sutton"/>
    <x v="0"/>
    <x v="0"/>
    <x v="0"/>
    <x v="2"/>
    <x v="9"/>
    <n v="66.81"/>
    <n v="3"/>
    <n v="0.2"/>
    <n v="0.86"/>
  </r>
  <r>
    <n v="3486"/>
    <s v="NZ-2022-391049"/>
    <x v="578"/>
    <d v="2022-10-08T00:00:00"/>
    <x v="4"/>
    <s v="Second Class"/>
    <s v="CO-9517"/>
    <s v="Connor McCallum"/>
    <x v="1"/>
    <x v="8"/>
    <x v="8"/>
    <x v="1"/>
    <x v="3"/>
    <n v="820.8"/>
    <n v="6"/>
    <n v="0.15"/>
    <n v="15.76"/>
  </r>
  <r>
    <n v="3487"/>
    <s v="NZ-2022-947515"/>
    <x v="289"/>
    <d v="2022-05-21T00:00:00"/>
    <x v="4"/>
    <s v="Standard Class"/>
    <s v="JA-4613"/>
    <s v="Jacqueline Cameron"/>
    <x v="1"/>
    <x v="7"/>
    <x v="7"/>
    <x v="2"/>
    <x v="11"/>
    <n v="1075.18"/>
    <n v="10"/>
    <n v="0.2"/>
    <n v="82.86"/>
  </r>
  <r>
    <n v="3488"/>
    <s v="NZ-2025-756931"/>
    <x v="335"/>
    <d v="2025-04-29T00:00:00"/>
    <x v="3"/>
    <s v="Standard Class"/>
    <s v="TR-4093"/>
    <s v="Tracey McMahon-Meredith"/>
    <x v="0"/>
    <x v="4"/>
    <x v="4"/>
    <x v="2"/>
    <x v="9"/>
    <n v="857.88"/>
    <n v="10"/>
    <n v="0.1"/>
    <n v="74.87"/>
  </r>
  <r>
    <n v="3489"/>
    <s v="NZ-2023-971000"/>
    <x v="869"/>
    <d v="2023-01-16T00:00:00"/>
    <x v="0"/>
    <s v="Standard Class"/>
    <s v="CH-2699"/>
    <s v="Christopher Anderson"/>
    <x v="2"/>
    <x v="4"/>
    <x v="4"/>
    <x v="0"/>
    <x v="4"/>
    <n v="1185.29"/>
    <n v="4"/>
    <n v="0.1"/>
    <n v="11.21"/>
  </r>
  <r>
    <n v="3490"/>
    <s v="NZ-2021-169539"/>
    <x v="1132"/>
    <d v="2021-07-26T00:00:00"/>
    <x v="1"/>
    <s v="Standard Class"/>
    <s v="RI-2415"/>
    <s v="Richard Turner"/>
    <x v="1"/>
    <x v="1"/>
    <x v="1"/>
    <x v="1"/>
    <x v="8"/>
    <n v="171.02"/>
    <n v="1"/>
    <n v="0.15"/>
    <n v="27.31"/>
  </r>
  <r>
    <n v="3491"/>
    <s v="NZ-2022-200879"/>
    <x v="1336"/>
    <d v="2022-05-30T00:00:00"/>
    <x v="4"/>
    <s v="Same Day"/>
    <s v="BR-3167"/>
    <s v="Bronwyn Weston"/>
    <x v="1"/>
    <x v="5"/>
    <x v="5"/>
    <x v="0"/>
    <x v="0"/>
    <n v="122.42"/>
    <n v="8"/>
    <n v="0.15"/>
    <n v="17.14"/>
  </r>
  <r>
    <n v="3492"/>
    <s v="NZ-2025-695059"/>
    <x v="306"/>
    <d v="2025-05-24T00:00:00"/>
    <x v="3"/>
    <s v="Same Day"/>
    <s v="GR-8433"/>
    <s v="Graham Gray"/>
    <x v="2"/>
    <x v="6"/>
    <x v="6"/>
    <x v="2"/>
    <x v="9"/>
    <n v="399.8"/>
    <n v="9"/>
    <n v="0.15"/>
    <n v="83.08"/>
  </r>
  <r>
    <n v="3493"/>
    <s v="NZ-2024-460386"/>
    <x v="310"/>
    <d v="2024-02-29T00:00:00"/>
    <x v="2"/>
    <s v="Second Class"/>
    <s v="BE-3568"/>
    <s v="Benjamin Fox"/>
    <x v="0"/>
    <x v="6"/>
    <x v="6"/>
    <x v="2"/>
    <x v="5"/>
    <n v="1045.6099999999999"/>
    <n v="9"/>
    <n v="0"/>
    <n v="43.7"/>
  </r>
  <r>
    <n v="3494"/>
    <s v="NZ-2023-111667"/>
    <x v="467"/>
    <d v="2023-04-10T00:00:00"/>
    <x v="0"/>
    <s v="Second Class"/>
    <s v="SU-5669"/>
    <s v="Susan Dunn"/>
    <x v="0"/>
    <x v="7"/>
    <x v="7"/>
    <x v="2"/>
    <x v="9"/>
    <n v="1177.8"/>
    <n v="10"/>
    <n v="0"/>
    <n v="194.14"/>
  </r>
  <r>
    <n v="3495"/>
    <s v="NZ-2022-500330"/>
    <x v="924"/>
    <d v="2022-07-05T00:00:00"/>
    <x v="4"/>
    <s v="Standard Class"/>
    <s v="ET-8383"/>
    <s v="Ethan Beard-Fuller"/>
    <x v="2"/>
    <x v="7"/>
    <x v="7"/>
    <x v="0"/>
    <x v="10"/>
    <n v="486.32"/>
    <n v="5"/>
    <n v="0.15"/>
    <n v="35.14"/>
  </r>
  <r>
    <n v="3496"/>
    <s v="NZ-2021-191900"/>
    <x v="1349"/>
    <d v="2021-11-14T00:00:00"/>
    <x v="1"/>
    <s v="First Class"/>
    <s v="JU-5221"/>
    <s v="Julia Fisher-Shepherd"/>
    <x v="0"/>
    <x v="3"/>
    <x v="3"/>
    <x v="2"/>
    <x v="2"/>
    <n v="1219.6099999999999"/>
    <n v="10"/>
    <n v="0"/>
    <n v="330.12"/>
  </r>
  <r>
    <n v="3497"/>
    <s v="NZ-2024-677428"/>
    <x v="287"/>
    <d v="2024-11-22T00:00:00"/>
    <x v="2"/>
    <s v="Second Class"/>
    <s v="ME-6184"/>
    <s v="Melissa West"/>
    <x v="0"/>
    <x v="6"/>
    <x v="6"/>
    <x v="1"/>
    <x v="3"/>
    <n v="795.37"/>
    <n v="2"/>
    <n v="0"/>
    <n v="92.82"/>
  </r>
  <r>
    <n v="3498"/>
    <s v="NZ-2025-322960"/>
    <x v="752"/>
    <d v="2025-03-27T00:00:00"/>
    <x v="3"/>
    <s v="Same Day"/>
    <s v="NI-3358"/>
    <s v="Nicola McCallum"/>
    <x v="1"/>
    <x v="4"/>
    <x v="4"/>
    <x v="2"/>
    <x v="5"/>
    <n v="132.57"/>
    <n v="9"/>
    <n v="0.15"/>
    <n v="26.57"/>
  </r>
  <r>
    <n v="3499"/>
    <s v="NZ-2024-197355"/>
    <x v="955"/>
    <d v="2024-03-16T00:00:00"/>
    <x v="2"/>
    <s v="First Class"/>
    <s v="SH-5934"/>
    <s v="Shaun Haines-Marshall"/>
    <x v="0"/>
    <x v="2"/>
    <x v="2"/>
    <x v="1"/>
    <x v="8"/>
    <n v="198.37"/>
    <n v="4"/>
    <n v="0.15"/>
    <n v="34.11"/>
  </r>
  <r>
    <n v="3500"/>
    <s v="NZ-2022-101877"/>
    <x v="370"/>
    <d v="2022-05-05T00:00:00"/>
    <x v="4"/>
    <s v="Standard Class"/>
    <s v="GR-4079"/>
    <s v="Grant Andrew"/>
    <x v="2"/>
    <x v="1"/>
    <x v="1"/>
    <x v="0"/>
    <x v="10"/>
    <n v="1358.8"/>
    <n v="7"/>
    <n v="0.2"/>
    <n v="241.85"/>
  </r>
  <r>
    <n v="3501"/>
    <s v="NZ-2024-510681"/>
    <x v="953"/>
    <d v="2024-10-03T00:00:00"/>
    <x v="2"/>
    <s v="Second Class"/>
    <s v="ED-3849"/>
    <s v="Edward Jensen"/>
    <x v="1"/>
    <x v="7"/>
    <x v="7"/>
    <x v="2"/>
    <x v="2"/>
    <n v="1118.67"/>
    <n v="6"/>
    <n v="0"/>
    <n v="326.08"/>
  </r>
  <r>
    <n v="3502"/>
    <s v="NZ-2024-628499"/>
    <x v="123"/>
    <d v="2024-12-19T00:00:00"/>
    <x v="2"/>
    <s v="Standard Class"/>
    <s v="GA-8546"/>
    <s v="Gary Campbell"/>
    <x v="1"/>
    <x v="3"/>
    <x v="3"/>
    <x v="2"/>
    <x v="11"/>
    <n v="1434.46"/>
    <n v="1"/>
    <n v="0"/>
    <n v="66.81"/>
  </r>
  <r>
    <n v="3503"/>
    <s v="NZ-2025-260238"/>
    <x v="216"/>
    <d v="2025-02-14T00:00:00"/>
    <x v="3"/>
    <s v="Second Class"/>
    <s v="JA-7117"/>
    <s v="Jasmine Rowe-McKenna"/>
    <x v="0"/>
    <x v="0"/>
    <x v="0"/>
    <x v="1"/>
    <x v="7"/>
    <n v="158.72"/>
    <n v="8"/>
    <n v="0.1"/>
    <n v="37.799999999999997"/>
  </r>
  <r>
    <n v="3504"/>
    <s v="NZ-2022-969553"/>
    <x v="1052"/>
    <d v="2022-10-30T00:00:00"/>
    <x v="4"/>
    <s v="Standard Class"/>
    <s v="SA-4792"/>
    <s v="Sarah Nielsen"/>
    <x v="1"/>
    <x v="5"/>
    <x v="5"/>
    <x v="0"/>
    <x v="6"/>
    <n v="557.58000000000004"/>
    <n v="6"/>
    <n v="0.15"/>
    <n v="88.77"/>
  </r>
  <r>
    <n v="3505"/>
    <s v="NZ-2023-587523"/>
    <x v="345"/>
    <d v="2023-07-05T00:00:00"/>
    <x v="0"/>
    <s v="Same Day"/>
    <s v="JE-2881"/>
    <s v="Jessica Pratt-Williams"/>
    <x v="0"/>
    <x v="9"/>
    <x v="6"/>
    <x v="2"/>
    <x v="9"/>
    <n v="1370.18"/>
    <n v="3"/>
    <n v="0"/>
    <n v="342.97"/>
  </r>
  <r>
    <n v="3506"/>
    <s v="NZ-2022-287759"/>
    <x v="398"/>
    <d v="2022-12-05T00:00:00"/>
    <x v="4"/>
    <s v="First Class"/>
    <s v="SA-7246"/>
    <s v="Sam Ward"/>
    <x v="0"/>
    <x v="0"/>
    <x v="0"/>
    <x v="0"/>
    <x v="10"/>
    <n v="1197.47"/>
    <n v="5"/>
    <n v="0"/>
    <n v="218.27"/>
  </r>
  <r>
    <n v="3507"/>
    <s v="NZ-2022-778740"/>
    <x v="1347"/>
    <d v="2022-10-01T00:00:00"/>
    <x v="4"/>
    <s v="Same Day"/>
    <s v="DE-1168"/>
    <s v="Denise Ward"/>
    <x v="1"/>
    <x v="0"/>
    <x v="0"/>
    <x v="0"/>
    <x v="0"/>
    <n v="1374.66"/>
    <n v="5"/>
    <n v="0.15"/>
    <n v="124.03"/>
  </r>
  <r>
    <n v="3508"/>
    <s v="NZ-2023-585113"/>
    <x v="741"/>
    <d v="2023-08-01T00:00:00"/>
    <x v="0"/>
    <s v="Same Day"/>
    <s v="HA-6431"/>
    <s v="Hayley Hook"/>
    <x v="2"/>
    <x v="7"/>
    <x v="7"/>
    <x v="2"/>
    <x v="9"/>
    <n v="835.68"/>
    <n v="7"/>
    <n v="0.2"/>
    <n v="7.02"/>
  </r>
  <r>
    <n v="3509"/>
    <s v="NZ-2022-189280"/>
    <x v="684"/>
    <d v="2022-08-21T00:00:00"/>
    <x v="4"/>
    <s v="Same Day"/>
    <s v="JA-8679"/>
    <s v="Jared Smith"/>
    <x v="0"/>
    <x v="4"/>
    <x v="4"/>
    <x v="1"/>
    <x v="7"/>
    <n v="495.07"/>
    <n v="9"/>
    <n v="0.15"/>
    <n v="61.93"/>
  </r>
  <r>
    <n v="3510"/>
    <s v="NZ-2021-637314"/>
    <x v="910"/>
    <d v="2021-08-13T00:00:00"/>
    <x v="1"/>
    <s v="Standard Class"/>
    <s v="EM-6335"/>
    <s v="Emily Arnold"/>
    <x v="0"/>
    <x v="2"/>
    <x v="2"/>
    <x v="0"/>
    <x v="6"/>
    <n v="856.64"/>
    <n v="1"/>
    <n v="0.2"/>
    <n v="180.32"/>
  </r>
  <r>
    <n v="3511"/>
    <s v="NZ-2023-460564"/>
    <x v="986"/>
    <d v="2023-06-24T00:00:00"/>
    <x v="0"/>
    <s v="Second Class"/>
    <s v="JO-8607"/>
    <s v="Joanna Wilton"/>
    <x v="0"/>
    <x v="0"/>
    <x v="0"/>
    <x v="2"/>
    <x v="5"/>
    <n v="951.08"/>
    <n v="9"/>
    <n v="0.1"/>
    <n v="203.53"/>
  </r>
  <r>
    <n v="3512"/>
    <s v="NZ-2024-699143"/>
    <x v="605"/>
    <d v="2024-03-12T00:00:00"/>
    <x v="2"/>
    <s v="Same Day"/>
    <s v="DY-4682"/>
    <s v="Dylan Armstrong"/>
    <x v="1"/>
    <x v="9"/>
    <x v="6"/>
    <x v="1"/>
    <x v="7"/>
    <n v="1322.76"/>
    <n v="4"/>
    <n v="0.1"/>
    <n v="189.14"/>
  </r>
  <r>
    <n v="3513"/>
    <s v="NZ-2022-445331"/>
    <x v="769"/>
    <d v="2022-08-13T00:00:00"/>
    <x v="4"/>
    <s v="First Class"/>
    <s v="KE-7945"/>
    <s v="Kelvin Brown-Foley"/>
    <x v="0"/>
    <x v="2"/>
    <x v="2"/>
    <x v="1"/>
    <x v="8"/>
    <n v="1236.45"/>
    <n v="9"/>
    <n v="0"/>
    <n v="335.78"/>
  </r>
  <r>
    <n v="3514"/>
    <s v="NZ-2021-852521"/>
    <x v="483"/>
    <d v="2021-09-23T00:00:00"/>
    <x v="1"/>
    <s v="Second Class"/>
    <s v="DA-5224"/>
    <s v="David Robson"/>
    <x v="1"/>
    <x v="9"/>
    <x v="6"/>
    <x v="1"/>
    <x v="3"/>
    <n v="876.74"/>
    <n v="8"/>
    <n v="0"/>
    <n v="175.58"/>
  </r>
  <r>
    <n v="3515"/>
    <s v="NZ-2022-750693"/>
    <x v="385"/>
    <d v="2022-01-27T00:00:00"/>
    <x v="4"/>
    <s v="Second Class"/>
    <s v="SE-7316"/>
    <s v="Sean Love"/>
    <x v="2"/>
    <x v="3"/>
    <x v="3"/>
    <x v="0"/>
    <x v="4"/>
    <n v="1125.95"/>
    <n v="10"/>
    <n v="0.1"/>
    <n v="70.28"/>
  </r>
  <r>
    <n v="3516"/>
    <s v="NZ-2025-504205"/>
    <x v="819"/>
    <d v="2025-04-03T00:00:00"/>
    <x v="3"/>
    <s v="Standard Class"/>
    <s v="KA-8824"/>
    <s v="Katherine Jones"/>
    <x v="1"/>
    <x v="7"/>
    <x v="7"/>
    <x v="1"/>
    <x v="1"/>
    <n v="509.87"/>
    <n v="10"/>
    <n v="0.1"/>
    <n v="114.68"/>
  </r>
  <r>
    <n v="3517"/>
    <s v="NZ-2022-308231"/>
    <x v="154"/>
    <d v="2022-05-24T00:00:00"/>
    <x v="4"/>
    <s v="First Class"/>
    <s v="LU-4398"/>
    <s v="Luke Webster"/>
    <x v="2"/>
    <x v="3"/>
    <x v="3"/>
    <x v="2"/>
    <x v="2"/>
    <n v="1359.44"/>
    <n v="5"/>
    <n v="0.2"/>
    <n v="250.92"/>
  </r>
  <r>
    <n v="3518"/>
    <s v="NZ-2022-941181"/>
    <x v="437"/>
    <d v="2022-07-14T00:00:00"/>
    <x v="4"/>
    <s v="Standard Class"/>
    <s v="DE-9983"/>
    <s v="Declan Gledhill"/>
    <x v="1"/>
    <x v="1"/>
    <x v="1"/>
    <x v="1"/>
    <x v="8"/>
    <n v="502.29"/>
    <n v="9"/>
    <n v="0.1"/>
    <n v="102.2"/>
  </r>
  <r>
    <n v="3519"/>
    <s v="NZ-2021-406173"/>
    <x v="17"/>
    <d v="2021-10-30T00:00:00"/>
    <x v="1"/>
    <s v="Standard Class"/>
    <s v="EV-8448"/>
    <s v="Eva Barnes"/>
    <x v="1"/>
    <x v="7"/>
    <x v="7"/>
    <x v="2"/>
    <x v="9"/>
    <n v="696.63"/>
    <n v="7"/>
    <n v="0"/>
    <n v="97.92"/>
  </r>
  <r>
    <n v="3520"/>
    <s v="NZ-2023-411086"/>
    <x v="564"/>
    <d v="2023-04-13T00:00:00"/>
    <x v="0"/>
    <s v="Same Day"/>
    <s v="JE-6298"/>
    <s v="Jennifer Woolley-Burrell"/>
    <x v="2"/>
    <x v="7"/>
    <x v="7"/>
    <x v="0"/>
    <x v="0"/>
    <n v="1449.08"/>
    <n v="3"/>
    <n v="0.2"/>
    <n v="247.71"/>
  </r>
  <r>
    <n v="3521"/>
    <s v="NZ-2022-410327"/>
    <x v="158"/>
    <d v="2022-01-17T00:00:00"/>
    <x v="4"/>
    <s v="Standard Class"/>
    <s v="CR-2895"/>
    <s v="Craig Knox"/>
    <x v="1"/>
    <x v="4"/>
    <x v="4"/>
    <x v="1"/>
    <x v="1"/>
    <n v="1333.09"/>
    <n v="2"/>
    <n v="0.1"/>
    <n v="-9.32"/>
  </r>
  <r>
    <n v="3522"/>
    <s v="NZ-2021-779859"/>
    <x v="745"/>
    <d v="2021-12-18T00:00:00"/>
    <x v="1"/>
    <s v="Second Class"/>
    <s v="LE-2356"/>
    <s v="Leo Casey"/>
    <x v="2"/>
    <x v="3"/>
    <x v="3"/>
    <x v="2"/>
    <x v="9"/>
    <n v="992.46"/>
    <n v="1"/>
    <n v="0.2"/>
    <n v="78.72"/>
  </r>
  <r>
    <n v="3523"/>
    <s v="NZ-2024-285620"/>
    <x v="569"/>
    <d v="2024-06-29T00:00:00"/>
    <x v="2"/>
    <s v="Second Class"/>
    <s v="JA-3279"/>
    <s v="James Howard"/>
    <x v="2"/>
    <x v="1"/>
    <x v="1"/>
    <x v="0"/>
    <x v="6"/>
    <n v="830.61"/>
    <n v="3"/>
    <n v="0.1"/>
    <n v="48.77"/>
  </r>
  <r>
    <n v="3524"/>
    <s v="NZ-2024-323680"/>
    <x v="162"/>
    <d v="2024-10-19T00:00:00"/>
    <x v="2"/>
    <s v="Second Class"/>
    <s v="GA-6218"/>
    <s v="Gavin Wilton-Donaldson"/>
    <x v="1"/>
    <x v="3"/>
    <x v="3"/>
    <x v="2"/>
    <x v="11"/>
    <n v="183.8"/>
    <n v="4"/>
    <n v="0.15"/>
    <n v="43.93"/>
  </r>
  <r>
    <n v="3525"/>
    <s v="NZ-2023-131109"/>
    <x v="322"/>
    <d v="2023-02-06T00:00:00"/>
    <x v="0"/>
    <s v="Standard Class"/>
    <s v="VI-1796"/>
    <s v="Violet Pritchard-Smith"/>
    <x v="1"/>
    <x v="8"/>
    <x v="8"/>
    <x v="1"/>
    <x v="7"/>
    <n v="286.32"/>
    <n v="7"/>
    <n v="0.1"/>
    <n v="39.369999999999997"/>
  </r>
  <r>
    <n v="3526"/>
    <s v="NZ-2025-952672"/>
    <x v="217"/>
    <d v="2025-01-14T00:00:00"/>
    <x v="3"/>
    <s v="Second Class"/>
    <s v="BR-2985"/>
    <s v="Brent O'Donnell-McKay"/>
    <x v="2"/>
    <x v="1"/>
    <x v="1"/>
    <x v="0"/>
    <x v="10"/>
    <n v="655.37"/>
    <n v="6"/>
    <n v="0.2"/>
    <n v="22.38"/>
  </r>
  <r>
    <n v="3527"/>
    <s v="NZ-2024-110446"/>
    <x v="1350"/>
    <d v="2024-04-06T00:00:00"/>
    <x v="2"/>
    <s v="Same Day"/>
    <s v="DY-4320"/>
    <s v="Dylan Sanders"/>
    <x v="1"/>
    <x v="1"/>
    <x v="1"/>
    <x v="0"/>
    <x v="4"/>
    <n v="1098.67"/>
    <n v="1"/>
    <n v="0.15"/>
    <n v="48"/>
  </r>
  <r>
    <n v="3528"/>
    <s v="NZ-2022-389666"/>
    <x v="1214"/>
    <d v="2022-10-10T00:00:00"/>
    <x v="4"/>
    <s v="First Class"/>
    <s v="WI-4187"/>
    <s v="William Shailer"/>
    <x v="1"/>
    <x v="2"/>
    <x v="2"/>
    <x v="1"/>
    <x v="7"/>
    <n v="377.17"/>
    <n v="8"/>
    <n v="0.15"/>
    <n v="71.89"/>
  </r>
  <r>
    <n v="3529"/>
    <s v="NZ-2025-115945"/>
    <x v="909"/>
    <d v="2025-06-24T00:00:00"/>
    <x v="3"/>
    <s v="Standard Class"/>
    <s v="CO-3776"/>
    <s v="Connor Burt"/>
    <x v="0"/>
    <x v="0"/>
    <x v="0"/>
    <x v="0"/>
    <x v="4"/>
    <n v="1188.07"/>
    <n v="1"/>
    <n v="0.15"/>
    <n v="158.1"/>
  </r>
  <r>
    <n v="3530"/>
    <s v="NZ-2021-631522"/>
    <x v="9"/>
    <d v="2021-10-29T00:00:00"/>
    <x v="1"/>
    <s v="First Class"/>
    <s v="AN-6601"/>
    <s v="Anna Tait-Whittaker"/>
    <x v="0"/>
    <x v="1"/>
    <x v="1"/>
    <x v="2"/>
    <x v="9"/>
    <n v="231.14"/>
    <n v="10"/>
    <n v="0.2"/>
    <n v="44.71"/>
  </r>
  <r>
    <n v="3531"/>
    <s v="NZ-2023-835798"/>
    <x v="1351"/>
    <d v="2023-03-09T00:00:00"/>
    <x v="0"/>
    <s v="Same Day"/>
    <s v="NA-9310"/>
    <s v="Natalie Knight"/>
    <x v="0"/>
    <x v="3"/>
    <x v="3"/>
    <x v="1"/>
    <x v="3"/>
    <n v="592.91"/>
    <n v="5"/>
    <n v="0.15"/>
    <n v="30.4"/>
  </r>
  <r>
    <n v="3532"/>
    <s v="NZ-2024-189075"/>
    <x v="270"/>
    <d v="2024-05-25T00:00:00"/>
    <x v="2"/>
    <s v="Standard Class"/>
    <s v="CA-8034"/>
    <s v="Caroline Gordon"/>
    <x v="1"/>
    <x v="8"/>
    <x v="8"/>
    <x v="2"/>
    <x v="5"/>
    <n v="1271.3499999999999"/>
    <n v="4"/>
    <n v="0.1"/>
    <n v="12.42"/>
  </r>
  <r>
    <n v="3533"/>
    <s v="NZ-2024-543675"/>
    <x v="1352"/>
    <d v="2024-04-21T00:00:00"/>
    <x v="2"/>
    <s v="Standard Class"/>
    <s v="DA-4420"/>
    <s v="David Smith"/>
    <x v="0"/>
    <x v="6"/>
    <x v="6"/>
    <x v="0"/>
    <x v="4"/>
    <n v="1467.03"/>
    <n v="8"/>
    <n v="0.2"/>
    <n v="60.58"/>
  </r>
  <r>
    <n v="3534"/>
    <s v="NZ-2022-484770"/>
    <x v="1309"/>
    <d v="2022-03-04T00:00:00"/>
    <x v="4"/>
    <s v="First Class"/>
    <s v="DA-2833"/>
    <s v="Daniel Barker"/>
    <x v="1"/>
    <x v="3"/>
    <x v="3"/>
    <x v="1"/>
    <x v="7"/>
    <n v="1071.54"/>
    <n v="2"/>
    <n v="0.15"/>
    <n v="91.7"/>
  </r>
  <r>
    <n v="3535"/>
    <s v="NZ-2023-663681"/>
    <x v="844"/>
    <d v="2023-03-10T00:00:00"/>
    <x v="0"/>
    <s v="Standard Class"/>
    <s v="KO-4027"/>
    <s v="Kora Broughan"/>
    <x v="2"/>
    <x v="7"/>
    <x v="7"/>
    <x v="2"/>
    <x v="9"/>
    <n v="949.91"/>
    <n v="10"/>
    <n v="0"/>
    <n v="265.14"/>
  </r>
  <r>
    <n v="3536"/>
    <s v="NZ-2022-125454"/>
    <x v="11"/>
    <d v="2022-10-12T00:00:00"/>
    <x v="4"/>
    <s v="Second Class"/>
    <s v="CH-4377"/>
    <s v="Christine Lloyd"/>
    <x v="2"/>
    <x v="9"/>
    <x v="6"/>
    <x v="1"/>
    <x v="3"/>
    <n v="414.5"/>
    <n v="7"/>
    <n v="0.1"/>
    <n v="14.62"/>
  </r>
  <r>
    <n v="3537"/>
    <s v="NZ-2022-295191"/>
    <x v="25"/>
    <d v="2022-10-05T00:00:00"/>
    <x v="4"/>
    <s v="Standard Class"/>
    <s v="HA-7202"/>
    <s v="Hannah Sullivan"/>
    <x v="1"/>
    <x v="1"/>
    <x v="1"/>
    <x v="1"/>
    <x v="1"/>
    <n v="651.59"/>
    <n v="8"/>
    <n v="0.1"/>
    <n v="150.4"/>
  </r>
  <r>
    <n v="3538"/>
    <s v="NZ-2025-961133"/>
    <x v="584"/>
    <d v="2025-03-12T00:00:00"/>
    <x v="3"/>
    <s v="Standard Class"/>
    <s v="MI-3604"/>
    <s v="Michael Davidson"/>
    <x v="1"/>
    <x v="9"/>
    <x v="6"/>
    <x v="0"/>
    <x v="0"/>
    <n v="742.25"/>
    <n v="9"/>
    <n v="0.1"/>
    <n v="5.81"/>
  </r>
  <r>
    <n v="3539"/>
    <s v="NZ-2021-750372"/>
    <x v="189"/>
    <d v="2021-10-15T00:00:00"/>
    <x v="1"/>
    <s v="Second Class"/>
    <s v="SH-7120"/>
    <s v="Sharon Hughes"/>
    <x v="1"/>
    <x v="9"/>
    <x v="6"/>
    <x v="0"/>
    <x v="4"/>
    <n v="1414.86"/>
    <n v="9"/>
    <n v="0.1"/>
    <n v="43.98"/>
  </r>
  <r>
    <n v="3540"/>
    <s v="NZ-2021-385012"/>
    <x v="119"/>
    <d v="2021-07-17T00:00:00"/>
    <x v="1"/>
    <s v="Standard Class"/>
    <s v="NE-5552"/>
    <s v="Neil Stevens"/>
    <x v="2"/>
    <x v="6"/>
    <x v="6"/>
    <x v="2"/>
    <x v="9"/>
    <n v="677.79"/>
    <n v="1"/>
    <n v="0.15"/>
    <n v="25.27"/>
  </r>
  <r>
    <n v="3541"/>
    <s v="NZ-2023-781697"/>
    <x v="1314"/>
    <d v="2023-11-29T00:00:00"/>
    <x v="0"/>
    <s v="Second Class"/>
    <s v="GR-8836"/>
    <s v="Grace Elliott"/>
    <x v="0"/>
    <x v="6"/>
    <x v="6"/>
    <x v="0"/>
    <x v="0"/>
    <n v="975.59"/>
    <n v="10"/>
    <n v="0.2"/>
    <n v="97.74"/>
  </r>
  <r>
    <n v="3542"/>
    <s v="NZ-2022-845037"/>
    <x v="430"/>
    <d v="2022-12-21T00:00:00"/>
    <x v="4"/>
    <s v="First Class"/>
    <s v="EM-5374"/>
    <s v="Emma Gordon"/>
    <x v="1"/>
    <x v="0"/>
    <x v="0"/>
    <x v="0"/>
    <x v="4"/>
    <n v="126.28"/>
    <n v="7"/>
    <n v="0.1"/>
    <n v="8.25"/>
  </r>
  <r>
    <n v="3543"/>
    <s v="NZ-2022-870486"/>
    <x v="654"/>
    <d v="2022-08-09T00:00:00"/>
    <x v="4"/>
    <s v="First Class"/>
    <s v="MU-6513"/>
    <s v="Murray George"/>
    <x v="1"/>
    <x v="0"/>
    <x v="0"/>
    <x v="2"/>
    <x v="5"/>
    <n v="857.76"/>
    <n v="8"/>
    <n v="0.15"/>
    <n v="197.7"/>
  </r>
  <r>
    <n v="3544"/>
    <s v="NZ-2023-968970"/>
    <x v="321"/>
    <d v="2023-04-18T00:00:00"/>
    <x v="0"/>
    <s v="Second Class"/>
    <s v="IS-3792"/>
    <s v="Isabelle Cook"/>
    <x v="2"/>
    <x v="4"/>
    <x v="4"/>
    <x v="0"/>
    <x v="6"/>
    <n v="380.74"/>
    <n v="4"/>
    <n v="0.2"/>
    <n v="81.92"/>
  </r>
  <r>
    <n v="3545"/>
    <s v="NZ-2021-516887"/>
    <x v="974"/>
    <d v="2021-11-26T00:00:00"/>
    <x v="1"/>
    <s v="Second Class"/>
    <s v="MA-9123"/>
    <s v="Maria Campbell-Burgess"/>
    <x v="1"/>
    <x v="9"/>
    <x v="6"/>
    <x v="2"/>
    <x v="9"/>
    <n v="771.97"/>
    <n v="1"/>
    <n v="0.2"/>
    <n v="8.4600000000000009"/>
  </r>
  <r>
    <n v="3546"/>
    <s v="NZ-2024-189280"/>
    <x v="591"/>
    <d v="2024-04-10T00:00:00"/>
    <x v="2"/>
    <s v="Same Day"/>
    <s v="LA-8893"/>
    <s v="Laura Webb"/>
    <x v="0"/>
    <x v="5"/>
    <x v="5"/>
    <x v="2"/>
    <x v="2"/>
    <n v="793.11"/>
    <n v="6"/>
    <n v="0.2"/>
    <n v="167.24"/>
  </r>
  <r>
    <n v="3547"/>
    <s v="NZ-2023-645816"/>
    <x v="590"/>
    <d v="2023-03-20T00:00:00"/>
    <x v="0"/>
    <s v="Standard Class"/>
    <s v="BA-9022"/>
    <s v="Barry Gledhill-Harrison"/>
    <x v="1"/>
    <x v="6"/>
    <x v="6"/>
    <x v="2"/>
    <x v="9"/>
    <n v="1335.95"/>
    <n v="7"/>
    <n v="0"/>
    <n v="58.25"/>
  </r>
  <r>
    <n v="3548"/>
    <s v="NZ-2023-993376"/>
    <x v="547"/>
    <d v="2023-10-04T00:00:00"/>
    <x v="0"/>
    <s v="Same Day"/>
    <s v="EL-1240"/>
    <s v="Ella Brown"/>
    <x v="1"/>
    <x v="3"/>
    <x v="3"/>
    <x v="1"/>
    <x v="8"/>
    <n v="241.15"/>
    <n v="8"/>
    <n v="0.15"/>
    <n v="45.47"/>
  </r>
  <r>
    <n v="3549"/>
    <s v="NZ-2024-669573"/>
    <x v="39"/>
    <d v="2024-08-31T00:00:00"/>
    <x v="2"/>
    <s v="Same Day"/>
    <s v="PA-2170"/>
    <s v="Paige Cooksley"/>
    <x v="2"/>
    <x v="6"/>
    <x v="6"/>
    <x v="1"/>
    <x v="1"/>
    <n v="278.29000000000002"/>
    <n v="7"/>
    <n v="0.15"/>
    <n v="66.17"/>
  </r>
  <r>
    <n v="3550"/>
    <s v="NZ-2025-473456"/>
    <x v="363"/>
    <d v="2025-02-25T00:00:00"/>
    <x v="3"/>
    <s v="Standard Class"/>
    <s v="DA-2888"/>
    <s v="David Moore"/>
    <x v="1"/>
    <x v="8"/>
    <x v="8"/>
    <x v="2"/>
    <x v="2"/>
    <n v="227.06"/>
    <n v="3"/>
    <n v="0.15"/>
    <n v="52.72"/>
  </r>
  <r>
    <n v="3551"/>
    <s v="NZ-2022-969390"/>
    <x v="924"/>
    <d v="2022-07-04T00:00:00"/>
    <x v="4"/>
    <s v="Standard Class"/>
    <s v="NI-7346"/>
    <s v="Nicola Smith-Woods"/>
    <x v="0"/>
    <x v="0"/>
    <x v="0"/>
    <x v="0"/>
    <x v="6"/>
    <n v="786.85"/>
    <n v="10"/>
    <n v="0.2"/>
    <n v="71.989999999999995"/>
  </r>
  <r>
    <n v="3552"/>
    <s v="NZ-2024-318650"/>
    <x v="605"/>
    <d v="2024-03-13T00:00:00"/>
    <x v="2"/>
    <s v="First Class"/>
    <s v="SA-4335"/>
    <s v="Samuel Field"/>
    <x v="2"/>
    <x v="5"/>
    <x v="5"/>
    <x v="1"/>
    <x v="8"/>
    <n v="1092.3699999999999"/>
    <n v="5"/>
    <n v="0.1"/>
    <n v="67.12"/>
  </r>
  <r>
    <n v="3553"/>
    <s v="NZ-2025-482060"/>
    <x v="56"/>
    <d v="2025-04-14T00:00:00"/>
    <x v="3"/>
    <s v="First Class"/>
    <s v="SH-4919"/>
    <s v="Shane Harrison"/>
    <x v="2"/>
    <x v="6"/>
    <x v="6"/>
    <x v="2"/>
    <x v="5"/>
    <n v="417.31"/>
    <n v="9"/>
    <n v="0.1"/>
    <n v="82.14"/>
  </r>
  <r>
    <n v="3554"/>
    <s v="NZ-2021-326289"/>
    <x v="486"/>
    <d v="2021-12-28T00:00:00"/>
    <x v="1"/>
    <s v="Standard Class"/>
    <s v="TH-3356"/>
    <s v="Thomas Ritchie"/>
    <x v="1"/>
    <x v="8"/>
    <x v="8"/>
    <x v="2"/>
    <x v="11"/>
    <n v="430.43"/>
    <n v="1"/>
    <n v="0.2"/>
    <n v="5.77"/>
  </r>
  <r>
    <n v="3555"/>
    <s v="NZ-2022-736956"/>
    <x v="79"/>
    <d v="2022-12-13T00:00:00"/>
    <x v="4"/>
    <s v="Second Class"/>
    <s v="VI-6844"/>
    <s v="Victoria Burt-Jackson"/>
    <x v="2"/>
    <x v="8"/>
    <x v="8"/>
    <x v="2"/>
    <x v="9"/>
    <n v="910.69"/>
    <n v="9"/>
    <n v="0.15"/>
    <n v="74.760000000000005"/>
  </r>
  <r>
    <n v="3556"/>
    <s v="NZ-2024-150211"/>
    <x v="677"/>
    <d v="2024-12-21T00:00:00"/>
    <x v="2"/>
    <s v="Second Class"/>
    <s v="VI-5279"/>
    <s v="Victoria MacDonald"/>
    <x v="2"/>
    <x v="1"/>
    <x v="1"/>
    <x v="1"/>
    <x v="8"/>
    <n v="128.16999999999999"/>
    <n v="6"/>
    <n v="0"/>
    <n v="6.23"/>
  </r>
  <r>
    <n v="3557"/>
    <s v="NZ-2021-646134"/>
    <x v="930"/>
    <d v="2021-08-28T00:00:00"/>
    <x v="1"/>
    <s v="Same Day"/>
    <s v="AM-7275"/>
    <s v="Amanda Guy"/>
    <x v="2"/>
    <x v="0"/>
    <x v="0"/>
    <x v="2"/>
    <x v="9"/>
    <n v="354.05"/>
    <n v="10"/>
    <n v="0.15"/>
    <n v="83.1"/>
  </r>
  <r>
    <n v="3558"/>
    <s v="NZ-2024-437912"/>
    <x v="901"/>
    <d v="2024-01-17T00:00:00"/>
    <x v="2"/>
    <s v="Standard Class"/>
    <s v="JE-7121"/>
    <s v="Jesse Pratt"/>
    <x v="2"/>
    <x v="6"/>
    <x v="6"/>
    <x v="0"/>
    <x v="10"/>
    <n v="1144.8499999999999"/>
    <n v="6"/>
    <n v="0.1"/>
    <n v="141.47999999999999"/>
  </r>
  <r>
    <n v="3559"/>
    <s v="NZ-2021-957329"/>
    <x v="121"/>
    <d v="2021-11-01T00:00:00"/>
    <x v="1"/>
    <s v="First Class"/>
    <s v="CH-8900"/>
    <s v="Christopher Stuart-Simpson"/>
    <x v="0"/>
    <x v="9"/>
    <x v="6"/>
    <x v="0"/>
    <x v="6"/>
    <n v="348.71"/>
    <n v="6"/>
    <n v="0.15"/>
    <n v="57.86"/>
  </r>
  <r>
    <n v="3560"/>
    <s v="NZ-2025-473283"/>
    <x v="48"/>
    <d v="2025-05-09T00:00:00"/>
    <x v="3"/>
    <s v="Standard Class"/>
    <s v="DO-8179"/>
    <s v="Dominic Forbes"/>
    <x v="2"/>
    <x v="4"/>
    <x v="4"/>
    <x v="1"/>
    <x v="3"/>
    <n v="1015.85"/>
    <n v="3"/>
    <n v="0.2"/>
    <n v="178.44"/>
  </r>
  <r>
    <n v="3561"/>
    <s v="NZ-2023-137676"/>
    <x v="164"/>
    <d v="2023-12-06T00:00:00"/>
    <x v="0"/>
    <s v="Second Class"/>
    <s v="NI-1811"/>
    <s v="Nigel Smith"/>
    <x v="1"/>
    <x v="8"/>
    <x v="8"/>
    <x v="2"/>
    <x v="11"/>
    <n v="1329"/>
    <n v="2"/>
    <n v="0.15"/>
    <n v="270.91000000000003"/>
  </r>
  <r>
    <n v="3562"/>
    <s v="NZ-2021-346395"/>
    <x v="329"/>
    <d v="2021-09-03T00:00:00"/>
    <x v="1"/>
    <s v="First Class"/>
    <s v="EM-1834"/>
    <s v="Emma Harris"/>
    <x v="2"/>
    <x v="6"/>
    <x v="6"/>
    <x v="0"/>
    <x v="6"/>
    <n v="980.27"/>
    <n v="6"/>
    <n v="0.2"/>
    <n v="210.73"/>
  </r>
  <r>
    <n v="3563"/>
    <s v="NZ-2021-253031"/>
    <x v="1218"/>
    <d v="2021-07-20T00:00:00"/>
    <x v="1"/>
    <s v="Same Day"/>
    <s v="CA-5056"/>
    <s v="Cameron Gibbons"/>
    <x v="1"/>
    <x v="1"/>
    <x v="1"/>
    <x v="1"/>
    <x v="3"/>
    <n v="612.69000000000005"/>
    <n v="8"/>
    <n v="0.2"/>
    <n v="73.790000000000006"/>
  </r>
  <r>
    <n v="3564"/>
    <s v="NZ-2022-969953"/>
    <x v="864"/>
    <d v="2022-07-14T00:00:00"/>
    <x v="4"/>
    <s v="First Class"/>
    <s v="ED-2508"/>
    <s v="Edward Nelson"/>
    <x v="0"/>
    <x v="3"/>
    <x v="3"/>
    <x v="2"/>
    <x v="9"/>
    <n v="1240.6099999999999"/>
    <n v="3"/>
    <n v="0.1"/>
    <n v="73.84"/>
  </r>
  <r>
    <n v="3565"/>
    <s v="NZ-2025-503654"/>
    <x v="664"/>
    <d v="2025-01-24T00:00:00"/>
    <x v="3"/>
    <s v="Same Day"/>
    <s v="MA-5072"/>
    <s v="Matthew Allen"/>
    <x v="0"/>
    <x v="1"/>
    <x v="1"/>
    <x v="0"/>
    <x v="4"/>
    <n v="1026.3900000000001"/>
    <n v="2"/>
    <n v="0"/>
    <n v="6.37"/>
  </r>
  <r>
    <n v="3566"/>
    <s v="NZ-2021-989986"/>
    <x v="1207"/>
    <d v="2021-10-04T00:00:00"/>
    <x v="1"/>
    <s v="Second Class"/>
    <s v="MA-7073"/>
    <s v="Mark Murdoch"/>
    <x v="0"/>
    <x v="9"/>
    <x v="6"/>
    <x v="0"/>
    <x v="10"/>
    <n v="509.7"/>
    <n v="5"/>
    <n v="0"/>
    <n v="30.63"/>
  </r>
  <r>
    <n v="3567"/>
    <s v="NZ-2023-513071"/>
    <x v="1161"/>
    <d v="2023-02-04T00:00:00"/>
    <x v="0"/>
    <s v="First Class"/>
    <s v="EL-7923"/>
    <s v="Elizabeth Morrison-Turner"/>
    <x v="0"/>
    <x v="0"/>
    <x v="0"/>
    <x v="2"/>
    <x v="5"/>
    <n v="60.22"/>
    <n v="4"/>
    <n v="0.2"/>
    <n v="7.7"/>
  </r>
  <r>
    <n v="3568"/>
    <s v="NZ-2023-838419"/>
    <x v="704"/>
    <d v="2023-11-26T00:00:00"/>
    <x v="0"/>
    <s v="Second Class"/>
    <s v="CH-7765"/>
    <s v="Christian Jenkins"/>
    <x v="0"/>
    <x v="5"/>
    <x v="5"/>
    <x v="2"/>
    <x v="9"/>
    <n v="241.5"/>
    <n v="7"/>
    <n v="0.1"/>
    <n v="46.64"/>
  </r>
  <r>
    <n v="3569"/>
    <s v="NZ-2023-753478"/>
    <x v="177"/>
    <d v="2023-07-22T00:00:00"/>
    <x v="0"/>
    <s v="Standard Class"/>
    <s v="PE-7020"/>
    <s v="Peter Clifford"/>
    <x v="1"/>
    <x v="6"/>
    <x v="6"/>
    <x v="1"/>
    <x v="8"/>
    <n v="1404.26"/>
    <n v="9"/>
    <n v="0.15"/>
    <n v="112.05"/>
  </r>
  <r>
    <n v="3570"/>
    <s v="NZ-2025-856573"/>
    <x v="880"/>
    <d v="2025-05-31T00:00:00"/>
    <x v="3"/>
    <s v="First Class"/>
    <s v="KA-2503"/>
    <s v="Karl Arnold"/>
    <x v="0"/>
    <x v="3"/>
    <x v="3"/>
    <x v="2"/>
    <x v="11"/>
    <n v="908.42"/>
    <n v="10"/>
    <n v="0.15"/>
    <n v="211.94"/>
  </r>
  <r>
    <n v="3571"/>
    <s v="NZ-2022-455883"/>
    <x v="273"/>
    <d v="2022-10-01T00:00:00"/>
    <x v="4"/>
    <s v="First Class"/>
    <s v="VI-1984"/>
    <s v="Vicki Ewart"/>
    <x v="1"/>
    <x v="0"/>
    <x v="0"/>
    <x v="0"/>
    <x v="10"/>
    <n v="1154.46"/>
    <n v="9"/>
    <n v="0.15"/>
    <n v="221.06"/>
  </r>
  <r>
    <n v="3572"/>
    <s v="NZ-2024-867570"/>
    <x v="226"/>
    <d v="2024-11-20T00:00:00"/>
    <x v="2"/>
    <s v="Second Class"/>
    <s v="AN-6785"/>
    <s v="Ann Street"/>
    <x v="1"/>
    <x v="5"/>
    <x v="5"/>
    <x v="2"/>
    <x v="2"/>
    <n v="1121.1099999999999"/>
    <n v="5"/>
    <n v="0.2"/>
    <n v="91.17"/>
  </r>
  <r>
    <n v="3573"/>
    <s v="NZ-2022-725045"/>
    <x v="647"/>
    <d v="2022-03-25T00:00:00"/>
    <x v="4"/>
    <s v="Standard Class"/>
    <s v="ED-3659"/>
    <s v="Eden Collis"/>
    <x v="0"/>
    <x v="1"/>
    <x v="1"/>
    <x v="0"/>
    <x v="10"/>
    <n v="277.75"/>
    <n v="5"/>
    <n v="0"/>
    <n v="15.64"/>
  </r>
  <r>
    <n v="3574"/>
    <s v="NZ-2022-627294"/>
    <x v="1264"/>
    <d v="2022-05-21T00:00:00"/>
    <x v="4"/>
    <s v="First Class"/>
    <s v="BR-8341"/>
    <s v="Bronwyn Gibbons"/>
    <x v="2"/>
    <x v="9"/>
    <x v="6"/>
    <x v="1"/>
    <x v="1"/>
    <n v="1003.95"/>
    <n v="3"/>
    <n v="0.15"/>
    <n v="71.569999999999993"/>
  </r>
  <r>
    <n v="3575"/>
    <s v="NZ-2025-345882"/>
    <x v="1096"/>
    <d v="2025-06-23T00:00:00"/>
    <x v="3"/>
    <s v="Second Class"/>
    <s v="SA-2312"/>
    <s v="Samuel Cook"/>
    <x v="2"/>
    <x v="6"/>
    <x v="6"/>
    <x v="0"/>
    <x v="10"/>
    <n v="1284.82"/>
    <n v="1"/>
    <n v="0.2"/>
    <n v="183.34"/>
  </r>
  <r>
    <n v="3576"/>
    <s v="NZ-2022-284904"/>
    <x v="154"/>
    <d v="2022-05-24T00:00:00"/>
    <x v="4"/>
    <s v="Second Class"/>
    <s v="LU-5193"/>
    <s v="Lucy Hughes"/>
    <x v="1"/>
    <x v="7"/>
    <x v="7"/>
    <x v="2"/>
    <x v="11"/>
    <n v="574.95000000000005"/>
    <n v="9"/>
    <n v="0.1"/>
    <n v="129.30000000000001"/>
  </r>
  <r>
    <n v="3577"/>
    <s v="NZ-2022-104385"/>
    <x v="439"/>
    <d v="2022-07-27T00:00:00"/>
    <x v="4"/>
    <s v="Second Class"/>
    <s v="DE-8824"/>
    <s v="Deborah Butler"/>
    <x v="2"/>
    <x v="8"/>
    <x v="8"/>
    <x v="2"/>
    <x v="9"/>
    <n v="118.34"/>
    <n v="10"/>
    <n v="0.15"/>
    <n v="27.28"/>
  </r>
  <r>
    <n v="3578"/>
    <s v="NZ-2022-975630"/>
    <x v="645"/>
    <d v="2022-11-07T00:00:00"/>
    <x v="4"/>
    <s v="Standard Class"/>
    <s v="BR-9152"/>
    <s v="Brian Fowler"/>
    <x v="0"/>
    <x v="1"/>
    <x v="1"/>
    <x v="0"/>
    <x v="6"/>
    <n v="386.96"/>
    <n v="5"/>
    <n v="0.15"/>
    <n v="18.34"/>
  </r>
  <r>
    <n v="3579"/>
    <s v="NZ-2025-323517"/>
    <x v="738"/>
    <d v="2025-03-12T00:00:00"/>
    <x v="3"/>
    <s v="Second Class"/>
    <s v="SH-5762"/>
    <s v="Shona MacDonald"/>
    <x v="1"/>
    <x v="3"/>
    <x v="3"/>
    <x v="2"/>
    <x v="2"/>
    <n v="693.29"/>
    <n v="3"/>
    <n v="0.15"/>
    <n v="95.7"/>
  </r>
  <r>
    <n v="3580"/>
    <s v="NZ-2024-406584"/>
    <x v="921"/>
    <d v="2024-04-02T00:00:00"/>
    <x v="2"/>
    <s v="Same Day"/>
    <s v="BA-5430"/>
    <s v="Barbara Hutchinson"/>
    <x v="2"/>
    <x v="0"/>
    <x v="0"/>
    <x v="2"/>
    <x v="11"/>
    <n v="1074.0899999999999"/>
    <n v="5"/>
    <n v="0.2"/>
    <n v="55.68"/>
  </r>
  <r>
    <n v="3581"/>
    <s v="NZ-2023-537695"/>
    <x v="1064"/>
    <d v="2023-12-01T00:00:00"/>
    <x v="0"/>
    <s v="Standard Class"/>
    <s v="MA-5214"/>
    <s v="Manawa Rowe"/>
    <x v="1"/>
    <x v="1"/>
    <x v="1"/>
    <x v="0"/>
    <x v="4"/>
    <n v="897.38"/>
    <n v="5"/>
    <n v="0"/>
    <n v="212.62"/>
  </r>
  <r>
    <n v="3582"/>
    <s v="NZ-2023-132760"/>
    <x v="245"/>
    <d v="2023-05-18T00:00:00"/>
    <x v="0"/>
    <s v="Standard Class"/>
    <s v="MI-2372"/>
    <s v="Michelle Steer"/>
    <x v="2"/>
    <x v="4"/>
    <x v="4"/>
    <x v="0"/>
    <x v="4"/>
    <n v="347.71"/>
    <n v="4"/>
    <n v="0.1"/>
    <n v="19.43"/>
  </r>
  <r>
    <n v="3583"/>
    <s v="NZ-2021-213172"/>
    <x v="334"/>
    <d v="2021-08-18T00:00:00"/>
    <x v="1"/>
    <s v="Second Class"/>
    <s v="LA-8717"/>
    <s v="Laura Ching"/>
    <x v="0"/>
    <x v="6"/>
    <x v="6"/>
    <x v="1"/>
    <x v="3"/>
    <n v="1144.53"/>
    <n v="10"/>
    <n v="0.1"/>
    <n v="271.98"/>
  </r>
  <r>
    <n v="3584"/>
    <s v="NZ-2022-468315"/>
    <x v="1001"/>
    <d v="2022-04-01T00:00:00"/>
    <x v="4"/>
    <s v="Standard Class"/>
    <s v="RI-5217"/>
    <s v="Richard Scott"/>
    <x v="1"/>
    <x v="2"/>
    <x v="2"/>
    <x v="0"/>
    <x v="10"/>
    <n v="1067.22"/>
    <n v="7"/>
    <n v="0.2"/>
    <n v="28.81"/>
  </r>
  <r>
    <n v="3585"/>
    <s v="NZ-2023-698390"/>
    <x v="468"/>
    <d v="2023-06-16T00:00:00"/>
    <x v="0"/>
    <s v="First Class"/>
    <s v="AL-7467"/>
    <s v="Alexander Mitchell"/>
    <x v="2"/>
    <x v="7"/>
    <x v="7"/>
    <x v="2"/>
    <x v="2"/>
    <n v="584.36"/>
    <n v="10"/>
    <n v="0.15"/>
    <n v="92.42"/>
  </r>
  <r>
    <n v="3586"/>
    <s v="NZ-2022-416127"/>
    <x v="967"/>
    <d v="2022-01-14T00:00:00"/>
    <x v="4"/>
    <s v="Standard Class"/>
    <s v="PE-5970"/>
    <s v="Peter Watkins-Oliver"/>
    <x v="0"/>
    <x v="5"/>
    <x v="5"/>
    <x v="2"/>
    <x v="2"/>
    <n v="788.17"/>
    <n v="6"/>
    <n v="0.15"/>
    <n v="149.41"/>
  </r>
  <r>
    <n v="3587"/>
    <s v="NZ-2024-785936"/>
    <x v="617"/>
    <d v="2024-05-05T00:00:00"/>
    <x v="2"/>
    <s v="Same Day"/>
    <s v="GE-3103"/>
    <s v="George Lee"/>
    <x v="1"/>
    <x v="7"/>
    <x v="7"/>
    <x v="2"/>
    <x v="2"/>
    <n v="213.53"/>
    <n v="5"/>
    <n v="0"/>
    <n v="26.65"/>
  </r>
  <r>
    <n v="3588"/>
    <s v="NZ-2022-331730"/>
    <x v="281"/>
    <d v="2022-06-30T00:00:00"/>
    <x v="4"/>
    <s v="Standard Class"/>
    <s v="JA-8398"/>
    <s v="Jamie Kelly"/>
    <x v="2"/>
    <x v="0"/>
    <x v="0"/>
    <x v="2"/>
    <x v="9"/>
    <n v="461.57"/>
    <n v="4"/>
    <n v="0.1"/>
    <n v="33.11"/>
  </r>
  <r>
    <n v="3589"/>
    <s v="NZ-2021-258028"/>
    <x v="200"/>
    <d v="2021-11-03T00:00:00"/>
    <x v="1"/>
    <s v="Same Day"/>
    <s v="SA-8726"/>
    <s v="Sara Williamson"/>
    <x v="0"/>
    <x v="7"/>
    <x v="7"/>
    <x v="1"/>
    <x v="7"/>
    <n v="230.76"/>
    <n v="9"/>
    <n v="0"/>
    <n v="62.2"/>
  </r>
  <r>
    <n v="3590"/>
    <s v="NZ-2021-179672"/>
    <x v="775"/>
    <d v="2021-08-01T00:00:00"/>
    <x v="1"/>
    <s v="First Class"/>
    <s v="DU-4938"/>
    <s v="Duncan Johnston-Kennedy"/>
    <x v="0"/>
    <x v="5"/>
    <x v="5"/>
    <x v="2"/>
    <x v="2"/>
    <n v="326.93"/>
    <n v="9"/>
    <n v="0.2"/>
    <n v="68.540000000000006"/>
  </r>
  <r>
    <n v="3591"/>
    <s v="NZ-2024-990904"/>
    <x v="620"/>
    <d v="2024-05-25T00:00:00"/>
    <x v="2"/>
    <s v="Second Class"/>
    <s v="AS-5818"/>
    <s v="Ashleigh Maxwell"/>
    <x v="0"/>
    <x v="9"/>
    <x v="6"/>
    <x v="1"/>
    <x v="7"/>
    <n v="956.41"/>
    <n v="8"/>
    <n v="0.15"/>
    <n v="90.53"/>
  </r>
  <r>
    <n v="3592"/>
    <s v="NZ-2023-194094"/>
    <x v="110"/>
    <d v="2023-10-16T00:00:00"/>
    <x v="0"/>
    <s v="First Class"/>
    <s v="RU-8756"/>
    <s v="Ruth Thomas"/>
    <x v="0"/>
    <x v="4"/>
    <x v="4"/>
    <x v="2"/>
    <x v="9"/>
    <n v="324.70999999999998"/>
    <n v="1"/>
    <n v="0"/>
    <n v="75.97"/>
  </r>
  <r>
    <n v="3593"/>
    <s v="NZ-2024-741586"/>
    <x v="891"/>
    <d v="2024-03-01T00:00:00"/>
    <x v="2"/>
    <s v="Same Day"/>
    <s v="OL-8960"/>
    <s v="Olivia O'Sullivan"/>
    <x v="1"/>
    <x v="9"/>
    <x v="6"/>
    <x v="2"/>
    <x v="2"/>
    <n v="1315.91"/>
    <n v="10"/>
    <n v="0.2"/>
    <n v="-4.0999999999999996"/>
  </r>
  <r>
    <n v="3594"/>
    <s v="NZ-2025-122596"/>
    <x v="264"/>
    <d v="2025-01-24T00:00:00"/>
    <x v="3"/>
    <s v="First Class"/>
    <s v="BR-1012"/>
    <s v="Brooklyn Ward"/>
    <x v="1"/>
    <x v="6"/>
    <x v="6"/>
    <x v="1"/>
    <x v="1"/>
    <n v="287.86"/>
    <n v="4"/>
    <n v="0.1"/>
    <n v="46.07"/>
  </r>
  <r>
    <n v="3595"/>
    <s v="NZ-2024-221213"/>
    <x v="1160"/>
    <d v="2024-01-12T00:00:00"/>
    <x v="2"/>
    <s v="First Class"/>
    <s v="BR-6802"/>
    <s v="Brent Reid-Holdaway"/>
    <x v="1"/>
    <x v="0"/>
    <x v="0"/>
    <x v="0"/>
    <x v="6"/>
    <n v="749.86"/>
    <n v="8"/>
    <n v="0.2"/>
    <n v="116.7"/>
  </r>
  <r>
    <n v="3596"/>
    <s v="NZ-2025-222119"/>
    <x v="909"/>
    <d v="2025-06-24T00:00:00"/>
    <x v="3"/>
    <s v="Standard Class"/>
    <s v="MA-9161"/>
    <s v="Mareikura Soper"/>
    <x v="0"/>
    <x v="6"/>
    <x v="6"/>
    <x v="0"/>
    <x v="0"/>
    <n v="813.9"/>
    <n v="10"/>
    <n v="0.2"/>
    <n v="-12.47"/>
  </r>
  <r>
    <n v="3597"/>
    <s v="NZ-2024-109837"/>
    <x v="442"/>
    <d v="2024-10-28T00:00:00"/>
    <x v="2"/>
    <s v="Same Day"/>
    <s v="KA-3159"/>
    <s v="Katelyn Shaw"/>
    <x v="0"/>
    <x v="9"/>
    <x v="6"/>
    <x v="1"/>
    <x v="8"/>
    <n v="840.89"/>
    <n v="7"/>
    <n v="0"/>
    <n v="234.93"/>
  </r>
  <r>
    <n v="3598"/>
    <s v="NZ-2021-103163"/>
    <x v="1353"/>
    <d v="2021-12-02T00:00:00"/>
    <x v="1"/>
    <s v="Same Day"/>
    <s v="JO-2892"/>
    <s v="Joanne Thompson-Smart"/>
    <x v="1"/>
    <x v="2"/>
    <x v="2"/>
    <x v="0"/>
    <x v="10"/>
    <n v="502.72"/>
    <n v="7"/>
    <n v="0"/>
    <n v="28.55"/>
  </r>
  <r>
    <n v="3599"/>
    <s v="NZ-2024-516397"/>
    <x v="34"/>
    <d v="2024-02-24T00:00:00"/>
    <x v="2"/>
    <s v="Second Class"/>
    <s v="YV-8808"/>
    <s v="Yvonne Lambert"/>
    <x v="1"/>
    <x v="9"/>
    <x v="6"/>
    <x v="0"/>
    <x v="10"/>
    <n v="315.82"/>
    <n v="1"/>
    <n v="0.2"/>
    <n v="37.85"/>
  </r>
  <r>
    <n v="3600"/>
    <s v="NZ-2021-499271"/>
    <x v="530"/>
    <d v="2021-11-07T00:00:00"/>
    <x v="1"/>
    <s v="Standard Class"/>
    <s v="MA-3376"/>
    <s v="Maia Jones"/>
    <x v="2"/>
    <x v="2"/>
    <x v="2"/>
    <x v="1"/>
    <x v="8"/>
    <n v="1136.1300000000001"/>
    <n v="2"/>
    <n v="0.2"/>
    <n v="-19.29"/>
  </r>
  <r>
    <n v="3601"/>
    <s v="NZ-2022-905965"/>
    <x v="265"/>
    <d v="2022-12-22T00:00:00"/>
    <x v="4"/>
    <s v="First Class"/>
    <s v="PA-8069"/>
    <s v="Paul Steele"/>
    <x v="2"/>
    <x v="4"/>
    <x v="4"/>
    <x v="0"/>
    <x v="4"/>
    <n v="1060.73"/>
    <n v="4"/>
    <n v="0.1"/>
    <n v="1"/>
  </r>
  <r>
    <n v="3602"/>
    <s v="NZ-2022-235323"/>
    <x v="870"/>
    <d v="2022-08-09T00:00:00"/>
    <x v="4"/>
    <s v="First Class"/>
    <s v="HE-2188"/>
    <s v="Hemi Smith"/>
    <x v="2"/>
    <x v="4"/>
    <x v="4"/>
    <x v="0"/>
    <x v="4"/>
    <n v="1450.32"/>
    <n v="9"/>
    <n v="0"/>
    <n v="335.83"/>
  </r>
  <r>
    <n v="3603"/>
    <s v="NZ-2022-724958"/>
    <x v="886"/>
    <d v="2022-05-04T00:00:00"/>
    <x v="4"/>
    <s v="Standard Class"/>
    <s v="KA-9278"/>
    <s v="Katie Lane"/>
    <x v="1"/>
    <x v="2"/>
    <x v="2"/>
    <x v="1"/>
    <x v="1"/>
    <n v="1095.8699999999999"/>
    <n v="10"/>
    <n v="0.15"/>
    <n v="147.72999999999999"/>
  </r>
  <r>
    <n v="3604"/>
    <s v="NZ-2024-480253"/>
    <x v="266"/>
    <d v="2024-06-07T00:00:00"/>
    <x v="2"/>
    <s v="Same Day"/>
    <s v="PH-3977"/>
    <s v="Phoebe Jennings"/>
    <x v="0"/>
    <x v="6"/>
    <x v="6"/>
    <x v="0"/>
    <x v="4"/>
    <n v="1001.04"/>
    <n v="9"/>
    <n v="0.1"/>
    <n v="116.85"/>
  </r>
  <r>
    <n v="3605"/>
    <s v="NZ-2023-785455"/>
    <x v="404"/>
    <d v="2023-05-10T00:00:00"/>
    <x v="0"/>
    <s v="Second Class"/>
    <s v="JA-1718"/>
    <s v="Janine Foot"/>
    <x v="1"/>
    <x v="4"/>
    <x v="4"/>
    <x v="0"/>
    <x v="0"/>
    <n v="961.13"/>
    <n v="8"/>
    <n v="0.1"/>
    <n v="162.87"/>
  </r>
  <r>
    <n v="3606"/>
    <s v="NZ-2024-386759"/>
    <x v="297"/>
    <d v="2024-11-11T00:00:00"/>
    <x v="2"/>
    <s v="Second Class"/>
    <s v="CH-3215"/>
    <s v="Christine Smith"/>
    <x v="1"/>
    <x v="9"/>
    <x v="6"/>
    <x v="2"/>
    <x v="9"/>
    <n v="686.78"/>
    <n v="3"/>
    <n v="0.1"/>
    <n v="130.91"/>
  </r>
  <r>
    <n v="3607"/>
    <s v="NZ-2024-136885"/>
    <x v="1271"/>
    <d v="2024-05-14T00:00:00"/>
    <x v="2"/>
    <s v="Standard Class"/>
    <s v="TA-4206"/>
    <s v="Tania Patterson"/>
    <x v="2"/>
    <x v="6"/>
    <x v="6"/>
    <x v="1"/>
    <x v="1"/>
    <n v="950.58"/>
    <n v="7"/>
    <n v="0.1"/>
    <n v="146.81"/>
  </r>
  <r>
    <n v="3608"/>
    <s v="NZ-2025-496619"/>
    <x v="1115"/>
    <d v="2025-07-06T00:00:00"/>
    <x v="3"/>
    <s v="Second Class"/>
    <s v="NA-2138"/>
    <s v="Natasha Stace"/>
    <x v="0"/>
    <x v="3"/>
    <x v="3"/>
    <x v="2"/>
    <x v="9"/>
    <n v="263.58999999999997"/>
    <n v="3"/>
    <n v="0"/>
    <n v="8.93"/>
  </r>
  <r>
    <n v="3609"/>
    <s v="NZ-2021-400441"/>
    <x v="1132"/>
    <d v="2021-07-28T00:00:00"/>
    <x v="1"/>
    <s v="Second Class"/>
    <s v="JO-6994"/>
    <s v="Jonathan Gifford"/>
    <x v="2"/>
    <x v="9"/>
    <x v="6"/>
    <x v="0"/>
    <x v="0"/>
    <n v="1050.53"/>
    <n v="10"/>
    <n v="0.15"/>
    <n v="123.03"/>
  </r>
  <r>
    <n v="3610"/>
    <s v="NZ-2025-900798"/>
    <x v="1033"/>
    <d v="2025-07-01T00:00:00"/>
    <x v="3"/>
    <s v="Same Day"/>
    <s v="CR-9458"/>
    <s v="Craig Ramsay"/>
    <x v="0"/>
    <x v="6"/>
    <x v="6"/>
    <x v="2"/>
    <x v="5"/>
    <n v="97.43"/>
    <n v="1"/>
    <n v="0"/>
    <n v="28.34"/>
  </r>
  <r>
    <n v="3611"/>
    <s v="NZ-2024-718030"/>
    <x v="935"/>
    <d v="2024-08-24T00:00:00"/>
    <x v="2"/>
    <s v="Same Day"/>
    <s v="CA-3303"/>
    <s v="Carol Gill"/>
    <x v="1"/>
    <x v="2"/>
    <x v="2"/>
    <x v="1"/>
    <x v="3"/>
    <n v="270.99"/>
    <n v="7"/>
    <n v="0.15"/>
    <n v="29.67"/>
  </r>
  <r>
    <n v="3612"/>
    <s v="NZ-2021-647893"/>
    <x v="141"/>
    <d v="2021-08-21T00:00:00"/>
    <x v="1"/>
    <s v="Second Class"/>
    <s v="RA-3020"/>
    <s v="Raymond Turner"/>
    <x v="2"/>
    <x v="0"/>
    <x v="0"/>
    <x v="1"/>
    <x v="1"/>
    <n v="110.32"/>
    <n v="1"/>
    <n v="0.2"/>
    <n v="21.02"/>
  </r>
  <r>
    <n v="3613"/>
    <s v="NZ-2022-974020"/>
    <x v="437"/>
    <d v="2022-07-12T00:00:00"/>
    <x v="4"/>
    <s v="Standard Class"/>
    <s v="AL-9454"/>
    <s v="Alexandra Woods"/>
    <x v="1"/>
    <x v="6"/>
    <x v="6"/>
    <x v="0"/>
    <x v="4"/>
    <n v="407.2"/>
    <n v="8"/>
    <n v="0.2"/>
    <n v="7.1"/>
  </r>
  <r>
    <n v="3614"/>
    <s v="NZ-2025-619017"/>
    <x v="717"/>
    <d v="2025-03-08T00:00:00"/>
    <x v="3"/>
    <s v="Standard Class"/>
    <s v="MA-2006"/>
    <s v="Mark Howard"/>
    <x v="1"/>
    <x v="5"/>
    <x v="5"/>
    <x v="2"/>
    <x v="11"/>
    <n v="213.91"/>
    <n v="8"/>
    <n v="0.2"/>
    <n v="15.8"/>
  </r>
  <r>
    <n v="3615"/>
    <s v="NZ-2022-473547"/>
    <x v="726"/>
    <d v="2022-01-07T00:00:00"/>
    <x v="4"/>
    <s v="Same Day"/>
    <s v="WA-4288"/>
    <s v="Wayne Hayes-McLean"/>
    <x v="1"/>
    <x v="9"/>
    <x v="6"/>
    <x v="0"/>
    <x v="4"/>
    <n v="561.75"/>
    <n v="8"/>
    <n v="0.2"/>
    <n v="71"/>
  </r>
  <r>
    <n v="3616"/>
    <s v="NZ-2025-933046"/>
    <x v="722"/>
    <d v="2025-04-13T00:00:00"/>
    <x v="3"/>
    <s v="Same Day"/>
    <s v="AM-8767"/>
    <s v="Amy Anderson"/>
    <x v="2"/>
    <x v="2"/>
    <x v="2"/>
    <x v="1"/>
    <x v="1"/>
    <n v="614.4"/>
    <n v="6"/>
    <n v="0.1"/>
    <n v="5.7"/>
  </r>
  <r>
    <n v="3617"/>
    <s v="NZ-2024-444152"/>
    <x v="756"/>
    <d v="2024-10-16T00:00:00"/>
    <x v="2"/>
    <s v="Second Class"/>
    <s v="RA-1537"/>
    <s v="Rachel Saunders"/>
    <x v="0"/>
    <x v="3"/>
    <x v="3"/>
    <x v="1"/>
    <x v="1"/>
    <n v="1198.1500000000001"/>
    <n v="5"/>
    <n v="0"/>
    <n v="177.7"/>
  </r>
  <r>
    <n v="3618"/>
    <s v="NZ-2025-184832"/>
    <x v="1236"/>
    <d v="2025-06-23T00:00:00"/>
    <x v="3"/>
    <s v="Standard Class"/>
    <s v="MA-7998"/>
    <s v="Margaret Jordan"/>
    <x v="2"/>
    <x v="3"/>
    <x v="3"/>
    <x v="0"/>
    <x v="10"/>
    <n v="1374.43"/>
    <n v="6"/>
    <n v="0.15"/>
    <n v="311.19"/>
  </r>
  <r>
    <n v="3619"/>
    <s v="NZ-2023-207687"/>
    <x v="1354"/>
    <d v="2023-08-27T00:00:00"/>
    <x v="0"/>
    <s v="Standard Class"/>
    <s v="GA-4024"/>
    <s v="Gabriel Blackwell"/>
    <x v="1"/>
    <x v="3"/>
    <x v="3"/>
    <x v="0"/>
    <x v="0"/>
    <n v="642.29"/>
    <n v="10"/>
    <n v="0.1"/>
    <n v="105.47"/>
  </r>
  <r>
    <n v="3620"/>
    <s v="NZ-2024-452771"/>
    <x v="907"/>
    <d v="2024-12-12T00:00:00"/>
    <x v="2"/>
    <s v="Standard Class"/>
    <s v="FI-6743"/>
    <s v="Finn Evans"/>
    <x v="2"/>
    <x v="2"/>
    <x v="2"/>
    <x v="0"/>
    <x v="6"/>
    <n v="240.39"/>
    <n v="4"/>
    <n v="0.2"/>
    <n v="-0.4"/>
  </r>
  <r>
    <n v="3621"/>
    <s v="NZ-2025-912400"/>
    <x v="1355"/>
    <d v="2025-04-03T00:00:00"/>
    <x v="3"/>
    <s v="First Class"/>
    <s v="MA-1751"/>
    <s v="Maddison Reid-McManaway"/>
    <x v="0"/>
    <x v="1"/>
    <x v="1"/>
    <x v="0"/>
    <x v="6"/>
    <n v="845.76"/>
    <n v="6"/>
    <n v="0.2"/>
    <n v="100.68"/>
  </r>
  <r>
    <n v="3622"/>
    <s v="NZ-2024-190325"/>
    <x v="1239"/>
    <d v="2024-02-22T00:00:00"/>
    <x v="2"/>
    <s v="Second Class"/>
    <s v="ST-1258"/>
    <s v="Stefan Harrison"/>
    <x v="2"/>
    <x v="7"/>
    <x v="7"/>
    <x v="1"/>
    <x v="7"/>
    <n v="398.36"/>
    <n v="6"/>
    <n v="0"/>
    <n v="108.49"/>
  </r>
  <r>
    <n v="3623"/>
    <s v="NZ-2025-368973"/>
    <x v="1145"/>
    <d v="2025-03-03T00:00:00"/>
    <x v="3"/>
    <s v="Second Class"/>
    <s v="JA-8155"/>
    <s v="James Ellery-Evans"/>
    <x v="0"/>
    <x v="7"/>
    <x v="7"/>
    <x v="2"/>
    <x v="2"/>
    <n v="385.35"/>
    <n v="8"/>
    <n v="0"/>
    <n v="76.12"/>
  </r>
  <r>
    <n v="3624"/>
    <s v="NZ-2023-453173"/>
    <x v="1277"/>
    <d v="2023-06-21T00:00:00"/>
    <x v="0"/>
    <s v="Standard Class"/>
    <s v="JA-9987"/>
    <s v="Jason Davis"/>
    <x v="2"/>
    <x v="9"/>
    <x v="6"/>
    <x v="1"/>
    <x v="8"/>
    <n v="1385.25"/>
    <n v="2"/>
    <n v="0.15"/>
    <n v="301.91000000000003"/>
  </r>
  <r>
    <n v="3625"/>
    <s v="NZ-2024-103860"/>
    <x v="1123"/>
    <d v="2024-12-28T00:00:00"/>
    <x v="2"/>
    <s v="Same Day"/>
    <s v="LU-3714"/>
    <s v="Lucy Strawbridge"/>
    <x v="1"/>
    <x v="0"/>
    <x v="0"/>
    <x v="2"/>
    <x v="9"/>
    <n v="575.27"/>
    <n v="5"/>
    <n v="0"/>
    <n v="140.86000000000001"/>
  </r>
  <r>
    <n v="3626"/>
    <s v="NZ-2021-868809"/>
    <x v="866"/>
    <d v="2021-08-20T00:00:00"/>
    <x v="1"/>
    <s v="Standard Class"/>
    <s v="ST-3660"/>
    <s v="Stephen Aldridge"/>
    <x v="2"/>
    <x v="1"/>
    <x v="1"/>
    <x v="1"/>
    <x v="8"/>
    <n v="558.07000000000005"/>
    <n v="2"/>
    <n v="0"/>
    <n v="96.07"/>
  </r>
  <r>
    <n v="3627"/>
    <s v="NZ-2024-809166"/>
    <x v="47"/>
    <d v="2024-03-21T00:00:00"/>
    <x v="2"/>
    <s v="Second Class"/>
    <s v="SA-5129"/>
    <s v="Sarah Mann"/>
    <x v="2"/>
    <x v="7"/>
    <x v="7"/>
    <x v="0"/>
    <x v="0"/>
    <n v="1463.05"/>
    <n v="9"/>
    <n v="0"/>
    <n v="61.84"/>
  </r>
  <r>
    <n v="3628"/>
    <s v="NZ-2025-281547"/>
    <x v="1000"/>
    <d v="2025-03-05T00:00:00"/>
    <x v="3"/>
    <s v="Second Class"/>
    <s v="HA-2640"/>
    <s v="Harrison Ritchie"/>
    <x v="1"/>
    <x v="6"/>
    <x v="6"/>
    <x v="2"/>
    <x v="2"/>
    <n v="489.82"/>
    <n v="10"/>
    <n v="0.1"/>
    <n v="118.11"/>
  </r>
  <r>
    <n v="3629"/>
    <s v="NZ-2022-584817"/>
    <x v="1287"/>
    <d v="2022-09-24T00:00:00"/>
    <x v="4"/>
    <s v="Standard Class"/>
    <s v="MA-4929"/>
    <s v="Maia Adams"/>
    <x v="2"/>
    <x v="7"/>
    <x v="7"/>
    <x v="0"/>
    <x v="6"/>
    <n v="785.65"/>
    <n v="5"/>
    <n v="0.2"/>
    <n v="11.65"/>
  </r>
  <r>
    <n v="3630"/>
    <s v="NZ-2023-461191"/>
    <x v="697"/>
    <d v="2023-07-11T00:00:00"/>
    <x v="0"/>
    <s v="Standard Class"/>
    <s v="BR-5288"/>
    <s v="Brian Mason"/>
    <x v="2"/>
    <x v="0"/>
    <x v="0"/>
    <x v="2"/>
    <x v="5"/>
    <n v="1149.1099999999999"/>
    <n v="7"/>
    <n v="0.1"/>
    <n v="294.43"/>
  </r>
  <r>
    <n v="3631"/>
    <s v="NZ-2023-976511"/>
    <x v="663"/>
    <d v="2023-02-27T00:00:00"/>
    <x v="0"/>
    <s v="First Class"/>
    <s v="SU-5324"/>
    <s v="Suzanne Perry"/>
    <x v="2"/>
    <x v="1"/>
    <x v="1"/>
    <x v="0"/>
    <x v="0"/>
    <n v="919.6"/>
    <n v="4"/>
    <n v="0.1"/>
    <n v="167.76"/>
  </r>
  <r>
    <n v="3632"/>
    <s v="NZ-2021-850724"/>
    <x v="747"/>
    <d v="2021-11-10T00:00:00"/>
    <x v="1"/>
    <s v="Standard Class"/>
    <s v="ET-3917"/>
    <s v="Ethan Field"/>
    <x v="0"/>
    <x v="5"/>
    <x v="5"/>
    <x v="0"/>
    <x v="6"/>
    <n v="275.83999999999997"/>
    <n v="1"/>
    <n v="0.15"/>
    <n v="55.57"/>
  </r>
  <r>
    <n v="3633"/>
    <s v="NZ-2024-409728"/>
    <x v="1070"/>
    <d v="2024-10-25T00:00:00"/>
    <x v="2"/>
    <s v="Same Day"/>
    <s v="SA-5440"/>
    <s v="Sarah Davidson"/>
    <x v="1"/>
    <x v="8"/>
    <x v="8"/>
    <x v="0"/>
    <x v="4"/>
    <n v="640.26"/>
    <n v="8"/>
    <n v="0.1"/>
    <n v="121.46"/>
  </r>
  <r>
    <n v="3634"/>
    <s v="NZ-2022-522366"/>
    <x v="1356"/>
    <d v="2022-06-27T00:00:00"/>
    <x v="4"/>
    <s v="Second Class"/>
    <s v="DY-7590"/>
    <s v="Dylan Scott"/>
    <x v="1"/>
    <x v="2"/>
    <x v="2"/>
    <x v="1"/>
    <x v="8"/>
    <n v="1458.53"/>
    <n v="5"/>
    <n v="0.2"/>
    <n v="207.32"/>
  </r>
  <r>
    <n v="3635"/>
    <s v="NZ-2024-603117"/>
    <x v="519"/>
    <d v="2024-01-29T00:00:00"/>
    <x v="2"/>
    <s v="First Class"/>
    <s v="SH-7267"/>
    <s v="Shane Parsons-Findlay"/>
    <x v="2"/>
    <x v="3"/>
    <x v="3"/>
    <x v="0"/>
    <x v="6"/>
    <n v="933.24"/>
    <n v="1"/>
    <n v="0.15"/>
    <n v="3.85"/>
  </r>
  <r>
    <n v="3636"/>
    <s v="NZ-2024-388106"/>
    <x v="480"/>
    <d v="2024-03-24T00:00:00"/>
    <x v="2"/>
    <s v="First Class"/>
    <s v="GA-3237"/>
    <s v="Gary Jackson-Waugh"/>
    <x v="2"/>
    <x v="7"/>
    <x v="7"/>
    <x v="2"/>
    <x v="2"/>
    <n v="782.61"/>
    <n v="6"/>
    <n v="0"/>
    <n v="20.3"/>
  </r>
  <r>
    <n v="3637"/>
    <s v="NZ-2021-310320"/>
    <x v="931"/>
    <d v="2021-11-10T00:00:00"/>
    <x v="1"/>
    <s v="First Class"/>
    <s v="GR-5256"/>
    <s v="Gregory Gray"/>
    <x v="0"/>
    <x v="3"/>
    <x v="3"/>
    <x v="2"/>
    <x v="2"/>
    <n v="1170.69"/>
    <n v="5"/>
    <n v="0.1"/>
    <n v="220.09"/>
  </r>
  <r>
    <n v="3638"/>
    <s v="NZ-2021-485467"/>
    <x v="183"/>
    <d v="2021-09-24T00:00:00"/>
    <x v="1"/>
    <s v="First Class"/>
    <s v="JA-1222"/>
    <s v="Jacob Skinner"/>
    <x v="2"/>
    <x v="7"/>
    <x v="7"/>
    <x v="2"/>
    <x v="11"/>
    <n v="1062.32"/>
    <n v="7"/>
    <n v="0.2"/>
    <n v="13.4"/>
  </r>
  <r>
    <n v="3639"/>
    <s v="NZ-2024-904062"/>
    <x v="1018"/>
    <d v="2024-03-09T00:00:00"/>
    <x v="2"/>
    <s v="Standard Class"/>
    <s v="KA-8005"/>
    <s v="Kate Gillies"/>
    <x v="2"/>
    <x v="9"/>
    <x v="6"/>
    <x v="1"/>
    <x v="7"/>
    <n v="595.42999999999995"/>
    <n v="1"/>
    <n v="0.1"/>
    <n v="101.33"/>
  </r>
  <r>
    <n v="3640"/>
    <s v="NZ-2023-749241"/>
    <x v="1318"/>
    <d v="2023-12-07T00:00:00"/>
    <x v="0"/>
    <s v="Second Class"/>
    <s v="AL-5615"/>
    <s v="Alex Johnston"/>
    <x v="1"/>
    <x v="7"/>
    <x v="7"/>
    <x v="1"/>
    <x v="8"/>
    <n v="570.9"/>
    <n v="4"/>
    <n v="0.2"/>
    <n v="26.07"/>
  </r>
  <r>
    <n v="3641"/>
    <s v="NZ-2021-231721"/>
    <x v="951"/>
    <d v="2021-10-27T00:00:00"/>
    <x v="1"/>
    <s v="Standard Class"/>
    <s v="TO-9460"/>
    <s v="Toni Ford"/>
    <x v="0"/>
    <x v="7"/>
    <x v="7"/>
    <x v="2"/>
    <x v="5"/>
    <n v="183.97"/>
    <n v="7"/>
    <n v="0.2"/>
    <n v="5.09"/>
  </r>
  <r>
    <n v="3642"/>
    <s v="NZ-2022-376406"/>
    <x v="977"/>
    <d v="2022-10-19T00:00:00"/>
    <x v="4"/>
    <s v="Same Day"/>
    <s v="JU-5434"/>
    <s v="Julie McIsaac"/>
    <x v="1"/>
    <x v="2"/>
    <x v="2"/>
    <x v="0"/>
    <x v="6"/>
    <n v="640.66"/>
    <n v="3"/>
    <n v="0.1"/>
    <n v="10.039999999999999"/>
  </r>
  <r>
    <n v="3643"/>
    <s v="NZ-2022-849189"/>
    <x v="1357"/>
    <d v="2022-12-02T00:00:00"/>
    <x v="4"/>
    <s v="First Class"/>
    <s v="ST-4325"/>
    <s v="Stacey Hansen"/>
    <x v="2"/>
    <x v="5"/>
    <x v="5"/>
    <x v="2"/>
    <x v="2"/>
    <n v="969.26"/>
    <n v="3"/>
    <n v="0.2"/>
    <n v="164.89"/>
  </r>
  <r>
    <n v="3644"/>
    <s v="NZ-2025-608848"/>
    <x v="236"/>
    <d v="2025-01-16T00:00:00"/>
    <x v="3"/>
    <s v="Second Class"/>
    <s v="EL-7816"/>
    <s v="Elizabeth Gillespie-Moore"/>
    <x v="2"/>
    <x v="7"/>
    <x v="7"/>
    <x v="0"/>
    <x v="10"/>
    <n v="422.43"/>
    <n v="9"/>
    <n v="0.1"/>
    <n v="69.599999999999994"/>
  </r>
  <r>
    <n v="3645"/>
    <s v="NZ-2023-785179"/>
    <x v="142"/>
    <d v="2023-01-26T00:00:00"/>
    <x v="0"/>
    <s v="Standard Class"/>
    <s v="PA-7038"/>
    <s v="Paula Miller"/>
    <x v="2"/>
    <x v="5"/>
    <x v="5"/>
    <x v="1"/>
    <x v="7"/>
    <n v="1428.85"/>
    <n v="5"/>
    <n v="0.1"/>
    <n v="-3.43"/>
  </r>
  <r>
    <n v="3646"/>
    <s v="NZ-2024-100415"/>
    <x v="1320"/>
    <d v="2024-06-06T00:00:00"/>
    <x v="2"/>
    <s v="Second Class"/>
    <s v="CO-2422"/>
    <s v="Colleen Vercoe"/>
    <x v="2"/>
    <x v="7"/>
    <x v="7"/>
    <x v="1"/>
    <x v="7"/>
    <n v="137.26"/>
    <n v="9"/>
    <n v="0.15"/>
    <n v="21.8"/>
  </r>
  <r>
    <n v="3647"/>
    <s v="NZ-2025-476751"/>
    <x v="1145"/>
    <d v="2025-03-02T00:00:00"/>
    <x v="3"/>
    <s v="First Class"/>
    <s v="MU-8512"/>
    <s v="Murray Freeth"/>
    <x v="0"/>
    <x v="5"/>
    <x v="5"/>
    <x v="1"/>
    <x v="8"/>
    <n v="342.94"/>
    <n v="1"/>
    <n v="0"/>
    <n v="42.96"/>
  </r>
  <r>
    <n v="3648"/>
    <s v="NZ-2024-449971"/>
    <x v="903"/>
    <d v="2024-11-17T00:00:00"/>
    <x v="2"/>
    <s v="Second Class"/>
    <s v="KA-6176"/>
    <s v="Kayla Anderson"/>
    <x v="0"/>
    <x v="1"/>
    <x v="1"/>
    <x v="2"/>
    <x v="11"/>
    <n v="1036.83"/>
    <n v="9"/>
    <n v="0"/>
    <n v="191.9"/>
  </r>
  <r>
    <n v="3649"/>
    <s v="NZ-2025-817309"/>
    <x v="276"/>
    <d v="2025-07-06T00:00:00"/>
    <x v="3"/>
    <s v="Standard Class"/>
    <s v="BR-4602"/>
    <s v="Bruce Hanson-Smith"/>
    <x v="1"/>
    <x v="8"/>
    <x v="8"/>
    <x v="1"/>
    <x v="3"/>
    <n v="1348.77"/>
    <n v="7"/>
    <n v="0.2"/>
    <n v="116.44"/>
  </r>
  <r>
    <n v="3650"/>
    <s v="NZ-2023-590163"/>
    <x v="1224"/>
    <d v="2023-12-11T00:00:00"/>
    <x v="0"/>
    <s v="First Class"/>
    <s v="SU-5976"/>
    <s v="Susan Pritchard"/>
    <x v="0"/>
    <x v="8"/>
    <x v="8"/>
    <x v="1"/>
    <x v="8"/>
    <n v="103.56"/>
    <n v="5"/>
    <n v="0.1"/>
    <n v="1.69"/>
  </r>
  <r>
    <n v="3651"/>
    <s v="NZ-2024-245041"/>
    <x v="845"/>
    <d v="2024-09-28T00:00:00"/>
    <x v="2"/>
    <s v="Second Class"/>
    <s v="BR-7389"/>
    <s v="Bradley Forbes"/>
    <x v="0"/>
    <x v="3"/>
    <x v="3"/>
    <x v="2"/>
    <x v="5"/>
    <n v="129.13999999999999"/>
    <n v="9"/>
    <n v="0.2"/>
    <n v="4.63"/>
  </r>
  <r>
    <n v="3652"/>
    <s v="NZ-2025-617179"/>
    <x v="722"/>
    <d v="2025-04-19T00:00:00"/>
    <x v="3"/>
    <s v="Second Class"/>
    <s v="LI-5621"/>
    <s v="Linda McDonald"/>
    <x v="0"/>
    <x v="3"/>
    <x v="3"/>
    <x v="0"/>
    <x v="6"/>
    <n v="948.53"/>
    <n v="9"/>
    <n v="0.15"/>
    <n v="185.22"/>
  </r>
  <r>
    <n v="3653"/>
    <s v="NZ-2022-370728"/>
    <x v="973"/>
    <d v="2022-07-14T00:00:00"/>
    <x v="4"/>
    <s v="Second Class"/>
    <s v="AN-9293"/>
    <s v="Andrew Horton"/>
    <x v="0"/>
    <x v="4"/>
    <x v="4"/>
    <x v="0"/>
    <x v="10"/>
    <n v="491.98"/>
    <n v="8"/>
    <n v="0.2"/>
    <n v="10.119999999999999"/>
  </r>
  <r>
    <n v="3654"/>
    <s v="NZ-2024-632428"/>
    <x v="301"/>
    <d v="2024-03-06T00:00:00"/>
    <x v="2"/>
    <s v="Second Class"/>
    <s v="CH-7682"/>
    <s v="Chloe Gibson"/>
    <x v="0"/>
    <x v="3"/>
    <x v="3"/>
    <x v="2"/>
    <x v="11"/>
    <n v="483.07"/>
    <n v="2"/>
    <n v="0"/>
    <n v="27.8"/>
  </r>
  <r>
    <n v="3655"/>
    <s v="NZ-2022-584400"/>
    <x v="1357"/>
    <d v="2022-12-02T00:00:00"/>
    <x v="4"/>
    <s v="Second Class"/>
    <s v="HA-1579"/>
    <s v="Harrison Dick"/>
    <x v="2"/>
    <x v="2"/>
    <x v="2"/>
    <x v="1"/>
    <x v="3"/>
    <n v="805.78"/>
    <n v="2"/>
    <n v="0"/>
    <n v="4.9800000000000004"/>
  </r>
  <r>
    <n v="3656"/>
    <s v="NZ-2024-829615"/>
    <x v="180"/>
    <d v="2024-07-04T00:00:00"/>
    <x v="2"/>
    <s v="Same Day"/>
    <s v="LE-5990"/>
    <s v="Levi Wilton"/>
    <x v="1"/>
    <x v="2"/>
    <x v="2"/>
    <x v="0"/>
    <x v="6"/>
    <n v="1162.4000000000001"/>
    <n v="8"/>
    <n v="0"/>
    <n v="12.16"/>
  </r>
  <r>
    <n v="3657"/>
    <s v="NZ-2022-503184"/>
    <x v="1358"/>
    <d v="2022-12-31T00:00:00"/>
    <x v="4"/>
    <s v="First Class"/>
    <s v="SA-6987"/>
    <s v="Samuel Cresswell"/>
    <x v="2"/>
    <x v="6"/>
    <x v="6"/>
    <x v="1"/>
    <x v="1"/>
    <n v="1058.4000000000001"/>
    <n v="2"/>
    <n v="0.1"/>
    <n v="264.43"/>
  </r>
  <r>
    <n v="3658"/>
    <s v="NZ-2021-512021"/>
    <x v="1359"/>
    <d v="2022-01-02T00:00:00"/>
    <x v="4"/>
    <s v="Standard Class"/>
    <s v="RA-6006"/>
    <s v="Raymond Thomas"/>
    <x v="0"/>
    <x v="6"/>
    <x v="6"/>
    <x v="1"/>
    <x v="1"/>
    <n v="950.78"/>
    <n v="8"/>
    <n v="0.15"/>
    <n v="115.64"/>
  </r>
  <r>
    <n v="3659"/>
    <s v="NZ-2024-521317"/>
    <x v="591"/>
    <d v="2024-04-09T00:00:00"/>
    <x v="2"/>
    <s v="Standard Class"/>
    <s v="ME-8740"/>
    <s v="Melanie Ewart"/>
    <x v="2"/>
    <x v="4"/>
    <x v="4"/>
    <x v="1"/>
    <x v="3"/>
    <n v="335.52"/>
    <n v="1"/>
    <n v="0.2"/>
    <n v="73.73"/>
  </r>
  <r>
    <n v="3660"/>
    <s v="NZ-2025-532550"/>
    <x v="1033"/>
    <d v="2025-06-30T00:00:00"/>
    <x v="3"/>
    <s v="Same Day"/>
    <s v="ME-3006"/>
    <s v="Melissa Knight"/>
    <x v="0"/>
    <x v="2"/>
    <x v="2"/>
    <x v="2"/>
    <x v="5"/>
    <n v="1222.8599999999999"/>
    <n v="5"/>
    <n v="0.2"/>
    <n v="207.83"/>
  </r>
  <r>
    <n v="3661"/>
    <s v="NZ-2021-921388"/>
    <x v="220"/>
    <d v="2021-12-09T00:00:00"/>
    <x v="1"/>
    <s v="Second Class"/>
    <s v="BR-8771"/>
    <s v="Brent Graham"/>
    <x v="0"/>
    <x v="5"/>
    <x v="5"/>
    <x v="1"/>
    <x v="1"/>
    <n v="658.12"/>
    <n v="3"/>
    <n v="0.1"/>
    <n v="96.69"/>
  </r>
  <r>
    <n v="3662"/>
    <s v="NZ-2025-194159"/>
    <x v="584"/>
    <d v="2025-03-12T00:00:00"/>
    <x v="3"/>
    <s v="Standard Class"/>
    <s v="ZA-4849"/>
    <s v="Zachary Coleman"/>
    <x v="2"/>
    <x v="6"/>
    <x v="6"/>
    <x v="1"/>
    <x v="3"/>
    <n v="585.78"/>
    <n v="5"/>
    <n v="0.1"/>
    <n v="150.27000000000001"/>
  </r>
  <r>
    <n v="3663"/>
    <s v="NZ-2022-385718"/>
    <x v="107"/>
    <d v="2022-08-31T00:00:00"/>
    <x v="4"/>
    <s v="Second Class"/>
    <s v="BL-1426"/>
    <s v="Blair Griffin-Boyd"/>
    <x v="1"/>
    <x v="8"/>
    <x v="8"/>
    <x v="0"/>
    <x v="6"/>
    <n v="1318.46"/>
    <n v="5"/>
    <n v="0.1"/>
    <n v="262.48"/>
  </r>
  <r>
    <n v="3664"/>
    <s v="NZ-2023-568537"/>
    <x v="468"/>
    <d v="2023-06-15T00:00:00"/>
    <x v="0"/>
    <s v="Standard Class"/>
    <s v="BA-7727"/>
    <s v="Barry McMahon"/>
    <x v="1"/>
    <x v="8"/>
    <x v="8"/>
    <x v="2"/>
    <x v="5"/>
    <n v="982.26"/>
    <n v="10"/>
    <n v="0.1"/>
    <n v="-4.99"/>
  </r>
  <r>
    <n v="3665"/>
    <s v="NZ-2024-170379"/>
    <x v="539"/>
    <d v="2024-05-07T00:00:00"/>
    <x v="2"/>
    <s v="Standard Class"/>
    <s v="EL-3112"/>
    <s v="Elizabeth Grant"/>
    <x v="1"/>
    <x v="2"/>
    <x v="2"/>
    <x v="2"/>
    <x v="11"/>
    <n v="1470.1"/>
    <n v="1"/>
    <n v="0.15"/>
    <n v="69.900000000000006"/>
  </r>
  <r>
    <n v="3666"/>
    <s v="NZ-2023-143787"/>
    <x v="1134"/>
    <d v="2023-09-01T00:00:00"/>
    <x v="0"/>
    <s v="Standard Class"/>
    <s v="MA-7351"/>
    <s v="Matiu Morton-Armstrong"/>
    <x v="1"/>
    <x v="5"/>
    <x v="5"/>
    <x v="1"/>
    <x v="7"/>
    <n v="611.47"/>
    <n v="10"/>
    <n v="0.1"/>
    <n v="148.99"/>
  </r>
  <r>
    <n v="3667"/>
    <s v="NZ-2021-961803"/>
    <x v="1294"/>
    <d v="2021-12-06T00:00:00"/>
    <x v="1"/>
    <s v="Standard Class"/>
    <s v="EL-8076"/>
    <s v="Ella Carter"/>
    <x v="1"/>
    <x v="3"/>
    <x v="3"/>
    <x v="2"/>
    <x v="5"/>
    <n v="840.26"/>
    <n v="5"/>
    <n v="0"/>
    <n v="102.05"/>
  </r>
  <r>
    <n v="3668"/>
    <s v="NZ-2024-523403"/>
    <x v="1360"/>
    <d v="2024-10-16T00:00:00"/>
    <x v="2"/>
    <s v="Same Day"/>
    <s v="RI-6087"/>
    <s v="Richard Lammas"/>
    <x v="1"/>
    <x v="3"/>
    <x v="3"/>
    <x v="2"/>
    <x v="9"/>
    <n v="462.84"/>
    <n v="5"/>
    <n v="0.2"/>
    <n v="96.95"/>
  </r>
  <r>
    <n v="3669"/>
    <s v="NZ-2023-152038"/>
    <x v="1361"/>
    <d v="2023-08-29T00:00:00"/>
    <x v="0"/>
    <s v="Same Day"/>
    <s v="NA-5645"/>
    <s v="Natalie Lane"/>
    <x v="1"/>
    <x v="0"/>
    <x v="0"/>
    <x v="2"/>
    <x v="11"/>
    <n v="921.34"/>
    <n v="6"/>
    <n v="0.15"/>
    <n v="2.9"/>
  </r>
  <r>
    <n v="3670"/>
    <s v="NZ-2024-905594"/>
    <x v="106"/>
    <d v="2024-01-27T00:00:00"/>
    <x v="2"/>
    <s v="Same Day"/>
    <s v="KA-1005"/>
    <s v="Katie Webb"/>
    <x v="1"/>
    <x v="4"/>
    <x v="4"/>
    <x v="2"/>
    <x v="5"/>
    <n v="1489.15"/>
    <n v="4"/>
    <n v="0.2"/>
    <n v="158.49"/>
  </r>
  <r>
    <n v="3671"/>
    <s v="NZ-2023-674895"/>
    <x v="1004"/>
    <d v="2023-03-01T00:00:00"/>
    <x v="0"/>
    <s v="Standard Class"/>
    <s v="PH-2198"/>
    <s v="Phoenix Taylor"/>
    <x v="1"/>
    <x v="0"/>
    <x v="0"/>
    <x v="2"/>
    <x v="9"/>
    <n v="1278.4100000000001"/>
    <n v="4"/>
    <n v="0.2"/>
    <n v="212.37"/>
  </r>
  <r>
    <n v="3672"/>
    <s v="NZ-2025-649289"/>
    <x v="942"/>
    <d v="2025-01-30T00:00:00"/>
    <x v="3"/>
    <s v="First Class"/>
    <s v="LO-8951"/>
    <s v="Louise Stewart"/>
    <x v="2"/>
    <x v="8"/>
    <x v="8"/>
    <x v="2"/>
    <x v="9"/>
    <n v="916.61"/>
    <n v="2"/>
    <n v="0.1"/>
    <n v="49.21"/>
  </r>
  <r>
    <n v="3673"/>
    <s v="NZ-2025-579128"/>
    <x v="420"/>
    <d v="2025-05-21T00:00:00"/>
    <x v="3"/>
    <s v="First Class"/>
    <s v="PA-4471"/>
    <s v="Paris Blake"/>
    <x v="0"/>
    <x v="5"/>
    <x v="5"/>
    <x v="2"/>
    <x v="2"/>
    <n v="630.85"/>
    <n v="8"/>
    <n v="0.2"/>
    <n v="3.01"/>
  </r>
  <r>
    <n v="3674"/>
    <s v="NZ-2021-822235"/>
    <x v="1218"/>
    <d v="2021-07-18T00:00:00"/>
    <x v="1"/>
    <s v="First Class"/>
    <s v="SA-8129"/>
    <s v="Sam McLeod"/>
    <x v="0"/>
    <x v="2"/>
    <x v="2"/>
    <x v="1"/>
    <x v="3"/>
    <n v="1132.78"/>
    <n v="10"/>
    <n v="0"/>
    <n v="119.58"/>
  </r>
  <r>
    <n v="3675"/>
    <s v="NZ-2021-996830"/>
    <x v="199"/>
    <d v="2021-10-05T00:00:00"/>
    <x v="1"/>
    <s v="Same Day"/>
    <s v="DA-2817"/>
    <s v="Daniel McKay"/>
    <x v="0"/>
    <x v="8"/>
    <x v="8"/>
    <x v="0"/>
    <x v="10"/>
    <n v="1473.17"/>
    <n v="7"/>
    <n v="0.2"/>
    <n v="-1.92"/>
  </r>
  <r>
    <n v="3676"/>
    <s v="NZ-2022-973615"/>
    <x v="1255"/>
    <d v="2022-05-29T00:00:00"/>
    <x v="4"/>
    <s v="First Class"/>
    <s v="VI-3650"/>
    <s v="Vicki Wall"/>
    <x v="0"/>
    <x v="9"/>
    <x v="6"/>
    <x v="1"/>
    <x v="7"/>
    <n v="713.34"/>
    <n v="5"/>
    <n v="0.1"/>
    <n v="170.1"/>
  </r>
  <r>
    <n v="3677"/>
    <s v="NZ-2024-869932"/>
    <x v="51"/>
    <d v="2024-09-25T00:00:00"/>
    <x v="2"/>
    <s v="First Class"/>
    <s v="ED-2600"/>
    <s v="Edward Brown-Taylor"/>
    <x v="2"/>
    <x v="5"/>
    <x v="5"/>
    <x v="1"/>
    <x v="1"/>
    <n v="44.34"/>
    <n v="1"/>
    <n v="0.2"/>
    <n v="2.83"/>
  </r>
  <r>
    <n v="3678"/>
    <s v="NZ-2022-124757"/>
    <x v="158"/>
    <d v="2022-01-20T00:00:00"/>
    <x v="4"/>
    <s v="Second Class"/>
    <s v="SE-5045"/>
    <s v="Sebastian Eden"/>
    <x v="0"/>
    <x v="4"/>
    <x v="4"/>
    <x v="0"/>
    <x v="0"/>
    <n v="101.15"/>
    <n v="10"/>
    <n v="0"/>
    <n v="1.53"/>
  </r>
  <r>
    <n v="3679"/>
    <s v="NZ-2022-221109"/>
    <x v="105"/>
    <d v="2022-05-10T00:00:00"/>
    <x v="4"/>
    <s v="Standard Class"/>
    <s v="LA-6297"/>
    <s v="Laura Howell"/>
    <x v="2"/>
    <x v="0"/>
    <x v="0"/>
    <x v="2"/>
    <x v="9"/>
    <n v="418.29"/>
    <n v="4"/>
    <n v="0.1"/>
    <n v="11.57"/>
  </r>
  <r>
    <n v="3680"/>
    <s v="NZ-2024-486987"/>
    <x v="93"/>
    <d v="2024-12-28T00:00:00"/>
    <x v="2"/>
    <s v="Standard Class"/>
    <s v="RA-9118"/>
    <s v="Rawiri Bell"/>
    <x v="1"/>
    <x v="3"/>
    <x v="3"/>
    <x v="1"/>
    <x v="7"/>
    <n v="795.93"/>
    <n v="7"/>
    <n v="0.1"/>
    <n v="141.55000000000001"/>
  </r>
  <r>
    <n v="3681"/>
    <s v="NZ-2025-526153"/>
    <x v="685"/>
    <d v="2025-05-08T00:00:00"/>
    <x v="3"/>
    <s v="Second Class"/>
    <s v="CH-7655"/>
    <s v="Christopher Botham"/>
    <x v="0"/>
    <x v="9"/>
    <x v="6"/>
    <x v="1"/>
    <x v="1"/>
    <n v="102.87"/>
    <n v="1"/>
    <n v="0.15"/>
    <n v="13.21"/>
  </r>
  <r>
    <n v="3682"/>
    <s v="NZ-2022-357000"/>
    <x v="765"/>
    <d v="2022-09-09T00:00:00"/>
    <x v="4"/>
    <s v="Second Class"/>
    <s v="MI-8471"/>
    <s v="Michael McDonald"/>
    <x v="2"/>
    <x v="4"/>
    <x v="4"/>
    <x v="1"/>
    <x v="1"/>
    <n v="449.48"/>
    <n v="10"/>
    <n v="0.1"/>
    <n v="15.09"/>
  </r>
  <r>
    <n v="3683"/>
    <s v="NZ-2021-750566"/>
    <x v="119"/>
    <d v="2021-07-20T00:00:00"/>
    <x v="1"/>
    <s v="Second Class"/>
    <s v="PE-9681"/>
    <s v="Peter Bryant-May"/>
    <x v="1"/>
    <x v="2"/>
    <x v="2"/>
    <x v="2"/>
    <x v="5"/>
    <n v="49.19"/>
    <n v="2"/>
    <n v="0.1"/>
    <n v="3.15"/>
  </r>
  <r>
    <n v="3684"/>
    <s v="NZ-2021-262445"/>
    <x v="660"/>
    <d v="2021-10-07T00:00:00"/>
    <x v="1"/>
    <s v="Standard Class"/>
    <s v="RO-2505"/>
    <s v="Rose Woods-Hutchinson"/>
    <x v="1"/>
    <x v="1"/>
    <x v="1"/>
    <x v="2"/>
    <x v="11"/>
    <n v="973.87"/>
    <n v="9"/>
    <n v="0.15"/>
    <n v="-0.25"/>
  </r>
  <r>
    <n v="3685"/>
    <s v="NZ-2024-931556"/>
    <x v="1043"/>
    <d v="2024-01-18T00:00:00"/>
    <x v="2"/>
    <s v="First Class"/>
    <s v="SC-9683"/>
    <s v="Scarlett Dunn"/>
    <x v="1"/>
    <x v="2"/>
    <x v="2"/>
    <x v="0"/>
    <x v="0"/>
    <n v="1231.06"/>
    <n v="3"/>
    <n v="0.2"/>
    <n v="-15.9"/>
  </r>
  <r>
    <n v="3686"/>
    <s v="NZ-2023-946719"/>
    <x v="703"/>
    <d v="2023-05-09T00:00:00"/>
    <x v="0"/>
    <s v="First Class"/>
    <s v="TH-7937"/>
    <s v="Thomas Jensen"/>
    <x v="2"/>
    <x v="6"/>
    <x v="6"/>
    <x v="1"/>
    <x v="8"/>
    <n v="612.96"/>
    <n v="2"/>
    <n v="0.1"/>
    <n v="76.290000000000006"/>
  </r>
  <r>
    <n v="3687"/>
    <s v="NZ-2023-860307"/>
    <x v="443"/>
    <d v="2023-11-17T00:00:00"/>
    <x v="0"/>
    <s v="Same Day"/>
    <s v="MA-6578"/>
    <s v="Manaia Powell"/>
    <x v="0"/>
    <x v="8"/>
    <x v="8"/>
    <x v="0"/>
    <x v="6"/>
    <n v="663.85"/>
    <n v="2"/>
    <n v="0"/>
    <n v="70.66"/>
  </r>
  <r>
    <n v="3688"/>
    <s v="NZ-2024-720646"/>
    <x v="1362"/>
    <d v="2024-07-05T00:00:00"/>
    <x v="2"/>
    <s v="Standard Class"/>
    <s v="JO-7011"/>
    <s v="Joanne Hansen"/>
    <x v="2"/>
    <x v="9"/>
    <x v="6"/>
    <x v="0"/>
    <x v="6"/>
    <n v="999"/>
    <n v="6"/>
    <n v="0.1"/>
    <n v="108.61"/>
  </r>
  <r>
    <n v="3689"/>
    <s v="NZ-2022-260358"/>
    <x v="508"/>
    <d v="2022-10-01T00:00:00"/>
    <x v="4"/>
    <s v="Standard Class"/>
    <s v="CH-7099"/>
    <s v="Christian Simpson"/>
    <x v="1"/>
    <x v="8"/>
    <x v="8"/>
    <x v="2"/>
    <x v="9"/>
    <n v="1387.97"/>
    <n v="1"/>
    <n v="0.2"/>
    <n v="-23.41"/>
  </r>
  <r>
    <n v="3690"/>
    <s v="NZ-2024-871029"/>
    <x v="357"/>
    <d v="2024-08-25T00:00:00"/>
    <x v="2"/>
    <s v="Same Day"/>
    <s v="MA-3564"/>
    <s v="Maureen Pike-Priest"/>
    <x v="2"/>
    <x v="1"/>
    <x v="1"/>
    <x v="2"/>
    <x v="11"/>
    <n v="743.07"/>
    <n v="7"/>
    <n v="0.1"/>
    <n v="36.11"/>
  </r>
  <r>
    <n v="3691"/>
    <s v="NZ-2021-878273"/>
    <x v="559"/>
    <d v="2021-09-22T00:00:00"/>
    <x v="1"/>
    <s v="Standard Class"/>
    <s v="SE-9850"/>
    <s v="Sean Nicholas"/>
    <x v="1"/>
    <x v="7"/>
    <x v="7"/>
    <x v="1"/>
    <x v="8"/>
    <n v="491.3"/>
    <n v="5"/>
    <n v="0.1"/>
    <n v="47.9"/>
  </r>
  <r>
    <n v="3692"/>
    <s v="NZ-2023-389933"/>
    <x v="345"/>
    <d v="2023-07-08T00:00:00"/>
    <x v="0"/>
    <s v="Same Day"/>
    <s v="AN-8305"/>
    <s v="Anthony Turner"/>
    <x v="2"/>
    <x v="3"/>
    <x v="3"/>
    <x v="0"/>
    <x v="6"/>
    <n v="1176.3599999999999"/>
    <n v="8"/>
    <n v="0"/>
    <n v="237.47"/>
  </r>
  <r>
    <n v="3693"/>
    <s v="NZ-2022-553995"/>
    <x v="288"/>
    <d v="2022-02-11T00:00:00"/>
    <x v="4"/>
    <s v="Same Day"/>
    <s v="KI-8771"/>
    <s v="Kirsten Phillips"/>
    <x v="1"/>
    <x v="4"/>
    <x v="4"/>
    <x v="0"/>
    <x v="0"/>
    <n v="1070.8800000000001"/>
    <n v="8"/>
    <n v="0.15"/>
    <n v="123.56"/>
  </r>
  <r>
    <n v="3694"/>
    <s v="NZ-2022-237836"/>
    <x v="1189"/>
    <d v="2022-03-25T00:00:00"/>
    <x v="4"/>
    <s v="Standard Class"/>
    <s v="PA-6316"/>
    <s v="Paul Rush"/>
    <x v="1"/>
    <x v="8"/>
    <x v="8"/>
    <x v="2"/>
    <x v="2"/>
    <n v="1231.79"/>
    <n v="3"/>
    <n v="0.15"/>
    <n v="132.5"/>
  </r>
  <r>
    <n v="3695"/>
    <s v="NZ-2025-386828"/>
    <x v="1163"/>
    <d v="2025-02-11T00:00:00"/>
    <x v="3"/>
    <s v="First Class"/>
    <s v="CH-2407"/>
    <s v="Charlotte Paterson"/>
    <x v="0"/>
    <x v="0"/>
    <x v="0"/>
    <x v="0"/>
    <x v="6"/>
    <n v="1149.2"/>
    <n v="3"/>
    <n v="0.1"/>
    <n v="8.3699999999999992"/>
  </r>
  <r>
    <n v="3696"/>
    <s v="NZ-2025-451598"/>
    <x v="832"/>
    <d v="2025-05-04T00:00:00"/>
    <x v="3"/>
    <s v="Second Class"/>
    <s v="ZO-3970"/>
    <s v="Zoe Olsen"/>
    <x v="0"/>
    <x v="6"/>
    <x v="6"/>
    <x v="0"/>
    <x v="6"/>
    <n v="1153.1199999999999"/>
    <n v="5"/>
    <n v="0.1"/>
    <n v="290.73"/>
  </r>
  <r>
    <n v="3697"/>
    <s v="NZ-2024-477061"/>
    <x v="51"/>
    <d v="2024-09-26T00:00:00"/>
    <x v="2"/>
    <s v="Standard Class"/>
    <s v="MI-5667"/>
    <s v="Mikaere Robert"/>
    <x v="0"/>
    <x v="3"/>
    <x v="3"/>
    <x v="2"/>
    <x v="5"/>
    <n v="432.83"/>
    <n v="3"/>
    <n v="0.15"/>
    <n v="16.82"/>
  </r>
  <r>
    <n v="3698"/>
    <s v="NZ-2023-997799"/>
    <x v="757"/>
    <d v="2023-04-10T00:00:00"/>
    <x v="0"/>
    <s v="Second Class"/>
    <s v="DE-1016"/>
    <s v="Debra Harris"/>
    <x v="1"/>
    <x v="0"/>
    <x v="0"/>
    <x v="1"/>
    <x v="3"/>
    <n v="122.68"/>
    <n v="8"/>
    <n v="0.15"/>
    <n v="28.18"/>
  </r>
  <r>
    <n v="3699"/>
    <s v="NZ-2023-719498"/>
    <x v="635"/>
    <d v="2023-03-10T00:00:00"/>
    <x v="0"/>
    <s v="First Class"/>
    <s v="JA-3010"/>
    <s v="Jan Turner-Jamieson"/>
    <x v="1"/>
    <x v="0"/>
    <x v="0"/>
    <x v="0"/>
    <x v="6"/>
    <n v="1138.69"/>
    <n v="5"/>
    <n v="0.15"/>
    <n v="181.74"/>
  </r>
  <r>
    <n v="3700"/>
    <s v="NZ-2021-926837"/>
    <x v="974"/>
    <d v="2021-11-27T00:00:00"/>
    <x v="1"/>
    <s v="Same Day"/>
    <s v="PE-9293"/>
    <s v="Peter Healey"/>
    <x v="0"/>
    <x v="8"/>
    <x v="8"/>
    <x v="0"/>
    <x v="6"/>
    <n v="1122.46"/>
    <n v="8"/>
    <n v="0.15"/>
    <n v="99.83"/>
  </r>
  <r>
    <n v="3701"/>
    <s v="NZ-2022-552475"/>
    <x v="84"/>
    <d v="2022-03-04T00:00:00"/>
    <x v="4"/>
    <s v="Standard Class"/>
    <s v="TH-9349"/>
    <s v="Thomas Oliver"/>
    <x v="1"/>
    <x v="4"/>
    <x v="4"/>
    <x v="1"/>
    <x v="3"/>
    <n v="555.91999999999996"/>
    <n v="3"/>
    <n v="0.2"/>
    <n v="58.04"/>
  </r>
  <r>
    <n v="3702"/>
    <s v="NZ-2023-854318"/>
    <x v="1232"/>
    <d v="2023-08-16T00:00:00"/>
    <x v="0"/>
    <s v="Second Class"/>
    <s v="CH-9625"/>
    <s v="Christine Linton"/>
    <x v="0"/>
    <x v="1"/>
    <x v="1"/>
    <x v="0"/>
    <x v="10"/>
    <n v="696.82"/>
    <n v="7"/>
    <n v="0.2"/>
    <n v="55.24"/>
  </r>
  <r>
    <n v="3703"/>
    <s v="NZ-2025-614142"/>
    <x v="1363"/>
    <d v="2025-02-13T00:00:00"/>
    <x v="3"/>
    <s v="First Class"/>
    <s v="JE-5876"/>
    <s v="Jessica Smith"/>
    <x v="1"/>
    <x v="4"/>
    <x v="4"/>
    <x v="2"/>
    <x v="9"/>
    <n v="1057.1500000000001"/>
    <n v="5"/>
    <n v="0.2"/>
    <n v="164.59"/>
  </r>
  <r>
    <n v="3704"/>
    <s v="NZ-2022-518038"/>
    <x v="434"/>
    <d v="2022-04-08T00:00:00"/>
    <x v="4"/>
    <s v="Same Day"/>
    <s v="SA-5737"/>
    <s v="Sarah Baxter"/>
    <x v="1"/>
    <x v="0"/>
    <x v="0"/>
    <x v="0"/>
    <x v="4"/>
    <n v="60.09"/>
    <n v="1"/>
    <n v="0"/>
    <n v="3.81"/>
  </r>
  <r>
    <n v="3705"/>
    <s v="NZ-2022-583853"/>
    <x v="911"/>
    <d v="2022-01-24T00:00:00"/>
    <x v="4"/>
    <s v="Second Class"/>
    <s v="HA-4071"/>
    <s v="Hamish Gray"/>
    <x v="0"/>
    <x v="3"/>
    <x v="3"/>
    <x v="2"/>
    <x v="5"/>
    <n v="502.13"/>
    <n v="8"/>
    <n v="0.15"/>
    <n v="20.78"/>
  </r>
  <r>
    <n v="3706"/>
    <s v="NZ-2021-615283"/>
    <x v="1111"/>
    <d v="2021-07-29T00:00:00"/>
    <x v="1"/>
    <s v="Standard Class"/>
    <s v="JE-1829"/>
    <s v="Jeremy Rush"/>
    <x v="2"/>
    <x v="5"/>
    <x v="5"/>
    <x v="1"/>
    <x v="1"/>
    <n v="880.66"/>
    <n v="7"/>
    <n v="0.1"/>
    <n v="133.99"/>
  </r>
  <r>
    <n v="3707"/>
    <s v="NZ-2021-418780"/>
    <x v="682"/>
    <d v="2021-11-08T00:00:00"/>
    <x v="1"/>
    <s v="Second Class"/>
    <s v="KE-4151"/>
    <s v="Kelly Fisher-Olsen"/>
    <x v="1"/>
    <x v="3"/>
    <x v="3"/>
    <x v="1"/>
    <x v="1"/>
    <n v="587"/>
    <n v="7"/>
    <n v="0"/>
    <n v="21.03"/>
  </r>
  <r>
    <n v="3708"/>
    <s v="NZ-2023-236646"/>
    <x v="1296"/>
    <d v="2023-03-15T00:00:00"/>
    <x v="0"/>
    <s v="First Class"/>
    <s v="RO-7171"/>
    <s v="Ross Casey"/>
    <x v="2"/>
    <x v="4"/>
    <x v="4"/>
    <x v="2"/>
    <x v="5"/>
    <n v="977.09"/>
    <n v="6"/>
    <n v="0.1"/>
    <n v="140.52000000000001"/>
  </r>
  <r>
    <n v="3709"/>
    <s v="NZ-2024-369696"/>
    <x v="848"/>
    <d v="2024-08-27T00:00:00"/>
    <x v="2"/>
    <s v="Standard Class"/>
    <s v="EL-7285"/>
    <s v="Elizabeth Christiansen"/>
    <x v="2"/>
    <x v="4"/>
    <x v="4"/>
    <x v="1"/>
    <x v="3"/>
    <n v="293.26"/>
    <n v="7"/>
    <n v="0.1"/>
    <n v="31.88"/>
  </r>
  <r>
    <n v="3710"/>
    <s v="NZ-2022-146609"/>
    <x v="654"/>
    <d v="2022-08-06T00:00:00"/>
    <x v="4"/>
    <s v="First Class"/>
    <s v="CH-6278"/>
    <s v="Chloe Alexander"/>
    <x v="1"/>
    <x v="4"/>
    <x v="4"/>
    <x v="0"/>
    <x v="6"/>
    <n v="1464.31"/>
    <n v="1"/>
    <n v="0.2"/>
    <n v="1.49"/>
  </r>
  <r>
    <n v="3711"/>
    <s v="NZ-2024-161302"/>
    <x v="218"/>
    <d v="2024-12-01T00:00:00"/>
    <x v="2"/>
    <s v="Same Day"/>
    <s v="OL-4186"/>
    <s v="Oliver Lawson"/>
    <x v="0"/>
    <x v="9"/>
    <x v="6"/>
    <x v="1"/>
    <x v="1"/>
    <n v="487.37"/>
    <n v="10"/>
    <n v="0"/>
    <n v="5.0599999999999996"/>
  </r>
  <r>
    <n v="3712"/>
    <s v="NZ-2023-901125"/>
    <x v="979"/>
    <d v="2023-04-17T00:00:00"/>
    <x v="0"/>
    <s v="First Class"/>
    <s v="HU-8927"/>
    <s v="Hunter Saunders-Rayner"/>
    <x v="1"/>
    <x v="7"/>
    <x v="7"/>
    <x v="2"/>
    <x v="9"/>
    <n v="938.82"/>
    <n v="4"/>
    <n v="0.1"/>
    <n v="137.66999999999999"/>
  </r>
  <r>
    <n v="3713"/>
    <s v="NZ-2022-674931"/>
    <x v="1046"/>
    <d v="2022-09-21T00:00:00"/>
    <x v="4"/>
    <s v="First Class"/>
    <s v="MA-9773"/>
    <s v="Mark Bailey"/>
    <x v="0"/>
    <x v="4"/>
    <x v="4"/>
    <x v="1"/>
    <x v="3"/>
    <n v="842.6"/>
    <n v="8"/>
    <n v="0"/>
    <n v="247.95"/>
  </r>
  <r>
    <n v="3714"/>
    <s v="NZ-2021-767332"/>
    <x v="9"/>
    <d v="2021-11-03T00:00:00"/>
    <x v="1"/>
    <s v="Same Day"/>
    <s v="BR-7673"/>
    <s v="Brenda Ryan"/>
    <x v="2"/>
    <x v="7"/>
    <x v="7"/>
    <x v="0"/>
    <x v="6"/>
    <n v="532.27"/>
    <n v="6"/>
    <n v="0.15"/>
    <n v="23.34"/>
  </r>
  <r>
    <n v="3715"/>
    <s v="NZ-2024-923719"/>
    <x v="1364"/>
    <d v="2024-07-12T00:00:00"/>
    <x v="2"/>
    <s v="Standard Class"/>
    <s v="MI-4723"/>
    <s v="Mitchell Ingram"/>
    <x v="0"/>
    <x v="8"/>
    <x v="8"/>
    <x v="1"/>
    <x v="8"/>
    <n v="149.91"/>
    <n v="9"/>
    <n v="0.1"/>
    <n v="11.52"/>
  </r>
  <r>
    <n v="3716"/>
    <s v="NZ-2021-101879"/>
    <x v="1165"/>
    <d v="2021-08-05T00:00:00"/>
    <x v="1"/>
    <s v="Second Class"/>
    <s v="JA-7538"/>
    <s v="Jacob Shailer"/>
    <x v="0"/>
    <x v="1"/>
    <x v="1"/>
    <x v="0"/>
    <x v="4"/>
    <n v="823.18"/>
    <n v="10"/>
    <n v="0.2"/>
    <n v="154.88999999999999"/>
  </r>
  <r>
    <n v="3717"/>
    <s v="NZ-2024-651658"/>
    <x v="649"/>
    <d v="2024-12-13T00:00:00"/>
    <x v="2"/>
    <s v="Second Class"/>
    <s v="JO-6590"/>
    <s v="Joshua Croad-Gardiner"/>
    <x v="1"/>
    <x v="3"/>
    <x v="3"/>
    <x v="0"/>
    <x v="4"/>
    <n v="1233.07"/>
    <n v="5"/>
    <n v="0"/>
    <n v="75.83"/>
  </r>
  <r>
    <n v="3718"/>
    <s v="NZ-2022-177786"/>
    <x v="481"/>
    <d v="2022-04-14T00:00:00"/>
    <x v="4"/>
    <s v="Standard Class"/>
    <s v="RU-9191"/>
    <s v="Ruby Fletcher"/>
    <x v="2"/>
    <x v="3"/>
    <x v="3"/>
    <x v="2"/>
    <x v="5"/>
    <n v="224.84"/>
    <n v="10"/>
    <n v="0.15"/>
    <n v="27.62"/>
  </r>
  <r>
    <n v="3719"/>
    <s v="NZ-2023-801501"/>
    <x v="556"/>
    <d v="2023-11-22T00:00:00"/>
    <x v="0"/>
    <s v="Second Class"/>
    <s v="BL-5500"/>
    <s v="Blake O'Neill"/>
    <x v="0"/>
    <x v="2"/>
    <x v="2"/>
    <x v="2"/>
    <x v="5"/>
    <n v="796.79"/>
    <n v="8"/>
    <n v="0.1"/>
    <n v="149.54"/>
  </r>
  <r>
    <n v="3720"/>
    <s v="NZ-2025-209537"/>
    <x v="880"/>
    <d v="2025-06-05T00:00:00"/>
    <x v="3"/>
    <s v="Standard Class"/>
    <s v="AL-2021"/>
    <s v="Alexander Shepherd"/>
    <x v="2"/>
    <x v="2"/>
    <x v="2"/>
    <x v="2"/>
    <x v="2"/>
    <n v="484.83"/>
    <n v="3"/>
    <n v="0.2"/>
    <n v="65.349999999999994"/>
  </r>
  <r>
    <n v="3721"/>
    <s v="NZ-2022-433084"/>
    <x v="1251"/>
    <d v="2022-03-13T00:00:00"/>
    <x v="4"/>
    <s v="Same Day"/>
    <s v="JO-1845"/>
    <s v="Jonathan Bell"/>
    <x v="0"/>
    <x v="4"/>
    <x v="4"/>
    <x v="1"/>
    <x v="1"/>
    <n v="438.74"/>
    <n v="5"/>
    <n v="0.1"/>
    <n v="108.75"/>
  </r>
  <r>
    <n v="3722"/>
    <s v="NZ-2023-879007"/>
    <x v="250"/>
    <d v="2023-05-12T00:00:00"/>
    <x v="0"/>
    <s v="Same Day"/>
    <s v="SH-6368"/>
    <s v="Sharon Ward-Scott"/>
    <x v="2"/>
    <x v="3"/>
    <x v="3"/>
    <x v="0"/>
    <x v="0"/>
    <n v="50.41"/>
    <n v="9"/>
    <n v="0.2"/>
    <n v="-0.17"/>
  </r>
  <r>
    <n v="3723"/>
    <s v="NZ-2022-139881"/>
    <x v="488"/>
    <d v="2022-12-04T00:00:00"/>
    <x v="4"/>
    <s v="Same Day"/>
    <s v="LI-9031"/>
    <s v="Lisa Carter"/>
    <x v="1"/>
    <x v="3"/>
    <x v="3"/>
    <x v="2"/>
    <x v="11"/>
    <n v="411.32"/>
    <n v="5"/>
    <n v="0"/>
    <n v="40.01"/>
  </r>
  <r>
    <n v="3724"/>
    <s v="NZ-2022-239238"/>
    <x v="1227"/>
    <d v="2022-11-19T00:00:00"/>
    <x v="4"/>
    <s v="Standard Class"/>
    <s v="PH-8261"/>
    <s v="Phillip McKay"/>
    <x v="0"/>
    <x v="1"/>
    <x v="1"/>
    <x v="0"/>
    <x v="10"/>
    <n v="587.42999999999995"/>
    <n v="5"/>
    <n v="0.1"/>
    <n v="113.12"/>
  </r>
  <r>
    <n v="3725"/>
    <s v="NZ-2025-328826"/>
    <x v="7"/>
    <d v="2025-02-02T00:00:00"/>
    <x v="3"/>
    <s v="Second Class"/>
    <s v="AN-5380"/>
    <s v="Andrew Rodgers"/>
    <x v="0"/>
    <x v="4"/>
    <x v="4"/>
    <x v="1"/>
    <x v="1"/>
    <n v="73.13"/>
    <n v="10"/>
    <n v="0.1"/>
    <n v="11.61"/>
  </r>
  <r>
    <n v="3726"/>
    <s v="NZ-2022-680894"/>
    <x v="1214"/>
    <d v="2022-10-14T00:00:00"/>
    <x v="4"/>
    <s v="Second Class"/>
    <s v="LU-4689"/>
    <s v="Luca Knight"/>
    <x v="0"/>
    <x v="2"/>
    <x v="2"/>
    <x v="1"/>
    <x v="7"/>
    <n v="1034.17"/>
    <n v="6"/>
    <n v="0"/>
    <n v="167.93"/>
  </r>
  <r>
    <n v="3727"/>
    <s v="NZ-2023-957168"/>
    <x v="277"/>
    <d v="2023-02-13T00:00:00"/>
    <x v="0"/>
    <s v="First Class"/>
    <s v="FI-6324"/>
    <s v="Finn Simpson"/>
    <x v="2"/>
    <x v="1"/>
    <x v="1"/>
    <x v="2"/>
    <x v="2"/>
    <n v="457.08"/>
    <n v="5"/>
    <n v="0.15"/>
    <n v="71.44"/>
  </r>
  <r>
    <n v="3728"/>
    <s v="NZ-2021-343305"/>
    <x v="302"/>
    <d v="2021-07-23T00:00:00"/>
    <x v="1"/>
    <s v="Second Class"/>
    <s v="MA-1249"/>
    <s v="Mareikura Allan-Schwass"/>
    <x v="1"/>
    <x v="0"/>
    <x v="0"/>
    <x v="2"/>
    <x v="9"/>
    <n v="642.39"/>
    <n v="3"/>
    <n v="0.1"/>
    <n v="162.12"/>
  </r>
  <r>
    <n v="3729"/>
    <s v="NZ-2021-560850"/>
    <x v="949"/>
    <d v="2021-08-24T00:00:00"/>
    <x v="1"/>
    <s v="Standard Class"/>
    <s v="RO-8252"/>
    <s v="Robert Bishell"/>
    <x v="2"/>
    <x v="9"/>
    <x v="6"/>
    <x v="0"/>
    <x v="4"/>
    <n v="323.73"/>
    <n v="5"/>
    <n v="0.15"/>
    <n v="73.069999999999993"/>
  </r>
  <r>
    <n v="3730"/>
    <s v="NZ-2024-561409"/>
    <x v="628"/>
    <d v="2024-01-29T00:00:00"/>
    <x v="2"/>
    <s v="First Class"/>
    <s v="AN-8954"/>
    <s v="Anita Toms"/>
    <x v="1"/>
    <x v="7"/>
    <x v="7"/>
    <x v="0"/>
    <x v="4"/>
    <n v="259.25"/>
    <n v="5"/>
    <n v="0.2"/>
    <n v="2.4900000000000002"/>
  </r>
  <r>
    <n v="3731"/>
    <s v="NZ-2023-313317"/>
    <x v="521"/>
    <d v="2023-09-24T00:00:00"/>
    <x v="0"/>
    <s v="Standard Class"/>
    <s v="MI-6963"/>
    <s v="Michael Reid-Pollard"/>
    <x v="2"/>
    <x v="7"/>
    <x v="7"/>
    <x v="2"/>
    <x v="11"/>
    <n v="1366.96"/>
    <n v="4"/>
    <n v="0.15"/>
    <n v="125.85"/>
  </r>
  <r>
    <n v="3732"/>
    <s v="NZ-2024-143471"/>
    <x v="617"/>
    <d v="2024-05-10T00:00:00"/>
    <x v="2"/>
    <s v="Standard Class"/>
    <s v="RE-8921"/>
    <s v="Rebecca Mortimer"/>
    <x v="2"/>
    <x v="0"/>
    <x v="0"/>
    <x v="1"/>
    <x v="7"/>
    <n v="148.41"/>
    <n v="8"/>
    <n v="0.1"/>
    <n v="16.47"/>
  </r>
  <r>
    <n v="3733"/>
    <s v="NZ-2024-811664"/>
    <x v="1196"/>
    <d v="2024-04-07T00:00:00"/>
    <x v="2"/>
    <s v="First Class"/>
    <s v="SI-9669"/>
    <s v="Simon Marfell"/>
    <x v="1"/>
    <x v="5"/>
    <x v="5"/>
    <x v="0"/>
    <x v="6"/>
    <n v="1213.2"/>
    <n v="1"/>
    <n v="0"/>
    <n v="176.9"/>
  </r>
  <r>
    <n v="3734"/>
    <s v="NZ-2023-278847"/>
    <x v="193"/>
    <d v="2023-06-04T00:00:00"/>
    <x v="0"/>
    <s v="Same Day"/>
    <s v="CO-4666"/>
    <s v="Cooper Brown"/>
    <x v="1"/>
    <x v="8"/>
    <x v="8"/>
    <x v="2"/>
    <x v="5"/>
    <n v="373.22"/>
    <n v="2"/>
    <n v="0"/>
    <n v="28.65"/>
  </r>
  <r>
    <n v="3735"/>
    <s v="NZ-2025-475733"/>
    <x v="335"/>
    <d v="2025-05-01T00:00:00"/>
    <x v="3"/>
    <s v="Standard Class"/>
    <s v="JO-6931"/>
    <s v="Jonathan Matthews-Orr"/>
    <x v="2"/>
    <x v="9"/>
    <x v="6"/>
    <x v="1"/>
    <x v="3"/>
    <n v="1334.89"/>
    <n v="1"/>
    <n v="0.15"/>
    <n v="28.06"/>
  </r>
  <r>
    <n v="3736"/>
    <s v="NZ-2024-383253"/>
    <x v="152"/>
    <d v="2024-12-17T00:00:00"/>
    <x v="2"/>
    <s v="First Class"/>
    <s v="AN-3509"/>
    <s v="Andrew Roberts-Hoare"/>
    <x v="2"/>
    <x v="4"/>
    <x v="4"/>
    <x v="0"/>
    <x v="0"/>
    <n v="1449.62"/>
    <n v="9"/>
    <n v="0.15"/>
    <n v="28.95"/>
  </r>
  <r>
    <n v="3737"/>
    <s v="NZ-2023-400886"/>
    <x v="1183"/>
    <d v="2023-05-15T00:00:00"/>
    <x v="0"/>
    <s v="Second Class"/>
    <s v="NO-2866"/>
    <s v="Norman Oliver"/>
    <x v="0"/>
    <x v="6"/>
    <x v="6"/>
    <x v="0"/>
    <x v="0"/>
    <n v="611.11"/>
    <n v="5"/>
    <n v="0"/>
    <n v="33.729999999999997"/>
  </r>
  <r>
    <n v="3738"/>
    <s v="NZ-2023-857514"/>
    <x v="703"/>
    <d v="2023-05-07T00:00:00"/>
    <x v="0"/>
    <s v="Second Class"/>
    <s v="WA-6805"/>
    <s v="Warren Morrison-Ireland"/>
    <x v="0"/>
    <x v="5"/>
    <x v="5"/>
    <x v="2"/>
    <x v="11"/>
    <n v="315.99"/>
    <n v="10"/>
    <n v="0.2"/>
    <n v="61.51"/>
  </r>
  <r>
    <n v="3739"/>
    <s v="NZ-2023-308227"/>
    <x v="787"/>
    <d v="2023-03-04T00:00:00"/>
    <x v="0"/>
    <s v="Standard Class"/>
    <s v="CH-4233"/>
    <s v="Christopher Small"/>
    <x v="2"/>
    <x v="1"/>
    <x v="1"/>
    <x v="0"/>
    <x v="6"/>
    <n v="819.97"/>
    <n v="4"/>
    <n v="0.15"/>
    <n v="135.51"/>
  </r>
  <r>
    <n v="3740"/>
    <s v="NZ-2022-777670"/>
    <x v="1159"/>
    <d v="2022-06-05T00:00:00"/>
    <x v="4"/>
    <s v="Same Day"/>
    <s v="KE-1305"/>
    <s v="Kenneth Ewart"/>
    <x v="1"/>
    <x v="8"/>
    <x v="8"/>
    <x v="2"/>
    <x v="2"/>
    <n v="207.28"/>
    <n v="1"/>
    <n v="0.15"/>
    <n v="13.02"/>
  </r>
  <r>
    <n v="3741"/>
    <s v="NZ-2023-288123"/>
    <x v="847"/>
    <d v="2023-08-26T00:00:00"/>
    <x v="0"/>
    <s v="Same Day"/>
    <s v="ST-9461"/>
    <s v="Stephanie O'Connor"/>
    <x v="2"/>
    <x v="8"/>
    <x v="8"/>
    <x v="1"/>
    <x v="8"/>
    <n v="187.91"/>
    <n v="6"/>
    <n v="0.15"/>
    <n v="44.07"/>
  </r>
  <r>
    <n v="3742"/>
    <s v="NZ-2021-740426"/>
    <x v="559"/>
    <d v="2021-09-22T00:00:00"/>
    <x v="1"/>
    <s v="Second Class"/>
    <s v="JA-7025"/>
    <s v="Jason Green"/>
    <x v="2"/>
    <x v="7"/>
    <x v="7"/>
    <x v="2"/>
    <x v="9"/>
    <n v="269.69"/>
    <n v="10"/>
    <n v="0"/>
    <n v="34.25"/>
  </r>
  <r>
    <n v="3743"/>
    <s v="NZ-2022-916335"/>
    <x v="1365"/>
    <d v="2022-06-04T00:00:00"/>
    <x v="4"/>
    <s v="Second Class"/>
    <s v="ME-4187"/>
    <s v="Melanie Fox"/>
    <x v="1"/>
    <x v="3"/>
    <x v="3"/>
    <x v="0"/>
    <x v="0"/>
    <n v="1379.55"/>
    <n v="7"/>
    <n v="0"/>
    <n v="259.83999999999997"/>
  </r>
  <r>
    <n v="3744"/>
    <s v="NZ-2023-144235"/>
    <x v="913"/>
    <d v="2023-10-13T00:00:00"/>
    <x v="0"/>
    <s v="Second Class"/>
    <s v="RA-4620"/>
    <s v="Rachel Ryan"/>
    <x v="0"/>
    <x v="2"/>
    <x v="2"/>
    <x v="2"/>
    <x v="5"/>
    <n v="37.840000000000003"/>
    <n v="5"/>
    <n v="0.2"/>
    <n v="2.61"/>
  </r>
  <r>
    <n v="3745"/>
    <s v="NZ-2023-504475"/>
    <x v="82"/>
    <d v="2023-10-02T00:00:00"/>
    <x v="0"/>
    <s v="Standard Class"/>
    <s v="WI-9000"/>
    <s v="William Evans"/>
    <x v="2"/>
    <x v="0"/>
    <x v="0"/>
    <x v="2"/>
    <x v="2"/>
    <n v="657.62"/>
    <n v="5"/>
    <n v="0.2"/>
    <n v="-11.06"/>
  </r>
  <r>
    <n v="3746"/>
    <s v="NZ-2023-357017"/>
    <x v="1291"/>
    <d v="2023-02-17T00:00:00"/>
    <x v="0"/>
    <s v="Same Day"/>
    <s v="CA-3647"/>
    <s v="Caleb Cresswell"/>
    <x v="1"/>
    <x v="8"/>
    <x v="8"/>
    <x v="2"/>
    <x v="11"/>
    <n v="1110.04"/>
    <n v="8"/>
    <n v="0.2"/>
    <n v="168.89"/>
  </r>
  <r>
    <n v="3747"/>
    <s v="NZ-2022-316249"/>
    <x v="1072"/>
    <d v="2022-10-08T00:00:00"/>
    <x v="4"/>
    <s v="Second Class"/>
    <s v="GL-3339"/>
    <s v="Glenn McLeod"/>
    <x v="1"/>
    <x v="2"/>
    <x v="2"/>
    <x v="2"/>
    <x v="2"/>
    <n v="564.20000000000005"/>
    <n v="7"/>
    <n v="0.1"/>
    <n v="23.9"/>
  </r>
  <r>
    <n v="3748"/>
    <s v="NZ-2023-565084"/>
    <x v="30"/>
    <d v="2023-01-20T00:00:00"/>
    <x v="0"/>
    <s v="Second Class"/>
    <s v="JE-7675"/>
    <s v="Jennifer Gray"/>
    <x v="0"/>
    <x v="3"/>
    <x v="3"/>
    <x v="0"/>
    <x v="10"/>
    <n v="612.47"/>
    <n v="3"/>
    <n v="0.15"/>
    <n v="37.340000000000003"/>
  </r>
  <r>
    <n v="3749"/>
    <s v="NZ-2025-421369"/>
    <x v="968"/>
    <d v="2025-03-12T00:00:00"/>
    <x v="3"/>
    <s v="First Class"/>
    <s v="JA-6369"/>
    <s v="Jason Evans"/>
    <x v="1"/>
    <x v="2"/>
    <x v="2"/>
    <x v="0"/>
    <x v="0"/>
    <n v="703.39"/>
    <n v="8"/>
    <n v="0.15"/>
    <n v="18.18"/>
  </r>
  <r>
    <n v="3750"/>
    <s v="NZ-2021-754261"/>
    <x v="1131"/>
    <d v="2021-12-01T00:00:00"/>
    <x v="1"/>
    <s v="First Class"/>
    <s v="BR-5655"/>
    <s v="Brendon Mason"/>
    <x v="0"/>
    <x v="2"/>
    <x v="2"/>
    <x v="1"/>
    <x v="7"/>
    <n v="571.33000000000004"/>
    <n v="5"/>
    <n v="0.15"/>
    <n v="10.62"/>
  </r>
  <r>
    <n v="3751"/>
    <s v="NZ-2022-660462"/>
    <x v="108"/>
    <d v="2022-05-07T00:00:00"/>
    <x v="4"/>
    <s v="Second Class"/>
    <s v="LI-6893"/>
    <s v="Liam Guard"/>
    <x v="0"/>
    <x v="0"/>
    <x v="0"/>
    <x v="2"/>
    <x v="5"/>
    <n v="577.66"/>
    <n v="5"/>
    <n v="0.1"/>
    <n v="84.62"/>
  </r>
  <r>
    <n v="3752"/>
    <s v="NZ-2022-480135"/>
    <x v="648"/>
    <d v="2022-12-20T00:00:00"/>
    <x v="4"/>
    <s v="Same Day"/>
    <s v="MA-2215"/>
    <s v="Matthew Shannon"/>
    <x v="2"/>
    <x v="1"/>
    <x v="1"/>
    <x v="1"/>
    <x v="7"/>
    <n v="902.39"/>
    <n v="7"/>
    <n v="0.15"/>
    <n v="36.86"/>
  </r>
  <r>
    <n v="3753"/>
    <s v="NZ-2025-424086"/>
    <x v="987"/>
    <d v="2025-03-06T00:00:00"/>
    <x v="3"/>
    <s v="Standard Class"/>
    <s v="BR-2739"/>
    <s v="Brendon Stevens"/>
    <x v="0"/>
    <x v="9"/>
    <x v="6"/>
    <x v="0"/>
    <x v="4"/>
    <n v="526.25"/>
    <n v="2"/>
    <n v="0.15"/>
    <n v="119.95"/>
  </r>
  <r>
    <n v="3754"/>
    <s v="NZ-2024-525509"/>
    <x v="1326"/>
    <d v="2024-09-15T00:00:00"/>
    <x v="2"/>
    <s v="Second Class"/>
    <s v="IS-2700"/>
    <s v="Isabella Smith"/>
    <x v="1"/>
    <x v="8"/>
    <x v="8"/>
    <x v="1"/>
    <x v="1"/>
    <n v="121.3"/>
    <n v="4"/>
    <n v="0.15"/>
    <n v="14.57"/>
  </r>
  <r>
    <n v="3755"/>
    <s v="NZ-2025-859058"/>
    <x v="825"/>
    <d v="2025-04-18T00:00:00"/>
    <x v="3"/>
    <s v="First Class"/>
    <s v="AS-9669"/>
    <s v="Ashley Farland"/>
    <x v="2"/>
    <x v="6"/>
    <x v="6"/>
    <x v="0"/>
    <x v="10"/>
    <n v="488.11"/>
    <n v="10"/>
    <n v="0.2"/>
    <n v="-9.36"/>
  </r>
  <r>
    <n v="3756"/>
    <s v="NZ-2024-282849"/>
    <x v="1323"/>
    <d v="2024-09-30T00:00:00"/>
    <x v="2"/>
    <s v="First Class"/>
    <s v="AN-5150"/>
    <s v="Anthony Taylor-Boyd"/>
    <x v="2"/>
    <x v="5"/>
    <x v="5"/>
    <x v="2"/>
    <x v="11"/>
    <n v="1349.32"/>
    <n v="10"/>
    <n v="0.1"/>
    <n v="117.3"/>
  </r>
  <r>
    <n v="3757"/>
    <s v="NZ-2022-641852"/>
    <x v="1324"/>
    <d v="2022-03-24T00:00:00"/>
    <x v="4"/>
    <s v="Same Day"/>
    <s v="SA-5772"/>
    <s v="Sandra Smith"/>
    <x v="1"/>
    <x v="4"/>
    <x v="4"/>
    <x v="1"/>
    <x v="1"/>
    <n v="785.52"/>
    <n v="1"/>
    <n v="0.15"/>
    <n v="10.72"/>
  </r>
  <r>
    <n v="3758"/>
    <s v="NZ-2025-656684"/>
    <x v="1199"/>
    <d v="2025-05-23T00:00:00"/>
    <x v="3"/>
    <s v="Second Class"/>
    <s v="JO-6876"/>
    <s v="Joseph Wood-Scott"/>
    <x v="1"/>
    <x v="9"/>
    <x v="6"/>
    <x v="0"/>
    <x v="0"/>
    <n v="1194.97"/>
    <n v="10"/>
    <n v="0.1"/>
    <n v="220.32"/>
  </r>
  <r>
    <n v="3759"/>
    <s v="NZ-2024-963978"/>
    <x v="1297"/>
    <d v="2024-10-24T00:00:00"/>
    <x v="2"/>
    <s v="Second Class"/>
    <s v="LU-6935"/>
    <s v="Luke Clifford"/>
    <x v="2"/>
    <x v="3"/>
    <x v="3"/>
    <x v="0"/>
    <x v="0"/>
    <n v="780.73"/>
    <n v="2"/>
    <n v="0.15"/>
    <n v="133.62"/>
  </r>
  <r>
    <n v="3760"/>
    <s v="NZ-2024-545788"/>
    <x v="480"/>
    <d v="2024-03-23T00:00:00"/>
    <x v="2"/>
    <s v="Standard Class"/>
    <s v="EL-6636"/>
    <s v="Ella Haines"/>
    <x v="2"/>
    <x v="3"/>
    <x v="3"/>
    <x v="2"/>
    <x v="5"/>
    <n v="371.92"/>
    <n v="2"/>
    <n v="0"/>
    <n v="40.99"/>
  </r>
  <r>
    <n v="3761"/>
    <s v="NZ-2025-987274"/>
    <x v="838"/>
    <d v="2025-03-26T00:00:00"/>
    <x v="3"/>
    <s v="Second Class"/>
    <s v="SA-3199"/>
    <s v="Sandra Barnes"/>
    <x v="0"/>
    <x v="5"/>
    <x v="5"/>
    <x v="1"/>
    <x v="7"/>
    <n v="1409.57"/>
    <n v="4"/>
    <n v="0"/>
    <n v="410.34"/>
  </r>
  <r>
    <n v="3762"/>
    <s v="NZ-2023-705799"/>
    <x v="564"/>
    <d v="2023-04-11T00:00:00"/>
    <x v="0"/>
    <s v="Second Class"/>
    <s v="RA-6105"/>
    <s v="Rachael Oliver"/>
    <x v="1"/>
    <x v="6"/>
    <x v="6"/>
    <x v="0"/>
    <x v="4"/>
    <n v="72.47"/>
    <n v="6"/>
    <n v="0.15"/>
    <n v="0.05"/>
  </r>
  <r>
    <n v="3763"/>
    <s v="NZ-2024-295726"/>
    <x v="701"/>
    <d v="2024-06-21T00:00:00"/>
    <x v="2"/>
    <s v="Second Class"/>
    <s v="AL-4833"/>
    <s v="Alice Gifford-Lucas"/>
    <x v="1"/>
    <x v="7"/>
    <x v="7"/>
    <x v="2"/>
    <x v="11"/>
    <n v="1373.42"/>
    <n v="8"/>
    <n v="0.15"/>
    <n v="198.09"/>
  </r>
  <r>
    <n v="3764"/>
    <s v="NZ-2024-857817"/>
    <x v="929"/>
    <d v="2024-05-18T00:00:00"/>
    <x v="2"/>
    <s v="First Class"/>
    <s v="GE-4379"/>
    <s v="Georgia Brown"/>
    <x v="2"/>
    <x v="7"/>
    <x v="7"/>
    <x v="0"/>
    <x v="6"/>
    <n v="877.18"/>
    <n v="1"/>
    <n v="0.2"/>
    <n v="2.0299999999999998"/>
  </r>
  <r>
    <n v="3765"/>
    <s v="NZ-2023-684087"/>
    <x v="27"/>
    <d v="2023-03-20T00:00:00"/>
    <x v="0"/>
    <s v="Same Day"/>
    <s v="TO-5580"/>
    <s v="Toni Smith"/>
    <x v="1"/>
    <x v="1"/>
    <x v="1"/>
    <x v="0"/>
    <x v="4"/>
    <n v="750.41"/>
    <n v="2"/>
    <n v="0.1"/>
    <n v="46.87"/>
  </r>
  <r>
    <n v="3766"/>
    <s v="NZ-2022-133305"/>
    <x v="175"/>
    <d v="2022-09-05T00:00:00"/>
    <x v="4"/>
    <s v="Second Class"/>
    <s v="DA-4445"/>
    <s v="Daniel Turner-Griffin"/>
    <x v="0"/>
    <x v="2"/>
    <x v="2"/>
    <x v="2"/>
    <x v="11"/>
    <n v="998.81"/>
    <n v="6"/>
    <n v="0.1"/>
    <n v="30.19"/>
  </r>
  <r>
    <n v="3767"/>
    <s v="NZ-2022-863445"/>
    <x v="88"/>
    <d v="2022-09-25T00:00:00"/>
    <x v="4"/>
    <s v="First Class"/>
    <s v="JA-1612"/>
    <s v="Jake Crawford"/>
    <x v="0"/>
    <x v="7"/>
    <x v="7"/>
    <x v="2"/>
    <x v="9"/>
    <n v="1094.8599999999999"/>
    <n v="1"/>
    <n v="0.15"/>
    <n v="107.11"/>
  </r>
  <r>
    <n v="3768"/>
    <s v="NZ-2024-222449"/>
    <x v="480"/>
    <d v="2024-03-22T00:00:00"/>
    <x v="2"/>
    <s v="Standard Class"/>
    <s v="RA-5737"/>
    <s v="Rachel Ward"/>
    <x v="0"/>
    <x v="6"/>
    <x v="6"/>
    <x v="0"/>
    <x v="6"/>
    <n v="652.73"/>
    <n v="8"/>
    <n v="0.15"/>
    <n v="2.5499999999999998"/>
  </r>
  <r>
    <n v="3769"/>
    <s v="NZ-2021-943308"/>
    <x v="374"/>
    <d v="2021-08-15T00:00:00"/>
    <x v="1"/>
    <s v="First Class"/>
    <s v="RA-8144"/>
    <s v="Rachel Gray"/>
    <x v="0"/>
    <x v="2"/>
    <x v="2"/>
    <x v="0"/>
    <x v="6"/>
    <n v="977.24"/>
    <n v="10"/>
    <n v="0"/>
    <n v="158.37"/>
  </r>
  <r>
    <n v="3770"/>
    <s v="NZ-2022-236186"/>
    <x v="191"/>
    <d v="2022-03-23T00:00:00"/>
    <x v="4"/>
    <s v="First Class"/>
    <s v="TE-3458"/>
    <s v="Teresa Richards"/>
    <x v="2"/>
    <x v="6"/>
    <x v="6"/>
    <x v="1"/>
    <x v="3"/>
    <n v="1231.55"/>
    <n v="5"/>
    <n v="0"/>
    <n v="118.29"/>
  </r>
  <r>
    <n v="3771"/>
    <s v="NZ-2022-780371"/>
    <x v="976"/>
    <d v="2022-09-06T00:00:00"/>
    <x v="4"/>
    <s v="First Class"/>
    <s v="ST-3775"/>
    <s v="Stephen Gee"/>
    <x v="2"/>
    <x v="4"/>
    <x v="4"/>
    <x v="0"/>
    <x v="0"/>
    <n v="731.72"/>
    <n v="10"/>
    <n v="0.2"/>
    <n v="29.73"/>
  </r>
  <r>
    <n v="3772"/>
    <s v="NZ-2024-576013"/>
    <x v="912"/>
    <d v="2024-03-01T00:00:00"/>
    <x v="2"/>
    <s v="First Class"/>
    <s v="GR-6153"/>
    <s v="Grace Mitchell-Sinclair"/>
    <x v="1"/>
    <x v="0"/>
    <x v="0"/>
    <x v="0"/>
    <x v="6"/>
    <n v="1379.62"/>
    <n v="7"/>
    <n v="0.1"/>
    <n v="165.27"/>
  </r>
  <r>
    <n v="3773"/>
    <s v="NZ-2022-613327"/>
    <x v="508"/>
    <d v="2022-09-30T00:00:00"/>
    <x v="4"/>
    <s v="First Class"/>
    <s v="AS-7938"/>
    <s v="Ashley Barnes"/>
    <x v="1"/>
    <x v="5"/>
    <x v="5"/>
    <x v="0"/>
    <x v="0"/>
    <n v="207.95"/>
    <n v="2"/>
    <n v="0.2"/>
    <n v="35.5"/>
  </r>
  <r>
    <n v="3774"/>
    <s v="NZ-2025-337712"/>
    <x v="130"/>
    <d v="2025-01-15T00:00:00"/>
    <x v="3"/>
    <s v="Second Class"/>
    <s v="CA-3044"/>
    <s v="Carl Ritchie"/>
    <x v="2"/>
    <x v="4"/>
    <x v="4"/>
    <x v="1"/>
    <x v="3"/>
    <n v="948.37"/>
    <n v="8"/>
    <n v="0"/>
    <n v="250.41"/>
  </r>
  <r>
    <n v="3775"/>
    <s v="NZ-2024-187652"/>
    <x v="29"/>
    <d v="2024-06-30T00:00:00"/>
    <x v="2"/>
    <s v="Standard Class"/>
    <s v="GR-8083"/>
    <s v="Grace Parkes-Reid"/>
    <x v="2"/>
    <x v="1"/>
    <x v="1"/>
    <x v="2"/>
    <x v="9"/>
    <n v="992.29"/>
    <n v="2"/>
    <n v="0"/>
    <n v="30.68"/>
  </r>
  <r>
    <n v="3776"/>
    <s v="NZ-2024-568422"/>
    <x v="888"/>
    <d v="2024-11-12T00:00:00"/>
    <x v="2"/>
    <s v="Second Class"/>
    <s v="LE-8905"/>
    <s v="Leslie Cole"/>
    <x v="0"/>
    <x v="8"/>
    <x v="8"/>
    <x v="2"/>
    <x v="5"/>
    <n v="397.13"/>
    <n v="5"/>
    <n v="0.15"/>
    <n v="4.3099999999999996"/>
  </r>
  <r>
    <n v="3777"/>
    <s v="NZ-2024-976279"/>
    <x v="876"/>
    <d v="2024-02-16T00:00:00"/>
    <x v="2"/>
    <s v="Same Day"/>
    <s v="MU-3879"/>
    <s v="Murray Findlay"/>
    <x v="2"/>
    <x v="3"/>
    <x v="3"/>
    <x v="2"/>
    <x v="5"/>
    <n v="1468.62"/>
    <n v="6"/>
    <n v="0"/>
    <n v="306.54000000000002"/>
  </r>
  <r>
    <n v="3778"/>
    <s v="NZ-2024-743701"/>
    <x v="558"/>
    <d v="2024-07-21T00:00:00"/>
    <x v="2"/>
    <s v="First Class"/>
    <s v="LI-9573"/>
    <s v="Lisa Wood"/>
    <x v="1"/>
    <x v="0"/>
    <x v="0"/>
    <x v="1"/>
    <x v="3"/>
    <n v="1025.26"/>
    <n v="2"/>
    <n v="0.15"/>
    <n v="80.97"/>
  </r>
  <r>
    <n v="3779"/>
    <s v="NZ-2023-535100"/>
    <x v="1211"/>
    <d v="2023-10-02T00:00:00"/>
    <x v="0"/>
    <s v="Standard Class"/>
    <s v="LA-4437"/>
    <s v="Lauren Gill"/>
    <x v="2"/>
    <x v="9"/>
    <x v="6"/>
    <x v="1"/>
    <x v="8"/>
    <n v="848.55"/>
    <n v="6"/>
    <n v="0.15"/>
    <n v="48.7"/>
  </r>
  <r>
    <n v="3780"/>
    <s v="NZ-2025-480124"/>
    <x v="1156"/>
    <d v="2025-05-19T00:00:00"/>
    <x v="3"/>
    <s v="First Class"/>
    <s v="DO-6528"/>
    <s v="Donna Page"/>
    <x v="1"/>
    <x v="7"/>
    <x v="7"/>
    <x v="1"/>
    <x v="1"/>
    <n v="1247.56"/>
    <n v="6"/>
    <n v="0"/>
    <n v="183.69"/>
  </r>
  <r>
    <n v="3781"/>
    <s v="NZ-2023-603183"/>
    <x v="1048"/>
    <d v="2023-02-12T00:00:00"/>
    <x v="0"/>
    <s v="First Class"/>
    <s v="BA-8018"/>
    <s v="Barbara Brown"/>
    <x v="2"/>
    <x v="1"/>
    <x v="1"/>
    <x v="1"/>
    <x v="1"/>
    <n v="174.77"/>
    <n v="10"/>
    <n v="0.15"/>
    <n v="9.68"/>
  </r>
  <r>
    <n v="3782"/>
    <s v="NZ-2025-702268"/>
    <x v="1219"/>
    <d v="2025-03-17T00:00:00"/>
    <x v="3"/>
    <s v="Same Day"/>
    <s v="HE-2641"/>
    <s v="Heather Faulkner"/>
    <x v="2"/>
    <x v="9"/>
    <x v="6"/>
    <x v="2"/>
    <x v="9"/>
    <n v="709.99"/>
    <n v="8"/>
    <n v="0.1"/>
    <n v="139.43"/>
  </r>
  <r>
    <n v="3783"/>
    <s v="NZ-2022-591752"/>
    <x v="346"/>
    <d v="2022-10-31T00:00:00"/>
    <x v="4"/>
    <s v="Standard Class"/>
    <s v="WI-5707"/>
    <s v="Wikitoria Marshall"/>
    <x v="0"/>
    <x v="9"/>
    <x v="6"/>
    <x v="2"/>
    <x v="11"/>
    <n v="164.03"/>
    <n v="1"/>
    <n v="0.2"/>
    <n v="13.39"/>
  </r>
  <r>
    <n v="3784"/>
    <s v="NZ-2024-394981"/>
    <x v="98"/>
    <d v="2024-03-14T00:00:00"/>
    <x v="2"/>
    <s v="Standard Class"/>
    <s v="SU-5994"/>
    <s v="Suzanne Woolley"/>
    <x v="2"/>
    <x v="8"/>
    <x v="8"/>
    <x v="1"/>
    <x v="8"/>
    <n v="791.11"/>
    <n v="7"/>
    <n v="0"/>
    <n v="206.75"/>
  </r>
  <r>
    <n v="3785"/>
    <s v="NZ-2024-374393"/>
    <x v="29"/>
    <d v="2024-06-28T00:00:00"/>
    <x v="2"/>
    <s v="First Class"/>
    <s v="DA-3878"/>
    <s v="David Buick"/>
    <x v="1"/>
    <x v="8"/>
    <x v="8"/>
    <x v="1"/>
    <x v="3"/>
    <n v="482.24"/>
    <n v="9"/>
    <n v="0.1"/>
    <n v="87.01"/>
  </r>
  <r>
    <n v="3786"/>
    <s v="NZ-2022-936752"/>
    <x v="64"/>
    <d v="2022-03-25T00:00:00"/>
    <x v="4"/>
    <s v="First Class"/>
    <s v="WI-3023"/>
    <s v="William Williams"/>
    <x v="0"/>
    <x v="6"/>
    <x v="6"/>
    <x v="2"/>
    <x v="9"/>
    <n v="1144.06"/>
    <n v="1"/>
    <n v="0.1"/>
    <n v="263.39"/>
  </r>
  <r>
    <n v="3787"/>
    <s v="NZ-2023-411954"/>
    <x v="1151"/>
    <d v="2023-10-06T00:00:00"/>
    <x v="0"/>
    <s v="Same Day"/>
    <s v="DA-3020"/>
    <s v="David Donaldson"/>
    <x v="1"/>
    <x v="3"/>
    <x v="3"/>
    <x v="1"/>
    <x v="3"/>
    <n v="129.94999999999999"/>
    <n v="10"/>
    <n v="0.1"/>
    <n v="23.22"/>
  </r>
  <r>
    <n v="3788"/>
    <s v="NZ-2021-588898"/>
    <x v="220"/>
    <d v="2021-12-11T00:00:00"/>
    <x v="1"/>
    <s v="Standard Class"/>
    <s v="EL-9362"/>
    <s v="Elizabeth Richards"/>
    <x v="0"/>
    <x v="9"/>
    <x v="6"/>
    <x v="0"/>
    <x v="10"/>
    <n v="325.76"/>
    <n v="4"/>
    <n v="0.15"/>
    <n v="9.0399999999999991"/>
  </r>
  <r>
    <n v="3789"/>
    <s v="NZ-2023-630869"/>
    <x v="87"/>
    <d v="2023-09-01T00:00:00"/>
    <x v="0"/>
    <s v="Same Day"/>
    <s v="BR-1579"/>
    <s v="Brent Jones"/>
    <x v="0"/>
    <x v="2"/>
    <x v="2"/>
    <x v="2"/>
    <x v="11"/>
    <n v="409.67"/>
    <n v="8"/>
    <n v="0.2"/>
    <n v="6.23"/>
  </r>
  <r>
    <n v="3790"/>
    <s v="NZ-2022-218418"/>
    <x v="1035"/>
    <d v="2022-07-06T00:00:00"/>
    <x v="4"/>
    <s v="Second Class"/>
    <s v="DA-3770"/>
    <s v="David Jarvis"/>
    <x v="1"/>
    <x v="4"/>
    <x v="4"/>
    <x v="0"/>
    <x v="6"/>
    <n v="1395.58"/>
    <n v="8"/>
    <n v="0"/>
    <n v="50.5"/>
  </r>
  <r>
    <n v="3791"/>
    <s v="NZ-2021-591331"/>
    <x v="1247"/>
    <d v="2021-10-16T00:00:00"/>
    <x v="1"/>
    <s v="Standard Class"/>
    <s v="SA-8835"/>
    <s v="Sarah Davey"/>
    <x v="1"/>
    <x v="4"/>
    <x v="4"/>
    <x v="1"/>
    <x v="1"/>
    <n v="951.64"/>
    <n v="7"/>
    <n v="0"/>
    <n v="183.62"/>
  </r>
  <r>
    <n v="3792"/>
    <s v="NZ-2024-446953"/>
    <x v="1263"/>
    <d v="2024-04-18T00:00:00"/>
    <x v="2"/>
    <s v="Standard Class"/>
    <s v="TY-6826"/>
    <s v="Tyler Lee-Carter"/>
    <x v="1"/>
    <x v="3"/>
    <x v="3"/>
    <x v="0"/>
    <x v="10"/>
    <n v="1283.3699999999999"/>
    <n v="4"/>
    <n v="0.15"/>
    <n v="280.68"/>
  </r>
  <r>
    <n v="3793"/>
    <s v="NZ-2022-904132"/>
    <x v="81"/>
    <d v="2022-01-07T00:00:00"/>
    <x v="4"/>
    <s v="First Class"/>
    <s v="JE-2592"/>
    <s v="Jessica Taylor"/>
    <x v="0"/>
    <x v="1"/>
    <x v="1"/>
    <x v="0"/>
    <x v="6"/>
    <n v="964.12"/>
    <n v="5"/>
    <n v="0.15"/>
    <n v="54.24"/>
  </r>
  <r>
    <n v="3794"/>
    <s v="NZ-2022-492339"/>
    <x v="1046"/>
    <d v="2022-09-22T00:00:00"/>
    <x v="4"/>
    <s v="Same Day"/>
    <s v="WE-1132"/>
    <s v="Wendy Williams"/>
    <x v="2"/>
    <x v="0"/>
    <x v="0"/>
    <x v="0"/>
    <x v="10"/>
    <n v="1005.12"/>
    <n v="2"/>
    <n v="0"/>
    <n v="42.84"/>
  </r>
  <r>
    <n v="3795"/>
    <s v="NZ-2022-490710"/>
    <x v="976"/>
    <d v="2022-09-06T00:00:00"/>
    <x v="4"/>
    <s v="First Class"/>
    <s v="MA-2714"/>
    <s v="Matthew Donaldson"/>
    <x v="2"/>
    <x v="5"/>
    <x v="5"/>
    <x v="1"/>
    <x v="1"/>
    <n v="969.94"/>
    <n v="9"/>
    <n v="0.15"/>
    <n v="14.41"/>
  </r>
  <r>
    <n v="3796"/>
    <s v="NZ-2025-375143"/>
    <x v="1366"/>
    <d v="2025-01-08T00:00:00"/>
    <x v="3"/>
    <s v="Same Day"/>
    <s v="GR-7852"/>
    <s v="Graeme Ford"/>
    <x v="1"/>
    <x v="1"/>
    <x v="1"/>
    <x v="0"/>
    <x v="4"/>
    <n v="810.39"/>
    <n v="3"/>
    <n v="0.2"/>
    <n v="94.88"/>
  </r>
  <r>
    <n v="3797"/>
    <s v="NZ-2024-581434"/>
    <x v="1260"/>
    <d v="2024-11-09T00:00:00"/>
    <x v="2"/>
    <s v="Standard Class"/>
    <s v="AN-8360"/>
    <s v="Anaru Lang"/>
    <x v="2"/>
    <x v="0"/>
    <x v="0"/>
    <x v="1"/>
    <x v="1"/>
    <n v="208.53"/>
    <n v="10"/>
    <n v="0"/>
    <n v="19.28"/>
  </r>
  <r>
    <n v="3798"/>
    <s v="NZ-2023-816165"/>
    <x v="318"/>
    <d v="2023-04-01T00:00:00"/>
    <x v="0"/>
    <s v="Standard Class"/>
    <s v="JO-9107"/>
    <s v="Joshua Nicholas"/>
    <x v="2"/>
    <x v="8"/>
    <x v="8"/>
    <x v="1"/>
    <x v="7"/>
    <n v="536.29"/>
    <n v="5"/>
    <n v="0.2"/>
    <n v="60.59"/>
  </r>
  <r>
    <n v="3799"/>
    <s v="NZ-2024-850993"/>
    <x v="822"/>
    <d v="2024-08-04T00:00:00"/>
    <x v="2"/>
    <s v="Same Day"/>
    <s v="JA-7846"/>
    <s v="Jacqueline Johnston"/>
    <x v="1"/>
    <x v="8"/>
    <x v="8"/>
    <x v="0"/>
    <x v="0"/>
    <n v="185.68"/>
    <n v="8"/>
    <n v="0.1"/>
    <n v="35.83"/>
  </r>
  <r>
    <n v="3800"/>
    <s v="NZ-2021-571259"/>
    <x v="1244"/>
    <d v="2021-09-17T00:00:00"/>
    <x v="1"/>
    <s v="Same Day"/>
    <s v="GA-8472"/>
    <s v="Garry Jacques"/>
    <x v="0"/>
    <x v="3"/>
    <x v="3"/>
    <x v="2"/>
    <x v="2"/>
    <n v="150.15"/>
    <n v="10"/>
    <n v="0.15"/>
    <n v="8.52"/>
  </r>
  <r>
    <n v="3801"/>
    <s v="NZ-2023-591814"/>
    <x v="1141"/>
    <d v="2023-10-22T00:00:00"/>
    <x v="0"/>
    <s v="Second Class"/>
    <s v="KA-3146"/>
    <s v="Karyn Kerr"/>
    <x v="1"/>
    <x v="1"/>
    <x v="1"/>
    <x v="1"/>
    <x v="1"/>
    <n v="1150.52"/>
    <n v="4"/>
    <n v="0.15"/>
    <n v="11.73"/>
  </r>
  <r>
    <n v="3802"/>
    <s v="NZ-2023-100022"/>
    <x v="1023"/>
    <d v="2023-06-27T00:00:00"/>
    <x v="0"/>
    <s v="Standard Class"/>
    <s v="LA-6990"/>
    <s v="Lance Booth"/>
    <x v="0"/>
    <x v="9"/>
    <x v="6"/>
    <x v="0"/>
    <x v="10"/>
    <n v="1242.06"/>
    <n v="8"/>
    <n v="0.1"/>
    <n v="85.16"/>
  </r>
  <r>
    <n v="3803"/>
    <s v="NZ-2024-822105"/>
    <x v="640"/>
    <d v="2024-09-09T00:00:00"/>
    <x v="2"/>
    <s v="First Class"/>
    <s v="JU-3507"/>
    <s v="Judith Morrison"/>
    <x v="0"/>
    <x v="7"/>
    <x v="7"/>
    <x v="1"/>
    <x v="8"/>
    <n v="1199.05"/>
    <n v="10"/>
    <n v="0.1"/>
    <n v="240.1"/>
  </r>
  <r>
    <n v="3804"/>
    <s v="NZ-2024-311582"/>
    <x v="348"/>
    <d v="2024-07-28T00:00:00"/>
    <x v="2"/>
    <s v="Same Day"/>
    <s v="SU-7420"/>
    <s v="Summer Soper"/>
    <x v="0"/>
    <x v="9"/>
    <x v="6"/>
    <x v="2"/>
    <x v="5"/>
    <n v="527.29"/>
    <n v="8"/>
    <n v="0.2"/>
    <n v="103.33"/>
  </r>
  <r>
    <n v="3805"/>
    <s v="NZ-2024-509017"/>
    <x v="1367"/>
    <d v="2024-01-24T00:00:00"/>
    <x v="2"/>
    <s v="Standard Class"/>
    <s v="CH-3207"/>
    <s v="Christopher Patterson"/>
    <x v="2"/>
    <x v="1"/>
    <x v="1"/>
    <x v="2"/>
    <x v="9"/>
    <n v="432.92"/>
    <n v="6"/>
    <n v="0.1"/>
    <n v="76.08"/>
  </r>
  <r>
    <n v="3806"/>
    <s v="NZ-2022-603056"/>
    <x v="175"/>
    <d v="2022-09-01T00:00:00"/>
    <x v="4"/>
    <s v="First Class"/>
    <s v="EL-8718"/>
    <s v="Elizabeth Foot"/>
    <x v="1"/>
    <x v="9"/>
    <x v="6"/>
    <x v="1"/>
    <x v="7"/>
    <n v="953.94"/>
    <n v="4"/>
    <n v="0.15"/>
    <n v="177.78"/>
  </r>
  <r>
    <n v="3807"/>
    <s v="NZ-2024-736174"/>
    <x v="630"/>
    <d v="2024-02-03T00:00:00"/>
    <x v="2"/>
    <s v="First Class"/>
    <s v="BA-5196"/>
    <s v="Barry Bond"/>
    <x v="0"/>
    <x v="5"/>
    <x v="5"/>
    <x v="2"/>
    <x v="9"/>
    <n v="941.32"/>
    <n v="2"/>
    <n v="0.1"/>
    <n v="24.45"/>
  </r>
  <r>
    <n v="3808"/>
    <s v="NZ-2023-568934"/>
    <x v="143"/>
    <d v="2023-03-29T00:00:00"/>
    <x v="0"/>
    <s v="Same Day"/>
    <s v="DA-3012"/>
    <s v="Damian Stevens"/>
    <x v="2"/>
    <x v="8"/>
    <x v="8"/>
    <x v="1"/>
    <x v="7"/>
    <n v="927.53"/>
    <n v="10"/>
    <n v="0"/>
    <n v="189.59"/>
  </r>
  <r>
    <n v="3809"/>
    <s v="NZ-2022-449440"/>
    <x v="691"/>
    <d v="2022-01-05T00:00:00"/>
    <x v="4"/>
    <s v="Second Class"/>
    <s v="LU-2122"/>
    <s v="Lucy Harris"/>
    <x v="0"/>
    <x v="5"/>
    <x v="5"/>
    <x v="1"/>
    <x v="3"/>
    <n v="967.9"/>
    <n v="5"/>
    <n v="0"/>
    <n v="42.87"/>
  </r>
  <r>
    <n v="3810"/>
    <s v="NZ-2024-773049"/>
    <x v="558"/>
    <d v="2024-07-21T00:00:00"/>
    <x v="2"/>
    <s v="Same Day"/>
    <s v="DE-8937"/>
    <s v="Deborah Wills"/>
    <x v="1"/>
    <x v="4"/>
    <x v="4"/>
    <x v="0"/>
    <x v="0"/>
    <n v="430.66"/>
    <n v="5"/>
    <n v="0.15"/>
    <n v="39.200000000000003"/>
  </r>
  <r>
    <n v="3811"/>
    <s v="NZ-2024-881269"/>
    <x v="1070"/>
    <d v="2024-10-28T00:00:00"/>
    <x v="2"/>
    <s v="Same Day"/>
    <s v="NI-5867"/>
    <s v="Nicola Smith"/>
    <x v="2"/>
    <x v="1"/>
    <x v="1"/>
    <x v="2"/>
    <x v="2"/>
    <n v="205.81"/>
    <n v="9"/>
    <n v="0"/>
    <n v="19.52"/>
  </r>
  <r>
    <n v="3812"/>
    <s v="NZ-2022-578770"/>
    <x v="993"/>
    <d v="2022-01-17T00:00:00"/>
    <x v="4"/>
    <s v="Standard Class"/>
    <s v="DO-8544"/>
    <s v="Donald Hutchinson"/>
    <x v="0"/>
    <x v="3"/>
    <x v="3"/>
    <x v="2"/>
    <x v="2"/>
    <n v="166.42"/>
    <n v="3"/>
    <n v="0.1"/>
    <n v="23.38"/>
  </r>
  <r>
    <n v="3813"/>
    <s v="NZ-2022-990382"/>
    <x v="1368"/>
    <d v="2022-06-12T00:00:00"/>
    <x v="4"/>
    <s v="Same Day"/>
    <s v="GE-8686"/>
    <s v="George Rasmussen"/>
    <x v="1"/>
    <x v="4"/>
    <x v="4"/>
    <x v="2"/>
    <x v="2"/>
    <n v="498.66"/>
    <n v="2"/>
    <n v="0.1"/>
    <n v="123.62"/>
  </r>
  <r>
    <n v="3814"/>
    <s v="NZ-2022-306193"/>
    <x v="1369"/>
    <d v="2022-02-28T00:00:00"/>
    <x v="4"/>
    <s v="First Class"/>
    <s v="DA-7868"/>
    <s v="Daniel Brown"/>
    <x v="2"/>
    <x v="0"/>
    <x v="0"/>
    <x v="0"/>
    <x v="4"/>
    <n v="1275.77"/>
    <n v="2"/>
    <n v="0.2"/>
    <n v="126.05"/>
  </r>
  <r>
    <n v="3815"/>
    <s v="NZ-2023-713793"/>
    <x v="1342"/>
    <d v="2023-06-22T00:00:00"/>
    <x v="0"/>
    <s v="First Class"/>
    <s v="PH-2358"/>
    <s v="Phoenix Wallis"/>
    <x v="1"/>
    <x v="4"/>
    <x v="4"/>
    <x v="1"/>
    <x v="7"/>
    <n v="811.02"/>
    <n v="4"/>
    <n v="0"/>
    <n v="160.26"/>
  </r>
  <r>
    <n v="3816"/>
    <s v="NZ-2024-792900"/>
    <x v="405"/>
    <d v="2024-05-04T00:00:00"/>
    <x v="2"/>
    <s v="First Class"/>
    <s v="AN-8440"/>
    <s v="Anna Hansen"/>
    <x v="1"/>
    <x v="8"/>
    <x v="8"/>
    <x v="2"/>
    <x v="9"/>
    <n v="882.15"/>
    <n v="7"/>
    <n v="0.2"/>
    <n v="89.58"/>
  </r>
  <r>
    <n v="3817"/>
    <s v="NZ-2021-505081"/>
    <x v="435"/>
    <d v="2021-08-09T00:00:00"/>
    <x v="1"/>
    <s v="Same Day"/>
    <s v="PE-9313"/>
    <s v="Peter Findlay"/>
    <x v="0"/>
    <x v="4"/>
    <x v="4"/>
    <x v="1"/>
    <x v="3"/>
    <n v="42.58"/>
    <n v="3"/>
    <n v="0.1"/>
    <n v="4.93"/>
  </r>
  <r>
    <n v="3818"/>
    <s v="NZ-2024-266721"/>
    <x v="617"/>
    <d v="2024-05-05T00:00:00"/>
    <x v="2"/>
    <s v="Standard Class"/>
    <s v="RO-7190"/>
    <s v="Roger Gibson"/>
    <x v="0"/>
    <x v="2"/>
    <x v="2"/>
    <x v="0"/>
    <x v="6"/>
    <n v="341.41"/>
    <n v="2"/>
    <n v="0"/>
    <n v="71.790000000000006"/>
  </r>
  <r>
    <n v="3819"/>
    <s v="NZ-2022-408608"/>
    <x v="812"/>
    <d v="2022-04-13T00:00:00"/>
    <x v="4"/>
    <s v="Standard Class"/>
    <s v="JO-8610"/>
    <s v="Joseph Tanner"/>
    <x v="2"/>
    <x v="4"/>
    <x v="4"/>
    <x v="1"/>
    <x v="3"/>
    <n v="1139.22"/>
    <n v="9"/>
    <n v="0.2"/>
    <n v="50.94"/>
  </r>
  <r>
    <n v="3820"/>
    <s v="NZ-2022-390829"/>
    <x v="372"/>
    <d v="2022-01-21T00:00:00"/>
    <x v="4"/>
    <s v="Standard Class"/>
    <s v="ME-2190"/>
    <s v="Melissa Satherley"/>
    <x v="0"/>
    <x v="9"/>
    <x v="6"/>
    <x v="2"/>
    <x v="11"/>
    <n v="990.56"/>
    <n v="1"/>
    <n v="0.2"/>
    <n v="196.05"/>
  </r>
  <r>
    <n v="3821"/>
    <s v="NZ-2022-989010"/>
    <x v="786"/>
    <d v="2022-07-23T00:00:00"/>
    <x v="4"/>
    <s v="Second Class"/>
    <s v="KA-7935"/>
    <s v="Kay Thomas"/>
    <x v="0"/>
    <x v="2"/>
    <x v="2"/>
    <x v="1"/>
    <x v="7"/>
    <n v="772.13"/>
    <n v="3"/>
    <n v="0.2"/>
    <n v="29"/>
  </r>
  <r>
    <n v="3822"/>
    <s v="NZ-2023-729526"/>
    <x v="916"/>
    <d v="2023-05-03T00:00:00"/>
    <x v="0"/>
    <s v="Standard Class"/>
    <s v="KE-4795"/>
    <s v="Kelsey Rogers"/>
    <x v="2"/>
    <x v="0"/>
    <x v="0"/>
    <x v="0"/>
    <x v="4"/>
    <n v="238.14"/>
    <n v="8"/>
    <n v="0.1"/>
    <n v="35.770000000000003"/>
  </r>
  <r>
    <n v="3823"/>
    <s v="NZ-2025-324867"/>
    <x v="236"/>
    <d v="2025-01-20T00:00:00"/>
    <x v="3"/>
    <s v="First Class"/>
    <s v="NI-1382"/>
    <s v="Nicholas Anderson"/>
    <x v="0"/>
    <x v="4"/>
    <x v="4"/>
    <x v="1"/>
    <x v="8"/>
    <n v="864.01"/>
    <n v="4"/>
    <n v="0.15"/>
    <n v="-3.9"/>
  </r>
  <r>
    <n v="3824"/>
    <s v="NZ-2023-476543"/>
    <x v="110"/>
    <d v="2023-10-11T00:00:00"/>
    <x v="0"/>
    <s v="Second Class"/>
    <s v="PA-6659"/>
    <s v="Patricia Booker"/>
    <x v="0"/>
    <x v="3"/>
    <x v="3"/>
    <x v="1"/>
    <x v="8"/>
    <n v="1289.53"/>
    <n v="4"/>
    <n v="0.15"/>
    <n v="139.49"/>
  </r>
  <r>
    <n v="3825"/>
    <s v="NZ-2024-253896"/>
    <x v="714"/>
    <d v="2024-04-01T00:00:00"/>
    <x v="2"/>
    <s v="Second Class"/>
    <s v="LE-5426"/>
    <s v="Leanne Neal"/>
    <x v="2"/>
    <x v="7"/>
    <x v="7"/>
    <x v="2"/>
    <x v="11"/>
    <n v="129.33000000000001"/>
    <n v="8"/>
    <n v="0.2"/>
    <n v="22.49"/>
  </r>
  <r>
    <n v="3826"/>
    <s v="NZ-2025-869203"/>
    <x v="1099"/>
    <d v="2025-04-11T00:00:00"/>
    <x v="3"/>
    <s v="Same Day"/>
    <s v="SA-7612"/>
    <s v="Sarah Bryant"/>
    <x v="1"/>
    <x v="5"/>
    <x v="5"/>
    <x v="1"/>
    <x v="1"/>
    <n v="952.5"/>
    <n v="5"/>
    <n v="0.1"/>
    <n v="162.71"/>
  </r>
  <r>
    <n v="3827"/>
    <s v="NZ-2021-204166"/>
    <x v="1186"/>
    <d v="2021-08-02T00:00:00"/>
    <x v="1"/>
    <s v="First Class"/>
    <s v="ZA-1348"/>
    <s v="Zara Anderson"/>
    <x v="1"/>
    <x v="1"/>
    <x v="1"/>
    <x v="1"/>
    <x v="8"/>
    <n v="1079.55"/>
    <n v="10"/>
    <n v="0.2"/>
    <n v="146.07"/>
  </r>
  <r>
    <n v="3828"/>
    <s v="NZ-2024-710820"/>
    <x v="1100"/>
    <d v="2024-03-21T00:00:00"/>
    <x v="2"/>
    <s v="Standard Class"/>
    <s v="DE-6683"/>
    <s v="Debbie Stratton"/>
    <x v="2"/>
    <x v="1"/>
    <x v="1"/>
    <x v="2"/>
    <x v="11"/>
    <n v="122.59"/>
    <n v="7"/>
    <n v="0"/>
    <n v="8.16"/>
  </r>
  <r>
    <n v="3829"/>
    <s v="NZ-2024-229630"/>
    <x v="641"/>
    <d v="2024-12-16T00:00:00"/>
    <x v="2"/>
    <s v="Second Class"/>
    <s v="BA-7953"/>
    <s v="Barry Crawford-Rossiter"/>
    <x v="1"/>
    <x v="7"/>
    <x v="7"/>
    <x v="0"/>
    <x v="0"/>
    <n v="609.22"/>
    <n v="5"/>
    <n v="0"/>
    <n v="33.380000000000003"/>
  </r>
  <r>
    <n v="3830"/>
    <s v="NZ-2021-211992"/>
    <x v="1207"/>
    <d v="2021-10-02T00:00:00"/>
    <x v="1"/>
    <s v="Standard Class"/>
    <s v="NA-2413"/>
    <s v="Natasha Satherley"/>
    <x v="2"/>
    <x v="8"/>
    <x v="8"/>
    <x v="0"/>
    <x v="4"/>
    <n v="1005.23"/>
    <n v="1"/>
    <n v="0.2"/>
    <n v="189.13"/>
  </r>
  <r>
    <n v="3831"/>
    <s v="NZ-2023-420116"/>
    <x v="823"/>
    <d v="2023-03-07T00:00:00"/>
    <x v="0"/>
    <s v="First Class"/>
    <s v="LY-6287"/>
    <s v="Lynda Jamieson"/>
    <x v="0"/>
    <x v="1"/>
    <x v="1"/>
    <x v="0"/>
    <x v="10"/>
    <n v="1130.08"/>
    <n v="8"/>
    <n v="0.2"/>
    <n v="175.99"/>
  </r>
  <r>
    <n v="3832"/>
    <s v="NZ-2025-813684"/>
    <x v="829"/>
    <d v="2025-07-04T00:00:00"/>
    <x v="3"/>
    <s v="First Class"/>
    <s v="DA-1050"/>
    <s v="Damian Clifford"/>
    <x v="2"/>
    <x v="1"/>
    <x v="1"/>
    <x v="0"/>
    <x v="4"/>
    <n v="512.74"/>
    <n v="3"/>
    <n v="0.1"/>
    <n v="25.65"/>
  </r>
  <r>
    <n v="3833"/>
    <s v="NZ-2024-973545"/>
    <x v="845"/>
    <d v="2024-10-01T00:00:00"/>
    <x v="2"/>
    <s v="First Class"/>
    <s v="JO-1818"/>
    <s v="Joshua Gledhill"/>
    <x v="0"/>
    <x v="5"/>
    <x v="5"/>
    <x v="1"/>
    <x v="1"/>
    <n v="329.03"/>
    <n v="4"/>
    <n v="0.15"/>
    <n v="45.04"/>
  </r>
  <r>
    <n v="3834"/>
    <s v="NZ-2022-621855"/>
    <x v="508"/>
    <d v="2022-09-29T00:00:00"/>
    <x v="4"/>
    <s v="Standard Class"/>
    <s v="MA-5807"/>
    <s v="Mark Donaldson"/>
    <x v="2"/>
    <x v="0"/>
    <x v="0"/>
    <x v="0"/>
    <x v="6"/>
    <n v="1053.3800000000001"/>
    <n v="7"/>
    <n v="0.15"/>
    <n v="92.34"/>
  </r>
  <r>
    <n v="3835"/>
    <s v="NZ-2022-123869"/>
    <x v="1264"/>
    <d v="2022-05-18T00:00:00"/>
    <x v="4"/>
    <s v="Same Day"/>
    <s v="EM-9864"/>
    <s v="Emily Gray-Beard"/>
    <x v="0"/>
    <x v="3"/>
    <x v="3"/>
    <x v="1"/>
    <x v="7"/>
    <n v="141.24"/>
    <n v="9"/>
    <n v="0"/>
    <n v="40.69"/>
  </r>
  <r>
    <n v="3836"/>
    <s v="NZ-2023-955854"/>
    <x v="145"/>
    <d v="2023-10-02T00:00:00"/>
    <x v="0"/>
    <s v="Standard Class"/>
    <s v="BR-9301"/>
    <s v="Brian Foley-Pickering"/>
    <x v="0"/>
    <x v="5"/>
    <x v="5"/>
    <x v="0"/>
    <x v="0"/>
    <n v="42.35"/>
    <n v="7"/>
    <n v="0.1"/>
    <n v="4.24"/>
  </r>
  <r>
    <n v="3837"/>
    <s v="NZ-2024-634019"/>
    <x v="953"/>
    <d v="2024-10-02T00:00:00"/>
    <x v="2"/>
    <s v="Same Day"/>
    <s v="KA-5375"/>
    <s v="Kaia Hansen"/>
    <x v="1"/>
    <x v="5"/>
    <x v="5"/>
    <x v="2"/>
    <x v="2"/>
    <n v="1345.91"/>
    <n v="2"/>
    <n v="0.2"/>
    <n v="153.69999999999999"/>
  </r>
  <r>
    <n v="3838"/>
    <s v="NZ-2024-750529"/>
    <x v="932"/>
    <d v="2024-01-10T00:00:00"/>
    <x v="2"/>
    <s v="Second Class"/>
    <s v="NI-3298"/>
    <s v="Nicholas Stevens"/>
    <x v="2"/>
    <x v="6"/>
    <x v="6"/>
    <x v="1"/>
    <x v="7"/>
    <n v="232.55"/>
    <n v="7"/>
    <n v="0.1"/>
    <n v="-2.02"/>
  </r>
  <r>
    <n v="3839"/>
    <s v="NZ-2021-240940"/>
    <x v="1165"/>
    <d v="2021-08-07T00:00:00"/>
    <x v="1"/>
    <s v="Second Class"/>
    <s v="EL-4896"/>
    <s v="Ella Wilkinson-Simpson"/>
    <x v="0"/>
    <x v="2"/>
    <x v="2"/>
    <x v="0"/>
    <x v="6"/>
    <n v="419.1"/>
    <n v="2"/>
    <n v="0.15"/>
    <n v="57.32"/>
  </r>
  <r>
    <n v="3840"/>
    <s v="NZ-2021-707997"/>
    <x v="1049"/>
    <d v="2021-11-29T00:00:00"/>
    <x v="1"/>
    <s v="Second Class"/>
    <s v="BE-7601"/>
    <s v="Benjamin Hamilton"/>
    <x v="1"/>
    <x v="3"/>
    <x v="3"/>
    <x v="2"/>
    <x v="5"/>
    <n v="614.04"/>
    <n v="10"/>
    <n v="0.15"/>
    <n v="67.12"/>
  </r>
  <r>
    <n v="3841"/>
    <s v="NZ-2022-205320"/>
    <x v="225"/>
    <d v="2022-12-30T00:00:00"/>
    <x v="4"/>
    <s v="Same Day"/>
    <s v="LU-5138"/>
    <s v="Lucy Monk-Smith"/>
    <x v="0"/>
    <x v="5"/>
    <x v="5"/>
    <x v="1"/>
    <x v="3"/>
    <n v="782.4"/>
    <n v="10"/>
    <n v="0.2"/>
    <n v="6.64"/>
  </r>
  <r>
    <n v="3842"/>
    <s v="NZ-2022-742942"/>
    <x v="1369"/>
    <d v="2022-03-06T00:00:00"/>
    <x v="4"/>
    <s v="Second Class"/>
    <s v="CA-7506"/>
    <s v="Cameron Nicol"/>
    <x v="0"/>
    <x v="9"/>
    <x v="6"/>
    <x v="2"/>
    <x v="2"/>
    <n v="957.34"/>
    <n v="10"/>
    <n v="0"/>
    <n v="138.32"/>
  </r>
  <r>
    <n v="3843"/>
    <s v="NZ-2023-868891"/>
    <x v="309"/>
    <d v="2023-05-29T00:00:00"/>
    <x v="0"/>
    <s v="Second Class"/>
    <s v="WI-5868"/>
    <s v="Wiremu Frost"/>
    <x v="2"/>
    <x v="7"/>
    <x v="7"/>
    <x v="1"/>
    <x v="8"/>
    <n v="211.74"/>
    <n v="5"/>
    <n v="0.15"/>
    <n v="25.84"/>
  </r>
  <r>
    <n v="3844"/>
    <s v="NZ-2022-156275"/>
    <x v="444"/>
    <d v="2022-12-29T00:00:00"/>
    <x v="4"/>
    <s v="First Class"/>
    <s v="MA-7138"/>
    <s v="Mark Bruce"/>
    <x v="1"/>
    <x v="4"/>
    <x v="4"/>
    <x v="2"/>
    <x v="5"/>
    <n v="1247.46"/>
    <n v="6"/>
    <n v="0.1"/>
    <n v="274.56"/>
  </r>
  <r>
    <n v="3845"/>
    <s v="NZ-2023-749347"/>
    <x v="129"/>
    <d v="2023-03-30T00:00:00"/>
    <x v="0"/>
    <s v="First Class"/>
    <s v="AN-4120"/>
    <s v="Anna Francis"/>
    <x v="1"/>
    <x v="8"/>
    <x v="8"/>
    <x v="0"/>
    <x v="10"/>
    <n v="1098.9100000000001"/>
    <n v="3"/>
    <n v="0"/>
    <n v="283.19"/>
  </r>
  <r>
    <n v="3846"/>
    <s v="NZ-2024-925893"/>
    <x v="1367"/>
    <d v="2024-01-24T00:00:00"/>
    <x v="2"/>
    <s v="Second Class"/>
    <s v="GR-5426"/>
    <s v="Grant Wallis-Webb"/>
    <x v="2"/>
    <x v="3"/>
    <x v="3"/>
    <x v="1"/>
    <x v="3"/>
    <n v="191.96"/>
    <n v="1"/>
    <n v="0.2"/>
    <n v="15.85"/>
  </r>
  <r>
    <n v="3847"/>
    <s v="NZ-2022-596502"/>
    <x v="631"/>
    <d v="2022-07-09T00:00:00"/>
    <x v="4"/>
    <s v="Same Day"/>
    <s v="CH-1851"/>
    <s v="Charlotte O'Connell"/>
    <x v="2"/>
    <x v="7"/>
    <x v="7"/>
    <x v="2"/>
    <x v="2"/>
    <n v="197.67"/>
    <n v="5"/>
    <n v="0.2"/>
    <n v="34.56"/>
  </r>
  <r>
    <n v="3848"/>
    <s v="NZ-2022-336317"/>
    <x v="1027"/>
    <d v="2022-05-29T00:00:00"/>
    <x v="4"/>
    <s v="First Class"/>
    <s v="KA-3952"/>
    <s v="Karen Taylor"/>
    <x v="2"/>
    <x v="4"/>
    <x v="4"/>
    <x v="1"/>
    <x v="1"/>
    <n v="246.38"/>
    <n v="5"/>
    <n v="0"/>
    <n v="30.13"/>
  </r>
  <r>
    <n v="3849"/>
    <s v="NZ-2023-656301"/>
    <x v="1370"/>
    <d v="2023-02-06T00:00:00"/>
    <x v="0"/>
    <s v="Same Day"/>
    <s v="DO-7771"/>
    <s v="Donna Eden"/>
    <x v="0"/>
    <x v="8"/>
    <x v="8"/>
    <x v="0"/>
    <x v="4"/>
    <n v="1452.37"/>
    <n v="10"/>
    <n v="0"/>
    <n v="319.5"/>
  </r>
  <r>
    <n v="3850"/>
    <s v="NZ-2024-587613"/>
    <x v="1239"/>
    <d v="2024-02-27T00:00:00"/>
    <x v="2"/>
    <s v="Second Class"/>
    <s v="LI-2430"/>
    <s v="Lisa Davidson"/>
    <x v="2"/>
    <x v="5"/>
    <x v="5"/>
    <x v="0"/>
    <x v="0"/>
    <n v="72.81"/>
    <n v="1"/>
    <n v="0"/>
    <n v="0.09"/>
  </r>
  <r>
    <n v="3851"/>
    <s v="NZ-2024-582213"/>
    <x v="392"/>
    <d v="2024-12-24T00:00:00"/>
    <x v="2"/>
    <s v="Second Class"/>
    <s v="RO-8110"/>
    <s v="Robert Mitchell-Morris"/>
    <x v="2"/>
    <x v="7"/>
    <x v="7"/>
    <x v="0"/>
    <x v="0"/>
    <n v="905.7"/>
    <n v="7"/>
    <n v="0.1"/>
    <n v="36.340000000000003"/>
  </r>
  <r>
    <n v="3852"/>
    <s v="NZ-2025-996697"/>
    <x v="246"/>
    <d v="2025-04-20T00:00:00"/>
    <x v="3"/>
    <s v="First Class"/>
    <s v="JU-1688"/>
    <s v="Judith Thomas"/>
    <x v="2"/>
    <x v="9"/>
    <x v="6"/>
    <x v="2"/>
    <x v="9"/>
    <n v="581.79999999999995"/>
    <n v="4"/>
    <n v="0.1"/>
    <n v="102.49"/>
  </r>
  <r>
    <n v="3853"/>
    <s v="NZ-2024-445089"/>
    <x v="1018"/>
    <d v="2024-03-08T00:00:00"/>
    <x v="2"/>
    <s v="Standard Class"/>
    <s v="AM-9966"/>
    <s v="Amanda Burns"/>
    <x v="0"/>
    <x v="4"/>
    <x v="4"/>
    <x v="1"/>
    <x v="1"/>
    <n v="784.86"/>
    <n v="7"/>
    <n v="0"/>
    <n v="205.23"/>
  </r>
  <r>
    <n v="3854"/>
    <s v="NZ-2021-189023"/>
    <x v="200"/>
    <d v="2021-10-31T00:00:00"/>
    <x v="1"/>
    <s v="First Class"/>
    <s v="RI-3470"/>
    <s v="Richard MacDonald"/>
    <x v="2"/>
    <x v="5"/>
    <x v="5"/>
    <x v="0"/>
    <x v="10"/>
    <n v="483.41"/>
    <n v="7"/>
    <n v="0.15"/>
    <n v="57.82"/>
  </r>
  <r>
    <n v="3855"/>
    <s v="NZ-2023-191832"/>
    <x v="136"/>
    <d v="2023-03-26T00:00:00"/>
    <x v="0"/>
    <s v="Second Class"/>
    <s v="JA-8564"/>
    <s v="James Joe"/>
    <x v="0"/>
    <x v="8"/>
    <x v="8"/>
    <x v="1"/>
    <x v="8"/>
    <n v="214.71"/>
    <n v="8"/>
    <n v="0"/>
    <n v="40.96"/>
  </r>
  <r>
    <n v="3856"/>
    <s v="NZ-2022-301849"/>
    <x v="1079"/>
    <d v="2022-10-04T00:00:00"/>
    <x v="4"/>
    <s v="Second Class"/>
    <s v="GR-1592"/>
    <s v="Gregory Cook"/>
    <x v="2"/>
    <x v="6"/>
    <x v="6"/>
    <x v="2"/>
    <x v="9"/>
    <n v="727.21"/>
    <n v="10"/>
    <n v="0"/>
    <n v="125.21"/>
  </r>
  <r>
    <n v="3857"/>
    <s v="NZ-2023-469333"/>
    <x v="959"/>
    <d v="2023-07-11T00:00:00"/>
    <x v="0"/>
    <s v="Same Day"/>
    <s v="MI-2513"/>
    <s v="Michael Arnott-Oliver"/>
    <x v="1"/>
    <x v="1"/>
    <x v="1"/>
    <x v="0"/>
    <x v="0"/>
    <n v="1186.0999999999999"/>
    <n v="1"/>
    <n v="0.15"/>
    <n v="122.48"/>
  </r>
  <r>
    <n v="3858"/>
    <s v="NZ-2025-998216"/>
    <x v="111"/>
    <d v="2025-02-27T00:00:00"/>
    <x v="3"/>
    <s v="First Class"/>
    <s v="NI-6452"/>
    <s v="Nicole Taylor"/>
    <x v="2"/>
    <x v="7"/>
    <x v="7"/>
    <x v="1"/>
    <x v="8"/>
    <n v="638.48"/>
    <n v="8"/>
    <n v="0.15"/>
    <n v="131.1"/>
  </r>
  <r>
    <n v="3859"/>
    <s v="NZ-2024-611102"/>
    <x v="1020"/>
    <d v="2024-08-02T00:00:00"/>
    <x v="2"/>
    <s v="Second Class"/>
    <s v="PA-6160"/>
    <s v="Pamela Gardner"/>
    <x v="1"/>
    <x v="2"/>
    <x v="2"/>
    <x v="1"/>
    <x v="3"/>
    <n v="976.1"/>
    <n v="1"/>
    <n v="0"/>
    <n v="223.1"/>
  </r>
  <r>
    <n v="3860"/>
    <s v="NZ-2025-541589"/>
    <x v="1095"/>
    <d v="2025-05-25T00:00:00"/>
    <x v="3"/>
    <s v="Standard Class"/>
    <s v="IS-1602"/>
    <s v="Isaac Anderson"/>
    <x v="2"/>
    <x v="8"/>
    <x v="8"/>
    <x v="1"/>
    <x v="3"/>
    <n v="1010.71"/>
    <n v="2"/>
    <n v="0.1"/>
    <n v="185.27"/>
  </r>
  <r>
    <n v="3861"/>
    <s v="NZ-2023-475660"/>
    <x v="143"/>
    <d v="2023-04-01T00:00:00"/>
    <x v="0"/>
    <s v="Standard Class"/>
    <s v="AN-5763"/>
    <s v="Antony Turner"/>
    <x v="1"/>
    <x v="0"/>
    <x v="0"/>
    <x v="1"/>
    <x v="1"/>
    <n v="1468.33"/>
    <n v="2"/>
    <n v="0.2"/>
    <n v="228.48"/>
  </r>
  <r>
    <n v="3862"/>
    <s v="NZ-2025-356700"/>
    <x v="1099"/>
    <d v="2025-04-07T00:00:00"/>
    <x v="3"/>
    <s v="First Class"/>
    <s v="MI-1450"/>
    <s v="Michael Burt"/>
    <x v="1"/>
    <x v="4"/>
    <x v="4"/>
    <x v="1"/>
    <x v="8"/>
    <n v="1185.73"/>
    <n v="5"/>
    <n v="0.2"/>
    <n v="176.92"/>
  </r>
  <r>
    <n v="3863"/>
    <s v="NZ-2022-887690"/>
    <x v="812"/>
    <d v="2022-04-18T00:00:00"/>
    <x v="4"/>
    <s v="Same Day"/>
    <s v="MA-9079"/>
    <s v="Mark Ward"/>
    <x v="2"/>
    <x v="7"/>
    <x v="7"/>
    <x v="2"/>
    <x v="11"/>
    <n v="292.98"/>
    <n v="3"/>
    <n v="0.1"/>
    <n v="1.27"/>
  </r>
  <r>
    <n v="3864"/>
    <s v="NZ-2023-348900"/>
    <x v="1059"/>
    <d v="2023-04-10T00:00:00"/>
    <x v="0"/>
    <s v="Second Class"/>
    <s v="RO-4728"/>
    <s v="Robert Dunn"/>
    <x v="1"/>
    <x v="5"/>
    <x v="5"/>
    <x v="1"/>
    <x v="3"/>
    <n v="779.24"/>
    <n v="5"/>
    <n v="0.2"/>
    <n v="156.94"/>
  </r>
  <r>
    <n v="3865"/>
    <s v="NZ-2025-352869"/>
    <x v="794"/>
    <d v="2025-05-14T00:00:00"/>
    <x v="3"/>
    <s v="First Class"/>
    <s v="CA-8627"/>
    <s v="Cameron Alve"/>
    <x v="1"/>
    <x v="4"/>
    <x v="4"/>
    <x v="2"/>
    <x v="5"/>
    <n v="1374.5"/>
    <n v="2"/>
    <n v="0.1"/>
    <n v="322.22000000000003"/>
  </r>
  <r>
    <n v="3866"/>
    <s v="NZ-2021-656391"/>
    <x v="117"/>
    <d v="2021-11-16T00:00:00"/>
    <x v="1"/>
    <s v="Standard Class"/>
    <s v="RA-9212"/>
    <s v="Raymond Mitchell"/>
    <x v="0"/>
    <x v="9"/>
    <x v="6"/>
    <x v="2"/>
    <x v="5"/>
    <n v="1481.09"/>
    <n v="4"/>
    <n v="0"/>
    <n v="424.27"/>
  </r>
  <r>
    <n v="3867"/>
    <s v="NZ-2022-997880"/>
    <x v="993"/>
    <d v="2022-01-21T00:00:00"/>
    <x v="4"/>
    <s v="Second Class"/>
    <s v="SA-9491"/>
    <s v="Samuel McDonald"/>
    <x v="1"/>
    <x v="3"/>
    <x v="3"/>
    <x v="2"/>
    <x v="9"/>
    <n v="443.9"/>
    <n v="3"/>
    <n v="0"/>
    <n v="9.8000000000000007"/>
  </r>
  <r>
    <n v="3868"/>
    <s v="NZ-2022-339664"/>
    <x v="1052"/>
    <d v="2022-11-01T00:00:00"/>
    <x v="4"/>
    <s v="First Class"/>
    <s v="ER-5631"/>
    <s v="Erin Black"/>
    <x v="0"/>
    <x v="5"/>
    <x v="5"/>
    <x v="2"/>
    <x v="9"/>
    <n v="581.78"/>
    <n v="6"/>
    <n v="0.1"/>
    <n v="7.55"/>
  </r>
  <r>
    <n v="3869"/>
    <s v="NZ-2022-243878"/>
    <x v="1214"/>
    <d v="2022-10-14T00:00:00"/>
    <x v="4"/>
    <s v="Standard Class"/>
    <s v="CH-3253"/>
    <s v="Chloe Hayes"/>
    <x v="1"/>
    <x v="9"/>
    <x v="6"/>
    <x v="0"/>
    <x v="0"/>
    <n v="1284.1400000000001"/>
    <n v="9"/>
    <n v="0.2"/>
    <n v="86.11"/>
  </r>
  <r>
    <n v="3870"/>
    <s v="NZ-2022-581093"/>
    <x v="253"/>
    <d v="2022-04-05T00:00:00"/>
    <x v="4"/>
    <s v="First Class"/>
    <s v="LY-5091"/>
    <s v="Lydia Watt-Searle"/>
    <x v="0"/>
    <x v="5"/>
    <x v="5"/>
    <x v="0"/>
    <x v="0"/>
    <n v="300.22000000000003"/>
    <n v="5"/>
    <n v="0.15"/>
    <n v="48.56"/>
  </r>
  <r>
    <n v="3871"/>
    <s v="NZ-2022-730470"/>
    <x v="1180"/>
    <d v="2022-09-07T00:00:00"/>
    <x v="4"/>
    <s v="First Class"/>
    <s v="JU-7206"/>
    <s v="Julie Forbes"/>
    <x v="0"/>
    <x v="8"/>
    <x v="8"/>
    <x v="1"/>
    <x v="1"/>
    <n v="807.17"/>
    <n v="9"/>
    <n v="0.1"/>
    <n v="95.65"/>
  </r>
  <r>
    <n v="3872"/>
    <s v="NZ-2024-257411"/>
    <x v="1371"/>
    <d v="2024-11-11T00:00:00"/>
    <x v="2"/>
    <s v="Standard Class"/>
    <s v="JA-6671"/>
    <s v="Jack Stewart"/>
    <x v="1"/>
    <x v="5"/>
    <x v="5"/>
    <x v="2"/>
    <x v="11"/>
    <n v="161"/>
    <n v="9"/>
    <n v="0.1"/>
    <n v="40.4"/>
  </r>
  <r>
    <n v="3873"/>
    <s v="NZ-2024-778938"/>
    <x v="171"/>
    <d v="2025-01-01T00:00:00"/>
    <x v="3"/>
    <s v="Same Day"/>
    <s v="LY-1932"/>
    <s v="Lynette Cook-Smith"/>
    <x v="2"/>
    <x v="8"/>
    <x v="8"/>
    <x v="0"/>
    <x v="0"/>
    <n v="642.89"/>
    <n v="9"/>
    <n v="0.15"/>
    <n v="33.35"/>
  </r>
  <r>
    <n v="3874"/>
    <s v="NZ-2023-359486"/>
    <x v="1135"/>
    <d v="2023-03-15T00:00:00"/>
    <x v="0"/>
    <s v="Same Day"/>
    <s v="HE-3290"/>
    <s v="Helen Hansen-Newton"/>
    <x v="2"/>
    <x v="4"/>
    <x v="4"/>
    <x v="1"/>
    <x v="3"/>
    <n v="740.5"/>
    <n v="4"/>
    <n v="0"/>
    <n v="97.94"/>
  </r>
  <r>
    <n v="3875"/>
    <s v="NZ-2022-603811"/>
    <x v="629"/>
    <d v="2022-05-06T00:00:00"/>
    <x v="4"/>
    <s v="First Class"/>
    <s v="SH-7827"/>
    <s v="Shannon Jones-Morrison"/>
    <x v="1"/>
    <x v="9"/>
    <x v="6"/>
    <x v="1"/>
    <x v="8"/>
    <n v="1434.35"/>
    <n v="10"/>
    <n v="0.15"/>
    <n v="170.77"/>
  </r>
  <r>
    <n v="3876"/>
    <s v="NZ-2024-299740"/>
    <x v="947"/>
    <d v="2024-02-21T00:00:00"/>
    <x v="2"/>
    <s v="Same Day"/>
    <s v="JA-1078"/>
    <s v="Jackson Anderson-Steele"/>
    <x v="2"/>
    <x v="6"/>
    <x v="6"/>
    <x v="2"/>
    <x v="5"/>
    <n v="221.73"/>
    <n v="5"/>
    <n v="0.1"/>
    <n v="47.65"/>
  </r>
  <r>
    <n v="3877"/>
    <s v="NZ-2023-899645"/>
    <x v="376"/>
    <d v="2023-12-28T00:00:00"/>
    <x v="0"/>
    <s v="Same Day"/>
    <s v="HA-7976"/>
    <s v="Hannah Newman-Evans"/>
    <x v="2"/>
    <x v="4"/>
    <x v="4"/>
    <x v="0"/>
    <x v="10"/>
    <n v="434.1"/>
    <n v="8"/>
    <n v="0.2"/>
    <n v="24.09"/>
  </r>
  <r>
    <n v="3878"/>
    <s v="NZ-2022-366833"/>
    <x v="481"/>
    <d v="2022-04-14T00:00:00"/>
    <x v="4"/>
    <s v="Second Class"/>
    <s v="JU-5830"/>
    <s v="Julie Gibson"/>
    <x v="0"/>
    <x v="2"/>
    <x v="2"/>
    <x v="2"/>
    <x v="9"/>
    <n v="1392.91"/>
    <n v="6"/>
    <n v="0"/>
    <n v="205.92"/>
  </r>
  <r>
    <n v="3879"/>
    <s v="NZ-2023-845765"/>
    <x v="360"/>
    <d v="2023-05-24T00:00:00"/>
    <x v="0"/>
    <s v="Second Class"/>
    <s v="MA-9085"/>
    <s v="Mark Mears"/>
    <x v="1"/>
    <x v="1"/>
    <x v="1"/>
    <x v="2"/>
    <x v="5"/>
    <n v="218.48"/>
    <n v="8"/>
    <n v="0.15"/>
    <n v="42.55"/>
  </r>
  <r>
    <n v="3880"/>
    <s v="NZ-2022-306101"/>
    <x v="311"/>
    <d v="2022-02-02T00:00:00"/>
    <x v="4"/>
    <s v="Second Class"/>
    <s v="KA-3445"/>
    <s v="Karen Smart"/>
    <x v="2"/>
    <x v="0"/>
    <x v="0"/>
    <x v="2"/>
    <x v="11"/>
    <n v="1054.78"/>
    <n v="8"/>
    <n v="0"/>
    <n v="173.93"/>
  </r>
  <r>
    <n v="3881"/>
    <s v="NZ-2023-521109"/>
    <x v="1182"/>
    <d v="2023-05-20T00:00:00"/>
    <x v="0"/>
    <s v="First Class"/>
    <s v="WE-8063"/>
    <s v="Wendy Murphy-Ward"/>
    <x v="1"/>
    <x v="3"/>
    <x v="3"/>
    <x v="2"/>
    <x v="9"/>
    <n v="1193.02"/>
    <n v="10"/>
    <n v="0.1"/>
    <n v="86.62"/>
  </r>
  <r>
    <n v="3882"/>
    <s v="NZ-2023-858748"/>
    <x v="522"/>
    <d v="2023-01-08T00:00:00"/>
    <x v="0"/>
    <s v="Standard Class"/>
    <s v="PE-5244"/>
    <s v="Peyton Black"/>
    <x v="2"/>
    <x v="9"/>
    <x v="6"/>
    <x v="0"/>
    <x v="6"/>
    <n v="808.84"/>
    <n v="4"/>
    <n v="0.1"/>
    <n v="15.05"/>
  </r>
  <r>
    <n v="3883"/>
    <s v="NZ-2023-718146"/>
    <x v="598"/>
    <d v="2023-01-09T00:00:00"/>
    <x v="0"/>
    <s v="First Class"/>
    <s v="GL-9093"/>
    <s v="Glenda Simpson"/>
    <x v="0"/>
    <x v="6"/>
    <x v="6"/>
    <x v="0"/>
    <x v="10"/>
    <n v="54.65"/>
    <n v="8"/>
    <n v="0.2"/>
    <n v="10.27"/>
  </r>
  <r>
    <n v="3884"/>
    <s v="NZ-2022-149368"/>
    <x v="1372"/>
    <d v="2022-06-12T00:00:00"/>
    <x v="4"/>
    <s v="Second Class"/>
    <s v="PA-8147"/>
    <s v="Patrick Edwards"/>
    <x v="2"/>
    <x v="8"/>
    <x v="8"/>
    <x v="2"/>
    <x v="2"/>
    <n v="1417.92"/>
    <n v="10"/>
    <n v="0.1"/>
    <n v="175.16"/>
  </r>
  <r>
    <n v="3885"/>
    <s v="NZ-2025-218514"/>
    <x v="1301"/>
    <d v="2025-04-26T00:00:00"/>
    <x v="3"/>
    <s v="Second Class"/>
    <s v="JO-2883"/>
    <s v="John Gray"/>
    <x v="1"/>
    <x v="3"/>
    <x v="3"/>
    <x v="1"/>
    <x v="8"/>
    <n v="500.65"/>
    <n v="8"/>
    <n v="0.1"/>
    <n v="127.99"/>
  </r>
  <r>
    <n v="3886"/>
    <s v="NZ-2024-328414"/>
    <x v="331"/>
    <d v="2024-07-13T00:00:00"/>
    <x v="2"/>
    <s v="First Class"/>
    <s v="NA-3278"/>
    <s v="Natasha Griffin-Cook"/>
    <x v="2"/>
    <x v="4"/>
    <x v="4"/>
    <x v="1"/>
    <x v="8"/>
    <n v="1272.5899999999999"/>
    <n v="1"/>
    <n v="0.1"/>
    <n v="230.98"/>
  </r>
  <r>
    <n v="3887"/>
    <s v="NZ-2024-902147"/>
    <x v="399"/>
    <d v="2024-09-20T00:00:00"/>
    <x v="2"/>
    <s v="Same Day"/>
    <s v="TE-4473"/>
    <s v="Teresa Harris"/>
    <x v="0"/>
    <x v="3"/>
    <x v="3"/>
    <x v="2"/>
    <x v="9"/>
    <n v="1245.32"/>
    <n v="4"/>
    <n v="0"/>
    <n v="371.73"/>
  </r>
  <r>
    <n v="3888"/>
    <s v="NZ-2022-847728"/>
    <x v="35"/>
    <d v="2022-11-10T00:00:00"/>
    <x v="4"/>
    <s v="Same Day"/>
    <s v="HE-7437"/>
    <s v="Henry Roberts"/>
    <x v="1"/>
    <x v="9"/>
    <x v="6"/>
    <x v="1"/>
    <x v="3"/>
    <n v="608.27"/>
    <n v="8"/>
    <n v="0.2"/>
    <n v="-1.82"/>
  </r>
  <r>
    <n v="3889"/>
    <s v="NZ-2024-123062"/>
    <x v="1373"/>
    <d v="2024-10-13T00:00:00"/>
    <x v="2"/>
    <s v="First Class"/>
    <s v="AM-3082"/>
    <s v="Amber Mason-Thomas"/>
    <x v="2"/>
    <x v="5"/>
    <x v="5"/>
    <x v="2"/>
    <x v="5"/>
    <n v="806.3"/>
    <n v="6"/>
    <n v="0.1"/>
    <n v="88.55"/>
  </r>
  <r>
    <n v="3890"/>
    <s v="NZ-2024-855170"/>
    <x v="157"/>
    <d v="2024-08-27T00:00:00"/>
    <x v="2"/>
    <s v="First Class"/>
    <s v="RE-9452"/>
    <s v="Rebecca Saunders"/>
    <x v="2"/>
    <x v="1"/>
    <x v="1"/>
    <x v="1"/>
    <x v="3"/>
    <n v="1268.51"/>
    <n v="6"/>
    <n v="0.1"/>
    <n v="110.49"/>
  </r>
  <r>
    <n v="3891"/>
    <s v="NZ-2023-699015"/>
    <x v="1148"/>
    <d v="2023-07-28T00:00:00"/>
    <x v="0"/>
    <s v="Standard Class"/>
    <s v="MI-5985"/>
    <s v="Michael Morgan"/>
    <x v="0"/>
    <x v="4"/>
    <x v="4"/>
    <x v="2"/>
    <x v="5"/>
    <n v="962.32"/>
    <n v="7"/>
    <n v="0.1"/>
    <n v="124.1"/>
  </r>
  <r>
    <n v="3892"/>
    <s v="NZ-2023-786866"/>
    <x v="1148"/>
    <d v="2023-07-27T00:00:00"/>
    <x v="0"/>
    <s v="Standard Class"/>
    <s v="SH-5466"/>
    <s v="Sharon Neal-Pearson"/>
    <x v="2"/>
    <x v="9"/>
    <x v="6"/>
    <x v="0"/>
    <x v="6"/>
    <n v="1496.98"/>
    <n v="9"/>
    <n v="0"/>
    <n v="51.79"/>
  </r>
  <r>
    <n v="3893"/>
    <s v="NZ-2022-743214"/>
    <x v="911"/>
    <d v="2022-01-26T00:00:00"/>
    <x v="4"/>
    <s v="Second Class"/>
    <s v="KA-2395"/>
    <s v="Karen Mitchell"/>
    <x v="1"/>
    <x v="0"/>
    <x v="0"/>
    <x v="1"/>
    <x v="1"/>
    <n v="1281.99"/>
    <n v="6"/>
    <n v="0"/>
    <n v="12.97"/>
  </r>
  <r>
    <n v="3894"/>
    <s v="NZ-2023-367420"/>
    <x v="865"/>
    <d v="2023-11-17T00:00:00"/>
    <x v="0"/>
    <s v="Second Class"/>
    <s v="AN-6181"/>
    <s v="Andrew Brown"/>
    <x v="2"/>
    <x v="4"/>
    <x v="4"/>
    <x v="1"/>
    <x v="8"/>
    <n v="1028.8599999999999"/>
    <n v="4"/>
    <n v="0.15"/>
    <n v="-4.0199999999999996"/>
  </r>
  <r>
    <n v="3895"/>
    <s v="NZ-2022-104657"/>
    <x v="1058"/>
    <d v="2022-01-13T00:00:00"/>
    <x v="4"/>
    <s v="Second Class"/>
    <s v="JA-2505"/>
    <s v="Jason Huddleston"/>
    <x v="0"/>
    <x v="7"/>
    <x v="7"/>
    <x v="0"/>
    <x v="6"/>
    <n v="327.84"/>
    <n v="2"/>
    <n v="0.1"/>
    <n v="44.01"/>
  </r>
  <r>
    <n v="3896"/>
    <s v="NZ-2024-111177"/>
    <x v="903"/>
    <d v="2024-11-21T00:00:00"/>
    <x v="2"/>
    <s v="Same Day"/>
    <s v="MA-3677"/>
    <s v="Matthew Bishop"/>
    <x v="2"/>
    <x v="9"/>
    <x v="6"/>
    <x v="1"/>
    <x v="8"/>
    <n v="573.03"/>
    <n v="2"/>
    <n v="0"/>
    <n v="73.53"/>
  </r>
  <r>
    <n v="3897"/>
    <s v="NZ-2022-822947"/>
    <x v="429"/>
    <d v="2022-02-12T00:00:00"/>
    <x v="4"/>
    <s v="Second Class"/>
    <s v="CO-1841"/>
    <s v="Colin Pickering"/>
    <x v="2"/>
    <x v="0"/>
    <x v="0"/>
    <x v="0"/>
    <x v="10"/>
    <n v="294.29000000000002"/>
    <n v="9"/>
    <n v="0"/>
    <n v="44.05"/>
  </r>
  <r>
    <n v="3898"/>
    <s v="NZ-2025-905514"/>
    <x v="1269"/>
    <d v="2025-02-11T00:00:00"/>
    <x v="3"/>
    <s v="Same Day"/>
    <s v="MI-4888"/>
    <s v="Michael Moore-Ward"/>
    <x v="2"/>
    <x v="0"/>
    <x v="0"/>
    <x v="0"/>
    <x v="10"/>
    <n v="1432.1"/>
    <n v="5"/>
    <n v="0.15"/>
    <n v="56.52"/>
  </r>
  <r>
    <n v="3899"/>
    <s v="NZ-2022-607852"/>
    <x v="842"/>
    <d v="2022-06-05T00:00:00"/>
    <x v="4"/>
    <s v="Standard Class"/>
    <s v="AN-1742"/>
    <s v="Anika Scott"/>
    <x v="0"/>
    <x v="5"/>
    <x v="5"/>
    <x v="2"/>
    <x v="9"/>
    <n v="982.73"/>
    <n v="4"/>
    <n v="0"/>
    <n v="19.43"/>
  </r>
  <r>
    <n v="3900"/>
    <s v="NZ-2025-381523"/>
    <x v="1272"/>
    <d v="2025-02-12T00:00:00"/>
    <x v="3"/>
    <s v="Same Day"/>
    <s v="AI-4313"/>
    <s v="Aimee Hart"/>
    <x v="2"/>
    <x v="9"/>
    <x v="6"/>
    <x v="1"/>
    <x v="1"/>
    <n v="311.39"/>
    <n v="1"/>
    <n v="0.2"/>
    <n v="24.85"/>
  </r>
  <r>
    <n v="3901"/>
    <s v="NZ-2024-551418"/>
    <x v="106"/>
    <d v="2024-01-30T00:00:00"/>
    <x v="2"/>
    <s v="Standard Class"/>
    <s v="AL-3412"/>
    <s v="Alexander Murphy"/>
    <x v="2"/>
    <x v="6"/>
    <x v="6"/>
    <x v="0"/>
    <x v="0"/>
    <n v="1149.81"/>
    <n v="9"/>
    <n v="0.2"/>
    <n v="24.69"/>
  </r>
  <r>
    <n v="3902"/>
    <s v="NZ-2024-220015"/>
    <x v="330"/>
    <d v="2024-02-09T00:00:00"/>
    <x v="2"/>
    <s v="Same Day"/>
    <s v="AN-2728"/>
    <s v="Andrea Rose"/>
    <x v="1"/>
    <x v="4"/>
    <x v="4"/>
    <x v="2"/>
    <x v="5"/>
    <n v="481.63"/>
    <n v="8"/>
    <n v="0.2"/>
    <n v="68.680000000000007"/>
  </r>
  <r>
    <n v="3903"/>
    <s v="NZ-2024-673027"/>
    <x v="1374"/>
    <d v="2024-04-25T00:00:00"/>
    <x v="2"/>
    <s v="Same Day"/>
    <s v="SC-9003"/>
    <s v="Scott Anderson"/>
    <x v="1"/>
    <x v="7"/>
    <x v="7"/>
    <x v="2"/>
    <x v="5"/>
    <n v="461.8"/>
    <n v="6"/>
    <n v="0.2"/>
    <n v="86.06"/>
  </r>
  <r>
    <n v="3904"/>
    <s v="NZ-2023-389125"/>
    <x v="1007"/>
    <d v="2023-12-10T00:00:00"/>
    <x v="0"/>
    <s v="Second Class"/>
    <s v="KY-8367"/>
    <s v="Kylie Newton"/>
    <x v="0"/>
    <x v="6"/>
    <x v="6"/>
    <x v="1"/>
    <x v="1"/>
    <n v="102.89"/>
    <n v="1"/>
    <n v="0.2"/>
    <n v="20.27"/>
  </r>
  <r>
    <n v="3905"/>
    <s v="NZ-2023-405402"/>
    <x v="1249"/>
    <d v="2023-08-14T00:00:00"/>
    <x v="0"/>
    <s v="Second Class"/>
    <s v="HA-6328"/>
    <s v="Hannah Jackson"/>
    <x v="0"/>
    <x v="2"/>
    <x v="2"/>
    <x v="0"/>
    <x v="10"/>
    <n v="710.17"/>
    <n v="3"/>
    <n v="0.1"/>
    <n v="49.08"/>
  </r>
  <r>
    <n v="3906"/>
    <s v="NZ-2025-420841"/>
    <x v="650"/>
    <d v="2025-03-26T00:00:00"/>
    <x v="3"/>
    <s v="First Class"/>
    <s v="MU-3988"/>
    <s v="Murray Cameron"/>
    <x v="1"/>
    <x v="3"/>
    <x v="3"/>
    <x v="1"/>
    <x v="7"/>
    <n v="875.46"/>
    <n v="4"/>
    <n v="0.1"/>
    <n v="17.059999999999999"/>
  </r>
  <r>
    <n v="3907"/>
    <s v="NZ-2022-641597"/>
    <x v="996"/>
    <d v="2022-03-20T00:00:00"/>
    <x v="4"/>
    <s v="Standard Class"/>
    <s v="WI-1150"/>
    <s v="William Smith"/>
    <x v="2"/>
    <x v="7"/>
    <x v="7"/>
    <x v="2"/>
    <x v="5"/>
    <n v="229.29"/>
    <n v="5"/>
    <n v="0"/>
    <n v="22.88"/>
  </r>
  <r>
    <n v="3908"/>
    <s v="NZ-2025-761068"/>
    <x v="1103"/>
    <d v="2025-01-23T00:00:00"/>
    <x v="3"/>
    <s v="First Class"/>
    <s v="KA-8648"/>
    <s v="Kayla Booker-Dalton"/>
    <x v="2"/>
    <x v="4"/>
    <x v="4"/>
    <x v="0"/>
    <x v="10"/>
    <n v="1356.54"/>
    <n v="8"/>
    <n v="0.2"/>
    <n v="222.89"/>
  </r>
  <r>
    <n v="3909"/>
    <s v="NZ-2024-951702"/>
    <x v="876"/>
    <d v="2024-02-18T00:00:00"/>
    <x v="2"/>
    <s v="First Class"/>
    <s v="RY-1222"/>
    <s v="Ryan Wheeler"/>
    <x v="1"/>
    <x v="4"/>
    <x v="4"/>
    <x v="0"/>
    <x v="10"/>
    <n v="362.79"/>
    <n v="5"/>
    <n v="0.1"/>
    <n v="34.08"/>
  </r>
  <r>
    <n v="3910"/>
    <s v="NZ-2024-977186"/>
    <x v="358"/>
    <d v="2024-06-18T00:00:00"/>
    <x v="2"/>
    <s v="First Class"/>
    <s v="CH-2439"/>
    <s v="Cheryl Anderson"/>
    <x v="2"/>
    <x v="6"/>
    <x v="6"/>
    <x v="1"/>
    <x v="3"/>
    <n v="177.77"/>
    <n v="8"/>
    <n v="0.2"/>
    <n v="27.35"/>
  </r>
  <r>
    <n v="3911"/>
    <s v="NZ-2024-965249"/>
    <x v="462"/>
    <d v="2024-03-21T00:00:00"/>
    <x v="2"/>
    <s v="Standard Class"/>
    <s v="DA-5788"/>
    <s v="Danielle Pritchard-Phillips"/>
    <x v="0"/>
    <x v="0"/>
    <x v="0"/>
    <x v="0"/>
    <x v="0"/>
    <n v="1375.27"/>
    <n v="9"/>
    <n v="0"/>
    <n v="384.09"/>
  </r>
  <r>
    <n v="3912"/>
    <s v="NZ-2021-171132"/>
    <x v="424"/>
    <d v="2021-12-23T00:00:00"/>
    <x v="1"/>
    <s v="Same Day"/>
    <s v="SA-1285"/>
    <s v="Sandra Jones"/>
    <x v="0"/>
    <x v="3"/>
    <x v="3"/>
    <x v="0"/>
    <x v="6"/>
    <n v="753.07"/>
    <n v="4"/>
    <n v="0.15"/>
    <n v="153.78"/>
  </r>
  <r>
    <n v="3913"/>
    <s v="NZ-2023-815106"/>
    <x v="10"/>
    <d v="2023-09-10T00:00:00"/>
    <x v="0"/>
    <s v="First Class"/>
    <s v="RE-1667"/>
    <s v="Rebecca Guard"/>
    <x v="1"/>
    <x v="1"/>
    <x v="1"/>
    <x v="0"/>
    <x v="10"/>
    <n v="291.52"/>
    <n v="5"/>
    <n v="0.1"/>
    <n v="-1.92"/>
  </r>
  <r>
    <n v="3914"/>
    <s v="NZ-2022-275700"/>
    <x v="1375"/>
    <d v="2022-12-15T00:00:00"/>
    <x v="4"/>
    <s v="Standard Class"/>
    <s v="AR-6722"/>
    <s v="Ariana Perano"/>
    <x v="0"/>
    <x v="7"/>
    <x v="7"/>
    <x v="2"/>
    <x v="11"/>
    <n v="1308.19"/>
    <n v="10"/>
    <n v="0.2"/>
    <n v="113.09"/>
  </r>
  <r>
    <n v="3915"/>
    <s v="NZ-2023-974164"/>
    <x v="1138"/>
    <d v="2023-11-10T00:00:00"/>
    <x v="0"/>
    <s v="Second Class"/>
    <s v="ST-8549"/>
    <s v="Stephen Campbell"/>
    <x v="2"/>
    <x v="0"/>
    <x v="0"/>
    <x v="2"/>
    <x v="2"/>
    <n v="1101.56"/>
    <n v="4"/>
    <n v="0"/>
    <n v="140.66"/>
  </r>
  <r>
    <n v="3916"/>
    <s v="NZ-2023-779029"/>
    <x v="1376"/>
    <d v="2023-11-20T00:00:00"/>
    <x v="0"/>
    <s v="First Class"/>
    <s v="GA-4443"/>
    <s v="Gary Higgins"/>
    <x v="2"/>
    <x v="2"/>
    <x v="2"/>
    <x v="2"/>
    <x v="2"/>
    <n v="266.64"/>
    <n v="5"/>
    <n v="0.1"/>
    <n v="22.88"/>
  </r>
  <r>
    <n v="3917"/>
    <s v="NZ-2023-994572"/>
    <x v="663"/>
    <d v="2023-02-24T00:00:00"/>
    <x v="0"/>
    <s v="Same Day"/>
    <s v="GR-2303"/>
    <s v="Grant Small"/>
    <x v="0"/>
    <x v="8"/>
    <x v="8"/>
    <x v="2"/>
    <x v="2"/>
    <n v="450.85"/>
    <n v="9"/>
    <n v="0"/>
    <n v="61.33"/>
  </r>
  <r>
    <n v="3918"/>
    <s v="NZ-2023-363386"/>
    <x v="389"/>
    <d v="2024-01-03T00:00:00"/>
    <x v="2"/>
    <s v="First Class"/>
    <s v="AL-6216"/>
    <s v="Alexander Saunders"/>
    <x v="1"/>
    <x v="4"/>
    <x v="4"/>
    <x v="1"/>
    <x v="1"/>
    <n v="1220.2"/>
    <n v="6"/>
    <n v="0.15"/>
    <n v="218.08"/>
  </r>
  <r>
    <n v="3919"/>
    <s v="NZ-2021-255044"/>
    <x v="224"/>
    <d v="2021-12-10T00:00:00"/>
    <x v="1"/>
    <s v="Same Day"/>
    <s v="BR-2528"/>
    <s v="Brad Edwards"/>
    <x v="2"/>
    <x v="9"/>
    <x v="6"/>
    <x v="1"/>
    <x v="8"/>
    <n v="692.71"/>
    <n v="5"/>
    <n v="0"/>
    <n v="161.57"/>
  </r>
  <r>
    <n v="3920"/>
    <s v="NZ-2024-763491"/>
    <x v="839"/>
    <d v="2024-03-21T00:00:00"/>
    <x v="2"/>
    <s v="First Class"/>
    <s v="DO-8736"/>
    <s v="Donald Hood"/>
    <x v="2"/>
    <x v="8"/>
    <x v="8"/>
    <x v="0"/>
    <x v="0"/>
    <n v="632.77"/>
    <n v="9"/>
    <n v="0.15"/>
    <n v="128.88999999999999"/>
  </r>
  <r>
    <n v="3921"/>
    <s v="NZ-2021-133024"/>
    <x v="1270"/>
    <d v="2021-08-01T00:00:00"/>
    <x v="1"/>
    <s v="Second Class"/>
    <s v="BR-9065"/>
    <s v="Brooke Fuller-Brown"/>
    <x v="1"/>
    <x v="0"/>
    <x v="0"/>
    <x v="1"/>
    <x v="3"/>
    <n v="1097.25"/>
    <n v="7"/>
    <n v="0.2"/>
    <n v="124.49"/>
  </r>
  <r>
    <n v="3922"/>
    <s v="NZ-2024-137835"/>
    <x v="1346"/>
    <d v="2024-10-27T00:00:00"/>
    <x v="2"/>
    <s v="Same Day"/>
    <s v="SH-4595"/>
    <s v="Shannon Nicol"/>
    <x v="1"/>
    <x v="5"/>
    <x v="5"/>
    <x v="0"/>
    <x v="4"/>
    <n v="1224.93"/>
    <n v="7"/>
    <n v="0.1"/>
    <n v="142.63"/>
  </r>
  <r>
    <n v="3923"/>
    <s v="NZ-2024-629188"/>
    <x v="270"/>
    <d v="2024-05-25T00:00:00"/>
    <x v="2"/>
    <s v="Same Day"/>
    <s v="SA-4375"/>
    <s v="Sarah Murdoch"/>
    <x v="0"/>
    <x v="0"/>
    <x v="0"/>
    <x v="0"/>
    <x v="0"/>
    <n v="818.45"/>
    <n v="10"/>
    <n v="0.2"/>
    <n v="18.12"/>
  </r>
  <r>
    <n v="3924"/>
    <s v="NZ-2025-999757"/>
    <x v="436"/>
    <d v="2025-06-11T00:00:00"/>
    <x v="3"/>
    <s v="Standard Class"/>
    <s v="RE-5454"/>
    <s v="Rebecca Armstrong-Hanson"/>
    <x v="1"/>
    <x v="7"/>
    <x v="7"/>
    <x v="2"/>
    <x v="9"/>
    <n v="1345.89"/>
    <n v="5"/>
    <n v="0.2"/>
    <n v="17.18"/>
  </r>
  <r>
    <n v="3925"/>
    <s v="NZ-2023-831517"/>
    <x v="1377"/>
    <d v="2023-04-01T00:00:00"/>
    <x v="0"/>
    <s v="Same Day"/>
    <s v="KA-4181"/>
    <s v="Kathleen Wilton"/>
    <x v="1"/>
    <x v="3"/>
    <x v="3"/>
    <x v="0"/>
    <x v="4"/>
    <n v="1346.89"/>
    <n v="9"/>
    <n v="0.15"/>
    <n v="257.08"/>
  </r>
  <r>
    <n v="3926"/>
    <s v="NZ-2024-349111"/>
    <x v="777"/>
    <d v="2024-02-10T00:00:00"/>
    <x v="2"/>
    <s v="First Class"/>
    <s v="LE-7429"/>
    <s v="Lee Martin"/>
    <x v="0"/>
    <x v="6"/>
    <x v="6"/>
    <x v="0"/>
    <x v="10"/>
    <n v="958.4"/>
    <n v="6"/>
    <n v="0"/>
    <n v="208.02"/>
  </r>
  <r>
    <n v="3927"/>
    <s v="NZ-2025-689494"/>
    <x v="500"/>
    <d v="2025-02-01T00:00:00"/>
    <x v="3"/>
    <s v="Standard Class"/>
    <s v="JA-9074"/>
    <s v="Jaxon Brown"/>
    <x v="2"/>
    <x v="5"/>
    <x v="5"/>
    <x v="2"/>
    <x v="2"/>
    <n v="1237.74"/>
    <n v="6"/>
    <n v="0.2"/>
    <n v="81.08"/>
  </r>
  <r>
    <n v="3928"/>
    <s v="NZ-2023-341843"/>
    <x v="387"/>
    <d v="2023-07-16T00:00:00"/>
    <x v="0"/>
    <s v="Second Class"/>
    <s v="MA-6925"/>
    <s v="Matthew Croad"/>
    <x v="0"/>
    <x v="8"/>
    <x v="8"/>
    <x v="1"/>
    <x v="7"/>
    <n v="556.55999999999995"/>
    <n v="4"/>
    <n v="0.2"/>
    <n v="37.979999999999997"/>
  </r>
  <r>
    <n v="3929"/>
    <s v="NZ-2024-966574"/>
    <x v="962"/>
    <d v="2024-08-03T00:00:00"/>
    <x v="2"/>
    <s v="First Class"/>
    <s v="MA-5760"/>
    <s v="Mark Johnston-Small"/>
    <x v="0"/>
    <x v="4"/>
    <x v="4"/>
    <x v="2"/>
    <x v="2"/>
    <n v="420.4"/>
    <n v="6"/>
    <n v="0.2"/>
    <n v="89.04"/>
  </r>
  <r>
    <n v="3930"/>
    <s v="NZ-2021-267493"/>
    <x v="883"/>
    <d v="2021-12-07T00:00:00"/>
    <x v="1"/>
    <s v="Second Class"/>
    <s v="KA-5875"/>
    <s v="Kauri Scott"/>
    <x v="2"/>
    <x v="1"/>
    <x v="1"/>
    <x v="0"/>
    <x v="0"/>
    <n v="874.53"/>
    <n v="3"/>
    <n v="0"/>
    <n v="72.14"/>
  </r>
  <r>
    <n v="3931"/>
    <s v="NZ-2022-559118"/>
    <x v="1063"/>
    <d v="2022-12-03T00:00:00"/>
    <x v="4"/>
    <s v="Standard Class"/>
    <s v="AN-6908"/>
    <s v="Angel Rodgers"/>
    <x v="2"/>
    <x v="6"/>
    <x v="6"/>
    <x v="2"/>
    <x v="9"/>
    <n v="901.43"/>
    <n v="7"/>
    <n v="0.2"/>
    <n v="-11.24"/>
  </r>
  <r>
    <n v="3932"/>
    <s v="NZ-2022-117078"/>
    <x v="1369"/>
    <d v="2022-03-03T00:00:00"/>
    <x v="4"/>
    <s v="Same Day"/>
    <s v="PE-4218"/>
    <s v="Peter Morris"/>
    <x v="2"/>
    <x v="5"/>
    <x v="5"/>
    <x v="0"/>
    <x v="4"/>
    <n v="625.35"/>
    <n v="1"/>
    <n v="0"/>
    <n v="70.61"/>
  </r>
  <r>
    <n v="3933"/>
    <s v="NZ-2025-515777"/>
    <x v="263"/>
    <d v="2025-05-09T00:00:00"/>
    <x v="3"/>
    <s v="Same Day"/>
    <s v="WA-9231"/>
    <s v="Wayne Morgan"/>
    <x v="1"/>
    <x v="6"/>
    <x v="6"/>
    <x v="1"/>
    <x v="7"/>
    <n v="1070.3"/>
    <n v="7"/>
    <n v="0.2"/>
    <n v="180.67"/>
  </r>
  <r>
    <n v="3934"/>
    <s v="NZ-2023-295363"/>
    <x v="1183"/>
    <d v="2023-05-20T00:00:00"/>
    <x v="0"/>
    <s v="Second Class"/>
    <s v="IA-9973"/>
    <s v="Ian Harris"/>
    <x v="0"/>
    <x v="4"/>
    <x v="4"/>
    <x v="2"/>
    <x v="9"/>
    <n v="459.09"/>
    <n v="1"/>
    <n v="0"/>
    <n v="17.03"/>
  </r>
  <r>
    <n v="3935"/>
    <s v="NZ-2022-886748"/>
    <x v="1216"/>
    <d v="2022-11-18T00:00:00"/>
    <x v="4"/>
    <s v="Same Day"/>
    <s v="WI-1504"/>
    <s v="William Roberts"/>
    <x v="1"/>
    <x v="2"/>
    <x v="2"/>
    <x v="0"/>
    <x v="10"/>
    <n v="733.23"/>
    <n v="5"/>
    <n v="0.15"/>
    <n v="48.54"/>
  </r>
  <r>
    <n v="3936"/>
    <s v="NZ-2023-442419"/>
    <x v="1341"/>
    <d v="2023-03-05T00:00:00"/>
    <x v="0"/>
    <s v="First Class"/>
    <s v="BR-8387"/>
    <s v="Bryan Read"/>
    <x v="0"/>
    <x v="6"/>
    <x v="6"/>
    <x v="1"/>
    <x v="8"/>
    <n v="762.51"/>
    <n v="9"/>
    <n v="0"/>
    <n v="133.91"/>
  </r>
  <r>
    <n v="3937"/>
    <s v="NZ-2025-778399"/>
    <x v="752"/>
    <d v="2025-03-26T00:00:00"/>
    <x v="3"/>
    <s v="First Class"/>
    <s v="NI-4411"/>
    <s v="Nicola Mitchell"/>
    <x v="0"/>
    <x v="5"/>
    <x v="5"/>
    <x v="0"/>
    <x v="0"/>
    <n v="1105.3699999999999"/>
    <n v="8"/>
    <n v="0.2"/>
    <n v="94.15"/>
  </r>
  <r>
    <n v="3938"/>
    <s v="NZ-2022-425103"/>
    <x v="1109"/>
    <d v="2022-04-01T00:00:00"/>
    <x v="4"/>
    <s v="Standard Class"/>
    <s v="KE-3180"/>
    <s v="Kevin Knight-Ireland"/>
    <x v="1"/>
    <x v="6"/>
    <x v="6"/>
    <x v="1"/>
    <x v="3"/>
    <n v="1414.93"/>
    <n v="4"/>
    <n v="0.1"/>
    <n v="297.33999999999997"/>
  </r>
  <r>
    <n v="3939"/>
    <s v="NZ-2022-353819"/>
    <x v="1233"/>
    <d v="2022-02-14T00:00:00"/>
    <x v="4"/>
    <s v="Second Class"/>
    <s v="LI-9232"/>
    <s v="Lily Goodwin"/>
    <x v="0"/>
    <x v="2"/>
    <x v="2"/>
    <x v="1"/>
    <x v="3"/>
    <n v="595.29999999999995"/>
    <n v="2"/>
    <n v="0.1"/>
    <n v="97.34"/>
  </r>
  <r>
    <n v="3940"/>
    <s v="NZ-2024-942172"/>
    <x v="550"/>
    <d v="2024-02-24T00:00:00"/>
    <x v="2"/>
    <s v="First Class"/>
    <s v="CA-4640"/>
    <s v="Carl Olsen"/>
    <x v="1"/>
    <x v="8"/>
    <x v="8"/>
    <x v="0"/>
    <x v="10"/>
    <n v="1177.68"/>
    <n v="1"/>
    <n v="0.1"/>
    <n v="116.89"/>
  </r>
  <r>
    <n v="3941"/>
    <s v="NZ-2024-444627"/>
    <x v="8"/>
    <d v="2024-08-11T00:00:00"/>
    <x v="2"/>
    <s v="First Class"/>
    <s v="CO-3818"/>
    <s v="Courtney Fitzgerald"/>
    <x v="2"/>
    <x v="6"/>
    <x v="6"/>
    <x v="0"/>
    <x v="4"/>
    <n v="780.75"/>
    <n v="9"/>
    <n v="0.2"/>
    <n v="106.74"/>
  </r>
  <r>
    <n v="3942"/>
    <s v="NZ-2023-674008"/>
    <x v="386"/>
    <d v="2023-12-20T00:00:00"/>
    <x v="0"/>
    <s v="Second Class"/>
    <s v="NI-8405"/>
    <s v="Nicholas Stewart"/>
    <x v="2"/>
    <x v="8"/>
    <x v="8"/>
    <x v="1"/>
    <x v="8"/>
    <n v="930.31"/>
    <n v="8"/>
    <n v="0.15"/>
    <n v="31.78"/>
  </r>
  <r>
    <n v="3943"/>
    <s v="NZ-2024-945816"/>
    <x v="511"/>
    <d v="2024-04-30T00:00:00"/>
    <x v="2"/>
    <s v="Second Class"/>
    <s v="SI-9220"/>
    <s v="Simon Henderson"/>
    <x v="2"/>
    <x v="5"/>
    <x v="5"/>
    <x v="1"/>
    <x v="1"/>
    <n v="1276.22"/>
    <n v="3"/>
    <n v="0"/>
    <n v="213.9"/>
  </r>
  <r>
    <n v="3944"/>
    <s v="NZ-2024-621892"/>
    <x v="1378"/>
    <d v="2024-05-30T00:00:00"/>
    <x v="2"/>
    <s v="Second Class"/>
    <s v="YV-4612"/>
    <s v="Yvonne Lang"/>
    <x v="1"/>
    <x v="4"/>
    <x v="4"/>
    <x v="2"/>
    <x v="5"/>
    <n v="1010.35"/>
    <n v="6"/>
    <n v="0.1"/>
    <n v="166.25"/>
  </r>
  <r>
    <n v="3945"/>
    <s v="NZ-2024-263097"/>
    <x v="459"/>
    <d v="2024-09-11T00:00:00"/>
    <x v="2"/>
    <s v="Same Day"/>
    <s v="ST-4271"/>
    <s v="Stephen Stubbs"/>
    <x v="0"/>
    <x v="8"/>
    <x v="8"/>
    <x v="1"/>
    <x v="8"/>
    <n v="194.85"/>
    <n v="4"/>
    <n v="0.2"/>
    <n v="10.039999999999999"/>
  </r>
  <r>
    <n v="3946"/>
    <s v="NZ-2022-254844"/>
    <x v="108"/>
    <d v="2022-05-05T00:00:00"/>
    <x v="4"/>
    <s v="Second Class"/>
    <s v="JA-9939"/>
    <s v="Jason Avery"/>
    <x v="0"/>
    <x v="8"/>
    <x v="8"/>
    <x v="0"/>
    <x v="0"/>
    <n v="272.35000000000002"/>
    <n v="5"/>
    <n v="0"/>
    <n v="20.79"/>
  </r>
  <r>
    <n v="3947"/>
    <s v="NZ-2023-758561"/>
    <x v="1128"/>
    <d v="2023-03-16T00:00:00"/>
    <x v="0"/>
    <s v="Standard Class"/>
    <s v="MA-4559"/>
    <s v="Maurice Strawbridge"/>
    <x v="1"/>
    <x v="6"/>
    <x v="6"/>
    <x v="0"/>
    <x v="6"/>
    <n v="493.36"/>
    <n v="9"/>
    <n v="0.2"/>
    <n v="75.680000000000007"/>
  </r>
  <r>
    <n v="3948"/>
    <s v="NZ-2021-459570"/>
    <x v="9"/>
    <d v="2021-11-04T00:00:00"/>
    <x v="1"/>
    <s v="Standard Class"/>
    <s v="RO-7836"/>
    <s v="Rochelle Horn"/>
    <x v="1"/>
    <x v="4"/>
    <x v="4"/>
    <x v="0"/>
    <x v="0"/>
    <n v="464.54"/>
    <n v="8"/>
    <n v="0.15"/>
    <n v="104.39"/>
  </r>
  <r>
    <n v="3949"/>
    <s v="NZ-2021-677320"/>
    <x v="1244"/>
    <d v="2021-09-20T00:00:00"/>
    <x v="1"/>
    <s v="First Class"/>
    <s v="SA-5153"/>
    <s v="Sarah Edwards"/>
    <x v="2"/>
    <x v="2"/>
    <x v="2"/>
    <x v="1"/>
    <x v="8"/>
    <n v="259.10000000000002"/>
    <n v="7"/>
    <n v="0.1"/>
    <n v="62.39"/>
  </r>
  <r>
    <n v="3950"/>
    <s v="NZ-2024-795380"/>
    <x v="458"/>
    <d v="2024-08-22T00:00:00"/>
    <x v="2"/>
    <s v="Standard Class"/>
    <s v="TI-8138"/>
    <s v="Tiare Gibson-Casey"/>
    <x v="2"/>
    <x v="8"/>
    <x v="8"/>
    <x v="0"/>
    <x v="0"/>
    <n v="774.2"/>
    <n v="1"/>
    <n v="0.2"/>
    <n v="35.090000000000003"/>
  </r>
  <r>
    <n v="3951"/>
    <s v="NZ-2023-692547"/>
    <x v="1379"/>
    <d v="2023-02-12T00:00:00"/>
    <x v="0"/>
    <s v="Standard Class"/>
    <s v="PA-1692"/>
    <s v="Pamela Jackson"/>
    <x v="2"/>
    <x v="1"/>
    <x v="1"/>
    <x v="2"/>
    <x v="11"/>
    <n v="1076.69"/>
    <n v="9"/>
    <n v="0.2"/>
    <n v="-16.760000000000002"/>
  </r>
  <r>
    <n v="3952"/>
    <s v="NZ-2024-993375"/>
    <x v="511"/>
    <d v="2024-04-26T00:00:00"/>
    <x v="2"/>
    <s v="First Class"/>
    <s v="ST-5804"/>
    <s v="Stephen Roberts"/>
    <x v="0"/>
    <x v="1"/>
    <x v="1"/>
    <x v="0"/>
    <x v="6"/>
    <n v="774.23"/>
    <n v="9"/>
    <n v="0.15"/>
    <n v="182.89"/>
  </r>
  <r>
    <n v="3953"/>
    <s v="NZ-2022-599345"/>
    <x v="396"/>
    <d v="2022-02-14T00:00:00"/>
    <x v="4"/>
    <s v="Standard Class"/>
    <s v="JO-9942"/>
    <s v="Joanne Nielsen"/>
    <x v="2"/>
    <x v="2"/>
    <x v="2"/>
    <x v="0"/>
    <x v="6"/>
    <n v="732.3"/>
    <n v="9"/>
    <n v="0.1"/>
    <n v="166.9"/>
  </r>
  <r>
    <n v="3954"/>
    <s v="NZ-2023-203872"/>
    <x v="803"/>
    <d v="2023-05-06T00:00:00"/>
    <x v="0"/>
    <s v="First Class"/>
    <s v="BA-9562"/>
    <s v="Bailey Holloway"/>
    <x v="2"/>
    <x v="0"/>
    <x v="0"/>
    <x v="1"/>
    <x v="8"/>
    <n v="787.27"/>
    <n v="5"/>
    <n v="0.15"/>
    <n v="107.97"/>
  </r>
  <r>
    <n v="3955"/>
    <s v="NZ-2023-535746"/>
    <x v="1151"/>
    <d v="2023-10-07T00:00:00"/>
    <x v="0"/>
    <s v="First Class"/>
    <s v="KA-2141"/>
    <s v="Kay West"/>
    <x v="0"/>
    <x v="5"/>
    <x v="5"/>
    <x v="0"/>
    <x v="4"/>
    <n v="708.32"/>
    <n v="7"/>
    <n v="0.2"/>
    <n v="92.18"/>
  </r>
  <r>
    <n v="3956"/>
    <s v="NZ-2024-697863"/>
    <x v="519"/>
    <d v="2024-01-27T00:00:00"/>
    <x v="2"/>
    <s v="Second Class"/>
    <s v="DA-3475"/>
    <s v="David Twidle"/>
    <x v="1"/>
    <x v="9"/>
    <x v="6"/>
    <x v="0"/>
    <x v="10"/>
    <n v="751.11"/>
    <n v="9"/>
    <n v="0.2"/>
    <n v="124.22"/>
  </r>
  <r>
    <n v="3957"/>
    <s v="NZ-2024-254898"/>
    <x v="1380"/>
    <d v="2024-08-21T00:00:00"/>
    <x v="2"/>
    <s v="Second Class"/>
    <s v="AB-2277"/>
    <s v="Abby Logan"/>
    <x v="2"/>
    <x v="5"/>
    <x v="5"/>
    <x v="1"/>
    <x v="1"/>
    <n v="856.66"/>
    <n v="10"/>
    <n v="0.1"/>
    <n v="104.68"/>
  </r>
  <r>
    <n v="3958"/>
    <s v="NZ-2022-319475"/>
    <x v="886"/>
    <d v="2022-05-03T00:00:00"/>
    <x v="4"/>
    <s v="Second Class"/>
    <s v="JA-8375"/>
    <s v="James Johansen-Shepherd"/>
    <x v="2"/>
    <x v="3"/>
    <x v="3"/>
    <x v="1"/>
    <x v="7"/>
    <n v="205.54"/>
    <n v="2"/>
    <n v="0"/>
    <n v="29.67"/>
  </r>
  <r>
    <n v="3959"/>
    <s v="NZ-2022-194438"/>
    <x v="988"/>
    <d v="2022-11-07T00:00:00"/>
    <x v="4"/>
    <s v="Second Class"/>
    <s v="PA-2901"/>
    <s v="Pamela Vincent"/>
    <x v="1"/>
    <x v="1"/>
    <x v="1"/>
    <x v="0"/>
    <x v="4"/>
    <n v="1458.78"/>
    <n v="6"/>
    <n v="0.2"/>
    <n v="-7.28"/>
  </r>
  <r>
    <n v="3960"/>
    <s v="NZ-2023-437604"/>
    <x v="376"/>
    <d v="2023-12-23T00:00:00"/>
    <x v="0"/>
    <s v="Second Class"/>
    <s v="AN-1696"/>
    <s v="Anna Dobson-Anderson"/>
    <x v="1"/>
    <x v="2"/>
    <x v="2"/>
    <x v="2"/>
    <x v="9"/>
    <n v="1160.73"/>
    <n v="5"/>
    <n v="0.2"/>
    <n v="165.45"/>
  </r>
  <r>
    <n v="3961"/>
    <s v="NZ-2024-565643"/>
    <x v="1140"/>
    <d v="2024-09-14T00:00:00"/>
    <x v="2"/>
    <s v="First Class"/>
    <s v="BR-6526"/>
    <s v="Brian Wood"/>
    <x v="0"/>
    <x v="8"/>
    <x v="8"/>
    <x v="1"/>
    <x v="1"/>
    <n v="528.79999999999995"/>
    <n v="2"/>
    <n v="0.1"/>
    <n v="42.95"/>
  </r>
  <r>
    <n v="3962"/>
    <s v="NZ-2024-422784"/>
    <x v="499"/>
    <d v="2024-10-19T00:00:00"/>
    <x v="2"/>
    <s v="Standard Class"/>
    <s v="MI-5002"/>
    <s v="Michelle Spencer-Wilton"/>
    <x v="1"/>
    <x v="5"/>
    <x v="5"/>
    <x v="2"/>
    <x v="2"/>
    <n v="856.75"/>
    <n v="8"/>
    <n v="0.2"/>
    <n v="156.68"/>
  </r>
  <r>
    <n v="3963"/>
    <s v="NZ-2024-375466"/>
    <x v="799"/>
    <d v="2024-09-28T00:00:00"/>
    <x v="2"/>
    <s v="Standard Class"/>
    <s v="RA-2628"/>
    <s v="Rachel Jensen"/>
    <x v="1"/>
    <x v="9"/>
    <x v="6"/>
    <x v="1"/>
    <x v="7"/>
    <n v="326.13"/>
    <n v="2"/>
    <n v="0.15"/>
    <n v="41.85"/>
  </r>
  <r>
    <n v="3964"/>
    <s v="NZ-2022-512371"/>
    <x v="970"/>
    <d v="2022-12-31T00:00:00"/>
    <x v="4"/>
    <s v="Second Class"/>
    <s v="JU-2691"/>
    <s v="Julie Smith"/>
    <x v="2"/>
    <x v="6"/>
    <x v="6"/>
    <x v="1"/>
    <x v="1"/>
    <n v="386.26"/>
    <n v="10"/>
    <n v="0.15"/>
    <n v="46.64"/>
  </r>
  <r>
    <n v="3965"/>
    <s v="NZ-2024-976559"/>
    <x v="1297"/>
    <d v="2024-10-26T00:00:00"/>
    <x v="2"/>
    <s v="First Class"/>
    <s v="EM-2563"/>
    <s v="Emma Giles"/>
    <x v="1"/>
    <x v="6"/>
    <x v="6"/>
    <x v="1"/>
    <x v="7"/>
    <n v="64.42"/>
    <n v="7"/>
    <n v="0"/>
    <n v="5.03"/>
  </r>
  <r>
    <n v="3966"/>
    <s v="NZ-2022-562841"/>
    <x v="366"/>
    <d v="2022-12-06T00:00:00"/>
    <x v="4"/>
    <s v="Same Day"/>
    <s v="SU-9834"/>
    <s v="Summer Wells"/>
    <x v="1"/>
    <x v="9"/>
    <x v="6"/>
    <x v="0"/>
    <x v="10"/>
    <n v="1278.08"/>
    <n v="6"/>
    <n v="0"/>
    <n v="341.36"/>
  </r>
  <r>
    <n v="3967"/>
    <s v="NZ-2024-344554"/>
    <x v="485"/>
    <d v="2024-03-15T00:00:00"/>
    <x v="2"/>
    <s v="Same Day"/>
    <s v="MI-6236"/>
    <s v="Michael Nelson"/>
    <x v="1"/>
    <x v="5"/>
    <x v="5"/>
    <x v="0"/>
    <x v="0"/>
    <n v="933.24"/>
    <n v="3"/>
    <n v="0.1"/>
    <n v="184.42"/>
  </r>
  <r>
    <n v="3968"/>
    <s v="NZ-2024-753045"/>
    <x v="727"/>
    <d v="2024-09-24T00:00:00"/>
    <x v="2"/>
    <s v="Same Day"/>
    <s v="KE-3841"/>
    <s v="Kevin Carter"/>
    <x v="1"/>
    <x v="4"/>
    <x v="4"/>
    <x v="1"/>
    <x v="3"/>
    <n v="706.28"/>
    <n v="4"/>
    <n v="0.1"/>
    <n v="7.79"/>
  </r>
  <r>
    <n v="3969"/>
    <s v="NZ-2022-651069"/>
    <x v="1356"/>
    <d v="2022-06-25T00:00:00"/>
    <x v="4"/>
    <s v="Second Class"/>
    <s v="CH-6381"/>
    <s v="Christina Kelly"/>
    <x v="2"/>
    <x v="2"/>
    <x v="2"/>
    <x v="0"/>
    <x v="10"/>
    <n v="171.61"/>
    <n v="1"/>
    <n v="0.2"/>
    <n v="-2.72"/>
  </r>
  <r>
    <n v="3970"/>
    <s v="NZ-2024-357615"/>
    <x v="3"/>
    <d v="2024-06-08T00:00:00"/>
    <x v="2"/>
    <s v="First Class"/>
    <s v="MA-4602"/>
    <s v="Mark Schwass"/>
    <x v="2"/>
    <x v="0"/>
    <x v="0"/>
    <x v="1"/>
    <x v="7"/>
    <n v="487.48"/>
    <n v="5"/>
    <n v="0.2"/>
    <n v="58.36"/>
  </r>
  <r>
    <n v="3971"/>
    <s v="NZ-2025-310783"/>
    <x v="1039"/>
    <d v="2025-07-09T00:00:00"/>
    <x v="3"/>
    <s v="Same Day"/>
    <s v="SH-8231"/>
    <s v="Sheryl Gardiner"/>
    <x v="2"/>
    <x v="8"/>
    <x v="8"/>
    <x v="2"/>
    <x v="2"/>
    <n v="690.47"/>
    <n v="10"/>
    <n v="0.2"/>
    <n v="64.52"/>
  </r>
  <r>
    <n v="3972"/>
    <s v="NZ-2023-422943"/>
    <x v="1259"/>
    <d v="2023-09-21T00:00:00"/>
    <x v="0"/>
    <s v="Second Class"/>
    <s v="DA-6818"/>
    <s v="David Perrin-Matheson"/>
    <x v="1"/>
    <x v="3"/>
    <x v="3"/>
    <x v="2"/>
    <x v="9"/>
    <n v="738.24"/>
    <n v="10"/>
    <n v="0.1"/>
    <n v="97.06"/>
  </r>
  <r>
    <n v="3973"/>
    <s v="NZ-2025-236581"/>
    <x v="792"/>
    <d v="2025-03-03T00:00:00"/>
    <x v="3"/>
    <s v="Standard Class"/>
    <s v="FI-7599"/>
    <s v="Fiona Jackson-Stewart"/>
    <x v="0"/>
    <x v="3"/>
    <x v="3"/>
    <x v="1"/>
    <x v="8"/>
    <n v="1181.51"/>
    <n v="9"/>
    <n v="0"/>
    <n v="32.24"/>
  </r>
  <r>
    <n v="3974"/>
    <s v="NZ-2022-180515"/>
    <x v="583"/>
    <d v="2022-09-09T00:00:00"/>
    <x v="4"/>
    <s v="Same Day"/>
    <s v="ST-3419"/>
    <s v="Stella Waugh"/>
    <x v="1"/>
    <x v="1"/>
    <x v="1"/>
    <x v="0"/>
    <x v="10"/>
    <n v="1126.03"/>
    <n v="9"/>
    <n v="0.2"/>
    <n v="99.08"/>
  </r>
  <r>
    <n v="3975"/>
    <s v="NZ-2024-441142"/>
    <x v="1238"/>
    <d v="2024-08-10T00:00:00"/>
    <x v="2"/>
    <s v="First Class"/>
    <s v="SA-6536"/>
    <s v="Sarah Maxwell"/>
    <x v="2"/>
    <x v="2"/>
    <x v="2"/>
    <x v="2"/>
    <x v="11"/>
    <n v="147.96"/>
    <n v="10"/>
    <n v="0"/>
    <n v="43.31"/>
  </r>
  <r>
    <n v="3976"/>
    <s v="NZ-2022-871103"/>
    <x v="918"/>
    <d v="2022-04-28T00:00:00"/>
    <x v="4"/>
    <s v="Standard Class"/>
    <s v="SI-5213"/>
    <s v="Simon Mason-Clarke"/>
    <x v="2"/>
    <x v="4"/>
    <x v="4"/>
    <x v="1"/>
    <x v="3"/>
    <n v="126.1"/>
    <n v="5"/>
    <n v="0.1"/>
    <n v="18.28"/>
  </r>
  <r>
    <n v="3977"/>
    <s v="NZ-2023-822735"/>
    <x v="10"/>
    <d v="2023-09-08T00:00:00"/>
    <x v="0"/>
    <s v="Second Class"/>
    <s v="CA-1519"/>
    <s v="Cassandra Brown"/>
    <x v="1"/>
    <x v="6"/>
    <x v="6"/>
    <x v="0"/>
    <x v="0"/>
    <n v="442.96"/>
    <n v="10"/>
    <n v="0"/>
    <n v="129.97999999999999"/>
  </r>
  <r>
    <n v="3978"/>
    <s v="NZ-2022-656633"/>
    <x v="1222"/>
    <d v="2022-08-29T00:00:00"/>
    <x v="4"/>
    <s v="First Class"/>
    <s v="KE-2135"/>
    <s v="Kelvin Baker"/>
    <x v="0"/>
    <x v="5"/>
    <x v="5"/>
    <x v="1"/>
    <x v="8"/>
    <n v="554.07000000000005"/>
    <n v="5"/>
    <n v="0.2"/>
    <n v="106.23"/>
  </r>
  <r>
    <n v="3979"/>
    <s v="NZ-2021-971032"/>
    <x v="702"/>
    <d v="2021-12-18T00:00:00"/>
    <x v="1"/>
    <s v="Standard Class"/>
    <s v="AR-5525"/>
    <s v="Aroha Taylor"/>
    <x v="1"/>
    <x v="2"/>
    <x v="2"/>
    <x v="0"/>
    <x v="4"/>
    <n v="761.78"/>
    <n v="10"/>
    <n v="0.15"/>
    <n v="158.71"/>
  </r>
  <r>
    <n v="3980"/>
    <s v="NZ-2021-160995"/>
    <x v="1294"/>
    <d v="2021-12-03T00:00:00"/>
    <x v="1"/>
    <s v="First Class"/>
    <s v="DA-9485"/>
    <s v="David Davis"/>
    <x v="2"/>
    <x v="3"/>
    <x v="3"/>
    <x v="2"/>
    <x v="9"/>
    <n v="1416.02"/>
    <n v="1"/>
    <n v="0"/>
    <n v="264.58999999999997"/>
  </r>
  <r>
    <n v="3981"/>
    <s v="NZ-2022-274898"/>
    <x v="423"/>
    <d v="2022-10-21T00:00:00"/>
    <x v="4"/>
    <s v="Standard Class"/>
    <s v="MO-8868"/>
    <s v="Molly Allen"/>
    <x v="2"/>
    <x v="1"/>
    <x v="1"/>
    <x v="2"/>
    <x v="11"/>
    <n v="360.69"/>
    <n v="9"/>
    <n v="0"/>
    <n v="12.48"/>
  </r>
  <r>
    <n v="3982"/>
    <s v="NZ-2022-639942"/>
    <x v="429"/>
    <d v="2022-02-08T00:00:00"/>
    <x v="4"/>
    <s v="Second Class"/>
    <s v="LA-4475"/>
    <s v="Lachlan Price"/>
    <x v="0"/>
    <x v="3"/>
    <x v="3"/>
    <x v="2"/>
    <x v="5"/>
    <n v="636.34"/>
    <n v="4"/>
    <n v="0.1"/>
    <n v="97.8"/>
  </r>
  <r>
    <n v="3983"/>
    <s v="NZ-2023-283034"/>
    <x v="813"/>
    <d v="2023-08-07T00:00:00"/>
    <x v="0"/>
    <s v="Second Class"/>
    <s v="CA-3040"/>
    <s v="Caleb Webster"/>
    <x v="2"/>
    <x v="0"/>
    <x v="0"/>
    <x v="0"/>
    <x v="6"/>
    <n v="965.03"/>
    <n v="7"/>
    <n v="0.2"/>
    <n v="159.38"/>
  </r>
  <r>
    <n v="3984"/>
    <s v="NZ-2022-832552"/>
    <x v="1381"/>
    <d v="2022-09-26T00:00:00"/>
    <x v="4"/>
    <s v="Second Class"/>
    <s v="JA-5506"/>
    <s v="Jamie Read"/>
    <x v="0"/>
    <x v="0"/>
    <x v="0"/>
    <x v="1"/>
    <x v="3"/>
    <n v="895.72"/>
    <n v="5"/>
    <n v="0"/>
    <n v="140.83000000000001"/>
  </r>
  <r>
    <n v="3985"/>
    <s v="NZ-2021-652382"/>
    <x v="1117"/>
    <d v="2021-09-26T00:00:00"/>
    <x v="1"/>
    <s v="First Class"/>
    <s v="HA-1928"/>
    <s v="Hannah Holland"/>
    <x v="0"/>
    <x v="7"/>
    <x v="7"/>
    <x v="2"/>
    <x v="5"/>
    <n v="1362.98"/>
    <n v="7"/>
    <n v="0"/>
    <n v="108.35"/>
  </r>
  <r>
    <n v="3986"/>
    <s v="NZ-2025-602822"/>
    <x v="989"/>
    <d v="2025-05-10T00:00:00"/>
    <x v="3"/>
    <s v="Same Day"/>
    <s v="HA-2791"/>
    <s v="Hamish Seymour-Harris"/>
    <x v="1"/>
    <x v="4"/>
    <x v="4"/>
    <x v="0"/>
    <x v="4"/>
    <n v="1358.24"/>
    <n v="5"/>
    <n v="0"/>
    <n v="69.44"/>
  </r>
  <r>
    <n v="3987"/>
    <s v="NZ-2022-295927"/>
    <x v="118"/>
    <d v="2022-04-21T00:00:00"/>
    <x v="4"/>
    <s v="First Class"/>
    <s v="VI-5100"/>
    <s v="Vicky Neal"/>
    <x v="2"/>
    <x v="4"/>
    <x v="4"/>
    <x v="0"/>
    <x v="10"/>
    <n v="1220.77"/>
    <n v="3"/>
    <n v="0.1"/>
    <n v="184.48"/>
  </r>
  <r>
    <n v="3988"/>
    <s v="NZ-2023-929648"/>
    <x v="99"/>
    <d v="2023-11-06T00:00:00"/>
    <x v="0"/>
    <s v="First Class"/>
    <s v="BR-8089"/>
    <s v="Bruce Millard"/>
    <x v="0"/>
    <x v="0"/>
    <x v="0"/>
    <x v="1"/>
    <x v="1"/>
    <n v="83.47"/>
    <n v="4"/>
    <n v="0.2"/>
    <n v="13"/>
  </r>
  <r>
    <n v="3989"/>
    <s v="NZ-2024-345616"/>
    <x v="1011"/>
    <d v="2024-12-13T00:00:00"/>
    <x v="2"/>
    <s v="Second Class"/>
    <s v="AN-4778"/>
    <s v="Andrew Lee"/>
    <x v="2"/>
    <x v="0"/>
    <x v="0"/>
    <x v="0"/>
    <x v="10"/>
    <n v="244.05"/>
    <n v="10"/>
    <n v="0.2"/>
    <n v="30.5"/>
  </r>
  <r>
    <n v="3990"/>
    <s v="NZ-2024-378421"/>
    <x v="1280"/>
    <d v="2024-06-12T00:00:00"/>
    <x v="2"/>
    <s v="Same Day"/>
    <s v="TR-8920"/>
    <s v="Troy Sutton"/>
    <x v="1"/>
    <x v="9"/>
    <x v="6"/>
    <x v="2"/>
    <x v="9"/>
    <n v="407.66"/>
    <n v="6"/>
    <n v="0.2"/>
    <n v="80.709999999999994"/>
  </r>
  <r>
    <n v="3991"/>
    <s v="NZ-2022-668183"/>
    <x v="163"/>
    <d v="2022-08-02T00:00:00"/>
    <x v="4"/>
    <s v="Second Class"/>
    <s v="LU-4456"/>
    <s v="Lucy Berry-Adams"/>
    <x v="1"/>
    <x v="1"/>
    <x v="1"/>
    <x v="2"/>
    <x v="2"/>
    <n v="1303.8"/>
    <n v="9"/>
    <n v="0.15"/>
    <n v="214.76"/>
  </r>
  <r>
    <n v="3992"/>
    <s v="NZ-2023-666679"/>
    <x v="190"/>
    <d v="2023-02-27T00:00:00"/>
    <x v="0"/>
    <s v="Same Day"/>
    <s v="GE-4998"/>
    <s v="Georgina McCarthy"/>
    <x v="1"/>
    <x v="0"/>
    <x v="0"/>
    <x v="1"/>
    <x v="8"/>
    <n v="109.55"/>
    <n v="8"/>
    <n v="0.1"/>
    <n v="0.92"/>
  </r>
  <r>
    <n v="3993"/>
    <s v="NZ-2022-323353"/>
    <x v="416"/>
    <d v="2022-09-22T00:00:00"/>
    <x v="4"/>
    <s v="Second Class"/>
    <s v="CA-9737"/>
    <s v="Carolyn Anderson"/>
    <x v="1"/>
    <x v="7"/>
    <x v="7"/>
    <x v="0"/>
    <x v="0"/>
    <n v="943.37"/>
    <n v="2"/>
    <n v="0"/>
    <n v="11.05"/>
  </r>
  <r>
    <n v="3994"/>
    <s v="NZ-2022-894259"/>
    <x v="1375"/>
    <d v="2022-12-15T00:00:00"/>
    <x v="4"/>
    <s v="Same Day"/>
    <s v="BR-9097"/>
    <s v="Brad Holland"/>
    <x v="1"/>
    <x v="5"/>
    <x v="5"/>
    <x v="1"/>
    <x v="1"/>
    <n v="752.51"/>
    <n v="8"/>
    <n v="0.15"/>
    <n v="8.3800000000000008"/>
  </r>
  <r>
    <n v="3995"/>
    <s v="NZ-2025-976947"/>
    <x v="776"/>
    <d v="2025-01-29T00:00:00"/>
    <x v="3"/>
    <s v="Standard Class"/>
    <s v="NI-7606"/>
    <s v="Nicole Powell-Hooper"/>
    <x v="2"/>
    <x v="7"/>
    <x v="7"/>
    <x v="1"/>
    <x v="8"/>
    <n v="1275.8699999999999"/>
    <n v="3"/>
    <n v="0.1"/>
    <n v="43.28"/>
  </r>
  <r>
    <n v="3996"/>
    <s v="NZ-2025-981606"/>
    <x v="1382"/>
    <d v="2025-06-29T00:00:00"/>
    <x v="3"/>
    <s v="Standard Class"/>
    <s v="NI-1435"/>
    <s v="Nixon Gardner"/>
    <x v="1"/>
    <x v="3"/>
    <x v="3"/>
    <x v="2"/>
    <x v="5"/>
    <n v="1176.32"/>
    <n v="1"/>
    <n v="0.2"/>
    <n v="107.95"/>
  </r>
  <r>
    <n v="3997"/>
    <s v="NZ-2025-102008"/>
    <x v="854"/>
    <d v="2025-05-05T00:00:00"/>
    <x v="3"/>
    <s v="Second Class"/>
    <s v="HA-2893"/>
    <s v="Hayden Patchett-Evans"/>
    <x v="0"/>
    <x v="0"/>
    <x v="0"/>
    <x v="0"/>
    <x v="0"/>
    <n v="947.92"/>
    <n v="4"/>
    <n v="0.1"/>
    <n v="217.3"/>
  </r>
  <r>
    <n v="3998"/>
    <s v="NZ-2024-906985"/>
    <x v="162"/>
    <d v="2024-10-15T00:00:00"/>
    <x v="2"/>
    <s v="First Class"/>
    <s v="JA-4404"/>
    <s v="Jason Thomas"/>
    <x v="2"/>
    <x v="9"/>
    <x v="6"/>
    <x v="2"/>
    <x v="5"/>
    <n v="1033.8800000000001"/>
    <n v="4"/>
    <n v="0.15"/>
    <n v="54.82"/>
  </r>
  <r>
    <n v="3999"/>
    <s v="NZ-2024-800152"/>
    <x v="203"/>
    <d v="2024-02-04T00:00:00"/>
    <x v="2"/>
    <s v="Second Class"/>
    <s v="PA-9031"/>
    <s v="Pamela Smith"/>
    <x v="2"/>
    <x v="5"/>
    <x v="5"/>
    <x v="1"/>
    <x v="3"/>
    <n v="1346.02"/>
    <n v="1"/>
    <n v="0.1"/>
    <n v="158.35"/>
  </r>
  <r>
    <n v="4000"/>
    <s v="NZ-2025-188402"/>
    <x v="33"/>
    <d v="2025-03-27T00:00:00"/>
    <x v="3"/>
    <s v="Same Day"/>
    <s v="JO-8807"/>
    <s v="Jonathan Rodgers"/>
    <x v="1"/>
    <x v="7"/>
    <x v="7"/>
    <x v="0"/>
    <x v="4"/>
    <n v="1042"/>
    <n v="6"/>
    <n v="0"/>
    <n v="68.14"/>
  </r>
  <r>
    <n v="4001"/>
    <s v="NZ-2024-868040"/>
    <x v="475"/>
    <d v="2024-08-15T00:00:00"/>
    <x v="2"/>
    <s v="Second Class"/>
    <s v="MA-8873"/>
    <s v="Martin Jones-Croad"/>
    <x v="0"/>
    <x v="7"/>
    <x v="7"/>
    <x v="2"/>
    <x v="2"/>
    <n v="1351.22"/>
    <n v="2"/>
    <n v="0.1"/>
    <n v="-12.43"/>
  </r>
  <r>
    <n v="4002"/>
    <s v="NZ-2022-209879"/>
    <x v="1383"/>
    <d v="2022-02-02T00:00:00"/>
    <x v="4"/>
    <s v="First Class"/>
    <s v="DA-5065"/>
    <s v="Darren Parsons"/>
    <x v="0"/>
    <x v="3"/>
    <x v="3"/>
    <x v="2"/>
    <x v="9"/>
    <n v="1482.57"/>
    <n v="1"/>
    <n v="0.15"/>
    <n v="73.69"/>
  </r>
  <r>
    <n v="4003"/>
    <s v="NZ-2021-605050"/>
    <x v="843"/>
    <d v="2021-09-05T00:00:00"/>
    <x v="1"/>
    <s v="Second Class"/>
    <s v="CA-3128"/>
    <s v="Cameron Harris-Baldick"/>
    <x v="0"/>
    <x v="0"/>
    <x v="0"/>
    <x v="2"/>
    <x v="5"/>
    <n v="652.98"/>
    <n v="2"/>
    <n v="0.15"/>
    <n v="30.38"/>
  </r>
  <r>
    <n v="4004"/>
    <s v="NZ-2022-840580"/>
    <x v="395"/>
    <d v="2022-06-27T00:00:00"/>
    <x v="4"/>
    <s v="Same Day"/>
    <s v="JA-7480"/>
    <s v="Jade George"/>
    <x v="1"/>
    <x v="7"/>
    <x v="7"/>
    <x v="0"/>
    <x v="6"/>
    <n v="453.91"/>
    <n v="2"/>
    <n v="0.2"/>
    <n v="41.33"/>
  </r>
  <r>
    <n v="4005"/>
    <s v="NZ-2024-601859"/>
    <x v="797"/>
    <d v="2024-08-31T00:00:00"/>
    <x v="2"/>
    <s v="Standard Class"/>
    <s v="TH-8140"/>
    <s v="Thomas Dean"/>
    <x v="2"/>
    <x v="7"/>
    <x v="7"/>
    <x v="1"/>
    <x v="8"/>
    <n v="595.12"/>
    <n v="3"/>
    <n v="0.15"/>
    <n v="125.51"/>
  </r>
  <r>
    <n v="4006"/>
    <s v="NZ-2024-692808"/>
    <x v="1108"/>
    <d v="2024-10-02T00:00:00"/>
    <x v="2"/>
    <s v="Second Class"/>
    <s v="TO-5326"/>
    <s v="Tony Sixtus"/>
    <x v="2"/>
    <x v="7"/>
    <x v="7"/>
    <x v="0"/>
    <x v="4"/>
    <n v="374.73"/>
    <n v="2"/>
    <n v="0.15"/>
    <n v="74.05"/>
  </r>
  <r>
    <n v="4007"/>
    <s v="NZ-2022-173167"/>
    <x v="425"/>
    <d v="2022-02-05T00:00:00"/>
    <x v="4"/>
    <s v="Standard Class"/>
    <s v="AN-1062"/>
    <s v="Andrea Griffiths"/>
    <x v="2"/>
    <x v="7"/>
    <x v="7"/>
    <x v="2"/>
    <x v="9"/>
    <n v="1028.1400000000001"/>
    <n v="2"/>
    <n v="0"/>
    <n v="41.51"/>
  </r>
  <r>
    <n v="4008"/>
    <s v="NZ-2024-364502"/>
    <x v="1384"/>
    <d v="2024-02-05T00:00:00"/>
    <x v="2"/>
    <s v="First Class"/>
    <s v="DY-3810"/>
    <s v="Dylan Foote"/>
    <x v="0"/>
    <x v="6"/>
    <x v="6"/>
    <x v="2"/>
    <x v="5"/>
    <n v="1073.27"/>
    <n v="1"/>
    <n v="0.2"/>
    <n v="-3.7"/>
  </r>
  <r>
    <n v="4009"/>
    <s v="NZ-2022-174071"/>
    <x v="251"/>
    <d v="2022-02-13T00:00:00"/>
    <x v="4"/>
    <s v="First Class"/>
    <s v="HA-5500"/>
    <s v="Hayley Reid-Jones"/>
    <x v="1"/>
    <x v="2"/>
    <x v="2"/>
    <x v="2"/>
    <x v="11"/>
    <n v="1376.21"/>
    <n v="7"/>
    <n v="0.1"/>
    <n v="276.2"/>
  </r>
  <r>
    <n v="4010"/>
    <s v="NZ-2022-913719"/>
    <x v="273"/>
    <d v="2022-09-29T00:00:00"/>
    <x v="4"/>
    <s v="First Class"/>
    <s v="CH-9918"/>
    <s v="Christopher Wills"/>
    <x v="1"/>
    <x v="6"/>
    <x v="6"/>
    <x v="0"/>
    <x v="10"/>
    <n v="136.52000000000001"/>
    <n v="5"/>
    <n v="0.15"/>
    <n v="16.62"/>
  </r>
  <r>
    <n v="4011"/>
    <s v="NZ-2021-561212"/>
    <x v="702"/>
    <d v="2021-12-17T00:00:00"/>
    <x v="1"/>
    <s v="First Class"/>
    <s v="PE-5407"/>
    <s v="Peter Esson"/>
    <x v="1"/>
    <x v="0"/>
    <x v="0"/>
    <x v="1"/>
    <x v="8"/>
    <n v="1379.75"/>
    <n v="5"/>
    <n v="0.15"/>
    <n v="107.42"/>
  </r>
  <r>
    <n v="4012"/>
    <s v="NZ-2022-209207"/>
    <x v="175"/>
    <d v="2022-09-04T00:00:00"/>
    <x v="4"/>
    <s v="Standard Class"/>
    <s v="AM-5585"/>
    <s v="Amelia Hooper"/>
    <x v="2"/>
    <x v="0"/>
    <x v="0"/>
    <x v="0"/>
    <x v="4"/>
    <n v="997.55"/>
    <n v="6"/>
    <n v="0.15"/>
    <n v="129.68"/>
  </r>
  <r>
    <n v="4013"/>
    <s v="NZ-2024-270100"/>
    <x v="151"/>
    <d v="2024-09-06T00:00:00"/>
    <x v="2"/>
    <s v="Standard Class"/>
    <s v="DA-3660"/>
    <s v="David Jones"/>
    <x v="1"/>
    <x v="7"/>
    <x v="7"/>
    <x v="0"/>
    <x v="4"/>
    <n v="699.14"/>
    <n v="1"/>
    <n v="0.2"/>
    <n v="107.3"/>
  </r>
  <r>
    <n v="4014"/>
    <s v="NZ-2022-434023"/>
    <x v="84"/>
    <d v="2022-03-08T00:00:00"/>
    <x v="4"/>
    <s v="Standard Class"/>
    <s v="FI-3119"/>
    <s v="Fiona Allen"/>
    <x v="1"/>
    <x v="4"/>
    <x v="4"/>
    <x v="2"/>
    <x v="2"/>
    <n v="961.97"/>
    <n v="4"/>
    <n v="0"/>
    <n v="274.54000000000002"/>
  </r>
  <r>
    <n v="4015"/>
    <s v="NZ-2022-968118"/>
    <x v="926"/>
    <d v="2022-07-09T00:00:00"/>
    <x v="4"/>
    <s v="Second Class"/>
    <s v="AN-4884"/>
    <s v="Andrew Harris"/>
    <x v="1"/>
    <x v="1"/>
    <x v="1"/>
    <x v="1"/>
    <x v="3"/>
    <n v="808.45"/>
    <n v="6"/>
    <n v="0"/>
    <n v="134.69"/>
  </r>
  <r>
    <n v="4016"/>
    <s v="NZ-2022-640299"/>
    <x v="178"/>
    <d v="2023-01-07T00:00:00"/>
    <x v="0"/>
    <s v="Standard Class"/>
    <s v="JA-4448"/>
    <s v="Jasmine Francis-Burrell"/>
    <x v="1"/>
    <x v="5"/>
    <x v="5"/>
    <x v="0"/>
    <x v="6"/>
    <n v="591.44000000000005"/>
    <n v="1"/>
    <n v="0"/>
    <n v="83.93"/>
  </r>
  <r>
    <n v="4017"/>
    <s v="NZ-2025-894889"/>
    <x v="1236"/>
    <d v="2025-06-22T00:00:00"/>
    <x v="3"/>
    <s v="First Class"/>
    <s v="DA-5814"/>
    <s v="David Hudson-Esson"/>
    <x v="0"/>
    <x v="9"/>
    <x v="6"/>
    <x v="1"/>
    <x v="1"/>
    <n v="865.1"/>
    <n v="7"/>
    <n v="0.2"/>
    <n v="188.13"/>
  </r>
  <r>
    <n v="4018"/>
    <s v="NZ-2024-976198"/>
    <x v="623"/>
    <d v="2024-01-19T00:00:00"/>
    <x v="2"/>
    <s v="Second Class"/>
    <s v="PE-6387"/>
    <s v="Penelope Reynolds"/>
    <x v="2"/>
    <x v="5"/>
    <x v="5"/>
    <x v="2"/>
    <x v="9"/>
    <n v="659.19"/>
    <n v="3"/>
    <n v="0.1"/>
    <n v="17.23"/>
  </r>
  <r>
    <n v="4019"/>
    <s v="NZ-2024-263022"/>
    <x v="1011"/>
    <d v="2024-12-15T00:00:00"/>
    <x v="2"/>
    <s v="First Class"/>
    <s v="ST-2456"/>
    <s v="Stephen Burnett"/>
    <x v="0"/>
    <x v="4"/>
    <x v="4"/>
    <x v="1"/>
    <x v="7"/>
    <n v="1393.41"/>
    <n v="1"/>
    <n v="0.2"/>
    <n v="-7.83"/>
  </r>
  <r>
    <n v="4020"/>
    <s v="NZ-2022-438787"/>
    <x v="737"/>
    <d v="2022-10-11T00:00:00"/>
    <x v="4"/>
    <s v="Same Day"/>
    <s v="NI-6949"/>
    <s v="Nikita Williams-West"/>
    <x v="2"/>
    <x v="4"/>
    <x v="4"/>
    <x v="2"/>
    <x v="2"/>
    <n v="636.67999999999995"/>
    <n v="4"/>
    <n v="0.2"/>
    <n v="73.23"/>
  </r>
  <r>
    <n v="4021"/>
    <s v="NZ-2023-754482"/>
    <x v="112"/>
    <d v="2023-11-03T00:00:00"/>
    <x v="0"/>
    <s v="Standard Class"/>
    <s v="RO-4833"/>
    <s v="Robyn Mitchell"/>
    <x v="2"/>
    <x v="2"/>
    <x v="2"/>
    <x v="1"/>
    <x v="8"/>
    <n v="289.14"/>
    <n v="3"/>
    <n v="0.2"/>
    <n v="-4.21"/>
  </r>
  <r>
    <n v="4022"/>
    <s v="NZ-2021-806782"/>
    <x v="183"/>
    <d v="2021-09-25T00:00:00"/>
    <x v="1"/>
    <s v="Standard Class"/>
    <s v="LA-3031"/>
    <s v="Laura Sullivan"/>
    <x v="0"/>
    <x v="3"/>
    <x v="3"/>
    <x v="0"/>
    <x v="6"/>
    <n v="54.81"/>
    <n v="7"/>
    <n v="0"/>
    <n v="7.67"/>
  </r>
  <r>
    <n v="4023"/>
    <s v="NZ-2024-355522"/>
    <x v="695"/>
    <d v="2024-11-23T00:00:00"/>
    <x v="2"/>
    <s v="Standard Class"/>
    <s v="SU-9887"/>
    <s v="Susan Martin"/>
    <x v="1"/>
    <x v="2"/>
    <x v="2"/>
    <x v="0"/>
    <x v="0"/>
    <n v="790.15"/>
    <n v="4"/>
    <n v="0.1"/>
    <n v="36.840000000000003"/>
  </r>
  <r>
    <n v="4024"/>
    <s v="NZ-2023-493401"/>
    <x v="414"/>
    <d v="2023-09-17T00:00:00"/>
    <x v="0"/>
    <s v="Second Class"/>
    <s v="JA-4799"/>
    <s v="Jacqueline Thompson-Hart"/>
    <x v="0"/>
    <x v="7"/>
    <x v="7"/>
    <x v="2"/>
    <x v="9"/>
    <n v="612.29"/>
    <n v="4"/>
    <n v="0.2"/>
    <n v="97.6"/>
  </r>
  <r>
    <n v="4025"/>
    <s v="NZ-2023-418675"/>
    <x v="160"/>
    <d v="2023-07-29T00:00:00"/>
    <x v="0"/>
    <s v="Same Day"/>
    <s v="SH-6787"/>
    <s v="Shane Wood"/>
    <x v="0"/>
    <x v="1"/>
    <x v="1"/>
    <x v="2"/>
    <x v="2"/>
    <n v="1090.43"/>
    <n v="8"/>
    <n v="0.15"/>
    <n v="222.18"/>
  </r>
  <r>
    <n v="4026"/>
    <s v="NZ-2023-340621"/>
    <x v="73"/>
    <d v="2023-04-06T00:00:00"/>
    <x v="0"/>
    <s v="First Class"/>
    <s v="AN-4876"/>
    <s v="Andrew Thompson"/>
    <x v="2"/>
    <x v="5"/>
    <x v="5"/>
    <x v="1"/>
    <x v="7"/>
    <n v="349.06"/>
    <n v="3"/>
    <n v="0"/>
    <n v="28.58"/>
  </r>
  <r>
    <n v="4027"/>
    <s v="NZ-2022-904482"/>
    <x v="1257"/>
    <d v="2022-10-26T00:00:00"/>
    <x v="4"/>
    <s v="Second Class"/>
    <s v="MA-4698"/>
    <s v="Mason Marfell"/>
    <x v="2"/>
    <x v="6"/>
    <x v="6"/>
    <x v="1"/>
    <x v="3"/>
    <n v="887.04"/>
    <n v="2"/>
    <n v="0.15"/>
    <n v="35.33"/>
  </r>
  <r>
    <n v="4028"/>
    <s v="NZ-2025-226629"/>
    <x v="964"/>
    <d v="2025-02-03T00:00:00"/>
    <x v="3"/>
    <s v="Second Class"/>
    <s v="MI-9763"/>
    <s v="Michelle Buckley"/>
    <x v="1"/>
    <x v="7"/>
    <x v="7"/>
    <x v="2"/>
    <x v="9"/>
    <n v="805.95"/>
    <n v="9"/>
    <n v="0.1"/>
    <n v="67.739999999999995"/>
  </r>
  <r>
    <n v="4029"/>
    <s v="NZ-2022-495893"/>
    <x v="429"/>
    <d v="2022-02-09T00:00:00"/>
    <x v="4"/>
    <s v="Same Day"/>
    <s v="DA-3759"/>
    <s v="Danielle Butler"/>
    <x v="2"/>
    <x v="9"/>
    <x v="6"/>
    <x v="2"/>
    <x v="5"/>
    <n v="1000.74"/>
    <n v="1"/>
    <n v="0"/>
    <n v="94.2"/>
  </r>
  <r>
    <n v="4030"/>
    <s v="NZ-2021-919097"/>
    <x v="299"/>
    <d v="2021-07-25T00:00:00"/>
    <x v="1"/>
    <s v="Second Class"/>
    <s v="NI-3350"/>
    <s v="Nicholas Chambers-Shaw"/>
    <x v="1"/>
    <x v="1"/>
    <x v="1"/>
    <x v="0"/>
    <x v="4"/>
    <n v="1435.61"/>
    <n v="5"/>
    <n v="0.1"/>
    <n v="84.94"/>
  </r>
  <r>
    <n v="4031"/>
    <s v="NZ-2023-735203"/>
    <x v="1138"/>
    <d v="2023-11-07T00:00:00"/>
    <x v="0"/>
    <s v="Same Day"/>
    <s v="EL-8158"/>
    <s v="Ella Fowler"/>
    <x v="0"/>
    <x v="5"/>
    <x v="5"/>
    <x v="1"/>
    <x v="1"/>
    <n v="78.930000000000007"/>
    <n v="5"/>
    <n v="0.1"/>
    <n v="11.02"/>
  </r>
  <r>
    <n v="4032"/>
    <s v="NZ-2022-315546"/>
    <x v="1339"/>
    <d v="2022-06-24T00:00:00"/>
    <x v="4"/>
    <s v="Second Class"/>
    <s v="NA-1810"/>
    <s v="Natasha Moore"/>
    <x v="0"/>
    <x v="6"/>
    <x v="6"/>
    <x v="1"/>
    <x v="8"/>
    <n v="1071.18"/>
    <n v="6"/>
    <n v="0.15"/>
    <n v="105.94"/>
  </r>
  <r>
    <n v="4033"/>
    <s v="NZ-2021-279130"/>
    <x v="220"/>
    <d v="2021-12-13T00:00:00"/>
    <x v="1"/>
    <s v="First Class"/>
    <s v="AL-6971"/>
    <s v="Alexandra Tanner"/>
    <x v="0"/>
    <x v="4"/>
    <x v="4"/>
    <x v="2"/>
    <x v="9"/>
    <n v="419.68"/>
    <n v="3"/>
    <n v="0"/>
    <n v="125.48"/>
  </r>
  <r>
    <n v="4034"/>
    <s v="NZ-2025-376063"/>
    <x v="1080"/>
    <d v="2025-07-12T00:00:00"/>
    <x v="3"/>
    <s v="Standard Class"/>
    <s v="DA-9484"/>
    <s v="Darryn Parsons"/>
    <x v="1"/>
    <x v="5"/>
    <x v="5"/>
    <x v="2"/>
    <x v="9"/>
    <n v="126.72"/>
    <n v="3"/>
    <n v="0.1"/>
    <n v="8.36"/>
  </r>
  <r>
    <n v="4035"/>
    <s v="NZ-2022-123159"/>
    <x v="860"/>
    <d v="2022-06-22T00:00:00"/>
    <x v="4"/>
    <s v="Second Class"/>
    <s v="SA-3429"/>
    <s v="Samantha Stokes"/>
    <x v="2"/>
    <x v="3"/>
    <x v="3"/>
    <x v="2"/>
    <x v="5"/>
    <n v="595.03"/>
    <n v="7"/>
    <n v="0.15"/>
    <n v="135.62"/>
  </r>
  <r>
    <n v="4036"/>
    <s v="NZ-2022-796112"/>
    <x v="1144"/>
    <d v="2022-05-03T00:00:00"/>
    <x v="4"/>
    <s v="Same Day"/>
    <s v="MA-1873"/>
    <s v="Matthew Matthews"/>
    <x v="0"/>
    <x v="9"/>
    <x v="6"/>
    <x v="1"/>
    <x v="3"/>
    <n v="593.54"/>
    <n v="3"/>
    <n v="0.2"/>
    <n v="75.349999999999994"/>
  </r>
  <r>
    <n v="4037"/>
    <s v="NZ-2022-860632"/>
    <x v="1215"/>
    <d v="2022-04-07T00:00:00"/>
    <x v="4"/>
    <s v="Second Class"/>
    <s v="KA-3924"/>
    <s v="Katrina Aldridge-Shaw"/>
    <x v="1"/>
    <x v="6"/>
    <x v="6"/>
    <x v="2"/>
    <x v="5"/>
    <n v="525.1"/>
    <n v="8"/>
    <n v="0"/>
    <n v="62.09"/>
  </r>
  <r>
    <n v="4038"/>
    <s v="NZ-2022-281783"/>
    <x v="786"/>
    <d v="2022-07-26T00:00:00"/>
    <x v="4"/>
    <s v="First Class"/>
    <s v="KI-7337"/>
    <s v="Kimberley Bryant-Henderson"/>
    <x v="1"/>
    <x v="0"/>
    <x v="0"/>
    <x v="1"/>
    <x v="7"/>
    <n v="621.57000000000005"/>
    <n v="9"/>
    <n v="0.2"/>
    <n v="24.11"/>
  </r>
  <r>
    <n v="4039"/>
    <s v="NZ-2024-590596"/>
    <x v="72"/>
    <d v="2024-08-06T00:00:00"/>
    <x v="2"/>
    <s v="Same Day"/>
    <s v="MA-9956"/>
    <s v="Matthew Carter"/>
    <x v="2"/>
    <x v="7"/>
    <x v="7"/>
    <x v="0"/>
    <x v="4"/>
    <n v="826.96"/>
    <n v="10"/>
    <n v="0.2"/>
    <n v="35.630000000000003"/>
  </r>
  <r>
    <n v="4040"/>
    <s v="NZ-2021-105044"/>
    <x v="915"/>
    <d v="2021-08-25T00:00:00"/>
    <x v="1"/>
    <s v="Same Day"/>
    <s v="NA-6298"/>
    <s v="Nathan Curtis"/>
    <x v="2"/>
    <x v="2"/>
    <x v="2"/>
    <x v="2"/>
    <x v="11"/>
    <n v="697.36"/>
    <n v="6"/>
    <n v="0"/>
    <n v="146.22999999999999"/>
  </r>
  <r>
    <n v="4041"/>
    <s v="NZ-2021-395295"/>
    <x v="334"/>
    <d v="2021-08-22T00:00:00"/>
    <x v="1"/>
    <s v="First Class"/>
    <s v="LA-3692"/>
    <s v="Lauren Beard"/>
    <x v="1"/>
    <x v="3"/>
    <x v="3"/>
    <x v="1"/>
    <x v="7"/>
    <n v="613.25"/>
    <n v="2"/>
    <n v="0.1"/>
    <n v="141.75"/>
  </r>
  <r>
    <n v="4042"/>
    <s v="NZ-2022-844589"/>
    <x v="1311"/>
    <d v="2022-06-17T00:00:00"/>
    <x v="4"/>
    <s v="Same Day"/>
    <s v="HE-4893"/>
    <s v="Helen Baxter-Potter"/>
    <x v="2"/>
    <x v="3"/>
    <x v="3"/>
    <x v="0"/>
    <x v="4"/>
    <n v="494.75"/>
    <n v="1"/>
    <n v="0.1"/>
    <n v="112.59"/>
  </r>
  <r>
    <n v="4043"/>
    <s v="NZ-2023-876841"/>
    <x v="566"/>
    <d v="2023-04-21T00:00:00"/>
    <x v="0"/>
    <s v="First Class"/>
    <s v="KA-6988"/>
    <s v="Kathryn Cole"/>
    <x v="0"/>
    <x v="6"/>
    <x v="6"/>
    <x v="0"/>
    <x v="10"/>
    <n v="972.85"/>
    <n v="8"/>
    <n v="0"/>
    <n v="135.72999999999999"/>
  </r>
  <r>
    <n v="4044"/>
    <s v="NZ-2024-141366"/>
    <x v="330"/>
    <d v="2024-02-10T00:00:00"/>
    <x v="2"/>
    <s v="Second Class"/>
    <s v="CR-3662"/>
    <s v="Craig Duncan"/>
    <x v="1"/>
    <x v="1"/>
    <x v="1"/>
    <x v="1"/>
    <x v="3"/>
    <n v="736.58"/>
    <n v="2"/>
    <n v="0"/>
    <n v="109.48"/>
  </r>
  <r>
    <n v="4045"/>
    <s v="NZ-2025-953463"/>
    <x v="940"/>
    <d v="2025-01-08T00:00:00"/>
    <x v="3"/>
    <s v="Same Day"/>
    <s v="JA-4919"/>
    <s v="James Burgess"/>
    <x v="2"/>
    <x v="4"/>
    <x v="4"/>
    <x v="2"/>
    <x v="5"/>
    <n v="530.14"/>
    <n v="8"/>
    <n v="0.2"/>
    <n v="18.66"/>
  </r>
  <r>
    <n v="4046"/>
    <s v="NZ-2023-703066"/>
    <x v="164"/>
    <d v="2023-12-10T00:00:00"/>
    <x v="0"/>
    <s v="Same Day"/>
    <s v="MA-3902"/>
    <s v="Mark Wood-Barrett"/>
    <x v="0"/>
    <x v="4"/>
    <x v="4"/>
    <x v="1"/>
    <x v="3"/>
    <n v="417.28"/>
    <n v="8"/>
    <n v="0"/>
    <n v="87.35"/>
  </r>
  <r>
    <n v="4047"/>
    <s v="NZ-2022-883374"/>
    <x v="1383"/>
    <d v="2022-01-27T00:00:00"/>
    <x v="4"/>
    <s v="Second Class"/>
    <s v="AB-8140"/>
    <s v="Abigail Cook"/>
    <x v="1"/>
    <x v="5"/>
    <x v="5"/>
    <x v="0"/>
    <x v="10"/>
    <n v="1105.3399999999999"/>
    <n v="7"/>
    <n v="0"/>
    <n v="216.26"/>
  </r>
  <r>
    <n v="4048"/>
    <s v="NZ-2024-970886"/>
    <x v="98"/>
    <d v="2024-03-18T00:00:00"/>
    <x v="2"/>
    <s v="First Class"/>
    <s v="AR-5698"/>
    <s v="Ari Paul"/>
    <x v="1"/>
    <x v="8"/>
    <x v="8"/>
    <x v="0"/>
    <x v="6"/>
    <n v="584.97"/>
    <n v="10"/>
    <n v="0.15"/>
    <n v="58.74"/>
  </r>
  <r>
    <n v="4049"/>
    <s v="NZ-2022-133771"/>
    <x v="23"/>
    <d v="2022-11-29T00:00:00"/>
    <x v="4"/>
    <s v="Standard Class"/>
    <s v="DO-4161"/>
    <s v="Donna Russell"/>
    <x v="0"/>
    <x v="2"/>
    <x v="2"/>
    <x v="0"/>
    <x v="0"/>
    <n v="1077.4000000000001"/>
    <n v="8"/>
    <n v="0.15"/>
    <n v="87.8"/>
  </r>
  <r>
    <n v="4050"/>
    <s v="NZ-2022-732596"/>
    <x v="864"/>
    <d v="2022-07-11T00:00:00"/>
    <x v="4"/>
    <s v="Second Class"/>
    <s v="NI-1028"/>
    <s v="Nicholas Bassett"/>
    <x v="2"/>
    <x v="0"/>
    <x v="0"/>
    <x v="1"/>
    <x v="1"/>
    <n v="1096.3900000000001"/>
    <n v="5"/>
    <n v="0"/>
    <n v="264.72000000000003"/>
  </r>
  <r>
    <n v="4051"/>
    <s v="NZ-2024-942224"/>
    <x v="923"/>
    <d v="2024-04-11T00:00:00"/>
    <x v="2"/>
    <s v="First Class"/>
    <s v="MA-4172"/>
    <s v="Matthew Allan"/>
    <x v="0"/>
    <x v="1"/>
    <x v="1"/>
    <x v="1"/>
    <x v="8"/>
    <n v="916.19"/>
    <n v="1"/>
    <n v="0"/>
    <n v="25.04"/>
  </r>
  <r>
    <n v="4052"/>
    <s v="NZ-2021-938148"/>
    <x v="974"/>
    <d v="2021-11-23T00:00:00"/>
    <x v="1"/>
    <s v="First Class"/>
    <s v="TH-8698"/>
    <s v="Thomas Jackson"/>
    <x v="0"/>
    <x v="2"/>
    <x v="2"/>
    <x v="2"/>
    <x v="11"/>
    <n v="283.89999999999998"/>
    <n v="6"/>
    <n v="0.15"/>
    <n v="7.09"/>
  </r>
  <r>
    <n v="4053"/>
    <s v="NZ-2023-950647"/>
    <x v="851"/>
    <d v="2023-11-09T00:00:00"/>
    <x v="0"/>
    <s v="Second Class"/>
    <s v="MI-9174"/>
    <s v="Michelle Thomas"/>
    <x v="1"/>
    <x v="6"/>
    <x v="6"/>
    <x v="0"/>
    <x v="0"/>
    <n v="671.8"/>
    <n v="9"/>
    <n v="0.15"/>
    <n v="80.489999999999995"/>
  </r>
  <r>
    <n v="4054"/>
    <s v="NZ-2025-314747"/>
    <x v="339"/>
    <d v="2025-05-07T00:00:00"/>
    <x v="3"/>
    <s v="Same Day"/>
    <s v="RO-6165"/>
    <s v="Rochelle Wilkinson"/>
    <x v="2"/>
    <x v="6"/>
    <x v="6"/>
    <x v="1"/>
    <x v="1"/>
    <n v="1219.2"/>
    <n v="3"/>
    <n v="0.1"/>
    <n v="311.57"/>
  </r>
  <r>
    <n v="4055"/>
    <s v="NZ-2022-520024"/>
    <x v="720"/>
    <d v="2022-09-23T00:00:00"/>
    <x v="4"/>
    <s v="First Class"/>
    <s v="RO-1608"/>
    <s v="Ronald Jensen"/>
    <x v="2"/>
    <x v="9"/>
    <x v="6"/>
    <x v="1"/>
    <x v="3"/>
    <n v="865.05"/>
    <n v="9"/>
    <n v="0.15"/>
    <n v="8.98"/>
  </r>
  <r>
    <n v="4056"/>
    <s v="NZ-2024-629390"/>
    <x v="992"/>
    <d v="2024-11-08T00:00:00"/>
    <x v="2"/>
    <s v="Second Class"/>
    <s v="MU-9882"/>
    <s v="Murray Smith"/>
    <x v="1"/>
    <x v="1"/>
    <x v="1"/>
    <x v="0"/>
    <x v="10"/>
    <n v="1459.03"/>
    <n v="3"/>
    <n v="0.15"/>
    <n v="302.63"/>
  </r>
  <r>
    <n v="4057"/>
    <s v="NZ-2023-246636"/>
    <x v="1153"/>
    <d v="2023-03-08T00:00:00"/>
    <x v="0"/>
    <s v="Standard Class"/>
    <s v="AD-9462"/>
    <s v="Adam Hoskins"/>
    <x v="1"/>
    <x v="8"/>
    <x v="8"/>
    <x v="2"/>
    <x v="5"/>
    <n v="683.26"/>
    <n v="7"/>
    <n v="0.2"/>
    <n v="109.97"/>
  </r>
  <r>
    <n v="4058"/>
    <s v="NZ-2022-248587"/>
    <x v="544"/>
    <d v="2022-10-17T00:00:00"/>
    <x v="4"/>
    <s v="Second Class"/>
    <s v="TH-8411"/>
    <s v="Thomas Marshall"/>
    <x v="1"/>
    <x v="3"/>
    <x v="3"/>
    <x v="1"/>
    <x v="7"/>
    <n v="956.97"/>
    <n v="1"/>
    <n v="0"/>
    <n v="212.35"/>
  </r>
  <r>
    <n v="4059"/>
    <s v="NZ-2023-901218"/>
    <x v="99"/>
    <d v="2023-11-08T00:00:00"/>
    <x v="0"/>
    <s v="First Class"/>
    <s v="MA-6452"/>
    <s v="Manaia Boyle"/>
    <x v="0"/>
    <x v="3"/>
    <x v="3"/>
    <x v="2"/>
    <x v="9"/>
    <n v="161.51"/>
    <n v="4"/>
    <n v="0"/>
    <n v="46.85"/>
  </r>
  <r>
    <n v="4060"/>
    <s v="NZ-2025-222924"/>
    <x v="784"/>
    <d v="2025-06-13T00:00:00"/>
    <x v="3"/>
    <s v="Second Class"/>
    <s v="RE-2208"/>
    <s v="Rex Laurenson"/>
    <x v="2"/>
    <x v="2"/>
    <x v="2"/>
    <x v="0"/>
    <x v="10"/>
    <n v="1000.26"/>
    <n v="1"/>
    <n v="0.2"/>
    <n v="88.66"/>
  </r>
  <r>
    <n v="4061"/>
    <s v="NZ-2024-396598"/>
    <x v="67"/>
    <d v="2024-03-06T00:00:00"/>
    <x v="2"/>
    <s v="Second Class"/>
    <s v="MI-3567"/>
    <s v="Michael Marshall"/>
    <x v="1"/>
    <x v="2"/>
    <x v="2"/>
    <x v="2"/>
    <x v="5"/>
    <n v="199.32"/>
    <n v="9"/>
    <n v="0"/>
    <n v="4"/>
  </r>
  <r>
    <n v="4062"/>
    <s v="NZ-2022-494873"/>
    <x v="988"/>
    <d v="2022-11-03T00:00:00"/>
    <x v="4"/>
    <s v="Standard Class"/>
    <s v="MI-7917"/>
    <s v="Michael Olsen"/>
    <x v="0"/>
    <x v="2"/>
    <x v="2"/>
    <x v="1"/>
    <x v="7"/>
    <n v="1455.37"/>
    <n v="4"/>
    <n v="0.1"/>
    <n v="164.6"/>
  </r>
  <r>
    <n v="4063"/>
    <s v="NZ-2022-132019"/>
    <x v="320"/>
    <d v="2022-06-02T00:00:00"/>
    <x v="4"/>
    <s v="First Class"/>
    <s v="ST-6533"/>
    <s v="Stephanie McMillan"/>
    <x v="0"/>
    <x v="5"/>
    <x v="5"/>
    <x v="1"/>
    <x v="8"/>
    <n v="1134.0999999999999"/>
    <n v="5"/>
    <n v="0.1"/>
    <n v="109.36"/>
  </r>
  <r>
    <n v="4064"/>
    <s v="NZ-2024-456203"/>
    <x v="406"/>
    <d v="2024-05-23T00:00:00"/>
    <x v="2"/>
    <s v="Second Class"/>
    <s v="OL-2546"/>
    <s v="Olivia Scott-Oliver"/>
    <x v="1"/>
    <x v="0"/>
    <x v="0"/>
    <x v="1"/>
    <x v="8"/>
    <n v="1101.05"/>
    <n v="5"/>
    <n v="0.1"/>
    <n v="52.73"/>
  </r>
  <r>
    <n v="4065"/>
    <s v="NZ-2022-336375"/>
    <x v="479"/>
    <d v="2022-04-04T00:00:00"/>
    <x v="4"/>
    <s v="Standard Class"/>
    <s v="SH-3485"/>
    <s v="Shane Boyd-Hart"/>
    <x v="2"/>
    <x v="4"/>
    <x v="4"/>
    <x v="1"/>
    <x v="1"/>
    <n v="500"/>
    <n v="10"/>
    <n v="0.2"/>
    <n v="43.72"/>
  </r>
  <r>
    <n v="4066"/>
    <s v="NZ-2023-971676"/>
    <x v="1016"/>
    <d v="2023-09-09T00:00:00"/>
    <x v="0"/>
    <s v="First Class"/>
    <s v="ST-1150"/>
    <s v="Stacey McKinnon"/>
    <x v="2"/>
    <x v="8"/>
    <x v="8"/>
    <x v="2"/>
    <x v="9"/>
    <n v="889.52"/>
    <n v="2"/>
    <n v="0.2"/>
    <n v="-12.18"/>
  </r>
  <r>
    <n v="4067"/>
    <s v="NZ-2021-359635"/>
    <x v="826"/>
    <d v="2021-11-13T00:00:00"/>
    <x v="1"/>
    <s v="Second Class"/>
    <s v="TY-5480"/>
    <s v="Tyler Rasmussen"/>
    <x v="2"/>
    <x v="4"/>
    <x v="4"/>
    <x v="2"/>
    <x v="2"/>
    <n v="584.57000000000005"/>
    <n v="3"/>
    <n v="0.1"/>
    <n v="108.97"/>
  </r>
  <r>
    <n v="4068"/>
    <s v="NZ-2024-192280"/>
    <x v="89"/>
    <d v="2024-10-20T00:00:00"/>
    <x v="2"/>
    <s v="Same Day"/>
    <s v="TI-3015"/>
    <s v="Timothy Hamilton"/>
    <x v="0"/>
    <x v="1"/>
    <x v="1"/>
    <x v="2"/>
    <x v="5"/>
    <n v="21.64"/>
    <n v="6"/>
    <n v="0.2"/>
    <n v="2.92"/>
  </r>
  <r>
    <n v="4069"/>
    <s v="NZ-2023-319918"/>
    <x v="82"/>
    <d v="2023-09-28T00:00:00"/>
    <x v="0"/>
    <s v="Second Class"/>
    <s v="EL-6487"/>
    <s v="Elizabeth Leslie"/>
    <x v="0"/>
    <x v="0"/>
    <x v="0"/>
    <x v="2"/>
    <x v="9"/>
    <n v="349.9"/>
    <n v="9"/>
    <n v="0"/>
    <n v="60.55"/>
  </r>
  <r>
    <n v="4070"/>
    <s v="NZ-2025-254009"/>
    <x v="1385"/>
    <d v="2025-05-27T00:00:00"/>
    <x v="3"/>
    <s v="First Class"/>
    <s v="KE-6731"/>
    <s v="Kelsey Barrett"/>
    <x v="2"/>
    <x v="6"/>
    <x v="6"/>
    <x v="0"/>
    <x v="6"/>
    <n v="960.12"/>
    <n v="4"/>
    <n v="0.15"/>
    <n v="74.39"/>
  </r>
  <r>
    <n v="4071"/>
    <s v="NZ-2024-530515"/>
    <x v="1265"/>
    <d v="2024-12-07T00:00:00"/>
    <x v="2"/>
    <s v="Standard Class"/>
    <s v="CH-7350"/>
    <s v="Christopher Johnston"/>
    <x v="0"/>
    <x v="7"/>
    <x v="7"/>
    <x v="0"/>
    <x v="4"/>
    <n v="431.19"/>
    <n v="9"/>
    <n v="0.1"/>
    <n v="30.62"/>
  </r>
  <r>
    <n v="4072"/>
    <s v="NZ-2023-183693"/>
    <x v="1291"/>
    <d v="2023-02-20T00:00:00"/>
    <x v="0"/>
    <s v="Same Day"/>
    <s v="JA-3541"/>
    <s v="Jack Rowlands"/>
    <x v="2"/>
    <x v="2"/>
    <x v="2"/>
    <x v="0"/>
    <x v="6"/>
    <n v="710.42"/>
    <n v="2"/>
    <n v="0.15"/>
    <n v="125.13"/>
  </r>
  <r>
    <n v="4073"/>
    <s v="NZ-2022-296726"/>
    <x v="1180"/>
    <d v="2022-09-10T00:00:00"/>
    <x v="4"/>
    <s v="First Class"/>
    <s v="WA-9479"/>
    <s v="Wayne Stokes"/>
    <x v="0"/>
    <x v="2"/>
    <x v="2"/>
    <x v="2"/>
    <x v="9"/>
    <n v="266.89"/>
    <n v="10"/>
    <n v="0.1"/>
    <n v="29.13"/>
  </r>
  <r>
    <n v="4074"/>
    <s v="NZ-2024-601197"/>
    <x v="828"/>
    <d v="2024-01-25T00:00:00"/>
    <x v="2"/>
    <s v="Same Day"/>
    <s v="MA-4323"/>
    <s v="Marie Gill"/>
    <x v="1"/>
    <x v="5"/>
    <x v="5"/>
    <x v="1"/>
    <x v="7"/>
    <n v="117.57"/>
    <n v="10"/>
    <n v="0.1"/>
    <n v="0.69"/>
  </r>
  <r>
    <n v="4075"/>
    <s v="NZ-2023-637363"/>
    <x v="238"/>
    <d v="2023-10-01T00:00:00"/>
    <x v="0"/>
    <s v="Standard Class"/>
    <s v="KA-3375"/>
    <s v="Karl Norton"/>
    <x v="1"/>
    <x v="8"/>
    <x v="8"/>
    <x v="1"/>
    <x v="3"/>
    <n v="637.23"/>
    <n v="9"/>
    <n v="0.1"/>
    <n v="3.44"/>
  </r>
  <r>
    <n v="4076"/>
    <s v="NZ-2022-126076"/>
    <x v="662"/>
    <d v="2022-04-01T00:00:00"/>
    <x v="4"/>
    <s v="First Class"/>
    <s v="LO-1302"/>
    <s v="Lorraine Carr"/>
    <x v="1"/>
    <x v="1"/>
    <x v="1"/>
    <x v="1"/>
    <x v="7"/>
    <n v="1142.1400000000001"/>
    <n v="10"/>
    <n v="0.1"/>
    <n v="280.42"/>
  </r>
  <r>
    <n v="4077"/>
    <s v="NZ-2023-584503"/>
    <x v="250"/>
    <d v="2023-05-07T00:00:00"/>
    <x v="0"/>
    <s v="First Class"/>
    <s v="RO-6733"/>
    <s v="Ross Thomas-Taylor"/>
    <x v="0"/>
    <x v="5"/>
    <x v="5"/>
    <x v="2"/>
    <x v="5"/>
    <n v="1357.08"/>
    <n v="1"/>
    <n v="0.2"/>
    <n v="228.99"/>
  </r>
  <r>
    <n v="4078"/>
    <s v="NZ-2024-375871"/>
    <x v="168"/>
    <d v="2024-09-25T00:00:00"/>
    <x v="2"/>
    <s v="Same Day"/>
    <s v="JO-5517"/>
    <s v="Joseph Knowles-Millard"/>
    <x v="1"/>
    <x v="3"/>
    <x v="3"/>
    <x v="0"/>
    <x v="10"/>
    <n v="177.34"/>
    <n v="2"/>
    <n v="0"/>
    <n v="9.57"/>
  </r>
  <r>
    <n v="4079"/>
    <s v="NZ-2023-755127"/>
    <x v="980"/>
    <d v="2023-12-30T00:00:00"/>
    <x v="0"/>
    <s v="Second Class"/>
    <s v="ST-7935"/>
    <s v="Stephen McLachlan"/>
    <x v="1"/>
    <x v="6"/>
    <x v="6"/>
    <x v="1"/>
    <x v="1"/>
    <n v="919.84"/>
    <n v="10"/>
    <n v="0"/>
    <n v="273.14999999999998"/>
  </r>
  <r>
    <n v="4080"/>
    <s v="NZ-2022-472371"/>
    <x v="655"/>
    <d v="2022-06-02T00:00:00"/>
    <x v="4"/>
    <s v="Standard Class"/>
    <s v="LI-2554"/>
    <s v="Lisa Jennings"/>
    <x v="1"/>
    <x v="3"/>
    <x v="3"/>
    <x v="1"/>
    <x v="8"/>
    <n v="259.11"/>
    <n v="6"/>
    <n v="0"/>
    <n v="2.4900000000000002"/>
  </r>
  <r>
    <n v="4081"/>
    <s v="NZ-2022-603481"/>
    <x v="213"/>
    <d v="2022-02-09T00:00:00"/>
    <x v="4"/>
    <s v="Standard Class"/>
    <s v="MA-3963"/>
    <s v="Mark Adams"/>
    <x v="2"/>
    <x v="3"/>
    <x v="3"/>
    <x v="2"/>
    <x v="9"/>
    <n v="1298.82"/>
    <n v="10"/>
    <n v="0.1"/>
    <n v="66.319999999999993"/>
  </r>
  <r>
    <n v="4082"/>
    <s v="NZ-2024-191005"/>
    <x v="546"/>
    <d v="2024-08-06T00:00:00"/>
    <x v="2"/>
    <s v="Same Day"/>
    <s v="RI-7962"/>
    <s v="Richard Fairhall"/>
    <x v="1"/>
    <x v="8"/>
    <x v="8"/>
    <x v="1"/>
    <x v="8"/>
    <n v="188.94"/>
    <n v="7"/>
    <n v="0.1"/>
    <n v="31.48"/>
  </r>
  <r>
    <n v="4083"/>
    <s v="NZ-2022-121038"/>
    <x v="1292"/>
    <d v="2022-11-02T00:00:00"/>
    <x v="4"/>
    <s v="Standard Class"/>
    <s v="JO-5818"/>
    <s v="Jordan Smith-Smith"/>
    <x v="1"/>
    <x v="4"/>
    <x v="4"/>
    <x v="1"/>
    <x v="1"/>
    <n v="1495.23"/>
    <n v="5"/>
    <n v="0"/>
    <n v="271.58999999999997"/>
  </r>
  <r>
    <n v="4084"/>
    <s v="NZ-2024-148193"/>
    <x v="1181"/>
    <d v="2024-02-29T00:00:00"/>
    <x v="2"/>
    <s v="Second Class"/>
    <s v="RO-3262"/>
    <s v="Robert Steele-Taylor"/>
    <x v="2"/>
    <x v="8"/>
    <x v="8"/>
    <x v="2"/>
    <x v="9"/>
    <n v="407.86"/>
    <n v="10"/>
    <n v="0.15"/>
    <n v="86.05"/>
  </r>
  <r>
    <n v="4085"/>
    <s v="NZ-2024-788428"/>
    <x v="269"/>
    <d v="2024-03-27T00:00:00"/>
    <x v="2"/>
    <s v="Standard Class"/>
    <s v="MA-8396"/>
    <s v="Margaret Southee"/>
    <x v="1"/>
    <x v="4"/>
    <x v="4"/>
    <x v="1"/>
    <x v="8"/>
    <n v="1363.64"/>
    <n v="2"/>
    <n v="0.2"/>
    <n v="190.8"/>
  </r>
  <r>
    <n v="4086"/>
    <s v="NZ-2022-804674"/>
    <x v="1235"/>
    <d v="2022-03-03T00:00:00"/>
    <x v="4"/>
    <s v="Same Day"/>
    <s v="HE-4941"/>
    <s v="Helen Rutherford"/>
    <x v="2"/>
    <x v="8"/>
    <x v="8"/>
    <x v="1"/>
    <x v="8"/>
    <n v="342.35"/>
    <n v="9"/>
    <n v="0.1"/>
    <n v="16.5"/>
  </r>
  <r>
    <n v="4087"/>
    <s v="NZ-2021-734793"/>
    <x v="674"/>
    <d v="2021-08-20T00:00:00"/>
    <x v="1"/>
    <s v="Standard Class"/>
    <s v="OL-8135"/>
    <s v="Olivia Ching-Neal"/>
    <x v="1"/>
    <x v="9"/>
    <x v="6"/>
    <x v="1"/>
    <x v="8"/>
    <n v="57.86"/>
    <n v="3"/>
    <n v="0.15"/>
    <n v="11.74"/>
  </r>
  <r>
    <n v="4088"/>
    <s v="NZ-2024-405377"/>
    <x v="285"/>
    <d v="2024-05-15T00:00:00"/>
    <x v="2"/>
    <s v="Same Day"/>
    <s v="AN-6555"/>
    <s v="Andrew Carter"/>
    <x v="1"/>
    <x v="2"/>
    <x v="2"/>
    <x v="0"/>
    <x v="6"/>
    <n v="1226.3800000000001"/>
    <n v="9"/>
    <n v="0.15"/>
    <n v="197.72"/>
  </r>
  <r>
    <n v="4089"/>
    <s v="NZ-2025-367413"/>
    <x v="586"/>
    <d v="2025-07-16T00:00:00"/>
    <x v="3"/>
    <s v="First Class"/>
    <s v="RI-3935"/>
    <s v="Riley Casey-Law"/>
    <x v="2"/>
    <x v="1"/>
    <x v="1"/>
    <x v="0"/>
    <x v="4"/>
    <n v="569.39"/>
    <n v="1"/>
    <n v="0"/>
    <n v="59.05"/>
  </r>
  <r>
    <n v="4090"/>
    <s v="NZ-2023-924305"/>
    <x v="145"/>
    <d v="2023-10-04T00:00:00"/>
    <x v="0"/>
    <s v="Standard Class"/>
    <s v="TH-4499"/>
    <s v="Thomas O'Keefe-Reynolds"/>
    <x v="1"/>
    <x v="7"/>
    <x v="7"/>
    <x v="0"/>
    <x v="10"/>
    <n v="863.42"/>
    <n v="7"/>
    <n v="0.2"/>
    <n v="147.91"/>
  </r>
  <r>
    <n v="4091"/>
    <s v="NZ-2025-180725"/>
    <x v="751"/>
    <d v="2025-03-28T00:00:00"/>
    <x v="3"/>
    <s v="Same Day"/>
    <s v="DA-7750"/>
    <s v="David Richards"/>
    <x v="1"/>
    <x v="2"/>
    <x v="2"/>
    <x v="0"/>
    <x v="6"/>
    <n v="627.98"/>
    <n v="2"/>
    <n v="0"/>
    <n v="23.81"/>
  </r>
  <r>
    <n v="4092"/>
    <s v="NZ-2022-318204"/>
    <x v="372"/>
    <d v="2022-01-25T00:00:00"/>
    <x v="4"/>
    <s v="Same Day"/>
    <s v="JE-3186"/>
    <s v="Jennifer Steele"/>
    <x v="1"/>
    <x v="6"/>
    <x v="6"/>
    <x v="2"/>
    <x v="5"/>
    <n v="1127.02"/>
    <n v="7"/>
    <n v="0.15"/>
    <n v="7.81"/>
  </r>
  <r>
    <n v="4093"/>
    <s v="NZ-2024-204866"/>
    <x v="90"/>
    <d v="2024-07-21T00:00:00"/>
    <x v="2"/>
    <s v="First Class"/>
    <s v="BR-2317"/>
    <s v="Brenda Sutton"/>
    <x v="2"/>
    <x v="5"/>
    <x v="5"/>
    <x v="1"/>
    <x v="3"/>
    <n v="1457.53"/>
    <n v="3"/>
    <n v="0.1"/>
    <n v="310.74"/>
  </r>
  <r>
    <n v="4094"/>
    <s v="NZ-2022-833520"/>
    <x v="434"/>
    <d v="2022-04-06T00:00:00"/>
    <x v="4"/>
    <s v="Standard Class"/>
    <s v="LU-7481"/>
    <s v="Luke Horn"/>
    <x v="1"/>
    <x v="8"/>
    <x v="8"/>
    <x v="2"/>
    <x v="2"/>
    <n v="1125.24"/>
    <n v="10"/>
    <n v="0.2"/>
    <n v="183.91"/>
  </r>
  <r>
    <n v="4095"/>
    <s v="NZ-2024-932368"/>
    <x v="475"/>
    <d v="2024-08-17T00:00:00"/>
    <x v="2"/>
    <s v="Same Day"/>
    <s v="MA-4406"/>
    <s v="Mark Eaton"/>
    <x v="1"/>
    <x v="7"/>
    <x v="7"/>
    <x v="0"/>
    <x v="4"/>
    <n v="1089.26"/>
    <n v="3"/>
    <n v="0"/>
    <n v="29.03"/>
  </r>
  <r>
    <n v="4096"/>
    <s v="NZ-2025-313679"/>
    <x v="1386"/>
    <d v="2025-04-12T00:00:00"/>
    <x v="3"/>
    <s v="Second Class"/>
    <s v="BA-7515"/>
    <s v="Barbara Jackson"/>
    <x v="2"/>
    <x v="1"/>
    <x v="1"/>
    <x v="0"/>
    <x v="0"/>
    <n v="138.47999999999999"/>
    <n v="8"/>
    <n v="0.15"/>
    <n v="23.41"/>
  </r>
  <r>
    <n v="4097"/>
    <s v="NZ-2021-432279"/>
    <x v="52"/>
    <d v="2021-08-15T00:00:00"/>
    <x v="1"/>
    <s v="First Class"/>
    <s v="AN-3971"/>
    <s v="Annette Hart"/>
    <x v="0"/>
    <x v="2"/>
    <x v="2"/>
    <x v="1"/>
    <x v="1"/>
    <n v="1374.49"/>
    <n v="7"/>
    <n v="0.1"/>
    <n v="168.61"/>
  </r>
  <r>
    <n v="4098"/>
    <s v="NZ-2022-471715"/>
    <x v="938"/>
    <d v="2022-03-02T00:00:00"/>
    <x v="4"/>
    <s v="Second Class"/>
    <s v="KY-1724"/>
    <s v="Kyle Perano-Scott"/>
    <x v="0"/>
    <x v="8"/>
    <x v="8"/>
    <x v="0"/>
    <x v="0"/>
    <n v="1116.06"/>
    <n v="3"/>
    <n v="0.15"/>
    <n v="114.8"/>
  </r>
  <r>
    <n v="4099"/>
    <s v="NZ-2021-941983"/>
    <x v="795"/>
    <d v="2021-08-21T00:00:00"/>
    <x v="1"/>
    <s v="Same Day"/>
    <s v="MA-9925"/>
    <s v="Mackenzie Bright"/>
    <x v="2"/>
    <x v="6"/>
    <x v="6"/>
    <x v="0"/>
    <x v="10"/>
    <n v="699.57"/>
    <n v="2"/>
    <n v="0"/>
    <n v="183.3"/>
  </r>
  <r>
    <n v="4100"/>
    <s v="NZ-2025-681801"/>
    <x v="1203"/>
    <d v="2025-01-18T00:00:00"/>
    <x v="3"/>
    <s v="Second Class"/>
    <s v="IS-2249"/>
    <s v="Isabella Fisher"/>
    <x v="0"/>
    <x v="9"/>
    <x v="6"/>
    <x v="2"/>
    <x v="9"/>
    <n v="858.25"/>
    <n v="1"/>
    <n v="0"/>
    <n v="144.91"/>
  </r>
  <r>
    <n v="4101"/>
    <s v="NZ-2021-908379"/>
    <x v="1256"/>
    <d v="2021-07-28T00:00:00"/>
    <x v="1"/>
    <s v="Standard Class"/>
    <s v="JU-1132"/>
    <s v="Justine Sullivan"/>
    <x v="1"/>
    <x v="2"/>
    <x v="2"/>
    <x v="2"/>
    <x v="9"/>
    <n v="75.88"/>
    <n v="6"/>
    <n v="0.15"/>
    <n v="5.7"/>
  </r>
  <r>
    <n v="4102"/>
    <s v="NZ-2022-906544"/>
    <x v="450"/>
    <d v="2022-05-12T00:00:00"/>
    <x v="4"/>
    <s v="Standard Class"/>
    <s v="RA-5827"/>
    <s v="Raymond Bradley-Ward"/>
    <x v="2"/>
    <x v="5"/>
    <x v="5"/>
    <x v="0"/>
    <x v="10"/>
    <n v="312.72000000000003"/>
    <n v="3"/>
    <n v="0.2"/>
    <n v="12.59"/>
  </r>
  <r>
    <n v="4103"/>
    <s v="NZ-2023-273113"/>
    <x v="913"/>
    <d v="2023-10-07T00:00:00"/>
    <x v="0"/>
    <s v="Same Day"/>
    <s v="LO-2098"/>
    <s v="Lorraine Whyte-Thompson"/>
    <x v="0"/>
    <x v="2"/>
    <x v="2"/>
    <x v="0"/>
    <x v="6"/>
    <n v="842.35"/>
    <n v="8"/>
    <n v="0"/>
    <n v="99.31"/>
  </r>
  <r>
    <n v="4104"/>
    <s v="NZ-2024-119025"/>
    <x v="588"/>
    <d v="2024-11-06T00:00:00"/>
    <x v="2"/>
    <s v="Second Class"/>
    <s v="HE-8805"/>
    <s v="Helen Scott"/>
    <x v="1"/>
    <x v="3"/>
    <x v="3"/>
    <x v="0"/>
    <x v="0"/>
    <n v="334.19"/>
    <n v="4"/>
    <n v="0.2"/>
    <n v="9.91"/>
  </r>
  <r>
    <n v="4105"/>
    <s v="NZ-2022-304158"/>
    <x v="185"/>
    <d v="2022-02-24T00:00:00"/>
    <x v="4"/>
    <s v="First Class"/>
    <s v="MA-1375"/>
    <s v="Maree Graham"/>
    <x v="2"/>
    <x v="9"/>
    <x v="6"/>
    <x v="2"/>
    <x v="9"/>
    <n v="1431"/>
    <n v="4"/>
    <n v="0.2"/>
    <n v="60.96"/>
  </r>
  <r>
    <n v="4106"/>
    <s v="NZ-2024-795745"/>
    <x v="727"/>
    <d v="2024-09-24T00:00:00"/>
    <x v="2"/>
    <s v="First Class"/>
    <s v="RO-5513"/>
    <s v="Robert Hubbard"/>
    <x v="2"/>
    <x v="0"/>
    <x v="0"/>
    <x v="1"/>
    <x v="7"/>
    <n v="1014.72"/>
    <n v="7"/>
    <n v="0.15"/>
    <n v="2.98"/>
  </r>
  <r>
    <n v="4107"/>
    <s v="NZ-2025-965760"/>
    <x v="13"/>
    <d v="2025-03-03T00:00:00"/>
    <x v="3"/>
    <s v="Standard Class"/>
    <s v="NI-1723"/>
    <s v="Nigel Thomas"/>
    <x v="2"/>
    <x v="7"/>
    <x v="7"/>
    <x v="2"/>
    <x v="2"/>
    <n v="672.4"/>
    <n v="7"/>
    <n v="0.1"/>
    <n v="132.41"/>
  </r>
  <r>
    <n v="4108"/>
    <s v="NZ-2025-723837"/>
    <x v="37"/>
    <d v="2025-06-07T00:00:00"/>
    <x v="3"/>
    <s v="Same Day"/>
    <s v="DA-3454"/>
    <s v="Daniel Thompson"/>
    <x v="2"/>
    <x v="4"/>
    <x v="4"/>
    <x v="2"/>
    <x v="9"/>
    <n v="720.41"/>
    <n v="6"/>
    <n v="0.1"/>
    <n v="69.5"/>
  </r>
  <r>
    <n v="4109"/>
    <s v="NZ-2023-176865"/>
    <x v="852"/>
    <d v="2023-01-25T00:00:00"/>
    <x v="0"/>
    <s v="Same Day"/>
    <s v="AM-4864"/>
    <s v="Amelia Mayo"/>
    <x v="1"/>
    <x v="3"/>
    <x v="3"/>
    <x v="1"/>
    <x v="7"/>
    <n v="336.38"/>
    <n v="10"/>
    <n v="0"/>
    <n v="100.52"/>
  </r>
  <r>
    <n v="4110"/>
    <s v="NZ-2022-881395"/>
    <x v="1180"/>
    <d v="2022-09-11T00:00:00"/>
    <x v="4"/>
    <s v="First Class"/>
    <s v="AL-8331"/>
    <s v="Alice Smart"/>
    <x v="2"/>
    <x v="9"/>
    <x v="6"/>
    <x v="1"/>
    <x v="8"/>
    <n v="479.62"/>
    <n v="8"/>
    <n v="0"/>
    <n v="97.42"/>
  </r>
  <r>
    <n v="4111"/>
    <s v="NZ-2024-352830"/>
    <x v="678"/>
    <d v="2024-01-04T00:00:00"/>
    <x v="2"/>
    <s v="First Class"/>
    <s v="EM-8411"/>
    <s v="Emma Brown"/>
    <x v="1"/>
    <x v="9"/>
    <x v="6"/>
    <x v="2"/>
    <x v="11"/>
    <n v="117.28"/>
    <n v="1"/>
    <n v="0.2"/>
    <n v="12.82"/>
  </r>
  <r>
    <n v="4112"/>
    <s v="NZ-2023-602507"/>
    <x v="233"/>
    <d v="2023-07-27T00:00:00"/>
    <x v="0"/>
    <s v="First Class"/>
    <s v="EM-3483"/>
    <s v="Emma Parkes"/>
    <x v="1"/>
    <x v="6"/>
    <x v="6"/>
    <x v="1"/>
    <x v="1"/>
    <n v="1121.8900000000001"/>
    <n v="4"/>
    <n v="0.1"/>
    <n v="109"/>
  </r>
  <r>
    <n v="4113"/>
    <s v="NZ-2024-771543"/>
    <x v="1323"/>
    <d v="2024-10-03T00:00:00"/>
    <x v="2"/>
    <s v="First Class"/>
    <s v="LO-6998"/>
    <s v="Louise Oliver-Hooper"/>
    <x v="0"/>
    <x v="4"/>
    <x v="4"/>
    <x v="1"/>
    <x v="1"/>
    <n v="238"/>
    <n v="1"/>
    <n v="0.1"/>
    <n v="29.02"/>
  </r>
  <r>
    <n v="4114"/>
    <s v="NZ-2024-639462"/>
    <x v="74"/>
    <d v="2024-04-09T00:00:00"/>
    <x v="2"/>
    <s v="Standard Class"/>
    <s v="TO-6903"/>
    <s v="Tony Willis"/>
    <x v="2"/>
    <x v="1"/>
    <x v="1"/>
    <x v="1"/>
    <x v="3"/>
    <n v="815.31"/>
    <n v="8"/>
    <n v="0"/>
    <n v="213.22"/>
  </r>
  <r>
    <n v="4115"/>
    <s v="NZ-2022-489960"/>
    <x v="1187"/>
    <d v="2022-03-08T00:00:00"/>
    <x v="4"/>
    <s v="Standard Class"/>
    <s v="AR-9403"/>
    <s v="Aria Sowman"/>
    <x v="1"/>
    <x v="4"/>
    <x v="4"/>
    <x v="1"/>
    <x v="8"/>
    <n v="201.96"/>
    <n v="7"/>
    <n v="0.1"/>
    <n v="43.89"/>
  </r>
  <r>
    <n v="4116"/>
    <s v="NZ-2022-765961"/>
    <x v="312"/>
    <d v="2022-05-17T00:00:00"/>
    <x v="4"/>
    <s v="Second Class"/>
    <s v="SA-1260"/>
    <s v="Samantha Davidson"/>
    <x v="2"/>
    <x v="1"/>
    <x v="1"/>
    <x v="1"/>
    <x v="7"/>
    <n v="1302.32"/>
    <n v="3"/>
    <n v="0.15"/>
    <n v="180.66"/>
  </r>
  <r>
    <n v="4117"/>
    <s v="NZ-2023-976827"/>
    <x v="1169"/>
    <d v="2023-01-18T00:00:00"/>
    <x v="0"/>
    <s v="First Class"/>
    <s v="DA-7670"/>
    <s v="Daniel Long-Osborne"/>
    <x v="2"/>
    <x v="7"/>
    <x v="7"/>
    <x v="1"/>
    <x v="7"/>
    <n v="558.79999999999995"/>
    <n v="8"/>
    <n v="0.2"/>
    <n v="68.47"/>
  </r>
  <r>
    <n v="4118"/>
    <s v="NZ-2022-238189"/>
    <x v="104"/>
    <d v="2022-04-24T00:00:00"/>
    <x v="4"/>
    <s v="Same Day"/>
    <s v="CR-7304"/>
    <s v="Craig Jarvis"/>
    <x v="1"/>
    <x v="7"/>
    <x v="7"/>
    <x v="0"/>
    <x v="6"/>
    <n v="316.66000000000003"/>
    <n v="5"/>
    <n v="0.1"/>
    <n v="35.36"/>
  </r>
  <r>
    <n v="4119"/>
    <s v="NZ-2022-236094"/>
    <x v="113"/>
    <d v="2022-06-14T00:00:00"/>
    <x v="4"/>
    <s v="Standard Class"/>
    <s v="SU-1617"/>
    <s v="Susan Richards"/>
    <x v="0"/>
    <x v="7"/>
    <x v="7"/>
    <x v="1"/>
    <x v="3"/>
    <n v="187.32"/>
    <n v="3"/>
    <n v="0.15"/>
    <n v="6.87"/>
  </r>
  <r>
    <n v="4120"/>
    <s v="NZ-2021-891632"/>
    <x v="252"/>
    <d v="2022-01-01T00:00:00"/>
    <x v="4"/>
    <s v="First Class"/>
    <s v="JA-8713"/>
    <s v="Jacob Shailer"/>
    <x v="0"/>
    <x v="8"/>
    <x v="8"/>
    <x v="1"/>
    <x v="1"/>
    <n v="218.99"/>
    <n v="4"/>
    <n v="0.15"/>
    <n v="44.31"/>
  </r>
  <r>
    <n v="4121"/>
    <s v="NZ-2024-503617"/>
    <x v="953"/>
    <d v="2024-10-06T00:00:00"/>
    <x v="2"/>
    <s v="First Class"/>
    <s v="KA-5610"/>
    <s v="Karen Simonsen"/>
    <x v="1"/>
    <x v="5"/>
    <x v="5"/>
    <x v="0"/>
    <x v="4"/>
    <n v="858.47"/>
    <n v="7"/>
    <n v="0"/>
    <n v="29.68"/>
  </r>
  <r>
    <n v="4122"/>
    <s v="NZ-2024-583434"/>
    <x v="677"/>
    <d v="2024-12-24T00:00:00"/>
    <x v="2"/>
    <s v="Same Day"/>
    <s v="RI-4026"/>
    <s v="Richard Nicholson-Ball"/>
    <x v="1"/>
    <x v="5"/>
    <x v="5"/>
    <x v="0"/>
    <x v="10"/>
    <n v="779.43"/>
    <n v="7"/>
    <n v="0.1"/>
    <n v="23.13"/>
  </r>
  <r>
    <n v="4123"/>
    <s v="NZ-2021-746614"/>
    <x v="313"/>
    <d v="2021-12-20T00:00:00"/>
    <x v="1"/>
    <s v="Same Day"/>
    <s v="DA-9372"/>
    <s v="David Smith"/>
    <x v="0"/>
    <x v="9"/>
    <x v="6"/>
    <x v="1"/>
    <x v="3"/>
    <n v="247.28"/>
    <n v="2"/>
    <n v="0.1"/>
    <n v="49.01"/>
  </r>
  <r>
    <n v="4124"/>
    <s v="NZ-2024-651095"/>
    <x v="1020"/>
    <d v="2024-08-03T00:00:00"/>
    <x v="2"/>
    <s v="First Class"/>
    <s v="KA-4866"/>
    <s v="Kathryn Saunders-Simpson"/>
    <x v="0"/>
    <x v="3"/>
    <x v="3"/>
    <x v="0"/>
    <x v="0"/>
    <n v="631.72"/>
    <n v="10"/>
    <n v="0.15"/>
    <n v="12.82"/>
  </r>
  <r>
    <n v="4125"/>
    <s v="NZ-2023-432346"/>
    <x v="101"/>
    <d v="2023-02-21T00:00:00"/>
    <x v="0"/>
    <s v="Same Day"/>
    <s v="JE-8188"/>
    <s v="Jesse Baker"/>
    <x v="1"/>
    <x v="9"/>
    <x v="6"/>
    <x v="0"/>
    <x v="10"/>
    <n v="138.49"/>
    <n v="9"/>
    <n v="0.2"/>
    <n v="26.95"/>
  </r>
  <r>
    <n v="4126"/>
    <s v="NZ-2024-931349"/>
    <x v="721"/>
    <d v="2024-02-13T00:00:00"/>
    <x v="2"/>
    <s v="First Class"/>
    <s v="VA-1207"/>
    <s v="Vanessa Webster-Terry"/>
    <x v="2"/>
    <x v="2"/>
    <x v="2"/>
    <x v="1"/>
    <x v="3"/>
    <n v="99.93"/>
    <n v="8"/>
    <n v="0.1"/>
    <n v="7.53"/>
  </r>
  <r>
    <n v="4127"/>
    <s v="NZ-2022-206195"/>
    <x v="1079"/>
    <d v="2022-10-04T00:00:00"/>
    <x v="4"/>
    <s v="Second Class"/>
    <s v="BE-7593"/>
    <s v="Bella Moore"/>
    <x v="2"/>
    <x v="4"/>
    <x v="4"/>
    <x v="2"/>
    <x v="11"/>
    <n v="776"/>
    <n v="8"/>
    <n v="0"/>
    <n v="214.73"/>
  </r>
  <r>
    <n v="4128"/>
    <s v="NZ-2023-416788"/>
    <x v="1379"/>
    <d v="2023-02-10T00:00:00"/>
    <x v="0"/>
    <s v="Same Day"/>
    <s v="HA-6908"/>
    <s v="Hannah Rossiter"/>
    <x v="2"/>
    <x v="5"/>
    <x v="5"/>
    <x v="2"/>
    <x v="2"/>
    <n v="870.48"/>
    <n v="7"/>
    <n v="0"/>
    <n v="1.59"/>
  </r>
  <r>
    <n v="4129"/>
    <s v="NZ-2021-851250"/>
    <x v="675"/>
    <d v="2021-09-10T00:00:00"/>
    <x v="1"/>
    <s v="Second Class"/>
    <s v="MA-1757"/>
    <s v="Matthew O'Connell"/>
    <x v="2"/>
    <x v="5"/>
    <x v="5"/>
    <x v="0"/>
    <x v="10"/>
    <n v="947.82"/>
    <n v="7"/>
    <n v="0"/>
    <n v="129.27000000000001"/>
  </r>
  <r>
    <n v="4130"/>
    <s v="NZ-2023-284118"/>
    <x v="446"/>
    <d v="2023-09-11T00:00:00"/>
    <x v="0"/>
    <s v="Standard Class"/>
    <s v="RA-5398"/>
    <s v="Rachel Rush-Peters"/>
    <x v="0"/>
    <x v="8"/>
    <x v="8"/>
    <x v="0"/>
    <x v="0"/>
    <n v="838.53"/>
    <n v="3"/>
    <n v="0.1"/>
    <n v="197.39"/>
  </r>
  <r>
    <n v="4131"/>
    <s v="NZ-2023-244463"/>
    <x v="6"/>
    <d v="2023-06-14T00:00:00"/>
    <x v="0"/>
    <s v="First Class"/>
    <s v="SO-4878"/>
    <s v="Sophie Woods-Jensen"/>
    <x v="1"/>
    <x v="3"/>
    <x v="3"/>
    <x v="0"/>
    <x v="10"/>
    <n v="986.06"/>
    <n v="2"/>
    <n v="0.1"/>
    <n v="99.7"/>
  </r>
  <r>
    <n v="4132"/>
    <s v="NZ-2023-573687"/>
    <x v="542"/>
    <d v="2023-11-08T00:00:00"/>
    <x v="0"/>
    <s v="Same Day"/>
    <s v="DA-3572"/>
    <s v="Daniel Henderson"/>
    <x v="2"/>
    <x v="8"/>
    <x v="8"/>
    <x v="2"/>
    <x v="5"/>
    <n v="657.07"/>
    <n v="9"/>
    <n v="0.1"/>
    <n v="101.28"/>
  </r>
  <r>
    <n v="4133"/>
    <s v="NZ-2025-304799"/>
    <x v="37"/>
    <d v="2025-06-11T00:00:00"/>
    <x v="3"/>
    <s v="Standard Class"/>
    <s v="AR-9456"/>
    <s v="Aria Findlay"/>
    <x v="1"/>
    <x v="6"/>
    <x v="6"/>
    <x v="2"/>
    <x v="5"/>
    <n v="318.67"/>
    <n v="6"/>
    <n v="0.1"/>
    <n v="55.31"/>
  </r>
  <r>
    <n v="4134"/>
    <s v="NZ-2021-427927"/>
    <x v="59"/>
    <d v="2021-11-16T00:00:00"/>
    <x v="1"/>
    <s v="Same Day"/>
    <s v="ST-6295"/>
    <s v="Steven Ward"/>
    <x v="2"/>
    <x v="7"/>
    <x v="7"/>
    <x v="0"/>
    <x v="0"/>
    <n v="285.77999999999997"/>
    <n v="4"/>
    <n v="0.1"/>
    <n v="62.05"/>
  </r>
  <r>
    <n v="4135"/>
    <s v="NZ-2025-669806"/>
    <x v="1310"/>
    <d v="2025-05-19T00:00:00"/>
    <x v="3"/>
    <s v="Standard Class"/>
    <s v="IS-9027"/>
    <s v="Isabella Pope-McMillan"/>
    <x v="1"/>
    <x v="4"/>
    <x v="4"/>
    <x v="2"/>
    <x v="2"/>
    <n v="72.39"/>
    <n v="5"/>
    <n v="0.15"/>
    <n v="11.73"/>
  </r>
  <r>
    <n v="4136"/>
    <s v="NZ-2024-167579"/>
    <x v="266"/>
    <d v="2024-06-10T00:00:00"/>
    <x v="2"/>
    <s v="First Class"/>
    <s v="RA-9009"/>
    <s v="Raewyn Moore"/>
    <x v="0"/>
    <x v="1"/>
    <x v="1"/>
    <x v="1"/>
    <x v="3"/>
    <n v="832.31"/>
    <n v="8"/>
    <n v="0.2"/>
    <n v="-0.36"/>
  </r>
  <r>
    <n v="4137"/>
    <s v="NZ-2023-703708"/>
    <x v="490"/>
    <d v="2023-12-12T00:00:00"/>
    <x v="0"/>
    <s v="Standard Class"/>
    <s v="PA-9222"/>
    <s v="Patricia Simpson"/>
    <x v="0"/>
    <x v="2"/>
    <x v="2"/>
    <x v="1"/>
    <x v="3"/>
    <n v="1169.4100000000001"/>
    <n v="1"/>
    <n v="0.1"/>
    <n v="203.2"/>
  </r>
  <r>
    <n v="4138"/>
    <s v="NZ-2022-434362"/>
    <x v="234"/>
    <d v="2022-07-28T00:00:00"/>
    <x v="4"/>
    <s v="Standard Class"/>
    <s v="GE-8420"/>
    <s v="Georgia Harrison-Thomas"/>
    <x v="2"/>
    <x v="3"/>
    <x v="3"/>
    <x v="0"/>
    <x v="0"/>
    <n v="675.73"/>
    <n v="1"/>
    <n v="0"/>
    <n v="157.58000000000001"/>
  </r>
  <r>
    <n v="4139"/>
    <s v="NZ-2023-735342"/>
    <x v="1143"/>
    <d v="2023-09-06T00:00:00"/>
    <x v="0"/>
    <s v="Standard Class"/>
    <s v="SA-4913"/>
    <s v="Samuel Smith"/>
    <x v="1"/>
    <x v="4"/>
    <x v="4"/>
    <x v="0"/>
    <x v="6"/>
    <n v="1130.3499999999999"/>
    <n v="8"/>
    <n v="0.1"/>
    <n v="4.54"/>
  </r>
  <r>
    <n v="4140"/>
    <s v="NZ-2025-371496"/>
    <x v="1269"/>
    <d v="2025-02-10T00:00:00"/>
    <x v="3"/>
    <s v="Same Day"/>
    <s v="AN-8861"/>
    <s v="Anahera Robb"/>
    <x v="2"/>
    <x v="6"/>
    <x v="6"/>
    <x v="1"/>
    <x v="3"/>
    <n v="222.44"/>
    <n v="9"/>
    <n v="0.2"/>
    <n v="27.81"/>
  </r>
  <r>
    <n v="4141"/>
    <s v="NZ-2022-562489"/>
    <x v="457"/>
    <d v="2022-07-22T00:00:00"/>
    <x v="4"/>
    <s v="Standard Class"/>
    <s v="SA-4623"/>
    <s v="Samantha Bishell"/>
    <x v="0"/>
    <x v="6"/>
    <x v="6"/>
    <x v="0"/>
    <x v="6"/>
    <n v="868.1"/>
    <n v="7"/>
    <n v="0.1"/>
    <n v="122.08"/>
  </r>
  <r>
    <n v="4142"/>
    <s v="NZ-2025-627677"/>
    <x v="33"/>
    <d v="2025-03-27T00:00:00"/>
    <x v="3"/>
    <s v="Standard Class"/>
    <s v="CH-3510"/>
    <s v="Charlie Rowlands"/>
    <x v="1"/>
    <x v="1"/>
    <x v="1"/>
    <x v="1"/>
    <x v="1"/>
    <n v="118.44"/>
    <n v="5"/>
    <n v="0"/>
    <n v="0.95"/>
  </r>
  <r>
    <n v="4143"/>
    <s v="NZ-2023-745193"/>
    <x v="128"/>
    <d v="2023-08-17T00:00:00"/>
    <x v="0"/>
    <s v="Same Day"/>
    <s v="AB-3434"/>
    <s v="Abby Marshall"/>
    <x v="1"/>
    <x v="7"/>
    <x v="7"/>
    <x v="2"/>
    <x v="11"/>
    <n v="42.82"/>
    <n v="9"/>
    <n v="0.15"/>
    <n v="7.15"/>
  </r>
  <r>
    <n v="4144"/>
    <s v="NZ-2025-177126"/>
    <x v="1136"/>
    <d v="2025-05-08T00:00:00"/>
    <x v="3"/>
    <s v="Standard Class"/>
    <s v="LA-4273"/>
    <s v="Lance Robson"/>
    <x v="0"/>
    <x v="2"/>
    <x v="2"/>
    <x v="0"/>
    <x v="4"/>
    <n v="854.46"/>
    <n v="2"/>
    <n v="0.1"/>
    <n v="150.97"/>
  </r>
  <r>
    <n v="4145"/>
    <s v="NZ-2022-722770"/>
    <x v="691"/>
    <d v="2022-01-08T00:00:00"/>
    <x v="4"/>
    <s v="Standard Class"/>
    <s v="PA-8919"/>
    <s v="Pamela Olsen-Simpson"/>
    <x v="2"/>
    <x v="4"/>
    <x v="4"/>
    <x v="0"/>
    <x v="0"/>
    <n v="404.97"/>
    <n v="8"/>
    <n v="0.1"/>
    <n v="15.98"/>
  </r>
  <r>
    <n v="4146"/>
    <s v="NZ-2022-293335"/>
    <x v="395"/>
    <d v="2022-06-30T00:00:00"/>
    <x v="4"/>
    <s v="Standard Class"/>
    <s v="MA-8248"/>
    <s v="Mark Jones-Burns"/>
    <x v="0"/>
    <x v="9"/>
    <x v="6"/>
    <x v="1"/>
    <x v="7"/>
    <n v="1059.1300000000001"/>
    <n v="5"/>
    <n v="0.1"/>
    <n v="241.92"/>
  </r>
  <r>
    <n v="4147"/>
    <s v="NZ-2023-567710"/>
    <x v="548"/>
    <d v="2023-04-16T00:00:00"/>
    <x v="0"/>
    <s v="Same Day"/>
    <s v="GA-8097"/>
    <s v="Gavin McKay-Franklin"/>
    <x v="2"/>
    <x v="3"/>
    <x v="3"/>
    <x v="0"/>
    <x v="4"/>
    <n v="966.52"/>
    <n v="5"/>
    <n v="0.1"/>
    <n v="54.74"/>
  </r>
  <r>
    <n v="4148"/>
    <s v="NZ-2022-289264"/>
    <x v="1144"/>
    <d v="2022-05-08T00:00:00"/>
    <x v="4"/>
    <s v="Same Day"/>
    <s v="MO-8032"/>
    <s v="Morgan Simpson"/>
    <x v="2"/>
    <x v="9"/>
    <x v="6"/>
    <x v="1"/>
    <x v="3"/>
    <n v="1199.17"/>
    <n v="3"/>
    <n v="0.2"/>
    <n v="106.64"/>
  </r>
  <r>
    <n v="4149"/>
    <s v="NZ-2024-487045"/>
    <x v="102"/>
    <d v="2024-02-03T00:00:00"/>
    <x v="2"/>
    <s v="Same Day"/>
    <s v="AM-1273"/>
    <s v="Amy Harris-McDonald"/>
    <x v="0"/>
    <x v="1"/>
    <x v="1"/>
    <x v="2"/>
    <x v="5"/>
    <n v="517.76"/>
    <n v="5"/>
    <n v="0.2"/>
    <n v="76.62"/>
  </r>
  <r>
    <n v="4150"/>
    <s v="NZ-2023-317536"/>
    <x v="1387"/>
    <d v="2023-02-09T00:00:00"/>
    <x v="0"/>
    <s v="Same Day"/>
    <s v="RO-4944"/>
    <s v="Robert Carroll"/>
    <x v="1"/>
    <x v="8"/>
    <x v="8"/>
    <x v="2"/>
    <x v="2"/>
    <n v="280.44"/>
    <n v="6"/>
    <n v="0.2"/>
    <n v="5.38"/>
  </r>
  <r>
    <n v="4151"/>
    <s v="NZ-2023-299165"/>
    <x v="816"/>
    <d v="2023-03-26T00:00:00"/>
    <x v="0"/>
    <s v="Second Class"/>
    <s v="HA-2814"/>
    <s v="Hazel Dyer"/>
    <x v="1"/>
    <x v="4"/>
    <x v="4"/>
    <x v="0"/>
    <x v="6"/>
    <n v="220.13"/>
    <n v="3"/>
    <n v="0.2"/>
    <n v="-3.93"/>
  </r>
  <r>
    <n v="4152"/>
    <s v="NZ-2024-212058"/>
    <x v="906"/>
    <d v="2024-11-06T00:00:00"/>
    <x v="2"/>
    <s v="Same Day"/>
    <s v="KI-3172"/>
    <s v="Kiri Waters-Wallace"/>
    <x v="0"/>
    <x v="4"/>
    <x v="4"/>
    <x v="1"/>
    <x v="1"/>
    <n v="100.04"/>
    <n v="2"/>
    <n v="0"/>
    <n v="9.8800000000000008"/>
  </r>
  <r>
    <n v="4153"/>
    <s v="NZ-2022-304986"/>
    <x v="482"/>
    <d v="2022-12-20T00:00:00"/>
    <x v="4"/>
    <s v="Second Class"/>
    <s v="TO-6681"/>
    <s v="Toni Mayo"/>
    <x v="0"/>
    <x v="9"/>
    <x v="6"/>
    <x v="0"/>
    <x v="10"/>
    <n v="1004.63"/>
    <n v="10"/>
    <n v="0"/>
    <n v="94.67"/>
  </r>
  <r>
    <n v="4154"/>
    <s v="NZ-2025-896414"/>
    <x v="130"/>
    <d v="2025-01-19T00:00:00"/>
    <x v="3"/>
    <s v="First Class"/>
    <s v="OL-2485"/>
    <s v="Oliver Hawkins"/>
    <x v="1"/>
    <x v="8"/>
    <x v="8"/>
    <x v="1"/>
    <x v="7"/>
    <n v="943.54"/>
    <n v="4"/>
    <n v="0.1"/>
    <n v="238.43"/>
  </r>
  <r>
    <n v="4155"/>
    <s v="NZ-2024-693341"/>
    <x v="845"/>
    <d v="2024-09-29T00:00:00"/>
    <x v="2"/>
    <s v="Same Day"/>
    <s v="PA-3298"/>
    <s v="Paul Jellyman-Gray"/>
    <x v="2"/>
    <x v="1"/>
    <x v="1"/>
    <x v="0"/>
    <x v="6"/>
    <n v="418.94"/>
    <n v="6"/>
    <n v="0.1"/>
    <n v="9.73"/>
  </r>
  <r>
    <n v="4156"/>
    <s v="NZ-2022-921146"/>
    <x v="1216"/>
    <d v="2022-11-18T00:00:00"/>
    <x v="4"/>
    <s v="First Class"/>
    <s v="GR-9478"/>
    <s v="Graham Forrest"/>
    <x v="1"/>
    <x v="5"/>
    <x v="5"/>
    <x v="2"/>
    <x v="2"/>
    <n v="847.69"/>
    <n v="4"/>
    <n v="0"/>
    <n v="76.069999999999993"/>
  </r>
  <r>
    <n v="4157"/>
    <s v="NZ-2025-123742"/>
    <x v="1388"/>
    <d v="2025-07-06T00:00:00"/>
    <x v="3"/>
    <s v="Same Day"/>
    <s v="MA-9720"/>
    <s v="Mary Graham"/>
    <x v="0"/>
    <x v="4"/>
    <x v="4"/>
    <x v="2"/>
    <x v="5"/>
    <n v="562.72"/>
    <n v="1"/>
    <n v="0.15"/>
    <n v="42.23"/>
  </r>
  <r>
    <n v="4158"/>
    <s v="NZ-2024-690779"/>
    <x v="74"/>
    <d v="2024-04-09T00:00:00"/>
    <x v="2"/>
    <s v="Second Class"/>
    <s v="DE-3512"/>
    <s v="Deborah Moore"/>
    <x v="1"/>
    <x v="8"/>
    <x v="8"/>
    <x v="1"/>
    <x v="8"/>
    <n v="1316.38"/>
    <n v="4"/>
    <n v="0.2"/>
    <n v="198.25"/>
  </r>
  <r>
    <n v="4159"/>
    <s v="NZ-2023-931426"/>
    <x v="939"/>
    <d v="2023-07-26T00:00:00"/>
    <x v="0"/>
    <s v="Same Day"/>
    <s v="NO-3739"/>
    <s v="Noel Horton"/>
    <x v="1"/>
    <x v="2"/>
    <x v="2"/>
    <x v="2"/>
    <x v="2"/>
    <n v="893.95"/>
    <n v="10"/>
    <n v="0.15"/>
    <n v="76.510000000000005"/>
  </r>
  <r>
    <n v="4160"/>
    <s v="NZ-2022-583506"/>
    <x v="1304"/>
    <d v="2022-04-28T00:00:00"/>
    <x v="4"/>
    <s v="First Class"/>
    <s v="ST-8299"/>
    <s v="Stephen Wheeler"/>
    <x v="0"/>
    <x v="0"/>
    <x v="0"/>
    <x v="0"/>
    <x v="10"/>
    <n v="498.1"/>
    <n v="4"/>
    <n v="0.1"/>
    <n v="127.79"/>
  </r>
  <r>
    <n v="4161"/>
    <s v="NZ-2025-657564"/>
    <x v="574"/>
    <d v="2025-01-11T00:00:00"/>
    <x v="3"/>
    <s v="First Class"/>
    <s v="HA-6186"/>
    <s v="Harry Stewart"/>
    <x v="2"/>
    <x v="5"/>
    <x v="5"/>
    <x v="2"/>
    <x v="5"/>
    <n v="551.91999999999996"/>
    <n v="5"/>
    <n v="0.1"/>
    <n v="140.78"/>
  </r>
  <r>
    <n v="4162"/>
    <s v="NZ-2021-107742"/>
    <x v="329"/>
    <d v="2021-09-01T00:00:00"/>
    <x v="1"/>
    <s v="Standard Class"/>
    <s v="RA-4479"/>
    <s v="Rawiri Shailer"/>
    <x v="2"/>
    <x v="8"/>
    <x v="8"/>
    <x v="0"/>
    <x v="0"/>
    <n v="116.1"/>
    <n v="1"/>
    <n v="0"/>
    <n v="25.83"/>
  </r>
  <r>
    <n v="4163"/>
    <s v="NZ-2023-496210"/>
    <x v="1022"/>
    <d v="2024-01-02T00:00:00"/>
    <x v="2"/>
    <s v="First Class"/>
    <s v="DE-4889"/>
    <s v="Deborah Croad"/>
    <x v="2"/>
    <x v="0"/>
    <x v="0"/>
    <x v="0"/>
    <x v="0"/>
    <n v="192.94"/>
    <n v="8"/>
    <n v="0"/>
    <n v="9.8800000000000008"/>
  </r>
  <r>
    <n v="4164"/>
    <s v="NZ-2025-809646"/>
    <x v="484"/>
    <d v="2025-02-22T00:00:00"/>
    <x v="3"/>
    <s v="Standard Class"/>
    <s v="KA-7079"/>
    <s v="Kathryn Watts"/>
    <x v="0"/>
    <x v="8"/>
    <x v="8"/>
    <x v="0"/>
    <x v="4"/>
    <n v="307.05"/>
    <n v="2"/>
    <n v="0.2"/>
    <n v="48.42"/>
  </r>
  <r>
    <n v="4165"/>
    <s v="NZ-2022-355538"/>
    <x v="1093"/>
    <d v="2022-01-29T00:00:00"/>
    <x v="4"/>
    <s v="Same Day"/>
    <s v="LU-3354"/>
    <s v="Lucy Satherley"/>
    <x v="1"/>
    <x v="6"/>
    <x v="6"/>
    <x v="1"/>
    <x v="3"/>
    <n v="1253.69"/>
    <n v="1"/>
    <n v="0.2"/>
    <n v="138.24"/>
  </r>
  <r>
    <n v="4166"/>
    <s v="NZ-2023-151374"/>
    <x v="877"/>
    <d v="2023-01-20T00:00:00"/>
    <x v="0"/>
    <s v="Second Class"/>
    <s v="ED-6228"/>
    <s v="Eden Irving"/>
    <x v="0"/>
    <x v="4"/>
    <x v="4"/>
    <x v="0"/>
    <x v="4"/>
    <n v="1033.68"/>
    <n v="2"/>
    <n v="0"/>
    <n v="183.69"/>
  </r>
  <r>
    <n v="4167"/>
    <s v="NZ-2021-500153"/>
    <x v="1353"/>
    <d v="2021-12-04T00:00:00"/>
    <x v="1"/>
    <s v="Standard Class"/>
    <s v="JE-5229"/>
    <s v="Jesse Baker"/>
    <x v="1"/>
    <x v="8"/>
    <x v="8"/>
    <x v="2"/>
    <x v="11"/>
    <n v="66.41"/>
    <n v="8"/>
    <n v="0.15"/>
    <n v="7.16"/>
  </r>
  <r>
    <n v="4168"/>
    <s v="NZ-2025-214164"/>
    <x v="837"/>
    <d v="2025-02-13T00:00:00"/>
    <x v="3"/>
    <s v="Standard Class"/>
    <s v="PA-6759"/>
    <s v="Paula Rickard"/>
    <x v="0"/>
    <x v="7"/>
    <x v="7"/>
    <x v="0"/>
    <x v="4"/>
    <n v="601.91"/>
    <n v="2"/>
    <n v="0.15"/>
    <n v="143.09"/>
  </r>
  <r>
    <n v="4169"/>
    <s v="NZ-2022-774837"/>
    <x v="441"/>
    <d v="2022-02-26T00:00:00"/>
    <x v="4"/>
    <s v="First Class"/>
    <s v="FL-7607"/>
    <s v="Fletcher Rasmussen"/>
    <x v="0"/>
    <x v="9"/>
    <x v="6"/>
    <x v="2"/>
    <x v="2"/>
    <n v="390.84"/>
    <n v="7"/>
    <n v="0.1"/>
    <n v="73.989999999999995"/>
  </r>
  <r>
    <n v="4170"/>
    <s v="NZ-2023-517818"/>
    <x v="1169"/>
    <d v="2023-01-20T00:00:00"/>
    <x v="0"/>
    <s v="Standard Class"/>
    <s v="MU-1041"/>
    <s v="Murray Crawford-Simpson"/>
    <x v="2"/>
    <x v="9"/>
    <x v="6"/>
    <x v="1"/>
    <x v="1"/>
    <n v="997.49"/>
    <n v="7"/>
    <n v="0.15"/>
    <n v="162.18"/>
  </r>
  <r>
    <n v="4171"/>
    <s v="NZ-2025-444018"/>
    <x v="1366"/>
    <d v="2025-01-08T00:00:00"/>
    <x v="3"/>
    <s v="Same Day"/>
    <s v="OS-1180"/>
    <s v="Oscar Dobson"/>
    <x v="1"/>
    <x v="7"/>
    <x v="7"/>
    <x v="2"/>
    <x v="11"/>
    <n v="529.76"/>
    <n v="5"/>
    <n v="0"/>
    <n v="10.050000000000001"/>
  </r>
  <r>
    <n v="4172"/>
    <s v="NZ-2021-604587"/>
    <x v="349"/>
    <d v="2021-11-23T00:00:00"/>
    <x v="1"/>
    <s v="First Class"/>
    <s v="JA-1672"/>
    <s v="Jacqueline Blair-Gardiner"/>
    <x v="2"/>
    <x v="2"/>
    <x v="2"/>
    <x v="2"/>
    <x v="2"/>
    <n v="56.95"/>
    <n v="5"/>
    <n v="0.2"/>
    <n v="2.72"/>
  </r>
  <r>
    <n v="4173"/>
    <s v="NZ-2024-864958"/>
    <x v="901"/>
    <d v="2024-01-15T00:00:00"/>
    <x v="2"/>
    <s v="First Class"/>
    <s v="WI-1628"/>
    <s v="William Smith"/>
    <x v="0"/>
    <x v="6"/>
    <x v="6"/>
    <x v="0"/>
    <x v="4"/>
    <n v="1295.6099999999999"/>
    <n v="1"/>
    <n v="0.1"/>
    <n v="143.69999999999999"/>
  </r>
  <r>
    <n v="4174"/>
    <s v="NZ-2023-362326"/>
    <x v="566"/>
    <d v="2023-04-19T00:00:00"/>
    <x v="0"/>
    <s v="Standard Class"/>
    <s v="JA-2086"/>
    <s v="Jack Peters"/>
    <x v="0"/>
    <x v="0"/>
    <x v="0"/>
    <x v="1"/>
    <x v="7"/>
    <n v="816.43"/>
    <n v="10"/>
    <n v="0.1"/>
    <n v="61.49"/>
  </r>
  <r>
    <n v="4175"/>
    <s v="NZ-2023-849530"/>
    <x v="169"/>
    <d v="2023-10-23T00:00:00"/>
    <x v="0"/>
    <s v="Second Class"/>
    <s v="GR-7494"/>
    <s v="Gregory Cragg"/>
    <x v="0"/>
    <x v="9"/>
    <x v="6"/>
    <x v="1"/>
    <x v="8"/>
    <n v="835.32"/>
    <n v="4"/>
    <n v="0.15"/>
    <n v="197.6"/>
  </r>
  <r>
    <n v="4176"/>
    <s v="NZ-2025-302771"/>
    <x v="1363"/>
    <d v="2025-02-18T00:00:00"/>
    <x v="3"/>
    <s v="First Class"/>
    <s v="JA-5849"/>
    <s v="Jake Reid"/>
    <x v="1"/>
    <x v="3"/>
    <x v="3"/>
    <x v="1"/>
    <x v="3"/>
    <n v="1428.34"/>
    <n v="5"/>
    <n v="0.2"/>
    <n v="114.05"/>
  </r>
  <r>
    <n v="4177"/>
    <s v="NZ-2022-994837"/>
    <x v="1389"/>
    <d v="2022-12-28T00:00:00"/>
    <x v="4"/>
    <s v="Standard Class"/>
    <s v="WA-6558"/>
    <s v="Waimarie Nicholson"/>
    <x v="1"/>
    <x v="8"/>
    <x v="8"/>
    <x v="0"/>
    <x v="4"/>
    <n v="856.37"/>
    <n v="4"/>
    <n v="0.2"/>
    <n v="6.85"/>
  </r>
  <r>
    <n v="4178"/>
    <s v="NZ-2023-968911"/>
    <x v="757"/>
    <d v="2023-04-09T00:00:00"/>
    <x v="0"/>
    <s v="First Class"/>
    <s v="AL-5929"/>
    <s v="Alison Hart"/>
    <x v="1"/>
    <x v="4"/>
    <x v="4"/>
    <x v="0"/>
    <x v="10"/>
    <n v="795.03"/>
    <n v="5"/>
    <n v="0"/>
    <n v="226.21"/>
  </r>
  <r>
    <n v="4179"/>
    <s v="NZ-2021-149650"/>
    <x v="1032"/>
    <d v="2021-09-24T00:00:00"/>
    <x v="1"/>
    <s v="First Class"/>
    <s v="PE-3812"/>
    <s v="Peter Rodgers"/>
    <x v="0"/>
    <x v="6"/>
    <x v="6"/>
    <x v="0"/>
    <x v="0"/>
    <n v="654.20000000000005"/>
    <n v="10"/>
    <n v="0.2"/>
    <n v="96.75"/>
  </r>
  <r>
    <n v="4180"/>
    <s v="NZ-2025-740046"/>
    <x v="685"/>
    <d v="2025-05-03T00:00:00"/>
    <x v="3"/>
    <s v="First Class"/>
    <s v="WE-6604"/>
    <s v="Wendy Craig"/>
    <x v="1"/>
    <x v="7"/>
    <x v="7"/>
    <x v="2"/>
    <x v="11"/>
    <n v="1449.39"/>
    <n v="3"/>
    <n v="0"/>
    <n v="106.01"/>
  </r>
  <r>
    <n v="4181"/>
    <s v="NZ-2022-713138"/>
    <x v="1031"/>
    <d v="2022-12-24T00:00:00"/>
    <x v="4"/>
    <s v="First Class"/>
    <s v="MA-9608"/>
    <s v="Maddison Duncan"/>
    <x v="2"/>
    <x v="6"/>
    <x v="6"/>
    <x v="2"/>
    <x v="9"/>
    <n v="925.85"/>
    <n v="3"/>
    <n v="0"/>
    <n v="253.42"/>
  </r>
  <r>
    <n v="4182"/>
    <s v="NZ-2021-199265"/>
    <x v="1036"/>
    <d v="2021-10-23T00:00:00"/>
    <x v="1"/>
    <s v="Standard Class"/>
    <s v="AN-2031"/>
    <s v="Andrew Cook"/>
    <x v="1"/>
    <x v="6"/>
    <x v="6"/>
    <x v="2"/>
    <x v="11"/>
    <n v="452.22"/>
    <n v="8"/>
    <n v="0.2"/>
    <n v="46.2"/>
  </r>
  <r>
    <n v="4183"/>
    <s v="NZ-2023-583286"/>
    <x v="643"/>
    <d v="2023-05-20T00:00:00"/>
    <x v="0"/>
    <s v="Second Class"/>
    <s v="MI-2488"/>
    <s v="Michael Cumming"/>
    <x v="2"/>
    <x v="7"/>
    <x v="7"/>
    <x v="2"/>
    <x v="5"/>
    <n v="790.41"/>
    <n v="3"/>
    <n v="0.1"/>
    <n v="129.34"/>
  </r>
  <r>
    <n v="4184"/>
    <s v="NZ-2024-101768"/>
    <x v="1319"/>
    <d v="2024-07-02T00:00:00"/>
    <x v="2"/>
    <s v="Second Class"/>
    <s v="HE-5750"/>
    <s v="Helen Jackson"/>
    <x v="0"/>
    <x v="2"/>
    <x v="2"/>
    <x v="2"/>
    <x v="5"/>
    <n v="757.77"/>
    <n v="10"/>
    <n v="0.2"/>
    <n v="144.84"/>
  </r>
  <r>
    <n v="4185"/>
    <s v="NZ-2023-520262"/>
    <x v="179"/>
    <d v="2023-07-21T00:00:00"/>
    <x v="0"/>
    <s v="Second Class"/>
    <s v="RE-4481"/>
    <s v="Rebecca Orchard-Butler"/>
    <x v="2"/>
    <x v="4"/>
    <x v="4"/>
    <x v="0"/>
    <x v="4"/>
    <n v="477.05"/>
    <n v="3"/>
    <n v="0.2"/>
    <n v="71.14"/>
  </r>
  <r>
    <n v="4186"/>
    <s v="NZ-2021-580998"/>
    <x v="615"/>
    <d v="2021-11-02T00:00:00"/>
    <x v="1"/>
    <s v="First Class"/>
    <s v="MA-6472"/>
    <s v="Manaia Mason"/>
    <x v="1"/>
    <x v="9"/>
    <x v="6"/>
    <x v="0"/>
    <x v="4"/>
    <n v="1336.03"/>
    <n v="1"/>
    <n v="0.2"/>
    <n v="145.51"/>
  </r>
  <r>
    <n v="4187"/>
    <s v="NZ-2022-989537"/>
    <x v="494"/>
    <d v="2022-07-21T00:00:00"/>
    <x v="4"/>
    <s v="First Class"/>
    <s v="EL-6838"/>
    <s v="Elizabeth Gifford"/>
    <x v="1"/>
    <x v="8"/>
    <x v="8"/>
    <x v="1"/>
    <x v="8"/>
    <n v="1407.38"/>
    <n v="5"/>
    <n v="0.1"/>
    <n v="116.8"/>
  </r>
  <r>
    <n v="4188"/>
    <s v="NZ-2022-297471"/>
    <x v="1235"/>
    <d v="2022-02-28T00:00:00"/>
    <x v="4"/>
    <s v="Same Day"/>
    <s v="KI-4388"/>
    <s v="Kingston Gray"/>
    <x v="1"/>
    <x v="8"/>
    <x v="8"/>
    <x v="0"/>
    <x v="0"/>
    <n v="350.05"/>
    <n v="2"/>
    <n v="0.2"/>
    <n v="72.55"/>
  </r>
  <r>
    <n v="4189"/>
    <s v="NZ-2023-151186"/>
    <x v="478"/>
    <d v="2023-12-12T00:00:00"/>
    <x v="0"/>
    <s v="Second Class"/>
    <s v="JE-9871"/>
    <s v="Jessica Lee"/>
    <x v="0"/>
    <x v="4"/>
    <x v="4"/>
    <x v="0"/>
    <x v="4"/>
    <n v="380.01"/>
    <n v="3"/>
    <n v="0.15"/>
    <n v="-3.84"/>
  </r>
  <r>
    <n v="4190"/>
    <s v="NZ-2023-992813"/>
    <x v="1390"/>
    <d v="2023-10-25T00:00:00"/>
    <x v="0"/>
    <s v="Standard Class"/>
    <s v="CH-9854"/>
    <s v="Christine Waghorn-Craven"/>
    <x v="0"/>
    <x v="9"/>
    <x v="6"/>
    <x v="1"/>
    <x v="7"/>
    <n v="830.51"/>
    <n v="3"/>
    <n v="0.1"/>
    <n v="86.59"/>
  </r>
  <r>
    <n v="4191"/>
    <s v="NZ-2024-715356"/>
    <x v="211"/>
    <d v="2024-12-23T00:00:00"/>
    <x v="2"/>
    <s v="First Class"/>
    <s v="AN-6059"/>
    <s v="Andrew Pearson"/>
    <x v="1"/>
    <x v="5"/>
    <x v="5"/>
    <x v="1"/>
    <x v="1"/>
    <n v="875.12"/>
    <n v="1"/>
    <n v="0.15"/>
    <n v="77.930000000000007"/>
  </r>
  <r>
    <n v="4192"/>
    <s v="NZ-2023-665404"/>
    <x v="547"/>
    <d v="2023-10-07T00:00:00"/>
    <x v="0"/>
    <s v="Standard Class"/>
    <s v="LO-8815"/>
    <s v="Logan Gibbs"/>
    <x v="2"/>
    <x v="0"/>
    <x v="0"/>
    <x v="1"/>
    <x v="7"/>
    <n v="29.82"/>
    <n v="6"/>
    <n v="0.2"/>
    <n v="3.86"/>
  </r>
  <r>
    <n v="4193"/>
    <s v="NZ-2022-144246"/>
    <x v="1079"/>
    <d v="2022-10-01T00:00:00"/>
    <x v="4"/>
    <s v="First Class"/>
    <s v="JU-2771"/>
    <s v="Julie Grant"/>
    <x v="1"/>
    <x v="2"/>
    <x v="2"/>
    <x v="2"/>
    <x v="2"/>
    <n v="392.42"/>
    <n v="7"/>
    <n v="0.15"/>
    <n v="18.260000000000002"/>
  </r>
  <r>
    <n v="4194"/>
    <s v="NZ-2025-342876"/>
    <x v="1306"/>
    <d v="2025-04-01T00:00:00"/>
    <x v="3"/>
    <s v="Standard Class"/>
    <s v="KE-2183"/>
    <s v="Kevin Rossiter-Gill"/>
    <x v="1"/>
    <x v="1"/>
    <x v="1"/>
    <x v="1"/>
    <x v="3"/>
    <n v="1128.45"/>
    <n v="7"/>
    <n v="0.2"/>
    <n v="79.64"/>
  </r>
  <r>
    <n v="4195"/>
    <s v="NZ-2024-435273"/>
    <x v="1179"/>
    <d v="2024-12-06T00:00:00"/>
    <x v="2"/>
    <s v="Same Day"/>
    <s v="SH-7507"/>
    <s v="Sheryl Reardon-Morris"/>
    <x v="0"/>
    <x v="2"/>
    <x v="2"/>
    <x v="0"/>
    <x v="0"/>
    <n v="212"/>
    <n v="6"/>
    <n v="0.2"/>
    <n v="34.630000000000003"/>
  </r>
  <r>
    <n v="4196"/>
    <s v="NZ-2022-961560"/>
    <x v="1250"/>
    <d v="2022-12-28T00:00:00"/>
    <x v="4"/>
    <s v="First Class"/>
    <s v="CA-1475"/>
    <s v="Cameron Barrett-Simmons"/>
    <x v="2"/>
    <x v="1"/>
    <x v="1"/>
    <x v="2"/>
    <x v="2"/>
    <n v="648.46"/>
    <n v="4"/>
    <n v="0.1"/>
    <n v="2.1"/>
  </r>
  <r>
    <n v="4197"/>
    <s v="NZ-2025-846289"/>
    <x v="1097"/>
    <d v="2025-05-31T00:00:00"/>
    <x v="3"/>
    <s v="Same Day"/>
    <s v="MA-3353"/>
    <s v="Mark Pratt"/>
    <x v="1"/>
    <x v="6"/>
    <x v="6"/>
    <x v="1"/>
    <x v="3"/>
    <n v="608.48"/>
    <n v="4"/>
    <n v="0.1"/>
    <n v="29.39"/>
  </r>
  <r>
    <n v="4198"/>
    <s v="NZ-2021-716298"/>
    <x v="313"/>
    <d v="2021-12-24T00:00:00"/>
    <x v="1"/>
    <s v="Second Class"/>
    <s v="MA-3179"/>
    <s v="Mary Williams"/>
    <x v="0"/>
    <x v="1"/>
    <x v="1"/>
    <x v="0"/>
    <x v="6"/>
    <n v="387.21"/>
    <n v="2"/>
    <n v="0.15"/>
    <n v="64.64"/>
  </r>
  <r>
    <n v="4199"/>
    <s v="NZ-2022-809414"/>
    <x v="504"/>
    <d v="2022-08-01T00:00:00"/>
    <x v="4"/>
    <s v="Standard Class"/>
    <s v="KI-1309"/>
    <s v="Kim Bowater"/>
    <x v="0"/>
    <x v="6"/>
    <x v="6"/>
    <x v="2"/>
    <x v="11"/>
    <n v="1251.01"/>
    <n v="10"/>
    <n v="0.15"/>
    <n v="158.82"/>
  </r>
  <r>
    <n v="4200"/>
    <s v="NZ-2022-856380"/>
    <x v="936"/>
    <d v="2022-09-15T00:00:00"/>
    <x v="4"/>
    <s v="Same Day"/>
    <s v="JE-3609"/>
    <s v="Jennifer Ward"/>
    <x v="2"/>
    <x v="6"/>
    <x v="6"/>
    <x v="0"/>
    <x v="4"/>
    <n v="720"/>
    <n v="8"/>
    <n v="0.2"/>
    <n v="105.79"/>
  </r>
  <r>
    <n v="4201"/>
    <s v="NZ-2021-356591"/>
    <x v="985"/>
    <d v="2021-12-11T00:00:00"/>
    <x v="1"/>
    <s v="First Class"/>
    <s v="JO-3842"/>
    <s v="John Horton"/>
    <x v="1"/>
    <x v="9"/>
    <x v="6"/>
    <x v="0"/>
    <x v="6"/>
    <n v="378.12"/>
    <n v="8"/>
    <n v="0.2"/>
    <n v="60.16"/>
  </r>
  <r>
    <n v="4202"/>
    <s v="NZ-2023-334859"/>
    <x v="598"/>
    <d v="2023-01-15T00:00:00"/>
    <x v="0"/>
    <s v="Same Day"/>
    <s v="AN-4610"/>
    <s v="Ann Neal"/>
    <x v="0"/>
    <x v="6"/>
    <x v="6"/>
    <x v="2"/>
    <x v="9"/>
    <n v="1315.08"/>
    <n v="2"/>
    <n v="0.1"/>
    <n v="52.45"/>
  </r>
  <r>
    <n v="4203"/>
    <s v="NZ-2022-421360"/>
    <x v="926"/>
    <d v="2022-07-08T00:00:00"/>
    <x v="4"/>
    <s v="Second Class"/>
    <s v="SA-4047"/>
    <s v="Sam Tapp"/>
    <x v="2"/>
    <x v="7"/>
    <x v="7"/>
    <x v="1"/>
    <x v="8"/>
    <n v="117.42"/>
    <n v="5"/>
    <n v="0"/>
    <n v="31.98"/>
  </r>
  <r>
    <n v="4204"/>
    <s v="NZ-2024-561847"/>
    <x v="828"/>
    <d v="2024-01-23T00:00:00"/>
    <x v="2"/>
    <s v="Same Day"/>
    <s v="TA-2263"/>
    <s v="Tania Guy"/>
    <x v="0"/>
    <x v="3"/>
    <x v="3"/>
    <x v="0"/>
    <x v="6"/>
    <n v="54.8"/>
    <n v="7"/>
    <n v="0.15"/>
    <n v="-0.39"/>
  </r>
  <r>
    <n v="4205"/>
    <s v="NZ-2025-901853"/>
    <x v="1039"/>
    <d v="2025-07-08T00:00:00"/>
    <x v="3"/>
    <s v="First Class"/>
    <s v="IS-9029"/>
    <s v="Isla Woods"/>
    <x v="2"/>
    <x v="6"/>
    <x v="6"/>
    <x v="1"/>
    <x v="8"/>
    <n v="1309.98"/>
    <n v="7"/>
    <n v="0.1"/>
    <n v="107.53"/>
  </r>
  <r>
    <n v="4206"/>
    <s v="NZ-2025-737382"/>
    <x v="584"/>
    <d v="2025-03-16T00:00:00"/>
    <x v="3"/>
    <s v="Second Class"/>
    <s v="TH-4041"/>
    <s v="Thomas Nicholas-McCormick"/>
    <x v="2"/>
    <x v="1"/>
    <x v="1"/>
    <x v="2"/>
    <x v="5"/>
    <n v="1380.47"/>
    <n v="4"/>
    <n v="0.1"/>
    <n v="341.11"/>
  </r>
  <r>
    <n v="4207"/>
    <s v="NZ-2025-432500"/>
    <x v="668"/>
    <d v="2025-02-14T00:00:00"/>
    <x v="3"/>
    <s v="Same Day"/>
    <s v="KA-3857"/>
    <s v="Kane Smith-Parker"/>
    <x v="1"/>
    <x v="6"/>
    <x v="6"/>
    <x v="0"/>
    <x v="0"/>
    <n v="833.81"/>
    <n v="10"/>
    <n v="0"/>
    <n v="22.36"/>
  </r>
  <r>
    <n v="4208"/>
    <s v="NZ-2024-775035"/>
    <x v="1038"/>
    <d v="2024-05-19T00:00:00"/>
    <x v="2"/>
    <s v="Standard Class"/>
    <s v="PA-7117"/>
    <s v="Paul McIsaac"/>
    <x v="0"/>
    <x v="7"/>
    <x v="7"/>
    <x v="2"/>
    <x v="9"/>
    <n v="362.25"/>
    <n v="2"/>
    <n v="0.2"/>
    <n v="43.14"/>
  </r>
  <r>
    <n v="4209"/>
    <s v="NZ-2024-615937"/>
    <x v="1391"/>
    <d v="2024-05-21T00:00:00"/>
    <x v="2"/>
    <s v="First Class"/>
    <s v="CR-5057"/>
    <s v="Craig Gray"/>
    <x v="0"/>
    <x v="3"/>
    <x v="3"/>
    <x v="1"/>
    <x v="1"/>
    <n v="374.08"/>
    <n v="7"/>
    <n v="0.15"/>
    <n v="78.23"/>
  </r>
  <r>
    <n v="4210"/>
    <s v="NZ-2022-509992"/>
    <x v="1305"/>
    <d v="2022-08-30T00:00:00"/>
    <x v="4"/>
    <s v="Standard Class"/>
    <s v="TY-2582"/>
    <s v="Tyler Sanders"/>
    <x v="2"/>
    <x v="4"/>
    <x v="4"/>
    <x v="0"/>
    <x v="6"/>
    <n v="788.87"/>
    <n v="9"/>
    <n v="0"/>
    <n v="198.44"/>
  </r>
  <r>
    <n v="4211"/>
    <s v="NZ-2022-346452"/>
    <x v="1329"/>
    <d v="2022-07-08T00:00:00"/>
    <x v="4"/>
    <s v="Standard Class"/>
    <s v="WA-5265"/>
    <s v="Waimarie Ryan-Jones"/>
    <x v="0"/>
    <x v="5"/>
    <x v="5"/>
    <x v="0"/>
    <x v="0"/>
    <n v="715.65"/>
    <n v="1"/>
    <n v="0.2"/>
    <n v="146.08000000000001"/>
  </r>
  <r>
    <n v="4212"/>
    <s v="NZ-2025-879896"/>
    <x v="1392"/>
    <d v="2025-05-12T00:00:00"/>
    <x v="3"/>
    <s v="Second Class"/>
    <s v="DA-1297"/>
    <s v="Danielle Burns"/>
    <x v="0"/>
    <x v="4"/>
    <x v="4"/>
    <x v="1"/>
    <x v="3"/>
    <n v="266.12"/>
    <n v="1"/>
    <n v="0.15"/>
    <n v="9.74"/>
  </r>
  <r>
    <n v="4213"/>
    <s v="NZ-2025-543642"/>
    <x v="964"/>
    <d v="2025-02-02T00:00:00"/>
    <x v="3"/>
    <s v="Second Class"/>
    <s v="PA-9848"/>
    <s v="Paul Shannon"/>
    <x v="1"/>
    <x v="6"/>
    <x v="6"/>
    <x v="0"/>
    <x v="0"/>
    <n v="229.81"/>
    <n v="10"/>
    <n v="0.2"/>
    <n v="37.119999999999997"/>
  </r>
  <r>
    <n v="4214"/>
    <s v="NZ-2022-685244"/>
    <x v="482"/>
    <d v="2022-12-21T00:00:00"/>
    <x v="4"/>
    <s v="First Class"/>
    <s v="LE-2112"/>
    <s v="Leanne Foot"/>
    <x v="0"/>
    <x v="0"/>
    <x v="0"/>
    <x v="0"/>
    <x v="6"/>
    <n v="1392.64"/>
    <n v="2"/>
    <n v="0"/>
    <n v="404.66"/>
  </r>
  <r>
    <n v="4215"/>
    <s v="NZ-2023-216403"/>
    <x v="686"/>
    <d v="2023-12-30T00:00:00"/>
    <x v="0"/>
    <s v="First Class"/>
    <s v="JU-5998"/>
    <s v="Julie McMillan-Mitchell"/>
    <x v="2"/>
    <x v="9"/>
    <x v="6"/>
    <x v="2"/>
    <x v="2"/>
    <n v="1387.21"/>
    <n v="2"/>
    <n v="0"/>
    <n v="125.98"/>
  </r>
  <r>
    <n v="4216"/>
    <s v="NZ-2024-311713"/>
    <x v="1378"/>
    <d v="2024-05-29T00:00:00"/>
    <x v="2"/>
    <s v="Same Day"/>
    <s v="MA-3037"/>
    <s v="Matthew Higgins"/>
    <x v="1"/>
    <x v="7"/>
    <x v="7"/>
    <x v="1"/>
    <x v="7"/>
    <n v="1493.81"/>
    <n v="10"/>
    <n v="0.2"/>
    <n v="-9.24"/>
  </r>
  <r>
    <n v="4217"/>
    <s v="NZ-2023-544490"/>
    <x v="571"/>
    <d v="2023-12-01T00:00:00"/>
    <x v="0"/>
    <s v="Standard Class"/>
    <s v="SA-8526"/>
    <s v="Sarah Read"/>
    <x v="2"/>
    <x v="9"/>
    <x v="6"/>
    <x v="0"/>
    <x v="0"/>
    <n v="752.22"/>
    <n v="10"/>
    <n v="0.2"/>
    <n v="62.78"/>
  </r>
  <r>
    <n v="4218"/>
    <s v="NZ-2024-231580"/>
    <x v="1142"/>
    <d v="2024-07-29T00:00:00"/>
    <x v="2"/>
    <s v="Same Day"/>
    <s v="ME-2704"/>
    <s v="Melanie Gunn"/>
    <x v="2"/>
    <x v="7"/>
    <x v="7"/>
    <x v="0"/>
    <x v="10"/>
    <n v="1449.31"/>
    <n v="8"/>
    <n v="0"/>
    <n v="381.55"/>
  </r>
  <r>
    <n v="4219"/>
    <s v="NZ-2023-396389"/>
    <x v="1022"/>
    <d v="2024-01-01T00:00:00"/>
    <x v="2"/>
    <s v="First Class"/>
    <s v="MI-7266"/>
    <s v="Michael Lane"/>
    <x v="1"/>
    <x v="0"/>
    <x v="0"/>
    <x v="0"/>
    <x v="4"/>
    <n v="1070.3900000000001"/>
    <n v="8"/>
    <n v="0.2"/>
    <n v="-8.06"/>
  </r>
  <r>
    <n v="4220"/>
    <s v="NZ-2021-764310"/>
    <x v="1117"/>
    <d v="2021-09-24T00:00:00"/>
    <x v="1"/>
    <s v="First Class"/>
    <s v="AN-2683"/>
    <s v="Andrew Skinner"/>
    <x v="2"/>
    <x v="1"/>
    <x v="1"/>
    <x v="2"/>
    <x v="5"/>
    <n v="634.9"/>
    <n v="6"/>
    <n v="0.2"/>
    <n v="40.090000000000003"/>
  </r>
  <r>
    <n v="4221"/>
    <s v="NZ-2024-391019"/>
    <x v="26"/>
    <d v="2024-05-06T00:00:00"/>
    <x v="2"/>
    <s v="Second Class"/>
    <s v="NI-4050"/>
    <s v="Nicola Cook"/>
    <x v="0"/>
    <x v="1"/>
    <x v="1"/>
    <x v="1"/>
    <x v="8"/>
    <n v="805.62"/>
    <n v="9"/>
    <n v="0.2"/>
    <n v="99.66"/>
  </r>
  <r>
    <n v="4222"/>
    <s v="NZ-2021-181214"/>
    <x v="189"/>
    <d v="2021-10-13T00:00:00"/>
    <x v="1"/>
    <s v="First Class"/>
    <s v="SA-1903"/>
    <s v="Sam Jenkins"/>
    <x v="2"/>
    <x v="5"/>
    <x v="5"/>
    <x v="1"/>
    <x v="8"/>
    <n v="743.81"/>
    <n v="8"/>
    <n v="0.15"/>
    <n v="-9.17"/>
  </r>
  <r>
    <n v="4223"/>
    <s v="NZ-2023-139535"/>
    <x v="573"/>
    <d v="2023-08-28T00:00:00"/>
    <x v="0"/>
    <s v="Second Class"/>
    <s v="ST-1079"/>
    <s v="Stephen Nielsen"/>
    <x v="1"/>
    <x v="7"/>
    <x v="7"/>
    <x v="0"/>
    <x v="6"/>
    <n v="206.56"/>
    <n v="5"/>
    <n v="0.1"/>
    <n v="29.79"/>
  </r>
  <r>
    <n v="4224"/>
    <s v="NZ-2022-437541"/>
    <x v="882"/>
    <d v="2022-05-24T00:00:00"/>
    <x v="4"/>
    <s v="First Class"/>
    <s v="MI-1292"/>
    <s v="Miriama Hills"/>
    <x v="1"/>
    <x v="5"/>
    <x v="5"/>
    <x v="1"/>
    <x v="8"/>
    <n v="303.54000000000002"/>
    <n v="7"/>
    <n v="0.1"/>
    <n v="45.67"/>
  </r>
  <r>
    <n v="4225"/>
    <s v="NZ-2024-654257"/>
    <x v="391"/>
    <d v="2024-10-21T00:00:00"/>
    <x v="2"/>
    <s v="Standard Class"/>
    <s v="JU-8123"/>
    <s v="Judith Hayward"/>
    <x v="2"/>
    <x v="6"/>
    <x v="6"/>
    <x v="1"/>
    <x v="3"/>
    <n v="133.07"/>
    <n v="3"/>
    <n v="0.1"/>
    <n v="26.21"/>
  </r>
  <r>
    <n v="4226"/>
    <s v="NZ-2021-137058"/>
    <x v="189"/>
    <d v="2021-10-12T00:00:00"/>
    <x v="1"/>
    <s v="Same Day"/>
    <s v="HA-9689"/>
    <s v="Hamish Gillies"/>
    <x v="2"/>
    <x v="0"/>
    <x v="0"/>
    <x v="1"/>
    <x v="1"/>
    <n v="1341.41"/>
    <n v="7"/>
    <n v="0"/>
    <n v="2.17"/>
  </r>
  <r>
    <n v="4227"/>
    <s v="NZ-2024-239928"/>
    <x v="572"/>
    <d v="2024-08-20T00:00:00"/>
    <x v="2"/>
    <s v="Second Class"/>
    <s v="AN-3767"/>
    <s v="Angela Smith"/>
    <x v="0"/>
    <x v="8"/>
    <x v="8"/>
    <x v="0"/>
    <x v="0"/>
    <n v="822.45"/>
    <n v="1"/>
    <n v="0.1"/>
    <n v="200.4"/>
  </r>
  <r>
    <n v="4228"/>
    <s v="NZ-2023-979911"/>
    <x v="579"/>
    <d v="2023-11-12T00:00:00"/>
    <x v="0"/>
    <s v="First Class"/>
    <s v="OL-8472"/>
    <s v="Oliver Spelman"/>
    <x v="1"/>
    <x v="7"/>
    <x v="7"/>
    <x v="0"/>
    <x v="4"/>
    <n v="102.06"/>
    <n v="1"/>
    <n v="0.15"/>
    <n v="2.78"/>
  </r>
  <r>
    <n v="4229"/>
    <s v="NZ-2024-128829"/>
    <x v="1018"/>
    <d v="2024-03-12T00:00:00"/>
    <x v="2"/>
    <s v="Same Day"/>
    <s v="LE-1225"/>
    <s v="Leah Meads"/>
    <x v="2"/>
    <x v="6"/>
    <x v="6"/>
    <x v="0"/>
    <x v="4"/>
    <n v="1140.99"/>
    <n v="3"/>
    <n v="0"/>
    <n v="338.92"/>
  </r>
  <r>
    <n v="4230"/>
    <s v="NZ-2022-211015"/>
    <x v="488"/>
    <d v="2022-12-04T00:00:00"/>
    <x v="4"/>
    <s v="Standard Class"/>
    <s v="GA-4656"/>
    <s v="Gabrielle Hardy"/>
    <x v="1"/>
    <x v="4"/>
    <x v="4"/>
    <x v="0"/>
    <x v="0"/>
    <n v="1347.78"/>
    <n v="1"/>
    <n v="0.2"/>
    <n v="157.65"/>
  </r>
  <r>
    <n v="4231"/>
    <s v="NZ-2025-275278"/>
    <x v="1385"/>
    <d v="2025-05-26T00:00:00"/>
    <x v="3"/>
    <s v="Same Day"/>
    <s v="AA-9111"/>
    <s v="Aaron Montgomery"/>
    <x v="1"/>
    <x v="0"/>
    <x v="0"/>
    <x v="2"/>
    <x v="9"/>
    <n v="164.8"/>
    <n v="4"/>
    <n v="0.1"/>
    <n v="22.76"/>
  </r>
  <r>
    <n v="4232"/>
    <s v="NZ-2023-804449"/>
    <x v="478"/>
    <d v="2023-12-14T00:00:00"/>
    <x v="0"/>
    <s v="First Class"/>
    <s v="LE-9613"/>
    <s v="Leah Freeman"/>
    <x v="0"/>
    <x v="3"/>
    <x v="3"/>
    <x v="0"/>
    <x v="6"/>
    <n v="246.49"/>
    <n v="10"/>
    <n v="0"/>
    <n v="68.17"/>
  </r>
  <r>
    <n v="4233"/>
    <s v="NZ-2024-948326"/>
    <x v="1327"/>
    <d v="2024-09-02T00:00:00"/>
    <x v="2"/>
    <s v="Standard Class"/>
    <s v="CO-1764"/>
    <s v="Cooper Satherley"/>
    <x v="1"/>
    <x v="4"/>
    <x v="4"/>
    <x v="1"/>
    <x v="7"/>
    <n v="1040.3599999999999"/>
    <n v="6"/>
    <n v="0.2"/>
    <n v="172.76"/>
  </r>
  <r>
    <n v="4234"/>
    <s v="NZ-2021-204402"/>
    <x v="1274"/>
    <d v="2021-12-30T00:00:00"/>
    <x v="1"/>
    <s v="First Class"/>
    <s v="HU-4302"/>
    <s v="Huia Ward"/>
    <x v="2"/>
    <x v="3"/>
    <x v="3"/>
    <x v="0"/>
    <x v="10"/>
    <n v="1066.01"/>
    <n v="10"/>
    <n v="0.2"/>
    <n v="40.880000000000003"/>
  </r>
  <r>
    <n v="4235"/>
    <s v="NZ-2022-218868"/>
    <x v="1220"/>
    <d v="2022-05-09T00:00:00"/>
    <x v="4"/>
    <s v="Same Day"/>
    <s v="DA-7338"/>
    <s v="David O'Brien"/>
    <x v="0"/>
    <x v="0"/>
    <x v="0"/>
    <x v="0"/>
    <x v="10"/>
    <n v="436.63"/>
    <n v="3"/>
    <n v="0.2"/>
    <n v="8.41"/>
  </r>
  <r>
    <n v="4236"/>
    <s v="NZ-2022-762505"/>
    <x v="11"/>
    <d v="2022-10-13T00:00:00"/>
    <x v="4"/>
    <s v="Same Day"/>
    <s v="WA-6379"/>
    <s v="Wayne Southee"/>
    <x v="1"/>
    <x v="2"/>
    <x v="2"/>
    <x v="1"/>
    <x v="8"/>
    <n v="967.62"/>
    <n v="4"/>
    <n v="0.2"/>
    <n v="108.79"/>
  </r>
  <r>
    <n v="4237"/>
    <s v="NZ-2025-594510"/>
    <x v="359"/>
    <d v="2025-03-16T00:00:00"/>
    <x v="3"/>
    <s v="Second Class"/>
    <s v="JI-4814"/>
    <s v="Jillian Henderson"/>
    <x v="2"/>
    <x v="0"/>
    <x v="0"/>
    <x v="0"/>
    <x v="0"/>
    <n v="1491.5"/>
    <n v="3"/>
    <n v="0.1"/>
    <n v="-10.49"/>
  </r>
  <r>
    <n v="4238"/>
    <s v="NZ-2021-495523"/>
    <x v="673"/>
    <d v="2021-10-18T00:00:00"/>
    <x v="1"/>
    <s v="First Class"/>
    <s v="ED-7415"/>
    <s v="Edward Manson"/>
    <x v="1"/>
    <x v="5"/>
    <x v="5"/>
    <x v="1"/>
    <x v="7"/>
    <n v="229.78"/>
    <n v="3"/>
    <n v="0.2"/>
    <n v="19.11"/>
  </r>
  <r>
    <n v="4239"/>
    <s v="NZ-2024-583728"/>
    <x v="806"/>
    <d v="2024-10-18T00:00:00"/>
    <x v="2"/>
    <s v="First Class"/>
    <s v="LI-2839"/>
    <s v="Liam Pope"/>
    <x v="1"/>
    <x v="7"/>
    <x v="7"/>
    <x v="2"/>
    <x v="11"/>
    <n v="745.96"/>
    <n v="7"/>
    <n v="0.15"/>
    <n v="10.5"/>
  </r>
  <r>
    <n v="4240"/>
    <s v="NZ-2024-800396"/>
    <x v="291"/>
    <d v="2024-07-22T00:00:00"/>
    <x v="2"/>
    <s v="Second Class"/>
    <s v="NI-2853"/>
    <s v="Nicole McEwen"/>
    <x v="1"/>
    <x v="0"/>
    <x v="0"/>
    <x v="1"/>
    <x v="3"/>
    <n v="57.88"/>
    <n v="1"/>
    <n v="0.1"/>
    <n v="9.33"/>
  </r>
  <r>
    <n v="4241"/>
    <s v="NZ-2022-405344"/>
    <x v="262"/>
    <d v="2022-01-15T00:00:00"/>
    <x v="4"/>
    <s v="Second Class"/>
    <s v="WA-5849"/>
    <s v="Wayne Ball"/>
    <x v="1"/>
    <x v="3"/>
    <x v="3"/>
    <x v="1"/>
    <x v="7"/>
    <n v="888.96"/>
    <n v="1"/>
    <n v="0.2"/>
    <n v="187.35"/>
  </r>
  <r>
    <n v="4242"/>
    <s v="NZ-2021-113128"/>
    <x v="724"/>
    <d v="2021-12-22T00:00:00"/>
    <x v="1"/>
    <s v="Same Day"/>
    <s v="PA-8746"/>
    <s v="Patricia Simpson"/>
    <x v="2"/>
    <x v="0"/>
    <x v="0"/>
    <x v="2"/>
    <x v="5"/>
    <n v="243.05"/>
    <n v="10"/>
    <n v="0.1"/>
    <n v="8.36"/>
  </r>
  <r>
    <n v="4243"/>
    <s v="NZ-2024-613145"/>
    <x v="406"/>
    <d v="2024-05-22T00:00:00"/>
    <x v="2"/>
    <s v="Standard Class"/>
    <s v="RI-7339"/>
    <s v="Richard Smith"/>
    <x v="2"/>
    <x v="5"/>
    <x v="5"/>
    <x v="2"/>
    <x v="2"/>
    <n v="1307.0899999999999"/>
    <n v="1"/>
    <n v="0.2"/>
    <n v="258.17"/>
  </r>
  <r>
    <n v="4244"/>
    <s v="NZ-2022-366903"/>
    <x v="1063"/>
    <d v="2022-12-03T00:00:00"/>
    <x v="4"/>
    <s v="Second Class"/>
    <s v="LA-1276"/>
    <s v="Lance Caldwell-Phillips"/>
    <x v="2"/>
    <x v="8"/>
    <x v="8"/>
    <x v="0"/>
    <x v="10"/>
    <n v="477.69"/>
    <n v="9"/>
    <n v="0.15"/>
    <n v="21.35"/>
  </r>
  <r>
    <n v="4245"/>
    <s v="NZ-2022-652067"/>
    <x v="629"/>
    <d v="2022-05-07T00:00:00"/>
    <x v="4"/>
    <s v="Same Day"/>
    <s v="TA-5608"/>
    <s v="Tania Jones-Currie"/>
    <x v="2"/>
    <x v="2"/>
    <x v="2"/>
    <x v="1"/>
    <x v="3"/>
    <n v="1193.1600000000001"/>
    <n v="7"/>
    <n v="0.1"/>
    <n v="58.98"/>
  </r>
  <r>
    <n v="4246"/>
    <s v="NZ-2023-952895"/>
    <x v="1377"/>
    <d v="2023-04-03T00:00:00"/>
    <x v="0"/>
    <s v="Same Day"/>
    <s v="PA-1315"/>
    <s v="Patrick Cresswell"/>
    <x v="1"/>
    <x v="3"/>
    <x v="3"/>
    <x v="1"/>
    <x v="8"/>
    <n v="266.27"/>
    <n v="5"/>
    <n v="0"/>
    <n v="4.54"/>
  </r>
  <r>
    <n v="4247"/>
    <s v="NZ-2022-487022"/>
    <x v="834"/>
    <d v="2022-12-18T00:00:00"/>
    <x v="4"/>
    <s v="Standard Class"/>
    <s v="LY-6055"/>
    <s v="Lynda Paul"/>
    <x v="1"/>
    <x v="3"/>
    <x v="3"/>
    <x v="1"/>
    <x v="8"/>
    <n v="230.55"/>
    <n v="10"/>
    <n v="0.1"/>
    <n v="39.130000000000003"/>
  </r>
  <r>
    <n v="4248"/>
    <s v="NZ-2022-205423"/>
    <x v="957"/>
    <d v="2022-11-14T00:00:00"/>
    <x v="4"/>
    <s v="First Class"/>
    <s v="CO-3899"/>
    <s v="Colin Rutherford"/>
    <x v="1"/>
    <x v="3"/>
    <x v="3"/>
    <x v="1"/>
    <x v="3"/>
    <n v="176.34"/>
    <n v="7"/>
    <n v="0.1"/>
    <n v="12.43"/>
  </r>
  <r>
    <n v="4249"/>
    <s v="NZ-2023-189602"/>
    <x v="659"/>
    <d v="2023-02-03T00:00:00"/>
    <x v="0"/>
    <s v="First Class"/>
    <s v="TI-9794"/>
    <s v="Tina Baker"/>
    <x v="2"/>
    <x v="0"/>
    <x v="0"/>
    <x v="1"/>
    <x v="3"/>
    <n v="1093.72"/>
    <n v="7"/>
    <n v="0"/>
    <n v="140.97999999999999"/>
  </r>
  <r>
    <n v="4250"/>
    <s v="NZ-2023-747829"/>
    <x v="128"/>
    <d v="2023-08-17T00:00:00"/>
    <x v="0"/>
    <s v="Same Day"/>
    <s v="HA-6771"/>
    <s v="Hayden Foote-Hills"/>
    <x v="0"/>
    <x v="8"/>
    <x v="8"/>
    <x v="2"/>
    <x v="2"/>
    <n v="175.65"/>
    <n v="10"/>
    <n v="0.2"/>
    <n v="3.19"/>
  </r>
  <r>
    <n v="4251"/>
    <s v="NZ-2022-934517"/>
    <x v="35"/>
    <d v="2022-11-10T00:00:00"/>
    <x v="4"/>
    <s v="Standard Class"/>
    <s v="MO-1214"/>
    <s v="Molly Olsen"/>
    <x v="1"/>
    <x v="2"/>
    <x v="2"/>
    <x v="1"/>
    <x v="1"/>
    <n v="1035.1400000000001"/>
    <n v="9"/>
    <n v="0"/>
    <n v="208.14"/>
  </r>
  <r>
    <n v="4252"/>
    <s v="NZ-2024-541504"/>
    <x v="90"/>
    <d v="2024-07-21T00:00:00"/>
    <x v="2"/>
    <s v="Same Day"/>
    <s v="NA-3801"/>
    <s v="Natasha Nicholson-Morrison"/>
    <x v="2"/>
    <x v="2"/>
    <x v="2"/>
    <x v="1"/>
    <x v="3"/>
    <n v="1342.14"/>
    <n v="3"/>
    <n v="0.1"/>
    <n v="221.37"/>
  </r>
  <r>
    <n v="4253"/>
    <s v="NZ-2024-408688"/>
    <x v="148"/>
    <d v="2024-11-07T00:00:00"/>
    <x v="2"/>
    <s v="First Class"/>
    <s v="AD-6198"/>
    <s v="Adam Coleman"/>
    <x v="2"/>
    <x v="5"/>
    <x v="5"/>
    <x v="0"/>
    <x v="4"/>
    <n v="1091.53"/>
    <n v="6"/>
    <n v="0.1"/>
    <n v="200.42"/>
  </r>
  <r>
    <n v="4254"/>
    <s v="NZ-2021-569746"/>
    <x v="974"/>
    <d v="2021-11-23T00:00:00"/>
    <x v="1"/>
    <s v="Standard Class"/>
    <s v="KA-2110"/>
    <s v="Katherine Matthews-Boyd"/>
    <x v="0"/>
    <x v="4"/>
    <x v="4"/>
    <x v="1"/>
    <x v="1"/>
    <n v="1301.72"/>
    <n v="9"/>
    <n v="0.1"/>
    <n v="152.31"/>
  </r>
  <r>
    <n v="4255"/>
    <s v="NZ-2025-111995"/>
    <x v="808"/>
    <d v="2025-01-29T00:00:00"/>
    <x v="3"/>
    <s v="Second Class"/>
    <s v="CH-1440"/>
    <s v="Charlotte Lloyd"/>
    <x v="0"/>
    <x v="9"/>
    <x v="6"/>
    <x v="0"/>
    <x v="4"/>
    <n v="328.01"/>
    <n v="9"/>
    <n v="0"/>
    <n v="17.559999999999999"/>
  </r>
  <r>
    <n v="4256"/>
    <s v="NZ-2025-988130"/>
    <x v="1355"/>
    <d v="2025-04-05T00:00:00"/>
    <x v="3"/>
    <s v="Same Day"/>
    <s v="HE-3387"/>
    <s v="Helen MacDonald"/>
    <x v="2"/>
    <x v="8"/>
    <x v="8"/>
    <x v="0"/>
    <x v="10"/>
    <n v="85.35"/>
    <n v="3"/>
    <n v="0.2"/>
    <n v="14.29"/>
  </r>
  <r>
    <n v="4257"/>
    <s v="NZ-2023-161081"/>
    <x v="849"/>
    <d v="2023-12-14T00:00:00"/>
    <x v="0"/>
    <s v="First Class"/>
    <s v="PA-5844"/>
    <s v="Paul McIntyre-MacKenzie"/>
    <x v="2"/>
    <x v="3"/>
    <x v="3"/>
    <x v="1"/>
    <x v="3"/>
    <n v="989.25"/>
    <n v="9"/>
    <n v="0.15"/>
    <n v="113.25"/>
  </r>
  <r>
    <n v="4258"/>
    <s v="NZ-2021-114010"/>
    <x v="696"/>
    <d v="2021-09-24T00:00:00"/>
    <x v="1"/>
    <s v="Same Day"/>
    <s v="BR-8195"/>
    <s v="Brian Cameron"/>
    <x v="0"/>
    <x v="3"/>
    <x v="3"/>
    <x v="2"/>
    <x v="11"/>
    <n v="923.84"/>
    <n v="5"/>
    <n v="0.15"/>
    <n v="29.6"/>
  </r>
  <r>
    <n v="4259"/>
    <s v="NZ-2025-198341"/>
    <x v="111"/>
    <d v="2025-02-24T00:00:00"/>
    <x v="3"/>
    <s v="Standard Class"/>
    <s v="AN-3212"/>
    <s v="Anne Mason"/>
    <x v="0"/>
    <x v="9"/>
    <x v="6"/>
    <x v="1"/>
    <x v="3"/>
    <n v="1468.88"/>
    <n v="3"/>
    <n v="0.1"/>
    <n v="364.04"/>
  </r>
  <r>
    <n v="4260"/>
    <s v="NZ-2024-493106"/>
    <x v="921"/>
    <d v="2024-04-03T00:00:00"/>
    <x v="2"/>
    <s v="First Class"/>
    <s v="HA-9121"/>
    <s v="Hayley Davidson"/>
    <x v="2"/>
    <x v="7"/>
    <x v="7"/>
    <x v="1"/>
    <x v="8"/>
    <n v="175.95"/>
    <n v="3"/>
    <n v="0.2"/>
    <n v="6.2"/>
  </r>
  <r>
    <n v="4261"/>
    <s v="NZ-2024-183729"/>
    <x v="695"/>
    <d v="2024-11-25T00:00:00"/>
    <x v="2"/>
    <s v="Same Day"/>
    <s v="JE-5866"/>
    <s v="Jessica Moran"/>
    <x v="2"/>
    <x v="4"/>
    <x v="4"/>
    <x v="0"/>
    <x v="6"/>
    <n v="737.68"/>
    <n v="4"/>
    <n v="0.2"/>
    <n v="19.579999999999998"/>
  </r>
  <r>
    <n v="4262"/>
    <s v="NZ-2022-117200"/>
    <x v="759"/>
    <d v="2022-02-22T00:00:00"/>
    <x v="4"/>
    <s v="First Class"/>
    <s v="KA-3930"/>
    <s v="Kahurangi Gibb"/>
    <x v="2"/>
    <x v="2"/>
    <x v="2"/>
    <x v="1"/>
    <x v="8"/>
    <n v="228.82"/>
    <n v="4"/>
    <n v="0.15"/>
    <n v="36.74"/>
  </r>
  <r>
    <n v="4263"/>
    <s v="NZ-2022-163326"/>
    <x v="1072"/>
    <d v="2022-10-06T00:00:00"/>
    <x v="4"/>
    <s v="Second Class"/>
    <s v="GL-2053"/>
    <s v="Glenn Jones"/>
    <x v="0"/>
    <x v="0"/>
    <x v="0"/>
    <x v="1"/>
    <x v="8"/>
    <n v="170.82"/>
    <n v="6"/>
    <n v="0.2"/>
    <n v="24.7"/>
  </r>
  <r>
    <n v="4264"/>
    <s v="NZ-2022-179670"/>
    <x v="308"/>
    <d v="2022-11-30T00:00:00"/>
    <x v="4"/>
    <s v="Standard Class"/>
    <s v="TI-1013"/>
    <s v="Timothy Caldwell"/>
    <x v="1"/>
    <x v="0"/>
    <x v="0"/>
    <x v="2"/>
    <x v="9"/>
    <n v="697.12"/>
    <n v="7"/>
    <n v="0.2"/>
    <n v="105.77"/>
  </r>
  <r>
    <n v="4265"/>
    <s v="NZ-2024-339666"/>
    <x v="749"/>
    <d v="2024-04-02T00:00:00"/>
    <x v="2"/>
    <s v="First Class"/>
    <s v="RO-6030"/>
    <s v="Robert Johnston"/>
    <x v="1"/>
    <x v="3"/>
    <x v="3"/>
    <x v="0"/>
    <x v="6"/>
    <n v="825.3"/>
    <n v="3"/>
    <n v="0.2"/>
    <n v="113.29"/>
  </r>
  <r>
    <n v="4266"/>
    <s v="NZ-2022-911482"/>
    <x v="286"/>
    <d v="2022-12-16T00:00:00"/>
    <x v="4"/>
    <s v="First Class"/>
    <s v="NI-4509"/>
    <s v="Nicole Smith"/>
    <x v="1"/>
    <x v="2"/>
    <x v="2"/>
    <x v="2"/>
    <x v="5"/>
    <n v="1162.05"/>
    <n v="10"/>
    <n v="0.2"/>
    <n v="255.13"/>
  </r>
  <r>
    <n v="4267"/>
    <s v="NZ-2023-415902"/>
    <x v="791"/>
    <d v="2023-08-24T00:00:00"/>
    <x v="0"/>
    <s v="Standard Class"/>
    <s v="JA-4081"/>
    <s v="Janine Pedersen"/>
    <x v="1"/>
    <x v="8"/>
    <x v="8"/>
    <x v="1"/>
    <x v="1"/>
    <n v="140.44"/>
    <n v="9"/>
    <n v="0.2"/>
    <n v="20.170000000000002"/>
  </r>
  <r>
    <n v="4268"/>
    <s v="NZ-2023-469046"/>
    <x v="928"/>
    <d v="2023-08-09T00:00:00"/>
    <x v="0"/>
    <s v="Same Day"/>
    <s v="LI-6946"/>
    <s v="Lisa Gibbons-Oliver"/>
    <x v="0"/>
    <x v="7"/>
    <x v="7"/>
    <x v="1"/>
    <x v="7"/>
    <n v="324.74"/>
    <n v="7"/>
    <n v="0.15"/>
    <n v="66.959999999999994"/>
  </r>
  <r>
    <n v="4269"/>
    <s v="NZ-2022-311854"/>
    <x v="786"/>
    <d v="2022-07-27T00:00:00"/>
    <x v="4"/>
    <s v="Standard Class"/>
    <s v="OL-3522"/>
    <s v="Olivia Davenport"/>
    <x v="1"/>
    <x v="3"/>
    <x v="3"/>
    <x v="1"/>
    <x v="1"/>
    <n v="967.12"/>
    <n v="3"/>
    <n v="0.1"/>
    <n v="20.71"/>
  </r>
  <r>
    <n v="4270"/>
    <s v="NZ-2024-464395"/>
    <x v="1393"/>
    <d v="2024-03-25T00:00:00"/>
    <x v="2"/>
    <s v="Standard Class"/>
    <s v="NI-4858"/>
    <s v="Nicole Larsen"/>
    <x v="0"/>
    <x v="6"/>
    <x v="6"/>
    <x v="1"/>
    <x v="1"/>
    <n v="675.29"/>
    <n v="4"/>
    <n v="0.2"/>
    <n v="30.84"/>
  </r>
  <r>
    <n v="4271"/>
    <s v="NZ-2025-119388"/>
    <x v="1219"/>
    <d v="2025-03-20T00:00:00"/>
    <x v="3"/>
    <s v="First Class"/>
    <s v="JA-2381"/>
    <s v="Jan Tanner"/>
    <x v="0"/>
    <x v="3"/>
    <x v="3"/>
    <x v="1"/>
    <x v="3"/>
    <n v="1233.6500000000001"/>
    <n v="5"/>
    <n v="0.1"/>
    <n v="94.87"/>
  </r>
  <r>
    <n v="4272"/>
    <s v="NZ-2022-545642"/>
    <x v="289"/>
    <d v="2022-05-23T00:00:00"/>
    <x v="4"/>
    <s v="First Class"/>
    <s v="JO-8734"/>
    <s v="Jonathan Anderson"/>
    <x v="0"/>
    <x v="0"/>
    <x v="0"/>
    <x v="0"/>
    <x v="6"/>
    <n v="1334.17"/>
    <n v="5"/>
    <n v="0"/>
    <n v="386.31"/>
  </r>
  <r>
    <n v="4273"/>
    <s v="NZ-2023-868621"/>
    <x v="408"/>
    <d v="2023-05-30T00:00:00"/>
    <x v="0"/>
    <s v="Standard Class"/>
    <s v="PA-5526"/>
    <s v="Paige Barnes"/>
    <x v="0"/>
    <x v="9"/>
    <x v="6"/>
    <x v="2"/>
    <x v="9"/>
    <n v="421.46"/>
    <n v="10"/>
    <n v="0"/>
    <n v="49.24"/>
  </r>
  <r>
    <n v="4274"/>
    <s v="NZ-2021-876965"/>
    <x v="600"/>
    <d v="2021-11-15T00:00:00"/>
    <x v="1"/>
    <s v="First Class"/>
    <s v="GE-3650"/>
    <s v="Georgina Hyde"/>
    <x v="0"/>
    <x v="0"/>
    <x v="0"/>
    <x v="1"/>
    <x v="8"/>
    <n v="666.99"/>
    <n v="7"/>
    <n v="0.2"/>
    <n v="10.5"/>
  </r>
  <r>
    <n v="4275"/>
    <s v="NZ-2022-798850"/>
    <x v="842"/>
    <d v="2022-06-11T00:00:00"/>
    <x v="4"/>
    <s v="Same Day"/>
    <s v="BR-1458"/>
    <s v="Brett Burns"/>
    <x v="1"/>
    <x v="2"/>
    <x v="2"/>
    <x v="1"/>
    <x v="3"/>
    <n v="1380.77"/>
    <n v="9"/>
    <n v="0"/>
    <n v="117.39"/>
  </r>
  <r>
    <n v="4276"/>
    <s v="NZ-2022-115888"/>
    <x v="1394"/>
    <d v="2022-11-24T00:00:00"/>
    <x v="4"/>
    <s v="Second Class"/>
    <s v="TA-4508"/>
    <s v="Tania Perry-McIntosh"/>
    <x v="1"/>
    <x v="5"/>
    <x v="5"/>
    <x v="0"/>
    <x v="6"/>
    <n v="237.78"/>
    <n v="9"/>
    <n v="0"/>
    <n v="19.95"/>
  </r>
  <r>
    <n v="4277"/>
    <s v="NZ-2023-965240"/>
    <x v="190"/>
    <d v="2023-02-25T00:00:00"/>
    <x v="0"/>
    <s v="Second Class"/>
    <s v="NI-6873"/>
    <s v="Nigel Beard"/>
    <x v="0"/>
    <x v="9"/>
    <x v="6"/>
    <x v="1"/>
    <x v="3"/>
    <n v="485.54"/>
    <n v="5"/>
    <n v="0.15"/>
    <n v="70.47"/>
  </r>
  <r>
    <n v="4278"/>
    <s v="NZ-2023-564633"/>
    <x v="561"/>
    <d v="2023-11-09T00:00:00"/>
    <x v="0"/>
    <s v="Same Day"/>
    <s v="PE-6337"/>
    <s v="Peter Christiansen"/>
    <x v="0"/>
    <x v="1"/>
    <x v="1"/>
    <x v="2"/>
    <x v="2"/>
    <n v="495.02"/>
    <n v="9"/>
    <n v="0.1"/>
    <n v="57.24"/>
  </r>
  <r>
    <n v="4279"/>
    <s v="NZ-2022-357481"/>
    <x v="288"/>
    <d v="2022-02-06T00:00:00"/>
    <x v="4"/>
    <s v="Second Class"/>
    <s v="PE-6968"/>
    <s v="Peter Jones"/>
    <x v="2"/>
    <x v="2"/>
    <x v="2"/>
    <x v="1"/>
    <x v="8"/>
    <n v="332.81"/>
    <n v="2"/>
    <n v="0"/>
    <n v="28.03"/>
  </r>
  <r>
    <n v="4280"/>
    <s v="NZ-2024-649759"/>
    <x v="912"/>
    <d v="2024-02-29T00:00:00"/>
    <x v="2"/>
    <s v="Standard Class"/>
    <s v="MA-3172"/>
    <s v="Marion Martin"/>
    <x v="0"/>
    <x v="9"/>
    <x v="6"/>
    <x v="1"/>
    <x v="7"/>
    <n v="759.21"/>
    <n v="3"/>
    <n v="0.2"/>
    <n v="69.69"/>
  </r>
  <r>
    <n v="4281"/>
    <s v="NZ-2021-402666"/>
    <x v="50"/>
    <d v="2021-12-29T00:00:00"/>
    <x v="1"/>
    <s v="Standard Class"/>
    <s v="CR-1409"/>
    <s v="Craig McIntyre"/>
    <x v="2"/>
    <x v="7"/>
    <x v="7"/>
    <x v="1"/>
    <x v="8"/>
    <n v="356.59"/>
    <n v="5"/>
    <n v="0"/>
    <n v="36.15"/>
  </r>
  <r>
    <n v="4282"/>
    <s v="NZ-2021-962632"/>
    <x v="336"/>
    <d v="2021-09-18T00:00:00"/>
    <x v="1"/>
    <s v="Same Day"/>
    <s v="RO-8430"/>
    <s v="Roger Craig"/>
    <x v="1"/>
    <x v="9"/>
    <x v="6"/>
    <x v="1"/>
    <x v="3"/>
    <n v="1352.97"/>
    <n v="8"/>
    <n v="0.2"/>
    <n v="8.59"/>
  </r>
  <r>
    <n v="4283"/>
    <s v="NZ-2022-278052"/>
    <x v="508"/>
    <d v="2022-10-01T00:00:00"/>
    <x v="4"/>
    <s v="First Class"/>
    <s v="JA-1960"/>
    <s v="Jane MacDonald"/>
    <x v="2"/>
    <x v="3"/>
    <x v="3"/>
    <x v="2"/>
    <x v="2"/>
    <n v="344.84"/>
    <n v="7"/>
    <n v="0"/>
    <n v="29.95"/>
  </r>
  <r>
    <n v="4284"/>
    <s v="NZ-2022-603264"/>
    <x v="1395"/>
    <d v="2022-12-14T00:00:00"/>
    <x v="4"/>
    <s v="Second Class"/>
    <s v="SI-9384"/>
    <s v="Simon Gardiner-Marshall"/>
    <x v="0"/>
    <x v="4"/>
    <x v="4"/>
    <x v="0"/>
    <x v="0"/>
    <n v="405.09"/>
    <n v="9"/>
    <n v="0.15"/>
    <n v="55.99"/>
  </r>
  <r>
    <n v="4285"/>
    <s v="NZ-2025-118470"/>
    <x v="880"/>
    <d v="2025-05-31T00:00:00"/>
    <x v="3"/>
    <s v="Standard Class"/>
    <s v="KE-9607"/>
    <s v="Kelly Sowman"/>
    <x v="0"/>
    <x v="3"/>
    <x v="3"/>
    <x v="2"/>
    <x v="11"/>
    <n v="25.48"/>
    <n v="5"/>
    <n v="0.2"/>
    <n v="0.16"/>
  </r>
  <r>
    <n v="4286"/>
    <s v="NZ-2023-628798"/>
    <x v="414"/>
    <d v="2023-09-18T00:00:00"/>
    <x v="0"/>
    <s v="Second Class"/>
    <s v="ZA-8266"/>
    <s v="Zara Martin"/>
    <x v="1"/>
    <x v="8"/>
    <x v="8"/>
    <x v="1"/>
    <x v="7"/>
    <n v="1054.02"/>
    <n v="1"/>
    <n v="0.2"/>
    <n v="103.68"/>
  </r>
  <r>
    <n v="4287"/>
    <s v="NZ-2021-579907"/>
    <x v="230"/>
    <d v="2021-11-07T00:00:00"/>
    <x v="1"/>
    <s v="First Class"/>
    <s v="CH-1827"/>
    <s v="Cheryl Hughes-Reid"/>
    <x v="0"/>
    <x v="9"/>
    <x v="6"/>
    <x v="2"/>
    <x v="9"/>
    <n v="161.05000000000001"/>
    <n v="2"/>
    <n v="0.15"/>
    <n v="8.1999999999999993"/>
  </r>
  <r>
    <n v="4288"/>
    <s v="NZ-2023-612899"/>
    <x v="847"/>
    <d v="2023-08-27T00:00:00"/>
    <x v="0"/>
    <s v="Same Day"/>
    <s v="JO-2865"/>
    <s v="Joanne Bartlett-Marshall"/>
    <x v="0"/>
    <x v="4"/>
    <x v="4"/>
    <x v="0"/>
    <x v="0"/>
    <n v="636.38"/>
    <n v="6"/>
    <n v="0.15"/>
    <n v="9.7899999999999991"/>
  </r>
  <r>
    <n v="4289"/>
    <s v="NZ-2021-461836"/>
    <x v="1032"/>
    <d v="2021-09-29T00:00:00"/>
    <x v="1"/>
    <s v="Same Day"/>
    <s v="DE-1279"/>
    <s v="Dean Anderson-Green"/>
    <x v="0"/>
    <x v="4"/>
    <x v="4"/>
    <x v="2"/>
    <x v="9"/>
    <n v="974.62"/>
    <n v="5"/>
    <n v="0"/>
    <n v="13.84"/>
  </r>
  <r>
    <n v="4290"/>
    <s v="NZ-2024-949101"/>
    <x v="1393"/>
    <d v="2024-03-28T00:00:00"/>
    <x v="2"/>
    <s v="Standard Class"/>
    <s v="JO-4518"/>
    <s v="Joseph Brooks"/>
    <x v="1"/>
    <x v="5"/>
    <x v="5"/>
    <x v="1"/>
    <x v="7"/>
    <n v="516.88"/>
    <n v="6"/>
    <n v="0"/>
    <n v="131.22"/>
  </r>
  <r>
    <n v="4291"/>
    <s v="NZ-2023-971753"/>
    <x v="548"/>
    <d v="2023-04-17T00:00:00"/>
    <x v="0"/>
    <s v="Second Class"/>
    <s v="JA-3627"/>
    <s v="Jared Price-Wilton"/>
    <x v="1"/>
    <x v="3"/>
    <x v="3"/>
    <x v="0"/>
    <x v="10"/>
    <n v="635.9"/>
    <n v="8"/>
    <n v="0.15"/>
    <n v="140.30000000000001"/>
  </r>
  <r>
    <n v="4292"/>
    <s v="NZ-2024-262605"/>
    <x v="474"/>
    <d v="2024-01-30T00:00:00"/>
    <x v="2"/>
    <s v="Second Class"/>
    <s v="LY-3734"/>
    <s v="Lynette Mears"/>
    <x v="1"/>
    <x v="8"/>
    <x v="8"/>
    <x v="0"/>
    <x v="4"/>
    <n v="1166.53"/>
    <n v="9"/>
    <n v="0"/>
    <n v="56.21"/>
  </r>
  <r>
    <n v="4293"/>
    <s v="NZ-2023-301782"/>
    <x v="746"/>
    <d v="2023-05-22T00:00:00"/>
    <x v="0"/>
    <s v="First Class"/>
    <s v="RE-7295"/>
    <s v="Rebekah Mason"/>
    <x v="0"/>
    <x v="6"/>
    <x v="6"/>
    <x v="2"/>
    <x v="9"/>
    <n v="894.75"/>
    <n v="8"/>
    <n v="0.15"/>
    <n v="195.12"/>
  </r>
  <r>
    <n v="4294"/>
    <s v="NZ-2023-256952"/>
    <x v="1232"/>
    <d v="2023-08-15T00:00:00"/>
    <x v="0"/>
    <s v="First Class"/>
    <s v="TR-7924"/>
    <s v="Tracey Buchanan"/>
    <x v="1"/>
    <x v="1"/>
    <x v="1"/>
    <x v="1"/>
    <x v="1"/>
    <n v="754.29"/>
    <n v="7"/>
    <n v="0"/>
    <n v="221.18"/>
  </r>
  <r>
    <n v="4295"/>
    <s v="NZ-2021-989481"/>
    <x v="374"/>
    <d v="2021-08-19T00:00:00"/>
    <x v="1"/>
    <s v="Standard Class"/>
    <s v="SC-6319"/>
    <s v="Scott Rogers-Hudson"/>
    <x v="0"/>
    <x v="3"/>
    <x v="3"/>
    <x v="1"/>
    <x v="7"/>
    <n v="676.96"/>
    <n v="5"/>
    <n v="0.2"/>
    <n v="-2.15"/>
  </r>
  <r>
    <n v="4296"/>
    <s v="NZ-2022-491015"/>
    <x v="176"/>
    <d v="2022-07-25T00:00:00"/>
    <x v="4"/>
    <s v="Standard Class"/>
    <s v="JO-7704"/>
    <s v="Joanne Funnell"/>
    <x v="1"/>
    <x v="4"/>
    <x v="4"/>
    <x v="2"/>
    <x v="9"/>
    <n v="719.31"/>
    <n v="4"/>
    <n v="0.15"/>
    <n v="51.94"/>
  </r>
  <r>
    <n v="4297"/>
    <s v="NZ-2021-404120"/>
    <x v="793"/>
    <d v="2021-12-08T00:00:00"/>
    <x v="1"/>
    <s v="Same Day"/>
    <s v="KE-9999"/>
    <s v="Kevin Cameron"/>
    <x v="2"/>
    <x v="5"/>
    <x v="5"/>
    <x v="0"/>
    <x v="0"/>
    <n v="192.19"/>
    <n v="3"/>
    <n v="0.2"/>
    <n v="0.66"/>
  </r>
  <r>
    <n v="4298"/>
    <s v="NZ-2023-923278"/>
    <x v="1183"/>
    <d v="2023-05-17T00:00:00"/>
    <x v="0"/>
    <s v="First Class"/>
    <s v="MA-4859"/>
    <s v="Matthew Taylor"/>
    <x v="0"/>
    <x v="8"/>
    <x v="8"/>
    <x v="2"/>
    <x v="9"/>
    <n v="453.27"/>
    <n v="10"/>
    <n v="0.2"/>
    <n v="69.37"/>
  </r>
  <r>
    <n v="4299"/>
    <s v="NZ-2024-768717"/>
    <x v="1374"/>
    <d v="2024-04-26T00:00:00"/>
    <x v="2"/>
    <s v="First Class"/>
    <s v="AD-4715"/>
    <s v="Adam Jensen"/>
    <x v="1"/>
    <x v="5"/>
    <x v="5"/>
    <x v="1"/>
    <x v="3"/>
    <n v="1098.58"/>
    <n v="1"/>
    <n v="0"/>
    <n v="235.77"/>
  </r>
  <r>
    <n v="4300"/>
    <s v="NZ-2024-432818"/>
    <x v="159"/>
    <d v="2024-07-18T00:00:00"/>
    <x v="2"/>
    <s v="First Class"/>
    <s v="RI-3897"/>
    <s v="Richard Matthews"/>
    <x v="0"/>
    <x v="2"/>
    <x v="2"/>
    <x v="1"/>
    <x v="1"/>
    <n v="224.73"/>
    <n v="3"/>
    <n v="0"/>
    <n v="63.29"/>
  </r>
  <r>
    <n v="4301"/>
    <s v="NZ-2023-572310"/>
    <x v="145"/>
    <d v="2023-10-05T00:00:00"/>
    <x v="0"/>
    <s v="First Class"/>
    <s v="KE-6804"/>
    <s v="Kelly Curtis"/>
    <x v="0"/>
    <x v="6"/>
    <x v="6"/>
    <x v="0"/>
    <x v="10"/>
    <n v="1377.99"/>
    <n v="6"/>
    <n v="0.2"/>
    <n v="213.41"/>
  </r>
  <r>
    <n v="4302"/>
    <s v="NZ-2024-460652"/>
    <x v="923"/>
    <d v="2024-04-09T00:00:00"/>
    <x v="2"/>
    <s v="Same Day"/>
    <s v="PA-6673"/>
    <s v="Paul Allen"/>
    <x v="2"/>
    <x v="3"/>
    <x v="3"/>
    <x v="0"/>
    <x v="6"/>
    <n v="1494.81"/>
    <n v="4"/>
    <n v="0"/>
    <n v="329.87"/>
  </r>
  <r>
    <n v="4303"/>
    <s v="NZ-2024-197644"/>
    <x v="432"/>
    <d v="2024-02-15T00:00:00"/>
    <x v="2"/>
    <s v="Same Day"/>
    <s v="NI-9869"/>
    <s v="Nicole Pearson"/>
    <x v="1"/>
    <x v="8"/>
    <x v="8"/>
    <x v="2"/>
    <x v="9"/>
    <n v="819.97"/>
    <n v="10"/>
    <n v="0.1"/>
    <n v="104.78"/>
  </r>
  <r>
    <n v="4304"/>
    <s v="NZ-2023-560433"/>
    <x v="1317"/>
    <d v="2023-07-15T00:00:00"/>
    <x v="0"/>
    <s v="Same Day"/>
    <s v="DO-5541"/>
    <s v="Douglas Scott"/>
    <x v="1"/>
    <x v="7"/>
    <x v="7"/>
    <x v="0"/>
    <x v="10"/>
    <n v="671.38"/>
    <n v="8"/>
    <n v="0.15"/>
    <n v="96.71"/>
  </r>
  <r>
    <n v="4305"/>
    <s v="NZ-2023-648734"/>
    <x v="816"/>
    <d v="2023-03-27T00:00:00"/>
    <x v="0"/>
    <s v="First Class"/>
    <s v="ZO-5203"/>
    <s v="Zoe Turner"/>
    <x v="1"/>
    <x v="5"/>
    <x v="5"/>
    <x v="1"/>
    <x v="3"/>
    <n v="486.63"/>
    <n v="4"/>
    <n v="0.15"/>
    <n v="2"/>
  </r>
  <r>
    <n v="4306"/>
    <s v="NZ-2022-577466"/>
    <x v="1396"/>
    <d v="2022-03-21T00:00:00"/>
    <x v="4"/>
    <s v="First Class"/>
    <s v="PE-5505"/>
    <s v="Peter Broughan-Laurenson"/>
    <x v="0"/>
    <x v="3"/>
    <x v="3"/>
    <x v="0"/>
    <x v="0"/>
    <n v="390.43"/>
    <n v="4"/>
    <n v="0.1"/>
    <n v="42.17"/>
  </r>
  <r>
    <n v="4307"/>
    <s v="NZ-2022-481087"/>
    <x v="1325"/>
    <d v="2022-11-15T00:00:00"/>
    <x v="4"/>
    <s v="Standard Class"/>
    <s v="TR-2386"/>
    <s v="Trevor Cole"/>
    <x v="2"/>
    <x v="7"/>
    <x v="7"/>
    <x v="0"/>
    <x v="6"/>
    <n v="648.03"/>
    <n v="10"/>
    <n v="0"/>
    <n v="66.92"/>
  </r>
  <r>
    <n v="4308"/>
    <s v="NZ-2022-546253"/>
    <x v="44"/>
    <d v="2022-08-03T00:00:00"/>
    <x v="4"/>
    <s v="Same Day"/>
    <s v="DA-1295"/>
    <s v="Daniel Potter"/>
    <x v="1"/>
    <x v="3"/>
    <x v="3"/>
    <x v="1"/>
    <x v="1"/>
    <n v="519.91999999999996"/>
    <n v="2"/>
    <n v="0.2"/>
    <n v="24.81"/>
  </r>
  <r>
    <n v="4309"/>
    <s v="NZ-2025-602402"/>
    <x v="280"/>
    <d v="2025-01-22T00:00:00"/>
    <x v="3"/>
    <s v="First Class"/>
    <s v="MA-4030"/>
    <s v="Maree Harrison"/>
    <x v="1"/>
    <x v="5"/>
    <x v="5"/>
    <x v="1"/>
    <x v="8"/>
    <n v="805.95"/>
    <n v="5"/>
    <n v="0.2"/>
    <n v="45.47"/>
  </r>
  <r>
    <n v="4310"/>
    <s v="NZ-2022-265226"/>
    <x v="1021"/>
    <d v="2022-08-27T00:00:00"/>
    <x v="4"/>
    <s v="Second Class"/>
    <s v="RE-4057"/>
    <s v="Reuben Thompson-McMurray"/>
    <x v="0"/>
    <x v="2"/>
    <x v="2"/>
    <x v="2"/>
    <x v="2"/>
    <n v="175.85"/>
    <n v="2"/>
    <n v="0.15"/>
    <n v="-1.1000000000000001"/>
  </r>
  <r>
    <n v="4311"/>
    <s v="NZ-2024-781066"/>
    <x v="565"/>
    <d v="2024-08-31T00:00:00"/>
    <x v="2"/>
    <s v="Standard Class"/>
    <s v="RI-9602"/>
    <s v="Richard Greig"/>
    <x v="2"/>
    <x v="6"/>
    <x v="6"/>
    <x v="0"/>
    <x v="10"/>
    <n v="1212.1600000000001"/>
    <n v="1"/>
    <n v="0"/>
    <n v="235.7"/>
  </r>
  <r>
    <n v="4312"/>
    <s v="NZ-2025-380170"/>
    <x v="337"/>
    <d v="2025-06-07T00:00:00"/>
    <x v="3"/>
    <s v="Standard Class"/>
    <s v="NA-9275"/>
    <s v="Natasha Cox"/>
    <x v="1"/>
    <x v="9"/>
    <x v="6"/>
    <x v="0"/>
    <x v="0"/>
    <n v="737.54"/>
    <n v="4"/>
    <n v="0.2"/>
    <n v="54.59"/>
  </r>
  <r>
    <n v="4313"/>
    <s v="NZ-2022-128548"/>
    <x v="878"/>
    <d v="2022-09-26T00:00:00"/>
    <x v="4"/>
    <s v="Standard Class"/>
    <s v="CR-6636"/>
    <s v="Craig Davies"/>
    <x v="0"/>
    <x v="2"/>
    <x v="2"/>
    <x v="1"/>
    <x v="1"/>
    <n v="359.02"/>
    <n v="4"/>
    <n v="0.2"/>
    <n v="67.28"/>
  </r>
  <r>
    <n v="4314"/>
    <s v="NZ-2023-775268"/>
    <x v="1232"/>
    <d v="2023-08-13T00:00:00"/>
    <x v="0"/>
    <s v="First Class"/>
    <s v="PA-8655"/>
    <s v="Paige Ewart-Neal"/>
    <x v="1"/>
    <x v="4"/>
    <x v="4"/>
    <x v="0"/>
    <x v="6"/>
    <n v="189.03"/>
    <n v="1"/>
    <n v="0"/>
    <n v="23.07"/>
  </r>
  <r>
    <n v="4315"/>
    <s v="NZ-2021-334199"/>
    <x v="915"/>
    <d v="2021-08-25T00:00:00"/>
    <x v="1"/>
    <s v="Second Class"/>
    <s v="MU-3728"/>
    <s v="Murray Wilton-Larsen"/>
    <x v="0"/>
    <x v="6"/>
    <x v="6"/>
    <x v="1"/>
    <x v="1"/>
    <n v="694.81"/>
    <n v="1"/>
    <n v="0"/>
    <n v="11.13"/>
  </r>
  <r>
    <n v="4316"/>
    <s v="NZ-2024-503915"/>
    <x v="373"/>
    <d v="2024-01-14T00:00:00"/>
    <x v="2"/>
    <s v="Second Class"/>
    <s v="EL-9566"/>
    <s v="Elizabeth Lane"/>
    <x v="2"/>
    <x v="4"/>
    <x v="4"/>
    <x v="1"/>
    <x v="8"/>
    <n v="128.62"/>
    <n v="5"/>
    <n v="0.15"/>
    <n v="27.99"/>
  </r>
  <r>
    <n v="4317"/>
    <s v="NZ-2023-477781"/>
    <x v="954"/>
    <d v="2023-06-27T00:00:00"/>
    <x v="0"/>
    <s v="Second Class"/>
    <s v="JA-3579"/>
    <s v="James Gordon"/>
    <x v="2"/>
    <x v="7"/>
    <x v="7"/>
    <x v="0"/>
    <x v="0"/>
    <n v="644.35"/>
    <n v="10"/>
    <n v="0.2"/>
    <n v="116.29"/>
  </r>
  <r>
    <n v="4318"/>
    <s v="NZ-2022-295088"/>
    <x v="1192"/>
    <d v="2022-02-28T00:00:00"/>
    <x v="4"/>
    <s v="Second Class"/>
    <s v="JA-6794"/>
    <s v="Jack Wood"/>
    <x v="2"/>
    <x v="4"/>
    <x v="4"/>
    <x v="2"/>
    <x v="5"/>
    <n v="1223.75"/>
    <n v="10"/>
    <n v="0"/>
    <n v="69.59"/>
  </r>
  <r>
    <n v="4319"/>
    <s v="NZ-2022-861128"/>
    <x v="43"/>
    <d v="2022-06-25T00:00:00"/>
    <x v="4"/>
    <s v="Second Class"/>
    <s v="KY-3563"/>
    <s v="Kylie McKinnon"/>
    <x v="0"/>
    <x v="5"/>
    <x v="5"/>
    <x v="1"/>
    <x v="8"/>
    <n v="1092.18"/>
    <n v="6"/>
    <n v="0"/>
    <n v="313.06"/>
  </r>
  <r>
    <n v="4320"/>
    <s v="NZ-2023-712032"/>
    <x v="1307"/>
    <d v="2023-06-16T00:00:00"/>
    <x v="0"/>
    <s v="First Class"/>
    <s v="WI-6290"/>
    <s v="William Haines"/>
    <x v="1"/>
    <x v="3"/>
    <x v="3"/>
    <x v="1"/>
    <x v="7"/>
    <n v="102.01"/>
    <n v="7"/>
    <n v="0.15"/>
    <n v="17.45"/>
  </r>
  <r>
    <n v="4321"/>
    <s v="NZ-2025-110020"/>
    <x v="1397"/>
    <d v="2025-07-08T00:00:00"/>
    <x v="3"/>
    <s v="Second Class"/>
    <s v="MI-9666"/>
    <s v="Michelle McIsaac"/>
    <x v="2"/>
    <x v="7"/>
    <x v="7"/>
    <x v="2"/>
    <x v="5"/>
    <n v="631.15"/>
    <n v="1"/>
    <n v="0.2"/>
    <n v="103.8"/>
  </r>
  <r>
    <n v="4322"/>
    <s v="NZ-2024-619107"/>
    <x v="876"/>
    <d v="2024-02-18T00:00:00"/>
    <x v="2"/>
    <s v="Standard Class"/>
    <s v="WI-1716"/>
    <s v="William Lamb"/>
    <x v="2"/>
    <x v="4"/>
    <x v="4"/>
    <x v="1"/>
    <x v="1"/>
    <n v="654.91"/>
    <n v="10"/>
    <n v="0.2"/>
    <n v="44.36"/>
  </r>
  <r>
    <n v="4323"/>
    <s v="NZ-2023-637227"/>
    <x v="1398"/>
    <d v="2023-01-05T00:00:00"/>
    <x v="0"/>
    <s v="Standard Class"/>
    <s v="MI-1879"/>
    <s v="Michael Smith"/>
    <x v="1"/>
    <x v="1"/>
    <x v="1"/>
    <x v="2"/>
    <x v="9"/>
    <n v="648.07000000000005"/>
    <n v="6"/>
    <n v="0.2"/>
    <n v="59.91"/>
  </r>
  <r>
    <n v="4324"/>
    <s v="NZ-2023-114551"/>
    <x v="87"/>
    <d v="2023-08-30T00:00:00"/>
    <x v="0"/>
    <s v="Same Day"/>
    <s v="SA-5645"/>
    <s v="Samantha Simonsen"/>
    <x v="1"/>
    <x v="5"/>
    <x v="5"/>
    <x v="1"/>
    <x v="1"/>
    <n v="1325.74"/>
    <n v="7"/>
    <n v="0.2"/>
    <n v="135.68"/>
  </r>
  <r>
    <n v="4325"/>
    <s v="NZ-2023-374081"/>
    <x v="298"/>
    <d v="2023-12-26T00:00:00"/>
    <x v="0"/>
    <s v="First Class"/>
    <s v="AN-3220"/>
    <s v="Anna Anderson"/>
    <x v="0"/>
    <x v="8"/>
    <x v="8"/>
    <x v="1"/>
    <x v="8"/>
    <n v="1072.24"/>
    <n v="2"/>
    <n v="0.1"/>
    <n v="35.75"/>
  </r>
  <r>
    <n v="4326"/>
    <s v="NZ-2021-621493"/>
    <x v="1399"/>
    <d v="2021-10-19T00:00:00"/>
    <x v="1"/>
    <s v="Same Day"/>
    <s v="FI-2195"/>
    <s v="Fiona Jellyman-Thomas"/>
    <x v="0"/>
    <x v="4"/>
    <x v="4"/>
    <x v="1"/>
    <x v="7"/>
    <n v="971.78"/>
    <n v="5"/>
    <n v="0.15"/>
    <n v="227.77"/>
  </r>
  <r>
    <n v="4327"/>
    <s v="NZ-2022-732750"/>
    <x v="859"/>
    <d v="2022-04-21T00:00:00"/>
    <x v="4"/>
    <s v="Second Class"/>
    <s v="NA-1864"/>
    <s v="Natalie Lewis"/>
    <x v="1"/>
    <x v="4"/>
    <x v="4"/>
    <x v="1"/>
    <x v="1"/>
    <n v="1405.63"/>
    <n v="3"/>
    <n v="0.2"/>
    <n v="308.93"/>
  </r>
  <r>
    <n v="4328"/>
    <s v="NZ-2023-681330"/>
    <x v="913"/>
    <d v="2023-10-09T00:00:00"/>
    <x v="0"/>
    <s v="Same Day"/>
    <s v="PA-2141"/>
    <s v="Paul Stewart-McLachlan"/>
    <x v="2"/>
    <x v="3"/>
    <x v="3"/>
    <x v="0"/>
    <x v="4"/>
    <n v="1284.4100000000001"/>
    <n v="1"/>
    <n v="0"/>
    <n v="224.06"/>
  </r>
  <r>
    <n v="4329"/>
    <s v="NZ-2024-790938"/>
    <x v="1123"/>
    <d v="2024-12-25T00:00:00"/>
    <x v="2"/>
    <s v="First Class"/>
    <s v="TR-9338"/>
    <s v="Tracey McFarlane"/>
    <x v="2"/>
    <x v="1"/>
    <x v="1"/>
    <x v="2"/>
    <x v="5"/>
    <n v="1374.86"/>
    <n v="9"/>
    <n v="0.15"/>
    <n v="114.39"/>
  </r>
  <r>
    <n v="4330"/>
    <s v="NZ-2024-875333"/>
    <x v="781"/>
    <d v="2024-05-13T00:00:00"/>
    <x v="2"/>
    <s v="First Class"/>
    <s v="EM-5409"/>
    <s v="Emily Patterson-Jones"/>
    <x v="1"/>
    <x v="0"/>
    <x v="0"/>
    <x v="2"/>
    <x v="2"/>
    <n v="878.86"/>
    <n v="8"/>
    <n v="0.15"/>
    <n v="158.77000000000001"/>
  </r>
  <r>
    <n v="4331"/>
    <s v="NZ-2024-140425"/>
    <x v="1196"/>
    <d v="2024-04-11T00:00:00"/>
    <x v="2"/>
    <s v="Standard Class"/>
    <s v="SH-8101"/>
    <s v="Shane Thomas"/>
    <x v="1"/>
    <x v="1"/>
    <x v="1"/>
    <x v="0"/>
    <x v="0"/>
    <n v="903.13"/>
    <n v="5"/>
    <n v="0.15"/>
    <n v="55.87"/>
  </r>
  <r>
    <n v="4332"/>
    <s v="NZ-2024-979645"/>
    <x v="316"/>
    <d v="2024-08-11T00:00:00"/>
    <x v="2"/>
    <s v="Same Day"/>
    <s v="HE-4216"/>
    <s v="Heather Waller"/>
    <x v="1"/>
    <x v="1"/>
    <x v="1"/>
    <x v="2"/>
    <x v="2"/>
    <n v="1427.81"/>
    <n v="6"/>
    <n v="0.15"/>
    <n v="-2.02"/>
  </r>
  <r>
    <n v="4333"/>
    <s v="NZ-2022-711865"/>
    <x v="1400"/>
    <d v="2022-06-30T00:00:00"/>
    <x v="4"/>
    <s v="Standard Class"/>
    <s v="ST-4526"/>
    <s v="Stephen Fairhall"/>
    <x v="1"/>
    <x v="4"/>
    <x v="4"/>
    <x v="1"/>
    <x v="3"/>
    <n v="267.83"/>
    <n v="2"/>
    <n v="0.1"/>
    <n v="42.38"/>
  </r>
  <r>
    <n v="4334"/>
    <s v="NZ-2024-630312"/>
    <x v="906"/>
    <d v="2024-11-02T00:00:00"/>
    <x v="2"/>
    <s v="Standard Class"/>
    <s v="TA-7740"/>
    <s v="Tamara West"/>
    <x v="0"/>
    <x v="9"/>
    <x v="6"/>
    <x v="2"/>
    <x v="5"/>
    <n v="982.97"/>
    <n v="8"/>
    <n v="0.2"/>
    <n v="91.09"/>
  </r>
  <r>
    <n v="4335"/>
    <s v="NZ-2021-589420"/>
    <x v="1266"/>
    <d v="2021-12-12T00:00:00"/>
    <x v="1"/>
    <s v="First Class"/>
    <s v="AM-6799"/>
    <s v="Amy Gray"/>
    <x v="2"/>
    <x v="3"/>
    <x v="3"/>
    <x v="2"/>
    <x v="2"/>
    <n v="446.14"/>
    <n v="3"/>
    <n v="0.15"/>
    <n v="35"/>
  </r>
  <r>
    <n v="4336"/>
    <s v="NZ-2022-208125"/>
    <x v="281"/>
    <d v="2022-07-03T00:00:00"/>
    <x v="4"/>
    <s v="First Class"/>
    <s v="MI-1615"/>
    <s v="Michael Gardiner"/>
    <x v="0"/>
    <x v="9"/>
    <x v="6"/>
    <x v="1"/>
    <x v="1"/>
    <n v="31.98"/>
    <n v="7"/>
    <n v="0.2"/>
    <n v="6.39"/>
  </r>
  <r>
    <n v="4337"/>
    <s v="NZ-2022-992301"/>
    <x v="853"/>
    <d v="2022-04-27T00:00:00"/>
    <x v="4"/>
    <s v="Second Class"/>
    <s v="HU-7602"/>
    <s v="Hunter Tapp"/>
    <x v="1"/>
    <x v="6"/>
    <x v="6"/>
    <x v="0"/>
    <x v="10"/>
    <n v="901.5"/>
    <n v="9"/>
    <n v="0.2"/>
    <n v="152.1"/>
  </r>
  <r>
    <n v="4338"/>
    <s v="NZ-2023-502876"/>
    <x v="112"/>
    <d v="2023-11-03T00:00:00"/>
    <x v="0"/>
    <s v="First Class"/>
    <s v="AN-6810"/>
    <s v="Annette Nielsen-Steele"/>
    <x v="2"/>
    <x v="4"/>
    <x v="4"/>
    <x v="1"/>
    <x v="7"/>
    <n v="112.86"/>
    <n v="9"/>
    <n v="0.15"/>
    <n v="-1.31"/>
  </r>
  <r>
    <n v="4339"/>
    <s v="NZ-2022-188487"/>
    <x v="1228"/>
    <d v="2022-10-23T00:00:00"/>
    <x v="4"/>
    <s v="Second Class"/>
    <s v="VA-2182"/>
    <s v="Vaughan McDonald"/>
    <x v="0"/>
    <x v="3"/>
    <x v="3"/>
    <x v="1"/>
    <x v="8"/>
    <n v="282.89999999999998"/>
    <n v="7"/>
    <n v="0.2"/>
    <n v="56.65"/>
  </r>
  <r>
    <n v="4340"/>
    <s v="NZ-2023-528477"/>
    <x v="1401"/>
    <d v="2023-06-30T00:00:00"/>
    <x v="0"/>
    <s v="First Class"/>
    <s v="PA-9307"/>
    <s v="Paul Moody"/>
    <x v="1"/>
    <x v="9"/>
    <x v="6"/>
    <x v="0"/>
    <x v="10"/>
    <n v="823.1"/>
    <n v="1"/>
    <n v="0.15"/>
    <n v="37.61"/>
  </r>
  <r>
    <n v="4341"/>
    <s v="NZ-2024-856033"/>
    <x v="701"/>
    <d v="2024-06-24T00:00:00"/>
    <x v="2"/>
    <s v="First Class"/>
    <s v="MA-4422"/>
    <s v="Matthew Pollard"/>
    <x v="1"/>
    <x v="8"/>
    <x v="8"/>
    <x v="1"/>
    <x v="3"/>
    <n v="896.26"/>
    <n v="6"/>
    <n v="0.1"/>
    <n v="11.76"/>
  </r>
  <r>
    <n v="4342"/>
    <s v="NZ-2021-272752"/>
    <x v="1225"/>
    <d v="2021-11-22T00:00:00"/>
    <x v="1"/>
    <s v="First Class"/>
    <s v="AA-3187"/>
    <s v="Aaron Gray"/>
    <x v="0"/>
    <x v="5"/>
    <x v="5"/>
    <x v="1"/>
    <x v="1"/>
    <n v="638.83000000000004"/>
    <n v="2"/>
    <n v="0.1"/>
    <n v="21.84"/>
  </r>
  <r>
    <n v="4343"/>
    <s v="NZ-2023-847586"/>
    <x v="852"/>
    <d v="2023-01-25T00:00:00"/>
    <x v="0"/>
    <s v="Standard Class"/>
    <s v="HA-3916"/>
    <s v="Harry Humphrey"/>
    <x v="1"/>
    <x v="3"/>
    <x v="3"/>
    <x v="2"/>
    <x v="5"/>
    <n v="1310.51"/>
    <n v="8"/>
    <n v="0.15"/>
    <n v="308.8"/>
  </r>
  <r>
    <n v="4344"/>
    <s v="NZ-2023-394108"/>
    <x v="865"/>
    <d v="2023-11-19T00:00:00"/>
    <x v="0"/>
    <s v="Standard Class"/>
    <s v="MO-7420"/>
    <s v="Molly Jensen"/>
    <x v="2"/>
    <x v="6"/>
    <x v="6"/>
    <x v="0"/>
    <x v="4"/>
    <n v="1103.8599999999999"/>
    <n v="3"/>
    <n v="0"/>
    <n v="163.12"/>
  </r>
  <r>
    <n v="4345"/>
    <s v="NZ-2024-195517"/>
    <x v="731"/>
    <d v="2024-07-08T00:00:00"/>
    <x v="2"/>
    <s v="Standard Class"/>
    <s v="AL-4097"/>
    <s v="Alice McIsaac"/>
    <x v="0"/>
    <x v="6"/>
    <x v="6"/>
    <x v="2"/>
    <x v="5"/>
    <n v="247.19"/>
    <n v="10"/>
    <n v="0.15"/>
    <n v="19.829999999999998"/>
  </r>
  <r>
    <n v="4346"/>
    <s v="NZ-2023-228494"/>
    <x v="1313"/>
    <d v="2023-06-29T00:00:00"/>
    <x v="0"/>
    <s v="Standard Class"/>
    <s v="KA-8860"/>
    <s v="Karen Owen"/>
    <x v="0"/>
    <x v="3"/>
    <x v="3"/>
    <x v="1"/>
    <x v="3"/>
    <n v="230.16"/>
    <n v="8"/>
    <n v="0"/>
    <n v="2.4900000000000002"/>
  </r>
  <r>
    <n v="4347"/>
    <s v="NZ-2023-954128"/>
    <x v="875"/>
    <d v="2023-06-09T00:00:00"/>
    <x v="0"/>
    <s v="Standard Class"/>
    <s v="SH-5431"/>
    <s v="Shaun Wood-Davidson"/>
    <x v="2"/>
    <x v="6"/>
    <x v="6"/>
    <x v="2"/>
    <x v="2"/>
    <n v="721.37"/>
    <n v="9"/>
    <n v="0.2"/>
    <n v="54.73"/>
  </r>
  <r>
    <n v="4348"/>
    <s v="NZ-2023-859504"/>
    <x v="852"/>
    <d v="2023-01-25T00:00:00"/>
    <x v="0"/>
    <s v="Same Day"/>
    <s v="LI-3239"/>
    <s v="Lindsay Martin"/>
    <x v="0"/>
    <x v="6"/>
    <x v="6"/>
    <x v="1"/>
    <x v="1"/>
    <n v="1441.25"/>
    <n v="5"/>
    <n v="0"/>
    <n v="168.95"/>
  </r>
  <r>
    <n v="4349"/>
    <s v="NZ-2023-709303"/>
    <x v="233"/>
    <d v="2023-07-24T00:00:00"/>
    <x v="0"/>
    <s v="Same Day"/>
    <s v="RA-9881"/>
    <s v="Rachel Lamb"/>
    <x v="2"/>
    <x v="1"/>
    <x v="1"/>
    <x v="0"/>
    <x v="4"/>
    <n v="763.02"/>
    <n v="10"/>
    <n v="0.15"/>
    <n v="25.17"/>
  </r>
  <r>
    <n v="4350"/>
    <s v="NZ-2022-407103"/>
    <x v="1261"/>
    <d v="2022-02-21T00:00:00"/>
    <x v="4"/>
    <s v="Second Class"/>
    <s v="BA-3677"/>
    <s v="Barry Prentice"/>
    <x v="1"/>
    <x v="4"/>
    <x v="4"/>
    <x v="2"/>
    <x v="5"/>
    <n v="285.23"/>
    <n v="5"/>
    <n v="0.2"/>
    <n v="-4.4800000000000004"/>
  </r>
  <r>
    <n v="4351"/>
    <s v="NZ-2025-488937"/>
    <x v="666"/>
    <d v="2025-05-06T00:00:00"/>
    <x v="3"/>
    <s v="Standard Class"/>
    <s v="LO-5141"/>
    <s v="Lorraine Franklin-Saunders"/>
    <x v="1"/>
    <x v="4"/>
    <x v="4"/>
    <x v="1"/>
    <x v="8"/>
    <n v="502.27"/>
    <n v="1"/>
    <n v="0.2"/>
    <n v="28.88"/>
  </r>
  <r>
    <n v="4352"/>
    <s v="NZ-2025-320805"/>
    <x v="359"/>
    <d v="2025-03-19T00:00:00"/>
    <x v="3"/>
    <s v="Same Day"/>
    <s v="HA-7898"/>
    <s v="Hayley McPherson"/>
    <x v="1"/>
    <x v="0"/>
    <x v="0"/>
    <x v="0"/>
    <x v="0"/>
    <n v="124.76"/>
    <n v="9"/>
    <n v="0.1"/>
    <n v="20.36"/>
  </r>
  <r>
    <n v="4353"/>
    <s v="NZ-2022-672068"/>
    <x v="1235"/>
    <d v="2022-03-05T00:00:00"/>
    <x v="4"/>
    <s v="Second Class"/>
    <s v="LY-5379"/>
    <s v="Lynette Cameron"/>
    <x v="0"/>
    <x v="2"/>
    <x v="2"/>
    <x v="1"/>
    <x v="7"/>
    <n v="483.6"/>
    <n v="7"/>
    <n v="0.1"/>
    <n v="71.650000000000006"/>
  </r>
  <r>
    <n v="4354"/>
    <s v="NZ-2021-726276"/>
    <x v="883"/>
    <d v="2021-12-07T00:00:00"/>
    <x v="1"/>
    <s v="Same Day"/>
    <s v="CA-7962"/>
    <s v="Catherine Davis"/>
    <x v="1"/>
    <x v="6"/>
    <x v="6"/>
    <x v="2"/>
    <x v="11"/>
    <n v="1415.26"/>
    <n v="4"/>
    <n v="0"/>
    <n v="148.76"/>
  </r>
  <r>
    <n v="4355"/>
    <s v="NZ-2022-292622"/>
    <x v="957"/>
    <d v="2022-11-19T00:00:00"/>
    <x v="4"/>
    <s v="First Class"/>
    <s v="MA-5935"/>
    <s v="Mary Dawick"/>
    <x v="2"/>
    <x v="3"/>
    <x v="3"/>
    <x v="0"/>
    <x v="6"/>
    <n v="40.159999999999997"/>
    <n v="5"/>
    <n v="0.1"/>
    <n v="8.67"/>
  </r>
  <r>
    <n v="4356"/>
    <s v="NZ-2021-733741"/>
    <x v="1177"/>
    <d v="2021-11-09T00:00:00"/>
    <x v="1"/>
    <s v="Same Day"/>
    <s v="AM-6585"/>
    <s v="Amaia Chandler"/>
    <x v="1"/>
    <x v="6"/>
    <x v="6"/>
    <x v="0"/>
    <x v="0"/>
    <n v="908.9"/>
    <n v="10"/>
    <n v="0"/>
    <n v="77.52"/>
  </r>
  <r>
    <n v="4357"/>
    <s v="NZ-2022-947594"/>
    <x v="898"/>
    <d v="2022-11-21T00:00:00"/>
    <x v="4"/>
    <s v="First Class"/>
    <s v="TA-7268"/>
    <s v="Tania Faulkner"/>
    <x v="2"/>
    <x v="5"/>
    <x v="5"/>
    <x v="0"/>
    <x v="10"/>
    <n v="1424.8"/>
    <n v="8"/>
    <n v="0"/>
    <n v="122.58"/>
  </r>
  <r>
    <n v="4358"/>
    <s v="NZ-2025-129018"/>
    <x v="1097"/>
    <d v="2025-06-04T00:00:00"/>
    <x v="3"/>
    <s v="Standard Class"/>
    <s v="RO-6201"/>
    <s v="Robin McKay"/>
    <x v="2"/>
    <x v="0"/>
    <x v="0"/>
    <x v="1"/>
    <x v="1"/>
    <n v="339.25"/>
    <n v="6"/>
    <n v="0"/>
    <n v="100.45"/>
  </r>
  <r>
    <n v="4359"/>
    <s v="NZ-2024-764125"/>
    <x v="270"/>
    <d v="2024-05-29T00:00:00"/>
    <x v="2"/>
    <s v="Standard Class"/>
    <s v="AM-1905"/>
    <s v="Amelia Carter-Dixon"/>
    <x v="0"/>
    <x v="9"/>
    <x v="6"/>
    <x v="0"/>
    <x v="0"/>
    <n v="755.08"/>
    <n v="4"/>
    <n v="0.2"/>
    <n v="138.21"/>
  </r>
  <r>
    <n v="4360"/>
    <s v="NZ-2023-369108"/>
    <x v="1137"/>
    <d v="2023-03-09T00:00:00"/>
    <x v="0"/>
    <s v="Second Class"/>
    <s v="ME-5724"/>
    <s v="Melissa Dalton"/>
    <x v="1"/>
    <x v="0"/>
    <x v="0"/>
    <x v="0"/>
    <x v="4"/>
    <n v="1388.73"/>
    <n v="7"/>
    <n v="0.1"/>
    <n v="26.25"/>
  </r>
  <r>
    <n v="4361"/>
    <s v="NZ-2024-138345"/>
    <x v="1298"/>
    <d v="2024-07-17T00:00:00"/>
    <x v="2"/>
    <s v="First Class"/>
    <s v="BR-4945"/>
    <s v="Brooke O'Brien"/>
    <x v="2"/>
    <x v="1"/>
    <x v="1"/>
    <x v="2"/>
    <x v="5"/>
    <n v="38.020000000000003"/>
    <n v="3"/>
    <n v="0"/>
    <n v="0.92"/>
  </r>
  <r>
    <n v="4362"/>
    <s v="NZ-2023-275232"/>
    <x v="1307"/>
    <d v="2023-06-18T00:00:00"/>
    <x v="0"/>
    <s v="Standard Class"/>
    <s v="MA-6974"/>
    <s v="Mark Harrison"/>
    <x v="0"/>
    <x v="4"/>
    <x v="4"/>
    <x v="2"/>
    <x v="11"/>
    <n v="1173.17"/>
    <n v="2"/>
    <n v="0.2"/>
    <n v="145.63"/>
  </r>
  <r>
    <n v="4363"/>
    <s v="NZ-2022-865320"/>
    <x v="957"/>
    <d v="2022-11-16T00:00:00"/>
    <x v="4"/>
    <s v="Standard Class"/>
    <s v="RI-2250"/>
    <s v="Richard Scott"/>
    <x v="1"/>
    <x v="9"/>
    <x v="6"/>
    <x v="2"/>
    <x v="9"/>
    <n v="1148.18"/>
    <n v="1"/>
    <n v="0.2"/>
    <n v="48.05"/>
  </r>
  <r>
    <n v="4364"/>
    <s v="NZ-2022-547835"/>
    <x v="1369"/>
    <d v="2022-03-04T00:00:00"/>
    <x v="4"/>
    <s v="Same Day"/>
    <s v="TO-3137"/>
    <s v="Tony Nelson-Wood"/>
    <x v="2"/>
    <x v="8"/>
    <x v="8"/>
    <x v="2"/>
    <x v="11"/>
    <n v="1135.55"/>
    <n v="7"/>
    <n v="0.2"/>
    <n v="145.52000000000001"/>
  </r>
  <r>
    <n v="4365"/>
    <s v="NZ-2024-818867"/>
    <x v="1323"/>
    <d v="2024-10-04T00:00:00"/>
    <x v="2"/>
    <s v="First Class"/>
    <s v="JE-2949"/>
    <s v="Jeremy Hansen-Wilkinson"/>
    <x v="1"/>
    <x v="2"/>
    <x v="2"/>
    <x v="2"/>
    <x v="2"/>
    <n v="1475.5"/>
    <n v="10"/>
    <n v="0"/>
    <n v="56.97"/>
  </r>
  <r>
    <n v="4366"/>
    <s v="NZ-2024-364669"/>
    <x v="785"/>
    <d v="2024-06-03T00:00:00"/>
    <x v="2"/>
    <s v="Same Day"/>
    <s v="AN-7736"/>
    <s v="Anaru Wood"/>
    <x v="2"/>
    <x v="4"/>
    <x v="4"/>
    <x v="1"/>
    <x v="3"/>
    <n v="583.30999999999995"/>
    <n v="5"/>
    <n v="0"/>
    <n v="74.31"/>
  </r>
  <r>
    <n v="4367"/>
    <s v="NZ-2024-863071"/>
    <x v="1060"/>
    <d v="2024-08-14T00:00:00"/>
    <x v="2"/>
    <s v="Second Class"/>
    <s v="MI-9317"/>
    <s v="Mila Larsen"/>
    <x v="2"/>
    <x v="0"/>
    <x v="0"/>
    <x v="2"/>
    <x v="11"/>
    <n v="594.37"/>
    <n v="2"/>
    <n v="0.15"/>
    <n v="71.489999999999995"/>
  </r>
  <r>
    <n v="4368"/>
    <s v="NZ-2025-366243"/>
    <x v="622"/>
    <d v="2025-02-24T00:00:00"/>
    <x v="3"/>
    <s v="Same Day"/>
    <s v="BE-1628"/>
    <s v="Belinda Davidson"/>
    <x v="2"/>
    <x v="1"/>
    <x v="1"/>
    <x v="1"/>
    <x v="1"/>
    <n v="166.24"/>
    <n v="4"/>
    <n v="0.1"/>
    <n v="1.43"/>
  </r>
  <r>
    <n v="4369"/>
    <s v="NZ-2023-520058"/>
    <x v="875"/>
    <d v="2023-06-12T00:00:00"/>
    <x v="0"/>
    <s v="First Class"/>
    <s v="PH-5502"/>
    <s v="Philippa Vincent"/>
    <x v="2"/>
    <x v="6"/>
    <x v="6"/>
    <x v="2"/>
    <x v="11"/>
    <n v="740.4"/>
    <n v="6"/>
    <n v="0.2"/>
    <n v="111.7"/>
  </r>
  <r>
    <n v="4370"/>
    <s v="NZ-2022-676762"/>
    <x v="1279"/>
    <d v="2022-11-14T00:00:00"/>
    <x v="4"/>
    <s v="Same Day"/>
    <s v="JA-5357"/>
    <s v="James Carter-Wells"/>
    <x v="1"/>
    <x v="5"/>
    <x v="5"/>
    <x v="2"/>
    <x v="9"/>
    <n v="1334.56"/>
    <n v="2"/>
    <n v="0.15"/>
    <n v="301.19"/>
  </r>
  <r>
    <n v="4371"/>
    <s v="NZ-2024-323675"/>
    <x v="876"/>
    <d v="2024-02-13T00:00:00"/>
    <x v="2"/>
    <s v="Standard Class"/>
    <s v="EM-2925"/>
    <s v="Emma Higgins-Cook"/>
    <x v="0"/>
    <x v="4"/>
    <x v="4"/>
    <x v="2"/>
    <x v="11"/>
    <n v="665.21"/>
    <n v="8"/>
    <n v="0.1"/>
    <n v="83.13"/>
  </r>
  <r>
    <n v="4372"/>
    <s v="NZ-2021-206225"/>
    <x v="1256"/>
    <d v="2021-07-27T00:00:00"/>
    <x v="1"/>
    <s v="Second Class"/>
    <s v="JO-1020"/>
    <s v="Joel Pedersen"/>
    <x v="1"/>
    <x v="6"/>
    <x v="6"/>
    <x v="0"/>
    <x v="0"/>
    <n v="399.13"/>
    <n v="1"/>
    <n v="0.15"/>
    <n v="59.03"/>
  </r>
  <r>
    <n v="4373"/>
    <s v="NZ-2022-878063"/>
    <x v="479"/>
    <d v="2022-04-02T00:00:00"/>
    <x v="4"/>
    <s v="Second Class"/>
    <s v="AN-6116"/>
    <s v="Angela Ryan"/>
    <x v="1"/>
    <x v="7"/>
    <x v="7"/>
    <x v="0"/>
    <x v="4"/>
    <n v="887.41"/>
    <n v="6"/>
    <n v="0.2"/>
    <n v="37.840000000000003"/>
  </r>
  <r>
    <n v="4374"/>
    <s v="NZ-2024-746321"/>
    <x v="74"/>
    <d v="2024-04-06T00:00:00"/>
    <x v="2"/>
    <s v="First Class"/>
    <s v="KI-2283"/>
    <s v="Kieran Webby-Jones"/>
    <x v="2"/>
    <x v="6"/>
    <x v="6"/>
    <x v="1"/>
    <x v="7"/>
    <n v="964.27"/>
    <n v="5"/>
    <n v="0"/>
    <n v="218.9"/>
  </r>
  <r>
    <n v="4375"/>
    <s v="NZ-2021-323352"/>
    <x v="32"/>
    <d v="2022-01-05T00:00:00"/>
    <x v="4"/>
    <s v="Second Class"/>
    <s v="CA-4014"/>
    <s v="Cameron Stuart"/>
    <x v="2"/>
    <x v="2"/>
    <x v="2"/>
    <x v="2"/>
    <x v="9"/>
    <n v="851.33"/>
    <n v="8"/>
    <n v="0"/>
    <n v="102.06"/>
  </r>
  <r>
    <n v="4376"/>
    <s v="NZ-2021-369464"/>
    <x v="368"/>
    <d v="2021-10-04T00:00:00"/>
    <x v="1"/>
    <s v="Same Day"/>
    <s v="VI-8800"/>
    <s v="Vicki Allen-Cairns"/>
    <x v="2"/>
    <x v="9"/>
    <x v="6"/>
    <x v="2"/>
    <x v="2"/>
    <n v="627.61"/>
    <n v="8"/>
    <n v="0.2"/>
    <n v="91.1"/>
  </r>
  <r>
    <n v="4377"/>
    <s v="NZ-2023-635630"/>
    <x v="99"/>
    <d v="2023-11-04T00:00:00"/>
    <x v="0"/>
    <s v="Standard Class"/>
    <s v="DA-1013"/>
    <s v="David Frost"/>
    <x v="1"/>
    <x v="3"/>
    <x v="3"/>
    <x v="1"/>
    <x v="3"/>
    <n v="1449.22"/>
    <n v="6"/>
    <n v="0.2"/>
    <n v="151.44999999999999"/>
  </r>
  <r>
    <n v="4378"/>
    <s v="NZ-2024-724543"/>
    <x v="1025"/>
    <d v="2024-01-06T00:00:00"/>
    <x v="2"/>
    <s v="Standard Class"/>
    <s v="MA-7407"/>
    <s v="Maria Laurenson"/>
    <x v="2"/>
    <x v="6"/>
    <x v="6"/>
    <x v="1"/>
    <x v="8"/>
    <n v="704.25"/>
    <n v="1"/>
    <n v="0"/>
    <n v="46.83"/>
  </r>
  <r>
    <n v="4379"/>
    <s v="NZ-2023-668890"/>
    <x v="939"/>
    <d v="2023-08-01T00:00:00"/>
    <x v="0"/>
    <s v="Second Class"/>
    <s v="AM-5307"/>
    <s v="Amelia Blick"/>
    <x v="0"/>
    <x v="5"/>
    <x v="5"/>
    <x v="2"/>
    <x v="9"/>
    <n v="737.76"/>
    <n v="6"/>
    <n v="0"/>
    <n v="70.88"/>
  </r>
  <r>
    <n v="4380"/>
    <s v="NZ-2024-261670"/>
    <x v="1402"/>
    <d v="2024-07-27T00:00:00"/>
    <x v="2"/>
    <s v="Standard Class"/>
    <s v="GR-8744"/>
    <s v="Graeme Holmes"/>
    <x v="1"/>
    <x v="6"/>
    <x v="6"/>
    <x v="1"/>
    <x v="7"/>
    <n v="588.5"/>
    <n v="4"/>
    <n v="0.1"/>
    <n v="130.38999999999999"/>
  </r>
  <r>
    <n v="4381"/>
    <s v="NZ-2023-702373"/>
    <x v="965"/>
    <d v="2023-08-15T00:00:00"/>
    <x v="0"/>
    <s v="First Class"/>
    <s v="RI-1081"/>
    <s v="Richard Johnston-Weston"/>
    <x v="2"/>
    <x v="6"/>
    <x v="6"/>
    <x v="2"/>
    <x v="9"/>
    <n v="81.53"/>
    <n v="8"/>
    <n v="0.2"/>
    <n v="3.59"/>
  </r>
  <r>
    <n v="4382"/>
    <s v="NZ-2023-817920"/>
    <x v="393"/>
    <d v="2023-12-04T00:00:00"/>
    <x v="0"/>
    <s v="First Class"/>
    <s v="RE-3581"/>
    <s v="Renee Clarke"/>
    <x v="1"/>
    <x v="6"/>
    <x v="6"/>
    <x v="0"/>
    <x v="0"/>
    <n v="958.26"/>
    <n v="9"/>
    <n v="0.1"/>
    <n v="106.97"/>
  </r>
  <r>
    <n v="4383"/>
    <s v="NZ-2025-212996"/>
    <x v="755"/>
    <d v="2025-03-12T00:00:00"/>
    <x v="3"/>
    <s v="Standard Class"/>
    <s v="JA-6961"/>
    <s v="Jade Miller-Moore"/>
    <x v="0"/>
    <x v="6"/>
    <x v="6"/>
    <x v="1"/>
    <x v="8"/>
    <n v="345.19"/>
    <n v="9"/>
    <n v="0.15"/>
    <n v="24.28"/>
  </r>
  <r>
    <n v="4384"/>
    <s v="NZ-2025-179049"/>
    <x v="217"/>
    <d v="2025-01-11T00:00:00"/>
    <x v="3"/>
    <s v="Same Day"/>
    <s v="JA-9567"/>
    <s v="Jamie Hume"/>
    <x v="2"/>
    <x v="9"/>
    <x v="6"/>
    <x v="0"/>
    <x v="4"/>
    <n v="610.9"/>
    <n v="7"/>
    <n v="0.1"/>
    <n v="75.66"/>
  </r>
  <r>
    <n v="4385"/>
    <s v="NZ-2023-229618"/>
    <x v="823"/>
    <d v="2023-03-08T00:00:00"/>
    <x v="0"/>
    <s v="Same Day"/>
    <s v="GR-9169"/>
    <s v="Grace Fowler-Irving"/>
    <x v="0"/>
    <x v="2"/>
    <x v="2"/>
    <x v="0"/>
    <x v="6"/>
    <n v="303.27999999999997"/>
    <n v="1"/>
    <n v="0.15"/>
    <n v="32.81"/>
  </r>
  <r>
    <n v="4386"/>
    <s v="NZ-2022-371672"/>
    <x v="1264"/>
    <d v="2022-05-17T00:00:00"/>
    <x v="4"/>
    <s v="Same Day"/>
    <s v="AY-3025"/>
    <s v="Ayla Barnes"/>
    <x v="2"/>
    <x v="2"/>
    <x v="2"/>
    <x v="0"/>
    <x v="0"/>
    <n v="197.72"/>
    <n v="4"/>
    <n v="0.1"/>
    <n v="36.4"/>
  </r>
  <r>
    <n v="4387"/>
    <s v="NZ-2024-971981"/>
    <x v="839"/>
    <d v="2024-03-20T00:00:00"/>
    <x v="2"/>
    <s v="First Class"/>
    <s v="JO-1496"/>
    <s v="Jonathan Henderson"/>
    <x v="1"/>
    <x v="0"/>
    <x v="0"/>
    <x v="0"/>
    <x v="10"/>
    <n v="760.24"/>
    <n v="4"/>
    <n v="0.15"/>
    <n v="-1.81"/>
  </r>
  <r>
    <n v="4388"/>
    <s v="NZ-2022-732417"/>
    <x v="1403"/>
    <d v="2022-04-01T00:00:00"/>
    <x v="4"/>
    <s v="Standard Class"/>
    <s v="MI-3215"/>
    <s v="Michelle Healey"/>
    <x v="0"/>
    <x v="1"/>
    <x v="1"/>
    <x v="0"/>
    <x v="4"/>
    <n v="59.25"/>
    <n v="3"/>
    <n v="0.15"/>
    <n v="14.07"/>
  </r>
  <r>
    <n v="4389"/>
    <s v="NZ-2024-831116"/>
    <x v="740"/>
    <d v="2024-01-27T00:00:00"/>
    <x v="2"/>
    <s v="Second Class"/>
    <s v="DA-3756"/>
    <s v="David Pratt"/>
    <x v="2"/>
    <x v="4"/>
    <x v="4"/>
    <x v="2"/>
    <x v="5"/>
    <n v="217.78"/>
    <n v="2"/>
    <n v="0.15"/>
    <n v="43.8"/>
  </r>
  <r>
    <n v="4390"/>
    <s v="NZ-2024-184984"/>
    <x v="100"/>
    <d v="2024-01-07T00:00:00"/>
    <x v="2"/>
    <s v="First Class"/>
    <s v="AL-4963"/>
    <s v="Alice Thomas-Parker"/>
    <x v="2"/>
    <x v="0"/>
    <x v="0"/>
    <x v="0"/>
    <x v="0"/>
    <n v="966.1"/>
    <n v="6"/>
    <n v="0.15"/>
    <n v="146.22999999999999"/>
  </r>
  <r>
    <n v="4391"/>
    <s v="NZ-2022-438156"/>
    <x v="1220"/>
    <d v="2022-05-08T00:00:00"/>
    <x v="4"/>
    <s v="Same Day"/>
    <s v="KA-3485"/>
    <s v="Karl Christie"/>
    <x v="0"/>
    <x v="9"/>
    <x v="6"/>
    <x v="1"/>
    <x v="7"/>
    <n v="466.43"/>
    <n v="10"/>
    <n v="0"/>
    <n v="29.47"/>
  </r>
  <r>
    <n v="4392"/>
    <s v="NZ-2022-686736"/>
    <x v="1375"/>
    <d v="2022-12-13T00:00:00"/>
    <x v="4"/>
    <s v="Standard Class"/>
    <s v="LA-4931"/>
    <s v="Laura Jones"/>
    <x v="2"/>
    <x v="4"/>
    <x v="4"/>
    <x v="2"/>
    <x v="2"/>
    <n v="1422.3"/>
    <n v="8"/>
    <n v="0.1"/>
    <n v="8.1199999999999992"/>
  </r>
  <r>
    <n v="4393"/>
    <s v="NZ-2024-928061"/>
    <x v="1346"/>
    <d v="2024-10-26T00:00:00"/>
    <x v="2"/>
    <s v="Standard Class"/>
    <s v="SH-3125"/>
    <s v="Shania Tapp"/>
    <x v="0"/>
    <x v="7"/>
    <x v="7"/>
    <x v="0"/>
    <x v="10"/>
    <n v="1102.6199999999999"/>
    <n v="4"/>
    <n v="0.15"/>
    <n v="-15.99"/>
  </r>
  <r>
    <n v="4394"/>
    <s v="NZ-2022-255440"/>
    <x v="1190"/>
    <d v="2022-03-09T00:00:00"/>
    <x v="4"/>
    <s v="Standard Class"/>
    <s v="AM-8214"/>
    <s v="Amy Forsyth"/>
    <x v="1"/>
    <x v="4"/>
    <x v="4"/>
    <x v="1"/>
    <x v="1"/>
    <n v="1033.3599999999999"/>
    <n v="6"/>
    <n v="0.15"/>
    <n v="117.91"/>
  </r>
  <r>
    <n v="4395"/>
    <s v="NZ-2022-182757"/>
    <x v="1192"/>
    <d v="2022-02-28T00:00:00"/>
    <x v="4"/>
    <s v="Second Class"/>
    <s v="JU-5652"/>
    <s v="Judith Hogg-Perano"/>
    <x v="2"/>
    <x v="9"/>
    <x v="6"/>
    <x v="2"/>
    <x v="5"/>
    <n v="609.16"/>
    <n v="8"/>
    <n v="0.1"/>
    <n v="116.64"/>
  </r>
  <r>
    <n v="4396"/>
    <s v="NZ-2021-802496"/>
    <x v="300"/>
    <d v="2021-12-12T00:00:00"/>
    <x v="1"/>
    <s v="Standard Class"/>
    <s v="LY-5166"/>
    <s v="Lynette Williams"/>
    <x v="2"/>
    <x v="7"/>
    <x v="7"/>
    <x v="2"/>
    <x v="5"/>
    <n v="541.25"/>
    <n v="8"/>
    <n v="0.2"/>
    <n v="21.71"/>
  </r>
  <r>
    <n v="4397"/>
    <s v="NZ-2022-942565"/>
    <x v="163"/>
    <d v="2022-08-02T00:00:00"/>
    <x v="4"/>
    <s v="Same Day"/>
    <s v="KA-6357"/>
    <s v="Katie Rogers-Morris"/>
    <x v="2"/>
    <x v="5"/>
    <x v="5"/>
    <x v="1"/>
    <x v="7"/>
    <n v="1453.61"/>
    <n v="5"/>
    <n v="0.15"/>
    <n v="50.49"/>
  </r>
  <r>
    <n v="4398"/>
    <s v="NZ-2023-100884"/>
    <x v="965"/>
    <d v="2023-08-10T00:00:00"/>
    <x v="0"/>
    <s v="First Class"/>
    <s v="OL-2389"/>
    <s v="Olivia Knight"/>
    <x v="1"/>
    <x v="4"/>
    <x v="4"/>
    <x v="2"/>
    <x v="5"/>
    <n v="864.26"/>
    <n v="4"/>
    <n v="0.2"/>
    <n v="4.2300000000000004"/>
  </r>
  <r>
    <n v="4399"/>
    <s v="NZ-2022-250544"/>
    <x v="86"/>
    <d v="2022-11-03T00:00:00"/>
    <x v="4"/>
    <s v="Same Day"/>
    <s v="LE-1980"/>
    <s v="Leah Monk"/>
    <x v="2"/>
    <x v="6"/>
    <x v="6"/>
    <x v="0"/>
    <x v="6"/>
    <n v="1463.39"/>
    <n v="7"/>
    <n v="0.15"/>
    <n v="265.91000000000003"/>
  </r>
  <r>
    <n v="4400"/>
    <s v="NZ-2023-602093"/>
    <x v="959"/>
    <d v="2023-07-12T00:00:00"/>
    <x v="0"/>
    <s v="First Class"/>
    <s v="SH-8170"/>
    <s v="Sheryl Patchett"/>
    <x v="0"/>
    <x v="3"/>
    <x v="3"/>
    <x v="1"/>
    <x v="1"/>
    <n v="1201.1099999999999"/>
    <n v="1"/>
    <n v="0.1"/>
    <n v="195.39"/>
  </r>
  <r>
    <n v="4401"/>
    <s v="NZ-2024-831435"/>
    <x v="326"/>
    <d v="2024-09-11T00:00:00"/>
    <x v="2"/>
    <s v="Same Day"/>
    <s v="WI-9449"/>
    <s v="William Reid"/>
    <x v="0"/>
    <x v="2"/>
    <x v="2"/>
    <x v="0"/>
    <x v="6"/>
    <n v="862.63"/>
    <n v="6"/>
    <n v="0"/>
    <n v="51.09"/>
  </r>
  <r>
    <n v="4402"/>
    <s v="NZ-2021-258868"/>
    <x v="707"/>
    <d v="2021-11-01T00:00:00"/>
    <x v="1"/>
    <s v="Same Day"/>
    <s v="KE-4689"/>
    <s v="Kenneth Giles"/>
    <x v="0"/>
    <x v="4"/>
    <x v="4"/>
    <x v="0"/>
    <x v="0"/>
    <n v="220.94"/>
    <n v="9"/>
    <n v="0.15"/>
    <n v="38.97"/>
  </r>
  <r>
    <n v="4403"/>
    <s v="NZ-2024-624031"/>
    <x v="186"/>
    <d v="2024-09-11T00:00:00"/>
    <x v="2"/>
    <s v="Standard Class"/>
    <s v="JE-8966"/>
    <s v="Jessica Allan"/>
    <x v="2"/>
    <x v="5"/>
    <x v="5"/>
    <x v="2"/>
    <x v="9"/>
    <n v="1355.91"/>
    <n v="5"/>
    <n v="0"/>
    <n v="281.86"/>
  </r>
  <r>
    <n v="4404"/>
    <s v="NZ-2023-201856"/>
    <x v="1125"/>
    <d v="2023-07-19T00:00:00"/>
    <x v="0"/>
    <s v="Second Class"/>
    <s v="PA-5304"/>
    <s v="Paul Hansen"/>
    <x v="1"/>
    <x v="6"/>
    <x v="6"/>
    <x v="1"/>
    <x v="3"/>
    <n v="1048.6400000000001"/>
    <n v="4"/>
    <n v="0"/>
    <n v="277.08"/>
  </r>
  <r>
    <n v="4405"/>
    <s v="NZ-2024-580097"/>
    <x v="51"/>
    <d v="2024-09-27T00:00:00"/>
    <x v="2"/>
    <s v="First Class"/>
    <s v="LE-6651"/>
    <s v="Leon Williams"/>
    <x v="2"/>
    <x v="9"/>
    <x v="6"/>
    <x v="1"/>
    <x v="7"/>
    <n v="777.75"/>
    <n v="3"/>
    <n v="0"/>
    <n v="41.47"/>
  </r>
  <r>
    <n v="4406"/>
    <s v="NZ-2025-624934"/>
    <x v="1355"/>
    <d v="2025-04-06T00:00:00"/>
    <x v="3"/>
    <s v="Same Day"/>
    <s v="MI-2808"/>
    <s v="Michael Francis"/>
    <x v="2"/>
    <x v="4"/>
    <x v="4"/>
    <x v="0"/>
    <x v="6"/>
    <n v="610.72"/>
    <n v="9"/>
    <n v="0.1"/>
    <n v="86.52"/>
  </r>
  <r>
    <n v="4407"/>
    <s v="NZ-2024-315780"/>
    <x v="1402"/>
    <d v="2024-07-24T00:00:00"/>
    <x v="2"/>
    <s v="Same Day"/>
    <s v="AR-7011"/>
    <s v="Ariki Fuller"/>
    <x v="0"/>
    <x v="6"/>
    <x v="6"/>
    <x v="0"/>
    <x v="0"/>
    <n v="338.29"/>
    <n v="2"/>
    <n v="0"/>
    <n v="96.29"/>
  </r>
  <r>
    <n v="4408"/>
    <s v="NZ-2024-553667"/>
    <x v="591"/>
    <d v="2024-04-08T00:00:00"/>
    <x v="2"/>
    <s v="Standard Class"/>
    <s v="MA-2948"/>
    <s v="Matthew Moran"/>
    <x v="1"/>
    <x v="4"/>
    <x v="4"/>
    <x v="2"/>
    <x v="5"/>
    <n v="1488.62"/>
    <n v="5"/>
    <n v="0"/>
    <n v="431.2"/>
  </r>
  <r>
    <n v="4409"/>
    <s v="NZ-2022-422597"/>
    <x v="1088"/>
    <d v="2022-08-23T00:00:00"/>
    <x v="4"/>
    <s v="Same Day"/>
    <s v="LA-3228"/>
    <s v="Lachlan Tucker"/>
    <x v="0"/>
    <x v="8"/>
    <x v="8"/>
    <x v="1"/>
    <x v="7"/>
    <n v="946.82"/>
    <n v="9"/>
    <n v="0"/>
    <n v="130.19"/>
  </r>
  <r>
    <n v="4410"/>
    <s v="NZ-2023-309070"/>
    <x v="1137"/>
    <d v="2023-03-07T00:00:00"/>
    <x v="0"/>
    <s v="Standard Class"/>
    <s v="JO-5458"/>
    <s v="Jonathan Neal-Munro"/>
    <x v="2"/>
    <x v="9"/>
    <x v="6"/>
    <x v="2"/>
    <x v="9"/>
    <n v="1312.46"/>
    <n v="3"/>
    <n v="0.15"/>
    <n v="303.89999999999998"/>
  </r>
  <r>
    <n v="4411"/>
    <s v="NZ-2021-811488"/>
    <x v="483"/>
    <d v="2021-09-23T00:00:00"/>
    <x v="1"/>
    <s v="Standard Class"/>
    <s v="KA-7144"/>
    <s v="Kate Carpenter"/>
    <x v="0"/>
    <x v="6"/>
    <x v="6"/>
    <x v="0"/>
    <x v="4"/>
    <n v="1151.5999999999999"/>
    <n v="7"/>
    <n v="0.15"/>
    <n v="237.02"/>
  </r>
  <r>
    <n v="4412"/>
    <s v="NZ-2023-810163"/>
    <x v="856"/>
    <d v="2023-04-03T00:00:00"/>
    <x v="0"/>
    <s v="Same Day"/>
    <s v="AN-1546"/>
    <s v="Andrew Burke-Jacques"/>
    <x v="1"/>
    <x v="5"/>
    <x v="5"/>
    <x v="1"/>
    <x v="7"/>
    <n v="1474.84"/>
    <n v="2"/>
    <n v="0.1"/>
    <n v="150.13999999999999"/>
  </r>
  <r>
    <n v="4413"/>
    <s v="NZ-2025-725136"/>
    <x v="18"/>
    <d v="2025-07-14T00:00:00"/>
    <x v="3"/>
    <s v="First Class"/>
    <s v="MA-9290"/>
    <s v="Maia Forbes"/>
    <x v="2"/>
    <x v="5"/>
    <x v="5"/>
    <x v="1"/>
    <x v="1"/>
    <n v="559.03"/>
    <n v="5"/>
    <n v="0.1"/>
    <n v="69.39"/>
  </r>
  <r>
    <n v="4414"/>
    <s v="NZ-2022-693002"/>
    <x v="629"/>
    <d v="2022-05-10T00:00:00"/>
    <x v="4"/>
    <s v="First Class"/>
    <s v="EM-5704"/>
    <s v="Emma Warner-Herd"/>
    <x v="0"/>
    <x v="7"/>
    <x v="7"/>
    <x v="0"/>
    <x v="10"/>
    <n v="1427.63"/>
    <n v="6"/>
    <n v="0"/>
    <n v="39.56"/>
  </r>
  <r>
    <n v="4415"/>
    <s v="NZ-2022-615838"/>
    <x v="510"/>
    <d v="2022-04-14T00:00:00"/>
    <x v="4"/>
    <s v="Same Day"/>
    <s v="ZO-9623"/>
    <s v="Zoe McPherson"/>
    <x v="1"/>
    <x v="9"/>
    <x v="6"/>
    <x v="0"/>
    <x v="10"/>
    <n v="924.19"/>
    <n v="5"/>
    <n v="0"/>
    <n v="0.22"/>
  </r>
  <r>
    <n v="4416"/>
    <s v="NZ-2022-602665"/>
    <x v="1202"/>
    <d v="2022-04-26T00:00:00"/>
    <x v="4"/>
    <s v="Second Class"/>
    <s v="VI-4972"/>
    <s v="Vicky Russell"/>
    <x v="2"/>
    <x v="3"/>
    <x v="3"/>
    <x v="2"/>
    <x v="5"/>
    <n v="890.29"/>
    <n v="2"/>
    <n v="0.2"/>
    <n v="113.21"/>
  </r>
  <r>
    <n v="4417"/>
    <s v="NZ-2023-219467"/>
    <x v="188"/>
    <d v="2023-10-02T00:00:00"/>
    <x v="0"/>
    <s v="First Class"/>
    <s v="MA-9945"/>
    <s v="Mason Williams"/>
    <x v="2"/>
    <x v="4"/>
    <x v="4"/>
    <x v="0"/>
    <x v="0"/>
    <n v="1375.5"/>
    <n v="7"/>
    <n v="0"/>
    <n v="330.28"/>
  </r>
  <r>
    <n v="4418"/>
    <s v="NZ-2023-374281"/>
    <x v="144"/>
    <d v="2023-08-22T00:00:00"/>
    <x v="0"/>
    <s v="Second Class"/>
    <s v="KA-3282"/>
    <s v="Kathryn Stratton-Bailey"/>
    <x v="2"/>
    <x v="7"/>
    <x v="7"/>
    <x v="0"/>
    <x v="4"/>
    <n v="1143.51"/>
    <n v="8"/>
    <n v="0"/>
    <n v="63.12"/>
  </r>
  <r>
    <n v="4419"/>
    <s v="NZ-2021-134991"/>
    <x v="826"/>
    <d v="2021-11-19T00:00:00"/>
    <x v="1"/>
    <s v="Standard Class"/>
    <s v="YV-5859"/>
    <s v="Yvonne Gordon"/>
    <x v="0"/>
    <x v="2"/>
    <x v="2"/>
    <x v="1"/>
    <x v="1"/>
    <n v="590.5"/>
    <n v="9"/>
    <n v="0.2"/>
    <n v="124.4"/>
  </r>
  <r>
    <n v="4420"/>
    <s v="NZ-2025-936334"/>
    <x v="1105"/>
    <d v="2025-02-13T00:00:00"/>
    <x v="3"/>
    <s v="Same Day"/>
    <s v="MI-4781"/>
    <s v="Michael Robson"/>
    <x v="2"/>
    <x v="7"/>
    <x v="7"/>
    <x v="1"/>
    <x v="3"/>
    <n v="180.07"/>
    <n v="4"/>
    <n v="0.15"/>
    <n v="9.64"/>
  </r>
  <r>
    <n v="4421"/>
    <s v="NZ-2023-290590"/>
    <x v="298"/>
    <d v="2023-12-22T00:00:00"/>
    <x v="0"/>
    <s v="Same Day"/>
    <s v="HU-3211"/>
    <s v="Hugo Ball"/>
    <x v="2"/>
    <x v="2"/>
    <x v="2"/>
    <x v="2"/>
    <x v="5"/>
    <n v="235.43"/>
    <n v="4"/>
    <n v="0.15"/>
    <n v="25.49"/>
  </r>
  <r>
    <n v="4422"/>
    <s v="NZ-2024-134125"/>
    <x v="777"/>
    <d v="2024-02-04T00:00:00"/>
    <x v="2"/>
    <s v="Second Class"/>
    <s v="WA-8247"/>
    <s v="Warren Robson"/>
    <x v="2"/>
    <x v="1"/>
    <x v="1"/>
    <x v="1"/>
    <x v="1"/>
    <n v="1466.89"/>
    <n v="5"/>
    <n v="0.15"/>
    <n v="280.64999999999998"/>
  </r>
  <r>
    <n v="4423"/>
    <s v="NZ-2023-755669"/>
    <x v="0"/>
    <d v="2023-05-11T00:00:00"/>
    <x v="0"/>
    <s v="Standard Class"/>
    <s v="HE-3641"/>
    <s v="Heather Ramsay"/>
    <x v="1"/>
    <x v="9"/>
    <x v="6"/>
    <x v="0"/>
    <x v="10"/>
    <n v="648.79999999999995"/>
    <n v="1"/>
    <n v="0.2"/>
    <n v="105.99"/>
  </r>
  <r>
    <n v="4424"/>
    <s v="NZ-2023-709429"/>
    <x v="254"/>
    <d v="2023-08-15T00:00:00"/>
    <x v="0"/>
    <s v="First Class"/>
    <s v="AM-4002"/>
    <s v="Amy Wilton"/>
    <x v="2"/>
    <x v="8"/>
    <x v="8"/>
    <x v="2"/>
    <x v="9"/>
    <n v="165.22"/>
    <n v="10"/>
    <n v="0.2"/>
    <n v="27.88"/>
  </r>
  <r>
    <n v="4425"/>
    <s v="NZ-2025-856322"/>
    <x v="861"/>
    <d v="2025-06-29T00:00:00"/>
    <x v="3"/>
    <s v="Same Day"/>
    <s v="HE-1027"/>
    <s v="Helen Paul-Miles"/>
    <x v="1"/>
    <x v="6"/>
    <x v="6"/>
    <x v="1"/>
    <x v="3"/>
    <n v="406.93"/>
    <n v="1"/>
    <n v="0.15"/>
    <n v="5.0999999999999996"/>
  </r>
  <r>
    <n v="4426"/>
    <s v="NZ-2024-828918"/>
    <x v="379"/>
    <d v="2024-03-26T00:00:00"/>
    <x v="2"/>
    <s v="First Class"/>
    <s v="DA-6953"/>
    <s v="David Taylor"/>
    <x v="0"/>
    <x v="5"/>
    <x v="5"/>
    <x v="1"/>
    <x v="8"/>
    <n v="458.32"/>
    <n v="5"/>
    <n v="0"/>
    <n v="53.56"/>
  </r>
  <r>
    <n v="4427"/>
    <s v="NZ-2024-634262"/>
    <x v="903"/>
    <d v="2024-11-17T00:00:00"/>
    <x v="2"/>
    <s v="Same Day"/>
    <s v="JO-7180"/>
    <s v="John Brown"/>
    <x v="2"/>
    <x v="2"/>
    <x v="2"/>
    <x v="0"/>
    <x v="0"/>
    <n v="430.55"/>
    <n v="8"/>
    <n v="0.2"/>
    <n v="41.91"/>
  </r>
  <r>
    <n v="4428"/>
    <s v="NZ-2023-571742"/>
    <x v="590"/>
    <d v="2023-03-19T00:00:00"/>
    <x v="0"/>
    <s v="Second Class"/>
    <s v="JA-5482"/>
    <s v="Jamie Burnett-Gibbons"/>
    <x v="0"/>
    <x v="7"/>
    <x v="7"/>
    <x v="2"/>
    <x v="9"/>
    <n v="709.47"/>
    <n v="9"/>
    <n v="0.1"/>
    <n v="65.95"/>
  </r>
  <r>
    <n v="4429"/>
    <s v="NZ-2023-384437"/>
    <x v="626"/>
    <d v="2023-12-23T00:00:00"/>
    <x v="0"/>
    <s v="First Class"/>
    <s v="SU-4815"/>
    <s v="Suzanne Hart"/>
    <x v="1"/>
    <x v="4"/>
    <x v="4"/>
    <x v="2"/>
    <x v="11"/>
    <n v="1353"/>
    <n v="1"/>
    <n v="0.15"/>
    <n v="198.77"/>
  </r>
  <r>
    <n v="4430"/>
    <s v="NZ-2022-762224"/>
    <x v="1357"/>
    <d v="2022-12-01T00:00:00"/>
    <x v="4"/>
    <s v="Same Day"/>
    <s v="AN-1662"/>
    <s v="Andrew Nicol"/>
    <x v="0"/>
    <x v="9"/>
    <x v="6"/>
    <x v="0"/>
    <x v="6"/>
    <n v="535.94000000000005"/>
    <n v="2"/>
    <n v="0.15"/>
    <n v="-4.71"/>
  </r>
  <r>
    <n v="4431"/>
    <s v="NZ-2024-319887"/>
    <x v="1196"/>
    <d v="2024-04-07T00:00:00"/>
    <x v="2"/>
    <s v="Standard Class"/>
    <s v="LO-6258"/>
    <s v="Logan Roberts"/>
    <x v="2"/>
    <x v="2"/>
    <x v="2"/>
    <x v="1"/>
    <x v="3"/>
    <n v="1099.51"/>
    <n v="1"/>
    <n v="0.1"/>
    <n v="201.68"/>
  </r>
  <r>
    <n v="4432"/>
    <s v="NZ-2025-517545"/>
    <x v="829"/>
    <d v="2025-07-03T00:00:00"/>
    <x v="3"/>
    <s v="Second Class"/>
    <s v="AA-4168"/>
    <s v="Aaron Gardner-Wallis"/>
    <x v="1"/>
    <x v="5"/>
    <x v="5"/>
    <x v="2"/>
    <x v="2"/>
    <n v="235.24"/>
    <n v="1"/>
    <n v="0.2"/>
    <n v="50.14"/>
  </r>
  <r>
    <n v="4433"/>
    <s v="NZ-2024-894633"/>
    <x v="781"/>
    <d v="2024-05-12T00:00:00"/>
    <x v="2"/>
    <s v="Standard Class"/>
    <s v="AB-3620"/>
    <s v="Abigail Reid-Ryan"/>
    <x v="2"/>
    <x v="9"/>
    <x v="6"/>
    <x v="1"/>
    <x v="8"/>
    <n v="1175.6099999999999"/>
    <n v="9"/>
    <n v="0.15"/>
    <n v="23.87"/>
  </r>
  <r>
    <n v="4434"/>
    <s v="NZ-2023-397597"/>
    <x v="1224"/>
    <d v="2023-12-11T00:00:00"/>
    <x v="0"/>
    <s v="Same Day"/>
    <s v="MI-1642"/>
    <s v="Michelle Cumming"/>
    <x v="1"/>
    <x v="5"/>
    <x v="5"/>
    <x v="1"/>
    <x v="1"/>
    <n v="203.55"/>
    <n v="2"/>
    <n v="0.1"/>
    <n v="34.130000000000003"/>
  </r>
  <r>
    <n v="4435"/>
    <s v="NZ-2024-975252"/>
    <x v="1316"/>
    <d v="2024-10-02T00:00:00"/>
    <x v="2"/>
    <s v="Standard Class"/>
    <s v="JA-2804"/>
    <s v="Jayden Black"/>
    <x v="1"/>
    <x v="5"/>
    <x v="5"/>
    <x v="1"/>
    <x v="3"/>
    <n v="25.16"/>
    <n v="8"/>
    <n v="0.2"/>
    <n v="1.52"/>
  </r>
  <r>
    <n v="4436"/>
    <s v="NZ-2022-400750"/>
    <x v="398"/>
    <d v="2022-12-06T00:00:00"/>
    <x v="4"/>
    <s v="Second Class"/>
    <s v="AN-8942"/>
    <s v="Andrew Anderson"/>
    <x v="2"/>
    <x v="6"/>
    <x v="6"/>
    <x v="1"/>
    <x v="3"/>
    <n v="1187.81"/>
    <n v="7"/>
    <n v="0.1"/>
    <n v="173.54"/>
  </r>
  <r>
    <n v="4437"/>
    <s v="NZ-2021-647719"/>
    <x v="709"/>
    <d v="2021-08-01T00:00:00"/>
    <x v="1"/>
    <s v="Second Class"/>
    <s v="BR-6929"/>
    <s v="Brenda Terry"/>
    <x v="1"/>
    <x v="8"/>
    <x v="8"/>
    <x v="2"/>
    <x v="5"/>
    <n v="929.39"/>
    <n v="5"/>
    <n v="0.1"/>
    <n v="69.540000000000006"/>
  </r>
  <r>
    <n v="4438"/>
    <s v="NZ-2022-415269"/>
    <x v="967"/>
    <d v="2022-01-17T00:00:00"/>
    <x v="4"/>
    <s v="Same Day"/>
    <s v="HA-5307"/>
    <s v="Hayden Love"/>
    <x v="0"/>
    <x v="5"/>
    <x v="5"/>
    <x v="2"/>
    <x v="2"/>
    <n v="1390.66"/>
    <n v="3"/>
    <n v="0.15"/>
    <n v="294.51"/>
  </r>
  <r>
    <n v="4439"/>
    <s v="NZ-2024-909944"/>
    <x v="21"/>
    <d v="2024-07-06T00:00:00"/>
    <x v="2"/>
    <s v="First Class"/>
    <s v="PH-7237"/>
    <s v="Philip Robb"/>
    <x v="2"/>
    <x v="4"/>
    <x v="4"/>
    <x v="1"/>
    <x v="7"/>
    <n v="1414.72"/>
    <n v="5"/>
    <n v="0.2"/>
    <n v="196.33"/>
  </r>
  <r>
    <n v="4440"/>
    <s v="NZ-2023-812904"/>
    <x v="796"/>
    <d v="2023-10-10T00:00:00"/>
    <x v="0"/>
    <s v="Standard Class"/>
    <s v="CH-7881"/>
    <s v="Chloe McDonald"/>
    <x v="1"/>
    <x v="9"/>
    <x v="6"/>
    <x v="0"/>
    <x v="10"/>
    <n v="370.27"/>
    <n v="9"/>
    <n v="0"/>
    <n v="31.91"/>
  </r>
  <r>
    <n v="4441"/>
    <s v="NZ-2023-260528"/>
    <x v="986"/>
    <d v="2023-06-24T00:00:00"/>
    <x v="0"/>
    <s v="First Class"/>
    <s v="TO-3907"/>
    <s v="Tony Baldick-Atkinson"/>
    <x v="0"/>
    <x v="5"/>
    <x v="5"/>
    <x v="0"/>
    <x v="6"/>
    <n v="372.31"/>
    <n v="6"/>
    <n v="0.15"/>
    <n v="55.76"/>
  </r>
  <r>
    <n v="4442"/>
    <s v="NZ-2021-381864"/>
    <x v="483"/>
    <d v="2021-09-17T00:00:00"/>
    <x v="1"/>
    <s v="Second Class"/>
    <s v="DA-7578"/>
    <s v="David Small"/>
    <x v="1"/>
    <x v="0"/>
    <x v="0"/>
    <x v="1"/>
    <x v="8"/>
    <n v="560.13"/>
    <n v="10"/>
    <n v="0.1"/>
    <n v="89.91"/>
  </r>
  <r>
    <n v="4443"/>
    <s v="NZ-2024-664495"/>
    <x v="1086"/>
    <d v="2024-02-23T00:00:00"/>
    <x v="2"/>
    <s v="Same Day"/>
    <s v="TO-2882"/>
    <s v="Toni Burnett"/>
    <x v="2"/>
    <x v="3"/>
    <x v="3"/>
    <x v="1"/>
    <x v="7"/>
    <n v="1045.75"/>
    <n v="2"/>
    <n v="0.2"/>
    <n v="19.600000000000001"/>
  </r>
  <r>
    <n v="4444"/>
    <s v="NZ-2023-259197"/>
    <x v="466"/>
    <d v="2023-07-15T00:00:00"/>
    <x v="0"/>
    <s v="First Class"/>
    <s v="MI-8662"/>
    <s v="Michael Currie"/>
    <x v="0"/>
    <x v="4"/>
    <x v="4"/>
    <x v="2"/>
    <x v="9"/>
    <n v="1240.7"/>
    <n v="2"/>
    <n v="0.1"/>
    <n v="265.18"/>
  </r>
  <r>
    <n v="4445"/>
    <s v="NZ-2022-617030"/>
    <x v="882"/>
    <d v="2022-05-21T00:00:00"/>
    <x v="4"/>
    <s v="Second Class"/>
    <s v="DE-6851"/>
    <s v="Debra Craig"/>
    <x v="2"/>
    <x v="3"/>
    <x v="3"/>
    <x v="1"/>
    <x v="3"/>
    <n v="804.34"/>
    <n v="5"/>
    <n v="0.15"/>
    <n v="51.52"/>
  </r>
  <r>
    <n v="4446"/>
    <s v="NZ-2022-541331"/>
    <x v="163"/>
    <d v="2022-08-06T00:00:00"/>
    <x v="4"/>
    <s v="Second Class"/>
    <s v="AN-2427"/>
    <s v="Anna Gilmore"/>
    <x v="0"/>
    <x v="9"/>
    <x v="6"/>
    <x v="0"/>
    <x v="6"/>
    <n v="430.46"/>
    <n v="10"/>
    <n v="0.1"/>
    <n v="82.03"/>
  </r>
  <r>
    <n v="4447"/>
    <s v="NZ-2024-844819"/>
    <x v="828"/>
    <d v="2024-01-24T00:00:00"/>
    <x v="2"/>
    <s v="First Class"/>
    <s v="NI-2686"/>
    <s v="Nicole Pickering-Watt"/>
    <x v="1"/>
    <x v="0"/>
    <x v="0"/>
    <x v="1"/>
    <x v="3"/>
    <n v="1116.73"/>
    <n v="9"/>
    <n v="0.2"/>
    <n v="108.7"/>
  </r>
  <r>
    <n v="4448"/>
    <s v="NZ-2023-416296"/>
    <x v="598"/>
    <d v="2023-01-14T00:00:00"/>
    <x v="0"/>
    <s v="Same Day"/>
    <s v="SA-2604"/>
    <s v="Samuel Shand"/>
    <x v="0"/>
    <x v="5"/>
    <x v="5"/>
    <x v="0"/>
    <x v="0"/>
    <n v="756.96"/>
    <n v="1"/>
    <n v="0.1"/>
    <n v="55.18"/>
  </r>
  <r>
    <n v="4449"/>
    <s v="NZ-2021-116765"/>
    <x v="117"/>
    <d v="2021-11-16T00:00:00"/>
    <x v="1"/>
    <s v="First Class"/>
    <s v="MI-1781"/>
    <s v="Michael Perry"/>
    <x v="2"/>
    <x v="6"/>
    <x v="6"/>
    <x v="2"/>
    <x v="2"/>
    <n v="195.21"/>
    <n v="10"/>
    <n v="0.15"/>
    <n v="42.74"/>
  </r>
  <r>
    <n v="4450"/>
    <s v="NZ-2023-749388"/>
    <x v="1351"/>
    <d v="2023-03-09T00:00:00"/>
    <x v="0"/>
    <s v="Same Day"/>
    <s v="BR-8559"/>
    <s v="Bradley Ward-Jackson"/>
    <x v="1"/>
    <x v="5"/>
    <x v="5"/>
    <x v="2"/>
    <x v="11"/>
    <n v="1416.52"/>
    <n v="4"/>
    <n v="0.15"/>
    <n v="109.92"/>
  </r>
  <r>
    <n v="4451"/>
    <s v="NZ-2023-803892"/>
    <x v="69"/>
    <d v="2023-10-28T00:00:00"/>
    <x v="0"/>
    <s v="Same Day"/>
    <s v="LY-3302"/>
    <s v="Lynda Smith"/>
    <x v="2"/>
    <x v="4"/>
    <x v="4"/>
    <x v="1"/>
    <x v="7"/>
    <n v="815.1"/>
    <n v="3"/>
    <n v="0.2"/>
    <n v="105.95"/>
  </r>
  <r>
    <n v="4452"/>
    <s v="NZ-2022-525924"/>
    <x v="1404"/>
    <d v="2022-12-04T00:00:00"/>
    <x v="4"/>
    <s v="First Class"/>
    <s v="CL-5913"/>
    <s v="Claire Ward"/>
    <x v="0"/>
    <x v="0"/>
    <x v="0"/>
    <x v="2"/>
    <x v="9"/>
    <n v="655.20000000000005"/>
    <n v="7"/>
    <n v="0.2"/>
    <n v="121.85"/>
  </r>
  <r>
    <n v="4453"/>
    <s v="NZ-2023-460632"/>
    <x v="1067"/>
    <d v="2023-12-15T00:00:00"/>
    <x v="0"/>
    <s v="Same Day"/>
    <s v="RI-7674"/>
    <s v="Ria Webb-Freeman"/>
    <x v="0"/>
    <x v="1"/>
    <x v="1"/>
    <x v="0"/>
    <x v="4"/>
    <n v="1461.29"/>
    <n v="1"/>
    <n v="0.2"/>
    <n v="151.32"/>
  </r>
  <r>
    <n v="4454"/>
    <s v="NZ-2022-202187"/>
    <x v="645"/>
    <d v="2022-11-08T00:00:00"/>
    <x v="4"/>
    <s v="First Class"/>
    <s v="HA-9680"/>
    <s v="Hayden Larsen"/>
    <x v="2"/>
    <x v="6"/>
    <x v="6"/>
    <x v="0"/>
    <x v="4"/>
    <n v="1178.9000000000001"/>
    <n v="6"/>
    <n v="0"/>
    <n v="38.11"/>
  </r>
  <r>
    <n v="4455"/>
    <s v="NZ-2022-891084"/>
    <x v="782"/>
    <d v="2022-05-31T00:00:00"/>
    <x v="4"/>
    <s v="Same Day"/>
    <s v="AN-8517"/>
    <s v="Ann Morris"/>
    <x v="0"/>
    <x v="4"/>
    <x v="4"/>
    <x v="2"/>
    <x v="2"/>
    <n v="37.909999999999997"/>
    <n v="9"/>
    <n v="0.15"/>
    <n v="6.9"/>
  </r>
  <r>
    <n v="4456"/>
    <s v="NZ-2024-336724"/>
    <x v="297"/>
    <d v="2024-11-09T00:00:00"/>
    <x v="2"/>
    <s v="Standard Class"/>
    <s v="EL-2603"/>
    <s v="Elijah Pope"/>
    <x v="1"/>
    <x v="6"/>
    <x v="6"/>
    <x v="0"/>
    <x v="4"/>
    <n v="70.8"/>
    <n v="10"/>
    <n v="0.1"/>
    <n v="1.72"/>
  </r>
  <r>
    <n v="4457"/>
    <s v="NZ-2022-468421"/>
    <x v="672"/>
    <d v="2022-11-16T00:00:00"/>
    <x v="4"/>
    <s v="Same Day"/>
    <s v="DA-9294"/>
    <s v="Daniel Thomas"/>
    <x v="1"/>
    <x v="0"/>
    <x v="0"/>
    <x v="0"/>
    <x v="0"/>
    <n v="1433.86"/>
    <n v="3"/>
    <n v="0"/>
    <n v="134.28"/>
  </r>
  <r>
    <n v="4458"/>
    <s v="NZ-2025-695906"/>
    <x v="692"/>
    <d v="2025-02-19T00:00:00"/>
    <x v="3"/>
    <s v="Standard Class"/>
    <s v="RO-2584"/>
    <s v="Robert Corlett"/>
    <x v="2"/>
    <x v="2"/>
    <x v="2"/>
    <x v="2"/>
    <x v="2"/>
    <n v="166.53"/>
    <n v="10"/>
    <n v="0.15"/>
    <n v="26.88"/>
  </r>
  <r>
    <n v="4459"/>
    <s v="NZ-2021-602789"/>
    <x v="302"/>
    <d v="2021-07-21T00:00:00"/>
    <x v="1"/>
    <s v="Same Day"/>
    <s v="CH-1270"/>
    <s v="Christopher Little"/>
    <x v="0"/>
    <x v="7"/>
    <x v="7"/>
    <x v="0"/>
    <x v="6"/>
    <n v="769.25"/>
    <n v="3"/>
    <n v="0.15"/>
    <n v="156.91"/>
  </r>
  <r>
    <n v="4460"/>
    <s v="NZ-2023-350844"/>
    <x v="155"/>
    <d v="2023-05-18T00:00:00"/>
    <x v="0"/>
    <s v="Standard Class"/>
    <s v="PE-1977"/>
    <s v="Peter Black"/>
    <x v="0"/>
    <x v="1"/>
    <x v="1"/>
    <x v="2"/>
    <x v="5"/>
    <n v="104.76"/>
    <n v="4"/>
    <n v="0.2"/>
    <n v="6.12"/>
  </r>
  <r>
    <n v="4461"/>
    <s v="NZ-2022-934940"/>
    <x v="241"/>
    <d v="2022-10-18T00:00:00"/>
    <x v="4"/>
    <s v="Second Class"/>
    <s v="AS-1578"/>
    <s v="Ashleigh Lamb"/>
    <x v="1"/>
    <x v="4"/>
    <x v="4"/>
    <x v="1"/>
    <x v="1"/>
    <n v="972.19"/>
    <n v="10"/>
    <n v="0.2"/>
    <n v="-7.23"/>
  </r>
  <r>
    <n v="4462"/>
    <s v="NZ-2025-963399"/>
    <x v="48"/>
    <d v="2025-05-10T00:00:00"/>
    <x v="3"/>
    <s v="Same Day"/>
    <s v="ST-4568"/>
    <s v="Stephen Currie"/>
    <x v="2"/>
    <x v="2"/>
    <x v="2"/>
    <x v="0"/>
    <x v="10"/>
    <n v="714.77"/>
    <n v="4"/>
    <n v="0.2"/>
    <n v="14.43"/>
  </r>
  <r>
    <n v="4463"/>
    <s v="NZ-2024-835918"/>
    <x v="569"/>
    <d v="2024-06-30T00:00:00"/>
    <x v="2"/>
    <s v="Standard Class"/>
    <s v="CA-6659"/>
    <s v="Campbell Larsen"/>
    <x v="1"/>
    <x v="7"/>
    <x v="7"/>
    <x v="1"/>
    <x v="3"/>
    <n v="516.48"/>
    <n v="3"/>
    <n v="0.2"/>
    <n v="112.81"/>
  </r>
  <r>
    <n v="4464"/>
    <s v="NZ-2022-407514"/>
    <x v="320"/>
    <d v="2022-06-02T00:00:00"/>
    <x v="4"/>
    <s v="Same Day"/>
    <s v="GE-5294"/>
    <s v="Georgia Steele-Thomas"/>
    <x v="2"/>
    <x v="1"/>
    <x v="1"/>
    <x v="0"/>
    <x v="10"/>
    <n v="332.31"/>
    <n v="7"/>
    <n v="0.15"/>
    <n v="13.25"/>
  </r>
  <r>
    <n v="4465"/>
    <s v="NZ-2023-430226"/>
    <x v="1125"/>
    <d v="2023-07-15T00:00:00"/>
    <x v="0"/>
    <s v="First Class"/>
    <s v="MA-2632"/>
    <s v="Mark Jones"/>
    <x v="1"/>
    <x v="4"/>
    <x v="4"/>
    <x v="2"/>
    <x v="11"/>
    <n v="215.12"/>
    <n v="10"/>
    <n v="0"/>
    <n v="38.380000000000003"/>
  </r>
  <r>
    <n v="4466"/>
    <s v="NZ-2021-306261"/>
    <x v="675"/>
    <d v="2021-09-13T00:00:00"/>
    <x v="1"/>
    <s v="Same Day"/>
    <s v="JO-8713"/>
    <s v="Joseph Murphy-Robert"/>
    <x v="1"/>
    <x v="4"/>
    <x v="4"/>
    <x v="2"/>
    <x v="11"/>
    <n v="1189.1400000000001"/>
    <n v="5"/>
    <n v="0.1"/>
    <n v="193.29"/>
  </r>
  <r>
    <n v="4467"/>
    <s v="NZ-2023-165524"/>
    <x v="606"/>
    <d v="2023-10-20T00:00:00"/>
    <x v="0"/>
    <s v="Same Day"/>
    <s v="LO-2670"/>
    <s v="Louise Porter"/>
    <x v="2"/>
    <x v="6"/>
    <x v="6"/>
    <x v="0"/>
    <x v="4"/>
    <n v="671.44"/>
    <n v="4"/>
    <n v="0"/>
    <n v="190.28"/>
  </r>
  <r>
    <n v="4468"/>
    <s v="NZ-2025-521020"/>
    <x v="422"/>
    <d v="2025-05-08T00:00:00"/>
    <x v="3"/>
    <s v="First Class"/>
    <s v="MI-5690"/>
    <s v="Michelle Conway-Wall"/>
    <x v="1"/>
    <x v="4"/>
    <x v="4"/>
    <x v="0"/>
    <x v="4"/>
    <n v="874.39"/>
    <n v="3"/>
    <n v="0.2"/>
    <n v="0.57999999999999996"/>
  </r>
  <r>
    <n v="4469"/>
    <s v="NZ-2023-569694"/>
    <x v="83"/>
    <d v="2023-11-12T00:00:00"/>
    <x v="0"/>
    <s v="Second Class"/>
    <s v="CH-8655"/>
    <s v="Cheryl Barnes"/>
    <x v="2"/>
    <x v="1"/>
    <x v="1"/>
    <x v="2"/>
    <x v="2"/>
    <n v="1362.85"/>
    <n v="3"/>
    <n v="0.2"/>
    <n v="8.67"/>
  </r>
  <r>
    <n v="4470"/>
    <s v="NZ-2023-103796"/>
    <x v="1022"/>
    <d v="2023-12-31T00:00:00"/>
    <x v="0"/>
    <s v="Same Day"/>
    <s v="KI-9160"/>
    <s v="Kirsty Smith-Bowden"/>
    <x v="0"/>
    <x v="9"/>
    <x v="6"/>
    <x v="0"/>
    <x v="6"/>
    <n v="1035.94"/>
    <n v="10"/>
    <n v="0.1"/>
    <n v="2.4500000000000002"/>
  </r>
  <r>
    <n v="4471"/>
    <s v="NZ-2022-778169"/>
    <x v="899"/>
    <d v="2022-11-29T00:00:00"/>
    <x v="4"/>
    <s v="First Class"/>
    <s v="TO-8835"/>
    <s v="Toni Henderson-Edwards"/>
    <x v="1"/>
    <x v="7"/>
    <x v="7"/>
    <x v="1"/>
    <x v="8"/>
    <n v="101.08"/>
    <n v="1"/>
    <n v="0.1"/>
    <n v="10.61"/>
  </r>
  <r>
    <n v="4472"/>
    <s v="NZ-2024-118193"/>
    <x v="480"/>
    <d v="2024-03-23T00:00:00"/>
    <x v="2"/>
    <s v="Second Class"/>
    <s v="MI-8886"/>
    <s v="Michelle Wilton"/>
    <x v="0"/>
    <x v="9"/>
    <x v="6"/>
    <x v="2"/>
    <x v="5"/>
    <n v="586.52"/>
    <n v="8"/>
    <n v="0.15"/>
    <n v="27.29"/>
  </r>
  <r>
    <n v="4473"/>
    <s v="NZ-2023-884962"/>
    <x v="851"/>
    <d v="2023-11-09T00:00:00"/>
    <x v="0"/>
    <s v="Second Class"/>
    <s v="MO-9341"/>
    <s v="Morgan Simpson-Turner"/>
    <x v="0"/>
    <x v="3"/>
    <x v="3"/>
    <x v="1"/>
    <x v="7"/>
    <n v="686.13"/>
    <n v="9"/>
    <n v="0.1"/>
    <n v="0.88"/>
  </r>
  <r>
    <n v="4474"/>
    <s v="NZ-2022-679111"/>
    <x v="175"/>
    <d v="2022-09-04T00:00:00"/>
    <x v="4"/>
    <s v="Second Class"/>
    <s v="AM-7273"/>
    <s v="Amber Wallace"/>
    <x v="1"/>
    <x v="2"/>
    <x v="2"/>
    <x v="2"/>
    <x v="9"/>
    <n v="1288.29"/>
    <n v="4"/>
    <n v="0"/>
    <n v="299.31"/>
  </r>
  <r>
    <n v="4475"/>
    <s v="NZ-2021-336501"/>
    <x v="119"/>
    <d v="2021-07-16T00:00:00"/>
    <x v="1"/>
    <s v="First Class"/>
    <s v="LU-5771"/>
    <s v="Lucas Reeves"/>
    <x v="0"/>
    <x v="2"/>
    <x v="2"/>
    <x v="0"/>
    <x v="10"/>
    <n v="637.67999999999995"/>
    <n v="1"/>
    <n v="0.2"/>
    <n v="117.93"/>
  </r>
  <r>
    <n v="4476"/>
    <s v="NZ-2023-763383"/>
    <x v="1146"/>
    <d v="2023-12-01T00:00:00"/>
    <x v="0"/>
    <s v="Second Class"/>
    <s v="IS-7994"/>
    <s v="Isaac Matthews"/>
    <x v="1"/>
    <x v="4"/>
    <x v="4"/>
    <x v="2"/>
    <x v="2"/>
    <n v="117.32"/>
    <n v="1"/>
    <n v="0"/>
    <n v="22.97"/>
  </r>
  <r>
    <n v="4477"/>
    <s v="NZ-2024-437651"/>
    <x v="168"/>
    <d v="2024-09-27T00:00:00"/>
    <x v="2"/>
    <s v="Same Day"/>
    <s v="MI-1080"/>
    <s v="Michaela Parker-Davis"/>
    <x v="0"/>
    <x v="5"/>
    <x v="5"/>
    <x v="2"/>
    <x v="5"/>
    <n v="1476.07"/>
    <n v="4"/>
    <n v="0.2"/>
    <n v="19.07"/>
  </r>
  <r>
    <n v="4478"/>
    <s v="NZ-2023-216906"/>
    <x v="82"/>
    <d v="2023-09-30T00:00:00"/>
    <x v="0"/>
    <s v="Standard Class"/>
    <s v="RE-8800"/>
    <s v="Renee Bailey"/>
    <x v="1"/>
    <x v="5"/>
    <x v="5"/>
    <x v="2"/>
    <x v="2"/>
    <n v="1177.06"/>
    <n v="9"/>
    <n v="0.1"/>
    <n v="252.75"/>
  </r>
  <r>
    <n v="4479"/>
    <s v="NZ-2024-975745"/>
    <x v="956"/>
    <d v="2024-02-04T00:00:00"/>
    <x v="2"/>
    <s v="Second Class"/>
    <s v="AN-5367"/>
    <s v="Anna Morris"/>
    <x v="1"/>
    <x v="3"/>
    <x v="3"/>
    <x v="1"/>
    <x v="8"/>
    <n v="189.8"/>
    <n v="1"/>
    <n v="0.2"/>
    <n v="32.36"/>
  </r>
  <r>
    <n v="4480"/>
    <s v="NZ-2022-372899"/>
    <x v="1257"/>
    <d v="2022-10-31T00:00:00"/>
    <x v="4"/>
    <s v="Second Class"/>
    <s v="JA-1223"/>
    <s v="Janet Lewis"/>
    <x v="2"/>
    <x v="5"/>
    <x v="5"/>
    <x v="1"/>
    <x v="8"/>
    <n v="248.11"/>
    <n v="10"/>
    <n v="0.2"/>
    <n v="5.97"/>
  </r>
  <r>
    <n v="4481"/>
    <s v="NZ-2024-959116"/>
    <x v="699"/>
    <d v="2024-06-22T00:00:00"/>
    <x v="2"/>
    <s v="Second Class"/>
    <s v="SU-1992"/>
    <s v="Suzanne Gardiner"/>
    <x v="0"/>
    <x v="0"/>
    <x v="0"/>
    <x v="0"/>
    <x v="10"/>
    <n v="460.85"/>
    <n v="2"/>
    <n v="0.2"/>
    <n v="74.48"/>
  </r>
  <r>
    <n v="4482"/>
    <s v="NZ-2022-519855"/>
    <x v="761"/>
    <d v="2022-08-27T00:00:00"/>
    <x v="4"/>
    <s v="Standard Class"/>
    <s v="JA-6358"/>
    <s v="Jayden Forrest"/>
    <x v="2"/>
    <x v="4"/>
    <x v="4"/>
    <x v="0"/>
    <x v="6"/>
    <n v="1415.03"/>
    <n v="9"/>
    <n v="0"/>
    <n v="395.01"/>
  </r>
  <r>
    <n v="4483"/>
    <s v="NZ-2025-639675"/>
    <x v="574"/>
    <d v="2025-01-10T00:00:00"/>
    <x v="3"/>
    <s v="Second Class"/>
    <s v="JA-9720"/>
    <s v="Jacqueline Dyer"/>
    <x v="2"/>
    <x v="4"/>
    <x v="4"/>
    <x v="1"/>
    <x v="3"/>
    <n v="95.76"/>
    <n v="4"/>
    <n v="0.1"/>
    <n v="15.74"/>
  </r>
  <r>
    <n v="4484"/>
    <s v="NZ-2023-847190"/>
    <x v="440"/>
    <d v="2023-07-29T00:00:00"/>
    <x v="0"/>
    <s v="Second Class"/>
    <s v="HE-8831"/>
    <s v="Heather Smith"/>
    <x v="1"/>
    <x v="6"/>
    <x v="6"/>
    <x v="2"/>
    <x v="9"/>
    <n v="1361.45"/>
    <n v="7"/>
    <n v="0"/>
    <n v="189.49"/>
  </r>
  <r>
    <n v="4485"/>
    <s v="NZ-2024-841183"/>
    <x v="296"/>
    <d v="2024-02-17T00:00:00"/>
    <x v="2"/>
    <s v="Standard Class"/>
    <s v="CH-6368"/>
    <s v="Cherie McKay"/>
    <x v="1"/>
    <x v="1"/>
    <x v="1"/>
    <x v="1"/>
    <x v="8"/>
    <n v="1447.56"/>
    <n v="10"/>
    <n v="0"/>
    <n v="137.93"/>
  </r>
  <r>
    <n v="4486"/>
    <s v="NZ-2024-127908"/>
    <x v="723"/>
    <d v="2024-08-04T00:00:00"/>
    <x v="2"/>
    <s v="First Class"/>
    <s v="SO-2276"/>
    <s v="Sophia Allan-Martin"/>
    <x v="1"/>
    <x v="8"/>
    <x v="8"/>
    <x v="1"/>
    <x v="1"/>
    <n v="387.96"/>
    <n v="4"/>
    <n v="0.1"/>
    <n v="99.33"/>
  </r>
  <r>
    <n v="4487"/>
    <s v="NZ-2024-243941"/>
    <x v="975"/>
    <d v="2024-03-22T00:00:00"/>
    <x v="2"/>
    <s v="Second Class"/>
    <s v="KA-2775"/>
    <s v="Kathryn Booker"/>
    <x v="1"/>
    <x v="8"/>
    <x v="8"/>
    <x v="2"/>
    <x v="5"/>
    <n v="827.82"/>
    <n v="2"/>
    <n v="0.2"/>
    <n v="57.05"/>
  </r>
  <r>
    <n v="4488"/>
    <s v="NZ-2022-530543"/>
    <x v="1063"/>
    <d v="2022-11-30T00:00:00"/>
    <x v="4"/>
    <s v="First Class"/>
    <s v="JA-4828"/>
    <s v="Jason Bird"/>
    <x v="2"/>
    <x v="9"/>
    <x v="6"/>
    <x v="1"/>
    <x v="3"/>
    <n v="1183.97"/>
    <n v="2"/>
    <n v="0.2"/>
    <n v="202.91"/>
  </r>
  <r>
    <n v="4489"/>
    <s v="NZ-2021-323618"/>
    <x v="836"/>
    <d v="2021-12-07T00:00:00"/>
    <x v="1"/>
    <s v="Second Class"/>
    <s v="GE-3143"/>
    <s v="Gemma Bruce"/>
    <x v="0"/>
    <x v="6"/>
    <x v="6"/>
    <x v="1"/>
    <x v="1"/>
    <n v="1226.3900000000001"/>
    <n v="4"/>
    <n v="0.15"/>
    <n v="170.01"/>
  </r>
  <r>
    <n v="4490"/>
    <s v="NZ-2021-529467"/>
    <x v="949"/>
    <d v="2021-08-21T00:00:00"/>
    <x v="1"/>
    <s v="First Class"/>
    <s v="RA-4110"/>
    <s v="Rachel Batchelar-Osborne"/>
    <x v="2"/>
    <x v="8"/>
    <x v="8"/>
    <x v="0"/>
    <x v="6"/>
    <n v="651.74"/>
    <n v="3"/>
    <n v="0"/>
    <n v="68.040000000000006"/>
  </r>
  <r>
    <n v="4491"/>
    <s v="NZ-2022-301062"/>
    <x v="993"/>
    <d v="2022-01-18T00:00:00"/>
    <x v="4"/>
    <s v="Standard Class"/>
    <s v="CH-6237"/>
    <s v="Charlie Carr-McEwen"/>
    <x v="2"/>
    <x v="9"/>
    <x v="6"/>
    <x v="0"/>
    <x v="6"/>
    <n v="177.52"/>
    <n v="10"/>
    <n v="0"/>
    <n v="35.6"/>
  </r>
  <r>
    <n v="4492"/>
    <s v="NZ-2021-469301"/>
    <x v="1218"/>
    <d v="2021-07-19T00:00:00"/>
    <x v="1"/>
    <s v="First Class"/>
    <s v="RO-6909"/>
    <s v="Robyn Cresswell"/>
    <x v="1"/>
    <x v="7"/>
    <x v="7"/>
    <x v="0"/>
    <x v="6"/>
    <n v="869.27"/>
    <n v="7"/>
    <n v="0"/>
    <n v="167.13"/>
  </r>
  <r>
    <n v="4493"/>
    <s v="NZ-2023-975278"/>
    <x v="746"/>
    <d v="2023-05-23T00:00:00"/>
    <x v="0"/>
    <s v="Same Day"/>
    <s v="JA-4758"/>
    <s v="James Costello"/>
    <x v="0"/>
    <x v="0"/>
    <x v="0"/>
    <x v="1"/>
    <x v="1"/>
    <n v="438.3"/>
    <n v="10"/>
    <n v="0"/>
    <n v="47.8"/>
  </r>
  <r>
    <n v="4494"/>
    <s v="NZ-2024-498005"/>
    <x v="1352"/>
    <d v="2024-04-17T00:00:00"/>
    <x v="2"/>
    <s v="Same Day"/>
    <s v="LE-8854"/>
    <s v="Leanne Taylor-Holdaway"/>
    <x v="2"/>
    <x v="8"/>
    <x v="8"/>
    <x v="0"/>
    <x v="4"/>
    <n v="1039.53"/>
    <n v="9"/>
    <n v="0.15"/>
    <n v="173.96"/>
  </r>
  <r>
    <n v="4495"/>
    <s v="NZ-2023-351327"/>
    <x v="325"/>
    <d v="2023-05-02T00:00:00"/>
    <x v="0"/>
    <s v="Same Day"/>
    <s v="GR-1424"/>
    <s v="Graham Furness"/>
    <x v="0"/>
    <x v="9"/>
    <x v="6"/>
    <x v="2"/>
    <x v="9"/>
    <n v="1326.79"/>
    <n v="3"/>
    <n v="0.1"/>
    <n v="61.65"/>
  </r>
  <r>
    <n v="4496"/>
    <s v="NZ-2021-337191"/>
    <x v="453"/>
    <d v="2021-09-19T00:00:00"/>
    <x v="1"/>
    <s v="First Class"/>
    <s v="AN-2750"/>
    <s v="Andrew McKay"/>
    <x v="0"/>
    <x v="3"/>
    <x v="3"/>
    <x v="1"/>
    <x v="1"/>
    <n v="1315.51"/>
    <n v="4"/>
    <n v="0.2"/>
    <n v="203.78"/>
  </r>
  <r>
    <n v="4497"/>
    <s v="NZ-2023-149845"/>
    <x v="979"/>
    <d v="2023-04-22T00:00:00"/>
    <x v="0"/>
    <s v="Second Class"/>
    <s v="AN-5100"/>
    <s v="Anna Williams"/>
    <x v="0"/>
    <x v="6"/>
    <x v="6"/>
    <x v="2"/>
    <x v="9"/>
    <n v="1212.33"/>
    <n v="1"/>
    <n v="0.15"/>
    <n v="257.89"/>
  </r>
  <r>
    <n v="4498"/>
    <s v="NZ-2022-441549"/>
    <x v="1157"/>
    <d v="2022-02-24T00:00:00"/>
    <x v="4"/>
    <s v="Second Class"/>
    <s v="MA-3688"/>
    <s v="Manaia Edwards"/>
    <x v="0"/>
    <x v="0"/>
    <x v="0"/>
    <x v="1"/>
    <x v="8"/>
    <n v="1434.6"/>
    <n v="4"/>
    <n v="0.1"/>
    <n v="277.64999999999998"/>
  </r>
  <r>
    <n v="4499"/>
    <s v="NZ-2021-701718"/>
    <x v="1036"/>
    <d v="2021-10-21T00:00:00"/>
    <x v="1"/>
    <s v="First Class"/>
    <s v="PE-6209"/>
    <s v="Peter Fisher"/>
    <x v="1"/>
    <x v="5"/>
    <x v="5"/>
    <x v="2"/>
    <x v="9"/>
    <n v="1476.38"/>
    <n v="10"/>
    <n v="0.2"/>
    <n v="65.17"/>
  </r>
  <r>
    <n v="4500"/>
    <s v="NZ-2025-961975"/>
    <x v="987"/>
    <d v="2025-03-06T00:00:00"/>
    <x v="3"/>
    <s v="First Class"/>
    <s v="PA-2657"/>
    <s v="Paul Davenport-Thomas"/>
    <x v="0"/>
    <x v="2"/>
    <x v="2"/>
    <x v="1"/>
    <x v="8"/>
    <n v="1316.64"/>
    <n v="6"/>
    <n v="0.15"/>
    <n v="65.09"/>
  </r>
  <r>
    <n v="4501"/>
    <s v="NZ-2022-588077"/>
    <x v="850"/>
    <d v="2022-03-31T00:00:00"/>
    <x v="4"/>
    <s v="Second Class"/>
    <s v="LE-2048"/>
    <s v="Leanne Hay-McKay"/>
    <x v="1"/>
    <x v="5"/>
    <x v="5"/>
    <x v="2"/>
    <x v="5"/>
    <n v="902.87"/>
    <n v="1"/>
    <n v="0.1"/>
    <n v="215.68"/>
  </r>
  <r>
    <n v="4502"/>
    <s v="NZ-2022-862672"/>
    <x v="1166"/>
    <d v="2022-01-19T00:00:00"/>
    <x v="4"/>
    <s v="Standard Class"/>
    <s v="ST-9159"/>
    <s v="Stephen Elliott-Reynolds"/>
    <x v="1"/>
    <x v="0"/>
    <x v="0"/>
    <x v="1"/>
    <x v="8"/>
    <n v="723.77"/>
    <n v="7"/>
    <n v="0.2"/>
    <n v="128.74"/>
  </r>
  <r>
    <n v="4503"/>
    <s v="NZ-2022-524649"/>
    <x v="1159"/>
    <d v="2022-06-09T00:00:00"/>
    <x v="4"/>
    <s v="Same Day"/>
    <s v="TO-6211"/>
    <s v="Tony Croad"/>
    <x v="1"/>
    <x v="8"/>
    <x v="8"/>
    <x v="0"/>
    <x v="10"/>
    <n v="1307.23"/>
    <n v="7"/>
    <n v="0.2"/>
    <n v="74.33"/>
  </r>
  <r>
    <n v="4504"/>
    <s v="NZ-2021-191196"/>
    <x v="1281"/>
    <d v="2021-09-29T00:00:00"/>
    <x v="1"/>
    <s v="Second Class"/>
    <s v="TO-5280"/>
    <s v="Toni Bush-Smith"/>
    <x v="0"/>
    <x v="5"/>
    <x v="5"/>
    <x v="1"/>
    <x v="1"/>
    <n v="1145.04"/>
    <n v="6"/>
    <n v="0.2"/>
    <n v="227.9"/>
  </r>
  <r>
    <n v="4505"/>
    <s v="NZ-2024-805924"/>
    <x v="1289"/>
    <d v="2024-04-18T00:00:00"/>
    <x v="2"/>
    <s v="Standard Class"/>
    <s v="SA-3726"/>
    <s v="Sarah Kemp"/>
    <x v="2"/>
    <x v="2"/>
    <x v="2"/>
    <x v="0"/>
    <x v="0"/>
    <n v="1458.4"/>
    <n v="1"/>
    <n v="0.15"/>
    <n v="288.25"/>
  </r>
  <r>
    <n v="4506"/>
    <s v="NZ-2021-519640"/>
    <x v="910"/>
    <d v="2021-08-09T00:00:00"/>
    <x v="1"/>
    <s v="Same Day"/>
    <s v="DY-5321"/>
    <s v="Dylan Lloyd"/>
    <x v="1"/>
    <x v="6"/>
    <x v="6"/>
    <x v="1"/>
    <x v="1"/>
    <n v="443.34"/>
    <n v="9"/>
    <n v="0.2"/>
    <n v="34.44"/>
  </r>
  <r>
    <n v="4507"/>
    <s v="NZ-2022-983600"/>
    <x v="629"/>
    <d v="2022-05-08T00:00:00"/>
    <x v="4"/>
    <s v="Same Day"/>
    <s v="ZA-4004"/>
    <s v="Zachary Woolley-Hudson"/>
    <x v="1"/>
    <x v="7"/>
    <x v="7"/>
    <x v="1"/>
    <x v="7"/>
    <n v="582.72"/>
    <n v="4"/>
    <n v="0"/>
    <n v="99.7"/>
  </r>
  <r>
    <n v="4508"/>
    <s v="NZ-2021-904310"/>
    <x v="32"/>
    <d v="2021-12-30T00:00:00"/>
    <x v="1"/>
    <s v="First Class"/>
    <s v="DI-2370"/>
    <s v="Dion Olsen-Goodwin"/>
    <x v="1"/>
    <x v="6"/>
    <x v="6"/>
    <x v="0"/>
    <x v="10"/>
    <n v="858.14"/>
    <n v="7"/>
    <n v="0"/>
    <n v="35.700000000000003"/>
  </r>
  <r>
    <n v="4509"/>
    <s v="NZ-2022-696723"/>
    <x v="380"/>
    <d v="2022-10-15T00:00:00"/>
    <x v="4"/>
    <s v="Same Day"/>
    <s v="MA-7162"/>
    <s v="Mareikura Walton"/>
    <x v="1"/>
    <x v="5"/>
    <x v="5"/>
    <x v="1"/>
    <x v="7"/>
    <n v="234.69"/>
    <n v="8"/>
    <n v="0.15"/>
    <n v="38.26"/>
  </r>
  <r>
    <n v="4510"/>
    <s v="NZ-2024-801428"/>
    <x v="403"/>
    <d v="2024-11-18T00:00:00"/>
    <x v="2"/>
    <s v="Standard Class"/>
    <s v="DE-2266"/>
    <s v="Deborah Doyle"/>
    <x v="0"/>
    <x v="0"/>
    <x v="0"/>
    <x v="1"/>
    <x v="3"/>
    <n v="389.28"/>
    <n v="6"/>
    <n v="0.1"/>
    <n v="84.31"/>
  </r>
  <r>
    <n v="4511"/>
    <s v="NZ-2023-406974"/>
    <x v="143"/>
    <d v="2023-03-29T00:00:00"/>
    <x v="0"/>
    <s v="Standard Class"/>
    <s v="KA-2151"/>
    <s v="Kathryn Gilbert"/>
    <x v="0"/>
    <x v="6"/>
    <x v="6"/>
    <x v="0"/>
    <x v="4"/>
    <n v="586.24"/>
    <n v="4"/>
    <n v="0"/>
    <n v="83.25"/>
  </r>
  <r>
    <n v="4512"/>
    <s v="NZ-2025-673989"/>
    <x v="1099"/>
    <d v="2025-04-09T00:00:00"/>
    <x v="3"/>
    <s v="Second Class"/>
    <s v="JA-9361"/>
    <s v="Jaxon Kerr"/>
    <x v="0"/>
    <x v="2"/>
    <x v="2"/>
    <x v="1"/>
    <x v="8"/>
    <n v="655.15"/>
    <n v="7"/>
    <n v="0.2"/>
    <n v="143.11000000000001"/>
  </r>
  <r>
    <n v="4513"/>
    <s v="NZ-2024-624396"/>
    <x v="781"/>
    <d v="2024-05-09T00:00:00"/>
    <x v="2"/>
    <s v="Second Class"/>
    <s v="GA-9614"/>
    <s v="Gavin Allen-Hodson"/>
    <x v="0"/>
    <x v="8"/>
    <x v="8"/>
    <x v="1"/>
    <x v="8"/>
    <n v="152.12"/>
    <n v="1"/>
    <n v="0.2"/>
    <n v="-0.83"/>
  </r>
  <r>
    <n v="4514"/>
    <s v="NZ-2022-735304"/>
    <x v="275"/>
    <d v="2022-12-19T00:00:00"/>
    <x v="4"/>
    <s v="Standard Class"/>
    <s v="DA-7762"/>
    <s v="David Duncan"/>
    <x v="0"/>
    <x v="5"/>
    <x v="5"/>
    <x v="1"/>
    <x v="1"/>
    <n v="767.28"/>
    <n v="6"/>
    <n v="0.15"/>
    <n v="171.7"/>
  </r>
  <r>
    <n v="4515"/>
    <s v="NZ-2024-844466"/>
    <x v="858"/>
    <d v="2024-09-07T00:00:00"/>
    <x v="2"/>
    <s v="Second Class"/>
    <s v="TA-6272"/>
    <s v="Tania Campbell"/>
    <x v="2"/>
    <x v="2"/>
    <x v="2"/>
    <x v="0"/>
    <x v="0"/>
    <n v="536.61"/>
    <n v="2"/>
    <n v="0.1"/>
    <n v="35.200000000000003"/>
  </r>
  <r>
    <n v="4516"/>
    <s v="NZ-2022-699733"/>
    <x v="1254"/>
    <d v="2022-05-18T00:00:00"/>
    <x v="4"/>
    <s v="Same Day"/>
    <s v="JO-7294"/>
    <s v="John Buckley"/>
    <x v="2"/>
    <x v="3"/>
    <x v="3"/>
    <x v="0"/>
    <x v="4"/>
    <n v="226.09"/>
    <n v="1"/>
    <n v="0.1"/>
    <n v="20.350000000000001"/>
  </r>
  <r>
    <n v="4517"/>
    <s v="NZ-2023-620807"/>
    <x v="4"/>
    <d v="2023-05-18T00:00:00"/>
    <x v="0"/>
    <s v="Standard Class"/>
    <s v="MI-9109"/>
    <s v="Michelle Smith-Bradley"/>
    <x v="2"/>
    <x v="1"/>
    <x v="1"/>
    <x v="1"/>
    <x v="7"/>
    <n v="342.53"/>
    <n v="5"/>
    <n v="0"/>
    <n v="12.22"/>
  </r>
  <r>
    <n v="4518"/>
    <s v="NZ-2024-942044"/>
    <x v="699"/>
    <d v="2024-06-27T00:00:00"/>
    <x v="2"/>
    <s v="Standard Class"/>
    <s v="SH-2496"/>
    <s v="Sharon Miller"/>
    <x v="1"/>
    <x v="5"/>
    <x v="5"/>
    <x v="2"/>
    <x v="9"/>
    <n v="1227.6600000000001"/>
    <n v="6"/>
    <n v="0.1"/>
    <n v="257.47000000000003"/>
  </r>
  <r>
    <n v="4519"/>
    <s v="NZ-2023-524880"/>
    <x v="169"/>
    <d v="2023-10-23T00:00:00"/>
    <x v="0"/>
    <s v="First Class"/>
    <s v="WI-5165"/>
    <s v="William MacKenzie"/>
    <x v="1"/>
    <x v="7"/>
    <x v="7"/>
    <x v="2"/>
    <x v="11"/>
    <n v="962.17"/>
    <n v="2"/>
    <n v="0.2"/>
    <n v="134.33000000000001"/>
  </r>
  <r>
    <n v="4520"/>
    <s v="NZ-2025-336100"/>
    <x v="264"/>
    <d v="2025-01-25T00:00:00"/>
    <x v="3"/>
    <s v="First Class"/>
    <s v="WI-4843"/>
    <s v="William Healy"/>
    <x v="1"/>
    <x v="7"/>
    <x v="7"/>
    <x v="0"/>
    <x v="6"/>
    <n v="336.87"/>
    <n v="10"/>
    <n v="0.1"/>
    <n v="54.74"/>
  </r>
  <r>
    <n v="4521"/>
    <s v="NZ-2024-852138"/>
    <x v="708"/>
    <d v="2024-09-24T00:00:00"/>
    <x v="2"/>
    <s v="Same Day"/>
    <s v="ST-1203"/>
    <s v="Stuart Miller"/>
    <x v="2"/>
    <x v="8"/>
    <x v="8"/>
    <x v="0"/>
    <x v="6"/>
    <n v="1465.65"/>
    <n v="3"/>
    <n v="0.2"/>
    <n v="244.06"/>
  </r>
  <r>
    <n v="4522"/>
    <s v="NZ-2022-857331"/>
    <x v="662"/>
    <d v="2022-04-02T00:00:00"/>
    <x v="4"/>
    <s v="Same Day"/>
    <s v="CA-1850"/>
    <s v="Catherine Simpson"/>
    <x v="0"/>
    <x v="7"/>
    <x v="7"/>
    <x v="0"/>
    <x v="10"/>
    <n v="1271.19"/>
    <n v="6"/>
    <n v="0.2"/>
    <n v="72.040000000000006"/>
  </r>
  <r>
    <n v="4523"/>
    <s v="NZ-2023-384392"/>
    <x v="610"/>
    <d v="2024-01-04T00:00:00"/>
    <x v="2"/>
    <s v="Standard Class"/>
    <s v="SA-6776"/>
    <s v="Sarah McMillan"/>
    <x v="2"/>
    <x v="3"/>
    <x v="3"/>
    <x v="2"/>
    <x v="9"/>
    <n v="278.89"/>
    <n v="8"/>
    <n v="0.1"/>
    <n v="63.09"/>
  </r>
  <r>
    <n v="4524"/>
    <s v="NZ-2022-929561"/>
    <x v="952"/>
    <d v="2022-06-23T00:00:00"/>
    <x v="4"/>
    <s v="First Class"/>
    <s v="HA-9494"/>
    <s v="Hayley O'Connor"/>
    <x v="0"/>
    <x v="2"/>
    <x v="2"/>
    <x v="1"/>
    <x v="3"/>
    <n v="913"/>
    <n v="8"/>
    <n v="0"/>
    <n v="181.48"/>
  </r>
  <r>
    <n v="4525"/>
    <s v="NZ-2025-656996"/>
    <x v="1310"/>
    <d v="2025-05-21T00:00:00"/>
    <x v="3"/>
    <s v="Standard Class"/>
    <s v="CO-5529"/>
    <s v="Courtney Pearson"/>
    <x v="0"/>
    <x v="7"/>
    <x v="7"/>
    <x v="0"/>
    <x v="0"/>
    <n v="989.5"/>
    <n v="10"/>
    <n v="0.15"/>
    <n v="12.25"/>
  </r>
  <r>
    <n v="4526"/>
    <s v="NZ-2024-605786"/>
    <x v="208"/>
    <d v="2024-05-28T00:00:00"/>
    <x v="2"/>
    <s v="Standard Class"/>
    <s v="BR-6658"/>
    <s v="Brendon Toms"/>
    <x v="0"/>
    <x v="9"/>
    <x v="6"/>
    <x v="1"/>
    <x v="8"/>
    <n v="198.01"/>
    <n v="5"/>
    <n v="0.15"/>
    <n v="46.41"/>
  </r>
  <r>
    <n v="4527"/>
    <s v="NZ-2022-917739"/>
    <x v="265"/>
    <d v="2022-12-27T00:00:00"/>
    <x v="4"/>
    <s v="Same Day"/>
    <s v="KA-9146"/>
    <s v="Kate Walton"/>
    <x v="2"/>
    <x v="9"/>
    <x v="6"/>
    <x v="2"/>
    <x v="9"/>
    <n v="760.48"/>
    <n v="7"/>
    <n v="0"/>
    <n v="224.1"/>
  </r>
  <r>
    <n v="4528"/>
    <s v="NZ-2023-112637"/>
    <x v="210"/>
    <d v="2023-09-15T00:00:00"/>
    <x v="0"/>
    <s v="Second Class"/>
    <s v="LE-6867"/>
    <s v="Lesley O'Connell"/>
    <x v="1"/>
    <x v="1"/>
    <x v="1"/>
    <x v="1"/>
    <x v="3"/>
    <n v="1360.67"/>
    <n v="8"/>
    <n v="0.15"/>
    <n v="275.05"/>
  </r>
  <r>
    <n v="4529"/>
    <s v="NZ-2022-462967"/>
    <x v="905"/>
    <d v="2022-10-31T00:00:00"/>
    <x v="4"/>
    <s v="Second Class"/>
    <s v="CO-3017"/>
    <s v="Cody Hubbard"/>
    <x v="0"/>
    <x v="5"/>
    <x v="5"/>
    <x v="1"/>
    <x v="3"/>
    <n v="631.69000000000005"/>
    <n v="2"/>
    <n v="0"/>
    <n v="55.51"/>
  </r>
  <r>
    <n v="4530"/>
    <s v="NZ-2022-236183"/>
    <x v="105"/>
    <d v="2022-05-11T00:00:00"/>
    <x v="4"/>
    <s v="Standard Class"/>
    <s v="DE-1766"/>
    <s v="Debra Taylor"/>
    <x v="1"/>
    <x v="9"/>
    <x v="6"/>
    <x v="2"/>
    <x v="11"/>
    <n v="472.75"/>
    <n v="7"/>
    <n v="0"/>
    <n v="38.44"/>
  </r>
  <r>
    <n v="4531"/>
    <s v="NZ-2023-524669"/>
    <x v="1295"/>
    <d v="2023-11-13T00:00:00"/>
    <x v="0"/>
    <s v="Same Day"/>
    <s v="AN-5273"/>
    <s v="Antony Jackson"/>
    <x v="0"/>
    <x v="2"/>
    <x v="2"/>
    <x v="0"/>
    <x v="10"/>
    <n v="731.37"/>
    <n v="4"/>
    <n v="0.2"/>
    <n v="-3.35"/>
  </r>
  <r>
    <n v="4532"/>
    <s v="NZ-2022-935777"/>
    <x v="107"/>
    <d v="2022-09-02T00:00:00"/>
    <x v="4"/>
    <s v="First Class"/>
    <s v="DA-5712"/>
    <s v="Danielle Small"/>
    <x v="0"/>
    <x v="3"/>
    <x v="3"/>
    <x v="0"/>
    <x v="10"/>
    <n v="1173.3900000000001"/>
    <n v="9"/>
    <n v="0.1"/>
    <n v="280.74"/>
  </r>
  <r>
    <n v="4533"/>
    <s v="NZ-2023-271877"/>
    <x v="742"/>
    <d v="2023-10-12T00:00:00"/>
    <x v="0"/>
    <s v="First Class"/>
    <s v="KA-5238"/>
    <s v="Kauri Landon-Lane"/>
    <x v="2"/>
    <x v="2"/>
    <x v="2"/>
    <x v="1"/>
    <x v="3"/>
    <n v="429.18"/>
    <n v="1"/>
    <n v="0.15"/>
    <n v="101.67"/>
  </r>
  <r>
    <n v="4534"/>
    <s v="NZ-2023-222360"/>
    <x v="715"/>
    <d v="2023-05-07T00:00:00"/>
    <x v="0"/>
    <s v="Same Day"/>
    <s v="CH-4798"/>
    <s v="Charles Gray"/>
    <x v="1"/>
    <x v="8"/>
    <x v="8"/>
    <x v="0"/>
    <x v="4"/>
    <n v="909.38"/>
    <n v="10"/>
    <n v="0"/>
    <n v="219.52"/>
  </r>
  <r>
    <n v="4535"/>
    <s v="NZ-2022-597891"/>
    <x v="1044"/>
    <d v="2022-07-11T00:00:00"/>
    <x v="4"/>
    <s v="Same Day"/>
    <s v="GR-2367"/>
    <s v="Grant Small-Tapp"/>
    <x v="2"/>
    <x v="2"/>
    <x v="2"/>
    <x v="1"/>
    <x v="3"/>
    <n v="519.13"/>
    <n v="8"/>
    <n v="0.1"/>
    <n v="45.8"/>
  </r>
  <r>
    <n v="4536"/>
    <s v="NZ-2025-232570"/>
    <x v="401"/>
    <d v="2025-04-04T00:00:00"/>
    <x v="3"/>
    <s v="Same Day"/>
    <s v="LI-7210"/>
    <s v="Linda Pearson"/>
    <x v="0"/>
    <x v="5"/>
    <x v="5"/>
    <x v="0"/>
    <x v="10"/>
    <n v="1147.97"/>
    <n v="2"/>
    <n v="0"/>
    <n v="328.15"/>
  </r>
  <r>
    <n v="4537"/>
    <s v="NZ-2023-188640"/>
    <x v="1153"/>
    <d v="2023-03-02T00:00:00"/>
    <x v="0"/>
    <s v="Second Class"/>
    <s v="CR-5537"/>
    <s v="Crystal Judd"/>
    <x v="2"/>
    <x v="2"/>
    <x v="2"/>
    <x v="0"/>
    <x v="6"/>
    <n v="704.59"/>
    <n v="3"/>
    <n v="0"/>
    <n v="135.87"/>
  </r>
  <r>
    <n v="4538"/>
    <s v="NZ-2024-512508"/>
    <x v="1181"/>
    <d v="2024-02-29T00:00:00"/>
    <x v="2"/>
    <s v="Same Day"/>
    <s v="DA-1363"/>
    <s v="Darryl Lucas"/>
    <x v="2"/>
    <x v="7"/>
    <x v="7"/>
    <x v="0"/>
    <x v="0"/>
    <n v="1468.16"/>
    <n v="2"/>
    <n v="0"/>
    <n v="205.22"/>
  </r>
  <r>
    <n v="4539"/>
    <s v="NZ-2023-556852"/>
    <x v="809"/>
    <d v="2023-05-18T00:00:00"/>
    <x v="0"/>
    <s v="First Class"/>
    <s v="SA-2957"/>
    <s v="Sally Gleeson"/>
    <x v="1"/>
    <x v="1"/>
    <x v="1"/>
    <x v="2"/>
    <x v="2"/>
    <n v="1270.97"/>
    <n v="6"/>
    <n v="0"/>
    <n v="274.08999999999997"/>
  </r>
  <r>
    <n v="4540"/>
    <s v="NZ-2023-983527"/>
    <x v="604"/>
    <d v="2023-06-12T00:00:00"/>
    <x v="0"/>
    <s v="Second Class"/>
    <s v="RI-1929"/>
    <s v="Ricky Thompson"/>
    <x v="2"/>
    <x v="8"/>
    <x v="8"/>
    <x v="2"/>
    <x v="9"/>
    <n v="221.99"/>
    <n v="4"/>
    <n v="0.1"/>
    <n v="1"/>
  </r>
  <r>
    <n v="4541"/>
    <s v="NZ-2025-778051"/>
    <x v="1303"/>
    <d v="2025-05-21T00:00:00"/>
    <x v="3"/>
    <s v="First Class"/>
    <s v="HA-9947"/>
    <s v="Hamish Pratt"/>
    <x v="2"/>
    <x v="4"/>
    <x v="4"/>
    <x v="2"/>
    <x v="9"/>
    <n v="234.75"/>
    <n v="6"/>
    <n v="0.15"/>
    <n v="52.49"/>
  </r>
  <r>
    <n v="4542"/>
    <s v="NZ-2022-322976"/>
    <x v="1251"/>
    <d v="2022-03-08T00:00:00"/>
    <x v="4"/>
    <s v="Standard Class"/>
    <s v="MA-1778"/>
    <s v="Max Brown"/>
    <x v="0"/>
    <x v="1"/>
    <x v="1"/>
    <x v="1"/>
    <x v="3"/>
    <n v="1333.83"/>
    <n v="6"/>
    <n v="0.1"/>
    <n v="103.31"/>
  </r>
  <r>
    <n v="4543"/>
    <s v="NZ-2025-963322"/>
    <x v="502"/>
    <d v="2025-05-21T00:00:00"/>
    <x v="3"/>
    <s v="Second Class"/>
    <s v="SI-4875"/>
    <s v="Simon McMurray"/>
    <x v="2"/>
    <x v="5"/>
    <x v="5"/>
    <x v="2"/>
    <x v="9"/>
    <n v="521.67999999999995"/>
    <n v="5"/>
    <n v="0.2"/>
    <n v="75.959999999999994"/>
  </r>
  <r>
    <n v="4544"/>
    <s v="NZ-2022-319746"/>
    <x v="508"/>
    <d v="2022-09-30T00:00:00"/>
    <x v="4"/>
    <s v="Standard Class"/>
    <s v="DA-6301"/>
    <s v="Daniel Tapp"/>
    <x v="2"/>
    <x v="8"/>
    <x v="8"/>
    <x v="2"/>
    <x v="5"/>
    <n v="99.64"/>
    <n v="4"/>
    <n v="0.2"/>
    <n v="10.11"/>
  </r>
  <r>
    <n v="4545"/>
    <s v="NZ-2024-159456"/>
    <x v="528"/>
    <d v="2024-11-23T00:00:00"/>
    <x v="2"/>
    <s v="Second Class"/>
    <s v="ET-8834"/>
    <s v="Ethan Rossiter"/>
    <x v="1"/>
    <x v="8"/>
    <x v="8"/>
    <x v="1"/>
    <x v="1"/>
    <n v="969.59"/>
    <n v="7"/>
    <n v="0.2"/>
    <n v="151.07"/>
  </r>
  <r>
    <n v="4546"/>
    <s v="NZ-2022-233734"/>
    <x v="523"/>
    <d v="2022-07-16T00:00:00"/>
    <x v="4"/>
    <s v="Second Class"/>
    <s v="KE-7610"/>
    <s v="Kelvin Baker"/>
    <x v="1"/>
    <x v="0"/>
    <x v="0"/>
    <x v="0"/>
    <x v="10"/>
    <n v="672.43"/>
    <n v="3"/>
    <n v="0"/>
    <n v="144.66999999999999"/>
  </r>
  <r>
    <n v="4547"/>
    <s v="NZ-2024-355384"/>
    <x v="591"/>
    <d v="2024-04-08T00:00:00"/>
    <x v="2"/>
    <s v="Second Class"/>
    <s v="PE-2900"/>
    <s v="Peter Ward"/>
    <x v="2"/>
    <x v="5"/>
    <x v="5"/>
    <x v="2"/>
    <x v="9"/>
    <n v="995.15"/>
    <n v="10"/>
    <n v="0.15"/>
    <n v="99"/>
  </r>
  <r>
    <n v="4548"/>
    <s v="NZ-2024-240775"/>
    <x v="411"/>
    <d v="2024-10-28T00:00:00"/>
    <x v="2"/>
    <s v="Second Class"/>
    <s v="BR-7297"/>
    <s v="Brooke Nicholson-Corlett"/>
    <x v="2"/>
    <x v="3"/>
    <x v="3"/>
    <x v="1"/>
    <x v="8"/>
    <n v="475.17"/>
    <n v="1"/>
    <n v="0.1"/>
    <n v="75.3"/>
  </r>
  <r>
    <n v="4549"/>
    <s v="NZ-2023-407358"/>
    <x v="532"/>
    <d v="2024-01-02T00:00:00"/>
    <x v="2"/>
    <s v="Second Class"/>
    <s v="JE-9075"/>
    <s v="Jessica Fletcher-Gill"/>
    <x v="1"/>
    <x v="0"/>
    <x v="0"/>
    <x v="0"/>
    <x v="4"/>
    <n v="353.84"/>
    <n v="10"/>
    <n v="0.1"/>
    <n v="71.78"/>
  </r>
  <r>
    <n v="4550"/>
    <s v="NZ-2022-792016"/>
    <x v="1116"/>
    <d v="2022-01-12T00:00:00"/>
    <x v="4"/>
    <s v="First Class"/>
    <s v="AM-2799"/>
    <s v="Amaia Russell"/>
    <x v="0"/>
    <x v="8"/>
    <x v="8"/>
    <x v="2"/>
    <x v="11"/>
    <n v="1088.95"/>
    <n v="7"/>
    <n v="0.1"/>
    <n v="87.63"/>
  </r>
  <r>
    <n v="4551"/>
    <s v="NZ-2024-805354"/>
    <x v="1316"/>
    <d v="2024-10-06T00:00:00"/>
    <x v="2"/>
    <s v="Second Class"/>
    <s v="CA-9841"/>
    <s v="Carolyn Thompson"/>
    <x v="1"/>
    <x v="1"/>
    <x v="1"/>
    <x v="2"/>
    <x v="9"/>
    <n v="1073.3399999999999"/>
    <n v="8"/>
    <n v="0.1"/>
    <n v="239.39"/>
  </r>
  <r>
    <n v="4552"/>
    <s v="NZ-2022-733990"/>
    <x v="1233"/>
    <d v="2022-02-18T00:00:00"/>
    <x v="4"/>
    <s v="Second Class"/>
    <s v="CR-4144"/>
    <s v="Craig Evans"/>
    <x v="0"/>
    <x v="4"/>
    <x v="4"/>
    <x v="2"/>
    <x v="11"/>
    <n v="826.2"/>
    <n v="5"/>
    <n v="0.15"/>
    <n v="32.950000000000003"/>
  </r>
  <r>
    <n v="4553"/>
    <s v="NZ-2022-209433"/>
    <x v="936"/>
    <d v="2022-09-12T00:00:00"/>
    <x v="4"/>
    <s v="Same Day"/>
    <s v="HA-9530"/>
    <s v="Hayley Knight"/>
    <x v="1"/>
    <x v="1"/>
    <x v="1"/>
    <x v="2"/>
    <x v="5"/>
    <n v="972.38"/>
    <n v="4"/>
    <n v="0.15"/>
    <n v="26.13"/>
  </r>
  <r>
    <n v="4554"/>
    <s v="NZ-2025-337710"/>
    <x v="1237"/>
    <d v="2025-01-25T00:00:00"/>
    <x v="3"/>
    <s v="Second Class"/>
    <s v="RA-8829"/>
    <s v="Rawiri Reed"/>
    <x v="1"/>
    <x v="8"/>
    <x v="8"/>
    <x v="2"/>
    <x v="11"/>
    <n v="120.42"/>
    <n v="6"/>
    <n v="0"/>
    <n v="10.47"/>
  </r>
  <r>
    <n v="4555"/>
    <s v="NZ-2025-941588"/>
    <x v="246"/>
    <d v="2025-04-23T00:00:00"/>
    <x v="3"/>
    <s v="Standard Class"/>
    <s v="AL-7334"/>
    <s v="Alexander Davenport"/>
    <x v="2"/>
    <x v="4"/>
    <x v="4"/>
    <x v="0"/>
    <x v="4"/>
    <n v="748.07"/>
    <n v="5"/>
    <n v="0.15"/>
    <n v="130.96"/>
  </r>
  <r>
    <n v="4556"/>
    <s v="NZ-2025-679815"/>
    <x v="825"/>
    <d v="2025-04-22T00:00:00"/>
    <x v="3"/>
    <s v="First Class"/>
    <s v="RY-6369"/>
    <s v="Ryan Murphy"/>
    <x v="2"/>
    <x v="8"/>
    <x v="8"/>
    <x v="0"/>
    <x v="4"/>
    <n v="737.65"/>
    <n v="1"/>
    <n v="0.1"/>
    <n v="127.93"/>
  </r>
  <r>
    <n v="4557"/>
    <s v="NZ-2023-221337"/>
    <x v="254"/>
    <d v="2023-08-15T00:00:00"/>
    <x v="0"/>
    <s v="First Class"/>
    <s v="KI-5959"/>
    <s v="Kirsten Hodson"/>
    <x v="2"/>
    <x v="5"/>
    <x v="5"/>
    <x v="1"/>
    <x v="7"/>
    <n v="1129.68"/>
    <n v="8"/>
    <n v="0"/>
    <n v="184.64"/>
  </r>
  <r>
    <n v="4558"/>
    <s v="NZ-2022-667469"/>
    <x v="760"/>
    <d v="2022-04-30T00:00:00"/>
    <x v="4"/>
    <s v="Second Class"/>
    <s v="EM-5919"/>
    <s v="Emily Harris"/>
    <x v="0"/>
    <x v="8"/>
    <x v="8"/>
    <x v="2"/>
    <x v="2"/>
    <n v="1402.38"/>
    <n v="7"/>
    <n v="0.1"/>
    <n v="169.35"/>
  </r>
  <r>
    <n v="4559"/>
    <s v="NZ-2024-663218"/>
    <x v="26"/>
    <d v="2024-05-03T00:00:00"/>
    <x v="2"/>
    <s v="First Class"/>
    <s v="AM-7736"/>
    <s v="Amy Frost"/>
    <x v="1"/>
    <x v="2"/>
    <x v="2"/>
    <x v="0"/>
    <x v="6"/>
    <n v="1383.47"/>
    <n v="10"/>
    <n v="0.1"/>
    <n v="171.52"/>
  </r>
  <r>
    <n v="4560"/>
    <s v="NZ-2022-292087"/>
    <x v="103"/>
    <d v="2022-02-15T00:00:00"/>
    <x v="4"/>
    <s v="First Class"/>
    <s v="HA-4653"/>
    <s v="Hamish Millar"/>
    <x v="1"/>
    <x v="3"/>
    <x v="3"/>
    <x v="2"/>
    <x v="11"/>
    <n v="1151.5"/>
    <n v="10"/>
    <n v="0.1"/>
    <n v="251.09"/>
  </r>
  <r>
    <n v="4561"/>
    <s v="NZ-2025-146614"/>
    <x v="1397"/>
    <d v="2025-07-13T00:00:00"/>
    <x v="3"/>
    <s v="Standard Class"/>
    <s v="SA-3658"/>
    <s v="Sarah MacKenzie"/>
    <x v="1"/>
    <x v="5"/>
    <x v="5"/>
    <x v="2"/>
    <x v="2"/>
    <n v="514.54"/>
    <n v="2"/>
    <n v="0.1"/>
    <n v="59.26"/>
  </r>
  <r>
    <n v="4562"/>
    <s v="NZ-2025-774977"/>
    <x v="945"/>
    <d v="2025-03-18T00:00:00"/>
    <x v="3"/>
    <s v="Second Class"/>
    <s v="BL-6754"/>
    <s v="Blair Waters"/>
    <x v="0"/>
    <x v="6"/>
    <x v="6"/>
    <x v="2"/>
    <x v="9"/>
    <n v="279.67"/>
    <n v="3"/>
    <n v="0.1"/>
    <n v="28.6"/>
  </r>
  <r>
    <n v="4563"/>
    <s v="NZ-2023-486918"/>
    <x v="60"/>
    <d v="2023-06-11T00:00:00"/>
    <x v="0"/>
    <s v="First Class"/>
    <s v="HE-4204"/>
    <s v="Helen MacDonald-Matthews"/>
    <x v="0"/>
    <x v="8"/>
    <x v="8"/>
    <x v="0"/>
    <x v="10"/>
    <n v="270.55"/>
    <n v="9"/>
    <n v="0.1"/>
    <n v="59.47"/>
  </r>
  <r>
    <n v="4564"/>
    <s v="NZ-2022-743629"/>
    <x v="235"/>
    <d v="2022-12-07T00:00:00"/>
    <x v="4"/>
    <s v="Second Class"/>
    <s v="PA-4400"/>
    <s v="Paul McKenna"/>
    <x v="2"/>
    <x v="6"/>
    <x v="6"/>
    <x v="0"/>
    <x v="4"/>
    <n v="284.20999999999998"/>
    <n v="7"/>
    <n v="0"/>
    <n v="59.64"/>
  </r>
  <r>
    <n v="4565"/>
    <s v="NZ-2024-103445"/>
    <x v="756"/>
    <d v="2024-10-12T00:00:00"/>
    <x v="2"/>
    <s v="First Class"/>
    <s v="LO-9873"/>
    <s v="Louise Thomas"/>
    <x v="0"/>
    <x v="1"/>
    <x v="1"/>
    <x v="1"/>
    <x v="3"/>
    <n v="1374.34"/>
    <n v="2"/>
    <n v="0"/>
    <n v="10.98"/>
  </r>
  <r>
    <n v="4566"/>
    <s v="NZ-2021-508498"/>
    <x v="585"/>
    <d v="2021-10-12T00:00:00"/>
    <x v="1"/>
    <s v="Second Class"/>
    <s v="CH-9933"/>
    <s v="Christopher Enright-Anderson"/>
    <x v="1"/>
    <x v="8"/>
    <x v="8"/>
    <x v="2"/>
    <x v="2"/>
    <n v="48.14"/>
    <n v="2"/>
    <n v="0.2"/>
    <n v="4.72"/>
  </r>
  <r>
    <n v="4567"/>
    <s v="NZ-2023-429239"/>
    <x v="1064"/>
    <d v="2023-12-06T00:00:00"/>
    <x v="0"/>
    <s v="First Class"/>
    <s v="JA-9711"/>
    <s v="Jack Caldwell"/>
    <x v="0"/>
    <x v="1"/>
    <x v="1"/>
    <x v="1"/>
    <x v="7"/>
    <n v="471.51"/>
    <n v="4"/>
    <n v="0"/>
    <n v="115.22"/>
  </r>
  <r>
    <n v="4568"/>
    <s v="NZ-2022-434733"/>
    <x v="88"/>
    <d v="2022-09-25T00:00:00"/>
    <x v="4"/>
    <s v="Standard Class"/>
    <s v="JA-5925"/>
    <s v="Jason Gillespie-Anderson"/>
    <x v="2"/>
    <x v="7"/>
    <x v="7"/>
    <x v="0"/>
    <x v="4"/>
    <n v="424.23"/>
    <n v="7"/>
    <n v="0"/>
    <n v="70.94"/>
  </r>
  <r>
    <n v="4569"/>
    <s v="NZ-2025-292392"/>
    <x v="950"/>
    <d v="2025-04-10T00:00:00"/>
    <x v="3"/>
    <s v="Same Day"/>
    <s v="TA-7599"/>
    <s v="Tayla Armstrong"/>
    <x v="1"/>
    <x v="7"/>
    <x v="7"/>
    <x v="0"/>
    <x v="10"/>
    <n v="178.37"/>
    <n v="8"/>
    <n v="0.15"/>
    <n v="35.24"/>
  </r>
  <r>
    <n v="4570"/>
    <s v="NZ-2023-170242"/>
    <x v="1048"/>
    <d v="2023-02-11T00:00:00"/>
    <x v="0"/>
    <s v="Same Day"/>
    <s v="NE-2894"/>
    <s v="Neville Schwass"/>
    <x v="0"/>
    <x v="5"/>
    <x v="5"/>
    <x v="1"/>
    <x v="3"/>
    <n v="1236.0999999999999"/>
    <n v="7"/>
    <n v="0.1"/>
    <n v="284.68"/>
  </r>
  <r>
    <n v="4571"/>
    <s v="NZ-2021-100122"/>
    <x v="303"/>
    <d v="2021-08-10T00:00:00"/>
    <x v="1"/>
    <s v="Standard Class"/>
    <s v="TR-1419"/>
    <s v="Tracy Fisher"/>
    <x v="0"/>
    <x v="8"/>
    <x v="8"/>
    <x v="0"/>
    <x v="4"/>
    <n v="138.41999999999999"/>
    <n v="7"/>
    <n v="0"/>
    <n v="7.96"/>
  </r>
  <r>
    <n v="4572"/>
    <s v="NZ-2022-701905"/>
    <x v="178"/>
    <d v="2023-01-05T00:00:00"/>
    <x v="0"/>
    <s v="Second Class"/>
    <s v="KA-5339"/>
    <s v="Kay Turner"/>
    <x v="1"/>
    <x v="2"/>
    <x v="2"/>
    <x v="0"/>
    <x v="0"/>
    <n v="1259.8"/>
    <n v="3"/>
    <n v="0.15"/>
    <n v="99.25"/>
  </r>
  <r>
    <n v="4573"/>
    <s v="NZ-2023-767648"/>
    <x v="254"/>
    <d v="2023-08-11T00:00:00"/>
    <x v="0"/>
    <s v="First Class"/>
    <s v="KE-9275"/>
    <s v="Kelvin Ford-Reid"/>
    <x v="1"/>
    <x v="0"/>
    <x v="0"/>
    <x v="2"/>
    <x v="9"/>
    <n v="80.05"/>
    <n v="2"/>
    <n v="0.1"/>
    <n v="2.52"/>
  </r>
  <r>
    <n v="4574"/>
    <s v="NZ-2023-169637"/>
    <x v="129"/>
    <d v="2023-04-01T00:00:00"/>
    <x v="0"/>
    <s v="Same Day"/>
    <s v="SA-8566"/>
    <s v="Samuel Freeth"/>
    <x v="2"/>
    <x v="7"/>
    <x v="7"/>
    <x v="2"/>
    <x v="2"/>
    <n v="958.67"/>
    <n v="4"/>
    <n v="0"/>
    <n v="48.78"/>
  </r>
  <r>
    <n v="4575"/>
    <s v="NZ-2023-387244"/>
    <x v="980"/>
    <d v="2023-12-29T00:00:00"/>
    <x v="0"/>
    <s v="Second Class"/>
    <s v="SC-8731"/>
    <s v="Scarlett Cox"/>
    <x v="0"/>
    <x v="2"/>
    <x v="2"/>
    <x v="0"/>
    <x v="6"/>
    <n v="1055.8599999999999"/>
    <n v="4"/>
    <n v="0"/>
    <n v="298.04000000000002"/>
  </r>
  <r>
    <n v="4576"/>
    <s v="NZ-2023-225223"/>
    <x v="1328"/>
    <d v="2023-12-21T00:00:00"/>
    <x v="0"/>
    <s v="First Class"/>
    <s v="HA-7772"/>
    <s v="Hayden Beattie"/>
    <x v="2"/>
    <x v="2"/>
    <x v="2"/>
    <x v="1"/>
    <x v="1"/>
    <n v="441.41"/>
    <n v="9"/>
    <n v="0.1"/>
    <n v="86.78"/>
  </r>
  <r>
    <n v="4577"/>
    <s v="NZ-2023-585777"/>
    <x v="1296"/>
    <d v="2023-03-19T00:00:00"/>
    <x v="0"/>
    <s v="Same Day"/>
    <s v="MA-2893"/>
    <s v="Marie Linton-Wood"/>
    <x v="2"/>
    <x v="7"/>
    <x v="7"/>
    <x v="1"/>
    <x v="7"/>
    <n v="675.77"/>
    <n v="2"/>
    <n v="0.15"/>
    <n v="43.4"/>
  </r>
  <r>
    <n v="4578"/>
    <s v="NZ-2022-669326"/>
    <x v="831"/>
    <d v="2022-05-13T00:00:00"/>
    <x v="4"/>
    <s v="Same Day"/>
    <s v="PA-8802"/>
    <s v="Paul Gleeson-Williams"/>
    <x v="1"/>
    <x v="4"/>
    <x v="4"/>
    <x v="2"/>
    <x v="11"/>
    <n v="987.39"/>
    <n v="1"/>
    <n v="0.1"/>
    <n v="70.63"/>
  </r>
  <r>
    <n v="4579"/>
    <s v="NZ-2023-633526"/>
    <x v="451"/>
    <d v="2023-10-19T00:00:00"/>
    <x v="0"/>
    <s v="Second Class"/>
    <s v="JA-7146"/>
    <s v="James Jackson"/>
    <x v="0"/>
    <x v="0"/>
    <x v="0"/>
    <x v="2"/>
    <x v="11"/>
    <n v="908.59"/>
    <n v="8"/>
    <n v="0"/>
    <n v="261.63"/>
  </r>
  <r>
    <n v="4580"/>
    <s v="NZ-2022-327126"/>
    <x v="596"/>
    <d v="2022-03-14T00:00:00"/>
    <x v="4"/>
    <s v="Second Class"/>
    <s v="RO-9792"/>
    <s v="Ronald Wilkinson"/>
    <x v="2"/>
    <x v="0"/>
    <x v="0"/>
    <x v="2"/>
    <x v="2"/>
    <n v="875.15"/>
    <n v="10"/>
    <n v="0"/>
    <n v="198.29"/>
  </r>
  <r>
    <n v="4581"/>
    <s v="NZ-2024-683621"/>
    <x v="196"/>
    <d v="2024-03-10T00:00:00"/>
    <x v="2"/>
    <s v="Second Class"/>
    <s v="PA-6944"/>
    <s v="Paul Skinner-Harper"/>
    <x v="2"/>
    <x v="6"/>
    <x v="6"/>
    <x v="1"/>
    <x v="1"/>
    <n v="226.76"/>
    <n v="8"/>
    <n v="0"/>
    <n v="58.92"/>
  </r>
  <r>
    <n v="4582"/>
    <s v="NZ-2024-558088"/>
    <x v="995"/>
    <d v="2024-07-05T00:00:00"/>
    <x v="2"/>
    <s v="Same Day"/>
    <s v="NA-6481"/>
    <s v="Natasha Carpenter"/>
    <x v="1"/>
    <x v="6"/>
    <x v="6"/>
    <x v="2"/>
    <x v="5"/>
    <n v="1332.55"/>
    <n v="3"/>
    <n v="0.15"/>
    <n v="31.48"/>
  </r>
  <r>
    <n v="4583"/>
    <s v="NZ-2022-122616"/>
    <x v="450"/>
    <d v="2022-05-14T00:00:00"/>
    <x v="4"/>
    <s v="Second Class"/>
    <s v="RA-1821"/>
    <s v="Rachel Cresswell"/>
    <x v="2"/>
    <x v="9"/>
    <x v="6"/>
    <x v="1"/>
    <x v="7"/>
    <n v="939.86"/>
    <n v="8"/>
    <n v="0"/>
    <n v="124.51"/>
  </r>
  <r>
    <n v="4584"/>
    <s v="NZ-2022-127047"/>
    <x v="873"/>
    <d v="2022-04-08T00:00:00"/>
    <x v="4"/>
    <s v="First Class"/>
    <s v="MI-8828"/>
    <s v="Michael Johnston"/>
    <x v="2"/>
    <x v="0"/>
    <x v="0"/>
    <x v="1"/>
    <x v="1"/>
    <n v="202.84"/>
    <n v="7"/>
    <n v="0"/>
    <n v="17.66"/>
  </r>
  <r>
    <n v="4585"/>
    <s v="NZ-2022-487904"/>
    <x v="761"/>
    <d v="2022-08-30T00:00:00"/>
    <x v="4"/>
    <s v="Second Class"/>
    <s v="PE-3072"/>
    <s v="Peter Smith"/>
    <x v="1"/>
    <x v="6"/>
    <x v="6"/>
    <x v="1"/>
    <x v="7"/>
    <n v="75.95"/>
    <n v="7"/>
    <n v="0.1"/>
    <n v="1.1000000000000001"/>
  </r>
  <r>
    <n v="4586"/>
    <s v="NZ-2025-341732"/>
    <x v="792"/>
    <d v="2025-02-28T00:00:00"/>
    <x v="3"/>
    <s v="Standard Class"/>
    <s v="JA-3414"/>
    <s v="Jared Warner"/>
    <x v="2"/>
    <x v="6"/>
    <x v="6"/>
    <x v="1"/>
    <x v="3"/>
    <n v="1159.6600000000001"/>
    <n v="6"/>
    <n v="0"/>
    <n v="239.27"/>
  </r>
  <r>
    <n v="4587"/>
    <s v="NZ-2024-693677"/>
    <x v="15"/>
    <d v="2024-06-28T00:00:00"/>
    <x v="2"/>
    <s v="First Class"/>
    <s v="AM-3729"/>
    <s v="Amelia Mason"/>
    <x v="1"/>
    <x v="6"/>
    <x v="6"/>
    <x v="1"/>
    <x v="3"/>
    <n v="713.14"/>
    <n v="7"/>
    <n v="0.15"/>
    <n v="-5.57"/>
  </r>
  <r>
    <n v="4588"/>
    <s v="NZ-2023-909356"/>
    <x v="1134"/>
    <d v="2023-09-02T00:00:00"/>
    <x v="0"/>
    <s v="Standard Class"/>
    <s v="KY-2151"/>
    <s v="Kyle Saunders"/>
    <x v="1"/>
    <x v="3"/>
    <x v="3"/>
    <x v="2"/>
    <x v="2"/>
    <n v="36.11"/>
    <n v="7"/>
    <n v="0.1"/>
    <n v="6.75"/>
  </r>
  <r>
    <n v="4589"/>
    <s v="NZ-2024-930978"/>
    <x v="72"/>
    <d v="2024-08-06T00:00:00"/>
    <x v="2"/>
    <s v="Standard Class"/>
    <s v="SH-6068"/>
    <s v="Shane O'Brien-Green"/>
    <x v="2"/>
    <x v="8"/>
    <x v="8"/>
    <x v="2"/>
    <x v="11"/>
    <n v="342.03"/>
    <n v="8"/>
    <n v="0.1"/>
    <n v="28.49"/>
  </r>
  <r>
    <n v="4590"/>
    <s v="NZ-2025-300940"/>
    <x v="1388"/>
    <d v="2025-07-05T00:00:00"/>
    <x v="3"/>
    <s v="First Class"/>
    <s v="AN-6311"/>
    <s v="Anthony Thomas-Thompson"/>
    <x v="2"/>
    <x v="4"/>
    <x v="4"/>
    <x v="2"/>
    <x v="2"/>
    <n v="1353.82"/>
    <n v="2"/>
    <n v="0.15"/>
    <n v="60.43"/>
  </r>
  <r>
    <n v="4591"/>
    <s v="NZ-2023-163767"/>
    <x v="54"/>
    <d v="2023-11-07T00:00:00"/>
    <x v="0"/>
    <s v="Second Class"/>
    <s v="FI-3527"/>
    <s v="Fiona Davidson"/>
    <x v="2"/>
    <x v="2"/>
    <x v="2"/>
    <x v="2"/>
    <x v="11"/>
    <n v="880.61"/>
    <n v="3"/>
    <n v="0.15"/>
    <n v="194.22"/>
  </r>
  <r>
    <n v="4592"/>
    <s v="NZ-2024-987863"/>
    <x v="1118"/>
    <d v="2024-09-08T00:00:00"/>
    <x v="2"/>
    <s v="First Class"/>
    <s v="SO-5287"/>
    <s v="Sophie Fletcher"/>
    <x v="2"/>
    <x v="6"/>
    <x v="6"/>
    <x v="0"/>
    <x v="6"/>
    <n v="341.39"/>
    <n v="9"/>
    <n v="0.2"/>
    <n v="5.32"/>
  </r>
  <r>
    <n v="4593"/>
    <s v="NZ-2025-774075"/>
    <x v="942"/>
    <d v="2025-02-05T00:00:00"/>
    <x v="3"/>
    <s v="First Class"/>
    <s v="VA-1521"/>
    <s v="Vanessa Edwards"/>
    <x v="1"/>
    <x v="5"/>
    <x v="5"/>
    <x v="1"/>
    <x v="8"/>
    <n v="1424.4"/>
    <n v="9"/>
    <n v="0.2"/>
    <n v="94.33"/>
  </r>
  <r>
    <n v="4594"/>
    <s v="NZ-2022-673698"/>
    <x v="86"/>
    <d v="2022-11-07T00:00:00"/>
    <x v="4"/>
    <s v="First Class"/>
    <s v="SA-9918"/>
    <s v="Sally Anderson-Stratton"/>
    <x v="1"/>
    <x v="5"/>
    <x v="5"/>
    <x v="0"/>
    <x v="4"/>
    <n v="591.12"/>
    <n v="1"/>
    <n v="0.15"/>
    <n v="103.02"/>
  </r>
  <r>
    <n v="4595"/>
    <s v="NZ-2021-765166"/>
    <x v="747"/>
    <d v="2021-11-10T00:00:00"/>
    <x v="1"/>
    <s v="Same Day"/>
    <s v="DY-3252"/>
    <s v="Dylan Williams"/>
    <x v="2"/>
    <x v="3"/>
    <x v="3"/>
    <x v="1"/>
    <x v="8"/>
    <n v="1175.2"/>
    <n v="5"/>
    <n v="0.2"/>
    <n v="18.05"/>
  </r>
  <r>
    <n v="4596"/>
    <s v="NZ-2025-665387"/>
    <x v="1355"/>
    <d v="2025-04-06T00:00:00"/>
    <x v="3"/>
    <s v="First Class"/>
    <s v="HE-8700"/>
    <s v="Helen Higgins"/>
    <x v="1"/>
    <x v="3"/>
    <x v="3"/>
    <x v="0"/>
    <x v="10"/>
    <n v="505.17"/>
    <n v="10"/>
    <n v="0"/>
    <n v="65.77"/>
  </r>
  <r>
    <n v="4597"/>
    <s v="NZ-2024-462713"/>
    <x v="1113"/>
    <d v="2024-04-21T00:00:00"/>
    <x v="2"/>
    <s v="Standard Class"/>
    <s v="TH-1427"/>
    <s v="Thomas Perry"/>
    <x v="0"/>
    <x v="2"/>
    <x v="2"/>
    <x v="0"/>
    <x v="0"/>
    <n v="1138.53"/>
    <n v="8"/>
    <n v="0.15"/>
    <n v="268.91000000000003"/>
  </r>
  <r>
    <n v="4598"/>
    <s v="NZ-2021-767097"/>
    <x v="1117"/>
    <d v="2021-09-26T00:00:00"/>
    <x v="1"/>
    <s v="First Class"/>
    <s v="NE-9369"/>
    <s v="Neil Perano"/>
    <x v="0"/>
    <x v="4"/>
    <x v="4"/>
    <x v="0"/>
    <x v="0"/>
    <n v="414.96"/>
    <n v="4"/>
    <n v="0.1"/>
    <n v="3.59"/>
  </r>
  <r>
    <n v="4599"/>
    <s v="NZ-2021-239488"/>
    <x v="1019"/>
    <d v="2021-08-14T00:00:00"/>
    <x v="1"/>
    <s v="Second Class"/>
    <s v="JU-9042"/>
    <s v="Justine Gardiner"/>
    <x v="0"/>
    <x v="0"/>
    <x v="0"/>
    <x v="1"/>
    <x v="8"/>
    <n v="805"/>
    <n v="9"/>
    <n v="0.1"/>
    <n v="40.08"/>
  </r>
  <r>
    <n v="4600"/>
    <s v="NZ-2025-135527"/>
    <x v="342"/>
    <d v="2025-07-17T00:00:00"/>
    <x v="3"/>
    <s v="Second Class"/>
    <s v="LU-9774"/>
    <s v="Lucy Campbell"/>
    <x v="0"/>
    <x v="3"/>
    <x v="3"/>
    <x v="2"/>
    <x v="5"/>
    <n v="201.92"/>
    <n v="4"/>
    <n v="0.1"/>
    <n v="-1.82"/>
  </r>
  <r>
    <n v="4601"/>
    <s v="NZ-2021-940996"/>
    <x v="1186"/>
    <d v="2021-08-03T00:00:00"/>
    <x v="1"/>
    <s v="Second Class"/>
    <s v="LU-5288"/>
    <s v="Luke Berkahn"/>
    <x v="2"/>
    <x v="0"/>
    <x v="0"/>
    <x v="2"/>
    <x v="2"/>
    <n v="945.89"/>
    <n v="10"/>
    <n v="0.1"/>
    <n v="1.1599999999999999"/>
  </r>
  <r>
    <n v="4602"/>
    <s v="NZ-2023-136241"/>
    <x v="1331"/>
    <d v="2023-02-12T00:00:00"/>
    <x v="0"/>
    <s v="First Class"/>
    <s v="EL-8535"/>
    <s v="Ella Larsen"/>
    <x v="0"/>
    <x v="1"/>
    <x v="1"/>
    <x v="1"/>
    <x v="1"/>
    <n v="50.72"/>
    <n v="8"/>
    <n v="0.1"/>
    <n v="-0.47"/>
  </r>
  <r>
    <n v="4603"/>
    <s v="NZ-2025-991372"/>
    <x v="820"/>
    <d v="2025-06-05T00:00:00"/>
    <x v="3"/>
    <s v="Same Day"/>
    <s v="TH-8220"/>
    <s v="Thomas Kay"/>
    <x v="0"/>
    <x v="7"/>
    <x v="7"/>
    <x v="0"/>
    <x v="0"/>
    <n v="264.17"/>
    <n v="9"/>
    <n v="0"/>
    <n v="58.59"/>
  </r>
  <r>
    <n v="4604"/>
    <s v="NZ-2024-891525"/>
    <x v="1025"/>
    <d v="2024-01-07T00:00:00"/>
    <x v="2"/>
    <s v="First Class"/>
    <s v="AS-6927"/>
    <s v="Ashley Allan"/>
    <x v="0"/>
    <x v="3"/>
    <x v="3"/>
    <x v="0"/>
    <x v="0"/>
    <n v="158"/>
    <n v="2"/>
    <n v="0.15"/>
    <n v="12.41"/>
  </r>
  <r>
    <n v="4605"/>
    <s v="NZ-2021-784101"/>
    <x v="461"/>
    <d v="2021-09-07T00:00:00"/>
    <x v="1"/>
    <s v="Same Day"/>
    <s v="JA-1353"/>
    <s v="Jasmine Williamson"/>
    <x v="0"/>
    <x v="1"/>
    <x v="1"/>
    <x v="0"/>
    <x v="10"/>
    <n v="983.78"/>
    <n v="9"/>
    <n v="0.1"/>
    <n v="150.38"/>
  </r>
  <r>
    <n v="4606"/>
    <s v="NZ-2024-739914"/>
    <x v="731"/>
    <d v="2024-07-09T00:00:00"/>
    <x v="2"/>
    <s v="Standard Class"/>
    <s v="RA-5870"/>
    <s v="Raymond Lawson"/>
    <x v="2"/>
    <x v="2"/>
    <x v="2"/>
    <x v="1"/>
    <x v="3"/>
    <n v="1335.22"/>
    <n v="4"/>
    <n v="0.1"/>
    <n v="231.36"/>
  </r>
  <r>
    <n v="4607"/>
    <s v="NZ-2023-485006"/>
    <x v="1405"/>
    <d v="2023-09-18T00:00:00"/>
    <x v="0"/>
    <s v="Same Day"/>
    <s v="IS-2044"/>
    <s v="Isaac Richards"/>
    <x v="1"/>
    <x v="0"/>
    <x v="0"/>
    <x v="1"/>
    <x v="7"/>
    <n v="1110.3900000000001"/>
    <n v="10"/>
    <n v="0.15"/>
    <n v="239.83"/>
  </r>
  <r>
    <n v="4608"/>
    <s v="NZ-2021-285717"/>
    <x v="1340"/>
    <d v="2021-08-24T00:00:00"/>
    <x v="1"/>
    <s v="First Class"/>
    <s v="KE-6066"/>
    <s v="Kelly Goodwin"/>
    <x v="0"/>
    <x v="9"/>
    <x v="6"/>
    <x v="2"/>
    <x v="9"/>
    <n v="166.79"/>
    <n v="10"/>
    <n v="0.2"/>
    <n v="18.37"/>
  </r>
  <r>
    <n v="4609"/>
    <s v="NZ-2024-217688"/>
    <x v="63"/>
    <d v="2024-02-08T00:00:00"/>
    <x v="2"/>
    <s v="Same Day"/>
    <s v="DA-5460"/>
    <s v="Darrin O'Connor"/>
    <x v="0"/>
    <x v="5"/>
    <x v="5"/>
    <x v="0"/>
    <x v="4"/>
    <n v="1236.3399999999999"/>
    <n v="4"/>
    <n v="0"/>
    <n v="74.75"/>
  </r>
  <r>
    <n v="4610"/>
    <s v="NZ-2021-294355"/>
    <x v="1312"/>
    <d v="2021-08-14T00:00:00"/>
    <x v="1"/>
    <s v="Second Class"/>
    <s v="MU-3678"/>
    <s v="Murray Kennedy"/>
    <x v="1"/>
    <x v="2"/>
    <x v="2"/>
    <x v="1"/>
    <x v="8"/>
    <n v="290.2"/>
    <n v="1"/>
    <n v="0.1"/>
    <n v="40.54"/>
  </r>
  <r>
    <n v="4611"/>
    <s v="NZ-2024-156437"/>
    <x v="1275"/>
    <d v="2024-02-21T00:00:00"/>
    <x v="2"/>
    <s v="Second Class"/>
    <s v="CH-3934"/>
    <s v="Charlotte McMillan"/>
    <x v="2"/>
    <x v="9"/>
    <x v="6"/>
    <x v="0"/>
    <x v="6"/>
    <n v="1232.1600000000001"/>
    <n v="1"/>
    <n v="0"/>
    <n v="214.59"/>
  </r>
  <r>
    <n v="4612"/>
    <s v="NZ-2023-261020"/>
    <x v="1295"/>
    <d v="2023-11-16T00:00:00"/>
    <x v="0"/>
    <s v="First Class"/>
    <s v="FA-8972"/>
    <s v="Faith McKay"/>
    <x v="0"/>
    <x v="1"/>
    <x v="1"/>
    <x v="2"/>
    <x v="11"/>
    <n v="576.4"/>
    <n v="1"/>
    <n v="0.2"/>
    <n v="39.67"/>
  </r>
  <r>
    <n v="4613"/>
    <s v="NZ-2024-525148"/>
    <x v="862"/>
    <d v="2024-01-14T00:00:00"/>
    <x v="2"/>
    <s v="Same Day"/>
    <s v="JO-5069"/>
    <s v="Jonathan Griffiths-Harris"/>
    <x v="2"/>
    <x v="5"/>
    <x v="5"/>
    <x v="1"/>
    <x v="8"/>
    <n v="591.80999999999995"/>
    <n v="10"/>
    <n v="0.1"/>
    <n v="152.93"/>
  </r>
  <r>
    <n v="4614"/>
    <s v="NZ-2024-655706"/>
    <x v="93"/>
    <d v="2024-12-24T00:00:00"/>
    <x v="2"/>
    <s v="Standard Class"/>
    <s v="RU-6113"/>
    <s v="Ruby Phillips"/>
    <x v="0"/>
    <x v="2"/>
    <x v="2"/>
    <x v="2"/>
    <x v="9"/>
    <n v="149.03"/>
    <n v="8"/>
    <n v="0.15"/>
    <n v="-1.68"/>
  </r>
  <r>
    <n v="4615"/>
    <s v="NZ-2023-654696"/>
    <x v="49"/>
    <d v="2023-09-04T00:00:00"/>
    <x v="0"/>
    <s v="First Class"/>
    <s v="TA-4691"/>
    <s v="Tania Hills-Jensen"/>
    <x v="1"/>
    <x v="7"/>
    <x v="7"/>
    <x v="2"/>
    <x v="11"/>
    <n v="153.29"/>
    <n v="2"/>
    <n v="0.1"/>
    <n v="24.8"/>
  </r>
  <r>
    <n v="4616"/>
    <s v="NZ-2025-452662"/>
    <x v="1269"/>
    <d v="2025-02-11T00:00:00"/>
    <x v="3"/>
    <s v="Standard Class"/>
    <s v="CL-9996"/>
    <s v="Clinton Anderson"/>
    <x v="1"/>
    <x v="1"/>
    <x v="1"/>
    <x v="2"/>
    <x v="9"/>
    <n v="146.25"/>
    <n v="3"/>
    <n v="0.2"/>
    <n v="23.45"/>
  </r>
  <r>
    <n v="4617"/>
    <s v="NZ-2024-803840"/>
    <x v="296"/>
    <d v="2024-02-17T00:00:00"/>
    <x v="2"/>
    <s v="Same Day"/>
    <s v="BR-4656"/>
    <s v="Brett Wilkinson"/>
    <x v="0"/>
    <x v="3"/>
    <x v="3"/>
    <x v="1"/>
    <x v="7"/>
    <n v="752.23"/>
    <n v="6"/>
    <n v="0"/>
    <n v="137.76"/>
  </r>
  <r>
    <n v="4618"/>
    <s v="NZ-2023-539474"/>
    <x v="533"/>
    <d v="2023-06-24T00:00:00"/>
    <x v="0"/>
    <s v="Standard Class"/>
    <s v="GE-8210"/>
    <s v="Gerard Jones-Reeves"/>
    <x v="1"/>
    <x v="3"/>
    <x v="3"/>
    <x v="0"/>
    <x v="0"/>
    <n v="1268.93"/>
    <n v="9"/>
    <n v="0"/>
    <n v="111.97"/>
  </r>
  <r>
    <n v="4619"/>
    <s v="NZ-2022-203186"/>
    <x v="253"/>
    <d v="2022-04-04T00:00:00"/>
    <x v="4"/>
    <s v="First Class"/>
    <s v="JO-5350"/>
    <s v="Joshua Waller"/>
    <x v="2"/>
    <x v="3"/>
    <x v="3"/>
    <x v="0"/>
    <x v="10"/>
    <n v="1091.1199999999999"/>
    <n v="2"/>
    <n v="0.15"/>
    <n v="132.05000000000001"/>
  </r>
  <r>
    <n v="4620"/>
    <s v="NZ-2024-535949"/>
    <x v="326"/>
    <d v="2024-09-12T00:00:00"/>
    <x v="2"/>
    <s v="First Class"/>
    <s v="KE-1072"/>
    <s v="Kerry Francis"/>
    <x v="2"/>
    <x v="9"/>
    <x v="6"/>
    <x v="2"/>
    <x v="5"/>
    <n v="645.80999999999995"/>
    <n v="6"/>
    <n v="0.1"/>
    <n v="154.29"/>
  </r>
  <r>
    <n v="4621"/>
    <s v="NZ-2023-539835"/>
    <x v="980"/>
    <d v="2023-12-29T00:00:00"/>
    <x v="0"/>
    <s v="Second Class"/>
    <s v="HA-4478"/>
    <s v="Hannah Rowlands"/>
    <x v="1"/>
    <x v="1"/>
    <x v="1"/>
    <x v="1"/>
    <x v="1"/>
    <n v="1378.32"/>
    <n v="10"/>
    <n v="0.1"/>
    <n v="357.4"/>
  </r>
  <r>
    <n v="4622"/>
    <s v="NZ-2025-845247"/>
    <x v="999"/>
    <d v="2025-06-15T00:00:00"/>
    <x v="3"/>
    <s v="Standard Class"/>
    <s v="WI-2370"/>
    <s v="William Perry"/>
    <x v="2"/>
    <x v="9"/>
    <x v="6"/>
    <x v="0"/>
    <x v="4"/>
    <n v="606.76"/>
    <n v="4"/>
    <n v="0.2"/>
    <n v="100.96"/>
  </r>
  <r>
    <n v="4623"/>
    <s v="NZ-2024-617740"/>
    <x v="1267"/>
    <d v="2024-07-24T00:00:00"/>
    <x v="2"/>
    <s v="First Class"/>
    <s v="SC-9622"/>
    <s v="Scott Thomas"/>
    <x v="1"/>
    <x v="9"/>
    <x v="6"/>
    <x v="0"/>
    <x v="0"/>
    <n v="732.41"/>
    <n v="7"/>
    <n v="0"/>
    <n v="87.01"/>
  </r>
  <r>
    <n v="4624"/>
    <s v="NZ-2025-463142"/>
    <x v="327"/>
    <d v="2025-02-05T00:00:00"/>
    <x v="3"/>
    <s v="Standard Class"/>
    <s v="RA-8294"/>
    <s v="Rachel Waller"/>
    <x v="2"/>
    <x v="5"/>
    <x v="5"/>
    <x v="0"/>
    <x v="6"/>
    <n v="73.38"/>
    <n v="10"/>
    <n v="0.1"/>
    <n v="6.7"/>
  </r>
  <r>
    <n v="4625"/>
    <s v="NZ-2022-340528"/>
    <x v="1159"/>
    <d v="2022-06-04T00:00:00"/>
    <x v="4"/>
    <s v="First Class"/>
    <s v="JO-9092"/>
    <s v="John Fenton"/>
    <x v="1"/>
    <x v="0"/>
    <x v="0"/>
    <x v="0"/>
    <x v="10"/>
    <n v="501.33"/>
    <n v="6"/>
    <n v="0"/>
    <n v="0.55000000000000004"/>
  </r>
  <r>
    <n v="4626"/>
    <s v="NZ-2024-922838"/>
    <x v="1223"/>
    <d v="2024-03-21T00:00:00"/>
    <x v="2"/>
    <s v="Same Day"/>
    <s v="JO-4697"/>
    <s v="John Boyd"/>
    <x v="1"/>
    <x v="6"/>
    <x v="6"/>
    <x v="2"/>
    <x v="11"/>
    <n v="696.22"/>
    <n v="1"/>
    <n v="0.1"/>
    <n v="16.25"/>
  </r>
  <r>
    <n v="4627"/>
    <s v="NZ-2021-734603"/>
    <x v="119"/>
    <d v="2021-07-15T00:00:00"/>
    <x v="1"/>
    <s v="Same Day"/>
    <s v="NI-2351"/>
    <s v="Nicholas Fuller"/>
    <x v="2"/>
    <x v="0"/>
    <x v="0"/>
    <x v="2"/>
    <x v="11"/>
    <n v="145.9"/>
    <n v="1"/>
    <n v="0"/>
    <n v="3.82"/>
  </r>
  <r>
    <n v="4628"/>
    <s v="NZ-2024-427327"/>
    <x v="90"/>
    <d v="2024-07-25T00:00:00"/>
    <x v="2"/>
    <s v="Second Class"/>
    <s v="ST-5227"/>
    <s v="Stephanie Whyte"/>
    <x v="1"/>
    <x v="2"/>
    <x v="2"/>
    <x v="0"/>
    <x v="10"/>
    <n v="659.7"/>
    <n v="1"/>
    <n v="0.15"/>
    <n v="65.58"/>
  </r>
  <r>
    <n v="4629"/>
    <s v="NZ-2024-361680"/>
    <x v="462"/>
    <d v="2024-03-16T00:00:00"/>
    <x v="2"/>
    <s v="Same Day"/>
    <s v="JE-8166"/>
    <s v="Jennifer Simonsen"/>
    <x v="0"/>
    <x v="1"/>
    <x v="1"/>
    <x v="1"/>
    <x v="1"/>
    <n v="1077.94"/>
    <n v="5"/>
    <n v="0"/>
    <n v="322.72000000000003"/>
  </r>
  <r>
    <n v="4630"/>
    <s v="NZ-2021-808259"/>
    <x v="974"/>
    <d v="2021-11-21T00:00:00"/>
    <x v="1"/>
    <s v="First Class"/>
    <s v="NI-4069"/>
    <s v="Nicholas Howell"/>
    <x v="2"/>
    <x v="4"/>
    <x v="4"/>
    <x v="1"/>
    <x v="8"/>
    <n v="914.48"/>
    <n v="7"/>
    <n v="0.2"/>
    <n v="-16.23"/>
  </r>
  <r>
    <n v="4631"/>
    <s v="NZ-2024-477476"/>
    <x v="845"/>
    <d v="2024-09-28T00:00:00"/>
    <x v="2"/>
    <s v="Same Day"/>
    <s v="AN-3261"/>
    <s v="Anna Kelly-Shand"/>
    <x v="0"/>
    <x v="1"/>
    <x v="1"/>
    <x v="2"/>
    <x v="5"/>
    <n v="1243.3599999999999"/>
    <n v="4"/>
    <n v="0"/>
    <n v="174.27"/>
  </r>
  <r>
    <n v="4632"/>
    <s v="NZ-2021-315010"/>
    <x v="1273"/>
    <d v="2021-09-05T00:00:00"/>
    <x v="1"/>
    <s v="First Class"/>
    <s v="NI-8845"/>
    <s v="Nicholas Ching"/>
    <x v="2"/>
    <x v="0"/>
    <x v="0"/>
    <x v="2"/>
    <x v="5"/>
    <n v="815.12"/>
    <n v="9"/>
    <n v="0.2"/>
    <n v="107.54"/>
  </r>
  <r>
    <n v="4633"/>
    <s v="NZ-2022-995046"/>
    <x v="1305"/>
    <d v="2022-08-31T00:00:00"/>
    <x v="4"/>
    <s v="Same Day"/>
    <s v="RI-9406"/>
    <s v="Richard Baker-Shaw"/>
    <x v="1"/>
    <x v="6"/>
    <x v="6"/>
    <x v="1"/>
    <x v="7"/>
    <n v="135.01"/>
    <n v="10"/>
    <n v="0.2"/>
    <n v="12.38"/>
  </r>
  <r>
    <n v="4634"/>
    <s v="NZ-2022-232913"/>
    <x v="492"/>
    <d v="2022-03-08T00:00:00"/>
    <x v="4"/>
    <s v="First Class"/>
    <s v="GE-4442"/>
    <s v="Georgina Williams"/>
    <x v="2"/>
    <x v="4"/>
    <x v="4"/>
    <x v="1"/>
    <x v="7"/>
    <n v="1018.28"/>
    <n v="9"/>
    <n v="0.1"/>
    <n v="70"/>
  </r>
  <r>
    <n v="4635"/>
    <s v="NZ-2021-635001"/>
    <x v="220"/>
    <d v="2021-12-15T00:00:00"/>
    <x v="1"/>
    <s v="Same Day"/>
    <s v="MA-3282"/>
    <s v="Mark Gardner"/>
    <x v="0"/>
    <x v="6"/>
    <x v="6"/>
    <x v="0"/>
    <x v="10"/>
    <n v="196.11"/>
    <n v="10"/>
    <n v="0.1"/>
    <n v="34.56"/>
  </r>
  <r>
    <n v="4636"/>
    <s v="NZ-2024-598726"/>
    <x v="714"/>
    <d v="2024-04-04T00:00:00"/>
    <x v="2"/>
    <s v="First Class"/>
    <s v="EL-3430"/>
    <s v="Elizabeth Day"/>
    <x v="0"/>
    <x v="6"/>
    <x v="6"/>
    <x v="1"/>
    <x v="7"/>
    <n v="337.23"/>
    <n v="7"/>
    <n v="0.15"/>
    <n v="19.18"/>
  </r>
  <r>
    <n v="4637"/>
    <s v="NZ-2025-927015"/>
    <x v="209"/>
    <d v="2025-01-22T00:00:00"/>
    <x v="3"/>
    <s v="Same Day"/>
    <s v="HA-6732"/>
    <s v="Harper Evans-Meads"/>
    <x v="2"/>
    <x v="0"/>
    <x v="0"/>
    <x v="1"/>
    <x v="1"/>
    <n v="95.57"/>
    <n v="1"/>
    <n v="0"/>
    <n v="8.3800000000000008"/>
  </r>
  <r>
    <n v="4638"/>
    <s v="NZ-2024-165241"/>
    <x v="1181"/>
    <d v="2024-03-04T00:00:00"/>
    <x v="2"/>
    <s v="Standard Class"/>
    <s v="JO-5310"/>
    <s v="Joanna Harris"/>
    <x v="1"/>
    <x v="6"/>
    <x v="6"/>
    <x v="0"/>
    <x v="4"/>
    <n v="1193.18"/>
    <n v="2"/>
    <n v="0"/>
    <n v="354.39"/>
  </r>
  <r>
    <n v="4639"/>
    <s v="NZ-2023-436159"/>
    <x v="73"/>
    <d v="2023-04-07T00:00:00"/>
    <x v="0"/>
    <s v="Second Class"/>
    <s v="CA-5197"/>
    <s v="Caleb Andrew"/>
    <x v="2"/>
    <x v="9"/>
    <x v="6"/>
    <x v="0"/>
    <x v="6"/>
    <n v="677.8"/>
    <n v="2"/>
    <n v="0"/>
    <n v="6.65"/>
  </r>
  <r>
    <n v="4640"/>
    <s v="NZ-2021-919033"/>
    <x v="1207"/>
    <d v="2021-10-01T00:00:00"/>
    <x v="1"/>
    <s v="Same Day"/>
    <s v="NI-9308"/>
    <s v="Nicole Anderson"/>
    <x v="1"/>
    <x v="1"/>
    <x v="1"/>
    <x v="2"/>
    <x v="2"/>
    <n v="382.7"/>
    <n v="1"/>
    <n v="0.1"/>
    <n v="89.09"/>
  </r>
  <r>
    <n v="4641"/>
    <s v="NZ-2022-452899"/>
    <x v="1212"/>
    <d v="2022-11-04T00:00:00"/>
    <x v="4"/>
    <s v="Second Class"/>
    <s v="LY-4484"/>
    <s v="Lynette Ireland"/>
    <x v="1"/>
    <x v="4"/>
    <x v="4"/>
    <x v="1"/>
    <x v="1"/>
    <n v="68.92"/>
    <n v="5"/>
    <n v="0.15"/>
    <n v="2.25"/>
  </r>
  <r>
    <n v="4642"/>
    <s v="NZ-2022-849472"/>
    <x v="642"/>
    <d v="2022-10-25T00:00:00"/>
    <x v="4"/>
    <s v="First Class"/>
    <s v="AM-8298"/>
    <s v="Amanda Payne"/>
    <x v="0"/>
    <x v="3"/>
    <x v="3"/>
    <x v="1"/>
    <x v="3"/>
    <n v="425.37"/>
    <n v="8"/>
    <n v="0.1"/>
    <n v="25.3"/>
  </r>
  <r>
    <n v="4643"/>
    <s v="NZ-2021-162062"/>
    <x v="224"/>
    <d v="2021-12-10T00:00:00"/>
    <x v="1"/>
    <s v="Standard Class"/>
    <s v="RI-6483"/>
    <s v="Richard Monk"/>
    <x v="1"/>
    <x v="9"/>
    <x v="6"/>
    <x v="1"/>
    <x v="7"/>
    <n v="227.63"/>
    <n v="7"/>
    <n v="0.1"/>
    <n v="53.37"/>
  </r>
  <r>
    <n v="4644"/>
    <s v="NZ-2024-703035"/>
    <x v="34"/>
    <d v="2024-02-27T00:00:00"/>
    <x v="2"/>
    <s v="Standard Class"/>
    <s v="CH-1224"/>
    <s v="Christopher Law"/>
    <x v="2"/>
    <x v="6"/>
    <x v="6"/>
    <x v="1"/>
    <x v="1"/>
    <n v="1232.76"/>
    <n v="9"/>
    <n v="0"/>
    <n v="201.49"/>
  </r>
  <r>
    <n v="4645"/>
    <s v="NZ-2023-652593"/>
    <x v="603"/>
    <d v="2023-07-06T00:00:00"/>
    <x v="0"/>
    <s v="Same Day"/>
    <s v="HE-9987"/>
    <s v="Heather Pope"/>
    <x v="0"/>
    <x v="5"/>
    <x v="5"/>
    <x v="0"/>
    <x v="0"/>
    <n v="1167.3"/>
    <n v="8"/>
    <n v="0"/>
    <n v="210.53"/>
  </r>
  <r>
    <n v="4646"/>
    <s v="NZ-2023-990463"/>
    <x v="1006"/>
    <d v="2023-08-12T00:00:00"/>
    <x v="0"/>
    <s v="Second Class"/>
    <s v="OL-2874"/>
    <s v="Olivia Frost"/>
    <x v="2"/>
    <x v="3"/>
    <x v="3"/>
    <x v="1"/>
    <x v="7"/>
    <n v="702.3"/>
    <n v="10"/>
    <n v="0.15"/>
    <n v="78.12"/>
  </r>
  <r>
    <n v="4647"/>
    <s v="NZ-2023-132735"/>
    <x v="376"/>
    <d v="2023-12-27T00:00:00"/>
    <x v="0"/>
    <s v="Second Class"/>
    <s v="KA-3809"/>
    <s v="Katherine Curtis-Fairhall"/>
    <x v="0"/>
    <x v="9"/>
    <x v="6"/>
    <x v="2"/>
    <x v="5"/>
    <n v="554.22"/>
    <n v="10"/>
    <n v="0.2"/>
    <n v="-4.2300000000000004"/>
  </r>
  <r>
    <n v="4648"/>
    <s v="NZ-2024-256747"/>
    <x v="364"/>
    <d v="2024-02-17T00:00:00"/>
    <x v="2"/>
    <s v="Standard Class"/>
    <s v="CR-4484"/>
    <s v="Craig Gardiner-Anderson"/>
    <x v="0"/>
    <x v="5"/>
    <x v="5"/>
    <x v="1"/>
    <x v="1"/>
    <n v="27.07"/>
    <n v="1"/>
    <n v="0"/>
    <n v="5.88"/>
  </r>
  <r>
    <n v="4649"/>
    <s v="NZ-2023-713738"/>
    <x v="1023"/>
    <d v="2023-06-24T00:00:00"/>
    <x v="0"/>
    <s v="First Class"/>
    <s v="RA-6920"/>
    <s v="Rachael Harris"/>
    <x v="1"/>
    <x v="4"/>
    <x v="4"/>
    <x v="2"/>
    <x v="5"/>
    <n v="117.46"/>
    <n v="8"/>
    <n v="0"/>
    <n v="10.91"/>
  </r>
  <r>
    <n v="4650"/>
    <s v="NZ-2022-948926"/>
    <x v="961"/>
    <d v="2022-12-22T00:00:00"/>
    <x v="4"/>
    <s v="First Class"/>
    <s v="NA-4728"/>
    <s v="Natasha Doyle"/>
    <x v="0"/>
    <x v="7"/>
    <x v="7"/>
    <x v="1"/>
    <x v="1"/>
    <n v="1146.5899999999999"/>
    <n v="8"/>
    <n v="0.2"/>
    <n v="140.96"/>
  </r>
  <r>
    <n v="4651"/>
    <s v="NZ-2023-512620"/>
    <x v="571"/>
    <d v="2023-12-07T00:00:00"/>
    <x v="0"/>
    <s v="Standard Class"/>
    <s v="CA-2910"/>
    <s v="Caitlin Davies-Beard"/>
    <x v="1"/>
    <x v="0"/>
    <x v="0"/>
    <x v="0"/>
    <x v="6"/>
    <n v="1478.14"/>
    <n v="1"/>
    <n v="0.1"/>
    <n v="119.72"/>
  </r>
  <r>
    <n v="4652"/>
    <s v="NZ-2022-226517"/>
    <x v="118"/>
    <d v="2022-04-25T00:00:00"/>
    <x v="4"/>
    <s v="Standard Class"/>
    <s v="SA-4796"/>
    <s v="Samuel Hansen"/>
    <x v="1"/>
    <x v="6"/>
    <x v="6"/>
    <x v="1"/>
    <x v="1"/>
    <n v="1085.9000000000001"/>
    <n v="7"/>
    <n v="0.15"/>
    <n v="20.7"/>
  </r>
  <r>
    <n v="4653"/>
    <s v="NZ-2021-236353"/>
    <x v="1186"/>
    <d v="2021-08-04T00:00:00"/>
    <x v="1"/>
    <s v="Same Day"/>
    <s v="EV-7566"/>
    <s v="Eva Orr"/>
    <x v="0"/>
    <x v="2"/>
    <x v="2"/>
    <x v="0"/>
    <x v="4"/>
    <n v="1046.54"/>
    <n v="10"/>
    <n v="0.15"/>
    <n v="192.76"/>
  </r>
  <r>
    <n v="4654"/>
    <s v="NZ-2025-719930"/>
    <x v="825"/>
    <d v="2025-04-17T00:00:00"/>
    <x v="3"/>
    <s v="First Class"/>
    <s v="JO-6157"/>
    <s v="Jonathan Riley-Mitchell"/>
    <x v="2"/>
    <x v="8"/>
    <x v="8"/>
    <x v="2"/>
    <x v="2"/>
    <n v="604.74"/>
    <n v="7"/>
    <n v="0"/>
    <n v="61.15"/>
  </r>
  <r>
    <n v="4655"/>
    <s v="NZ-2025-604976"/>
    <x v="650"/>
    <d v="2025-03-27T00:00:00"/>
    <x v="3"/>
    <s v="Same Day"/>
    <s v="JI-2578"/>
    <s v="Jillian Brown"/>
    <x v="1"/>
    <x v="6"/>
    <x v="6"/>
    <x v="0"/>
    <x v="0"/>
    <n v="1433.18"/>
    <n v="8"/>
    <n v="0.15"/>
    <n v="316.62"/>
  </r>
  <r>
    <n v="4656"/>
    <s v="NZ-2025-508727"/>
    <x v="1081"/>
    <d v="2025-04-15T00:00:00"/>
    <x v="3"/>
    <s v="Second Class"/>
    <s v="GR-1864"/>
    <s v="Grace Franklin"/>
    <x v="2"/>
    <x v="9"/>
    <x v="6"/>
    <x v="2"/>
    <x v="2"/>
    <n v="608.51"/>
    <n v="3"/>
    <n v="0.15"/>
    <n v="49.34"/>
  </r>
  <r>
    <n v="4657"/>
    <s v="NZ-2024-983259"/>
    <x v="61"/>
    <d v="2024-02-25T00:00:00"/>
    <x v="2"/>
    <s v="Same Day"/>
    <s v="LI-5320"/>
    <s v="Lisa McCallum"/>
    <x v="2"/>
    <x v="6"/>
    <x v="6"/>
    <x v="2"/>
    <x v="11"/>
    <n v="885.05"/>
    <n v="6"/>
    <n v="0.15"/>
    <n v="186.82"/>
  </r>
  <r>
    <n v="4658"/>
    <s v="NZ-2024-562064"/>
    <x v="1026"/>
    <d v="2024-11-16T00:00:00"/>
    <x v="2"/>
    <s v="Standard Class"/>
    <s v="SU-9813"/>
    <s v="Suzanne Brown-Gray"/>
    <x v="2"/>
    <x v="3"/>
    <x v="3"/>
    <x v="2"/>
    <x v="11"/>
    <n v="206.5"/>
    <n v="3"/>
    <n v="0"/>
    <n v="19.72"/>
  </r>
  <r>
    <n v="4659"/>
    <s v="NZ-2022-870196"/>
    <x v="1234"/>
    <d v="2022-03-17T00:00:00"/>
    <x v="4"/>
    <s v="Second Class"/>
    <s v="PH-6974"/>
    <s v="Phillip Fletcher"/>
    <x v="1"/>
    <x v="8"/>
    <x v="8"/>
    <x v="0"/>
    <x v="10"/>
    <n v="1275.32"/>
    <n v="10"/>
    <n v="0.15"/>
    <n v="-15.91"/>
  </r>
  <r>
    <n v="4660"/>
    <s v="NZ-2023-779995"/>
    <x v="978"/>
    <d v="2023-07-18T00:00:00"/>
    <x v="0"/>
    <s v="Second Class"/>
    <s v="AN-1099"/>
    <s v="Anthony Hoare"/>
    <x v="0"/>
    <x v="7"/>
    <x v="7"/>
    <x v="0"/>
    <x v="10"/>
    <n v="329.02"/>
    <n v="4"/>
    <n v="0.15"/>
    <n v="29.76"/>
  </r>
  <r>
    <n v="4661"/>
    <s v="NZ-2024-439632"/>
    <x v="1271"/>
    <d v="2024-05-11T00:00:00"/>
    <x v="2"/>
    <s v="Standard Class"/>
    <s v="MA-8859"/>
    <s v="Mary Harris"/>
    <x v="2"/>
    <x v="4"/>
    <x v="4"/>
    <x v="0"/>
    <x v="10"/>
    <n v="1391.49"/>
    <n v="3"/>
    <n v="0"/>
    <n v="250.2"/>
  </r>
  <r>
    <n v="4662"/>
    <s v="NZ-2025-748983"/>
    <x v="755"/>
    <d v="2025-03-09T00:00:00"/>
    <x v="3"/>
    <s v="First Class"/>
    <s v="DA-6662"/>
    <s v="David Brown"/>
    <x v="0"/>
    <x v="2"/>
    <x v="2"/>
    <x v="1"/>
    <x v="3"/>
    <n v="1378.02"/>
    <n v="9"/>
    <n v="0.1"/>
    <n v="121.41"/>
  </r>
  <r>
    <n v="4663"/>
    <s v="NZ-2024-807074"/>
    <x v="962"/>
    <d v="2024-08-01T00:00:00"/>
    <x v="2"/>
    <s v="Second Class"/>
    <s v="AN-9699"/>
    <s v="Anna Murphy"/>
    <x v="1"/>
    <x v="4"/>
    <x v="4"/>
    <x v="0"/>
    <x v="10"/>
    <n v="654.59"/>
    <n v="8"/>
    <n v="0.2"/>
    <n v="110.84"/>
  </r>
  <r>
    <n v="4664"/>
    <s v="NZ-2025-864085"/>
    <x v="861"/>
    <d v="2025-07-05T00:00:00"/>
    <x v="3"/>
    <s v="Standard Class"/>
    <s v="JA-5442"/>
    <s v="James Sutton-Thompson"/>
    <x v="0"/>
    <x v="4"/>
    <x v="4"/>
    <x v="1"/>
    <x v="3"/>
    <n v="923.6"/>
    <n v="7"/>
    <n v="0"/>
    <n v="208.6"/>
  </r>
  <r>
    <n v="4665"/>
    <s v="NZ-2025-959722"/>
    <x v="692"/>
    <d v="2025-02-22T00:00:00"/>
    <x v="3"/>
    <s v="First Class"/>
    <s v="TA-7487"/>
    <s v="Tamara Larsen"/>
    <x v="2"/>
    <x v="4"/>
    <x v="4"/>
    <x v="2"/>
    <x v="11"/>
    <n v="826.52"/>
    <n v="2"/>
    <n v="0.1"/>
    <n v="89.17"/>
  </r>
  <r>
    <n v="4666"/>
    <s v="NZ-2022-484346"/>
    <x v="25"/>
    <d v="2022-10-05T00:00:00"/>
    <x v="4"/>
    <s v="Second Class"/>
    <s v="GR-8250"/>
    <s v="Graeme Jackson-Sheridan"/>
    <x v="1"/>
    <x v="4"/>
    <x v="4"/>
    <x v="1"/>
    <x v="8"/>
    <n v="493.37"/>
    <n v="5"/>
    <n v="0.15"/>
    <n v="104.36"/>
  </r>
  <r>
    <n v="4667"/>
    <s v="NZ-2022-767466"/>
    <x v="185"/>
    <d v="2022-02-23T00:00:00"/>
    <x v="4"/>
    <s v="Second Class"/>
    <s v="RE-8386"/>
    <s v="Rebecca Cumming-Smith"/>
    <x v="1"/>
    <x v="5"/>
    <x v="5"/>
    <x v="2"/>
    <x v="11"/>
    <n v="1458.31"/>
    <n v="8"/>
    <n v="0"/>
    <n v="154.59"/>
  </r>
  <r>
    <n v="4668"/>
    <s v="NZ-2022-653161"/>
    <x v="1406"/>
    <d v="2022-10-03T00:00:00"/>
    <x v="4"/>
    <s v="Standard Class"/>
    <s v="KA-1863"/>
    <s v="Kate Robson"/>
    <x v="2"/>
    <x v="6"/>
    <x v="6"/>
    <x v="0"/>
    <x v="10"/>
    <n v="324.85000000000002"/>
    <n v="6"/>
    <n v="0.1"/>
    <n v="11.3"/>
  </r>
  <r>
    <n v="4669"/>
    <s v="NZ-2024-186263"/>
    <x v="90"/>
    <d v="2024-07-21T00:00:00"/>
    <x v="2"/>
    <s v="Second Class"/>
    <s v="GI-3744"/>
    <s v="Gillian Meads"/>
    <x v="0"/>
    <x v="0"/>
    <x v="0"/>
    <x v="1"/>
    <x v="7"/>
    <n v="1483.71"/>
    <n v="7"/>
    <n v="0.2"/>
    <n v="191.73"/>
  </r>
  <r>
    <n v="4670"/>
    <s v="NZ-2024-516309"/>
    <x v="74"/>
    <d v="2024-04-11T00:00:00"/>
    <x v="2"/>
    <s v="Second Class"/>
    <s v="RA-4845"/>
    <s v="Rachael Reid"/>
    <x v="0"/>
    <x v="5"/>
    <x v="5"/>
    <x v="0"/>
    <x v="6"/>
    <n v="1429.83"/>
    <n v="1"/>
    <n v="0.1"/>
    <n v="85.55"/>
  </r>
  <r>
    <n v="4671"/>
    <s v="NZ-2022-571931"/>
    <x v="684"/>
    <d v="2022-08-25T00:00:00"/>
    <x v="4"/>
    <s v="Second Class"/>
    <s v="LU-7446"/>
    <s v="Lucas Joe"/>
    <x v="2"/>
    <x v="0"/>
    <x v="0"/>
    <x v="2"/>
    <x v="5"/>
    <n v="1375.28"/>
    <n v="8"/>
    <n v="0"/>
    <n v="394.82"/>
  </r>
  <r>
    <n v="4672"/>
    <s v="NZ-2021-742343"/>
    <x v="349"/>
    <d v="2021-11-22T00:00:00"/>
    <x v="1"/>
    <s v="Same Day"/>
    <s v="GR-9221"/>
    <s v="Gregory Hadfield"/>
    <x v="2"/>
    <x v="4"/>
    <x v="4"/>
    <x v="1"/>
    <x v="1"/>
    <n v="1405.54"/>
    <n v="1"/>
    <n v="0"/>
    <n v="295.95999999999998"/>
  </r>
  <r>
    <n v="4673"/>
    <s v="NZ-2022-407561"/>
    <x v="1233"/>
    <d v="2022-02-17T00:00:00"/>
    <x v="4"/>
    <s v="Second Class"/>
    <s v="OL-4395"/>
    <s v="Oliver Davis"/>
    <x v="1"/>
    <x v="2"/>
    <x v="2"/>
    <x v="2"/>
    <x v="9"/>
    <n v="1410.86"/>
    <n v="5"/>
    <n v="0.2"/>
    <n v="59.09"/>
  </r>
  <r>
    <n v="4674"/>
    <s v="NZ-2024-319116"/>
    <x v="131"/>
    <d v="2024-07-22T00:00:00"/>
    <x v="2"/>
    <s v="Same Day"/>
    <s v="PA-8610"/>
    <s v="Paris Wood"/>
    <x v="1"/>
    <x v="3"/>
    <x v="3"/>
    <x v="0"/>
    <x v="4"/>
    <n v="280.39"/>
    <n v="9"/>
    <n v="0.1"/>
    <n v="36.380000000000003"/>
  </r>
  <r>
    <n v="4675"/>
    <s v="NZ-2023-512796"/>
    <x v="739"/>
    <d v="2023-10-17T00:00:00"/>
    <x v="0"/>
    <s v="Same Day"/>
    <s v="JA-1460"/>
    <s v="Jasmine Fisher"/>
    <x v="2"/>
    <x v="5"/>
    <x v="5"/>
    <x v="1"/>
    <x v="7"/>
    <n v="601.49"/>
    <n v="7"/>
    <n v="0.15"/>
    <n v="85.24"/>
  </r>
  <r>
    <n v="4676"/>
    <s v="NZ-2022-292635"/>
    <x v="288"/>
    <d v="2022-02-10T00:00:00"/>
    <x v="4"/>
    <s v="First Class"/>
    <s v="DA-6140"/>
    <s v="Daniel Harris"/>
    <x v="1"/>
    <x v="8"/>
    <x v="8"/>
    <x v="2"/>
    <x v="5"/>
    <n v="879.09"/>
    <n v="5"/>
    <n v="0.1"/>
    <n v="35.18"/>
  </r>
  <r>
    <n v="4677"/>
    <s v="NZ-2022-411478"/>
    <x v="645"/>
    <d v="2022-11-08T00:00:00"/>
    <x v="4"/>
    <s v="Same Day"/>
    <s v="NA-3251"/>
    <s v="Natasha Jamieson"/>
    <x v="2"/>
    <x v="0"/>
    <x v="0"/>
    <x v="2"/>
    <x v="2"/>
    <n v="548.21"/>
    <n v="4"/>
    <n v="0.15"/>
    <n v="13.1"/>
  </r>
  <r>
    <n v="4678"/>
    <s v="NZ-2022-267449"/>
    <x v="1278"/>
    <d v="2022-11-27T00:00:00"/>
    <x v="4"/>
    <s v="Standard Class"/>
    <s v="GA-2289"/>
    <s v="Gareth Ferguson"/>
    <x v="0"/>
    <x v="6"/>
    <x v="6"/>
    <x v="0"/>
    <x v="6"/>
    <n v="1058.3900000000001"/>
    <n v="7"/>
    <n v="0.2"/>
    <n v="87.74"/>
  </r>
  <r>
    <n v="4679"/>
    <s v="NZ-2023-817858"/>
    <x v="524"/>
    <d v="2023-02-02T00:00:00"/>
    <x v="0"/>
    <s v="Same Day"/>
    <s v="GR-1829"/>
    <s v="Gregory Woods"/>
    <x v="2"/>
    <x v="0"/>
    <x v="0"/>
    <x v="2"/>
    <x v="9"/>
    <n v="1336.77"/>
    <n v="3"/>
    <n v="0.2"/>
    <n v="123.84"/>
  </r>
  <r>
    <n v="4680"/>
    <s v="NZ-2021-626728"/>
    <x v="252"/>
    <d v="2022-01-01T00:00:00"/>
    <x v="4"/>
    <s v="First Class"/>
    <s v="MI-4509"/>
    <s v="Michelle Jenkins"/>
    <x v="0"/>
    <x v="6"/>
    <x v="6"/>
    <x v="1"/>
    <x v="1"/>
    <n v="485.78"/>
    <n v="9"/>
    <n v="0.2"/>
    <n v="69.459999999999994"/>
  </r>
  <r>
    <n v="4681"/>
    <s v="NZ-2023-968030"/>
    <x v="456"/>
    <d v="2023-10-23T00:00:00"/>
    <x v="0"/>
    <s v="Standard Class"/>
    <s v="RO-5035"/>
    <s v="Robert Lee-Warner"/>
    <x v="1"/>
    <x v="6"/>
    <x v="6"/>
    <x v="0"/>
    <x v="10"/>
    <n v="896.02"/>
    <n v="6"/>
    <n v="0.1"/>
    <n v="32.880000000000003"/>
  </r>
  <r>
    <n v="4682"/>
    <s v="NZ-2023-495048"/>
    <x v="1370"/>
    <d v="2023-02-12T00:00:00"/>
    <x v="0"/>
    <s v="Standard Class"/>
    <s v="CH-6172"/>
    <s v="Charlotte Kemp"/>
    <x v="2"/>
    <x v="6"/>
    <x v="6"/>
    <x v="0"/>
    <x v="4"/>
    <n v="1390.64"/>
    <n v="4"/>
    <n v="0.2"/>
    <n v="37.1"/>
  </r>
  <r>
    <n v="4683"/>
    <s v="NZ-2023-661455"/>
    <x v="97"/>
    <d v="2023-09-10T00:00:00"/>
    <x v="0"/>
    <s v="Standard Class"/>
    <s v="SA-9214"/>
    <s v="Samuel Mitchell-Lee"/>
    <x v="0"/>
    <x v="2"/>
    <x v="2"/>
    <x v="2"/>
    <x v="9"/>
    <n v="446.03"/>
    <n v="10"/>
    <n v="0.1"/>
    <n v="101.98"/>
  </r>
  <r>
    <n v="4684"/>
    <s v="NZ-2021-422650"/>
    <x v="303"/>
    <d v="2021-08-10T00:00:00"/>
    <x v="1"/>
    <s v="Standard Class"/>
    <s v="AN-7546"/>
    <s v="Anthony Cunningham-Graham"/>
    <x v="1"/>
    <x v="5"/>
    <x v="5"/>
    <x v="2"/>
    <x v="2"/>
    <n v="502.08"/>
    <n v="7"/>
    <n v="0.2"/>
    <n v="67.5"/>
  </r>
  <r>
    <n v="4685"/>
    <s v="NZ-2022-765368"/>
    <x v="648"/>
    <d v="2022-12-18T00:00:00"/>
    <x v="4"/>
    <s v="First Class"/>
    <s v="TE-7195"/>
    <s v="Tessa Smith"/>
    <x v="1"/>
    <x v="4"/>
    <x v="4"/>
    <x v="1"/>
    <x v="8"/>
    <n v="82.08"/>
    <n v="2"/>
    <n v="0.1"/>
    <n v="18.32"/>
  </r>
  <r>
    <n v="4686"/>
    <s v="NZ-2022-869314"/>
    <x v="489"/>
    <d v="2022-06-12T00:00:00"/>
    <x v="4"/>
    <s v="Standard Class"/>
    <s v="JA-5832"/>
    <s v="Jacob Pollard"/>
    <x v="2"/>
    <x v="3"/>
    <x v="3"/>
    <x v="0"/>
    <x v="0"/>
    <n v="356.91"/>
    <n v="10"/>
    <n v="0.15"/>
    <n v="39.08"/>
  </r>
  <r>
    <n v="4687"/>
    <s v="NZ-2022-170442"/>
    <x v="11"/>
    <d v="2022-10-17T00:00:00"/>
    <x v="4"/>
    <s v="Same Day"/>
    <s v="KE-1161"/>
    <s v="Kevin Cameron-Rodgers"/>
    <x v="1"/>
    <x v="8"/>
    <x v="8"/>
    <x v="2"/>
    <x v="11"/>
    <n v="461.26"/>
    <n v="10"/>
    <n v="0.1"/>
    <n v="77.69"/>
  </r>
  <r>
    <n v="4688"/>
    <s v="NZ-2025-392676"/>
    <x v="680"/>
    <d v="2025-06-13T00:00:00"/>
    <x v="3"/>
    <s v="Second Class"/>
    <s v="NI-5643"/>
    <s v="Nicola Millard"/>
    <x v="1"/>
    <x v="3"/>
    <x v="3"/>
    <x v="2"/>
    <x v="9"/>
    <n v="1440.56"/>
    <n v="8"/>
    <n v="0.1"/>
    <n v="188.17"/>
  </r>
  <r>
    <n v="4689"/>
    <s v="NZ-2021-967721"/>
    <x v="1111"/>
    <d v="2021-08-03T00:00:00"/>
    <x v="1"/>
    <s v="Standard Class"/>
    <s v="JO-7555"/>
    <s v="Joshua Green"/>
    <x v="2"/>
    <x v="1"/>
    <x v="1"/>
    <x v="2"/>
    <x v="5"/>
    <n v="1194.8"/>
    <n v="2"/>
    <n v="0.1"/>
    <n v="141.05000000000001"/>
  </r>
  <r>
    <n v="4690"/>
    <s v="NZ-2025-568000"/>
    <x v="586"/>
    <d v="2025-07-16T00:00:00"/>
    <x v="3"/>
    <s v="First Class"/>
    <s v="RO-8978"/>
    <s v="Robert Thompson"/>
    <x v="1"/>
    <x v="1"/>
    <x v="1"/>
    <x v="0"/>
    <x v="4"/>
    <n v="651.38"/>
    <n v="4"/>
    <n v="0"/>
    <n v="164.11"/>
  </r>
  <r>
    <n v="4691"/>
    <s v="NZ-2024-524114"/>
    <x v="592"/>
    <d v="2024-12-31T00:00:00"/>
    <x v="2"/>
    <s v="Standard Class"/>
    <s v="KI-4885"/>
    <s v="Kieran Smith"/>
    <x v="2"/>
    <x v="4"/>
    <x v="4"/>
    <x v="2"/>
    <x v="5"/>
    <n v="81.650000000000006"/>
    <n v="8"/>
    <n v="0.1"/>
    <n v="15.02"/>
  </r>
  <r>
    <n v="4692"/>
    <s v="NZ-2022-157816"/>
    <x v="810"/>
    <d v="2022-08-13T00:00:00"/>
    <x v="4"/>
    <s v="First Class"/>
    <s v="PE-7240"/>
    <s v="Peter Atkinson"/>
    <x v="1"/>
    <x v="9"/>
    <x v="6"/>
    <x v="2"/>
    <x v="5"/>
    <n v="600.19000000000005"/>
    <n v="2"/>
    <n v="0.1"/>
    <n v="4.72"/>
  </r>
  <r>
    <n v="4693"/>
    <s v="NZ-2025-455157"/>
    <x v="1174"/>
    <d v="2025-01-08T00:00:00"/>
    <x v="3"/>
    <s v="First Class"/>
    <s v="BE-8817"/>
    <s v="Benjamin Nelson"/>
    <x v="0"/>
    <x v="7"/>
    <x v="7"/>
    <x v="1"/>
    <x v="1"/>
    <n v="669.83"/>
    <n v="9"/>
    <n v="0.15"/>
    <n v="65.239999999999995"/>
  </r>
  <r>
    <n v="4694"/>
    <s v="NZ-2022-302173"/>
    <x v="1180"/>
    <d v="2022-09-11T00:00:00"/>
    <x v="4"/>
    <s v="First Class"/>
    <s v="KA-9393"/>
    <s v="Karen Williams"/>
    <x v="1"/>
    <x v="1"/>
    <x v="1"/>
    <x v="0"/>
    <x v="6"/>
    <n v="1226.5"/>
    <n v="7"/>
    <n v="0"/>
    <n v="67.78"/>
  </r>
  <r>
    <n v="4695"/>
    <s v="NZ-2021-664182"/>
    <x v="981"/>
    <d v="2021-09-13T00:00:00"/>
    <x v="1"/>
    <s v="Same Day"/>
    <s v="JA-9234"/>
    <s v="Jack Forrest"/>
    <x v="0"/>
    <x v="9"/>
    <x v="6"/>
    <x v="2"/>
    <x v="2"/>
    <n v="872.79"/>
    <n v="1"/>
    <n v="0"/>
    <n v="36.090000000000003"/>
  </r>
  <r>
    <n v="4696"/>
    <s v="NZ-2021-801493"/>
    <x v="59"/>
    <d v="2021-11-14T00:00:00"/>
    <x v="1"/>
    <s v="First Class"/>
    <s v="TA-2394"/>
    <s v="Taylor Searle"/>
    <x v="0"/>
    <x v="4"/>
    <x v="4"/>
    <x v="1"/>
    <x v="8"/>
    <n v="687.61"/>
    <n v="2"/>
    <n v="0"/>
    <n v="106.58"/>
  </r>
  <r>
    <n v="4697"/>
    <s v="NZ-2022-476436"/>
    <x v="1222"/>
    <d v="2022-08-27T00:00:00"/>
    <x v="4"/>
    <s v="Standard Class"/>
    <s v="PA-3716"/>
    <s v="Paula Bailey"/>
    <x v="1"/>
    <x v="0"/>
    <x v="0"/>
    <x v="0"/>
    <x v="10"/>
    <n v="407.11"/>
    <n v="2"/>
    <n v="0"/>
    <n v="39.380000000000003"/>
  </r>
  <r>
    <n v="4698"/>
    <s v="NZ-2025-395687"/>
    <x v="861"/>
    <d v="2025-07-02T00:00:00"/>
    <x v="3"/>
    <s v="Standard Class"/>
    <s v="ST-8986"/>
    <s v="Stephen Cook-Evans"/>
    <x v="1"/>
    <x v="1"/>
    <x v="1"/>
    <x v="1"/>
    <x v="1"/>
    <n v="316.95"/>
    <n v="8"/>
    <n v="0.2"/>
    <n v="31.68"/>
  </r>
  <r>
    <n v="4699"/>
    <s v="NZ-2022-832543"/>
    <x v="850"/>
    <d v="2022-04-06T00:00:00"/>
    <x v="4"/>
    <s v="Second Class"/>
    <s v="CA-6825"/>
    <s v="Callum Perry"/>
    <x v="0"/>
    <x v="0"/>
    <x v="0"/>
    <x v="1"/>
    <x v="3"/>
    <n v="1180.95"/>
    <n v="2"/>
    <n v="0.2"/>
    <n v="125.27"/>
  </r>
  <r>
    <n v="4700"/>
    <s v="NZ-2025-375090"/>
    <x v="1386"/>
    <d v="2025-04-09T00:00:00"/>
    <x v="3"/>
    <s v="Standard Class"/>
    <s v="SA-3772"/>
    <s v="Samantha Dillon"/>
    <x v="0"/>
    <x v="7"/>
    <x v="7"/>
    <x v="2"/>
    <x v="9"/>
    <n v="718.34"/>
    <n v="10"/>
    <n v="0.15"/>
    <n v="114.13"/>
  </r>
  <r>
    <n v="4701"/>
    <s v="NZ-2024-371944"/>
    <x v="287"/>
    <d v="2024-11-20T00:00:00"/>
    <x v="2"/>
    <s v="Same Day"/>
    <s v="CH-7205"/>
    <s v="Cheryl Best"/>
    <x v="2"/>
    <x v="2"/>
    <x v="2"/>
    <x v="2"/>
    <x v="5"/>
    <n v="1152.01"/>
    <n v="8"/>
    <n v="0"/>
    <n v="3.92"/>
  </r>
  <r>
    <n v="4702"/>
    <s v="NZ-2021-336885"/>
    <x v="237"/>
    <d v="2021-07-19T00:00:00"/>
    <x v="1"/>
    <s v="First Class"/>
    <s v="KA-6954"/>
    <s v="Karl Bary"/>
    <x v="1"/>
    <x v="4"/>
    <x v="4"/>
    <x v="0"/>
    <x v="10"/>
    <n v="575.53"/>
    <n v="1"/>
    <n v="0.1"/>
    <n v="68.84"/>
  </r>
  <r>
    <n v="4703"/>
    <s v="NZ-2023-394596"/>
    <x v="238"/>
    <d v="2023-10-01T00:00:00"/>
    <x v="0"/>
    <s v="Second Class"/>
    <s v="LO-3909"/>
    <s v="Louise Webster-Webb"/>
    <x v="1"/>
    <x v="9"/>
    <x v="6"/>
    <x v="0"/>
    <x v="4"/>
    <n v="34.840000000000003"/>
    <n v="4"/>
    <n v="0"/>
    <n v="7.05"/>
  </r>
  <r>
    <n v="4704"/>
    <s v="NZ-2022-635249"/>
    <x v="308"/>
    <d v="2022-11-25T00:00:00"/>
    <x v="4"/>
    <s v="Standard Class"/>
    <s v="PE-4443"/>
    <s v="Peter Webb"/>
    <x v="0"/>
    <x v="0"/>
    <x v="0"/>
    <x v="0"/>
    <x v="4"/>
    <n v="833.51"/>
    <n v="7"/>
    <n v="0"/>
    <n v="62.19"/>
  </r>
  <r>
    <n v="4705"/>
    <s v="NZ-2023-660994"/>
    <x v="547"/>
    <d v="2023-10-04T00:00:00"/>
    <x v="0"/>
    <s v="First Class"/>
    <s v="JA-3049"/>
    <s v="Jack Thompson"/>
    <x v="2"/>
    <x v="2"/>
    <x v="2"/>
    <x v="1"/>
    <x v="1"/>
    <n v="1395.99"/>
    <n v="1"/>
    <n v="0.15"/>
    <n v="241.75"/>
  </r>
  <r>
    <n v="4706"/>
    <s v="NZ-2025-940177"/>
    <x v="738"/>
    <d v="2025-03-13T00:00:00"/>
    <x v="3"/>
    <s v="Standard Class"/>
    <s v="CH-1011"/>
    <s v="Chloe Sutton"/>
    <x v="2"/>
    <x v="0"/>
    <x v="0"/>
    <x v="0"/>
    <x v="6"/>
    <n v="537.21"/>
    <n v="6"/>
    <n v="0.1"/>
    <n v="138.79"/>
  </r>
  <r>
    <n v="4707"/>
    <s v="NZ-2022-806603"/>
    <x v="1406"/>
    <d v="2022-10-04T00:00:00"/>
    <x v="4"/>
    <s v="Second Class"/>
    <s v="LY-8748"/>
    <s v="Lynda Chapman-Fox"/>
    <x v="2"/>
    <x v="1"/>
    <x v="1"/>
    <x v="2"/>
    <x v="5"/>
    <n v="33.15"/>
    <n v="3"/>
    <n v="0"/>
    <n v="2.91"/>
  </r>
  <r>
    <n v="4708"/>
    <s v="NZ-2021-365006"/>
    <x v="166"/>
    <d v="2021-09-04T00:00:00"/>
    <x v="1"/>
    <s v="Standard Class"/>
    <s v="JO-9840"/>
    <s v="John Gill"/>
    <x v="2"/>
    <x v="3"/>
    <x v="3"/>
    <x v="0"/>
    <x v="10"/>
    <n v="207.87"/>
    <n v="10"/>
    <n v="0.15"/>
    <n v="29.24"/>
  </r>
  <r>
    <n v="4709"/>
    <s v="NZ-2023-181411"/>
    <x v="1010"/>
    <d v="2023-04-16T00:00:00"/>
    <x v="0"/>
    <s v="Second Class"/>
    <s v="MI-4008"/>
    <s v="Michael Freeman"/>
    <x v="0"/>
    <x v="8"/>
    <x v="8"/>
    <x v="1"/>
    <x v="8"/>
    <n v="32.770000000000003"/>
    <n v="1"/>
    <n v="0.15"/>
    <n v="0.7"/>
  </r>
  <r>
    <n v="4710"/>
    <s v="NZ-2022-437157"/>
    <x v="108"/>
    <d v="2022-05-09T00:00:00"/>
    <x v="4"/>
    <s v="First Class"/>
    <s v="AR-8851"/>
    <s v="Ariana Carter"/>
    <x v="2"/>
    <x v="5"/>
    <x v="5"/>
    <x v="2"/>
    <x v="11"/>
    <n v="1081.22"/>
    <n v="10"/>
    <n v="0.1"/>
    <n v="260.32"/>
  </r>
  <r>
    <n v="4711"/>
    <s v="NZ-2025-133007"/>
    <x v="999"/>
    <d v="2025-06-14T00:00:00"/>
    <x v="3"/>
    <s v="First Class"/>
    <s v="SH-6472"/>
    <s v="Shane Giles"/>
    <x v="1"/>
    <x v="7"/>
    <x v="7"/>
    <x v="0"/>
    <x v="10"/>
    <n v="613.02"/>
    <n v="2"/>
    <n v="0"/>
    <n v="52.67"/>
  </r>
  <r>
    <n v="4712"/>
    <s v="NZ-2024-179998"/>
    <x v="868"/>
    <d v="2024-05-01T00:00:00"/>
    <x v="2"/>
    <s v="Same Day"/>
    <s v="TY-7043"/>
    <s v="Tyler Burr"/>
    <x v="0"/>
    <x v="9"/>
    <x v="6"/>
    <x v="0"/>
    <x v="4"/>
    <n v="1161.5999999999999"/>
    <n v="2"/>
    <n v="0.15"/>
    <n v="93.01"/>
  </r>
  <r>
    <n v="4713"/>
    <s v="NZ-2023-506432"/>
    <x v="298"/>
    <d v="2023-12-22T00:00:00"/>
    <x v="0"/>
    <s v="First Class"/>
    <s v="MI-6930"/>
    <s v="Mitchell Scott"/>
    <x v="1"/>
    <x v="2"/>
    <x v="2"/>
    <x v="0"/>
    <x v="6"/>
    <n v="543.01"/>
    <n v="2"/>
    <n v="0"/>
    <n v="56.1"/>
  </r>
  <r>
    <n v="4714"/>
    <s v="NZ-2024-128278"/>
    <x v="740"/>
    <d v="2024-01-26T00:00:00"/>
    <x v="2"/>
    <s v="Standard Class"/>
    <s v="VI-6401"/>
    <s v="Violet Jensen"/>
    <x v="0"/>
    <x v="9"/>
    <x v="6"/>
    <x v="2"/>
    <x v="11"/>
    <n v="198.85"/>
    <n v="3"/>
    <n v="0.2"/>
    <n v="24.34"/>
  </r>
  <r>
    <n v="4715"/>
    <s v="NZ-2022-285299"/>
    <x v="1400"/>
    <d v="2022-07-02T00:00:00"/>
    <x v="4"/>
    <s v="Standard Class"/>
    <s v="CA-4235"/>
    <s v="Cameron Payne"/>
    <x v="0"/>
    <x v="0"/>
    <x v="0"/>
    <x v="2"/>
    <x v="11"/>
    <n v="1128.6199999999999"/>
    <n v="4"/>
    <n v="0.1"/>
    <n v="85.5"/>
  </r>
  <r>
    <n v="4716"/>
    <s v="NZ-2024-654102"/>
    <x v="984"/>
    <d v="2024-09-23T00:00:00"/>
    <x v="2"/>
    <s v="Second Class"/>
    <s v="ME-7506"/>
    <s v="Melanie Taylor"/>
    <x v="2"/>
    <x v="2"/>
    <x v="2"/>
    <x v="0"/>
    <x v="10"/>
    <n v="1402.23"/>
    <n v="2"/>
    <n v="0"/>
    <n v="51.64"/>
  </r>
  <r>
    <n v="4717"/>
    <s v="NZ-2025-640643"/>
    <x v="652"/>
    <d v="2025-04-18T00:00:00"/>
    <x v="3"/>
    <s v="First Class"/>
    <s v="JA-9374"/>
    <s v="James Booker"/>
    <x v="0"/>
    <x v="8"/>
    <x v="8"/>
    <x v="1"/>
    <x v="1"/>
    <n v="1348.23"/>
    <n v="10"/>
    <n v="0"/>
    <n v="82.36"/>
  </r>
  <r>
    <n v="4718"/>
    <s v="NZ-2023-373100"/>
    <x v="1302"/>
    <d v="2024-01-03T00:00:00"/>
    <x v="2"/>
    <s v="Standard Class"/>
    <s v="CO-5911"/>
    <s v="Colin Williams"/>
    <x v="2"/>
    <x v="7"/>
    <x v="7"/>
    <x v="2"/>
    <x v="11"/>
    <n v="74.349999999999994"/>
    <n v="1"/>
    <n v="0.1"/>
    <n v="14.32"/>
  </r>
  <r>
    <n v="4719"/>
    <s v="NZ-2021-226439"/>
    <x v="530"/>
    <d v="2021-11-09T00:00:00"/>
    <x v="1"/>
    <s v="Same Day"/>
    <s v="FI-5935"/>
    <s v="Fiona Moore"/>
    <x v="2"/>
    <x v="0"/>
    <x v="0"/>
    <x v="0"/>
    <x v="6"/>
    <n v="293.38"/>
    <n v="5"/>
    <n v="0.1"/>
    <n v="23.78"/>
  </r>
  <r>
    <n v="4720"/>
    <s v="NZ-2021-462451"/>
    <x v="181"/>
    <d v="2021-10-03T00:00:00"/>
    <x v="1"/>
    <s v="First Class"/>
    <s v="BR-6527"/>
    <s v="Brent Dixon"/>
    <x v="1"/>
    <x v="0"/>
    <x v="0"/>
    <x v="0"/>
    <x v="6"/>
    <n v="1442.07"/>
    <n v="4"/>
    <n v="0.15"/>
    <n v="326.95999999999998"/>
  </r>
  <r>
    <n v="4721"/>
    <s v="NZ-2022-172719"/>
    <x v="28"/>
    <d v="2022-01-08T00:00:00"/>
    <x v="4"/>
    <s v="Second Class"/>
    <s v="OL-4268"/>
    <s v="Olivia Stubbs-Clarke"/>
    <x v="2"/>
    <x v="7"/>
    <x v="7"/>
    <x v="2"/>
    <x v="2"/>
    <n v="888.57"/>
    <n v="7"/>
    <n v="0"/>
    <n v="55.13"/>
  </r>
  <r>
    <n v="4722"/>
    <s v="NZ-2021-623811"/>
    <x v="673"/>
    <d v="2021-10-21T00:00:00"/>
    <x v="1"/>
    <s v="First Class"/>
    <s v="MA-2013"/>
    <s v="Maddison Simmons-Dunn"/>
    <x v="2"/>
    <x v="6"/>
    <x v="6"/>
    <x v="2"/>
    <x v="9"/>
    <n v="1076.7"/>
    <n v="5"/>
    <n v="0.1"/>
    <n v="183.02"/>
  </r>
  <r>
    <n v="4723"/>
    <s v="NZ-2025-156181"/>
    <x v="1163"/>
    <d v="2025-02-09T00:00:00"/>
    <x v="3"/>
    <s v="First Class"/>
    <s v="AL-8199"/>
    <s v="Alexander Taylor"/>
    <x v="1"/>
    <x v="4"/>
    <x v="4"/>
    <x v="2"/>
    <x v="2"/>
    <n v="312.24"/>
    <n v="1"/>
    <n v="0.1"/>
    <n v="60.08"/>
  </r>
  <r>
    <n v="4724"/>
    <s v="NZ-2022-772941"/>
    <x v="397"/>
    <d v="2022-11-25T00:00:00"/>
    <x v="4"/>
    <s v="First Class"/>
    <s v="NI-7257"/>
    <s v="Nicola Barr"/>
    <x v="0"/>
    <x v="4"/>
    <x v="4"/>
    <x v="1"/>
    <x v="1"/>
    <n v="262.18"/>
    <n v="10"/>
    <n v="0.2"/>
    <n v="48.94"/>
  </r>
  <r>
    <n v="4725"/>
    <s v="NZ-2021-573807"/>
    <x v="50"/>
    <d v="2021-12-29T00:00:00"/>
    <x v="1"/>
    <s v="Same Day"/>
    <s v="BR-1435"/>
    <s v="Brett McKay-Dickson"/>
    <x v="0"/>
    <x v="7"/>
    <x v="7"/>
    <x v="0"/>
    <x v="4"/>
    <n v="749.68"/>
    <n v="1"/>
    <n v="0.15"/>
    <n v="-2.04"/>
  </r>
  <r>
    <n v="4726"/>
    <s v="NZ-2024-146167"/>
    <x v="1185"/>
    <d v="2024-07-26T00:00:00"/>
    <x v="2"/>
    <s v="First Class"/>
    <s v="AN-9177"/>
    <s v="Anna Campbell"/>
    <x v="1"/>
    <x v="0"/>
    <x v="0"/>
    <x v="2"/>
    <x v="11"/>
    <n v="203.33"/>
    <n v="3"/>
    <n v="0.15"/>
    <n v="2.67"/>
  </r>
  <r>
    <n v="4727"/>
    <s v="NZ-2024-682050"/>
    <x v="1140"/>
    <d v="2024-09-13T00:00:00"/>
    <x v="2"/>
    <s v="Standard Class"/>
    <s v="JE-9670"/>
    <s v="Jessica Harper"/>
    <x v="2"/>
    <x v="6"/>
    <x v="6"/>
    <x v="1"/>
    <x v="7"/>
    <n v="1186.25"/>
    <n v="6"/>
    <n v="0"/>
    <n v="330.41"/>
  </r>
  <r>
    <n v="4728"/>
    <s v="NZ-2023-897590"/>
    <x v="855"/>
    <d v="2023-11-27T00:00:00"/>
    <x v="0"/>
    <s v="First Class"/>
    <s v="TE-1817"/>
    <s v="Teresa Henry"/>
    <x v="0"/>
    <x v="6"/>
    <x v="6"/>
    <x v="2"/>
    <x v="11"/>
    <n v="681.57"/>
    <n v="2"/>
    <n v="0"/>
    <n v="117.3"/>
  </r>
  <r>
    <n v="4729"/>
    <s v="NZ-2022-409432"/>
    <x v="273"/>
    <d v="2022-09-29T00:00:00"/>
    <x v="4"/>
    <s v="First Class"/>
    <s v="KE-5927"/>
    <s v="Kerry Hook"/>
    <x v="2"/>
    <x v="0"/>
    <x v="0"/>
    <x v="1"/>
    <x v="8"/>
    <n v="606.11"/>
    <n v="10"/>
    <n v="0"/>
    <n v="176.42"/>
  </r>
  <r>
    <n v="4730"/>
    <s v="NZ-2023-420504"/>
    <x v="803"/>
    <d v="2023-05-07T00:00:00"/>
    <x v="0"/>
    <s v="Second Class"/>
    <s v="MA-3213"/>
    <s v="Madison Ewart"/>
    <x v="2"/>
    <x v="5"/>
    <x v="5"/>
    <x v="1"/>
    <x v="7"/>
    <n v="242.15"/>
    <n v="1"/>
    <n v="0.2"/>
    <n v="-4.53"/>
  </r>
  <r>
    <n v="4731"/>
    <s v="NZ-2023-732010"/>
    <x v="960"/>
    <d v="2023-08-01T00:00:00"/>
    <x v="0"/>
    <s v="Second Class"/>
    <s v="NI-1935"/>
    <s v="Nia Johnstone-Rogers"/>
    <x v="1"/>
    <x v="3"/>
    <x v="3"/>
    <x v="0"/>
    <x v="0"/>
    <n v="1050.56"/>
    <n v="6"/>
    <n v="0.2"/>
    <n v="230.42"/>
  </r>
  <r>
    <n v="4732"/>
    <s v="NZ-2022-958469"/>
    <x v="538"/>
    <d v="2022-08-29T00:00:00"/>
    <x v="4"/>
    <s v="First Class"/>
    <s v="TA-4320"/>
    <s v="Tanya Johnston-Allerby"/>
    <x v="2"/>
    <x v="3"/>
    <x v="3"/>
    <x v="2"/>
    <x v="9"/>
    <n v="347.57"/>
    <n v="8"/>
    <n v="0.1"/>
    <n v="62.61"/>
  </r>
  <r>
    <n v="4733"/>
    <s v="NZ-2022-393503"/>
    <x v="926"/>
    <d v="2022-07-07T00:00:00"/>
    <x v="4"/>
    <s v="Second Class"/>
    <s v="LI-3978"/>
    <s v="Lisa Tapp"/>
    <x v="0"/>
    <x v="8"/>
    <x v="8"/>
    <x v="0"/>
    <x v="0"/>
    <n v="529.65"/>
    <n v="8"/>
    <n v="0.1"/>
    <n v="-1.64"/>
  </r>
  <r>
    <n v="4734"/>
    <s v="NZ-2022-963488"/>
    <x v="1253"/>
    <d v="2022-07-17T00:00:00"/>
    <x v="4"/>
    <s v="Standard Class"/>
    <s v="TY-1086"/>
    <s v="Tyler Jackson"/>
    <x v="2"/>
    <x v="1"/>
    <x v="1"/>
    <x v="2"/>
    <x v="9"/>
    <n v="438.66"/>
    <n v="4"/>
    <n v="0.1"/>
    <n v="5.0999999999999996"/>
  </r>
  <r>
    <n v="4735"/>
    <s v="NZ-2024-639802"/>
    <x v="1289"/>
    <d v="2024-04-17T00:00:00"/>
    <x v="2"/>
    <s v="Standard Class"/>
    <s v="MA-8207"/>
    <s v="Maia Satherley-Price"/>
    <x v="1"/>
    <x v="8"/>
    <x v="8"/>
    <x v="2"/>
    <x v="5"/>
    <n v="248.17"/>
    <n v="10"/>
    <n v="0.2"/>
    <n v="9.56"/>
  </r>
  <r>
    <n v="4736"/>
    <s v="NZ-2024-586162"/>
    <x v="364"/>
    <d v="2024-02-11T00:00:00"/>
    <x v="2"/>
    <s v="Standard Class"/>
    <s v="MI-6287"/>
    <s v="Michael Turner-Hart"/>
    <x v="0"/>
    <x v="0"/>
    <x v="0"/>
    <x v="2"/>
    <x v="2"/>
    <n v="738.56"/>
    <n v="4"/>
    <n v="0.1"/>
    <n v="-2.0099999999999998"/>
  </r>
  <r>
    <n v="4737"/>
    <s v="NZ-2021-323312"/>
    <x v="1218"/>
    <d v="2021-07-16T00:00:00"/>
    <x v="1"/>
    <s v="Second Class"/>
    <s v="MA-2852"/>
    <s v="Mark Thompson"/>
    <x v="0"/>
    <x v="4"/>
    <x v="4"/>
    <x v="0"/>
    <x v="6"/>
    <n v="1348.97"/>
    <n v="1"/>
    <n v="0.2"/>
    <n v="-7.38"/>
  </r>
  <r>
    <n v="4738"/>
    <s v="NZ-2022-672548"/>
    <x v="1407"/>
    <d v="2022-05-14T00:00:00"/>
    <x v="4"/>
    <s v="Standard Class"/>
    <s v="MA-4566"/>
    <s v="Matthew Boyle"/>
    <x v="1"/>
    <x v="8"/>
    <x v="8"/>
    <x v="0"/>
    <x v="0"/>
    <n v="438.71"/>
    <n v="2"/>
    <n v="0.2"/>
    <n v="35.19"/>
  </r>
  <r>
    <n v="4739"/>
    <s v="NZ-2022-406122"/>
    <x v="286"/>
    <d v="2022-12-15T00:00:00"/>
    <x v="4"/>
    <s v="Second Class"/>
    <s v="PA-3941"/>
    <s v="Paula Turner"/>
    <x v="2"/>
    <x v="7"/>
    <x v="7"/>
    <x v="0"/>
    <x v="0"/>
    <n v="824.77"/>
    <n v="2"/>
    <n v="0"/>
    <n v="187.88"/>
  </r>
  <r>
    <n v="4740"/>
    <s v="NZ-2022-293589"/>
    <x v="228"/>
    <d v="2022-03-31T00:00:00"/>
    <x v="4"/>
    <s v="First Class"/>
    <s v="DA-3485"/>
    <s v="Daniel Blackwell"/>
    <x v="1"/>
    <x v="6"/>
    <x v="6"/>
    <x v="1"/>
    <x v="8"/>
    <n v="621.62"/>
    <n v="9"/>
    <n v="0.15"/>
    <n v="94.6"/>
  </r>
  <r>
    <n v="4741"/>
    <s v="NZ-2021-514154"/>
    <x v="424"/>
    <d v="2021-12-22T00:00:00"/>
    <x v="1"/>
    <s v="First Class"/>
    <s v="SU-7028"/>
    <s v="Susan Cumming"/>
    <x v="0"/>
    <x v="7"/>
    <x v="7"/>
    <x v="2"/>
    <x v="2"/>
    <n v="357.54"/>
    <n v="2"/>
    <n v="0"/>
    <n v="8.61"/>
  </r>
  <r>
    <n v="4742"/>
    <s v="NZ-2025-784348"/>
    <x v="135"/>
    <d v="2025-01-28T00:00:00"/>
    <x v="3"/>
    <s v="Second Class"/>
    <s v="RO-8886"/>
    <s v="Robert Burke"/>
    <x v="2"/>
    <x v="6"/>
    <x v="6"/>
    <x v="1"/>
    <x v="7"/>
    <n v="1308.5"/>
    <n v="7"/>
    <n v="0.2"/>
    <n v="275.33999999999997"/>
  </r>
  <r>
    <n v="4743"/>
    <s v="NZ-2021-597093"/>
    <x v="517"/>
    <d v="2021-10-20T00:00:00"/>
    <x v="1"/>
    <s v="Same Day"/>
    <s v="JO-3576"/>
    <s v="Jordan Nash"/>
    <x v="1"/>
    <x v="2"/>
    <x v="2"/>
    <x v="2"/>
    <x v="2"/>
    <n v="1353.84"/>
    <n v="7"/>
    <n v="0.15"/>
    <n v="223.98"/>
  </r>
  <r>
    <n v="4744"/>
    <s v="NZ-2024-928391"/>
    <x v="330"/>
    <d v="2024-02-09T00:00:00"/>
    <x v="2"/>
    <s v="First Class"/>
    <s v="CH-5408"/>
    <s v="Charles Fox"/>
    <x v="1"/>
    <x v="5"/>
    <x v="5"/>
    <x v="0"/>
    <x v="4"/>
    <n v="436.35"/>
    <n v="8"/>
    <n v="0.2"/>
    <n v="82.53"/>
  </r>
  <r>
    <n v="4745"/>
    <s v="NZ-2021-176059"/>
    <x v="559"/>
    <d v="2021-09-26T00:00:00"/>
    <x v="1"/>
    <s v="Same Day"/>
    <s v="LI-1618"/>
    <s v="Linda Hart"/>
    <x v="0"/>
    <x v="2"/>
    <x v="2"/>
    <x v="1"/>
    <x v="3"/>
    <n v="150.62"/>
    <n v="6"/>
    <n v="0.2"/>
    <n v="30.93"/>
  </r>
  <r>
    <n v="4746"/>
    <s v="NZ-2021-715543"/>
    <x v="284"/>
    <d v="2021-10-24T00:00:00"/>
    <x v="1"/>
    <s v="Same Day"/>
    <s v="DE-9306"/>
    <s v="Deborah Ferguson"/>
    <x v="1"/>
    <x v="7"/>
    <x v="7"/>
    <x v="2"/>
    <x v="11"/>
    <n v="499.93"/>
    <n v="3"/>
    <n v="0.2"/>
    <n v="0.51"/>
  </r>
  <r>
    <n v="4747"/>
    <s v="NZ-2021-176208"/>
    <x v="1349"/>
    <d v="2021-11-12T00:00:00"/>
    <x v="1"/>
    <s v="Standard Class"/>
    <s v="PH-3359"/>
    <s v="Philippa Harris-Pope"/>
    <x v="1"/>
    <x v="4"/>
    <x v="4"/>
    <x v="2"/>
    <x v="9"/>
    <n v="485.66"/>
    <n v="6"/>
    <n v="0"/>
    <n v="45.93"/>
  </r>
  <r>
    <n v="4748"/>
    <s v="NZ-2025-451440"/>
    <x v="942"/>
    <d v="2025-02-04T00:00:00"/>
    <x v="3"/>
    <s v="Standard Class"/>
    <s v="JA-4167"/>
    <s v="James Stewart"/>
    <x v="0"/>
    <x v="8"/>
    <x v="8"/>
    <x v="2"/>
    <x v="11"/>
    <n v="669.15"/>
    <n v="1"/>
    <n v="0"/>
    <n v="40.479999999999997"/>
  </r>
  <r>
    <n v="4749"/>
    <s v="NZ-2023-312202"/>
    <x v="823"/>
    <d v="2023-03-04T00:00:00"/>
    <x v="0"/>
    <s v="Second Class"/>
    <s v="JE-6639"/>
    <s v="Jenna Parsons"/>
    <x v="1"/>
    <x v="9"/>
    <x v="6"/>
    <x v="1"/>
    <x v="1"/>
    <n v="387.87"/>
    <n v="10"/>
    <n v="0"/>
    <n v="99.17"/>
  </r>
  <r>
    <n v="4750"/>
    <s v="NZ-2024-116105"/>
    <x v="906"/>
    <d v="2024-11-07T00:00:00"/>
    <x v="2"/>
    <s v="Second Class"/>
    <s v="GR-1705"/>
    <s v="Graeme Potter"/>
    <x v="0"/>
    <x v="4"/>
    <x v="4"/>
    <x v="2"/>
    <x v="5"/>
    <n v="627.32000000000005"/>
    <n v="1"/>
    <n v="0"/>
    <n v="90.02"/>
  </r>
  <r>
    <n v="4751"/>
    <s v="NZ-2024-203470"/>
    <x v="184"/>
    <d v="2024-06-30T00:00:00"/>
    <x v="2"/>
    <s v="First Class"/>
    <s v="SH-9446"/>
    <s v="Sharon Maxwell"/>
    <x v="1"/>
    <x v="9"/>
    <x v="6"/>
    <x v="0"/>
    <x v="10"/>
    <n v="477.43"/>
    <n v="8"/>
    <n v="0.15"/>
    <n v="45.77"/>
  </r>
  <r>
    <n v="4752"/>
    <s v="NZ-2024-827358"/>
    <x v="503"/>
    <d v="2024-09-18T00:00:00"/>
    <x v="2"/>
    <s v="Second Class"/>
    <s v="CR-7126"/>
    <s v="Craig Carter"/>
    <x v="1"/>
    <x v="3"/>
    <x v="3"/>
    <x v="1"/>
    <x v="8"/>
    <n v="285.7"/>
    <n v="10"/>
    <n v="0.2"/>
    <n v="8.2799999999999994"/>
  </r>
  <r>
    <n v="4753"/>
    <s v="NZ-2021-688703"/>
    <x v="1229"/>
    <d v="2021-08-13T00:00:00"/>
    <x v="1"/>
    <s v="Standard Class"/>
    <s v="MU-7335"/>
    <s v="Murray MacDonald-Sullivan"/>
    <x v="1"/>
    <x v="5"/>
    <x v="5"/>
    <x v="1"/>
    <x v="1"/>
    <n v="1047.9000000000001"/>
    <n v="9"/>
    <n v="0.1"/>
    <n v="124.94"/>
  </r>
  <r>
    <n v="4754"/>
    <s v="NZ-2022-669533"/>
    <x v="1159"/>
    <d v="2022-06-10T00:00:00"/>
    <x v="4"/>
    <s v="Same Day"/>
    <s v="SA-4097"/>
    <s v="Sarah Furness"/>
    <x v="2"/>
    <x v="6"/>
    <x v="6"/>
    <x v="1"/>
    <x v="7"/>
    <n v="1254.96"/>
    <n v="3"/>
    <n v="0.1"/>
    <n v="245.53"/>
  </r>
  <r>
    <n v="4755"/>
    <s v="NZ-2024-815263"/>
    <x v="26"/>
    <d v="2024-05-05T00:00:00"/>
    <x v="2"/>
    <s v="Same Day"/>
    <s v="EM-5082"/>
    <s v="Emily Rutherford"/>
    <x v="1"/>
    <x v="3"/>
    <x v="3"/>
    <x v="1"/>
    <x v="7"/>
    <n v="802.02"/>
    <n v="5"/>
    <n v="0.2"/>
    <n v="65.44"/>
  </r>
  <r>
    <n v="4756"/>
    <s v="NZ-2023-442411"/>
    <x v="145"/>
    <d v="2023-09-29T00:00:00"/>
    <x v="0"/>
    <s v="Standard Class"/>
    <s v="PH-6427"/>
    <s v="Phillip Marshall"/>
    <x v="0"/>
    <x v="3"/>
    <x v="3"/>
    <x v="0"/>
    <x v="0"/>
    <n v="240.86"/>
    <n v="7"/>
    <n v="0"/>
    <n v="36.299999999999997"/>
  </r>
  <r>
    <n v="4757"/>
    <s v="NZ-2022-740084"/>
    <x v="253"/>
    <d v="2022-04-04T00:00:00"/>
    <x v="4"/>
    <s v="First Class"/>
    <s v="JO-5266"/>
    <s v="Joy Morrison"/>
    <x v="1"/>
    <x v="2"/>
    <x v="2"/>
    <x v="2"/>
    <x v="11"/>
    <n v="168.67"/>
    <n v="2"/>
    <n v="0"/>
    <n v="1.17"/>
  </r>
  <r>
    <n v="4758"/>
    <s v="NZ-2023-686457"/>
    <x v="99"/>
    <d v="2023-11-04T00:00:00"/>
    <x v="0"/>
    <s v="Standard Class"/>
    <s v="MA-6899"/>
    <s v="Max Herd-Black"/>
    <x v="2"/>
    <x v="5"/>
    <x v="5"/>
    <x v="1"/>
    <x v="8"/>
    <n v="300.16000000000003"/>
    <n v="8"/>
    <n v="0.2"/>
    <n v="2.25"/>
  </r>
  <r>
    <n v="4759"/>
    <s v="NZ-2022-382387"/>
    <x v="1120"/>
    <d v="2022-10-07T00:00:00"/>
    <x v="4"/>
    <s v="Same Day"/>
    <s v="ET-5216"/>
    <s v="Ethan Hughes"/>
    <x v="1"/>
    <x v="4"/>
    <x v="4"/>
    <x v="0"/>
    <x v="0"/>
    <n v="1329.53"/>
    <n v="5"/>
    <n v="0.1"/>
    <n v="79.58"/>
  </r>
  <r>
    <n v="4760"/>
    <s v="NZ-2022-944016"/>
    <x v="629"/>
    <d v="2022-05-08T00:00:00"/>
    <x v="4"/>
    <s v="Same Day"/>
    <s v="KY-9385"/>
    <s v="Kyle Lewis"/>
    <x v="0"/>
    <x v="1"/>
    <x v="1"/>
    <x v="2"/>
    <x v="11"/>
    <n v="660.27"/>
    <n v="9"/>
    <n v="0.1"/>
    <n v="87.26"/>
  </r>
  <r>
    <n v="4761"/>
    <s v="NZ-2021-738772"/>
    <x v="910"/>
    <d v="2021-08-13T00:00:00"/>
    <x v="1"/>
    <s v="First Class"/>
    <s v="GE-6831"/>
    <s v="George Weston"/>
    <x v="2"/>
    <x v="5"/>
    <x v="5"/>
    <x v="1"/>
    <x v="1"/>
    <n v="1154.5899999999999"/>
    <n v="9"/>
    <n v="0"/>
    <n v="144.82"/>
  </r>
  <r>
    <n v="4762"/>
    <s v="NZ-2023-574419"/>
    <x v="155"/>
    <d v="2023-05-15T00:00:00"/>
    <x v="0"/>
    <s v="Second Class"/>
    <s v="AN-8425"/>
    <s v="Anna Graham"/>
    <x v="2"/>
    <x v="0"/>
    <x v="0"/>
    <x v="1"/>
    <x v="1"/>
    <n v="1468.29"/>
    <n v="7"/>
    <n v="0.2"/>
    <n v="-5.77"/>
  </r>
  <r>
    <n v="4763"/>
    <s v="NZ-2024-780437"/>
    <x v="1352"/>
    <d v="2024-04-22T00:00:00"/>
    <x v="2"/>
    <s v="Standard Class"/>
    <s v="LI-6159"/>
    <s v="Lily Davies"/>
    <x v="2"/>
    <x v="8"/>
    <x v="8"/>
    <x v="0"/>
    <x v="6"/>
    <n v="431.88"/>
    <n v="5"/>
    <n v="0"/>
    <n v="11.51"/>
  </r>
  <r>
    <n v="4764"/>
    <s v="NZ-2021-537905"/>
    <x v="772"/>
    <d v="2021-10-21T00:00:00"/>
    <x v="1"/>
    <s v="First Class"/>
    <s v="AN-9885"/>
    <s v="Angela Bull"/>
    <x v="0"/>
    <x v="3"/>
    <x v="3"/>
    <x v="1"/>
    <x v="1"/>
    <n v="384.2"/>
    <n v="2"/>
    <n v="0"/>
    <n v="105.73"/>
  </r>
  <r>
    <n v="4765"/>
    <s v="NZ-2022-494885"/>
    <x v="176"/>
    <d v="2022-07-20T00:00:00"/>
    <x v="4"/>
    <s v="First Class"/>
    <s v="HA-9114"/>
    <s v="Hayley Rowe-Sullivan"/>
    <x v="2"/>
    <x v="2"/>
    <x v="2"/>
    <x v="2"/>
    <x v="5"/>
    <n v="588.16"/>
    <n v="2"/>
    <n v="0"/>
    <n v="37.020000000000003"/>
  </r>
  <r>
    <n v="4766"/>
    <s v="NZ-2023-474766"/>
    <x v="916"/>
    <d v="2023-05-01T00:00:00"/>
    <x v="0"/>
    <s v="Second Class"/>
    <s v="AT-4723"/>
    <s v="Ataahua Gardner-Meredith"/>
    <x v="2"/>
    <x v="1"/>
    <x v="1"/>
    <x v="1"/>
    <x v="7"/>
    <n v="1081.04"/>
    <n v="7"/>
    <n v="0.2"/>
    <n v="124.32"/>
  </r>
  <r>
    <n v="4767"/>
    <s v="NZ-2021-424096"/>
    <x v="745"/>
    <d v="2021-12-18T00:00:00"/>
    <x v="1"/>
    <s v="Same Day"/>
    <s v="IS-8104"/>
    <s v="Israel Seymour-Gray"/>
    <x v="0"/>
    <x v="6"/>
    <x v="6"/>
    <x v="0"/>
    <x v="4"/>
    <n v="1367.98"/>
    <n v="3"/>
    <n v="0"/>
    <n v="201.12"/>
  </r>
  <r>
    <n v="4768"/>
    <s v="NZ-2025-554254"/>
    <x v="622"/>
    <d v="2025-02-27T00:00:00"/>
    <x v="3"/>
    <s v="Same Day"/>
    <s v="CH-5574"/>
    <s v="Christine Healey-Herd"/>
    <x v="1"/>
    <x v="3"/>
    <x v="3"/>
    <x v="2"/>
    <x v="11"/>
    <n v="1352.66"/>
    <n v="3"/>
    <n v="0.15"/>
    <n v="106.62"/>
  </r>
  <r>
    <n v="4769"/>
    <s v="NZ-2025-318085"/>
    <x v="632"/>
    <d v="2025-01-07T00:00:00"/>
    <x v="3"/>
    <s v="Same Day"/>
    <s v="AD-7988"/>
    <s v="Adam Hart-McEwen"/>
    <x v="0"/>
    <x v="0"/>
    <x v="0"/>
    <x v="1"/>
    <x v="3"/>
    <n v="1035.6300000000001"/>
    <n v="3"/>
    <n v="0.1"/>
    <n v="190.76"/>
  </r>
  <r>
    <n v="4770"/>
    <s v="NZ-2024-804412"/>
    <x v="1380"/>
    <d v="2024-08-18T00:00:00"/>
    <x v="2"/>
    <s v="Same Day"/>
    <s v="EM-9164"/>
    <s v="Emma Jacques"/>
    <x v="2"/>
    <x v="4"/>
    <x v="4"/>
    <x v="0"/>
    <x v="10"/>
    <n v="721.06"/>
    <n v="7"/>
    <n v="0.15"/>
    <n v="152.46"/>
  </r>
  <r>
    <n v="4771"/>
    <s v="NZ-2022-197939"/>
    <x v="1339"/>
    <d v="2022-06-22T00:00:00"/>
    <x v="4"/>
    <s v="Same Day"/>
    <s v="ST-5439"/>
    <s v="Stephen Reid"/>
    <x v="1"/>
    <x v="1"/>
    <x v="1"/>
    <x v="1"/>
    <x v="1"/>
    <n v="919.83"/>
    <n v="2"/>
    <n v="0.2"/>
    <n v="20.14"/>
  </r>
  <r>
    <n v="4772"/>
    <s v="NZ-2024-369950"/>
    <x v="580"/>
    <d v="2024-09-13T00:00:00"/>
    <x v="2"/>
    <s v="Standard Class"/>
    <s v="MI-4289"/>
    <s v="Mikaere Knight"/>
    <x v="2"/>
    <x v="7"/>
    <x v="7"/>
    <x v="0"/>
    <x v="4"/>
    <n v="1315.49"/>
    <n v="7"/>
    <n v="0.2"/>
    <n v="84.78"/>
  </r>
  <r>
    <n v="4773"/>
    <s v="NZ-2024-373102"/>
    <x v="609"/>
    <d v="2024-04-01T00:00:00"/>
    <x v="2"/>
    <s v="Second Class"/>
    <s v="MI-7278"/>
    <s v="Michael McCormick"/>
    <x v="0"/>
    <x v="7"/>
    <x v="7"/>
    <x v="0"/>
    <x v="0"/>
    <n v="1190.27"/>
    <n v="5"/>
    <n v="0"/>
    <n v="285.49"/>
  </r>
  <r>
    <n v="4774"/>
    <s v="NZ-2024-360864"/>
    <x v="695"/>
    <d v="2024-11-24T00:00:00"/>
    <x v="2"/>
    <s v="First Class"/>
    <s v="BR-7411"/>
    <s v="Bradley Morton"/>
    <x v="2"/>
    <x v="7"/>
    <x v="7"/>
    <x v="2"/>
    <x v="11"/>
    <n v="945.04"/>
    <n v="7"/>
    <n v="0.15"/>
    <n v="198.43"/>
  </r>
  <r>
    <n v="4775"/>
    <s v="NZ-2022-216558"/>
    <x v="853"/>
    <d v="2022-04-30T00:00:00"/>
    <x v="4"/>
    <s v="Same Day"/>
    <s v="OL-9899"/>
    <s v="Olivia Payne"/>
    <x v="2"/>
    <x v="4"/>
    <x v="4"/>
    <x v="2"/>
    <x v="9"/>
    <n v="212.13"/>
    <n v="9"/>
    <n v="0"/>
    <n v="36.03"/>
  </r>
  <r>
    <n v="4776"/>
    <s v="NZ-2022-605249"/>
    <x v="1408"/>
    <d v="2022-11-02T00:00:00"/>
    <x v="4"/>
    <s v="First Class"/>
    <s v="RO-1148"/>
    <s v="Robert Bell"/>
    <x v="2"/>
    <x v="7"/>
    <x v="7"/>
    <x v="2"/>
    <x v="9"/>
    <n v="1296.8699999999999"/>
    <n v="9"/>
    <n v="0.1"/>
    <n v="22.53"/>
  </r>
  <r>
    <n v="4777"/>
    <s v="NZ-2023-539677"/>
    <x v="1409"/>
    <d v="2023-06-11T00:00:00"/>
    <x v="0"/>
    <s v="Same Day"/>
    <s v="AN-6655"/>
    <s v="Angela Bishell-Johnston"/>
    <x v="2"/>
    <x v="7"/>
    <x v="7"/>
    <x v="2"/>
    <x v="11"/>
    <n v="128"/>
    <n v="10"/>
    <n v="0.15"/>
    <n v="22.48"/>
  </r>
  <r>
    <n v="4778"/>
    <s v="NZ-2023-407174"/>
    <x v="869"/>
    <d v="2023-01-15T00:00:00"/>
    <x v="0"/>
    <s v="First Class"/>
    <s v="RU-1830"/>
    <s v="Russell Laurenson"/>
    <x v="2"/>
    <x v="7"/>
    <x v="7"/>
    <x v="0"/>
    <x v="4"/>
    <n v="301.64"/>
    <n v="6"/>
    <n v="0.15"/>
    <n v="16.16"/>
  </r>
  <r>
    <n v="4779"/>
    <s v="NZ-2021-454335"/>
    <x v="949"/>
    <d v="2021-08-24T00:00:00"/>
    <x v="1"/>
    <s v="Standard Class"/>
    <s v="BR-4984"/>
    <s v="Brett Smith"/>
    <x v="1"/>
    <x v="6"/>
    <x v="6"/>
    <x v="0"/>
    <x v="4"/>
    <n v="644.16999999999996"/>
    <n v="8"/>
    <n v="0.2"/>
    <n v="12.45"/>
  </r>
  <r>
    <n v="4780"/>
    <s v="NZ-2021-350121"/>
    <x v="1029"/>
    <d v="2021-07-17T00:00:00"/>
    <x v="1"/>
    <s v="Same Day"/>
    <s v="VI-9963"/>
    <s v="Victoria Reid"/>
    <x v="1"/>
    <x v="4"/>
    <x v="4"/>
    <x v="1"/>
    <x v="1"/>
    <n v="806.03"/>
    <n v="1"/>
    <n v="0.15"/>
    <n v="45.08"/>
  </r>
  <r>
    <n v="4781"/>
    <s v="NZ-2021-845858"/>
    <x v="1410"/>
    <d v="2021-09-06T00:00:00"/>
    <x v="1"/>
    <s v="Standard Class"/>
    <s v="AL-7403"/>
    <s v="Alison Bell"/>
    <x v="1"/>
    <x v="7"/>
    <x v="7"/>
    <x v="2"/>
    <x v="9"/>
    <n v="1476.58"/>
    <n v="9"/>
    <n v="0.1"/>
    <n v="370.27"/>
  </r>
  <r>
    <n v="4782"/>
    <s v="NZ-2022-736089"/>
    <x v="140"/>
    <d v="2022-12-05T00:00:00"/>
    <x v="4"/>
    <s v="Standard Class"/>
    <s v="CR-2212"/>
    <s v="Craig Burton-George"/>
    <x v="0"/>
    <x v="6"/>
    <x v="6"/>
    <x v="1"/>
    <x v="3"/>
    <n v="1043.5999999999999"/>
    <n v="3"/>
    <n v="0.15"/>
    <n v="184.58"/>
  </r>
  <r>
    <n v="4783"/>
    <s v="NZ-2024-703489"/>
    <x v="862"/>
    <d v="2024-01-12T00:00:00"/>
    <x v="2"/>
    <s v="Same Day"/>
    <s v="TO-7685"/>
    <s v="Tony Campbell"/>
    <x v="2"/>
    <x v="9"/>
    <x v="6"/>
    <x v="1"/>
    <x v="3"/>
    <n v="830.52"/>
    <n v="7"/>
    <n v="0.2"/>
    <n v="16.04"/>
  </r>
  <r>
    <n v="4784"/>
    <s v="NZ-2021-415363"/>
    <x v="934"/>
    <d v="2021-11-19T00:00:00"/>
    <x v="1"/>
    <s v="First Class"/>
    <s v="WA-8890"/>
    <s v="Wayne Southee-Rowlands"/>
    <x v="2"/>
    <x v="4"/>
    <x v="4"/>
    <x v="0"/>
    <x v="6"/>
    <n v="749.69"/>
    <n v="1"/>
    <n v="0.2"/>
    <n v="142.83000000000001"/>
  </r>
  <r>
    <n v="4785"/>
    <s v="NZ-2023-649003"/>
    <x v="823"/>
    <d v="2023-03-09T00:00:00"/>
    <x v="0"/>
    <s v="First Class"/>
    <s v="KA-8710"/>
    <s v="Karl Reid"/>
    <x v="1"/>
    <x v="8"/>
    <x v="8"/>
    <x v="1"/>
    <x v="1"/>
    <n v="964.76"/>
    <n v="4"/>
    <n v="0.15"/>
    <n v="207.58"/>
  </r>
  <r>
    <n v="4786"/>
    <s v="NZ-2022-895291"/>
    <x v="926"/>
    <d v="2022-07-13T00:00:00"/>
    <x v="4"/>
    <s v="Standard Class"/>
    <s v="TO-4798"/>
    <s v="Toni Christiansen"/>
    <x v="1"/>
    <x v="7"/>
    <x v="7"/>
    <x v="1"/>
    <x v="7"/>
    <n v="94.61"/>
    <n v="6"/>
    <n v="0.15"/>
    <n v="3.39"/>
  </r>
  <r>
    <n v="4787"/>
    <s v="NZ-2022-551984"/>
    <x v="55"/>
    <d v="2022-06-21T00:00:00"/>
    <x v="4"/>
    <s v="Second Class"/>
    <s v="NI-1799"/>
    <s v="Nicola Coleman-Mason"/>
    <x v="1"/>
    <x v="8"/>
    <x v="8"/>
    <x v="2"/>
    <x v="2"/>
    <n v="617.57000000000005"/>
    <n v="3"/>
    <n v="0"/>
    <n v="158.63999999999999"/>
  </r>
  <r>
    <n v="4788"/>
    <s v="NZ-2022-695801"/>
    <x v="1001"/>
    <d v="2022-03-29T00:00:00"/>
    <x v="4"/>
    <s v="Standard Class"/>
    <s v="AN-7791"/>
    <s v="Anna Bradley"/>
    <x v="2"/>
    <x v="9"/>
    <x v="6"/>
    <x v="2"/>
    <x v="9"/>
    <n v="313.93"/>
    <n v="1"/>
    <n v="0.1"/>
    <n v="22.67"/>
  </r>
  <r>
    <n v="4789"/>
    <s v="NZ-2025-246996"/>
    <x v="42"/>
    <d v="2025-06-08T00:00:00"/>
    <x v="3"/>
    <s v="Same Day"/>
    <s v="CA-9848"/>
    <s v="Carolyn McKinnon"/>
    <x v="0"/>
    <x v="2"/>
    <x v="2"/>
    <x v="2"/>
    <x v="9"/>
    <n v="265.51"/>
    <n v="1"/>
    <n v="0"/>
    <n v="11.43"/>
  </r>
  <r>
    <n v="4790"/>
    <s v="NZ-2024-776401"/>
    <x v="283"/>
    <d v="2024-02-11T00:00:00"/>
    <x v="2"/>
    <s v="Standard Class"/>
    <s v="SO-2634"/>
    <s v="Sophie Adams"/>
    <x v="1"/>
    <x v="6"/>
    <x v="6"/>
    <x v="1"/>
    <x v="1"/>
    <n v="747.77"/>
    <n v="3"/>
    <n v="0.1"/>
    <n v="118.9"/>
  </r>
  <r>
    <n v="4791"/>
    <s v="NZ-2022-485960"/>
    <x v="767"/>
    <d v="2022-11-05T00:00:00"/>
    <x v="4"/>
    <s v="Standard Class"/>
    <s v="JO-6793"/>
    <s v="John Henderson"/>
    <x v="2"/>
    <x v="8"/>
    <x v="8"/>
    <x v="1"/>
    <x v="1"/>
    <n v="514.11"/>
    <n v="3"/>
    <n v="0.15"/>
    <n v="86.29"/>
  </r>
  <r>
    <n v="4792"/>
    <s v="NZ-2022-701150"/>
    <x v="1220"/>
    <d v="2022-05-04T00:00:00"/>
    <x v="4"/>
    <s v="Second Class"/>
    <s v="DA-5145"/>
    <s v="Daniel Taylor"/>
    <x v="1"/>
    <x v="5"/>
    <x v="5"/>
    <x v="1"/>
    <x v="1"/>
    <n v="68.680000000000007"/>
    <n v="8"/>
    <n v="0"/>
    <n v="20.39"/>
  </r>
  <r>
    <n v="4793"/>
    <s v="NZ-2021-790359"/>
    <x v="221"/>
    <d v="2021-09-18T00:00:00"/>
    <x v="1"/>
    <s v="Standard Class"/>
    <s v="MA-7853"/>
    <s v="Mark Neal"/>
    <x v="1"/>
    <x v="7"/>
    <x v="7"/>
    <x v="2"/>
    <x v="5"/>
    <n v="256.25"/>
    <n v="3"/>
    <n v="0.2"/>
    <n v="33.659999999999997"/>
  </r>
  <r>
    <n v="4794"/>
    <s v="NZ-2025-866297"/>
    <x v="216"/>
    <d v="2025-02-13T00:00:00"/>
    <x v="3"/>
    <s v="Standard Class"/>
    <s v="SA-6176"/>
    <s v="Samantha Griffiths"/>
    <x v="1"/>
    <x v="3"/>
    <x v="3"/>
    <x v="1"/>
    <x v="8"/>
    <n v="906.09"/>
    <n v="7"/>
    <n v="0.15"/>
    <n v="135.30000000000001"/>
  </r>
  <r>
    <n v="4795"/>
    <s v="NZ-2024-806967"/>
    <x v="1124"/>
    <d v="2024-10-06T00:00:00"/>
    <x v="2"/>
    <s v="Second Class"/>
    <s v="MA-4586"/>
    <s v="Mareikura Jones"/>
    <x v="2"/>
    <x v="2"/>
    <x v="2"/>
    <x v="1"/>
    <x v="7"/>
    <n v="344.63"/>
    <n v="3"/>
    <n v="0"/>
    <n v="42.06"/>
  </r>
  <r>
    <n v="4796"/>
    <s v="NZ-2024-852509"/>
    <x v="1267"/>
    <d v="2024-07-24T00:00:00"/>
    <x v="2"/>
    <s v="Second Class"/>
    <s v="PA-1999"/>
    <s v="Paula MacKenzie"/>
    <x v="2"/>
    <x v="8"/>
    <x v="8"/>
    <x v="0"/>
    <x v="6"/>
    <n v="627.29999999999995"/>
    <n v="4"/>
    <n v="0"/>
    <n v="82.94"/>
  </r>
  <r>
    <n v="4797"/>
    <s v="NZ-2022-931020"/>
    <x v="1304"/>
    <d v="2022-04-29T00:00:00"/>
    <x v="4"/>
    <s v="First Class"/>
    <s v="VI-1528"/>
    <s v="Vincent O'Donnell"/>
    <x v="2"/>
    <x v="1"/>
    <x v="1"/>
    <x v="0"/>
    <x v="10"/>
    <n v="1303.08"/>
    <n v="6"/>
    <n v="0.2"/>
    <n v="276.54000000000002"/>
  </r>
  <r>
    <n v="4798"/>
    <s v="NZ-2023-709947"/>
    <x v="791"/>
    <d v="2023-08-25T00:00:00"/>
    <x v="0"/>
    <s v="Second Class"/>
    <s v="JA-3443"/>
    <s v="Jade Gilbert"/>
    <x v="1"/>
    <x v="5"/>
    <x v="5"/>
    <x v="0"/>
    <x v="0"/>
    <n v="233.61"/>
    <n v="10"/>
    <n v="0"/>
    <n v="34.51"/>
  </r>
  <r>
    <n v="4799"/>
    <s v="NZ-2023-896252"/>
    <x v="646"/>
    <d v="2023-09-23T00:00:00"/>
    <x v="0"/>
    <s v="Standard Class"/>
    <s v="EL-1597"/>
    <s v="Elizabeth Marshall"/>
    <x v="1"/>
    <x v="2"/>
    <x v="2"/>
    <x v="0"/>
    <x v="0"/>
    <n v="405.26"/>
    <n v="10"/>
    <n v="0.15"/>
    <n v="89.74"/>
  </r>
  <r>
    <n v="4800"/>
    <s v="NZ-2021-174093"/>
    <x v="660"/>
    <d v="2021-10-06T00:00:00"/>
    <x v="1"/>
    <s v="Second Class"/>
    <s v="NI-2205"/>
    <s v="Nicola Barrett"/>
    <x v="2"/>
    <x v="8"/>
    <x v="8"/>
    <x v="0"/>
    <x v="10"/>
    <n v="1385.11"/>
    <n v="2"/>
    <n v="0.1"/>
    <n v="267.99"/>
  </r>
  <r>
    <n v="4801"/>
    <s v="NZ-2022-427180"/>
    <x v="830"/>
    <d v="2022-11-19T00:00:00"/>
    <x v="4"/>
    <s v="Standard Class"/>
    <s v="SU-3521"/>
    <s v="Susan Findlay"/>
    <x v="2"/>
    <x v="4"/>
    <x v="4"/>
    <x v="2"/>
    <x v="9"/>
    <n v="138.28"/>
    <n v="10"/>
    <n v="0"/>
    <n v="0.01"/>
  </r>
  <r>
    <n v="4802"/>
    <s v="NZ-2025-534555"/>
    <x v="584"/>
    <d v="2025-03-13T00:00:00"/>
    <x v="3"/>
    <s v="First Class"/>
    <s v="BL-6248"/>
    <s v="Blake Graham"/>
    <x v="0"/>
    <x v="9"/>
    <x v="6"/>
    <x v="0"/>
    <x v="10"/>
    <n v="955.7"/>
    <n v="6"/>
    <n v="0.2"/>
    <n v="6.14"/>
  </r>
  <r>
    <n v="4803"/>
    <s v="NZ-2023-999700"/>
    <x v="1405"/>
    <d v="2023-09-16T00:00:00"/>
    <x v="0"/>
    <s v="Same Day"/>
    <s v="RI-8040"/>
    <s v="Riley Allen"/>
    <x v="0"/>
    <x v="2"/>
    <x v="2"/>
    <x v="2"/>
    <x v="11"/>
    <n v="508.27"/>
    <n v="6"/>
    <n v="0.2"/>
    <n v="45.89"/>
  </r>
  <r>
    <n v="4804"/>
    <s v="NZ-2024-205250"/>
    <x v="1098"/>
    <d v="2024-05-12T00:00:00"/>
    <x v="2"/>
    <s v="Same Day"/>
    <s v="JA-9205"/>
    <s v="Jason Barnes"/>
    <x v="0"/>
    <x v="6"/>
    <x v="6"/>
    <x v="0"/>
    <x v="4"/>
    <n v="1038.98"/>
    <n v="8"/>
    <n v="0.1"/>
    <n v="167.21"/>
  </r>
  <r>
    <n v="4805"/>
    <s v="NZ-2025-199749"/>
    <x v="909"/>
    <d v="2025-06-29T00:00:00"/>
    <x v="3"/>
    <s v="First Class"/>
    <s v="JO-8873"/>
    <s v="Joshua Lang"/>
    <x v="1"/>
    <x v="0"/>
    <x v="0"/>
    <x v="2"/>
    <x v="2"/>
    <n v="586.71"/>
    <n v="8"/>
    <n v="0.15"/>
    <n v="137.11000000000001"/>
  </r>
  <r>
    <n v="4806"/>
    <s v="NZ-2025-247953"/>
    <x v="666"/>
    <d v="2025-05-09T00:00:00"/>
    <x v="3"/>
    <s v="Standard Class"/>
    <s v="MI-7443"/>
    <s v="Michael Hansen"/>
    <x v="1"/>
    <x v="3"/>
    <x v="3"/>
    <x v="1"/>
    <x v="1"/>
    <n v="30.44"/>
    <n v="2"/>
    <n v="0.1"/>
    <n v="4.3600000000000003"/>
  </r>
  <r>
    <n v="4807"/>
    <s v="NZ-2023-935056"/>
    <x v="566"/>
    <d v="2023-04-19T00:00:00"/>
    <x v="0"/>
    <s v="Same Day"/>
    <s v="SA-8971"/>
    <s v="Sandra Harrison-Holmes"/>
    <x v="2"/>
    <x v="1"/>
    <x v="1"/>
    <x v="0"/>
    <x v="4"/>
    <n v="87.54"/>
    <n v="10"/>
    <n v="0.2"/>
    <n v="15.24"/>
  </r>
  <r>
    <n v="4808"/>
    <s v="NZ-2023-174471"/>
    <x v="1008"/>
    <d v="2023-11-17T00:00:00"/>
    <x v="0"/>
    <s v="Second Class"/>
    <s v="PA-4245"/>
    <s v="Paige Currie"/>
    <x v="1"/>
    <x v="5"/>
    <x v="5"/>
    <x v="2"/>
    <x v="11"/>
    <n v="127.63"/>
    <n v="6"/>
    <n v="0"/>
    <n v="16.16"/>
  </r>
  <r>
    <n v="4809"/>
    <s v="NZ-2021-305776"/>
    <x v="914"/>
    <d v="2021-08-24T00:00:00"/>
    <x v="1"/>
    <s v="Second Class"/>
    <s v="RO-5787"/>
    <s v="Robert Taylor"/>
    <x v="1"/>
    <x v="2"/>
    <x v="2"/>
    <x v="1"/>
    <x v="1"/>
    <n v="617.1"/>
    <n v="9"/>
    <n v="0"/>
    <n v="96.21"/>
  </r>
  <r>
    <n v="4810"/>
    <s v="NZ-2024-877325"/>
    <x v="1142"/>
    <d v="2024-07-27T00:00:00"/>
    <x v="2"/>
    <s v="Standard Class"/>
    <s v="GR-7906"/>
    <s v="Grant Taylor-Anderson"/>
    <x v="0"/>
    <x v="7"/>
    <x v="7"/>
    <x v="1"/>
    <x v="3"/>
    <n v="406.52"/>
    <n v="10"/>
    <n v="0.15"/>
    <n v="3.82"/>
  </r>
  <r>
    <n v="4811"/>
    <s v="NZ-2022-651541"/>
    <x v="765"/>
    <d v="2022-09-11T00:00:00"/>
    <x v="4"/>
    <s v="First Class"/>
    <s v="JE-9634"/>
    <s v="Jessica Mitchell"/>
    <x v="2"/>
    <x v="0"/>
    <x v="0"/>
    <x v="0"/>
    <x v="10"/>
    <n v="1257.3699999999999"/>
    <n v="10"/>
    <n v="0.1"/>
    <n v="135.54"/>
  </r>
  <r>
    <n v="4812"/>
    <s v="NZ-2024-990148"/>
    <x v="649"/>
    <d v="2024-12-10T00:00:00"/>
    <x v="2"/>
    <s v="Standard Class"/>
    <s v="CH-9286"/>
    <s v="Christopher Page"/>
    <x v="1"/>
    <x v="8"/>
    <x v="8"/>
    <x v="0"/>
    <x v="10"/>
    <n v="1450.1"/>
    <n v="9"/>
    <n v="0"/>
    <n v="207.72"/>
  </r>
  <r>
    <n v="4813"/>
    <s v="NZ-2022-880084"/>
    <x v="1411"/>
    <d v="2022-07-22T00:00:00"/>
    <x v="4"/>
    <s v="Standard Class"/>
    <s v="AN-4236"/>
    <s v="Anthony Wallace"/>
    <x v="2"/>
    <x v="3"/>
    <x v="3"/>
    <x v="2"/>
    <x v="11"/>
    <n v="1415.85"/>
    <n v="7"/>
    <n v="0.2"/>
    <n v="56.83"/>
  </r>
  <r>
    <n v="4814"/>
    <s v="NZ-2025-771740"/>
    <x v="367"/>
    <d v="2025-07-03T00:00:00"/>
    <x v="3"/>
    <s v="Same Day"/>
    <s v="CO-2872"/>
    <s v="Colin Thomas-Stevens"/>
    <x v="1"/>
    <x v="4"/>
    <x v="4"/>
    <x v="2"/>
    <x v="9"/>
    <n v="1313.59"/>
    <n v="8"/>
    <n v="0.2"/>
    <n v="215.3"/>
  </r>
  <r>
    <n v="4815"/>
    <s v="NZ-2022-688499"/>
    <x v="429"/>
    <d v="2022-02-12T00:00:00"/>
    <x v="4"/>
    <s v="Second Class"/>
    <s v="KI-4491"/>
    <s v="Kingston Harris"/>
    <x v="2"/>
    <x v="5"/>
    <x v="5"/>
    <x v="0"/>
    <x v="10"/>
    <n v="939.86"/>
    <n v="9"/>
    <n v="0.2"/>
    <n v="-4.0999999999999996"/>
  </r>
  <r>
    <n v="4816"/>
    <s v="NZ-2022-223317"/>
    <x v="1178"/>
    <d v="2022-08-23T00:00:00"/>
    <x v="4"/>
    <s v="Standard Class"/>
    <s v="ME-5955"/>
    <s v="Melissa Payne"/>
    <x v="2"/>
    <x v="8"/>
    <x v="8"/>
    <x v="0"/>
    <x v="0"/>
    <n v="736.18"/>
    <n v="9"/>
    <n v="0.15"/>
    <n v="141.4"/>
  </r>
  <r>
    <n v="4817"/>
    <s v="NZ-2022-143162"/>
    <x v="429"/>
    <d v="2022-02-13T00:00:00"/>
    <x v="4"/>
    <s v="Same Day"/>
    <s v="ST-4664"/>
    <s v="Steven McMillan"/>
    <x v="0"/>
    <x v="4"/>
    <x v="4"/>
    <x v="2"/>
    <x v="2"/>
    <n v="1081.25"/>
    <n v="2"/>
    <n v="0.15"/>
    <n v="75.849999999999994"/>
  </r>
  <r>
    <n v="4818"/>
    <s v="NZ-2024-698577"/>
    <x v="1043"/>
    <d v="2024-01-17T00:00:00"/>
    <x v="2"/>
    <s v="Second Class"/>
    <s v="TO-9639"/>
    <s v="Toni Hughes"/>
    <x v="2"/>
    <x v="4"/>
    <x v="4"/>
    <x v="1"/>
    <x v="3"/>
    <n v="544.82000000000005"/>
    <n v="7"/>
    <n v="0.1"/>
    <n v="115.13"/>
  </r>
  <r>
    <n v="4819"/>
    <s v="NZ-2022-311693"/>
    <x v="1166"/>
    <d v="2022-01-24T00:00:00"/>
    <x v="4"/>
    <s v="Same Day"/>
    <s v="WA-6066"/>
    <s v="Warren Cooksley-Fowler"/>
    <x v="0"/>
    <x v="0"/>
    <x v="0"/>
    <x v="2"/>
    <x v="11"/>
    <n v="756.93"/>
    <n v="8"/>
    <n v="0.2"/>
    <n v="17.41"/>
  </r>
  <r>
    <n v="4820"/>
    <s v="NZ-2022-668155"/>
    <x v="538"/>
    <d v="2022-08-31T00:00:00"/>
    <x v="4"/>
    <s v="Same Day"/>
    <s v="WA-8288"/>
    <s v="Wayne Dixon"/>
    <x v="1"/>
    <x v="3"/>
    <x v="3"/>
    <x v="1"/>
    <x v="8"/>
    <n v="1391.49"/>
    <n v="1"/>
    <n v="0.1"/>
    <n v="90.14"/>
  </r>
  <r>
    <n v="4821"/>
    <s v="NZ-2023-469213"/>
    <x v="1148"/>
    <d v="2023-07-24T00:00:00"/>
    <x v="0"/>
    <s v="Second Class"/>
    <s v="SH-9994"/>
    <s v="Sheryl Costello-Ward"/>
    <x v="1"/>
    <x v="2"/>
    <x v="2"/>
    <x v="0"/>
    <x v="0"/>
    <n v="553.41999999999996"/>
    <n v="5"/>
    <n v="0"/>
    <n v="69.22"/>
  </r>
  <r>
    <n v="4822"/>
    <s v="NZ-2023-684340"/>
    <x v="1321"/>
    <d v="2023-06-12T00:00:00"/>
    <x v="0"/>
    <s v="Second Class"/>
    <s v="BR-3740"/>
    <s v="Brianna Watt"/>
    <x v="0"/>
    <x v="8"/>
    <x v="8"/>
    <x v="2"/>
    <x v="5"/>
    <n v="1260.19"/>
    <n v="8"/>
    <n v="0"/>
    <n v="267.47000000000003"/>
  </r>
  <r>
    <n v="4823"/>
    <s v="NZ-2022-587061"/>
    <x v="19"/>
    <d v="2022-04-10T00:00:00"/>
    <x v="4"/>
    <s v="Standard Class"/>
    <s v="SA-1469"/>
    <s v="Samuel Rose-West"/>
    <x v="2"/>
    <x v="3"/>
    <x v="3"/>
    <x v="0"/>
    <x v="0"/>
    <n v="37.31"/>
    <n v="7"/>
    <n v="0.2"/>
    <n v="4.47"/>
  </r>
  <r>
    <n v="4824"/>
    <s v="NZ-2024-300906"/>
    <x v="498"/>
    <d v="2024-04-15T00:00:00"/>
    <x v="2"/>
    <s v="Second Class"/>
    <s v="CH-7102"/>
    <s v="Charles Cook"/>
    <x v="0"/>
    <x v="9"/>
    <x v="6"/>
    <x v="2"/>
    <x v="9"/>
    <n v="564.20000000000005"/>
    <n v="1"/>
    <n v="0.2"/>
    <n v="-10.35"/>
  </r>
  <r>
    <n v="4825"/>
    <s v="NZ-2025-924804"/>
    <x v="138"/>
    <d v="2025-01-12T00:00:00"/>
    <x v="3"/>
    <s v="Standard Class"/>
    <s v="OL-6877"/>
    <s v="Olivia Davey"/>
    <x v="1"/>
    <x v="3"/>
    <x v="3"/>
    <x v="2"/>
    <x v="9"/>
    <n v="1357.57"/>
    <n v="7"/>
    <n v="0.2"/>
    <n v="46.15"/>
  </r>
  <r>
    <n v="4826"/>
    <s v="NZ-2025-282888"/>
    <x v="863"/>
    <d v="2025-03-05T00:00:00"/>
    <x v="3"/>
    <s v="First Class"/>
    <s v="JO-2343"/>
    <s v="Jonathan O'Donnell"/>
    <x v="2"/>
    <x v="3"/>
    <x v="3"/>
    <x v="2"/>
    <x v="9"/>
    <n v="674.65"/>
    <n v="5"/>
    <n v="0"/>
    <n v="182.07"/>
  </r>
  <r>
    <n v="4827"/>
    <s v="NZ-2023-717891"/>
    <x v="521"/>
    <d v="2023-09-24T00:00:00"/>
    <x v="0"/>
    <s v="Second Class"/>
    <s v="BA-4043"/>
    <s v="Barry Best"/>
    <x v="2"/>
    <x v="8"/>
    <x v="8"/>
    <x v="2"/>
    <x v="9"/>
    <n v="1424.62"/>
    <n v="4"/>
    <n v="0.2"/>
    <n v="152.62"/>
  </r>
  <r>
    <n v="4828"/>
    <s v="NZ-2023-521470"/>
    <x v="562"/>
    <d v="2023-03-06T00:00:00"/>
    <x v="0"/>
    <s v="Second Class"/>
    <s v="CO-3539"/>
    <s v="Corey Miller"/>
    <x v="2"/>
    <x v="3"/>
    <x v="3"/>
    <x v="2"/>
    <x v="9"/>
    <n v="1417.5"/>
    <n v="10"/>
    <n v="0.1"/>
    <n v="32.44"/>
  </r>
  <r>
    <n v="4829"/>
    <s v="NZ-2025-616794"/>
    <x v="1103"/>
    <d v="2025-01-17T00:00:00"/>
    <x v="3"/>
    <s v="Standard Class"/>
    <s v="EM-5788"/>
    <s v="Emily Brown"/>
    <x v="2"/>
    <x v="2"/>
    <x v="2"/>
    <x v="2"/>
    <x v="2"/>
    <n v="692.13"/>
    <n v="3"/>
    <n v="0.1"/>
    <n v="32.69"/>
  </r>
  <r>
    <n v="4830"/>
    <s v="NZ-2023-380590"/>
    <x v="328"/>
    <d v="2023-01-30T00:00:00"/>
    <x v="0"/>
    <s v="First Class"/>
    <s v="RA-6667"/>
    <s v="Rachel Thompson"/>
    <x v="2"/>
    <x v="5"/>
    <x v="5"/>
    <x v="2"/>
    <x v="11"/>
    <n v="180.68"/>
    <n v="7"/>
    <n v="0.1"/>
    <n v="34.520000000000003"/>
  </r>
  <r>
    <n v="4831"/>
    <s v="NZ-2021-729219"/>
    <x v="347"/>
    <d v="2021-10-23T00:00:00"/>
    <x v="1"/>
    <s v="Second Class"/>
    <s v="GR-9591"/>
    <s v="Gregory Davis"/>
    <x v="2"/>
    <x v="4"/>
    <x v="4"/>
    <x v="2"/>
    <x v="9"/>
    <n v="799.65"/>
    <n v="7"/>
    <n v="0.1"/>
    <n v="11.28"/>
  </r>
  <r>
    <n v="4832"/>
    <s v="NZ-2023-939530"/>
    <x v="531"/>
    <d v="2023-03-22T00:00:00"/>
    <x v="0"/>
    <s v="Second Class"/>
    <s v="KH-7226"/>
    <s v="Khloe Evans"/>
    <x v="2"/>
    <x v="1"/>
    <x v="1"/>
    <x v="0"/>
    <x v="6"/>
    <n v="1106.54"/>
    <n v="1"/>
    <n v="0.15"/>
    <n v="90.53"/>
  </r>
  <r>
    <n v="4833"/>
    <s v="NZ-2022-519561"/>
    <x v="769"/>
    <d v="2022-08-12T00:00:00"/>
    <x v="4"/>
    <s v="Second Class"/>
    <s v="PA-4124"/>
    <s v="Paula Mitchell-Morris"/>
    <x v="2"/>
    <x v="0"/>
    <x v="0"/>
    <x v="1"/>
    <x v="7"/>
    <n v="1021.47"/>
    <n v="1"/>
    <n v="0.1"/>
    <n v="65.06"/>
  </r>
  <r>
    <n v="4834"/>
    <s v="NZ-2023-499504"/>
    <x v="744"/>
    <d v="2023-09-27T00:00:00"/>
    <x v="0"/>
    <s v="Second Class"/>
    <s v="BE-4024"/>
    <s v="Bella Horton"/>
    <x v="1"/>
    <x v="5"/>
    <x v="5"/>
    <x v="1"/>
    <x v="8"/>
    <n v="717.56"/>
    <n v="4"/>
    <n v="0.1"/>
    <n v="133.91999999999999"/>
  </r>
  <r>
    <n v="4835"/>
    <s v="NZ-2022-804046"/>
    <x v="1329"/>
    <d v="2022-07-06T00:00:00"/>
    <x v="4"/>
    <s v="Standard Class"/>
    <s v="KA-6906"/>
    <s v="Kahurangi Clarke"/>
    <x v="2"/>
    <x v="6"/>
    <x v="6"/>
    <x v="0"/>
    <x v="0"/>
    <n v="572.20000000000005"/>
    <n v="1"/>
    <n v="0.1"/>
    <n v="44.76"/>
  </r>
  <r>
    <n v="4836"/>
    <s v="NZ-2022-135842"/>
    <x v="1365"/>
    <d v="2022-06-07T00:00:00"/>
    <x v="4"/>
    <s v="First Class"/>
    <s v="DA-6087"/>
    <s v="Darren Patchett"/>
    <x v="0"/>
    <x v="8"/>
    <x v="8"/>
    <x v="2"/>
    <x v="9"/>
    <n v="356.52"/>
    <n v="3"/>
    <n v="0.15"/>
    <n v="40.92"/>
  </r>
  <r>
    <n v="4837"/>
    <s v="NZ-2024-388192"/>
    <x v="1345"/>
    <d v="2024-12-03T00:00:00"/>
    <x v="2"/>
    <s v="Standard Class"/>
    <s v="WA-6011"/>
    <s v="Warren Kennedy-Davey"/>
    <x v="2"/>
    <x v="9"/>
    <x v="6"/>
    <x v="2"/>
    <x v="9"/>
    <n v="1237.52"/>
    <n v="6"/>
    <n v="0"/>
    <n v="139.52000000000001"/>
  </r>
  <r>
    <n v="4838"/>
    <s v="NZ-2022-829495"/>
    <x v="1412"/>
    <d v="2022-01-20T00:00:00"/>
    <x v="4"/>
    <s v="Standard Class"/>
    <s v="AI-6426"/>
    <s v="Aimee Bailey"/>
    <x v="1"/>
    <x v="8"/>
    <x v="8"/>
    <x v="1"/>
    <x v="1"/>
    <n v="203.83"/>
    <n v="1"/>
    <n v="0.1"/>
    <n v="49.27"/>
  </r>
  <r>
    <n v="4839"/>
    <s v="NZ-2021-738493"/>
    <x v="32"/>
    <d v="2022-01-04T00:00:00"/>
    <x v="4"/>
    <s v="Same Day"/>
    <s v="BL-6957"/>
    <s v="Blake Browne"/>
    <x v="2"/>
    <x v="1"/>
    <x v="1"/>
    <x v="0"/>
    <x v="4"/>
    <n v="695.72"/>
    <n v="2"/>
    <n v="0.1"/>
    <n v="59.43"/>
  </r>
  <r>
    <n v="4840"/>
    <s v="NZ-2024-950439"/>
    <x v="962"/>
    <d v="2024-08-06T00:00:00"/>
    <x v="2"/>
    <s v="First Class"/>
    <s v="CH-5098"/>
    <s v="Christine Bull"/>
    <x v="2"/>
    <x v="3"/>
    <x v="3"/>
    <x v="0"/>
    <x v="0"/>
    <n v="711.54"/>
    <n v="4"/>
    <n v="0.1"/>
    <n v="155.30000000000001"/>
  </r>
  <r>
    <n v="4841"/>
    <s v="NZ-2021-905439"/>
    <x v="1274"/>
    <d v="2021-12-30T00:00:00"/>
    <x v="1"/>
    <s v="Same Day"/>
    <s v="AV-1111"/>
    <s v="Ava O'Connor-Wong"/>
    <x v="1"/>
    <x v="6"/>
    <x v="6"/>
    <x v="1"/>
    <x v="7"/>
    <n v="33.909999999999997"/>
    <n v="10"/>
    <n v="0"/>
    <n v="0.95"/>
  </r>
  <r>
    <n v="4842"/>
    <s v="NZ-2023-257427"/>
    <x v="688"/>
    <d v="2023-12-23T00:00:00"/>
    <x v="0"/>
    <s v="Second Class"/>
    <s v="DO-8580"/>
    <s v="Donna Harrison"/>
    <x v="0"/>
    <x v="9"/>
    <x v="6"/>
    <x v="1"/>
    <x v="7"/>
    <n v="906"/>
    <n v="3"/>
    <n v="0.1"/>
    <n v="165.69"/>
  </r>
  <r>
    <n v="4843"/>
    <s v="NZ-2022-811937"/>
    <x v="636"/>
    <d v="2022-04-22T00:00:00"/>
    <x v="4"/>
    <s v="First Class"/>
    <s v="WI-9363"/>
    <s v="William Kennedy"/>
    <x v="0"/>
    <x v="9"/>
    <x v="6"/>
    <x v="2"/>
    <x v="2"/>
    <n v="1224.9100000000001"/>
    <n v="9"/>
    <n v="0.15"/>
    <n v="185.62"/>
  </r>
  <r>
    <n v="4844"/>
    <s v="NZ-2024-878553"/>
    <x v="259"/>
    <d v="2024-04-12T00:00:00"/>
    <x v="2"/>
    <s v="Second Class"/>
    <s v="MI-4842"/>
    <s v="Michael McDonald"/>
    <x v="2"/>
    <x v="8"/>
    <x v="8"/>
    <x v="1"/>
    <x v="8"/>
    <n v="202.63"/>
    <n v="5"/>
    <n v="0.1"/>
    <n v="40.53"/>
  </r>
  <r>
    <n v="4845"/>
    <s v="NZ-2025-183112"/>
    <x v="895"/>
    <d v="2025-06-24T00:00:00"/>
    <x v="3"/>
    <s v="Same Day"/>
    <s v="TR-7615"/>
    <s v="Troy Judd"/>
    <x v="1"/>
    <x v="9"/>
    <x v="6"/>
    <x v="2"/>
    <x v="5"/>
    <n v="656.61"/>
    <n v="4"/>
    <n v="0.15"/>
    <n v="108.47"/>
  </r>
  <r>
    <n v="4846"/>
    <s v="NZ-2021-543122"/>
    <x v="559"/>
    <d v="2021-09-23T00:00:00"/>
    <x v="1"/>
    <s v="Standard Class"/>
    <s v="NO-6195"/>
    <s v="Noah Carter"/>
    <x v="2"/>
    <x v="0"/>
    <x v="0"/>
    <x v="2"/>
    <x v="2"/>
    <n v="328.93"/>
    <n v="5"/>
    <n v="0.15"/>
    <n v="43.04"/>
  </r>
  <r>
    <n v="4847"/>
    <s v="NZ-2023-658860"/>
    <x v="875"/>
    <d v="2023-06-12T00:00:00"/>
    <x v="0"/>
    <s v="Standard Class"/>
    <s v="CA-1884"/>
    <s v="Carol Sheridan"/>
    <x v="1"/>
    <x v="4"/>
    <x v="4"/>
    <x v="0"/>
    <x v="0"/>
    <n v="205.04"/>
    <n v="2"/>
    <n v="0.1"/>
    <n v="42.68"/>
  </r>
  <r>
    <n v="4848"/>
    <s v="NZ-2023-908712"/>
    <x v="1241"/>
    <d v="2023-01-30T00:00:00"/>
    <x v="0"/>
    <s v="First Class"/>
    <s v="HU-3269"/>
    <s v="Hunter Gill"/>
    <x v="1"/>
    <x v="7"/>
    <x v="7"/>
    <x v="1"/>
    <x v="3"/>
    <n v="617.72"/>
    <n v="7"/>
    <n v="0.2"/>
    <n v="121.66"/>
  </r>
  <r>
    <n v="4849"/>
    <s v="NZ-2021-947015"/>
    <x v="374"/>
    <d v="2021-08-18T00:00:00"/>
    <x v="1"/>
    <s v="Second Class"/>
    <s v="KE-6371"/>
    <s v="Kellie Gibbons"/>
    <x v="0"/>
    <x v="0"/>
    <x v="0"/>
    <x v="0"/>
    <x v="6"/>
    <n v="1436.54"/>
    <n v="2"/>
    <n v="0.15"/>
    <n v="122.95"/>
  </r>
  <r>
    <n v="4850"/>
    <s v="NZ-2025-665394"/>
    <x v="1205"/>
    <d v="2025-02-04T00:00:00"/>
    <x v="3"/>
    <s v="Second Class"/>
    <s v="LO-7130"/>
    <s v="Logan Ford-Baldick"/>
    <x v="1"/>
    <x v="8"/>
    <x v="8"/>
    <x v="2"/>
    <x v="9"/>
    <n v="1448.26"/>
    <n v="8"/>
    <n v="0"/>
    <n v="83.16"/>
  </r>
  <r>
    <n v="4851"/>
    <s v="NZ-2022-387689"/>
    <x v="658"/>
    <d v="2022-02-04T00:00:00"/>
    <x v="4"/>
    <s v="Same Day"/>
    <s v="LU-6110"/>
    <s v="Lucy Simmonds"/>
    <x v="1"/>
    <x v="5"/>
    <x v="5"/>
    <x v="0"/>
    <x v="0"/>
    <n v="356.28"/>
    <n v="7"/>
    <n v="0.1"/>
    <n v="51.72"/>
  </r>
  <r>
    <n v="4852"/>
    <s v="NZ-2024-263357"/>
    <x v="403"/>
    <d v="2024-11-22T00:00:00"/>
    <x v="2"/>
    <s v="Same Day"/>
    <s v="LY-4867"/>
    <s v="Lynne Russell"/>
    <x v="1"/>
    <x v="8"/>
    <x v="8"/>
    <x v="0"/>
    <x v="4"/>
    <n v="866.68"/>
    <n v="7"/>
    <n v="0.1"/>
    <n v="34.729999999999997"/>
  </r>
  <r>
    <n v="4853"/>
    <s v="NZ-2024-207770"/>
    <x v="962"/>
    <d v="2024-08-03T00:00:00"/>
    <x v="2"/>
    <s v="Same Day"/>
    <s v="CH-2716"/>
    <s v="Christopher Dick"/>
    <x v="0"/>
    <x v="0"/>
    <x v="0"/>
    <x v="1"/>
    <x v="7"/>
    <n v="1046.3399999999999"/>
    <n v="7"/>
    <n v="0"/>
    <n v="208.58"/>
  </r>
  <r>
    <n v="4854"/>
    <s v="NZ-2024-898978"/>
    <x v="1196"/>
    <d v="2024-04-10T00:00:00"/>
    <x v="2"/>
    <s v="First Class"/>
    <s v="BE-2708"/>
    <s v="Belinda Lawson"/>
    <x v="0"/>
    <x v="6"/>
    <x v="6"/>
    <x v="0"/>
    <x v="0"/>
    <n v="1085.8499999999999"/>
    <n v="2"/>
    <n v="0.2"/>
    <n v="0.18"/>
  </r>
  <r>
    <n v="4855"/>
    <s v="NZ-2024-583477"/>
    <x v="1239"/>
    <d v="2024-02-24T00:00:00"/>
    <x v="2"/>
    <s v="First Class"/>
    <s v="SA-1878"/>
    <s v="Sam Leslie"/>
    <x v="2"/>
    <x v="1"/>
    <x v="1"/>
    <x v="2"/>
    <x v="2"/>
    <n v="565.83000000000004"/>
    <n v="1"/>
    <n v="0.2"/>
    <n v="95.68"/>
  </r>
  <r>
    <n v="4856"/>
    <s v="NZ-2024-714486"/>
    <x v="405"/>
    <d v="2024-05-04T00:00:00"/>
    <x v="2"/>
    <s v="First Class"/>
    <s v="SA-4436"/>
    <s v="Sarah O'Brien"/>
    <x v="2"/>
    <x v="8"/>
    <x v="8"/>
    <x v="0"/>
    <x v="4"/>
    <n v="1243.22"/>
    <n v="4"/>
    <n v="0.2"/>
    <n v="102.6"/>
  </r>
  <r>
    <n v="4857"/>
    <s v="NZ-2025-888896"/>
    <x v="1155"/>
    <d v="2025-01-07T00:00:00"/>
    <x v="3"/>
    <s v="Second Class"/>
    <s v="TR-6298"/>
    <s v="Tracey Hardy-Barnett"/>
    <x v="0"/>
    <x v="0"/>
    <x v="0"/>
    <x v="0"/>
    <x v="10"/>
    <n v="438.19"/>
    <n v="7"/>
    <n v="0.2"/>
    <n v="15.68"/>
  </r>
  <r>
    <n v="4858"/>
    <s v="NZ-2024-502066"/>
    <x v="75"/>
    <d v="2024-11-25T00:00:00"/>
    <x v="2"/>
    <s v="Second Class"/>
    <s v="CA-9557"/>
    <s v="Catherine Kenny"/>
    <x v="0"/>
    <x v="3"/>
    <x v="3"/>
    <x v="0"/>
    <x v="10"/>
    <n v="654.52"/>
    <n v="7"/>
    <n v="0.2"/>
    <n v="-11.27"/>
  </r>
  <r>
    <n v="4859"/>
    <s v="NZ-2024-271189"/>
    <x v="953"/>
    <d v="2024-10-03T00:00:00"/>
    <x v="2"/>
    <s v="Same Day"/>
    <s v="JA-3017"/>
    <s v="James Reid"/>
    <x v="1"/>
    <x v="7"/>
    <x v="7"/>
    <x v="1"/>
    <x v="1"/>
    <n v="278.63"/>
    <n v="6"/>
    <n v="0.1"/>
    <n v="35.39"/>
  </r>
  <r>
    <n v="4860"/>
    <s v="NZ-2024-175708"/>
    <x v="921"/>
    <d v="2024-04-03T00:00:00"/>
    <x v="2"/>
    <s v="First Class"/>
    <s v="ME-3868"/>
    <s v="Melissa Marsh"/>
    <x v="1"/>
    <x v="9"/>
    <x v="6"/>
    <x v="2"/>
    <x v="11"/>
    <n v="178.02"/>
    <n v="7"/>
    <n v="0"/>
    <n v="22.86"/>
  </r>
  <r>
    <n v="4861"/>
    <s v="NZ-2022-128959"/>
    <x v="1091"/>
    <d v="2022-11-26T00:00:00"/>
    <x v="4"/>
    <s v="Same Day"/>
    <s v="NI-1391"/>
    <s v="Nicholas Ryan"/>
    <x v="0"/>
    <x v="1"/>
    <x v="1"/>
    <x v="1"/>
    <x v="8"/>
    <n v="629.70000000000005"/>
    <n v="2"/>
    <n v="0.15"/>
    <n v="25.85"/>
  </r>
  <r>
    <n v="4862"/>
    <s v="NZ-2023-619952"/>
    <x v="851"/>
    <d v="2023-11-09T00:00:00"/>
    <x v="0"/>
    <s v="Second Class"/>
    <s v="LY-3430"/>
    <s v="Lynn Bradley"/>
    <x v="2"/>
    <x v="0"/>
    <x v="0"/>
    <x v="0"/>
    <x v="4"/>
    <n v="408.21"/>
    <n v="7"/>
    <n v="0.2"/>
    <n v="-5.35"/>
  </r>
  <r>
    <n v="4863"/>
    <s v="NZ-2022-545024"/>
    <x v="77"/>
    <d v="2022-10-29T00:00:00"/>
    <x v="4"/>
    <s v="First Class"/>
    <s v="RA-4557"/>
    <s v="Rawiri Brown"/>
    <x v="0"/>
    <x v="8"/>
    <x v="8"/>
    <x v="2"/>
    <x v="11"/>
    <n v="364.42"/>
    <n v="7"/>
    <n v="0.2"/>
    <n v="28.07"/>
  </r>
  <r>
    <n v="4864"/>
    <s v="NZ-2025-105376"/>
    <x v="1105"/>
    <d v="2025-02-16T00:00:00"/>
    <x v="3"/>
    <s v="Same Day"/>
    <s v="NI-9458"/>
    <s v="Nicole Williams"/>
    <x v="0"/>
    <x v="7"/>
    <x v="7"/>
    <x v="0"/>
    <x v="6"/>
    <n v="290.2"/>
    <n v="8"/>
    <n v="0.2"/>
    <n v="47.95"/>
  </r>
  <r>
    <n v="4865"/>
    <s v="NZ-2022-356071"/>
    <x v="552"/>
    <d v="2022-10-21T00:00:00"/>
    <x v="4"/>
    <s v="Second Class"/>
    <s v="EM-9786"/>
    <s v="Emma Morton"/>
    <x v="1"/>
    <x v="6"/>
    <x v="6"/>
    <x v="1"/>
    <x v="7"/>
    <n v="693.59"/>
    <n v="7"/>
    <n v="0.1"/>
    <n v="116.59"/>
  </r>
  <r>
    <n v="4866"/>
    <s v="NZ-2022-992639"/>
    <x v="576"/>
    <d v="2022-08-28T00:00:00"/>
    <x v="4"/>
    <s v="Same Day"/>
    <s v="MA-2274"/>
    <s v="Maree Hansen"/>
    <x v="2"/>
    <x v="7"/>
    <x v="7"/>
    <x v="2"/>
    <x v="2"/>
    <n v="436.84"/>
    <n v="8"/>
    <n v="0.2"/>
    <n v="50.39"/>
  </r>
  <r>
    <n v="4867"/>
    <s v="NZ-2023-287659"/>
    <x v="547"/>
    <d v="2023-10-05T00:00:00"/>
    <x v="0"/>
    <s v="Second Class"/>
    <s v="AN-7136"/>
    <s v="Angela Dean"/>
    <x v="2"/>
    <x v="8"/>
    <x v="8"/>
    <x v="1"/>
    <x v="1"/>
    <n v="1450.02"/>
    <n v="1"/>
    <n v="0.2"/>
    <n v="125.95"/>
  </r>
  <r>
    <n v="4868"/>
    <s v="NZ-2022-894563"/>
    <x v="1046"/>
    <d v="2022-09-22T00:00:00"/>
    <x v="4"/>
    <s v="First Class"/>
    <s v="AM-9773"/>
    <s v="Amanda Smith"/>
    <x v="1"/>
    <x v="7"/>
    <x v="7"/>
    <x v="1"/>
    <x v="1"/>
    <n v="881.57"/>
    <n v="3"/>
    <n v="0.15"/>
    <n v="146.74"/>
  </r>
  <r>
    <n v="4869"/>
    <s v="NZ-2023-874419"/>
    <x v="1413"/>
    <d v="2023-07-21T00:00:00"/>
    <x v="0"/>
    <s v="Same Day"/>
    <s v="RI-9446"/>
    <s v="Richard Hansen"/>
    <x v="2"/>
    <x v="2"/>
    <x v="2"/>
    <x v="0"/>
    <x v="10"/>
    <n v="86.63"/>
    <n v="10"/>
    <n v="0.15"/>
    <n v="20.61"/>
  </r>
  <r>
    <n v="4870"/>
    <s v="NZ-2024-509751"/>
    <x v="822"/>
    <d v="2024-08-04T00:00:00"/>
    <x v="2"/>
    <s v="First Class"/>
    <s v="AN-9755"/>
    <s v="Andrew Dawick-Hughes"/>
    <x v="1"/>
    <x v="9"/>
    <x v="6"/>
    <x v="0"/>
    <x v="4"/>
    <n v="1397.41"/>
    <n v="9"/>
    <n v="0.15"/>
    <n v="291.14"/>
  </r>
  <r>
    <n v="4871"/>
    <s v="NZ-2025-284324"/>
    <x v="1156"/>
    <d v="2025-05-16T00:00:00"/>
    <x v="3"/>
    <s v="Same Day"/>
    <s v="ED-8973"/>
    <s v="Edward Wood"/>
    <x v="0"/>
    <x v="9"/>
    <x v="6"/>
    <x v="0"/>
    <x v="6"/>
    <n v="1016.58"/>
    <n v="8"/>
    <n v="0.2"/>
    <n v="85.32"/>
  </r>
  <r>
    <n v="4872"/>
    <s v="NZ-2025-260777"/>
    <x v="420"/>
    <d v="2025-05-21T00:00:00"/>
    <x v="3"/>
    <s v="Same Day"/>
    <s v="IS-1592"/>
    <s v="Isabella Anderson"/>
    <x v="0"/>
    <x v="0"/>
    <x v="0"/>
    <x v="1"/>
    <x v="8"/>
    <n v="578.80999999999995"/>
    <n v="6"/>
    <n v="0.1"/>
    <n v="59.15"/>
  </r>
  <r>
    <n v="4873"/>
    <s v="NZ-2023-923430"/>
    <x v="1302"/>
    <d v="2024-01-01T00:00:00"/>
    <x v="2"/>
    <s v="Second Class"/>
    <s v="HA-4579"/>
    <s v="Hannah Brown-Thompson"/>
    <x v="0"/>
    <x v="3"/>
    <x v="3"/>
    <x v="2"/>
    <x v="9"/>
    <n v="309.27999999999997"/>
    <n v="2"/>
    <n v="0.1"/>
    <n v="40.49"/>
  </r>
  <r>
    <n v="4874"/>
    <s v="NZ-2022-921850"/>
    <x v="952"/>
    <d v="2022-06-29T00:00:00"/>
    <x v="4"/>
    <s v="Same Day"/>
    <s v="DI-8629"/>
    <s v="Diane Davis"/>
    <x v="1"/>
    <x v="2"/>
    <x v="2"/>
    <x v="0"/>
    <x v="4"/>
    <n v="1301.99"/>
    <n v="2"/>
    <n v="0.1"/>
    <n v="65.569999999999993"/>
  </r>
  <r>
    <n v="4875"/>
    <s v="NZ-2024-931747"/>
    <x v="1300"/>
    <d v="2024-01-07T00:00:00"/>
    <x v="2"/>
    <s v="First Class"/>
    <s v="KA-5101"/>
    <s v="Kaia Smith"/>
    <x v="1"/>
    <x v="4"/>
    <x v="4"/>
    <x v="1"/>
    <x v="3"/>
    <n v="558.91999999999996"/>
    <n v="5"/>
    <n v="0.2"/>
    <n v="20.57"/>
  </r>
  <r>
    <n v="4876"/>
    <s v="NZ-2024-596786"/>
    <x v="296"/>
    <d v="2024-02-15T00:00:00"/>
    <x v="2"/>
    <s v="First Class"/>
    <s v="EM-1052"/>
    <s v="Emily Buick"/>
    <x v="0"/>
    <x v="7"/>
    <x v="7"/>
    <x v="1"/>
    <x v="8"/>
    <n v="456.68"/>
    <n v="4"/>
    <n v="0.2"/>
    <n v="92"/>
  </r>
  <r>
    <n v="4877"/>
    <s v="NZ-2022-967334"/>
    <x v="654"/>
    <d v="2022-08-10T00:00:00"/>
    <x v="4"/>
    <s v="Standard Class"/>
    <s v="PA-8093"/>
    <s v="Paul Perano"/>
    <x v="0"/>
    <x v="3"/>
    <x v="3"/>
    <x v="0"/>
    <x v="4"/>
    <n v="1330.47"/>
    <n v="2"/>
    <n v="0.15"/>
    <n v="76.06"/>
  </r>
  <r>
    <n v="4878"/>
    <s v="NZ-2025-262793"/>
    <x v="861"/>
    <d v="2025-07-04T00:00:00"/>
    <x v="3"/>
    <s v="Standard Class"/>
    <s v="HE-3680"/>
    <s v="Helen Barnes-Freeth"/>
    <x v="2"/>
    <x v="4"/>
    <x v="4"/>
    <x v="1"/>
    <x v="7"/>
    <n v="1364.96"/>
    <n v="2"/>
    <n v="0.15"/>
    <n v="37.99"/>
  </r>
  <r>
    <n v="4879"/>
    <s v="NZ-2022-668562"/>
    <x v="441"/>
    <d v="2022-02-26T00:00:00"/>
    <x v="4"/>
    <s v="Second Class"/>
    <s v="TA-3238"/>
    <s v="Tania Lancaster"/>
    <x v="1"/>
    <x v="9"/>
    <x v="6"/>
    <x v="2"/>
    <x v="9"/>
    <n v="265.52999999999997"/>
    <n v="9"/>
    <n v="0.15"/>
    <n v="39.07"/>
  </r>
  <r>
    <n v="4880"/>
    <s v="NZ-2024-496697"/>
    <x v="1020"/>
    <d v="2024-08-06T00:00:00"/>
    <x v="2"/>
    <s v="First Class"/>
    <s v="JE-7097"/>
    <s v="Jeremy Taylor-Aberhart"/>
    <x v="1"/>
    <x v="3"/>
    <x v="3"/>
    <x v="1"/>
    <x v="7"/>
    <n v="1294.57"/>
    <n v="9"/>
    <n v="0.2"/>
    <n v="39.6"/>
  </r>
  <r>
    <n v="4881"/>
    <s v="NZ-2024-123820"/>
    <x v="405"/>
    <d v="2024-05-01T00:00:00"/>
    <x v="2"/>
    <s v="Standard Class"/>
    <s v="JA-9928"/>
    <s v="Jade Joe"/>
    <x v="1"/>
    <x v="8"/>
    <x v="8"/>
    <x v="0"/>
    <x v="4"/>
    <n v="452.13"/>
    <n v="7"/>
    <n v="0.15"/>
    <n v="39.020000000000003"/>
  </r>
  <r>
    <n v="4882"/>
    <s v="NZ-2023-670339"/>
    <x v="223"/>
    <d v="2023-09-27T00:00:00"/>
    <x v="0"/>
    <s v="Second Class"/>
    <s v="IS-6529"/>
    <s v="Isabelle McEwen"/>
    <x v="0"/>
    <x v="0"/>
    <x v="0"/>
    <x v="0"/>
    <x v="0"/>
    <n v="919.88"/>
    <n v="2"/>
    <n v="0.15"/>
    <n v="163.94"/>
  </r>
  <r>
    <n v="4883"/>
    <s v="NZ-2022-805736"/>
    <x v="1066"/>
    <d v="2022-10-07T00:00:00"/>
    <x v="4"/>
    <s v="Second Class"/>
    <s v="LA-7322"/>
    <s v="Lauren Gordon"/>
    <x v="2"/>
    <x v="9"/>
    <x v="6"/>
    <x v="2"/>
    <x v="9"/>
    <n v="134.32"/>
    <n v="6"/>
    <n v="0.15"/>
    <n v="18.78"/>
  </r>
  <r>
    <n v="4884"/>
    <s v="NZ-2022-233097"/>
    <x v="1261"/>
    <d v="2022-02-24T00:00:00"/>
    <x v="4"/>
    <s v="Second Class"/>
    <s v="GE-6118"/>
    <s v="Georgia Rush"/>
    <x v="0"/>
    <x v="6"/>
    <x v="6"/>
    <x v="2"/>
    <x v="2"/>
    <n v="104.1"/>
    <n v="2"/>
    <n v="0.1"/>
    <n v="2.1800000000000002"/>
  </r>
  <r>
    <n v="4885"/>
    <s v="NZ-2023-364436"/>
    <x v="445"/>
    <d v="2023-03-31T00:00:00"/>
    <x v="0"/>
    <s v="Second Class"/>
    <s v="DA-3981"/>
    <s v="Daniel Hughes"/>
    <x v="2"/>
    <x v="6"/>
    <x v="6"/>
    <x v="1"/>
    <x v="8"/>
    <n v="513.70000000000005"/>
    <n v="3"/>
    <n v="0.1"/>
    <n v="110.64"/>
  </r>
  <r>
    <n v="4886"/>
    <s v="NZ-2023-888004"/>
    <x v="618"/>
    <d v="2023-02-21T00:00:00"/>
    <x v="0"/>
    <s v="Standard Class"/>
    <s v="MA-3019"/>
    <s v="Mark Esson"/>
    <x v="0"/>
    <x v="2"/>
    <x v="2"/>
    <x v="2"/>
    <x v="9"/>
    <n v="1069.42"/>
    <n v="8"/>
    <n v="0.15"/>
    <n v="177.99"/>
  </r>
  <r>
    <n v="4887"/>
    <s v="NZ-2023-139227"/>
    <x v="153"/>
    <d v="2023-05-26T00:00:00"/>
    <x v="0"/>
    <s v="Same Day"/>
    <s v="DA-1223"/>
    <s v="Daniel Smith"/>
    <x v="1"/>
    <x v="0"/>
    <x v="0"/>
    <x v="1"/>
    <x v="8"/>
    <n v="48.89"/>
    <n v="6"/>
    <n v="0"/>
    <n v="0.74"/>
  </r>
  <r>
    <n v="4888"/>
    <s v="NZ-2022-193454"/>
    <x v="1414"/>
    <d v="2022-06-01T00:00:00"/>
    <x v="4"/>
    <s v="First Class"/>
    <s v="CA-2283"/>
    <s v="Carolyn Joe"/>
    <x v="2"/>
    <x v="0"/>
    <x v="0"/>
    <x v="0"/>
    <x v="0"/>
    <n v="311.38"/>
    <n v="3"/>
    <n v="0.2"/>
    <n v="14.12"/>
  </r>
  <r>
    <n v="4889"/>
    <s v="NZ-2023-711279"/>
    <x v="540"/>
    <d v="2023-07-06T00:00:00"/>
    <x v="0"/>
    <s v="Same Day"/>
    <s v="EM-3194"/>
    <s v="Emily Payne"/>
    <x v="0"/>
    <x v="4"/>
    <x v="4"/>
    <x v="1"/>
    <x v="8"/>
    <n v="1452.6"/>
    <n v="3"/>
    <n v="0.2"/>
    <n v="77.599999999999994"/>
  </r>
  <r>
    <n v="4890"/>
    <s v="NZ-2022-135925"/>
    <x v="1214"/>
    <d v="2022-10-11T00:00:00"/>
    <x v="4"/>
    <s v="Standard Class"/>
    <s v="JE-3304"/>
    <s v="Jennifer Hansen-Webster"/>
    <x v="1"/>
    <x v="0"/>
    <x v="0"/>
    <x v="0"/>
    <x v="4"/>
    <n v="1143.7"/>
    <n v="4"/>
    <n v="0.15"/>
    <n v="190.79"/>
  </r>
  <r>
    <n v="4891"/>
    <s v="NZ-2023-825764"/>
    <x v="446"/>
    <d v="2023-09-12T00:00:00"/>
    <x v="0"/>
    <s v="First Class"/>
    <s v="LY-3790"/>
    <s v="Lynda Healy-Bailey"/>
    <x v="2"/>
    <x v="9"/>
    <x v="6"/>
    <x v="2"/>
    <x v="9"/>
    <n v="510.24"/>
    <n v="8"/>
    <n v="0.1"/>
    <n v="61.25"/>
  </r>
  <r>
    <n v="4892"/>
    <s v="NZ-2024-218438"/>
    <x v="1415"/>
    <d v="2024-06-16T00:00:00"/>
    <x v="2"/>
    <s v="Second Class"/>
    <s v="RA-7637"/>
    <s v="Rachel Grant"/>
    <x v="2"/>
    <x v="3"/>
    <x v="3"/>
    <x v="0"/>
    <x v="6"/>
    <n v="984.05"/>
    <n v="4"/>
    <n v="0.1"/>
    <n v="255.42"/>
  </r>
  <r>
    <n v="4893"/>
    <s v="NZ-2021-709628"/>
    <x v="793"/>
    <d v="2021-12-07T00:00:00"/>
    <x v="1"/>
    <s v="Second Class"/>
    <s v="JE-4756"/>
    <s v="Jennifer Phillips"/>
    <x v="1"/>
    <x v="5"/>
    <x v="5"/>
    <x v="2"/>
    <x v="9"/>
    <n v="1406.58"/>
    <n v="3"/>
    <n v="0.1"/>
    <n v="206.14"/>
  </r>
  <r>
    <n v="4894"/>
    <s v="NZ-2022-889687"/>
    <x v="402"/>
    <d v="2022-11-15T00:00:00"/>
    <x v="4"/>
    <s v="Second Class"/>
    <s v="BL-4892"/>
    <s v="Blake Craw"/>
    <x v="1"/>
    <x v="0"/>
    <x v="0"/>
    <x v="0"/>
    <x v="6"/>
    <n v="1232.31"/>
    <n v="6"/>
    <n v="0.1"/>
    <n v="297.14"/>
  </r>
  <r>
    <n v="4895"/>
    <s v="NZ-2022-562657"/>
    <x v="1233"/>
    <d v="2022-02-19T00:00:00"/>
    <x v="4"/>
    <s v="Standard Class"/>
    <s v="JO-7883"/>
    <s v="Jordan Matthews"/>
    <x v="0"/>
    <x v="8"/>
    <x v="8"/>
    <x v="0"/>
    <x v="6"/>
    <n v="133.22"/>
    <n v="1"/>
    <n v="0.1"/>
    <n v="30.15"/>
  </r>
  <r>
    <n v="4896"/>
    <s v="NZ-2024-387533"/>
    <x v="357"/>
    <d v="2024-08-26T00:00:00"/>
    <x v="2"/>
    <s v="Same Day"/>
    <s v="PE-5131"/>
    <s v="Peter Holmes"/>
    <x v="0"/>
    <x v="4"/>
    <x v="4"/>
    <x v="2"/>
    <x v="2"/>
    <n v="1180.46"/>
    <n v="5"/>
    <n v="0.1"/>
    <n v="269.54000000000002"/>
  </r>
  <r>
    <n v="4897"/>
    <s v="NZ-2022-778232"/>
    <x v="860"/>
    <d v="2022-06-22T00:00:00"/>
    <x v="4"/>
    <s v="Second Class"/>
    <s v="LE-4683"/>
    <s v="Levi Fletcher"/>
    <x v="2"/>
    <x v="2"/>
    <x v="2"/>
    <x v="2"/>
    <x v="5"/>
    <n v="1084.98"/>
    <n v="8"/>
    <n v="0.15"/>
    <n v="223.39"/>
  </r>
  <r>
    <n v="4898"/>
    <s v="NZ-2022-970057"/>
    <x v="275"/>
    <d v="2022-12-20T00:00:00"/>
    <x v="4"/>
    <s v="Same Day"/>
    <s v="TR-3567"/>
    <s v="Tracey Greer"/>
    <x v="2"/>
    <x v="2"/>
    <x v="2"/>
    <x v="1"/>
    <x v="3"/>
    <n v="549.37"/>
    <n v="8"/>
    <n v="0"/>
    <n v="109.28"/>
  </r>
  <r>
    <n v="4899"/>
    <s v="NZ-2025-496187"/>
    <x v="964"/>
    <d v="2025-02-05T00:00:00"/>
    <x v="3"/>
    <s v="Same Day"/>
    <s v="JE-2560"/>
    <s v="Jessica Moore"/>
    <x v="2"/>
    <x v="4"/>
    <x v="4"/>
    <x v="1"/>
    <x v="8"/>
    <n v="1151"/>
    <n v="5"/>
    <n v="0.15"/>
    <n v="86.9"/>
  </r>
  <r>
    <n v="4900"/>
    <s v="NZ-2022-237513"/>
    <x v="693"/>
    <d v="2022-05-23T00:00:00"/>
    <x v="4"/>
    <s v="First Class"/>
    <s v="NE-1707"/>
    <s v="Neil Phillips"/>
    <x v="0"/>
    <x v="9"/>
    <x v="6"/>
    <x v="2"/>
    <x v="11"/>
    <n v="1439.13"/>
    <n v="4"/>
    <n v="0.15"/>
    <n v="68.09"/>
  </r>
  <r>
    <n v="4901"/>
    <s v="NZ-2023-864446"/>
    <x v="31"/>
    <d v="2023-07-24T00:00:00"/>
    <x v="0"/>
    <s v="Same Day"/>
    <s v="TI-1124"/>
    <s v="Tiare McIntosh"/>
    <x v="2"/>
    <x v="7"/>
    <x v="7"/>
    <x v="2"/>
    <x v="9"/>
    <n v="22.25"/>
    <n v="10"/>
    <n v="0"/>
    <n v="3.89"/>
  </r>
  <r>
    <n v="4902"/>
    <s v="NZ-2022-962548"/>
    <x v="258"/>
    <d v="2022-10-24T00:00:00"/>
    <x v="4"/>
    <s v="Standard Class"/>
    <s v="MA-3175"/>
    <s v="Matthew Coleman"/>
    <x v="2"/>
    <x v="7"/>
    <x v="7"/>
    <x v="2"/>
    <x v="11"/>
    <n v="769.18"/>
    <n v="3"/>
    <n v="0.15"/>
    <n v="99.19"/>
  </r>
  <r>
    <n v="4903"/>
    <s v="NZ-2023-953834"/>
    <x v="328"/>
    <d v="2023-01-31T00:00:00"/>
    <x v="0"/>
    <s v="Standard Class"/>
    <s v="NA-8158"/>
    <s v="Nate McGrath"/>
    <x v="2"/>
    <x v="2"/>
    <x v="2"/>
    <x v="0"/>
    <x v="6"/>
    <n v="79.599999999999994"/>
    <n v="7"/>
    <n v="0.15"/>
    <n v="12.94"/>
  </r>
  <r>
    <n v="4904"/>
    <s v="NZ-2023-682393"/>
    <x v="478"/>
    <d v="2023-12-14T00:00:00"/>
    <x v="0"/>
    <s v="Standard Class"/>
    <s v="LI-5437"/>
    <s v="Lisa Turner"/>
    <x v="2"/>
    <x v="7"/>
    <x v="7"/>
    <x v="0"/>
    <x v="4"/>
    <n v="976.22"/>
    <n v="3"/>
    <n v="0.1"/>
    <n v="22"/>
  </r>
  <r>
    <n v="4905"/>
    <s v="NZ-2023-245578"/>
    <x v="980"/>
    <d v="2023-12-29T00:00:00"/>
    <x v="0"/>
    <s v="Same Day"/>
    <s v="LI-4250"/>
    <s v="Lisa Trask"/>
    <x v="1"/>
    <x v="5"/>
    <x v="5"/>
    <x v="2"/>
    <x v="5"/>
    <n v="340.49"/>
    <n v="4"/>
    <n v="0.1"/>
    <n v="5.33"/>
  </r>
  <r>
    <n v="4906"/>
    <s v="NZ-2021-874990"/>
    <x v="424"/>
    <d v="2021-12-22T00:00:00"/>
    <x v="1"/>
    <s v="First Class"/>
    <s v="AN-7386"/>
    <s v="Ann Davison"/>
    <x v="1"/>
    <x v="8"/>
    <x v="8"/>
    <x v="0"/>
    <x v="4"/>
    <n v="1015.21"/>
    <n v="2"/>
    <n v="0.1"/>
    <n v="4.7699999999999996"/>
  </r>
  <r>
    <n v="4907"/>
    <s v="NZ-2023-747059"/>
    <x v="966"/>
    <d v="2023-04-25T00:00:00"/>
    <x v="0"/>
    <s v="Standard Class"/>
    <s v="AN-6763"/>
    <s v="Andrew McCormick"/>
    <x v="1"/>
    <x v="0"/>
    <x v="0"/>
    <x v="1"/>
    <x v="8"/>
    <n v="764.04"/>
    <n v="1"/>
    <n v="0.15"/>
    <n v="9.3699999999999992"/>
  </r>
  <r>
    <n v="4908"/>
    <s v="NZ-2021-750248"/>
    <x v="1312"/>
    <d v="2021-08-13T00:00:00"/>
    <x v="1"/>
    <s v="Second Class"/>
    <s v="KA-6291"/>
    <s v="Kauri Enright"/>
    <x v="1"/>
    <x v="4"/>
    <x v="4"/>
    <x v="2"/>
    <x v="11"/>
    <n v="1306.58"/>
    <n v="7"/>
    <n v="0"/>
    <n v="161.91999999999999"/>
  </r>
  <r>
    <n v="4909"/>
    <s v="NZ-2022-365503"/>
    <x v="563"/>
    <d v="2022-06-20T00:00:00"/>
    <x v="4"/>
    <s v="Same Day"/>
    <s v="TE-8834"/>
    <s v="Te Ariki Jenkins"/>
    <x v="2"/>
    <x v="9"/>
    <x v="6"/>
    <x v="2"/>
    <x v="5"/>
    <n v="1082.9100000000001"/>
    <n v="4"/>
    <n v="0.15"/>
    <n v="31.15"/>
  </r>
  <r>
    <n v="4910"/>
    <s v="NZ-2025-830879"/>
    <x v="13"/>
    <d v="2025-03-04T00:00:00"/>
    <x v="3"/>
    <s v="Second Class"/>
    <s v="ST-2764"/>
    <s v="Stephanie Dillon"/>
    <x v="0"/>
    <x v="0"/>
    <x v="0"/>
    <x v="0"/>
    <x v="4"/>
    <n v="565.09"/>
    <n v="4"/>
    <n v="0.1"/>
    <n v="41.01"/>
  </r>
  <r>
    <n v="4911"/>
    <s v="NZ-2022-541862"/>
    <x v="1279"/>
    <d v="2022-11-14T00:00:00"/>
    <x v="4"/>
    <s v="Same Day"/>
    <s v="KE-2814"/>
    <s v="Kelly Simonsen"/>
    <x v="0"/>
    <x v="4"/>
    <x v="4"/>
    <x v="2"/>
    <x v="2"/>
    <n v="1068.3800000000001"/>
    <n v="3"/>
    <n v="0.15"/>
    <n v="109.84"/>
  </r>
  <r>
    <n v="4912"/>
    <s v="NZ-2025-103353"/>
    <x v="792"/>
    <d v="2025-03-03T00:00:00"/>
    <x v="3"/>
    <s v="Same Day"/>
    <s v="BE-9817"/>
    <s v="Beverley Patterson"/>
    <x v="2"/>
    <x v="3"/>
    <x v="3"/>
    <x v="0"/>
    <x v="10"/>
    <n v="85.63"/>
    <n v="3"/>
    <n v="0.1"/>
    <n v="2.88"/>
  </r>
  <r>
    <n v="4913"/>
    <s v="NZ-2021-167596"/>
    <x v="116"/>
    <d v="2021-09-13T00:00:00"/>
    <x v="1"/>
    <s v="Same Day"/>
    <s v="KA-5189"/>
    <s v="Kaia Scott"/>
    <x v="2"/>
    <x v="6"/>
    <x v="6"/>
    <x v="2"/>
    <x v="2"/>
    <n v="60.97"/>
    <n v="9"/>
    <n v="0.1"/>
    <n v="9.89"/>
  </r>
  <r>
    <n v="4914"/>
    <s v="NZ-2022-218931"/>
    <x v="1194"/>
    <d v="2022-07-22T00:00:00"/>
    <x v="4"/>
    <s v="Same Day"/>
    <s v="DA-9856"/>
    <s v="David Stace"/>
    <x v="1"/>
    <x v="8"/>
    <x v="8"/>
    <x v="1"/>
    <x v="3"/>
    <n v="1134.8599999999999"/>
    <n v="1"/>
    <n v="0.2"/>
    <n v="11.83"/>
  </r>
  <r>
    <n v="4915"/>
    <s v="NZ-2023-389346"/>
    <x v="1204"/>
    <d v="2023-06-16T00:00:00"/>
    <x v="0"/>
    <s v="Second Class"/>
    <s v="SA-5509"/>
    <s v="Sarah Conway-Price"/>
    <x v="2"/>
    <x v="0"/>
    <x v="0"/>
    <x v="0"/>
    <x v="10"/>
    <n v="172.83"/>
    <n v="5"/>
    <n v="0.15"/>
    <n v="6.09"/>
  </r>
  <r>
    <n v="4916"/>
    <s v="NZ-2024-746458"/>
    <x v="1289"/>
    <d v="2024-04-17T00:00:00"/>
    <x v="2"/>
    <s v="Second Class"/>
    <s v="KY-4005"/>
    <s v="Kylie McCallum"/>
    <x v="2"/>
    <x v="9"/>
    <x v="6"/>
    <x v="2"/>
    <x v="2"/>
    <n v="1418.69"/>
    <n v="7"/>
    <n v="0.1"/>
    <n v="82.94"/>
  </r>
  <r>
    <n v="4917"/>
    <s v="NZ-2024-911460"/>
    <x v="557"/>
    <d v="2024-12-03T00:00:00"/>
    <x v="2"/>
    <s v="Standard Class"/>
    <s v="KA-9102"/>
    <s v="Katrina Pratt-Anderson"/>
    <x v="0"/>
    <x v="1"/>
    <x v="1"/>
    <x v="0"/>
    <x v="4"/>
    <n v="235.48"/>
    <n v="2"/>
    <n v="0.15"/>
    <n v="-2.68"/>
  </r>
  <r>
    <n v="4918"/>
    <s v="NZ-2022-589715"/>
    <x v="1202"/>
    <d v="2022-04-23T00:00:00"/>
    <x v="4"/>
    <s v="First Class"/>
    <s v="DA-1971"/>
    <s v="Daniel Nicholson"/>
    <x v="1"/>
    <x v="6"/>
    <x v="6"/>
    <x v="0"/>
    <x v="10"/>
    <n v="979.9"/>
    <n v="9"/>
    <n v="0.2"/>
    <n v="94.36"/>
  </r>
  <r>
    <n v="4919"/>
    <s v="NZ-2025-314983"/>
    <x v="1416"/>
    <d v="2025-06-30T00:00:00"/>
    <x v="3"/>
    <s v="First Class"/>
    <s v="IS-3076"/>
    <s v="Isobel Parker"/>
    <x v="2"/>
    <x v="9"/>
    <x v="6"/>
    <x v="2"/>
    <x v="2"/>
    <n v="746.17"/>
    <n v="9"/>
    <n v="0.1"/>
    <n v="74.38"/>
  </r>
  <r>
    <n v="4920"/>
    <s v="NZ-2025-703993"/>
    <x v="382"/>
    <d v="2025-06-04T00:00:00"/>
    <x v="3"/>
    <s v="Same Day"/>
    <s v="PI-2040"/>
    <s v="Piper Nicol-Hart"/>
    <x v="0"/>
    <x v="9"/>
    <x v="6"/>
    <x v="2"/>
    <x v="9"/>
    <n v="338.04"/>
    <n v="10"/>
    <n v="0.2"/>
    <n v="43.42"/>
  </r>
  <r>
    <n v="4921"/>
    <s v="NZ-2024-416461"/>
    <x v="1346"/>
    <d v="2024-10-26T00:00:00"/>
    <x v="2"/>
    <s v="Second Class"/>
    <s v="AD-4889"/>
    <s v="Adrian Sowman"/>
    <x v="0"/>
    <x v="3"/>
    <x v="3"/>
    <x v="2"/>
    <x v="5"/>
    <n v="374.1"/>
    <n v="9"/>
    <n v="0.15"/>
    <n v="88.16"/>
  </r>
  <r>
    <n v="4922"/>
    <s v="NZ-2025-488091"/>
    <x v="1386"/>
    <d v="2025-04-10T00:00:00"/>
    <x v="3"/>
    <s v="Standard Class"/>
    <s v="HA-9731"/>
    <s v="Hannah Poole"/>
    <x v="1"/>
    <x v="0"/>
    <x v="0"/>
    <x v="2"/>
    <x v="9"/>
    <n v="1425.96"/>
    <n v="7"/>
    <n v="0.1"/>
    <n v="85.18"/>
  </r>
  <r>
    <n v="4923"/>
    <s v="NZ-2024-136347"/>
    <x v="1221"/>
    <d v="2025-01-01T00:00:00"/>
    <x v="3"/>
    <s v="Standard Class"/>
    <s v="DI-4587"/>
    <s v="Dion Broughan-Cresswell"/>
    <x v="1"/>
    <x v="1"/>
    <x v="1"/>
    <x v="1"/>
    <x v="7"/>
    <n v="284.81"/>
    <n v="10"/>
    <n v="0.1"/>
    <n v="10.76"/>
  </r>
  <r>
    <n v="4924"/>
    <s v="NZ-2024-749527"/>
    <x v="62"/>
    <d v="2024-03-24T00:00:00"/>
    <x v="2"/>
    <s v="Standard Class"/>
    <s v="AI-3769"/>
    <s v="Aidan Small-Marshall"/>
    <x v="2"/>
    <x v="8"/>
    <x v="8"/>
    <x v="0"/>
    <x v="10"/>
    <n v="936.56"/>
    <n v="9"/>
    <n v="0.15"/>
    <n v="135.88999999999999"/>
  </r>
  <r>
    <n v="4925"/>
    <s v="NZ-2021-701654"/>
    <x v="897"/>
    <d v="2021-11-04T00:00:00"/>
    <x v="1"/>
    <s v="Same Day"/>
    <s v="LO-6285"/>
    <s v="Louise Dobson"/>
    <x v="0"/>
    <x v="5"/>
    <x v="5"/>
    <x v="2"/>
    <x v="2"/>
    <n v="1106.6199999999999"/>
    <n v="1"/>
    <n v="0.2"/>
    <n v="63.55"/>
  </r>
  <r>
    <n v="4926"/>
    <s v="NZ-2025-638480"/>
    <x v="111"/>
    <d v="2025-02-22T00:00:00"/>
    <x v="3"/>
    <s v="Standard Class"/>
    <s v="PA-8013"/>
    <s v="Paul Edwards-Craw"/>
    <x v="0"/>
    <x v="2"/>
    <x v="2"/>
    <x v="2"/>
    <x v="5"/>
    <n v="430.27"/>
    <n v="6"/>
    <n v="0.1"/>
    <n v="104.75"/>
  </r>
  <r>
    <n v="4927"/>
    <s v="NZ-2023-587804"/>
    <x v="446"/>
    <d v="2023-09-13T00:00:00"/>
    <x v="0"/>
    <s v="Second Class"/>
    <s v="GA-1182"/>
    <s v="Garry Adams"/>
    <x v="0"/>
    <x v="7"/>
    <x v="7"/>
    <x v="2"/>
    <x v="9"/>
    <n v="391.76"/>
    <n v="2"/>
    <n v="0.1"/>
    <n v="76.260000000000005"/>
  </r>
  <r>
    <n v="4928"/>
    <s v="NZ-2023-562675"/>
    <x v="155"/>
    <d v="2023-05-19T00:00:00"/>
    <x v="0"/>
    <s v="Standard Class"/>
    <s v="RA-3909"/>
    <s v="Raewyn Henderson"/>
    <x v="0"/>
    <x v="8"/>
    <x v="8"/>
    <x v="1"/>
    <x v="3"/>
    <n v="728.83"/>
    <n v="4"/>
    <n v="0"/>
    <n v="180.94"/>
  </r>
  <r>
    <n v="4929"/>
    <s v="NZ-2023-176771"/>
    <x v="618"/>
    <d v="2023-02-20T00:00:00"/>
    <x v="0"/>
    <s v="Standard Class"/>
    <s v="SO-3182"/>
    <s v="Sophie Lyons"/>
    <x v="1"/>
    <x v="6"/>
    <x v="6"/>
    <x v="1"/>
    <x v="8"/>
    <n v="1397.9"/>
    <n v="6"/>
    <n v="0.1"/>
    <n v="260.27"/>
  </r>
  <r>
    <n v="4930"/>
    <s v="NZ-2024-962245"/>
    <x v="681"/>
    <d v="2024-07-27T00:00:00"/>
    <x v="2"/>
    <s v="First Class"/>
    <s v="HA-4986"/>
    <s v="Hayden Jensen"/>
    <x v="1"/>
    <x v="9"/>
    <x v="6"/>
    <x v="2"/>
    <x v="2"/>
    <n v="498.15"/>
    <n v="6"/>
    <n v="0.2"/>
    <n v="86.66"/>
  </r>
  <r>
    <n v="4931"/>
    <s v="NZ-2024-171484"/>
    <x v="520"/>
    <d v="2024-02-29T00:00:00"/>
    <x v="2"/>
    <s v="Second Class"/>
    <s v="SC-8867"/>
    <s v="Scott Taylor"/>
    <x v="2"/>
    <x v="8"/>
    <x v="8"/>
    <x v="0"/>
    <x v="10"/>
    <n v="59.28"/>
    <n v="7"/>
    <n v="0.1"/>
    <n v="9.93"/>
  </r>
  <r>
    <n v="4932"/>
    <s v="NZ-2024-597609"/>
    <x v="1020"/>
    <d v="2024-08-05T00:00:00"/>
    <x v="2"/>
    <s v="Second Class"/>
    <s v="HE-5932"/>
    <s v="Henry MacDonald"/>
    <x v="0"/>
    <x v="4"/>
    <x v="4"/>
    <x v="1"/>
    <x v="7"/>
    <n v="1329.81"/>
    <n v="8"/>
    <n v="0"/>
    <n v="40.57"/>
  </r>
  <r>
    <n v="4933"/>
    <s v="NZ-2024-580843"/>
    <x v="1106"/>
    <d v="2024-05-31T00:00:00"/>
    <x v="2"/>
    <s v="First Class"/>
    <s v="DE-8245"/>
    <s v="Debra Jones"/>
    <x v="2"/>
    <x v="1"/>
    <x v="1"/>
    <x v="2"/>
    <x v="2"/>
    <n v="457.99"/>
    <n v="9"/>
    <n v="0.2"/>
    <n v="96.98"/>
  </r>
  <r>
    <n v="4934"/>
    <s v="NZ-2022-808768"/>
    <x v="613"/>
    <d v="2022-02-21T00:00:00"/>
    <x v="4"/>
    <s v="Same Day"/>
    <s v="TR-1074"/>
    <s v="Tracy Larsen-Short"/>
    <x v="2"/>
    <x v="8"/>
    <x v="8"/>
    <x v="2"/>
    <x v="11"/>
    <n v="230.95"/>
    <n v="6"/>
    <n v="0.15"/>
    <n v="45.3"/>
  </r>
  <r>
    <n v="4935"/>
    <s v="NZ-2025-837729"/>
    <x v="292"/>
    <d v="2025-06-17T00:00:00"/>
    <x v="3"/>
    <s v="Same Day"/>
    <s v="JO-9347"/>
    <s v="Joshua Lee"/>
    <x v="0"/>
    <x v="4"/>
    <x v="4"/>
    <x v="0"/>
    <x v="10"/>
    <n v="1080.3699999999999"/>
    <n v="10"/>
    <n v="0.1"/>
    <n v="182.1"/>
  </r>
  <r>
    <n v="4936"/>
    <s v="NZ-2023-666464"/>
    <x v="322"/>
    <d v="2023-02-08T00:00:00"/>
    <x v="0"/>
    <s v="Second Class"/>
    <s v="SA-9370"/>
    <s v="Samuel Thompson"/>
    <x v="1"/>
    <x v="9"/>
    <x v="6"/>
    <x v="1"/>
    <x v="1"/>
    <n v="1217.1300000000001"/>
    <n v="5"/>
    <n v="0.15"/>
    <n v="216.63"/>
  </r>
  <r>
    <n v="4937"/>
    <s v="NZ-2023-413425"/>
    <x v="350"/>
    <d v="2023-05-01T00:00:00"/>
    <x v="0"/>
    <s v="First Class"/>
    <s v="ST-6182"/>
    <s v="Stuart Stewart"/>
    <x v="0"/>
    <x v="2"/>
    <x v="2"/>
    <x v="1"/>
    <x v="1"/>
    <n v="1075.95"/>
    <n v="5"/>
    <n v="0.2"/>
    <n v="-20.47"/>
  </r>
  <r>
    <n v="4938"/>
    <s v="NZ-2022-245766"/>
    <x v="423"/>
    <d v="2022-10-22T00:00:00"/>
    <x v="4"/>
    <s v="Same Day"/>
    <s v="SC-4886"/>
    <s v="Scarlett Larsen"/>
    <x v="2"/>
    <x v="8"/>
    <x v="8"/>
    <x v="2"/>
    <x v="9"/>
    <n v="326.02"/>
    <n v="1"/>
    <n v="0.1"/>
    <n v="62.86"/>
  </r>
  <r>
    <n v="4939"/>
    <s v="NZ-2024-500574"/>
    <x v="997"/>
    <d v="2024-07-23T00:00:00"/>
    <x v="2"/>
    <s v="Same Day"/>
    <s v="AR-4837"/>
    <s v="Aria Neal"/>
    <x v="2"/>
    <x v="1"/>
    <x v="1"/>
    <x v="1"/>
    <x v="7"/>
    <n v="586.44000000000005"/>
    <n v="1"/>
    <n v="0"/>
    <n v="103.52"/>
  </r>
  <r>
    <n v="4940"/>
    <s v="NZ-2022-374874"/>
    <x v="1287"/>
    <d v="2022-09-27T00:00:00"/>
    <x v="4"/>
    <s v="Second Class"/>
    <s v="AS-6156"/>
    <s v="Ashley Johnston"/>
    <x v="2"/>
    <x v="0"/>
    <x v="0"/>
    <x v="1"/>
    <x v="8"/>
    <n v="182.81"/>
    <n v="4"/>
    <n v="0.15"/>
    <n v="35.08"/>
  </r>
  <r>
    <n v="4941"/>
    <s v="NZ-2024-279379"/>
    <x v="1057"/>
    <d v="2024-12-17T00:00:00"/>
    <x v="2"/>
    <s v="Second Class"/>
    <s v="LY-2818"/>
    <s v="Lynette Fuller"/>
    <x v="2"/>
    <x v="3"/>
    <x v="3"/>
    <x v="0"/>
    <x v="0"/>
    <n v="230.26"/>
    <n v="1"/>
    <n v="0"/>
    <n v="8.4600000000000009"/>
  </r>
  <r>
    <n v="4942"/>
    <s v="NZ-2023-806974"/>
    <x v="99"/>
    <d v="2023-11-08T00:00:00"/>
    <x v="0"/>
    <s v="Second Class"/>
    <s v="KE-7512"/>
    <s v="Kerry Williams"/>
    <x v="1"/>
    <x v="6"/>
    <x v="6"/>
    <x v="2"/>
    <x v="11"/>
    <n v="939.19"/>
    <n v="10"/>
    <n v="0.2"/>
    <n v="94.96"/>
  </r>
  <r>
    <n v="4943"/>
    <s v="NZ-2024-969942"/>
    <x v="358"/>
    <d v="2024-06-15T00:00:00"/>
    <x v="2"/>
    <s v="Second Class"/>
    <s v="HO-5391"/>
    <s v="Holly Jones"/>
    <x v="0"/>
    <x v="2"/>
    <x v="2"/>
    <x v="2"/>
    <x v="9"/>
    <n v="284.02999999999997"/>
    <n v="2"/>
    <n v="0.2"/>
    <n v="59.23"/>
  </r>
  <r>
    <n v="4944"/>
    <s v="NZ-2021-628199"/>
    <x v="200"/>
    <d v="2021-10-29T00:00:00"/>
    <x v="1"/>
    <s v="First Class"/>
    <s v="SH-1464"/>
    <s v="Shane Williams"/>
    <x v="2"/>
    <x v="2"/>
    <x v="2"/>
    <x v="2"/>
    <x v="5"/>
    <n v="606.03"/>
    <n v="2"/>
    <n v="0.15"/>
    <n v="55.35"/>
  </r>
  <r>
    <n v="4945"/>
    <s v="NZ-2021-702502"/>
    <x v="141"/>
    <d v="2021-08-16T00:00:00"/>
    <x v="1"/>
    <s v="Same Day"/>
    <s v="AB-2796"/>
    <s v="Abigail Beard"/>
    <x v="2"/>
    <x v="0"/>
    <x v="0"/>
    <x v="0"/>
    <x v="0"/>
    <n v="946.76"/>
    <n v="5"/>
    <n v="0.1"/>
    <n v="8.5399999999999991"/>
  </r>
  <r>
    <n v="4946"/>
    <s v="NZ-2021-620188"/>
    <x v="836"/>
    <d v="2021-12-04T00:00:00"/>
    <x v="1"/>
    <s v="Same Day"/>
    <s v="DI-8636"/>
    <s v="Dianne Carson"/>
    <x v="1"/>
    <x v="6"/>
    <x v="6"/>
    <x v="1"/>
    <x v="3"/>
    <n v="652.01"/>
    <n v="5"/>
    <n v="0"/>
    <n v="61.32"/>
  </r>
  <r>
    <n v="4947"/>
    <s v="NZ-2024-361671"/>
    <x v="1181"/>
    <d v="2024-03-04T00:00:00"/>
    <x v="2"/>
    <s v="Second Class"/>
    <s v="CH-3632"/>
    <s v="Christopher Neilson"/>
    <x v="1"/>
    <x v="9"/>
    <x v="6"/>
    <x v="1"/>
    <x v="7"/>
    <n v="1072.68"/>
    <n v="3"/>
    <n v="0.1"/>
    <n v="174.26"/>
  </r>
  <r>
    <n v="4948"/>
    <s v="NZ-2021-283195"/>
    <x v="303"/>
    <d v="2021-08-06T00:00:00"/>
    <x v="1"/>
    <s v="Same Day"/>
    <s v="JO-4901"/>
    <s v="John Long"/>
    <x v="0"/>
    <x v="5"/>
    <x v="5"/>
    <x v="2"/>
    <x v="11"/>
    <n v="1413.07"/>
    <n v="8"/>
    <n v="0.2"/>
    <n v="262.93"/>
  </r>
  <r>
    <n v="4949"/>
    <s v="NZ-2022-277021"/>
    <x v="1254"/>
    <d v="2022-05-17T00:00:00"/>
    <x v="4"/>
    <s v="First Class"/>
    <s v="TO-7849"/>
    <s v="Tony Oliver"/>
    <x v="2"/>
    <x v="2"/>
    <x v="2"/>
    <x v="1"/>
    <x v="1"/>
    <n v="1287.6600000000001"/>
    <n v="6"/>
    <n v="0.15"/>
    <n v="38.22"/>
  </r>
  <r>
    <n v="4950"/>
    <s v="NZ-2024-844256"/>
    <x v="205"/>
    <d v="2024-08-07T00:00:00"/>
    <x v="2"/>
    <s v="Second Class"/>
    <s v="JA-6184"/>
    <s v="Jason Davis"/>
    <x v="1"/>
    <x v="8"/>
    <x v="8"/>
    <x v="2"/>
    <x v="2"/>
    <n v="1448.32"/>
    <n v="4"/>
    <n v="0.1"/>
    <n v="347.48"/>
  </r>
  <r>
    <n v="4951"/>
    <s v="NZ-2022-435673"/>
    <x v="1332"/>
    <d v="2022-10-20T00:00:00"/>
    <x v="4"/>
    <s v="Standard Class"/>
    <s v="GR-1277"/>
    <s v="Grant Boyd"/>
    <x v="1"/>
    <x v="5"/>
    <x v="5"/>
    <x v="2"/>
    <x v="9"/>
    <n v="765.52"/>
    <n v="3"/>
    <n v="0"/>
    <n v="167.48"/>
  </r>
  <r>
    <n v="4952"/>
    <s v="NZ-2022-577767"/>
    <x v="496"/>
    <d v="2022-09-07T00:00:00"/>
    <x v="4"/>
    <s v="Standard Class"/>
    <s v="MA-6577"/>
    <s v="Matilda Bishop"/>
    <x v="1"/>
    <x v="0"/>
    <x v="0"/>
    <x v="1"/>
    <x v="7"/>
    <n v="93.27"/>
    <n v="7"/>
    <n v="0.1"/>
    <n v="7.28"/>
  </r>
  <r>
    <n v="4953"/>
    <s v="NZ-2024-195757"/>
    <x v="885"/>
    <d v="2024-01-09T00:00:00"/>
    <x v="2"/>
    <s v="Standard Class"/>
    <s v="WA-2611"/>
    <s v="Warren Vercoe"/>
    <x v="2"/>
    <x v="5"/>
    <x v="5"/>
    <x v="1"/>
    <x v="1"/>
    <n v="1114.5"/>
    <n v="8"/>
    <n v="0.2"/>
    <n v="227.15"/>
  </r>
  <r>
    <n v="4954"/>
    <s v="NZ-2022-238806"/>
    <x v="1417"/>
    <d v="2022-12-17T00:00:00"/>
    <x v="4"/>
    <s v="Standard Class"/>
    <s v="CH-7870"/>
    <s v="Christopher Nolan"/>
    <x v="2"/>
    <x v="5"/>
    <x v="5"/>
    <x v="2"/>
    <x v="9"/>
    <n v="1071.4000000000001"/>
    <n v="4"/>
    <n v="0"/>
    <n v="219.1"/>
  </r>
  <r>
    <n v="4955"/>
    <s v="NZ-2024-434823"/>
    <x v="1282"/>
    <d v="2024-04-02T00:00:00"/>
    <x v="2"/>
    <s v="Standard Class"/>
    <s v="JE-8318"/>
    <s v="Jessica Gledhill"/>
    <x v="0"/>
    <x v="8"/>
    <x v="8"/>
    <x v="0"/>
    <x v="6"/>
    <n v="985.03"/>
    <n v="8"/>
    <n v="0.1"/>
    <n v="73.13"/>
  </r>
  <r>
    <n v="4956"/>
    <s v="NZ-2025-919958"/>
    <x v="1388"/>
    <d v="2025-07-07T00:00:00"/>
    <x v="3"/>
    <s v="Standard Class"/>
    <s v="CH-2382"/>
    <s v="Christopher Newman"/>
    <x v="1"/>
    <x v="2"/>
    <x v="2"/>
    <x v="1"/>
    <x v="3"/>
    <n v="1303.71"/>
    <n v="3"/>
    <n v="0.15"/>
    <n v="67.78"/>
  </r>
  <r>
    <n v="4957"/>
    <s v="NZ-2022-520566"/>
    <x v="396"/>
    <d v="2022-02-17T00:00:00"/>
    <x v="4"/>
    <s v="Same Day"/>
    <s v="GL-7379"/>
    <s v="Glenda Butler"/>
    <x v="2"/>
    <x v="4"/>
    <x v="4"/>
    <x v="2"/>
    <x v="9"/>
    <n v="737.65"/>
    <n v="7"/>
    <n v="0.15"/>
    <n v="45.21"/>
  </r>
  <r>
    <n v="4958"/>
    <s v="NZ-2021-349904"/>
    <x v="985"/>
    <d v="2021-12-14T00:00:00"/>
    <x v="1"/>
    <s v="Same Day"/>
    <s v="AM-6797"/>
    <s v="Amber Dick"/>
    <x v="0"/>
    <x v="0"/>
    <x v="0"/>
    <x v="1"/>
    <x v="1"/>
    <n v="433.2"/>
    <n v="7"/>
    <n v="0.1"/>
    <n v="100.6"/>
  </r>
  <r>
    <n v="4959"/>
    <s v="NZ-2025-849047"/>
    <x v="692"/>
    <d v="2025-02-24T00:00:00"/>
    <x v="3"/>
    <s v="First Class"/>
    <s v="OL-9988"/>
    <s v="Oliver Morton"/>
    <x v="0"/>
    <x v="2"/>
    <x v="2"/>
    <x v="0"/>
    <x v="0"/>
    <n v="1183.55"/>
    <n v="4"/>
    <n v="0.1"/>
    <n v="212.23"/>
  </r>
  <r>
    <n v="4960"/>
    <s v="NZ-2024-908051"/>
    <x v="628"/>
    <d v="2024-01-26T00:00:00"/>
    <x v="2"/>
    <s v="First Class"/>
    <s v="MI-3766"/>
    <s v="Michael Millard"/>
    <x v="0"/>
    <x v="4"/>
    <x v="4"/>
    <x v="2"/>
    <x v="11"/>
    <n v="278.91000000000003"/>
    <n v="7"/>
    <n v="0"/>
    <n v="54.01"/>
  </r>
  <r>
    <n v="4961"/>
    <s v="NZ-2022-304075"/>
    <x v="1079"/>
    <d v="2022-10-01T00:00:00"/>
    <x v="4"/>
    <s v="First Class"/>
    <s v="JE-6089"/>
    <s v="Jessie Dixon"/>
    <x v="2"/>
    <x v="0"/>
    <x v="0"/>
    <x v="0"/>
    <x v="6"/>
    <n v="785.33"/>
    <n v="9"/>
    <n v="0"/>
    <n v="16.350000000000001"/>
  </r>
  <r>
    <n v="4962"/>
    <s v="NZ-2023-784160"/>
    <x v="1285"/>
    <d v="2023-05-27T00:00:00"/>
    <x v="0"/>
    <s v="Second Class"/>
    <s v="LI-1302"/>
    <s v="Lily Clarke"/>
    <x v="2"/>
    <x v="6"/>
    <x v="6"/>
    <x v="1"/>
    <x v="3"/>
    <n v="754.8"/>
    <n v="2"/>
    <n v="0.1"/>
    <n v="120.25"/>
  </r>
  <r>
    <n v="4963"/>
    <s v="NZ-2022-327908"/>
    <x v="613"/>
    <d v="2022-02-25T00:00:00"/>
    <x v="4"/>
    <s v="Standard Class"/>
    <s v="JA-5374"/>
    <s v="Jackson Carson-Stevenson"/>
    <x v="0"/>
    <x v="3"/>
    <x v="3"/>
    <x v="1"/>
    <x v="1"/>
    <n v="1264.71"/>
    <n v="7"/>
    <n v="0.1"/>
    <n v="6.55"/>
  </r>
  <r>
    <n v="4964"/>
    <s v="NZ-2024-227429"/>
    <x v="839"/>
    <d v="2024-03-22T00:00:00"/>
    <x v="2"/>
    <s v="Standard Class"/>
    <s v="BE-9797"/>
    <s v="Benjamin Allen"/>
    <x v="1"/>
    <x v="8"/>
    <x v="8"/>
    <x v="2"/>
    <x v="11"/>
    <n v="1092.94"/>
    <n v="10"/>
    <n v="0"/>
    <n v="33.950000000000003"/>
  </r>
  <r>
    <n v="4965"/>
    <s v="NZ-2022-606063"/>
    <x v="614"/>
    <d v="2022-04-29T00:00:00"/>
    <x v="4"/>
    <s v="Same Day"/>
    <s v="SA-6649"/>
    <s v="Sandra Ritchie-Procter"/>
    <x v="1"/>
    <x v="8"/>
    <x v="8"/>
    <x v="2"/>
    <x v="9"/>
    <n v="564.55999999999995"/>
    <n v="6"/>
    <n v="0.2"/>
    <n v="23.45"/>
  </r>
  <r>
    <n v="4966"/>
    <s v="NZ-2022-604561"/>
    <x v="881"/>
    <d v="2022-12-10T00:00:00"/>
    <x v="4"/>
    <s v="Second Class"/>
    <s v="AN-3924"/>
    <s v="Andrew Robson"/>
    <x v="0"/>
    <x v="7"/>
    <x v="7"/>
    <x v="2"/>
    <x v="2"/>
    <n v="37.08"/>
    <n v="9"/>
    <n v="0.1"/>
    <n v="4.8099999999999996"/>
  </r>
  <r>
    <n v="4967"/>
    <s v="NZ-2024-611799"/>
    <x v="475"/>
    <d v="2024-08-21T00:00:00"/>
    <x v="2"/>
    <s v="First Class"/>
    <s v="HA-3521"/>
    <s v="Hannah Morrison"/>
    <x v="0"/>
    <x v="7"/>
    <x v="7"/>
    <x v="2"/>
    <x v="5"/>
    <n v="1242.08"/>
    <n v="1"/>
    <n v="0.2"/>
    <n v="79.88"/>
  </r>
  <r>
    <n v="4968"/>
    <s v="NZ-2022-207264"/>
    <x v="1407"/>
    <d v="2022-05-11T00:00:00"/>
    <x v="4"/>
    <s v="Second Class"/>
    <s v="JA-9202"/>
    <s v="Jane Edwards"/>
    <x v="2"/>
    <x v="2"/>
    <x v="2"/>
    <x v="0"/>
    <x v="10"/>
    <n v="1216"/>
    <n v="6"/>
    <n v="0.1"/>
    <n v="36.67"/>
  </r>
  <r>
    <n v="4969"/>
    <s v="NZ-2021-881279"/>
    <x v="336"/>
    <d v="2021-09-19T00:00:00"/>
    <x v="1"/>
    <s v="Same Day"/>
    <s v="RE-2358"/>
    <s v="Regan Gillespie"/>
    <x v="0"/>
    <x v="7"/>
    <x v="7"/>
    <x v="2"/>
    <x v="9"/>
    <n v="525.89"/>
    <n v="10"/>
    <n v="0.15"/>
    <n v="20.12"/>
  </r>
  <r>
    <n v="4970"/>
    <s v="NZ-2024-400457"/>
    <x v="639"/>
    <d v="2024-03-06T00:00:00"/>
    <x v="2"/>
    <s v="Standard Class"/>
    <s v="JA-3587"/>
    <s v="Jasmine Shepherd"/>
    <x v="0"/>
    <x v="8"/>
    <x v="8"/>
    <x v="0"/>
    <x v="10"/>
    <n v="1131.02"/>
    <n v="1"/>
    <n v="0"/>
    <n v="76.98"/>
  </r>
  <r>
    <n v="4971"/>
    <s v="NZ-2024-644934"/>
    <x v="74"/>
    <d v="2024-04-08T00:00:00"/>
    <x v="2"/>
    <s v="Standard Class"/>
    <s v="TI-4303"/>
    <s v="Timothy Larsen-Bush"/>
    <x v="2"/>
    <x v="2"/>
    <x v="2"/>
    <x v="0"/>
    <x v="6"/>
    <n v="1395.22"/>
    <n v="2"/>
    <n v="0"/>
    <n v="123.61"/>
  </r>
  <r>
    <n v="4972"/>
    <s v="NZ-2022-884385"/>
    <x v="55"/>
    <d v="2022-06-17T00:00:00"/>
    <x v="4"/>
    <s v="Same Day"/>
    <s v="JE-4626"/>
    <s v="Jennifer Robb"/>
    <x v="0"/>
    <x v="4"/>
    <x v="4"/>
    <x v="1"/>
    <x v="7"/>
    <n v="1021.54"/>
    <n v="1"/>
    <n v="0"/>
    <n v="250.44"/>
  </r>
  <r>
    <n v="4973"/>
    <s v="NZ-2023-202509"/>
    <x v="12"/>
    <d v="2023-10-24T00:00:00"/>
    <x v="0"/>
    <s v="Standard Class"/>
    <s v="SA-9471"/>
    <s v="Samuel Buick"/>
    <x v="0"/>
    <x v="3"/>
    <x v="3"/>
    <x v="2"/>
    <x v="9"/>
    <n v="188.57"/>
    <n v="6"/>
    <n v="0.15"/>
    <n v="25.3"/>
  </r>
  <r>
    <n v="4974"/>
    <s v="NZ-2023-447435"/>
    <x v="268"/>
    <d v="2023-05-26T00:00:00"/>
    <x v="0"/>
    <s v="Second Class"/>
    <s v="IA-1191"/>
    <s v="Ian Bowater"/>
    <x v="2"/>
    <x v="9"/>
    <x v="6"/>
    <x v="2"/>
    <x v="2"/>
    <n v="866.12"/>
    <n v="10"/>
    <n v="0.2"/>
    <n v="82.02"/>
  </r>
  <r>
    <n v="4975"/>
    <s v="NZ-2022-899149"/>
    <x v="396"/>
    <d v="2022-02-16T00:00:00"/>
    <x v="4"/>
    <s v="Same Day"/>
    <s v="DO-5268"/>
    <s v="Donna Ellery"/>
    <x v="2"/>
    <x v="4"/>
    <x v="4"/>
    <x v="2"/>
    <x v="11"/>
    <n v="987.01"/>
    <n v="8"/>
    <n v="0.1"/>
    <n v="247.19"/>
  </r>
  <r>
    <n v="4976"/>
    <s v="NZ-2025-565514"/>
    <x v="1155"/>
    <d v="2025-01-12T00:00:00"/>
    <x v="3"/>
    <s v="Standard Class"/>
    <s v="VI-3090"/>
    <s v="Vicki Davidson"/>
    <x v="1"/>
    <x v="1"/>
    <x v="1"/>
    <x v="1"/>
    <x v="7"/>
    <n v="833.21"/>
    <n v="5"/>
    <n v="0.1"/>
    <n v="117.36"/>
  </r>
  <r>
    <n v="4977"/>
    <s v="NZ-2024-259990"/>
    <x v="806"/>
    <d v="2024-10-15T00:00:00"/>
    <x v="2"/>
    <s v="Second Class"/>
    <s v="BR-6340"/>
    <s v="Brooke Dyer"/>
    <x v="2"/>
    <x v="7"/>
    <x v="7"/>
    <x v="2"/>
    <x v="11"/>
    <n v="1201.81"/>
    <n v="10"/>
    <n v="0.15"/>
    <n v="43.5"/>
  </r>
  <r>
    <n v="4978"/>
    <s v="NZ-2023-887072"/>
    <x v="612"/>
    <d v="2023-01-15T00:00:00"/>
    <x v="0"/>
    <s v="Second Class"/>
    <s v="RO-9960"/>
    <s v="Rochelle Ryan"/>
    <x v="2"/>
    <x v="3"/>
    <x v="3"/>
    <x v="0"/>
    <x v="6"/>
    <n v="1014.98"/>
    <n v="10"/>
    <n v="0.2"/>
    <n v="178.45"/>
  </r>
  <r>
    <n v="4979"/>
    <s v="NZ-2024-117852"/>
    <x v="146"/>
    <d v="2024-05-29T00:00:00"/>
    <x v="2"/>
    <s v="Second Class"/>
    <s v="RO-2169"/>
    <s v="Robert Roberts"/>
    <x v="1"/>
    <x v="7"/>
    <x v="7"/>
    <x v="0"/>
    <x v="6"/>
    <n v="1059.18"/>
    <n v="8"/>
    <n v="0.2"/>
    <n v="67.959999999999994"/>
  </r>
  <r>
    <n v="4980"/>
    <s v="NZ-2021-512066"/>
    <x v="949"/>
    <d v="2021-08-20T00:00:00"/>
    <x v="1"/>
    <s v="Standard Class"/>
    <s v="MA-8782"/>
    <s v="Mathew Bird"/>
    <x v="2"/>
    <x v="0"/>
    <x v="0"/>
    <x v="0"/>
    <x v="10"/>
    <n v="156.41999999999999"/>
    <n v="6"/>
    <n v="0.15"/>
    <n v="3.65"/>
  </r>
  <r>
    <n v="4981"/>
    <s v="NZ-2024-348205"/>
    <x v="529"/>
    <d v="2024-08-27T00:00:00"/>
    <x v="2"/>
    <s v="Same Day"/>
    <s v="JE-6466"/>
    <s v="Jessica Bruce"/>
    <x v="1"/>
    <x v="9"/>
    <x v="6"/>
    <x v="2"/>
    <x v="5"/>
    <n v="699.16"/>
    <n v="6"/>
    <n v="0.1"/>
    <n v="69.69"/>
  </r>
  <r>
    <n v="4982"/>
    <s v="NZ-2025-293700"/>
    <x v="987"/>
    <d v="2025-03-11T00:00:00"/>
    <x v="3"/>
    <s v="Same Day"/>
    <s v="JA-9415"/>
    <s v="James Goodwin"/>
    <x v="2"/>
    <x v="6"/>
    <x v="6"/>
    <x v="2"/>
    <x v="9"/>
    <n v="1065.55"/>
    <n v="4"/>
    <n v="0.15"/>
    <n v="132.99"/>
  </r>
  <r>
    <n v="4983"/>
    <s v="NZ-2024-521255"/>
    <x v="678"/>
    <d v="2024-01-03T00:00:00"/>
    <x v="2"/>
    <s v="Same Day"/>
    <s v="RY-3714"/>
    <s v="Ryan Boyd"/>
    <x v="0"/>
    <x v="9"/>
    <x v="6"/>
    <x v="0"/>
    <x v="4"/>
    <n v="1320.51"/>
    <n v="8"/>
    <n v="0.1"/>
    <n v="97.49"/>
  </r>
  <r>
    <n v="4984"/>
    <s v="NZ-2023-671303"/>
    <x v="305"/>
    <d v="2023-08-15T00:00:00"/>
    <x v="0"/>
    <s v="Same Day"/>
    <s v="CH-2408"/>
    <s v="Christopher Thomas-Stubbs"/>
    <x v="2"/>
    <x v="3"/>
    <x v="3"/>
    <x v="1"/>
    <x v="1"/>
    <n v="264.63"/>
    <n v="10"/>
    <n v="0.15"/>
    <n v="49.46"/>
  </r>
  <r>
    <n v="4985"/>
    <s v="NZ-2021-973925"/>
    <x v="92"/>
    <d v="2021-07-21T00:00:00"/>
    <x v="1"/>
    <s v="First Class"/>
    <s v="SO-7003"/>
    <s v="Sophia Day"/>
    <x v="1"/>
    <x v="3"/>
    <x v="3"/>
    <x v="2"/>
    <x v="11"/>
    <n v="963.15"/>
    <n v="6"/>
    <n v="0.15"/>
    <n v="120.51"/>
  </r>
  <r>
    <n v="4986"/>
    <s v="NZ-2022-870157"/>
    <x v="366"/>
    <d v="2022-12-09T00:00:00"/>
    <x v="4"/>
    <s v="Same Day"/>
    <s v="HA-5829"/>
    <s v="Harper McLean-Mitchell"/>
    <x v="1"/>
    <x v="4"/>
    <x v="4"/>
    <x v="2"/>
    <x v="9"/>
    <n v="1046.3800000000001"/>
    <n v="7"/>
    <n v="0"/>
    <n v="154.43"/>
  </r>
  <r>
    <n v="4987"/>
    <s v="NZ-2022-144991"/>
    <x v="512"/>
    <d v="2022-11-21T00:00:00"/>
    <x v="4"/>
    <s v="Same Day"/>
    <s v="TA-8012"/>
    <s v="Tane Kelly"/>
    <x v="0"/>
    <x v="3"/>
    <x v="3"/>
    <x v="2"/>
    <x v="5"/>
    <n v="247.9"/>
    <n v="6"/>
    <n v="0.2"/>
    <n v="27.3"/>
  </r>
  <r>
    <n v="4988"/>
    <s v="NZ-2022-672394"/>
    <x v="225"/>
    <d v="2022-12-30T00:00:00"/>
    <x v="4"/>
    <s v="Second Class"/>
    <s v="JE-9418"/>
    <s v="Jessica York"/>
    <x v="0"/>
    <x v="1"/>
    <x v="1"/>
    <x v="2"/>
    <x v="2"/>
    <n v="864.12"/>
    <n v="10"/>
    <n v="0"/>
    <n v="193.06"/>
  </r>
  <r>
    <n v="4989"/>
    <s v="NZ-2023-130536"/>
    <x v="900"/>
    <d v="2023-05-01T00:00:00"/>
    <x v="0"/>
    <s v="Standard Class"/>
    <s v="KA-9293"/>
    <s v="Kate Smith"/>
    <x v="0"/>
    <x v="7"/>
    <x v="7"/>
    <x v="2"/>
    <x v="2"/>
    <n v="378.55"/>
    <n v="2"/>
    <n v="0.1"/>
    <n v="53.27"/>
  </r>
  <r>
    <n v="4990"/>
    <s v="NZ-2023-609295"/>
    <x v="426"/>
    <d v="2023-08-03T00:00:00"/>
    <x v="0"/>
    <s v="Same Day"/>
    <s v="XA-8442"/>
    <s v="Xavier Bishell"/>
    <x v="2"/>
    <x v="0"/>
    <x v="0"/>
    <x v="1"/>
    <x v="3"/>
    <n v="167.91"/>
    <n v="8"/>
    <n v="0.15"/>
    <n v="29.01"/>
  </r>
  <r>
    <n v="4991"/>
    <s v="NZ-2022-724228"/>
    <x v="1396"/>
    <d v="2022-03-20T00:00:00"/>
    <x v="4"/>
    <s v="First Class"/>
    <s v="RO-7444"/>
    <s v="Robert McLean"/>
    <x v="1"/>
    <x v="1"/>
    <x v="1"/>
    <x v="0"/>
    <x v="6"/>
    <n v="1197.54"/>
    <n v="2"/>
    <n v="0.2"/>
    <n v="193.59"/>
  </r>
  <r>
    <n v="4992"/>
    <s v="NZ-2023-134833"/>
    <x v="579"/>
    <d v="2023-11-15T00:00:00"/>
    <x v="0"/>
    <s v="Standard Class"/>
    <s v="DI-4223"/>
    <s v="Diane Webster-Paton"/>
    <x v="1"/>
    <x v="2"/>
    <x v="2"/>
    <x v="2"/>
    <x v="9"/>
    <n v="641.84"/>
    <n v="3"/>
    <n v="0"/>
    <n v="138.47"/>
  </r>
  <r>
    <n v="4993"/>
    <s v="NZ-2024-272351"/>
    <x v="1108"/>
    <d v="2024-10-01T00:00:00"/>
    <x v="2"/>
    <s v="First Class"/>
    <s v="JA-9949"/>
    <s v="Jacob Meredith"/>
    <x v="2"/>
    <x v="8"/>
    <x v="8"/>
    <x v="2"/>
    <x v="2"/>
    <n v="1409.59"/>
    <n v="8"/>
    <n v="0.1"/>
    <n v="36"/>
  </r>
  <r>
    <n v="4994"/>
    <s v="NZ-2025-787381"/>
    <x v="502"/>
    <d v="2025-05-22T00:00:00"/>
    <x v="3"/>
    <s v="First Class"/>
    <s v="JO-7054"/>
    <s v="Joshua Holdaway"/>
    <x v="1"/>
    <x v="5"/>
    <x v="5"/>
    <x v="2"/>
    <x v="11"/>
    <n v="342.3"/>
    <n v="6"/>
    <n v="0"/>
    <n v="12.35"/>
  </r>
  <r>
    <n v="4995"/>
    <s v="NZ-2024-447888"/>
    <x v="1223"/>
    <d v="2024-03-23T00:00:00"/>
    <x v="2"/>
    <s v="Second Class"/>
    <s v="RO-7109"/>
    <s v="Robyn McCormick"/>
    <x v="0"/>
    <x v="5"/>
    <x v="5"/>
    <x v="2"/>
    <x v="11"/>
    <n v="1383.91"/>
    <n v="3"/>
    <n v="0.1"/>
    <n v="36.58"/>
  </r>
  <r>
    <n v="4996"/>
    <s v="NZ-2022-423162"/>
    <x v="232"/>
    <d v="2022-05-30T00:00:00"/>
    <x v="4"/>
    <s v="First Class"/>
    <s v="MI-9931"/>
    <s v="Michael Fuller"/>
    <x v="2"/>
    <x v="3"/>
    <x v="3"/>
    <x v="1"/>
    <x v="3"/>
    <n v="784.42"/>
    <n v="9"/>
    <n v="0.1"/>
    <n v="48.36"/>
  </r>
  <r>
    <n v="4997"/>
    <s v="NZ-2023-570978"/>
    <x v="612"/>
    <d v="2023-01-18T00:00:00"/>
    <x v="0"/>
    <s v="Same Day"/>
    <s v="AI-8476"/>
    <s v="Aimee Lawson"/>
    <x v="0"/>
    <x v="6"/>
    <x v="6"/>
    <x v="0"/>
    <x v="6"/>
    <n v="37.71"/>
    <n v="6"/>
    <n v="0.1"/>
    <n v="6.37"/>
  </r>
  <r>
    <n v="4998"/>
    <s v="NZ-2023-735674"/>
    <x v="841"/>
    <d v="2023-02-16T00:00:00"/>
    <x v="0"/>
    <s v="Second Class"/>
    <s v="JA-8890"/>
    <s v="Janet Eglinton"/>
    <x v="0"/>
    <x v="7"/>
    <x v="7"/>
    <x v="2"/>
    <x v="11"/>
    <n v="1390.84"/>
    <n v="4"/>
    <n v="0.15"/>
    <n v="73.11"/>
  </r>
  <r>
    <n v="4999"/>
    <s v="NZ-2022-341376"/>
    <x v="289"/>
    <d v="2022-05-23T00:00:00"/>
    <x v="4"/>
    <s v="Second Class"/>
    <s v="GE-4993"/>
    <s v="Georgia Grant"/>
    <x v="1"/>
    <x v="6"/>
    <x v="6"/>
    <x v="0"/>
    <x v="6"/>
    <n v="445.14"/>
    <n v="9"/>
    <n v="0.15"/>
    <n v="74.87"/>
  </r>
  <r>
    <n v="5000"/>
    <s v="NZ-2023-403098"/>
    <x v="1211"/>
    <d v="2023-09-27T00:00:00"/>
    <x v="0"/>
    <s v="Same Day"/>
    <s v="CH-2828"/>
    <s v="Christopher Low"/>
    <x v="1"/>
    <x v="7"/>
    <x v="7"/>
    <x v="2"/>
    <x v="2"/>
    <n v="52.75"/>
    <n v="8"/>
    <n v="0.2"/>
    <n v="10.27"/>
  </r>
  <r>
    <n v="5001"/>
    <s v="NZ-2023-483748"/>
    <x v="319"/>
    <d v="2023-09-16T00:00:00"/>
    <x v="0"/>
    <s v="Second Class"/>
    <s v="MA-5069"/>
    <s v="Mark O'Sullivan"/>
    <x v="0"/>
    <x v="9"/>
    <x v="6"/>
    <x v="1"/>
    <x v="7"/>
    <n v="1329.35"/>
    <n v="10"/>
    <n v="0.1"/>
    <n v="231.54"/>
  </r>
  <r>
    <n v="5002"/>
    <s v="NZ-2022-939842"/>
    <x v="1406"/>
    <d v="2022-10-01T00:00:00"/>
    <x v="4"/>
    <s v="First Class"/>
    <s v="MA-8516"/>
    <s v="Mary Hart-Boyce"/>
    <x v="0"/>
    <x v="2"/>
    <x v="2"/>
    <x v="2"/>
    <x v="9"/>
    <n v="566.92999999999995"/>
    <n v="1"/>
    <n v="0.15"/>
    <n v="51.4"/>
  </r>
  <r>
    <n v="5003"/>
    <s v="NZ-2022-586556"/>
    <x v="497"/>
    <d v="2022-02-20T00:00:00"/>
    <x v="4"/>
    <s v="Second Class"/>
    <s v="EL-6167"/>
    <s v="Ella Reid"/>
    <x v="1"/>
    <x v="1"/>
    <x v="1"/>
    <x v="1"/>
    <x v="1"/>
    <n v="153.84"/>
    <n v="6"/>
    <n v="0.15"/>
    <n v="22.27"/>
  </r>
  <r>
    <n v="5004"/>
    <s v="NZ-2022-855788"/>
    <x v="551"/>
    <d v="2022-09-03T00:00:00"/>
    <x v="4"/>
    <s v="Same Day"/>
    <s v="VA-9947"/>
    <s v="Vanessa Forrest"/>
    <x v="0"/>
    <x v="4"/>
    <x v="4"/>
    <x v="1"/>
    <x v="3"/>
    <n v="614.28"/>
    <n v="8"/>
    <n v="0.2"/>
    <n v="28.41"/>
  </r>
  <r>
    <n v="5005"/>
    <s v="NZ-2021-674068"/>
    <x v="116"/>
    <d v="2021-09-11T00:00:00"/>
    <x v="1"/>
    <s v="Standard Class"/>
    <s v="GR-8525"/>
    <s v="Grant Day"/>
    <x v="2"/>
    <x v="4"/>
    <x v="4"/>
    <x v="0"/>
    <x v="6"/>
    <n v="313.14999999999998"/>
    <n v="3"/>
    <n v="0.2"/>
    <n v="55.33"/>
  </r>
  <r>
    <n v="5006"/>
    <s v="NZ-2023-375725"/>
    <x v="1277"/>
    <d v="2023-06-17T00:00:00"/>
    <x v="0"/>
    <s v="Second Class"/>
    <s v="JO-4143"/>
    <s v="Joshua Dunn"/>
    <x v="0"/>
    <x v="7"/>
    <x v="7"/>
    <x v="0"/>
    <x v="10"/>
    <n v="1472.99"/>
    <n v="7"/>
    <n v="0.1"/>
    <n v="226.39"/>
  </r>
  <r>
    <n v="5007"/>
    <s v="NZ-2023-170051"/>
    <x v="980"/>
    <d v="2023-12-31T00:00:00"/>
    <x v="0"/>
    <s v="Standard Class"/>
    <s v="AN-9019"/>
    <s v="Andrew Duncan"/>
    <x v="1"/>
    <x v="2"/>
    <x v="2"/>
    <x v="1"/>
    <x v="8"/>
    <n v="1066.67"/>
    <n v="5"/>
    <n v="0.2"/>
    <n v="102.78"/>
  </r>
  <r>
    <n v="5008"/>
    <s v="NZ-2022-356039"/>
    <x v="126"/>
    <d v="2022-01-23T00:00:00"/>
    <x v="4"/>
    <s v="First Class"/>
    <s v="TO-6178"/>
    <s v="Todd Jensen"/>
    <x v="1"/>
    <x v="7"/>
    <x v="7"/>
    <x v="2"/>
    <x v="5"/>
    <n v="983.59"/>
    <n v="5"/>
    <n v="0.15"/>
    <n v="138.12"/>
  </r>
  <r>
    <n v="5009"/>
    <s v="NZ-2023-893366"/>
    <x v="445"/>
    <d v="2023-03-30T00:00:00"/>
    <x v="0"/>
    <s v="First Class"/>
    <s v="CO-1913"/>
    <s v="Courtney Mortimer-Olsen"/>
    <x v="2"/>
    <x v="5"/>
    <x v="5"/>
    <x v="2"/>
    <x v="11"/>
    <n v="286.54000000000002"/>
    <n v="7"/>
    <n v="0.1"/>
    <n v="58.65"/>
  </r>
  <r>
    <n v="5010"/>
    <s v="NZ-2023-261340"/>
    <x v="1413"/>
    <d v="2023-07-21T00:00:00"/>
    <x v="0"/>
    <s v="Standard Class"/>
    <s v="AN-2474"/>
    <s v="Andrew Jones"/>
    <x v="2"/>
    <x v="8"/>
    <x v="8"/>
    <x v="2"/>
    <x v="11"/>
    <n v="544.76"/>
    <n v="7"/>
    <n v="0"/>
    <n v="51.16"/>
  </r>
  <r>
    <n v="5011"/>
    <s v="NZ-2024-654920"/>
    <x v="39"/>
    <d v="2024-08-31T00:00:00"/>
    <x v="2"/>
    <s v="Same Day"/>
    <s v="TE-7862"/>
    <s v="Teresa Barker-Nicol"/>
    <x v="2"/>
    <x v="8"/>
    <x v="8"/>
    <x v="1"/>
    <x v="8"/>
    <n v="1016.78"/>
    <n v="10"/>
    <n v="0"/>
    <n v="129.11000000000001"/>
  </r>
  <r>
    <n v="5012"/>
    <s v="NZ-2022-712323"/>
    <x v="126"/>
    <d v="2022-01-28T00:00:00"/>
    <x v="4"/>
    <s v="First Class"/>
    <s v="AN-8913"/>
    <s v="Andrea Hart"/>
    <x v="2"/>
    <x v="1"/>
    <x v="1"/>
    <x v="0"/>
    <x v="10"/>
    <n v="1371.22"/>
    <n v="9"/>
    <n v="0.15"/>
    <n v="229.41"/>
  </r>
  <r>
    <n v="5013"/>
    <s v="NZ-2024-190518"/>
    <x v="1267"/>
    <d v="2024-07-24T00:00:00"/>
    <x v="2"/>
    <s v="First Class"/>
    <s v="ME-5618"/>
    <s v="Melissa Turner-Lee"/>
    <x v="2"/>
    <x v="9"/>
    <x v="6"/>
    <x v="1"/>
    <x v="7"/>
    <n v="425.23"/>
    <n v="8"/>
    <n v="0"/>
    <n v="117.57"/>
  </r>
  <r>
    <n v="5014"/>
    <s v="NZ-2024-388383"/>
    <x v="962"/>
    <d v="2024-07-31T00:00:00"/>
    <x v="2"/>
    <s v="First Class"/>
    <s v="JO-1036"/>
    <s v="Jonathan Herd"/>
    <x v="0"/>
    <x v="6"/>
    <x v="6"/>
    <x v="0"/>
    <x v="4"/>
    <n v="29.06"/>
    <n v="6"/>
    <n v="0.1"/>
    <n v="0.46"/>
  </r>
  <r>
    <n v="5015"/>
    <s v="NZ-2022-953759"/>
    <x v="1404"/>
    <d v="2022-12-05T00:00:00"/>
    <x v="4"/>
    <s v="First Class"/>
    <s v="DY-7842"/>
    <s v="Dylan Jones-Zimmerman"/>
    <x v="2"/>
    <x v="5"/>
    <x v="5"/>
    <x v="1"/>
    <x v="8"/>
    <n v="248.3"/>
    <n v="10"/>
    <n v="0.1"/>
    <n v="30.28"/>
  </r>
  <r>
    <n v="5016"/>
    <s v="NZ-2024-745303"/>
    <x v="708"/>
    <d v="2024-09-26T00:00:00"/>
    <x v="2"/>
    <s v="Same Day"/>
    <s v="SC-4875"/>
    <s v="Scott Carter-Ryan"/>
    <x v="0"/>
    <x v="6"/>
    <x v="6"/>
    <x v="0"/>
    <x v="0"/>
    <n v="633.75"/>
    <n v="4"/>
    <n v="0.1"/>
    <n v="147.38"/>
  </r>
  <r>
    <n v="5017"/>
    <s v="NZ-2023-958772"/>
    <x v="426"/>
    <d v="2023-08-02T00:00:00"/>
    <x v="0"/>
    <s v="Standard Class"/>
    <s v="KA-9808"/>
    <s v="Karen Harrison"/>
    <x v="2"/>
    <x v="7"/>
    <x v="7"/>
    <x v="0"/>
    <x v="0"/>
    <n v="600.03"/>
    <n v="5"/>
    <n v="0.1"/>
    <n v="116.75"/>
  </r>
  <r>
    <n v="5018"/>
    <s v="NZ-2021-648710"/>
    <x v="1087"/>
    <d v="2021-09-07T00:00:00"/>
    <x v="1"/>
    <s v="Standard Class"/>
    <s v="FE-9524"/>
    <s v="Felix Rogers"/>
    <x v="0"/>
    <x v="2"/>
    <x v="2"/>
    <x v="1"/>
    <x v="8"/>
    <n v="253.65"/>
    <n v="8"/>
    <n v="0.15"/>
    <n v="33.89"/>
  </r>
  <r>
    <n v="5019"/>
    <s v="NZ-2023-670253"/>
    <x v="900"/>
    <d v="2023-04-27T00:00:00"/>
    <x v="0"/>
    <s v="First Class"/>
    <s v="KA-5710"/>
    <s v="Katie Jackson"/>
    <x v="2"/>
    <x v="8"/>
    <x v="8"/>
    <x v="0"/>
    <x v="4"/>
    <n v="605.80999999999995"/>
    <n v="4"/>
    <n v="0.2"/>
    <n v="68.8"/>
  </r>
  <r>
    <n v="5020"/>
    <s v="NZ-2023-778651"/>
    <x v="386"/>
    <d v="2023-12-21T00:00:00"/>
    <x v="0"/>
    <s v="Second Class"/>
    <s v="CR-1779"/>
    <s v="Craig McKay-Lawson"/>
    <x v="2"/>
    <x v="4"/>
    <x v="4"/>
    <x v="1"/>
    <x v="7"/>
    <n v="308.74"/>
    <n v="9"/>
    <n v="0.1"/>
    <n v="55"/>
  </r>
  <r>
    <n v="5021"/>
    <s v="NZ-2023-594434"/>
    <x v="1175"/>
    <d v="2023-02-03T00:00:00"/>
    <x v="0"/>
    <s v="Standard Class"/>
    <s v="AN-3068"/>
    <s v="Anthony Gifford"/>
    <x v="1"/>
    <x v="2"/>
    <x v="2"/>
    <x v="0"/>
    <x v="0"/>
    <n v="1475.74"/>
    <n v="6"/>
    <n v="0.2"/>
    <n v="12.79"/>
  </r>
  <r>
    <n v="5022"/>
    <s v="NZ-2022-511514"/>
    <x v="473"/>
    <d v="2022-06-08T00:00:00"/>
    <x v="4"/>
    <s v="Second Class"/>
    <s v="AN-4124"/>
    <s v="Anna Thomas-Gill"/>
    <x v="1"/>
    <x v="8"/>
    <x v="8"/>
    <x v="1"/>
    <x v="3"/>
    <n v="524.32000000000005"/>
    <n v="5"/>
    <n v="0"/>
    <n v="83.49"/>
  </r>
  <r>
    <n v="5023"/>
    <s v="NZ-2021-636006"/>
    <x v="619"/>
    <d v="2021-10-10T00:00:00"/>
    <x v="1"/>
    <s v="First Class"/>
    <s v="SH-6015"/>
    <s v="Shannon Dalton"/>
    <x v="0"/>
    <x v="2"/>
    <x v="2"/>
    <x v="2"/>
    <x v="5"/>
    <n v="319.93"/>
    <n v="3"/>
    <n v="0.2"/>
    <n v="3.04"/>
  </r>
  <r>
    <n v="5024"/>
    <s v="NZ-2022-806407"/>
    <x v="375"/>
    <d v="2022-04-14T00:00:00"/>
    <x v="4"/>
    <s v="Second Class"/>
    <s v="EV-8443"/>
    <s v="Eva Guthrie"/>
    <x v="1"/>
    <x v="5"/>
    <x v="5"/>
    <x v="1"/>
    <x v="3"/>
    <n v="162.97999999999999"/>
    <n v="3"/>
    <n v="0.2"/>
    <n v="1.44"/>
  </r>
  <r>
    <n v="5025"/>
    <s v="NZ-2021-642117"/>
    <x v="934"/>
    <d v="2021-11-18T00:00:00"/>
    <x v="1"/>
    <s v="First Class"/>
    <s v="VA-3591"/>
    <s v="Vanessa Wilton"/>
    <x v="1"/>
    <x v="6"/>
    <x v="6"/>
    <x v="0"/>
    <x v="6"/>
    <n v="638.32000000000005"/>
    <n v="8"/>
    <n v="0.1"/>
    <n v="126.46"/>
  </r>
  <r>
    <n v="5026"/>
    <s v="NZ-2024-537190"/>
    <x v="15"/>
    <d v="2024-06-28T00:00:00"/>
    <x v="2"/>
    <s v="Same Day"/>
    <s v="ST-4569"/>
    <s v="Steven Jenkins"/>
    <x v="2"/>
    <x v="7"/>
    <x v="7"/>
    <x v="1"/>
    <x v="3"/>
    <n v="612.41999999999996"/>
    <n v="5"/>
    <n v="0.1"/>
    <n v="32.56"/>
  </r>
  <r>
    <n v="5027"/>
    <s v="NZ-2022-239521"/>
    <x v="86"/>
    <d v="2022-11-02T00:00:00"/>
    <x v="4"/>
    <s v="Standard Class"/>
    <s v="PA-6501"/>
    <s v="Paul Rayner-Vincent"/>
    <x v="0"/>
    <x v="3"/>
    <x v="3"/>
    <x v="2"/>
    <x v="11"/>
    <n v="414.73"/>
    <n v="4"/>
    <n v="0.15"/>
    <n v="78.58"/>
  </r>
  <r>
    <n v="5028"/>
    <s v="NZ-2024-446523"/>
    <x v="270"/>
    <d v="2024-05-26T00:00:00"/>
    <x v="2"/>
    <s v="Same Day"/>
    <s v="DA-9755"/>
    <s v="Darryl Wall"/>
    <x v="0"/>
    <x v="3"/>
    <x v="3"/>
    <x v="0"/>
    <x v="4"/>
    <n v="1218.2"/>
    <n v="10"/>
    <n v="0.15"/>
    <n v="123.33"/>
  </r>
  <r>
    <n v="5029"/>
    <s v="NZ-2023-154359"/>
    <x v="136"/>
    <d v="2023-03-25T00:00:00"/>
    <x v="0"/>
    <s v="Same Day"/>
    <s v="AM-9441"/>
    <s v="Amy O'Leary-O'Sullivan"/>
    <x v="2"/>
    <x v="1"/>
    <x v="1"/>
    <x v="1"/>
    <x v="7"/>
    <n v="867.43"/>
    <n v="8"/>
    <n v="0.2"/>
    <n v="158.54"/>
  </r>
  <r>
    <n v="5030"/>
    <s v="NZ-2024-508709"/>
    <x v="1043"/>
    <d v="2024-01-17T00:00:00"/>
    <x v="2"/>
    <s v="Same Day"/>
    <s v="DA-3344"/>
    <s v="David Jamieson"/>
    <x v="2"/>
    <x v="4"/>
    <x v="4"/>
    <x v="1"/>
    <x v="7"/>
    <n v="89.82"/>
    <n v="10"/>
    <n v="0.1"/>
    <n v="13.39"/>
  </r>
  <r>
    <n v="5031"/>
    <s v="NZ-2025-571762"/>
    <x v="570"/>
    <d v="2025-03-22T00:00:00"/>
    <x v="3"/>
    <s v="Same Day"/>
    <s v="ME-1894"/>
    <s v="Megan Freeman"/>
    <x v="1"/>
    <x v="8"/>
    <x v="8"/>
    <x v="2"/>
    <x v="2"/>
    <n v="379.26"/>
    <n v="6"/>
    <n v="0"/>
    <n v="55.72"/>
  </r>
  <r>
    <n v="5032"/>
    <s v="NZ-2023-804804"/>
    <x v="593"/>
    <d v="2023-08-05T00:00:00"/>
    <x v="0"/>
    <s v="Second Class"/>
    <s v="JO-3851"/>
    <s v="Joshua Kemp"/>
    <x v="2"/>
    <x v="7"/>
    <x v="7"/>
    <x v="0"/>
    <x v="10"/>
    <n v="627.66999999999996"/>
    <n v="5"/>
    <n v="0.15"/>
    <n v="50.4"/>
  </r>
  <r>
    <n v="5033"/>
    <s v="NZ-2024-287643"/>
    <x v="1418"/>
    <d v="2024-05-15T00:00:00"/>
    <x v="2"/>
    <s v="Standard Class"/>
    <s v="CA-1677"/>
    <s v="Casey Mitchell"/>
    <x v="1"/>
    <x v="2"/>
    <x v="2"/>
    <x v="2"/>
    <x v="5"/>
    <n v="53.57"/>
    <n v="4"/>
    <n v="0.2"/>
    <n v="5.71"/>
  </r>
  <r>
    <n v="5034"/>
    <s v="NZ-2024-342377"/>
    <x v="1402"/>
    <d v="2024-07-26T00:00:00"/>
    <x v="2"/>
    <s v="Standard Class"/>
    <s v="DA-4645"/>
    <s v="David Conway"/>
    <x v="0"/>
    <x v="8"/>
    <x v="8"/>
    <x v="1"/>
    <x v="8"/>
    <n v="205.27"/>
    <n v="10"/>
    <n v="0.15"/>
    <n v="7.03"/>
  </r>
  <r>
    <n v="5035"/>
    <s v="NZ-2022-385789"/>
    <x v="23"/>
    <d v="2022-11-27T00:00:00"/>
    <x v="4"/>
    <s v="Same Day"/>
    <s v="KI-4340"/>
    <s v="Kim Holland"/>
    <x v="1"/>
    <x v="9"/>
    <x v="6"/>
    <x v="0"/>
    <x v="0"/>
    <n v="670.35"/>
    <n v="7"/>
    <n v="0.2"/>
    <n v="4.87"/>
  </r>
  <r>
    <n v="5036"/>
    <s v="NZ-2022-267411"/>
    <x v="372"/>
    <d v="2022-01-24T00:00:00"/>
    <x v="4"/>
    <s v="Same Day"/>
    <s v="RE-5027"/>
    <s v="Rebecca Stevens"/>
    <x v="0"/>
    <x v="0"/>
    <x v="0"/>
    <x v="1"/>
    <x v="1"/>
    <n v="1342.57"/>
    <n v="1"/>
    <n v="0"/>
    <n v="53.61"/>
  </r>
  <r>
    <n v="5037"/>
    <s v="NZ-2023-442036"/>
    <x v="689"/>
    <d v="2023-01-08T00:00:00"/>
    <x v="0"/>
    <s v="Same Day"/>
    <s v="JA-4067"/>
    <s v="Jacqueline Baker"/>
    <x v="2"/>
    <x v="4"/>
    <x v="4"/>
    <x v="2"/>
    <x v="2"/>
    <n v="1229.9000000000001"/>
    <n v="7"/>
    <n v="0"/>
    <n v="145.82"/>
  </r>
  <r>
    <n v="5038"/>
    <s v="NZ-2025-336412"/>
    <x v="1095"/>
    <d v="2025-05-24T00:00:00"/>
    <x v="3"/>
    <s v="Standard Class"/>
    <s v="BE-9285"/>
    <s v="Benjamin Dick"/>
    <x v="1"/>
    <x v="8"/>
    <x v="8"/>
    <x v="0"/>
    <x v="10"/>
    <n v="112.58"/>
    <n v="8"/>
    <n v="0.2"/>
    <n v="-0.09"/>
  </r>
  <r>
    <n v="5039"/>
    <s v="NZ-2024-227917"/>
    <x v="514"/>
    <d v="2024-04-30T00:00:00"/>
    <x v="2"/>
    <s v="Same Day"/>
    <s v="HE-6969"/>
    <s v="Helen Rogers"/>
    <x v="1"/>
    <x v="8"/>
    <x v="8"/>
    <x v="1"/>
    <x v="1"/>
    <n v="1069.8499999999999"/>
    <n v="2"/>
    <n v="0.2"/>
    <n v="62.65"/>
  </r>
  <r>
    <n v="5040"/>
    <s v="NZ-2021-665538"/>
    <x v="657"/>
    <d v="2021-10-23T00:00:00"/>
    <x v="1"/>
    <s v="Same Day"/>
    <s v="CA-1379"/>
    <s v="Caitlyn Smith-Oliver"/>
    <x v="1"/>
    <x v="9"/>
    <x v="6"/>
    <x v="0"/>
    <x v="10"/>
    <n v="313.69"/>
    <n v="2"/>
    <n v="0.2"/>
    <n v="14.28"/>
  </r>
  <r>
    <n v="5041"/>
    <s v="NZ-2022-395072"/>
    <x v="369"/>
    <d v="2022-08-22T00:00:00"/>
    <x v="4"/>
    <s v="Same Day"/>
    <s v="FI-4611"/>
    <s v="Fiona Kirk-Pedersen"/>
    <x v="2"/>
    <x v="6"/>
    <x v="6"/>
    <x v="0"/>
    <x v="4"/>
    <n v="1286.47"/>
    <n v="4"/>
    <n v="0"/>
    <n v="102"/>
  </r>
  <r>
    <n v="5042"/>
    <s v="NZ-2021-116643"/>
    <x v="314"/>
    <d v="2021-10-10T00:00:00"/>
    <x v="1"/>
    <s v="Same Day"/>
    <s v="WI-2243"/>
    <s v="William Bailey-Jennings"/>
    <x v="0"/>
    <x v="0"/>
    <x v="0"/>
    <x v="0"/>
    <x v="0"/>
    <n v="956.88"/>
    <n v="5"/>
    <n v="0.1"/>
    <n v="105.96"/>
  </r>
  <r>
    <n v="5043"/>
    <s v="NZ-2021-658146"/>
    <x v="716"/>
    <d v="2021-11-30T00:00:00"/>
    <x v="1"/>
    <s v="Second Class"/>
    <s v="SH-8421"/>
    <s v="Shane Thomas"/>
    <x v="0"/>
    <x v="0"/>
    <x v="0"/>
    <x v="0"/>
    <x v="0"/>
    <n v="324.20999999999998"/>
    <n v="5"/>
    <n v="0.2"/>
    <n v="43.93"/>
  </r>
  <r>
    <n v="5044"/>
    <s v="NZ-2023-719648"/>
    <x v="350"/>
    <d v="2023-05-05T00:00:00"/>
    <x v="0"/>
    <s v="Second Class"/>
    <s v="DO-1525"/>
    <s v="Dorothy Burns"/>
    <x v="2"/>
    <x v="3"/>
    <x v="3"/>
    <x v="1"/>
    <x v="8"/>
    <n v="510.46"/>
    <n v="4"/>
    <n v="0"/>
    <n v="71.150000000000006"/>
  </r>
  <r>
    <n v="5045"/>
    <s v="NZ-2023-308950"/>
    <x v="599"/>
    <d v="2023-09-25T00:00:00"/>
    <x v="0"/>
    <s v="Second Class"/>
    <s v="ST-6731"/>
    <s v="Steven Campbell"/>
    <x v="2"/>
    <x v="2"/>
    <x v="2"/>
    <x v="1"/>
    <x v="1"/>
    <n v="1453.53"/>
    <n v="10"/>
    <n v="0.2"/>
    <n v="-16.18"/>
  </r>
  <r>
    <n v="5046"/>
    <s v="NZ-2025-999886"/>
    <x v="42"/>
    <d v="2025-06-07T00:00:00"/>
    <x v="3"/>
    <s v="Same Day"/>
    <s v="PA-2406"/>
    <s v="Paul Johansen-Doyle"/>
    <x v="2"/>
    <x v="5"/>
    <x v="5"/>
    <x v="2"/>
    <x v="11"/>
    <n v="457.09"/>
    <n v="7"/>
    <n v="0.2"/>
    <n v="41.82"/>
  </r>
  <r>
    <n v="5047"/>
    <s v="NZ-2024-308519"/>
    <x v="148"/>
    <d v="2024-11-11T00:00:00"/>
    <x v="2"/>
    <s v="First Class"/>
    <s v="JA-8491"/>
    <s v="Jane Sutton"/>
    <x v="2"/>
    <x v="5"/>
    <x v="5"/>
    <x v="1"/>
    <x v="8"/>
    <n v="1014.43"/>
    <n v="10"/>
    <n v="0.15"/>
    <n v="-13.68"/>
  </r>
  <r>
    <n v="5048"/>
    <s v="NZ-2022-694559"/>
    <x v="810"/>
    <d v="2022-08-14T00:00:00"/>
    <x v="4"/>
    <s v="Standard Class"/>
    <s v="SO-2354"/>
    <s v="Sophie Graham"/>
    <x v="1"/>
    <x v="6"/>
    <x v="6"/>
    <x v="1"/>
    <x v="8"/>
    <n v="743.95"/>
    <n v="5"/>
    <n v="0"/>
    <n v="183.67"/>
  </r>
  <r>
    <n v="5049"/>
    <s v="NZ-2021-733158"/>
    <x v="1032"/>
    <d v="2021-09-26T00:00:00"/>
    <x v="1"/>
    <s v="Standard Class"/>
    <s v="JA-9912"/>
    <s v="Jane Thomas-Stevenson"/>
    <x v="1"/>
    <x v="3"/>
    <x v="3"/>
    <x v="2"/>
    <x v="11"/>
    <n v="870.58"/>
    <n v="8"/>
    <n v="0.2"/>
    <n v="160.44"/>
  </r>
  <r>
    <n v="5050"/>
    <s v="NZ-2021-908114"/>
    <x v="314"/>
    <d v="2021-10-06T00:00:00"/>
    <x v="1"/>
    <s v="First Class"/>
    <s v="CH-8413"/>
    <s v="Cheryl Hadfield"/>
    <x v="2"/>
    <x v="0"/>
    <x v="0"/>
    <x v="0"/>
    <x v="0"/>
    <n v="1491.39"/>
    <n v="10"/>
    <n v="0.2"/>
    <n v="327.14"/>
  </r>
  <r>
    <n v="5051"/>
    <s v="NZ-2022-358873"/>
    <x v="871"/>
    <d v="2022-01-28T00:00:00"/>
    <x v="4"/>
    <s v="Second Class"/>
    <s v="AD-3559"/>
    <s v="Adam Rush"/>
    <x v="0"/>
    <x v="0"/>
    <x v="0"/>
    <x v="2"/>
    <x v="2"/>
    <n v="479.78"/>
    <n v="2"/>
    <n v="0.1"/>
    <n v="43.19"/>
  </r>
  <r>
    <n v="5052"/>
    <s v="NZ-2022-933525"/>
    <x v="1120"/>
    <d v="2022-10-08T00:00:00"/>
    <x v="4"/>
    <s v="Same Day"/>
    <s v="OL-9797"/>
    <s v="Oliver Rogers"/>
    <x v="2"/>
    <x v="2"/>
    <x v="2"/>
    <x v="0"/>
    <x v="0"/>
    <n v="383.79"/>
    <n v="9"/>
    <n v="0.2"/>
    <n v="42.14"/>
  </r>
  <r>
    <n v="5053"/>
    <s v="NZ-2022-580285"/>
    <x v="253"/>
    <d v="2022-04-06T00:00:00"/>
    <x v="4"/>
    <s v="Second Class"/>
    <s v="TH-4393"/>
    <s v="Thomas Scott"/>
    <x v="1"/>
    <x v="2"/>
    <x v="2"/>
    <x v="1"/>
    <x v="7"/>
    <n v="1191.3699999999999"/>
    <n v="6"/>
    <n v="0.1"/>
    <n v="149.86000000000001"/>
  </r>
  <r>
    <n v="5054"/>
    <s v="NZ-2023-471133"/>
    <x v="963"/>
    <d v="2023-12-27T00:00:00"/>
    <x v="0"/>
    <s v="Second Class"/>
    <s v="BR-9570"/>
    <s v="Bridget Pritchard"/>
    <x v="1"/>
    <x v="2"/>
    <x v="2"/>
    <x v="2"/>
    <x v="2"/>
    <n v="1030.74"/>
    <n v="8"/>
    <n v="0.1"/>
    <n v="239.27"/>
  </r>
  <r>
    <n v="5055"/>
    <s v="NZ-2025-532587"/>
    <x v="632"/>
    <d v="2025-01-09T00:00:00"/>
    <x v="3"/>
    <s v="Standard Class"/>
    <s v="HA-6524"/>
    <s v="Hamish Jackson"/>
    <x v="2"/>
    <x v="8"/>
    <x v="8"/>
    <x v="2"/>
    <x v="11"/>
    <n v="24.47"/>
    <n v="4"/>
    <n v="0.1"/>
    <n v="5.69"/>
  </r>
  <r>
    <n v="5056"/>
    <s v="NZ-2022-870105"/>
    <x v="450"/>
    <d v="2022-05-09T00:00:00"/>
    <x v="4"/>
    <s v="First Class"/>
    <s v="RE-6004"/>
    <s v="Rebecca Botham-West"/>
    <x v="0"/>
    <x v="9"/>
    <x v="6"/>
    <x v="2"/>
    <x v="2"/>
    <n v="585.1"/>
    <n v="5"/>
    <n v="0.15"/>
    <n v="21.01"/>
  </r>
  <r>
    <n v="5057"/>
    <s v="NZ-2022-459573"/>
    <x v="1214"/>
    <d v="2022-10-14T00:00:00"/>
    <x v="4"/>
    <s v="Same Day"/>
    <s v="GR-7839"/>
    <s v="Grace Stone"/>
    <x v="0"/>
    <x v="9"/>
    <x v="6"/>
    <x v="2"/>
    <x v="11"/>
    <n v="1162.67"/>
    <n v="3"/>
    <n v="0.15"/>
    <n v="270.43"/>
  </r>
  <r>
    <n v="5058"/>
    <s v="NZ-2021-950108"/>
    <x v="526"/>
    <d v="2021-11-16T00:00:00"/>
    <x v="1"/>
    <s v="First Class"/>
    <s v="LO-1595"/>
    <s v="Logan Douglas"/>
    <x v="1"/>
    <x v="2"/>
    <x v="2"/>
    <x v="1"/>
    <x v="7"/>
    <n v="626.02"/>
    <n v="6"/>
    <n v="0.2"/>
    <n v="88.36"/>
  </r>
  <r>
    <n v="5059"/>
    <s v="NZ-2021-360649"/>
    <x v="349"/>
    <d v="2021-11-23T00:00:00"/>
    <x v="1"/>
    <s v="Second Class"/>
    <s v="BR-5705"/>
    <s v="Brittany Wilkinson"/>
    <x v="0"/>
    <x v="9"/>
    <x v="6"/>
    <x v="1"/>
    <x v="1"/>
    <n v="108.28"/>
    <n v="5"/>
    <n v="0.15"/>
    <n v="4.26"/>
  </r>
  <r>
    <n v="5060"/>
    <s v="NZ-2023-500334"/>
    <x v="1210"/>
    <d v="2023-03-03T00:00:00"/>
    <x v="0"/>
    <s v="First Class"/>
    <s v="RY-6519"/>
    <s v="Ryan Brown"/>
    <x v="2"/>
    <x v="1"/>
    <x v="1"/>
    <x v="0"/>
    <x v="10"/>
    <n v="270.22000000000003"/>
    <n v="7"/>
    <n v="0.2"/>
    <n v="0.12"/>
  </r>
  <r>
    <n v="5061"/>
    <s v="NZ-2024-531053"/>
    <x v="204"/>
    <d v="2024-01-20T00:00:00"/>
    <x v="2"/>
    <s v="Same Day"/>
    <s v="DA-8916"/>
    <s v="Daniel May"/>
    <x v="1"/>
    <x v="9"/>
    <x v="6"/>
    <x v="2"/>
    <x v="11"/>
    <n v="752.07"/>
    <n v="6"/>
    <n v="0.2"/>
    <n v="97.18"/>
  </r>
  <r>
    <n v="5062"/>
    <s v="NZ-2023-397683"/>
    <x v="1337"/>
    <d v="2023-10-07T00:00:00"/>
    <x v="0"/>
    <s v="First Class"/>
    <s v="PH-9491"/>
    <s v="Phillip Humphrey"/>
    <x v="0"/>
    <x v="0"/>
    <x v="0"/>
    <x v="1"/>
    <x v="7"/>
    <n v="644.05999999999995"/>
    <n v="5"/>
    <n v="0"/>
    <n v="97.59"/>
  </r>
  <r>
    <n v="5063"/>
    <s v="NZ-2024-196382"/>
    <x v="781"/>
    <d v="2024-05-11T00:00:00"/>
    <x v="2"/>
    <s v="First Class"/>
    <s v="MA-4090"/>
    <s v="Margaret Parsons"/>
    <x v="2"/>
    <x v="0"/>
    <x v="0"/>
    <x v="2"/>
    <x v="11"/>
    <n v="529.64"/>
    <n v="3"/>
    <n v="0.1"/>
    <n v="80.42"/>
  </r>
  <r>
    <n v="5064"/>
    <s v="NZ-2023-371533"/>
    <x v="1022"/>
    <d v="2024-01-01T00:00:00"/>
    <x v="2"/>
    <s v="First Class"/>
    <s v="RO-7441"/>
    <s v="Roger Edmonds"/>
    <x v="0"/>
    <x v="1"/>
    <x v="1"/>
    <x v="0"/>
    <x v="0"/>
    <n v="809.19"/>
    <n v="8"/>
    <n v="0.2"/>
    <n v="145.83000000000001"/>
  </r>
  <r>
    <n v="5065"/>
    <s v="NZ-2024-412824"/>
    <x v="681"/>
    <d v="2024-07-28T00:00:00"/>
    <x v="2"/>
    <s v="Same Day"/>
    <s v="SH-7283"/>
    <s v="Shane Little"/>
    <x v="2"/>
    <x v="4"/>
    <x v="4"/>
    <x v="2"/>
    <x v="11"/>
    <n v="854.38"/>
    <n v="2"/>
    <n v="0"/>
    <n v="115.32"/>
  </r>
  <r>
    <n v="5066"/>
    <s v="NZ-2025-798905"/>
    <x v="1366"/>
    <d v="2025-01-06T00:00:00"/>
    <x v="3"/>
    <s v="Second Class"/>
    <s v="JA-4735"/>
    <s v="Janine Laing"/>
    <x v="2"/>
    <x v="5"/>
    <x v="5"/>
    <x v="2"/>
    <x v="2"/>
    <n v="539.85"/>
    <n v="1"/>
    <n v="0.1"/>
    <n v="60.22"/>
  </r>
  <r>
    <n v="5067"/>
    <s v="NZ-2024-722267"/>
    <x v="749"/>
    <d v="2024-04-03T00:00:00"/>
    <x v="2"/>
    <s v="Second Class"/>
    <s v="BR-7208"/>
    <s v="Brad Lammas"/>
    <x v="1"/>
    <x v="1"/>
    <x v="1"/>
    <x v="1"/>
    <x v="1"/>
    <n v="134.69"/>
    <n v="10"/>
    <n v="0.1"/>
    <n v="12.67"/>
  </r>
  <r>
    <n v="5068"/>
    <s v="NZ-2021-802910"/>
    <x v="95"/>
    <d v="2021-07-25T00:00:00"/>
    <x v="1"/>
    <s v="Second Class"/>
    <s v="AN-1753"/>
    <s v="Antony Blair-Jefferies"/>
    <x v="0"/>
    <x v="9"/>
    <x v="6"/>
    <x v="2"/>
    <x v="9"/>
    <n v="1156.3499999999999"/>
    <n v="8"/>
    <n v="0.2"/>
    <n v="102.54"/>
  </r>
  <r>
    <n v="5069"/>
    <s v="NZ-2022-877753"/>
    <x v="504"/>
    <d v="2022-08-01T00:00:00"/>
    <x v="4"/>
    <s v="Same Day"/>
    <s v="AN-2985"/>
    <s v="Anthony Walton"/>
    <x v="0"/>
    <x v="9"/>
    <x v="6"/>
    <x v="0"/>
    <x v="6"/>
    <n v="52.08"/>
    <n v="6"/>
    <n v="0.1"/>
    <n v="11.43"/>
  </r>
  <r>
    <n v="5070"/>
    <s v="NZ-2024-829683"/>
    <x v="452"/>
    <d v="2025-01-05T00:00:00"/>
    <x v="3"/>
    <s v="Second Class"/>
    <s v="JO-4388"/>
    <s v="Joanne Trask"/>
    <x v="0"/>
    <x v="7"/>
    <x v="7"/>
    <x v="1"/>
    <x v="1"/>
    <n v="960.35"/>
    <n v="9"/>
    <n v="0.15"/>
    <n v="6.55"/>
  </r>
  <r>
    <n v="5071"/>
    <s v="NZ-2022-394746"/>
    <x v="343"/>
    <d v="2022-09-16T00:00:00"/>
    <x v="4"/>
    <s v="Same Day"/>
    <s v="MI-2001"/>
    <s v="Michael Martin"/>
    <x v="2"/>
    <x v="5"/>
    <x v="5"/>
    <x v="2"/>
    <x v="11"/>
    <n v="981.64"/>
    <n v="6"/>
    <n v="0.15"/>
    <n v="138.87"/>
  </r>
  <r>
    <n v="5072"/>
    <s v="NZ-2022-487894"/>
    <x v="614"/>
    <d v="2022-04-26T00:00:00"/>
    <x v="4"/>
    <s v="Standard Class"/>
    <s v="ZO-2557"/>
    <s v="Zoe Costello"/>
    <x v="1"/>
    <x v="7"/>
    <x v="7"/>
    <x v="1"/>
    <x v="1"/>
    <n v="869.53"/>
    <n v="2"/>
    <n v="0.15"/>
    <n v="206.86"/>
  </r>
  <r>
    <n v="5073"/>
    <s v="NZ-2024-903234"/>
    <x v="1179"/>
    <d v="2024-12-06T00:00:00"/>
    <x v="2"/>
    <s v="Same Day"/>
    <s v="BR-1045"/>
    <s v="Brenda Gillies"/>
    <x v="1"/>
    <x v="3"/>
    <x v="3"/>
    <x v="2"/>
    <x v="5"/>
    <n v="128.94"/>
    <n v="5"/>
    <n v="0.1"/>
    <n v="3.71"/>
  </r>
  <r>
    <n v="5074"/>
    <s v="NZ-2022-914886"/>
    <x v="1365"/>
    <d v="2022-06-04T00:00:00"/>
    <x v="4"/>
    <s v="First Class"/>
    <s v="HE-7997"/>
    <s v="Helen Way"/>
    <x v="2"/>
    <x v="6"/>
    <x v="6"/>
    <x v="1"/>
    <x v="7"/>
    <n v="338.81"/>
    <n v="2"/>
    <n v="0.15"/>
    <n v="78.010000000000005"/>
  </r>
  <r>
    <n v="5075"/>
    <s v="NZ-2024-800748"/>
    <x v="539"/>
    <d v="2024-05-10T00:00:00"/>
    <x v="2"/>
    <s v="Second Class"/>
    <s v="JA-3344"/>
    <s v="Jason Wallace"/>
    <x v="0"/>
    <x v="1"/>
    <x v="1"/>
    <x v="1"/>
    <x v="7"/>
    <n v="552.79"/>
    <n v="7"/>
    <n v="0"/>
    <n v="45.87"/>
  </r>
  <r>
    <n v="5076"/>
    <s v="NZ-2023-377702"/>
    <x v="1050"/>
    <d v="2023-12-17T00:00:00"/>
    <x v="0"/>
    <s v="Standard Class"/>
    <s v="VA-1024"/>
    <s v="Vanessa Anderson"/>
    <x v="1"/>
    <x v="4"/>
    <x v="4"/>
    <x v="2"/>
    <x v="2"/>
    <n v="1170.3399999999999"/>
    <n v="1"/>
    <n v="0"/>
    <n v="29.98"/>
  </r>
  <r>
    <n v="5077"/>
    <s v="NZ-2022-505386"/>
    <x v="535"/>
    <d v="2022-09-03T00:00:00"/>
    <x v="4"/>
    <s v="Standard Class"/>
    <s v="HO-7571"/>
    <s v="Holly O'Keefe-Mann"/>
    <x v="0"/>
    <x v="0"/>
    <x v="0"/>
    <x v="1"/>
    <x v="3"/>
    <n v="1473.87"/>
    <n v="10"/>
    <n v="0.2"/>
    <n v="240.63"/>
  </r>
  <r>
    <n v="5078"/>
    <s v="NZ-2025-277711"/>
    <x v="57"/>
    <d v="2025-04-06T00:00:00"/>
    <x v="3"/>
    <s v="Same Day"/>
    <s v="MA-6989"/>
    <s v="Maddison Furness"/>
    <x v="0"/>
    <x v="2"/>
    <x v="2"/>
    <x v="0"/>
    <x v="0"/>
    <n v="1012.77"/>
    <n v="7"/>
    <n v="0.1"/>
    <n v="114.18"/>
  </r>
  <r>
    <n v="5079"/>
    <s v="NZ-2023-172020"/>
    <x v="60"/>
    <d v="2023-06-07T00:00:00"/>
    <x v="0"/>
    <s v="Standard Class"/>
    <s v="JA-9740"/>
    <s v="Jackson Anderson-Gledhill"/>
    <x v="2"/>
    <x v="9"/>
    <x v="6"/>
    <x v="1"/>
    <x v="1"/>
    <n v="469.07"/>
    <n v="10"/>
    <n v="0"/>
    <n v="58.82"/>
  </r>
  <r>
    <n v="5080"/>
    <s v="NZ-2022-548475"/>
    <x v="859"/>
    <d v="2022-04-17T00:00:00"/>
    <x v="4"/>
    <s v="Standard Class"/>
    <s v="PA-1709"/>
    <s v="Paula Reid"/>
    <x v="2"/>
    <x v="7"/>
    <x v="7"/>
    <x v="2"/>
    <x v="2"/>
    <n v="1243.94"/>
    <n v="7"/>
    <n v="0.2"/>
    <n v="149.93"/>
  </r>
  <r>
    <n v="5081"/>
    <s v="NZ-2023-712586"/>
    <x v="516"/>
    <d v="2023-07-05T00:00:00"/>
    <x v="0"/>
    <s v="Same Day"/>
    <s v="MA-2136"/>
    <s v="Malcolm Hayward"/>
    <x v="1"/>
    <x v="8"/>
    <x v="8"/>
    <x v="0"/>
    <x v="10"/>
    <n v="1127.48"/>
    <n v="6"/>
    <n v="0.15"/>
    <n v="103.87"/>
  </r>
  <r>
    <n v="5082"/>
    <s v="NZ-2023-207114"/>
    <x v="1313"/>
    <d v="2023-06-28T00:00:00"/>
    <x v="0"/>
    <s v="First Class"/>
    <s v="BE-4648"/>
    <s v="Bella Muir"/>
    <x v="2"/>
    <x v="6"/>
    <x v="6"/>
    <x v="1"/>
    <x v="8"/>
    <n v="1010.59"/>
    <n v="3"/>
    <n v="0.2"/>
    <n v="-2.1"/>
  </r>
  <r>
    <n v="5083"/>
    <s v="NZ-2024-930044"/>
    <x v="528"/>
    <d v="2024-11-25T00:00:00"/>
    <x v="2"/>
    <s v="Standard Class"/>
    <s v="AN-2485"/>
    <s v="Anahera Patchett"/>
    <x v="1"/>
    <x v="1"/>
    <x v="1"/>
    <x v="0"/>
    <x v="6"/>
    <n v="841.44"/>
    <n v="4"/>
    <n v="0.1"/>
    <n v="130.02000000000001"/>
  </r>
  <r>
    <n v="5084"/>
    <s v="NZ-2024-340289"/>
    <x v="186"/>
    <d v="2024-09-12T00:00:00"/>
    <x v="2"/>
    <s v="Second Class"/>
    <s v="EM-8357"/>
    <s v="Emma Hope-Wallis"/>
    <x v="1"/>
    <x v="8"/>
    <x v="8"/>
    <x v="1"/>
    <x v="8"/>
    <n v="1329.32"/>
    <n v="3"/>
    <n v="0"/>
    <n v="230.9"/>
  </r>
  <r>
    <n v="5085"/>
    <s v="NZ-2022-180819"/>
    <x v="1215"/>
    <d v="2022-04-05T00:00:00"/>
    <x v="4"/>
    <s v="Same Day"/>
    <s v="ZA-1819"/>
    <s v="Zara North"/>
    <x v="2"/>
    <x v="2"/>
    <x v="2"/>
    <x v="0"/>
    <x v="0"/>
    <n v="930.86"/>
    <n v="9"/>
    <n v="0"/>
    <n v="222.57"/>
  </r>
  <r>
    <n v="5086"/>
    <s v="NZ-2023-975535"/>
    <x v="626"/>
    <d v="2023-12-21T00:00:00"/>
    <x v="0"/>
    <s v="Standard Class"/>
    <s v="AD-1159"/>
    <s v="Adam McGregor"/>
    <x v="1"/>
    <x v="6"/>
    <x v="6"/>
    <x v="1"/>
    <x v="8"/>
    <n v="1258"/>
    <n v="6"/>
    <n v="0.15"/>
    <n v="89.41"/>
  </r>
  <r>
    <n v="5087"/>
    <s v="NZ-2021-196797"/>
    <x v="1111"/>
    <d v="2021-08-01T00:00:00"/>
    <x v="1"/>
    <s v="First Class"/>
    <s v="AL-4068"/>
    <s v="Alyssa Simpson"/>
    <x v="1"/>
    <x v="5"/>
    <x v="5"/>
    <x v="1"/>
    <x v="7"/>
    <n v="1466.47"/>
    <n v="1"/>
    <n v="0.1"/>
    <n v="38.729999999999997"/>
  </r>
  <r>
    <n v="5088"/>
    <s v="NZ-2021-188923"/>
    <x v="728"/>
    <d v="2021-08-16T00:00:00"/>
    <x v="1"/>
    <s v="Same Day"/>
    <s v="BR-8049"/>
    <s v="Brenda Hyde"/>
    <x v="1"/>
    <x v="6"/>
    <x v="6"/>
    <x v="0"/>
    <x v="10"/>
    <n v="333.42"/>
    <n v="3"/>
    <n v="0"/>
    <n v="55.15"/>
  </r>
  <r>
    <n v="5089"/>
    <s v="NZ-2021-726227"/>
    <x v="58"/>
    <d v="2021-08-30T00:00:00"/>
    <x v="1"/>
    <s v="Second Class"/>
    <s v="RY-9772"/>
    <s v="Ryan Pike"/>
    <x v="0"/>
    <x v="0"/>
    <x v="0"/>
    <x v="1"/>
    <x v="3"/>
    <n v="946.36"/>
    <n v="1"/>
    <n v="0.2"/>
    <n v="63.59"/>
  </r>
  <r>
    <n v="5090"/>
    <s v="NZ-2022-829514"/>
    <x v="553"/>
    <d v="2022-08-10T00:00:00"/>
    <x v="4"/>
    <s v="First Class"/>
    <s v="HA-1330"/>
    <s v="Hannah Tapp"/>
    <x v="2"/>
    <x v="7"/>
    <x v="7"/>
    <x v="1"/>
    <x v="1"/>
    <n v="621.71"/>
    <n v="3"/>
    <n v="0.15"/>
    <n v="119.44"/>
  </r>
  <r>
    <n v="5091"/>
    <s v="NZ-2022-991814"/>
    <x v="108"/>
    <d v="2022-05-07T00:00:00"/>
    <x v="4"/>
    <s v="First Class"/>
    <s v="IS-3808"/>
    <s v="Isabella Nicol-Tait"/>
    <x v="2"/>
    <x v="5"/>
    <x v="5"/>
    <x v="2"/>
    <x v="2"/>
    <n v="795.23"/>
    <n v="4"/>
    <n v="0.2"/>
    <n v="-10.86"/>
  </r>
  <r>
    <n v="5092"/>
    <s v="NZ-2025-441163"/>
    <x v="1303"/>
    <d v="2025-05-21T00:00:00"/>
    <x v="3"/>
    <s v="First Class"/>
    <s v="JO-2328"/>
    <s v="John Rowlands"/>
    <x v="0"/>
    <x v="7"/>
    <x v="7"/>
    <x v="2"/>
    <x v="11"/>
    <n v="808.54"/>
    <n v="5"/>
    <n v="0.1"/>
    <n v="181.62"/>
  </r>
  <r>
    <n v="5093"/>
    <s v="NZ-2024-262887"/>
    <x v="550"/>
    <d v="2024-02-24T00:00:00"/>
    <x v="2"/>
    <s v="Second Class"/>
    <s v="ME-8198"/>
    <s v="Melissa Ireland"/>
    <x v="2"/>
    <x v="6"/>
    <x v="6"/>
    <x v="1"/>
    <x v="3"/>
    <n v="1438.78"/>
    <n v="1"/>
    <n v="0.2"/>
    <n v="158.77000000000001"/>
  </r>
  <r>
    <n v="5094"/>
    <s v="NZ-2025-362991"/>
    <x v="909"/>
    <d v="2025-06-27T00:00:00"/>
    <x v="3"/>
    <s v="Same Day"/>
    <s v="MI-1494"/>
    <s v="Mikayla Wilkinson"/>
    <x v="2"/>
    <x v="8"/>
    <x v="8"/>
    <x v="1"/>
    <x v="3"/>
    <n v="1220.75"/>
    <n v="8"/>
    <n v="0.15"/>
    <n v="32.130000000000003"/>
  </r>
  <r>
    <n v="5095"/>
    <s v="NZ-2024-496885"/>
    <x v="888"/>
    <d v="2024-11-13T00:00:00"/>
    <x v="2"/>
    <s v="Standard Class"/>
    <s v="ZA-8800"/>
    <s v="Zachary Richards"/>
    <x v="1"/>
    <x v="9"/>
    <x v="6"/>
    <x v="1"/>
    <x v="8"/>
    <n v="1179.1400000000001"/>
    <n v="1"/>
    <n v="0.15"/>
    <n v="103.07"/>
  </r>
  <r>
    <n v="5096"/>
    <s v="NZ-2025-913818"/>
    <x v="574"/>
    <d v="2025-01-11T00:00:00"/>
    <x v="3"/>
    <s v="Second Class"/>
    <s v="SA-5135"/>
    <s v="Samantha Cole"/>
    <x v="2"/>
    <x v="4"/>
    <x v="4"/>
    <x v="0"/>
    <x v="6"/>
    <n v="704.76"/>
    <n v="6"/>
    <n v="0.2"/>
    <n v="76.17"/>
  </r>
  <r>
    <n v="5097"/>
    <s v="NZ-2021-887134"/>
    <x v="660"/>
    <d v="2021-10-05T00:00:00"/>
    <x v="1"/>
    <s v="First Class"/>
    <s v="JA-2192"/>
    <s v="Jack Dawson"/>
    <x v="1"/>
    <x v="0"/>
    <x v="0"/>
    <x v="2"/>
    <x v="2"/>
    <n v="72.69"/>
    <n v="3"/>
    <n v="0.15"/>
    <n v="2.44"/>
  </r>
  <r>
    <n v="5098"/>
    <s v="NZ-2022-579560"/>
    <x v="1253"/>
    <d v="2022-07-16T00:00:00"/>
    <x v="4"/>
    <s v="Second Class"/>
    <s v="CH-6694"/>
    <s v="Charlotte Turner"/>
    <x v="2"/>
    <x v="1"/>
    <x v="1"/>
    <x v="2"/>
    <x v="5"/>
    <n v="814.04"/>
    <n v="2"/>
    <n v="0.2"/>
    <n v="127.39"/>
  </r>
  <r>
    <n v="5099"/>
    <s v="NZ-2023-592760"/>
    <x v="1083"/>
    <d v="2023-10-31T00:00:00"/>
    <x v="0"/>
    <s v="Same Day"/>
    <s v="RE-4446"/>
    <s v="Rebecca Patchett"/>
    <x v="1"/>
    <x v="4"/>
    <x v="4"/>
    <x v="2"/>
    <x v="5"/>
    <n v="1280.23"/>
    <n v="8"/>
    <n v="0.15"/>
    <n v="112.41"/>
  </r>
  <r>
    <n v="5100"/>
    <s v="NZ-2024-459184"/>
    <x v="1181"/>
    <d v="2024-03-05T00:00:00"/>
    <x v="2"/>
    <s v="Same Day"/>
    <s v="GA-2707"/>
    <s v="Gary Donaldson"/>
    <x v="1"/>
    <x v="7"/>
    <x v="7"/>
    <x v="0"/>
    <x v="4"/>
    <n v="1057.44"/>
    <n v="1"/>
    <n v="0.15"/>
    <n v="180.52"/>
  </r>
  <r>
    <n v="5101"/>
    <s v="NZ-2021-247414"/>
    <x v="53"/>
    <d v="2021-09-21T00:00:00"/>
    <x v="1"/>
    <s v="Same Day"/>
    <s v="CA-9305"/>
    <s v="Catherine Rutherford"/>
    <x v="0"/>
    <x v="9"/>
    <x v="6"/>
    <x v="2"/>
    <x v="9"/>
    <n v="313.48"/>
    <n v="3"/>
    <n v="0.1"/>
    <n v="47.05"/>
  </r>
  <r>
    <n v="5102"/>
    <s v="NZ-2023-840497"/>
    <x v="616"/>
    <d v="2023-03-22T00:00:00"/>
    <x v="0"/>
    <s v="Standard Class"/>
    <s v="RO-7645"/>
    <s v="Robyn Short"/>
    <x v="2"/>
    <x v="0"/>
    <x v="0"/>
    <x v="0"/>
    <x v="0"/>
    <n v="1053.48"/>
    <n v="6"/>
    <n v="0.15"/>
    <n v="244.65"/>
  </r>
  <r>
    <n v="5103"/>
    <s v="NZ-2024-702763"/>
    <x v="1384"/>
    <d v="2024-02-08T00:00:00"/>
    <x v="2"/>
    <s v="Standard Class"/>
    <s v="CA-2701"/>
    <s v="Cameron Barrett"/>
    <x v="1"/>
    <x v="2"/>
    <x v="2"/>
    <x v="0"/>
    <x v="10"/>
    <n v="242.91"/>
    <n v="7"/>
    <n v="0.15"/>
    <n v="27.37"/>
  </r>
  <r>
    <n v="5104"/>
    <s v="NZ-2022-491510"/>
    <x v="938"/>
    <d v="2022-03-04T00:00:00"/>
    <x v="4"/>
    <s v="First Class"/>
    <s v="AL-4131"/>
    <s v="Alyssa Bell"/>
    <x v="1"/>
    <x v="6"/>
    <x v="6"/>
    <x v="0"/>
    <x v="0"/>
    <n v="1070.6600000000001"/>
    <n v="10"/>
    <n v="0.2"/>
    <n v="11.51"/>
  </r>
  <r>
    <n v="5105"/>
    <s v="NZ-2024-870852"/>
    <x v="1113"/>
    <d v="2024-04-26T00:00:00"/>
    <x v="2"/>
    <s v="Standard Class"/>
    <s v="RU-6561"/>
    <s v="Russell Fletcher"/>
    <x v="0"/>
    <x v="8"/>
    <x v="8"/>
    <x v="2"/>
    <x v="2"/>
    <n v="1244.9000000000001"/>
    <n v="6"/>
    <n v="0"/>
    <n v="254.48"/>
  </r>
  <r>
    <n v="5106"/>
    <s v="NZ-2024-916192"/>
    <x v="365"/>
    <d v="2024-07-12T00:00:00"/>
    <x v="2"/>
    <s v="First Class"/>
    <s v="JO-2545"/>
    <s v="Joan Davies"/>
    <x v="1"/>
    <x v="3"/>
    <x v="3"/>
    <x v="0"/>
    <x v="6"/>
    <n v="1068.6400000000001"/>
    <n v="6"/>
    <n v="0"/>
    <n v="54.19"/>
  </r>
  <r>
    <n v="5107"/>
    <s v="NZ-2024-979428"/>
    <x v="546"/>
    <d v="2024-08-08T00:00:00"/>
    <x v="2"/>
    <s v="Standard Class"/>
    <s v="GE-8785"/>
    <s v="George Smart"/>
    <x v="1"/>
    <x v="6"/>
    <x v="6"/>
    <x v="1"/>
    <x v="7"/>
    <n v="635.95000000000005"/>
    <n v="5"/>
    <n v="0.2"/>
    <n v="136.63999999999999"/>
  </r>
  <r>
    <n v="5108"/>
    <s v="NZ-2024-468380"/>
    <x v="458"/>
    <d v="2024-08-23T00:00:00"/>
    <x v="2"/>
    <s v="First Class"/>
    <s v="MI-8922"/>
    <s v="Michelle Parker"/>
    <x v="1"/>
    <x v="3"/>
    <x v="3"/>
    <x v="0"/>
    <x v="6"/>
    <n v="763.32"/>
    <n v="6"/>
    <n v="0"/>
    <n v="51.56"/>
  </r>
  <r>
    <n v="5109"/>
    <s v="NZ-2025-189120"/>
    <x v="276"/>
    <d v="2025-07-05T00:00:00"/>
    <x v="3"/>
    <s v="Standard Class"/>
    <s v="SH-7871"/>
    <s v="Shannon Fitzgerald"/>
    <x v="0"/>
    <x v="8"/>
    <x v="8"/>
    <x v="2"/>
    <x v="2"/>
    <n v="536.65"/>
    <n v="4"/>
    <n v="0.15"/>
    <n v="17.05"/>
  </r>
  <r>
    <n v="5110"/>
    <s v="NZ-2025-106797"/>
    <x v="502"/>
    <d v="2025-05-20T00:00:00"/>
    <x v="3"/>
    <s v="Standard Class"/>
    <s v="JA-6472"/>
    <s v="James Howard"/>
    <x v="1"/>
    <x v="1"/>
    <x v="1"/>
    <x v="0"/>
    <x v="4"/>
    <n v="1092.07"/>
    <n v="2"/>
    <n v="0.1"/>
    <n v="-5.4"/>
  </r>
  <r>
    <n v="5111"/>
    <s v="NZ-2024-897935"/>
    <x v="1025"/>
    <d v="2024-01-10T00:00:00"/>
    <x v="2"/>
    <s v="First Class"/>
    <s v="PH-4697"/>
    <s v="Philippa Wallace"/>
    <x v="1"/>
    <x v="5"/>
    <x v="5"/>
    <x v="1"/>
    <x v="7"/>
    <n v="913.02"/>
    <n v="4"/>
    <n v="0.2"/>
    <n v="154.22999999999999"/>
  </r>
  <r>
    <n v="5112"/>
    <s v="NZ-2021-818349"/>
    <x v="1315"/>
    <d v="2021-09-21T00:00:00"/>
    <x v="1"/>
    <s v="Same Day"/>
    <s v="SA-6912"/>
    <s v="Sara Dawson-Jones"/>
    <x v="2"/>
    <x v="2"/>
    <x v="2"/>
    <x v="2"/>
    <x v="11"/>
    <n v="212.38"/>
    <n v="8"/>
    <n v="0.15"/>
    <n v="46.22"/>
  </r>
  <r>
    <n v="5113"/>
    <s v="NZ-2023-223397"/>
    <x v="1318"/>
    <d v="2023-12-05T00:00:00"/>
    <x v="0"/>
    <s v="Same Day"/>
    <s v="HO-1419"/>
    <s v="Holly Pedersen"/>
    <x v="2"/>
    <x v="6"/>
    <x v="6"/>
    <x v="2"/>
    <x v="5"/>
    <n v="762.06"/>
    <n v="7"/>
    <n v="0.2"/>
    <n v="112.65"/>
  </r>
  <r>
    <n v="5114"/>
    <s v="NZ-2022-350231"/>
    <x v="261"/>
    <d v="2022-08-14T00:00:00"/>
    <x v="4"/>
    <s v="Same Day"/>
    <s v="PE-2744"/>
    <s v="Peyton Moran-Orr"/>
    <x v="1"/>
    <x v="6"/>
    <x v="6"/>
    <x v="0"/>
    <x v="10"/>
    <n v="292.86"/>
    <n v="5"/>
    <n v="0"/>
    <n v="54.64"/>
  </r>
  <r>
    <n v="5115"/>
    <s v="NZ-2025-456863"/>
    <x v="750"/>
    <d v="2025-06-11T00:00:00"/>
    <x v="3"/>
    <s v="Second Class"/>
    <s v="DI-3709"/>
    <s v="Dianne Hooper-Horton"/>
    <x v="1"/>
    <x v="0"/>
    <x v="0"/>
    <x v="2"/>
    <x v="11"/>
    <n v="63.1"/>
    <n v="9"/>
    <n v="0"/>
    <n v="7.98"/>
  </r>
  <r>
    <n v="5116"/>
    <s v="NZ-2024-821684"/>
    <x v="1062"/>
    <d v="2024-09-22T00:00:00"/>
    <x v="2"/>
    <s v="Second Class"/>
    <s v="NI-9726"/>
    <s v="Nicholas Turnbull-Higgins"/>
    <x v="2"/>
    <x v="5"/>
    <x v="5"/>
    <x v="2"/>
    <x v="11"/>
    <n v="159.4"/>
    <n v="9"/>
    <n v="0.1"/>
    <n v="14.61"/>
  </r>
  <r>
    <n v="5117"/>
    <s v="NZ-2023-651698"/>
    <x v="277"/>
    <d v="2023-02-13T00:00:00"/>
    <x v="0"/>
    <s v="Same Day"/>
    <s v="WI-9794"/>
    <s v="William Anderson-Owen"/>
    <x v="2"/>
    <x v="6"/>
    <x v="6"/>
    <x v="2"/>
    <x v="9"/>
    <n v="1086.21"/>
    <n v="9"/>
    <n v="0"/>
    <n v="324.45999999999998"/>
  </r>
  <r>
    <n v="5118"/>
    <s v="NZ-2021-566992"/>
    <x v="657"/>
    <d v="2021-10-23T00:00:00"/>
    <x v="1"/>
    <s v="Same Day"/>
    <s v="GR-6019"/>
    <s v="Graham O'Keefe"/>
    <x v="2"/>
    <x v="3"/>
    <x v="3"/>
    <x v="0"/>
    <x v="4"/>
    <n v="55.58"/>
    <n v="1"/>
    <n v="0.15"/>
    <n v="10.34"/>
  </r>
  <r>
    <n v="5119"/>
    <s v="NZ-2023-892088"/>
    <x v="612"/>
    <d v="2023-01-21T00:00:00"/>
    <x v="0"/>
    <s v="Same Day"/>
    <s v="JO-6113"/>
    <s v="John Wall-Matthews"/>
    <x v="2"/>
    <x v="8"/>
    <x v="8"/>
    <x v="1"/>
    <x v="1"/>
    <n v="366.05"/>
    <n v="2"/>
    <n v="0.15"/>
    <n v="3.8"/>
  </r>
  <r>
    <n v="5120"/>
    <s v="NZ-2022-484893"/>
    <x v="185"/>
    <d v="2022-02-22T00:00:00"/>
    <x v="4"/>
    <s v="Same Day"/>
    <s v="IA-4325"/>
    <s v="Ian Armstrong-Tucker"/>
    <x v="0"/>
    <x v="2"/>
    <x v="2"/>
    <x v="1"/>
    <x v="1"/>
    <n v="517.91"/>
    <n v="1"/>
    <n v="0.15"/>
    <n v="55.44"/>
  </r>
  <r>
    <n v="5121"/>
    <s v="NZ-2021-140006"/>
    <x v="461"/>
    <d v="2021-09-05T00:00:00"/>
    <x v="1"/>
    <s v="Second Class"/>
    <s v="CH-8738"/>
    <s v="Christopher Lane"/>
    <x v="0"/>
    <x v="3"/>
    <x v="3"/>
    <x v="0"/>
    <x v="10"/>
    <n v="49.33"/>
    <n v="9"/>
    <n v="0.15"/>
    <n v="2.79"/>
  </r>
  <r>
    <n v="5122"/>
    <s v="NZ-2023-975340"/>
    <x v="254"/>
    <d v="2023-08-16T00:00:00"/>
    <x v="0"/>
    <s v="Second Class"/>
    <s v="JA-7724"/>
    <s v="Jacqueline Coley"/>
    <x v="2"/>
    <x v="6"/>
    <x v="6"/>
    <x v="1"/>
    <x v="7"/>
    <n v="136.68"/>
    <n v="4"/>
    <n v="0.2"/>
    <n v="9.26"/>
  </r>
  <r>
    <n v="5123"/>
    <s v="NZ-2024-274563"/>
    <x v="204"/>
    <d v="2024-01-17T00:00:00"/>
    <x v="2"/>
    <s v="Second Class"/>
    <s v="EL-1892"/>
    <s v="Ella Paterson-Griffiths"/>
    <x v="1"/>
    <x v="3"/>
    <x v="3"/>
    <x v="2"/>
    <x v="2"/>
    <n v="1382.13"/>
    <n v="9"/>
    <n v="0.1"/>
    <n v="-4.09"/>
  </r>
  <r>
    <n v="5124"/>
    <s v="NZ-2024-407338"/>
    <x v="498"/>
    <d v="2024-04-12T00:00:00"/>
    <x v="2"/>
    <s v="First Class"/>
    <s v="EL-8370"/>
    <s v="Elizabeth Drake"/>
    <x v="0"/>
    <x v="4"/>
    <x v="4"/>
    <x v="2"/>
    <x v="11"/>
    <n v="426.49"/>
    <n v="1"/>
    <n v="0.1"/>
    <n v="51.11"/>
  </r>
  <r>
    <n v="5125"/>
    <s v="NZ-2022-579645"/>
    <x v="182"/>
    <d v="2022-02-01T00:00:00"/>
    <x v="4"/>
    <s v="Same Day"/>
    <s v="DE-3369"/>
    <s v="Deborah Moore-Greig"/>
    <x v="1"/>
    <x v="2"/>
    <x v="2"/>
    <x v="2"/>
    <x v="9"/>
    <n v="308.08"/>
    <n v="10"/>
    <n v="0"/>
    <n v="2.5499999999999998"/>
  </r>
  <r>
    <n v="5126"/>
    <s v="NZ-2025-956054"/>
    <x v="999"/>
    <d v="2025-06-18T00:00:00"/>
    <x v="3"/>
    <s v="Same Day"/>
    <s v="CH-3637"/>
    <s v="Christopher Carter"/>
    <x v="0"/>
    <x v="4"/>
    <x v="4"/>
    <x v="0"/>
    <x v="6"/>
    <n v="859.76"/>
    <n v="7"/>
    <n v="0.2"/>
    <n v="175.15"/>
  </r>
  <r>
    <n v="5127"/>
    <s v="NZ-2022-567806"/>
    <x v="694"/>
    <d v="2022-09-24T00:00:00"/>
    <x v="4"/>
    <s v="Second Class"/>
    <s v="AR-7762"/>
    <s v="Aria Marshall-Hart"/>
    <x v="0"/>
    <x v="5"/>
    <x v="5"/>
    <x v="2"/>
    <x v="9"/>
    <n v="1452.84"/>
    <n v="6"/>
    <n v="0.1"/>
    <n v="171.24"/>
  </r>
  <r>
    <n v="5128"/>
    <s v="NZ-2023-616560"/>
    <x v="1169"/>
    <d v="2023-01-20T00:00:00"/>
    <x v="0"/>
    <s v="First Class"/>
    <s v="PE-1983"/>
    <s v="Peter Atkinson"/>
    <x v="0"/>
    <x v="0"/>
    <x v="0"/>
    <x v="1"/>
    <x v="1"/>
    <n v="1303.5999999999999"/>
    <n v="5"/>
    <n v="0.2"/>
    <n v="216.4"/>
  </r>
  <r>
    <n v="5129"/>
    <s v="NZ-2025-611096"/>
    <x v="1355"/>
    <d v="2025-04-03T00:00:00"/>
    <x v="3"/>
    <s v="Second Class"/>
    <s v="JO-9352"/>
    <s v="Joshua Harris"/>
    <x v="1"/>
    <x v="4"/>
    <x v="4"/>
    <x v="2"/>
    <x v="11"/>
    <n v="1380.62"/>
    <n v="8"/>
    <n v="0.1"/>
    <n v="229.88"/>
  </r>
  <r>
    <n v="5130"/>
    <s v="NZ-2023-211733"/>
    <x v="268"/>
    <d v="2023-05-26T00:00:00"/>
    <x v="0"/>
    <s v="Second Class"/>
    <s v="DE-2074"/>
    <s v="Dean Boniface-Boon"/>
    <x v="0"/>
    <x v="1"/>
    <x v="1"/>
    <x v="2"/>
    <x v="9"/>
    <n v="611.34"/>
    <n v="9"/>
    <n v="0.1"/>
    <n v="22.11"/>
  </r>
  <r>
    <n v="5131"/>
    <s v="NZ-2021-613042"/>
    <x v="1019"/>
    <d v="2021-08-15T00:00:00"/>
    <x v="1"/>
    <s v="Second Class"/>
    <s v="ST-2594"/>
    <s v="Stella Mitchell"/>
    <x v="2"/>
    <x v="2"/>
    <x v="2"/>
    <x v="2"/>
    <x v="9"/>
    <n v="312.64999999999998"/>
    <n v="5"/>
    <n v="0.1"/>
    <n v="70.17"/>
  </r>
  <r>
    <n v="5132"/>
    <s v="NZ-2022-563550"/>
    <x v="1412"/>
    <d v="2022-01-18T00:00:00"/>
    <x v="4"/>
    <s v="First Class"/>
    <s v="ST-4615"/>
    <s v="Stuart Ryan"/>
    <x v="0"/>
    <x v="1"/>
    <x v="1"/>
    <x v="2"/>
    <x v="2"/>
    <n v="1108.5899999999999"/>
    <n v="10"/>
    <n v="0.1"/>
    <n v="4.66"/>
  </r>
  <r>
    <n v="5133"/>
    <s v="NZ-2025-864514"/>
    <x v="382"/>
    <d v="2025-05-31T00:00:00"/>
    <x v="3"/>
    <s v="First Class"/>
    <s v="WI-1545"/>
    <s v="Willow Freeman"/>
    <x v="0"/>
    <x v="2"/>
    <x v="2"/>
    <x v="1"/>
    <x v="3"/>
    <n v="1339.4"/>
    <n v="4"/>
    <n v="0.15"/>
    <n v="136.84"/>
  </r>
  <r>
    <n v="5134"/>
    <s v="NZ-2025-697659"/>
    <x v="792"/>
    <d v="2025-02-28T00:00:00"/>
    <x v="3"/>
    <s v="Same Day"/>
    <s v="CL-8669"/>
    <s v="Claire Gibbs"/>
    <x v="1"/>
    <x v="6"/>
    <x v="6"/>
    <x v="1"/>
    <x v="3"/>
    <n v="78.88"/>
    <n v="10"/>
    <n v="0.15"/>
    <n v="11.15"/>
  </r>
  <r>
    <n v="5135"/>
    <s v="NZ-2024-589464"/>
    <x v="62"/>
    <d v="2024-03-19T00:00:00"/>
    <x v="2"/>
    <s v="Standard Class"/>
    <s v="TR-7887"/>
    <s v="Troy Sanders"/>
    <x v="0"/>
    <x v="8"/>
    <x v="8"/>
    <x v="0"/>
    <x v="6"/>
    <n v="27.69"/>
    <n v="2"/>
    <n v="0.2"/>
    <n v="5.88"/>
  </r>
  <r>
    <n v="5136"/>
    <s v="NZ-2021-797573"/>
    <x v="483"/>
    <d v="2021-09-21T00:00:00"/>
    <x v="1"/>
    <s v="First Class"/>
    <s v="ED-1361"/>
    <s v="Edward Wilton"/>
    <x v="2"/>
    <x v="4"/>
    <x v="4"/>
    <x v="2"/>
    <x v="11"/>
    <n v="296.88"/>
    <n v="3"/>
    <n v="0.15"/>
    <n v="70.84"/>
  </r>
  <r>
    <n v="5137"/>
    <s v="NZ-2021-785507"/>
    <x v="299"/>
    <d v="2021-07-29T00:00:00"/>
    <x v="1"/>
    <s v="Standard Class"/>
    <s v="RE-9876"/>
    <s v="Renee Wheeler-Rasmussen"/>
    <x v="2"/>
    <x v="2"/>
    <x v="2"/>
    <x v="0"/>
    <x v="6"/>
    <n v="691.06"/>
    <n v="9"/>
    <n v="0.1"/>
    <n v="52.55"/>
  </r>
  <r>
    <n v="5138"/>
    <s v="NZ-2022-857823"/>
    <x v="693"/>
    <d v="2022-05-22T00:00:00"/>
    <x v="4"/>
    <s v="Same Day"/>
    <s v="AN-4843"/>
    <s v="Ann Edwards-McPherson"/>
    <x v="1"/>
    <x v="3"/>
    <x v="3"/>
    <x v="1"/>
    <x v="3"/>
    <n v="569.35"/>
    <n v="8"/>
    <n v="0.15"/>
    <n v="79.14"/>
  </r>
  <r>
    <n v="5139"/>
    <s v="NZ-2023-527194"/>
    <x v="663"/>
    <d v="2023-02-28T00:00:00"/>
    <x v="0"/>
    <s v="Standard Class"/>
    <s v="PH-3927"/>
    <s v="Philip Avery"/>
    <x v="2"/>
    <x v="9"/>
    <x v="6"/>
    <x v="2"/>
    <x v="11"/>
    <n v="592.73"/>
    <n v="5"/>
    <n v="0.2"/>
    <n v="16.100000000000001"/>
  </r>
  <r>
    <n v="5140"/>
    <s v="NZ-2023-449306"/>
    <x v="715"/>
    <d v="2023-05-07T00:00:00"/>
    <x v="0"/>
    <s v="Same Day"/>
    <s v="HE-5672"/>
    <s v="Helen Rush"/>
    <x v="2"/>
    <x v="9"/>
    <x v="6"/>
    <x v="1"/>
    <x v="8"/>
    <n v="376.46"/>
    <n v="4"/>
    <n v="0"/>
    <n v="100.68"/>
  </r>
  <r>
    <n v="5141"/>
    <s v="NZ-2023-403276"/>
    <x v="1226"/>
    <d v="2023-02-15T00:00:00"/>
    <x v="0"/>
    <s v="First Class"/>
    <s v="ST-3431"/>
    <s v="Stephen Jackson-Scott"/>
    <x v="1"/>
    <x v="8"/>
    <x v="8"/>
    <x v="2"/>
    <x v="9"/>
    <n v="1282.25"/>
    <n v="3"/>
    <n v="0.1"/>
    <n v="184.5"/>
  </r>
  <r>
    <n v="5142"/>
    <s v="NZ-2024-748708"/>
    <x v="1297"/>
    <d v="2024-10-26T00:00:00"/>
    <x v="2"/>
    <s v="Same Day"/>
    <s v="DA-9852"/>
    <s v="David Jackson"/>
    <x v="1"/>
    <x v="1"/>
    <x v="1"/>
    <x v="2"/>
    <x v="9"/>
    <n v="112.24"/>
    <n v="2"/>
    <n v="0.15"/>
    <n v="13.16"/>
  </r>
  <r>
    <n v="5143"/>
    <s v="NZ-2024-177706"/>
    <x v="1364"/>
    <d v="2024-07-11T00:00:00"/>
    <x v="2"/>
    <s v="First Class"/>
    <s v="ZO-9095"/>
    <s v="Zoe Ireland"/>
    <x v="1"/>
    <x v="7"/>
    <x v="7"/>
    <x v="0"/>
    <x v="0"/>
    <n v="78.7"/>
    <n v="10"/>
    <n v="0.15"/>
    <n v="2.81"/>
  </r>
  <r>
    <n v="5144"/>
    <s v="NZ-2022-455509"/>
    <x v="1325"/>
    <d v="2022-11-13T00:00:00"/>
    <x v="4"/>
    <s v="Second Class"/>
    <s v="CH-9834"/>
    <s v="Chelsea Jacques"/>
    <x v="2"/>
    <x v="2"/>
    <x v="2"/>
    <x v="1"/>
    <x v="7"/>
    <n v="254.49"/>
    <n v="7"/>
    <n v="0.2"/>
    <n v="11.03"/>
  </r>
  <r>
    <n v="5145"/>
    <s v="NZ-2022-826098"/>
    <x v="734"/>
    <d v="2022-09-15T00:00:00"/>
    <x v="4"/>
    <s v="First Class"/>
    <s v="GR-6769"/>
    <s v="Gregory Cameron"/>
    <x v="0"/>
    <x v="3"/>
    <x v="3"/>
    <x v="0"/>
    <x v="0"/>
    <n v="149.22"/>
    <n v="1"/>
    <n v="0.1"/>
    <n v="22.98"/>
  </r>
  <r>
    <n v="5146"/>
    <s v="NZ-2021-267122"/>
    <x v="745"/>
    <d v="2021-12-18T00:00:00"/>
    <x v="1"/>
    <s v="First Class"/>
    <s v="DA-9013"/>
    <s v="David Buick"/>
    <x v="1"/>
    <x v="8"/>
    <x v="8"/>
    <x v="2"/>
    <x v="2"/>
    <n v="1325.15"/>
    <n v="2"/>
    <n v="0"/>
    <n v="12.05"/>
  </r>
  <r>
    <n v="5147"/>
    <s v="NZ-2024-116852"/>
    <x v="1062"/>
    <d v="2024-09-25T00:00:00"/>
    <x v="2"/>
    <s v="Same Day"/>
    <s v="TO-3339"/>
    <s v="Toby Wells"/>
    <x v="1"/>
    <x v="5"/>
    <x v="5"/>
    <x v="0"/>
    <x v="6"/>
    <n v="1163.5899999999999"/>
    <n v="2"/>
    <n v="0"/>
    <n v="301.36"/>
  </r>
  <r>
    <n v="5148"/>
    <s v="NZ-2022-989216"/>
    <x v="1209"/>
    <d v="2022-06-25T00:00:00"/>
    <x v="4"/>
    <s v="Second Class"/>
    <s v="GA-4665"/>
    <s v="Gail Small"/>
    <x v="2"/>
    <x v="1"/>
    <x v="1"/>
    <x v="2"/>
    <x v="2"/>
    <n v="772.91"/>
    <n v="2"/>
    <n v="0.15"/>
    <n v="16.850000000000001"/>
  </r>
  <r>
    <n v="5149"/>
    <s v="NZ-2022-152002"/>
    <x v="23"/>
    <d v="2022-12-02T00:00:00"/>
    <x v="4"/>
    <s v="Standard Class"/>
    <s v="JA-3218"/>
    <s v="Jason Lowe"/>
    <x v="0"/>
    <x v="7"/>
    <x v="7"/>
    <x v="0"/>
    <x v="0"/>
    <n v="1243.19"/>
    <n v="9"/>
    <n v="0.2"/>
    <n v="-1.17"/>
  </r>
  <r>
    <n v="5150"/>
    <s v="NZ-2022-385326"/>
    <x v="235"/>
    <d v="2022-12-10T00:00:00"/>
    <x v="4"/>
    <s v="Standard Class"/>
    <s v="AD-5404"/>
    <s v="Adam Carter"/>
    <x v="2"/>
    <x v="6"/>
    <x v="6"/>
    <x v="2"/>
    <x v="9"/>
    <n v="948.19"/>
    <n v="1"/>
    <n v="0.15"/>
    <n v="97.41"/>
  </r>
  <r>
    <n v="5151"/>
    <s v="NZ-2022-253680"/>
    <x v="1356"/>
    <d v="2022-06-27T00:00:00"/>
    <x v="4"/>
    <s v="Second Class"/>
    <s v="NI-5117"/>
    <s v="Nicholas Gaskin"/>
    <x v="2"/>
    <x v="3"/>
    <x v="3"/>
    <x v="1"/>
    <x v="7"/>
    <n v="1291.94"/>
    <n v="9"/>
    <n v="0.1"/>
    <n v="163.31"/>
  </r>
  <r>
    <n v="5152"/>
    <s v="NZ-2025-811893"/>
    <x v="1170"/>
    <d v="2025-06-24T00:00:00"/>
    <x v="3"/>
    <s v="First Class"/>
    <s v="PA-1840"/>
    <s v="Paul Scott"/>
    <x v="0"/>
    <x v="8"/>
    <x v="8"/>
    <x v="0"/>
    <x v="0"/>
    <n v="794.79"/>
    <n v="2"/>
    <n v="0.1"/>
    <n v="103.99"/>
  </r>
  <r>
    <n v="5153"/>
    <s v="NZ-2022-796755"/>
    <x v="544"/>
    <d v="2022-10-22T00:00:00"/>
    <x v="4"/>
    <s v="Standard Class"/>
    <s v="RI-6922"/>
    <s v="Richard Rowland-Conway"/>
    <x v="0"/>
    <x v="2"/>
    <x v="2"/>
    <x v="2"/>
    <x v="11"/>
    <n v="1234.06"/>
    <n v="6"/>
    <n v="0.15"/>
    <n v="205.9"/>
  </r>
  <r>
    <n v="5154"/>
    <s v="NZ-2021-114796"/>
    <x v="1359"/>
    <d v="2022-01-03T00:00:00"/>
    <x v="4"/>
    <s v="First Class"/>
    <s v="SH-5056"/>
    <s v="Shelley Healy"/>
    <x v="1"/>
    <x v="6"/>
    <x v="6"/>
    <x v="0"/>
    <x v="0"/>
    <n v="986.24"/>
    <n v="7"/>
    <n v="0.1"/>
    <n v="-1.82"/>
  </r>
  <r>
    <n v="5155"/>
    <s v="NZ-2022-472347"/>
    <x v="79"/>
    <d v="2022-12-13T00:00:00"/>
    <x v="4"/>
    <s v="First Class"/>
    <s v="EL-3581"/>
    <s v="Elizabeth Gray-McDonald"/>
    <x v="2"/>
    <x v="2"/>
    <x v="2"/>
    <x v="1"/>
    <x v="3"/>
    <n v="682.2"/>
    <n v="5"/>
    <n v="0.15"/>
    <n v="99.04"/>
  </r>
  <r>
    <n v="5156"/>
    <s v="NZ-2021-878154"/>
    <x v="795"/>
    <d v="2021-08-16T00:00:00"/>
    <x v="1"/>
    <s v="First Class"/>
    <s v="AM-4994"/>
    <s v="Amber Best"/>
    <x v="2"/>
    <x v="7"/>
    <x v="7"/>
    <x v="1"/>
    <x v="3"/>
    <n v="281.83999999999997"/>
    <n v="3"/>
    <n v="0.1"/>
    <n v="54.86"/>
  </r>
  <r>
    <n v="5157"/>
    <s v="NZ-2024-738760"/>
    <x v="817"/>
    <d v="2024-08-23T00:00:00"/>
    <x v="2"/>
    <s v="First Class"/>
    <s v="LA-7601"/>
    <s v="Lauren Knight"/>
    <x v="1"/>
    <x v="3"/>
    <x v="3"/>
    <x v="1"/>
    <x v="3"/>
    <n v="1238.06"/>
    <n v="2"/>
    <n v="0.2"/>
    <n v="133.83000000000001"/>
  </r>
  <r>
    <n v="5158"/>
    <s v="NZ-2021-436232"/>
    <x v="1165"/>
    <d v="2021-08-08T00:00:00"/>
    <x v="1"/>
    <s v="Standard Class"/>
    <s v="KE-8333"/>
    <s v="Kenneth Parker"/>
    <x v="2"/>
    <x v="4"/>
    <x v="4"/>
    <x v="2"/>
    <x v="9"/>
    <n v="273.83"/>
    <n v="5"/>
    <n v="0.2"/>
    <n v="17.600000000000001"/>
  </r>
  <r>
    <n v="5159"/>
    <s v="NZ-2022-602735"/>
    <x v="1253"/>
    <d v="2022-07-15T00:00:00"/>
    <x v="4"/>
    <s v="First Class"/>
    <s v="CL-7721"/>
    <s v="Clinton Harris"/>
    <x v="0"/>
    <x v="1"/>
    <x v="1"/>
    <x v="0"/>
    <x v="4"/>
    <n v="549.71"/>
    <n v="6"/>
    <n v="0.1"/>
    <n v="32.090000000000003"/>
  </r>
  <r>
    <n v="5160"/>
    <s v="NZ-2021-748069"/>
    <x v="1294"/>
    <d v="2021-12-08T00:00:00"/>
    <x v="1"/>
    <s v="Same Day"/>
    <s v="JE-1545"/>
    <s v="Jessica Dickson"/>
    <x v="1"/>
    <x v="1"/>
    <x v="1"/>
    <x v="0"/>
    <x v="6"/>
    <n v="1102.7"/>
    <n v="10"/>
    <n v="0.1"/>
    <n v="77.16"/>
  </r>
  <r>
    <n v="5161"/>
    <s v="NZ-2024-317398"/>
    <x v="1038"/>
    <d v="2024-05-17T00:00:00"/>
    <x v="2"/>
    <s v="Same Day"/>
    <s v="PH-9994"/>
    <s v="Phillip Webb"/>
    <x v="1"/>
    <x v="6"/>
    <x v="6"/>
    <x v="2"/>
    <x v="11"/>
    <n v="236.88"/>
    <n v="4"/>
    <n v="0.15"/>
    <n v="31.86"/>
  </r>
  <r>
    <n v="5162"/>
    <s v="NZ-2022-599059"/>
    <x v="943"/>
    <d v="2022-10-24T00:00:00"/>
    <x v="4"/>
    <s v="Standard Class"/>
    <s v="BE-2022"/>
    <s v="Bella Higgins"/>
    <x v="2"/>
    <x v="6"/>
    <x v="6"/>
    <x v="1"/>
    <x v="1"/>
    <n v="667.07"/>
    <n v="6"/>
    <n v="0.15"/>
    <n v="123.33"/>
  </r>
  <r>
    <n v="5163"/>
    <s v="NZ-2021-942187"/>
    <x v="1419"/>
    <d v="2021-11-13T00:00:00"/>
    <x v="1"/>
    <s v="Same Day"/>
    <s v="TA-3293"/>
    <s v="Tangaroa Esson"/>
    <x v="0"/>
    <x v="4"/>
    <x v="4"/>
    <x v="1"/>
    <x v="7"/>
    <n v="1190.05"/>
    <n v="1"/>
    <n v="0.1"/>
    <n v="269.47000000000003"/>
  </r>
  <r>
    <n v="5164"/>
    <s v="NZ-2023-319127"/>
    <x v="554"/>
    <d v="2023-05-10T00:00:00"/>
    <x v="0"/>
    <s v="Second Class"/>
    <s v="CH-8110"/>
    <s v="Christopher Fowler"/>
    <x v="2"/>
    <x v="1"/>
    <x v="1"/>
    <x v="2"/>
    <x v="5"/>
    <n v="1046.5899999999999"/>
    <n v="10"/>
    <n v="0.2"/>
    <n v="64.569999999999993"/>
  </r>
  <r>
    <n v="5165"/>
    <s v="NZ-2024-685442"/>
    <x v="1070"/>
    <d v="2024-10-27T00:00:00"/>
    <x v="2"/>
    <s v="Same Day"/>
    <s v="VI-3088"/>
    <s v="Violet Henderson"/>
    <x v="0"/>
    <x v="3"/>
    <x v="3"/>
    <x v="1"/>
    <x v="8"/>
    <n v="187.02"/>
    <n v="1"/>
    <n v="0.1"/>
    <n v="31.72"/>
  </r>
  <r>
    <n v="5166"/>
    <s v="NZ-2022-615293"/>
    <x v="810"/>
    <d v="2022-08-11T00:00:00"/>
    <x v="4"/>
    <s v="Same Day"/>
    <s v="CH-2177"/>
    <s v="Christopher Rutherford"/>
    <x v="0"/>
    <x v="6"/>
    <x v="6"/>
    <x v="1"/>
    <x v="7"/>
    <n v="1177.8800000000001"/>
    <n v="4"/>
    <n v="0.2"/>
    <n v="19.02"/>
  </r>
  <r>
    <n v="5167"/>
    <s v="NZ-2024-226591"/>
    <x v="1246"/>
    <d v="2024-06-29T00:00:00"/>
    <x v="2"/>
    <s v="Same Day"/>
    <s v="TH-4339"/>
    <s v="Thomas Warren"/>
    <x v="2"/>
    <x v="3"/>
    <x v="3"/>
    <x v="2"/>
    <x v="2"/>
    <n v="997.74"/>
    <n v="7"/>
    <n v="0"/>
    <n v="97.18"/>
  </r>
  <r>
    <n v="5168"/>
    <s v="NZ-2025-893289"/>
    <x v="950"/>
    <d v="2025-04-15T00:00:00"/>
    <x v="3"/>
    <s v="Second Class"/>
    <s v="ME-3069"/>
    <s v="Melissa Gibbs"/>
    <x v="2"/>
    <x v="4"/>
    <x v="4"/>
    <x v="2"/>
    <x v="9"/>
    <n v="86.81"/>
    <n v="4"/>
    <n v="0.2"/>
    <n v="7.27"/>
  </r>
  <r>
    <n v="5169"/>
    <s v="NZ-2025-467118"/>
    <x v="351"/>
    <d v="2025-04-05T00:00:00"/>
    <x v="3"/>
    <s v="First Class"/>
    <s v="WA-5535"/>
    <s v="Wayne Procter"/>
    <x v="2"/>
    <x v="3"/>
    <x v="3"/>
    <x v="0"/>
    <x v="10"/>
    <n v="1210.9000000000001"/>
    <n v="4"/>
    <n v="0"/>
    <n v="269.86"/>
  </r>
  <r>
    <n v="5170"/>
    <s v="NZ-2023-685641"/>
    <x v="852"/>
    <d v="2023-01-22T00:00:00"/>
    <x v="0"/>
    <s v="Standard Class"/>
    <s v="PE-7553"/>
    <s v="Peter Whyte-Morris"/>
    <x v="2"/>
    <x v="6"/>
    <x v="6"/>
    <x v="2"/>
    <x v="9"/>
    <n v="723.76"/>
    <n v="4"/>
    <n v="0.15"/>
    <n v="22.48"/>
  </r>
  <r>
    <n v="5171"/>
    <s v="NZ-2021-412222"/>
    <x v="207"/>
    <d v="2021-12-12T00:00:00"/>
    <x v="1"/>
    <s v="Same Day"/>
    <s v="SH-6485"/>
    <s v="Sharon Newton"/>
    <x v="1"/>
    <x v="6"/>
    <x v="6"/>
    <x v="0"/>
    <x v="0"/>
    <n v="1035.04"/>
    <n v="7"/>
    <n v="0.2"/>
    <n v="172.13"/>
  </r>
  <r>
    <n v="5172"/>
    <s v="NZ-2024-346670"/>
    <x v="1112"/>
    <d v="2024-10-10T00:00:00"/>
    <x v="2"/>
    <s v="Standard Class"/>
    <s v="WE-1243"/>
    <s v="Wendy Brown"/>
    <x v="2"/>
    <x v="6"/>
    <x v="6"/>
    <x v="1"/>
    <x v="8"/>
    <n v="87.88"/>
    <n v="8"/>
    <n v="0"/>
    <n v="17.010000000000002"/>
  </r>
  <r>
    <n v="5173"/>
    <s v="NZ-2021-616427"/>
    <x v="133"/>
    <d v="2021-08-01T00:00:00"/>
    <x v="1"/>
    <s v="Standard Class"/>
    <s v="AR-6182"/>
    <s v="Ariana Brown"/>
    <x v="1"/>
    <x v="5"/>
    <x v="5"/>
    <x v="1"/>
    <x v="7"/>
    <n v="918.06"/>
    <n v="8"/>
    <n v="0.1"/>
    <n v="86.08"/>
  </r>
  <r>
    <n v="5174"/>
    <s v="NZ-2024-887903"/>
    <x v="152"/>
    <d v="2024-12-20T00:00:00"/>
    <x v="2"/>
    <s v="First Class"/>
    <s v="CA-1575"/>
    <s v="Catherine Scott"/>
    <x v="2"/>
    <x v="3"/>
    <x v="3"/>
    <x v="1"/>
    <x v="7"/>
    <n v="351.6"/>
    <n v="1"/>
    <n v="0"/>
    <n v="72.67"/>
  </r>
  <r>
    <n v="5175"/>
    <s v="NZ-2024-993200"/>
    <x v="63"/>
    <d v="2024-02-04T00:00:00"/>
    <x v="2"/>
    <s v="Standard Class"/>
    <s v="BR-2607"/>
    <s v="Brendan Wall"/>
    <x v="2"/>
    <x v="3"/>
    <x v="3"/>
    <x v="2"/>
    <x v="5"/>
    <n v="400.54"/>
    <n v="7"/>
    <n v="0"/>
    <n v="27.1"/>
  </r>
  <r>
    <n v="5176"/>
    <s v="NZ-2022-986915"/>
    <x v="147"/>
    <d v="2022-08-08T00:00:00"/>
    <x v="4"/>
    <s v="Standard Class"/>
    <s v="MI-8745"/>
    <s v="Michael Cameron"/>
    <x v="0"/>
    <x v="8"/>
    <x v="8"/>
    <x v="0"/>
    <x v="0"/>
    <n v="113.78"/>
    <n v="1"/>
    <n v="0.1"/>
    <n v="8.64"/>
  </r>
  <r>
    <n v="5177"/>
    <s v="NZ-2022-797264"/>
    <x v="354"/>
    <d v="2022-02-10T00:00:00"/>
    <x v="4"/>
    <s v="First Class"/>
    <s v="CA-8997"/>
    <s v="Carolyn Fox"/>
    <x v="1"/>
    <x v="1"/>
    <x v="1"/>
    <x v="2"/>
    <x v="5"/>
    <n v="1230.22"/>
    <n v="2"/>
    <n v="0.1"/>
    <n v="104.73"/>
  </r>
  <r>
    <n v="5178"/>
    <s v="NZ-2024-621557"/>
    <x v="1271"/>
    <d v="2024-05-12T00:00:00"/>
    <x v="2"/>
    <s v="First Class"/>
    <s v="WA-2324"/>
    <s v="Waimarie Ritchie"/>
    <x v="0"/>
    <x v="8"/>
    <x v="8"/>
    <x v="1"/>
    <x v="1"/>
    <n v="612.9"/>
    <n v="2"/>
    <n v="0"/>
    <n v="44.69"/>
  </r>
  <r>
    <n v="5179"/>
    <s v="NZ-2025-367299"/>
    <x v="436"/>
    <d v="2025-06-07T00:00:00"/>
    <x v="3"/>
    <s v="First Class"/>
    <s v="LY-1856"/>
    <s v="Lynda Perry"/>
    <x v="2"/>
    <x v="7"/>
    <x v="7"/>
    <x v="2"/>
    <x v="9"/>
    <n v="323.45"/>
    <n v="1"/>
    <n v="0.2"/>
    <n v="60.72"/>
  </r>
  <r>
    <n v="5180"/>
    <s v="NZ-2024-450839"/>
    <x v="534"/>
    <d v="2024-05-24T00:00:00"/>
    <x v="2"/>
    <s v="Second Class"/>
    <s v="ST-8799"/>
    <s v="Steven Christiansen"/>
    <x v="0"/>
    <x v="9"/>
    <x v="6"/>
    <x v="2"/>
    <x v="9"/>
    <n v="1497.23"/>
    <n v="9"/>
    <n v="0.2"/>
    <n v="146.02000000000001"/>
  </r>
  <r>
    <n v="5181"/>
    <s v="NZ-2022-845398"/>
    <x v="1308"/>
    <d v="2022-03-12T00:00:00"/>
    <x v="4"/>
    <s v="Same Day"/>
    <s v="RO-3919"/>
    <s v="Robert Douglas"/>
    <x v="0"/>
    <x v="5"/>
    <x v="5"/>
    <x v="1"/>
    <x v="7"/>
    <n v="317.62"/>
    <n v="4"/>
    <n v="0"/>
    <n v="47.1"/>
  </r>
  <r>
    <n v="5182"/>
    <s v="NZ-2025-648496"/>
    <x v="1219"/>
    <d v="2025-03-21T00:00:00"/>
    <x v="3"/>
    <s v="Standard Class"/>
    <s v="JA-6181"/>
    <s v="Jane Prentice"/>
    <x v="0"/>
    <x v="2"/>
    <x v="2"/>
    <x v="2"/>
    <x v="9"/>
    <n v="275.29000000000002"/>
    <n v="6"/>
    <n v="0.15"/>
    <n v="20.97"/>
  </r>
  <r>
    <n v="5183"/>
    <s v="NZ-2025-963448"/>
    <x v="338"/>
    <d v="2025-01-13T00:00:00"/>
    <x v="3"/>
    <s v="First Class"/>
    <s v="MA-8238"/>
    <s v="Matthew Smith"/>
    <x v="2"/>
    <x v="5"/>
    <x v="5"/>
    <x v="2"/>
    <x v="5"/>
    <n v="965.07"/>
    <n v="1"/>
    <n v="0.1"/>
    <n v="112.5"/>
  </r>
  <r>
    <n v="5184"/>
    <s v="NZ-2023-652224"/>
    <x v="872"/>
    <d v="2023-03-18T00:00:00"/>
    <x v="0"/>
    <s v="Same Day"/>
    <s v="SA-1748"/>
    <s v="Sandra McCallum"/>
    <x v="2"/>
    <x v="4"/>
    <x v="4"/>
    <x v="0"/>
    <x v="6"/>
    <n v="1214.3900000000001"/>
    <n v="9"/>
    <n v="0.2"/>
    <n v="71.239999999999995"/>
  </r>
  <r>
    <n v="5185"/>
    <s v="NZ-2022-861737"/>
    <x v="44"/>
    <d v="2022-07-29T00:00:00"/>
    <x v="4"/>
    <s v="Same Day"/>
    <s v="DA-8838"/>
    <s v="Daniel Simmonds"/>
    <x v="2"/>
    <x v="3"/>
    <x v="3"/>
    <x v="0"/>
    <x v="4"/>
    <n v="35.020000000000003"/>
    <n v="6"/>
    <n v="0.15"/>
    <n v="0.59"/>
  </r>
  <r>
    <n v="5186"/>
    <s v="NZ-2023-429969"/>
    <x v="571"/>
    <d v="2023-12-03T00:00:00"/>
    <x v="0"/>
    <s v="First Class"/>
    <s v="PA-3953"/>
    <s v="Patricia Potter"/>
    <x v="1"/>
    <x v="3"/>
    <x v="3"/>
    <x v="0"/>
    <x v="6"/>
    <n v="1013.31"/>
    <n v="1"/>
    <n v="0"/>
    <n v="294.92"/>
  </r>
  <r>
    <n v="5187"/>
    <s v="NZ-2021-693648"/>
    <x v="368"/>
    <d v="2021-10-08T00:00:00"/>
    <x v="1"/>
    <s v="Same Day"/>
    <s v="BE-1551"/>
    <s v="Bevan MacDonald"/>
    <x v="2"/>
    <x v="9"/>
    <x v="6"/>
    <x v="1"/>
    <x v="7"/>
    <n v="1312"/>
    <n v="4"/>
    <n v="0"/>
    <n v="33.65"/>
  </r>
  <r>
    <n v="5188"/>
    <s v="NZ-2022-877063"/>
    <x v="1325"/>
    <d v="2022-11-12T00:00:00"/>
    <x v="4"/>
    <s v="Second Class"/>
    <s v="JE-1192"/>
    <s v="Jesse Griffiths"/>
    <x v="2"/>
    <x v="9"/>
    <x v="6"/>
    <x v="0"/>
    <x v="4"/>
    <n v="1119.73"/>
    <n v="3"/>
    <n v="0"/>
    <n v="109.3"/>
  </r>
  <r>
    <n v="5189"/>
    <s v="NZ-2025-376940"/>
    <x v="948"/>
    <d v="2025-02-25T00:00:00"/>
    <x v="3"/>
    <s v="First Class"/>
    <s v="BR-1488"/>
    <s v="Brendon Smith-Boyd"/>
    <x v="2"/>
    <x v="2"/>
    <x v="2"/>
    <x v="1"/>
    <x v="8"/>
    <n v="874.14"/>
    <n v="7"/>
    <n v="0.15"/>
    <n v="206.84"/>
  </r>
  <r>
    <n v="5190"/>
    <s v="NZ-2025-254695"/>
    <x v="1213"/>
    <d v="2025-05-21T00:00:00"/>
    <x v="3"/>
    <s v="Same Day"/>
    <s v="CH-2612"/>
    <s v="Christopher Waugh"/>
    <x v="2"/>
    <x v="2"/>
    <x v="2"/>
    <x v="2"/>
    <x v="5"/>
    <n v="705.53"/>
    <n v="2"/>
    <n v="0.2"/>
    <n v="47.48"/>
  </r>
  <r>
    <n v="5191"/>
    <s v="NZ-2021-613236"/>
    <x v="53"/>
    <d v="2021-09-22T00:00:00"/>
    <x v="1"/>
    <s v="Standard Class"/>
    <s v="MA-2041"/>
    <s v="Mathew Buckley"/>
    <x v="1"/>
    <x v="1"/>
    <x v="1"/>
    <x v="1"/>
    <x v="8"/>
    <n v="30.21"/>
    <n v="6"/>
    <n v="0.15"/>
    <n v="6.27"/>
  </r>
  <r>
    <n v="5192"/>
    <s v="NZ-2022-303276"/>
    <x v="850"/>
    <d v="2022-03-31T00:00:00"/>
    <x v="4"/>
    <s v="Same Day"/>
    <s v="MA-1667"/>
    <s v="Mason Bond"/>
    <x v="2"/>
    <x v="3"/>
    <x v="3"/>
    <x v="2"/>
    <x v="11"/>
    <n v="1289"/>
    <n v="9"/>
    <n v="0.15"/>
    <n v="145.30000000000001"/>
  </r>
  <r>
    <n v="5193"/>
    <s v="NZ-2023-151805"/>
    <x v="1413"/>
    <d v="2023-07-24T00:00:00"/>
    <x v="0"/>
    <s v="Second Class"/>
    <s v="BR-4603"/>
    <s v="Brett Walsh"/>
    <x v="0"/>
    <x v="1"/>
    <x v="1"/>
    <x v="1"/>
    <x v="7"/>
    <n v="1061.8900000000001"/>
    <n v="8"/>
    <n v="0.1"/>
    <n v="267.02"/>
  </r>
  <r>
    <n v="5194"/>
    <s v="NZ-2023-604153"/>
    <x v="1127"/>
    <d v="2023-01-08T00:00:00"/>
    <x v="0"/>
    <s v="Same Day"/>
    <s v="DA-8124"/>
    <s v="Daniel Davies"/>
    <x v="1"/>
    <x v="7"/>
    <x v="7"/>
    <x v="0"/>
    <x v="4"/>
    <n v="951.28"/>
    <n v="6"/>
    <n v="0"/>
    <n v="167.07"/>
  </r>
  <r>
    <n v="5195"/>
    <s v="NZ-2021-669573"/>
    <x v="183"/>
    <d v="2021-09-26T00:00:00"/>
    <x v="1"/>
    <s v="Second Class"/>
    <s v="CR-1760"/>
    <s v="Craig Jensen"/>
    <x v="0"/>
    <x v="8"/>
    <x v="8"/>
    <x v="0"/>
    <x v="0"/>
    <n v="719.33"/>
    <n v="2"/>
    <n v="0.15"/>
    <n v="97.45"/>
  </r>
  <r>
    <n v="5196"/>
    <s v="NZ-2022-345719"/>
    <x v="1420"/>
    <d v="2022-07-31T00:00:00"/>
    <x v="4"/>
    <s v="Same Day"/>
    <s v="DA-1489"/>
    <s v="Daniel Henderson-Hoare"/>
    <x v="0"/>
    <x v="0"/>
    <x v="0"/>
    <x v="1"/>
    <x v="1"/>
    <n v="729.77"/>
    <n v="6"/>
    <n v="0.2"/>
    <n v="105.68"/>
  </r>
  <r>
    <n v="5197"/>
    <s v="NZ-2023-103136"/>
    <x v="548"/>
    <d v="2023-04-16T00:00:00"/>
    <x v="0"/>
    <s v="Standard Class"/>
    <s v="PA-5600"/>
    <s v="Pamela Bryant"/>
    <x v="1"/>
    <x v="9"/>
    <x v="6"/>
    <x v="2"/>
    <x v="11"/>
    <n v="228.1"/>
    <n v="4"/>
    <n v="0.15"/>
    <n v="48.06"/>
  </r>
  <r>
    <n v="5198"/>
    <s v="NZ-2023-255566"/>
    <x v="900"/>
    <d v="2023-04-26T00:00:00"/>
    <x v="0"/>
    <s v="Standard Class"/>
    <s v="KA-9741"/>
    <s v="Katherine Scott-Ward"/>
    <x v="2"/>
    <x v="3"/>
    <x v="3"/>
    <x v="2"/>
    <x v="11"/>
    <n v="1135.23"/>
    <n v="5"/>
    <n v="0.15"/>
    <n v="195.53"/>
  </r>
  <r>
    <n v="5199"/>
    <s v="NZ-2023-942847"/>
    <x v="1059"/>
    <d v="2023-04-10T00:00:00"/>
    <x v="0"/>
    <s v="First Class"/>
    <s v="ST-1054"/>
    <s v="Stephanie Neal"/>
    <x v="0"/>
    <x v="0"/>
    <x v="0"/>
    <x v="2"/>
    <x v="2"/>
    <n v="576.04999999999995"/>
    <n v="9"/>
    <n v="0.2"/>
    <n v="19.899999999999999"/>
  </r>
  <r>
    <n v="5200"/>
    <s v="NZ-2024-732181"/>
    <x v="876"/>
    <d v="2024-02-12T00:00:00"/>
    <x v="2"/>
    <s v="Second Class"/>
    <s v="JO-2782"/>
    <s v="Joseph Arnott"/>
    <x v="2"/>
    <x v="9"/>
    <x v="6"/>
    <x v="1"/>
    <x v="3"/>
    <n v="81.69"/>
    <n v="7"/>
    <n v="0.1"/>
    <n v="7.04"/>
  </r>
  <r>
    <n v="5201"/>
    <s v="NZ-2024-543924"/>
    <x v="458"/>
    <d v="2024-08-21T00:00:00"/>
    <x v="2"/>
    <s v="First Class"/>
    <s v="RO-3752"/>
    <s v="Robert Cole"/>
    <x v="0"/>
    <x v="5"/>
    <x v="5"/>
    <x v="1"/>
    <x v="3"/>
    <n v="1090.53"/>
    <n v="5"/>
    <n v="0"/>
    <n v="220.05"/>
  </r>
  <r>
    <n v="5202"/>
    <s v="NZ-2025-599700"/>
    <x v="1095"/>
    <d v="2025-05-28T00:00:00"/>
    <x v="3"/>
    <s v="First Class"/>
    <s v="MI-6614"/>
    <s v="Michael Richards"/>
    <x v="1"/>
    <x v="8"/>
    <x v="8"/>
    <x v="0"/>
    <x v="6"/>
    <n v="1347.29"/>
    <n v="7"/>
    <n v="0.15"/>
    <n v="154.68"/>
  </r>
  <r>
    <n v="5203"/>
    <s v="NZ-2023-905772"/>
    <x v="849"/>
    <d v="2023-12-14T00:00:00"/>
    <x v="0"/>
    <s v="Standard Class"/>
    <s v="LU-7399"/>
    <s v="Luke Hansen"/>
    <x v="2"/>
    <x v="0"/>
    <x v="0"/>
    <x v="0"/>
    <x v="0"/>
    <n v="1419.98"/>
    <n v="2"/>
    <n v="0.2"/>
    <n v="147.35"/>
  </r>
  <r>
    <n v="5204"/>
    <s v="NZ-2022-673233"/>
    <x v="1375"/>
    <d v="2022-12-12T00:00:00"/>
    <x v="4"/>
    <s v="Same Day"/>
    <s v="JA-4465"/>
    <s v="Jason Morgan"/>
    <x v="0"/>
    <x v="9"/>
    <x v="6"/>
    <x v="1"/>
    <x v="8"/>
    <n v="645.66999999999996"/>
    <n v="9"/>
    <n v="0.15"/>
    <n v="2.2000000000000002"/>
  </r>
  <r>
    <n v="5205"/>
    <s v="NZ-2024-436524"/>
    <x v="835"/>
    <d v="2024-02-08T00:00:00"/>
    <x v="2"/>
    <s v="Same Day"/>
    <s v="SA-1215"/>
    <s v="Sally Woolley"/>
    <x v="1"/>
    <x v="3"/>
    <x v="3"/>
    <x v="2"/>
    <x v="5"/>
    <n v="1273.51"/>
    <n v="4"/>
    <n v="0.2"/>
    <n v="83.67"/>
  </r>
  <r>
    <n v="5206"/>
    <s v="NZ-2021-301265"/>
    <x v="1017"/>
    <d v="2021-08-05T00:00:00"/>
    <x v="1"/>
    <s v="Second Class"/>
    <s v="DE-8506"/>
    <s v="Denise Waugh-Francis"/>
    <x v="1"/>
    <x v="1"/>
    <x v="1"/>
    <x v="1"/>
    <x v="3"/>
    <n v="603.42999999999995"/>
    <n v="4"/>
    <n v="0.1"/>
    <n v="77.84"/>
  </r>
  <r>
    <n v="5207"/>
    <s v="NZ-2025-614738"/>
    <x v="748"/>
    <d v="2025-04-22T00:00:00"/>
    <x v="3"/>
    <s v="First Class"/>
    <s v="JO-2008"/>
    <s v="John Stevens"/>
    <x v="2"/>
    <x v="4"/>
    <x v="4"/>
    <x v="0"/>
    <x v="4"/>
    <n v="1491.53"/>
    <n v="10"/>
    <n v="0"/>
    <n v="211.22"/>
  </r>
  <r>
    <n v="5208"/>
    <s v="NZ-2025-459341"/>
    <x v="246"/>
    <d v="2025-04-22T00:00:00"/>
    <x v="3"/>
    <s v="Second Class"/>
    <s v="MA-6991"/>
    <s v="Mathew Lane"/>
    <x v="1"/>
    <x v="0"/>
    <x v="0"/>
    <x v="0"/>
    <x v="0"/>
    <n v="38.909999999999997"/>
    <n v="5"/>
    <n v="0.15"/>
    <n v="6.84"/>
  </r>
  <r>
    <n v="5209"/>
    <s v="NZ-2024-601422"/>
    <x v="732"/>
    <d v="2024-10-26T00:00:00"/>
    <x v="2"/>
    <s v="Same Day"/>
    <s v="NA-3910"/>
    <s v="Nathan McPherson"/>
    <x v="1"/>
    <x v="2"/>
    <x v="2"/>
    <x v="0"/>
    <x v="0"/>
    <n v="192.65"/>
    <n v="8"/>
    <n v="0.15"/>
    <n v="34.32"/>
  </r>
  <r>
    <n v="5210"/>
    <s v="NZ-2025-140861"/>
    <x v="968"/>
    <d v="2025-03-12T00:00:00"/>
    <x v="3"/>
    <s v="First Class"/>
    <s v="IS-5994"/>
    <s v="Isabella Shaw"/>
    <x v="2"/>
    <x v="7"/>
    <x v="7"/>
    <x v="2"/>
    <x v="5"/>
    <n v="1032.27"/>
    <n v="1"/>
    <n v="0.15"/>
    <n v="175.76"/>
  </r>
  <r>
    <n v="5211"/>
    <s v="NZ-2021-705835"/>
    <x v="1270"/>
    <d v="2021-07-26T00:00:00"/>
    <x v="1"/>
    <s v="Same Day"/>
    <s v="JA-3623"/>
    <s v="Jasmine Simmons"/>
    <x v="0"/>
    <x v="9"/>
    <x v="6"/>
    <x v="0"/>
    <x v="6"/>
    <n v="979"/>
    <n v="3"/>
    <n v="0.15"/>
    <n v="106.63"/>
  </r>
  <r>
    <n v="5212"/>
    <s v="NZ-2023-520577"/>
    <x v="325"/>
    <d v="2023-04-29T00:00:00"/>
    <x v="0"/>
    <s v="First Class"/>
    <s v="RO-5269"/>
    <s v="Robyn Harper"/>
    <x v="0"/>
    <x v="8"/>
    <x v="8"/>
    <x v="1"/>
    <x v="7"/>
    <n v="1027.8800000000001"/>
    <n v="10"/>
    <n v="0.1"/>
    <n v="118.43"/>
  </r>
  <r>
    <n v="5213"/>
    <s v="NZ-2023-345303"/>
    <x v="5"/>
    <d v="2023-11-03T00:00:00"/>
    <x v="0"/>
    <s v="First Class"/>
    <s v="MA-7037"/>
    <s v="Mary Clarke-Williams"/>
    <x v="0"/>
    <x v="5"/>
    <x v="5"/>
    <x v="0"/>
    <x v="6"/>
    <n v="979.74"/>
    <n v="7"/>
    <n v="0.15"/>
    <n v="-5.76"/>
  </r>
  <r>
    <n v="5214"/>
    <s v="NZ-2022-209614"/>
    <x v="1235"/>
    <d v="2022-03-01T00:00:00"/>
    <x v="4"/>
    <s v="Same Day"/>
    <s v="LI-8965"/>
    <s v="Linda Cameron"/>
    <x v="0"/>
    <x v="5"/>
    <x v="5"/>
    <x v="2"/>
    <x v="2"/>
    <n v="831.1"/>
    <n v="10"/>
    <n v="0.1"/>
    <n v="70.56"/>
  </r>
  <r>
    <n v="5215"/>
    <s v="NZ-2024-370909"/>
    <x v="296"/>
    <d v="2024-02-19T00:00:00"/>
    <x v="2"/>
    <s v="Second Class"/>
    <s v="CO-4311"/>
    <s v="Connor Gifford-Pearson"/>
    <x v="1"/>
    <x v="2"/>
    <x v="2"/>
    <x v="2"/>
    <x v="2"/>
    <n v="918.86"/>
    <n v="7"/>
    <n v="0"/>
    <n v="7.04"/>
  </r>
  <r>
    <n v="5216"/>
    <s v="NZ-2024-984892"/>
    <x v="89"/>
    <d v="2024-10-23T00:00:00"/>
    <x v="2"/>
    <s v="Standard Class"/>
    <s v="JA-7359"/>
    <s v="James Powell"/>
    <x v="2"/>
    <x v="9"/>
    <x v="6"/>
    <x v="1"/>
    <x v="3"/>
    <n v="539.92999999999995"/>
    <n v="6"/>
    <n v="0.15"/>
    <n v="15.65"/>
  </r>
  <r>
    <n v="5217"/>
    <s v="NZ-2024-337691"/>
    <x v="1074"/>
    <d v="2024-10-02T00:00:00"/>
    <x v="2"/>
    <s v="Standard Class"/>
    <s v="TE-8453"/>
    <s v="Terry Morris-McKenna"/>
    <x v="1"/>
    <x v="7"/>
    <x v="7"/>
    <x v="2"/>
    <x v="9"/>
    <n v="656.53"/>
    <n v="9"/>
    <n v="0.15"/>
    <n v="33.43"/>
  </r>
  <r>
    <n v="5218"/>
    <s v="NZ-2021-633507"/>
    <x v="221"/>
    <d v="2021-09-18T00:00:00"/>
    <x v="1"/>
    <s v="First Class"/>
    <s v="KI-2530"/>
    <s v="Kirsten Ford-Blackwell"/>
    <x v="2"/>
    <x v="6"/>
    <x v="6"/>
    <x v="2"/>
    <x v="2"/>
    <n v="491.9"/>
    <n v="9"/>
    <n v="0.1"/>
    <n v="44.44"/>
  </r>
  <r>
    <n v="5219"/>
    <s v="NZ-2025-556274"/>
    <x v="948"/>
    <d v="2025-02-26T00:00:00"/>
    <x v="3"/>
    <s v="Second Class"/>
    <s v="MI-3643"/>
    <s v="Mia Murphy-McDonald"/>
    <x v="1"/>
    <x v="5"/>
    <x v="5"/>
    <x v="0"/>
    <x v="4"/>
    <n v="1129.43"/>
    <n v="10"/>
    <n v="0.1"/>
    <n v="158.82"/>
  </r>
  <r>
    <n v="5220"/>
    <s v="NZ-2023-776934"/>
    <x v="1421"/>
    <d v="2023-02-01T00:00:00"/>
    <x v="0"/>
    <s v="Standard Class"/>
    <s v="LA-4958"/>
    <s v="Laura Wilkinson"/>
    <x v="1"/>
    <x v="5"/>
    <x v="5"/>
    <x v="1"/>
    <x v="1"/>
    <n v="501.95"/>
    <n v="8"/>
    <n v="0"/>
    <n v="54.85"/>
  </r>
  <r>
    <n v="5221"/>
    <s v="NZ-2021-114843"/>
    <x v="1340"/>
    <d v="2021-08-28T00:00:00"/>
    <x v="1"/>
    <s v="Second Class"/>
    <s v="AN-3782"/>
    <s v="Angel Baird"/>
    <x v="2"/>
    <x v="8"/>
    <x v="8"/>
    <x v="0"/>
    <x v="0"/>
    <n v="1030.18"/>
    <n v="1"/>
    <n v="0.2"/>
    <n v="189.55"/>
  </r>
  <r>
    <n v="5222"/>
    <s v="NZ-2025-468942"/>
    <x v="776"/>
    <d v="2025-01-27T00:00:00"/>
    <x v="3"/>
    <s v="Same Day"/>
    <s v="AN-2560"/>
    <s v="Andrew Cresswell"/>
    <x v="0"/>
    <x v="5"/>
    <x v="5"/>
    <x v="2"/>
    <x v="5"/>
    <n v="730.09"/>
    <n v="7"/>
    <n v="0.1"/>
    <n v="141.99"/>
  </r>
  <r>
    <n v="5223"/>
    <s v="NZ-2021-779570"/>
    <x v="300"/>
    <d v="2021-12-14T00:00:00"/>
    <x v="1"/>
    <s v="First Class"/>
    <s v="BR-3196"/>
    <s v="Brian Simmons"/>
    <x v="2"/>
    <x v="4"/>
    <x v="4"/>
    <x v="0"/>
    <x v="6"/>
    <n v="1452.01"/>
    <n v="7"/>
    <n v="0.15"/>
    <n v="86.86"/>
  </r>
  <r>
    <n v="5224"/>
    <s v="NZ-2023-859675"/>
    <x v="389"/>
    <d v="2024-01-03T00:00:00"/>
    <x v="2"/>
    <s v="Same Day"/>
    <s v="MA-9792"/>
    <s v="Malcolm McIntyre-Smith"/>
    <x v="0"/>
    <x v="3"/>
    <x v="3"/>
    <x v="1"/>
    <x v="3"/>
    <n v="1184.6400000000001"/>
    <n v="8"/>
    <n v="0.15"/>
    <n v="151.71"/>
  </r>
  <r>
    <n v="5225"/>
    <s v="NZ-2021-275095"/>
    <x v="1087"/>
    <d v="2021-09-10T00:00:00"/>
    <x v="1"/>
    <s v="Standard Class"/>
    <s v="GE-3571"/>
    <s v="Geoffrey Hayes-Martin"/>
    <x v="0"/>
    <x v="0"/>
    <x v="0"/>
    <x v="1"/>
    <x v="3"/>
    <n v="869.74"/>
    <n v="1"/>
    <n v="0.1"/>
    <n v="32.200000000000003"/>
  </r>
  <r>
    <n v="5226"/>
    <s v="NZ-2025-380035"/>
    <x v="501"/>
    <d v="2025-07-10T00:00:00"/>
    <x v="3"/>
    <s v="First Class"/>
    <s v="HE-9082"/>
    <s v="Hemi Morgan"/>
    <x v="0"/>
    <x v="6"/>
    <x v="6"/>
    <x v="1"/>
    <x v="7"/>
    <n v="1235.3900000000001"/>
    <n v="8"/>
    <n v="0.1"/>
    <n v="273.49"/>
  </r>
  <r>
    <n v="5227"/>
    <s v="NZ-2022-713011"/>
    <x v="1308"/>
    <d v="2022-03-13T00:00:00"/>
    <x v="4"/>
    <s v="First Class"/>
    <s v="CH-5031"/>
    <s v="Christina Wilkinson"/>
    <x v="0"/>
    <x v="6"/>
    <x v="6"/>
    <x v="2"/>
    <x v="2"/>
    <n v="1148.74"/>
    <n v="10"/>
    <n v="0.2"/>
    <n v="138.11000000000001"/>
  </r>
  <r>
    <n v="5228"/>
    <s v="NZ-2021-819493"/>
    <x v="1422"/>
    <d v="2021-09-08T00:00:00"/>
    <x v="1"/>
    <s v="First Class"/>
    <s v="LI-7751"/>
    <s v="Linda Bell"/>
    <x v="2"/>
    <x v="9"/>
    <x v="6"/>
    <x v="2"/>
    <x v="5"/>
    <n v="603.72"/>
    <n v="9"/>
    <n v="0.15"/>
    <n v="106.77"/>
  </r>
  <r>
    <n v="5229"/>
    <s v="NZ-2024-138081"/>
    <x v="801"/>
    <d v="2024-11-02T00:00:00"/>
    <x v="2"/>
    <s v="Second Class"/>
    <s v="LI-7667"/>
    <s v="Liam Brown"/>
    <x v="0"/>
    <x v="1"/>
    <x v="1"/>
    <x v="0"/>
    <x v="4"/>
    <n v="1371.86"/>
    <n v="4"/>
    <n v="0.2"/>
    <n v="276.33"/>
  </r>
  <r>
    <n v="5230"/>
    <s v="NZ-2024-450320"/>
    <x v="259"/>
    <d v="2024-04-12T00:00:00"/>
    <x v="2"/>
    <s v="Standard Class"/>
    <s v="MO-7157"/>
    <s v="Molly Thompson"/>
    <x v="1"/>
    <x v="5"/>
    <x v="5"/>
    <x v="1"/>
    <x v="8"/>
    <n v="1318.44"/>
    <n v="5"/>
    <n v="0.1"/>
    <n v="162.97999999999999"/>
  </r>
  <r>
    <n v="5231"/>
    <s v="NZ-2025-932410"/>
    <x v="1101"/>
    <d v="2025-03-10T00:00:00"/>
    <x v="3"/>
    <s v="Same Day"/>
    <s v="GR-3991"/>
    <s v="Grace Williamson"/>
    <x v="2"/>
    <x v="2"/>
    <x v="2"/>
    <x v="1"/>
    <x v="1"/>
    <n v="1025.1500000000001"/>
    <n v="4"/>
    <n v="0.1"/>
    <n v="124.78"/>
  </r>
  <r>
    <n v="5232"/>
    <s v="NZ-2025-829332"/>
    <x v="820"/>
    <d v="2025-06-07T00:00:00"/>
    <x v="3"/>
    <s v="Same Day"/>
    <s v="BR-3974"/>
    <s v="Brendan Smith-Taylor"/>
    <x v="2"/>
    <x v="1"/>
    <x v="1"/>
    <x v="0"/>
    <x v="10"/>
    <n v="89.78"/>
    <n v="2"/>
    <n v="0.15"/>
    <n v="5.98"/>
  </r>
  <r>
    <n v="5233"/>
    <s v="NZ-2021-531028"/>
    <x v="133"/>
    <d v="2021-08-03T00:00:00"/>
    <x v="1"/>
    <s v="Same Day"/>
    <s v="LU-8603"/>
    <s v="Luca Fleming"/>
    <x v="1"/>
    <x v="0"/>
    <x v="0"/>
    <x v="1"/>
    <x v="7"/>
    <n v="331.33"/>
    <n v="8"/>
    <n v="0"/>
    <n v="12.88"/>
  </r>
  <r>
    <n v="5234"/>
    <s v="NZ-2024-275220"/>
    <x v="1070"/>
    <d v="2024-10-24T00:00:00"/>
    <x v="2"/>
    <s v="First Class"/>
    <s v="MA-6061"/>
    <s v="Mark Edmonds"/>
    <x v="1"/>
    <x v="4"/>
    <x v="4"/>
    <x v="2"/>
    <x v="2"/>
    <n v="488.66"/>
    <n v="10"/>
    <n v="0.2"/>
    <n v="37.56"/>
  </r>
  <r>
    <n v="5235"/>
    <s v="NZ-2024-615866"/>
    <x v="390"/>
    <d v="2024-05-17T00:00:00"/>
    <x v="2"/>
    <s v="Standard Class"/>
    <s v="ST-2795"/>
    <s v="Stuart Prouse"/>
    <x v="1"/>
    <x v="6"/>
    <x v="6"/>
    <x v="0"/>
    <x v="10"/>
    <n v="1163.93"/>
    <n v="6"/>
    <n v="0.15"/>
    <n v="271.02999999999997"/>
  </r>
  <r>
    <n v="5236"/>
    <s v="NZ-2025-961778"/>
    <x v="829"/>
    <d v="2025-07-07T00:00:00"/>
    <x v="3"/>
    <s v="Same Day"/>
    <s v="JA-4006"/>
    <s v="Jason Dunn"/>
    <x v="2"/>
    <x v="0"/>
    <x v="0"/>
    <x v="1"/>
    <x v="1"/>
    <n v="466.12"/>
    <n v="8"/>
    <n v="0"/>
    <n v="49.61"/>
  </r>
  <r>
    <n v="5237"/>
    <s v="NZ-2023-907302"/>
    <x v="547"/>
    <d v="2023-10-04T00:00:00"/>
    <x v="0"/>
    <s v="Same Day"/>
    <s v="MA-6117"/>
    <s v="Maria Aitken"/>
    <x v="0"/>
    <x v="0"/>
    <x v="0"/>
    <x v="0"/>
    <x v="10"/>
    <n v="654.98"/>
    <n v="1"/>
    <n v="0.2"/>
    <n v="-7.65"/>
  </r>
  <r>
    <n v="5238"/>
    <s v="NZ-2022-221999"/>
    <x v="423"/>
    <d v="2022-10-27T00:00:00"/>
    <x v="4"/>
    <s v="Same Day"/>
    <s v="GA-5008"/>
    <s v="Gavin Currie"/>
    <x v="1"/>
    <x v="3"/>
    <x v="3"/>
    <x v="2"/>
    <x v="9"/>
    <n v="940.09"/>
    <n v="9"/>
    <n v="0"/>
    <n v="121.52"/>
  </r>
  <r>
    <n v="5239"/>
    <s v="NZ-2022-859689"/>
    <x v="88"/>
    <d v="2022-09-24T00:00:00"/>
    <x v="4"/>
    <s v="Same Day"/>
    <s v="HE-5936"/>
    <s v="Helen Edwards"/>
    <x v="0"/>
    <x v="5"/>
    <x v="5"/>
    <x v="2"/>
    <x v="11"/>
    <n v="961.51"/>
    <n v="8"/>
    <n v="0"/>
    <n v="142.35"/>
  </r>
  <r>
    <n v="5240"/>
    <s v="NZ-2021-688088"/>
    <x v="299"/>
    <d v="2021-07-29T00:00:00"/>
    <x v="1"/>
    <s v="Same Day"/>
    <s v="ST-6522"/>
    <s v="Stephen Lucas"/>
    <x v="1"/>
    <x v="4"/>
    <x v="4"/>
    <x v="2"/>
    <x v="5"/>
    <n v="641.16999999999996"/>
    <n v="6"/>
    <n v="0.2"/>
    <n v="137.52000000000001"/>
  </r>
  <r>
    <n v="5241"/>
    <s v="NZ-2025-359180"/>
    <x v="1097"/>
    <d v="2025-05-30T00:00:00"/>
    <x v="3"/>
    <s v="Second Class"/>
    <s v="AN-2175"/>
    <s v="Angel Smith-Griffiths"/>
    <x v="2"/>
    <x v="1"/>
    <x v="1"/>
    <x v="0"/>
    <x v="0"/>
    <n v="1077.6400000000001"/>
    <n v="4"/>
    <n v="0"/>
    <n v="45.24"/>
  </r>
  <r>
    <n v="5242"/>
    <s v="NZ-2024-891991"/>
    <x v="51"/>
    <d v="2024-09-29T00:00:00"/>
    <x v="2"/>
    <s v="Same Day"/>
    <s v="SC-5497"/>
    <s v="Scott Thomas"/>
    <x v="0"/>
    <x v="1"/>
    <x v="1"/>
    <x v="0"/>
    <x v="6"/>
    <n v="974.58"/>
    <n v="7"/>
    <n v="0.1"/>
    <n v="229.12"/>
  </r>
  <r>
    <n v="5243"/>
    <s v="NZ-2021-484027"/>
    <x v="1281"/>
    <d v="2021-09-27T00:00:00"/>
    <x v="1"/>
    <s v="Same Day"/>
    <s v="KA-4826"/>
    <s v="Karyn Hubbard"/>
    <x v="2"/>
    <x v="4"/>
    <x v="4"/>
    <x v="0"/>
    <x v="6"/>
    <n v="484.14"/>
    <n v="7"/>
    <n v="0.15"/>
    <n v="94.81"/>
  </r>
  <r>
    <n v="5244"/>
    <s v="NZ-2025-148616"/>
    <x v="829"/>
    <d v="2025-07-07T00:00:00"/>
    <x v="3"/>
    <s v="First Class"/>
    <s v="ST-7097"/>
    <s v="Steven Reardon"/>
    <x v="1"/>
    <x v="0"/>
    <x v="0"/>
    <x v="2"/>
    <x v="9"/>
    <n v="580.92999999999995"/>
    <n v="10"/>
    <n v="0.1"/>
    <n v="5.74"/>
  </r>
  <r>
    <n v="5245"/>
    <s v="NZ-2022-640126"/>
    <x v="243"/>
    <d v="2022-06-13T00:00:00"/>
    <x v="4"/>
    <s v="Same Day"/>
    <s v="LA-3789"/>
    <s v="Laura Davidson"/>
    <x v="0"/>
    <x v="9"/>
    <x v="6"/>
    <x v="1"/>
    <x v="8"/>
    <n v="1331.58"/>
    <n v="1"/>
    <n v="0.2"/>
    <n v="272.55"/>
  </r>
  <r>
    <n v="5246"/>
    <s v="NZ-2022-295596"/>
    <x v="375"/>
    <d v="2022-04-14T00:00:00"/>
    <x v="4"/>
    <s v="First Class"/>
    <s v="JO-4043"/>
    <s v="Joseph Brown"/>
    <x v="2"/>
    <x v="0"/>
    <x v="0"/>
    <x v="0"/>
    <x v="6"/>
    <n v="144.72"/>
    <n v="7"/>
    <n v="0.1"/>
    <n v="24.3"/>
  </r>
  <r>
    <n v="5247"/>
    <s v="NZ-2022-497843"/>
    <x v="1344"/>
    <d v="2022-04-25T00:00:00"/>
    <x v="4"/>
    <s v="Second Class"/>
    <s v="AM-9810"/>
    <s v="Amy Cameron"/>
    <x v="2"/>
    <x v="0"/>
    <x v="0"/>
    <x v="1"/>
    <x v="7"/>
    <n v="1252.71"/>
    <n v="1"/>
    <n v="0.1"/>
    <n v="2.09"/>
  </r>
  <r>
    <n v="5248"/>
    <s v="NZ-2022-508959"/>
    <x v="613"/>
    <d v="2022-02-20T00:00:00"/>
    <x v="4"/>
    <s v="Second Class"/>
    <s v="NI-2253"/>
    <s v="Nicola Bishop"/>
    <x v="1"/>
    <x v="1"/>
    <x v="1"/>
    <x v="1"/>
    <x v="3"/>
    <n v="1001.67"/>
    <n v="7"/>
    <n v="0"/>
    <n v="21.16"/>
  </r>
  <r>
    <n v="5249"/>
    <s v="NZ-2022-530582"/>
    <x v="222"/>
    <d v="2022-07-09T00:00:00"/>
    <x v="4"/>
    <s v="Standard Class"/>
    <s v="PA-6599"/>
    <s v="Paul Jones"/>
    <x v="1"/>
    <x v="4"/>
    <x v="4"/>
    <x v="2"/>
    <x v="2"/>
    <n v="134.44999999999999"/>
    <n v="6"/>
    <n v="0"/>
    <n v="19.91"/>
  </r>
  <r>
    <n v="5250"/>
    <s v="NZ-2022-374670"/>
    <x v="308"/>
    <d v="2022-11-25T00:00:00"/>
    <x v="4"/>
    <s v="First Class"/>
    <s v="JA-5896"/>
    <s v="Jason Spencer"/>
    <x v="1"/>
    <x v="4"/>
    <x v="4"/>
    <x v="1"/>
    <x v="3"/>
    <n v="268.3"/>
    <n v="6"/>
    <n v="0"/>
    <n v="10.06"/>
  </r>
  <r>
    <n v="5251"/>
    <s v="NZ-2025-225037"/>
    <x v="584"/>
    <d v="2025-03-17T00:00:00"/>
    <x v="3"/>
    <s v="Second Class"/>
    <s v="MI-7906"/>
    <s v="Michael Scott"/>
    <x v="1"/>
    <x v="4"/>
    <x v="4"/>
    <x v="0"/>
    <x v="6"/>
    <n v="284.20999999999998"/>
    <n v="5"/>
    <n v="0"/>
    <n v="69.930000000000007"/>
  </r>
  <r>
    <n v="5252"/>
    <s v="NZ-2022-553607"/>
    <x v="1217"/>
    <d v="2022-06-21T00:00:00"/>
    <x v="4"/>
    <s v="First Class"/>
    <s v="WE-1087"/>
    <s v="Wendy Stubbs-Stace"/>
    <x v="2"/>
    <x v="7"/>
    <x v="7"/>
    <x v="1"/>
    <x v="3"/>
    <n v="599.98"/>
    <n v="7"/>
    <n v="0.1"/>
    <n v="90.81"/>
  </r>
  <r>
    <n v="5253"/>
    <s v="NZ-2022-559399"/>
    <x v="423"/>
    <d v="2022-10-26T00:00:00"/>
    <x v="4"/>
    <s v="Standard Class"/>
    <s v="RO-7334"/>
    <s v="Rodney Riley-Wallace"/>
    <x v="0"/>
    <x v="5"/>
    <x v="5"/>
    <x v="2"/>
    <x v="5"/>
    <n v="743.94"/>
    <n v="5"/>
    <n v="0.2"/>
    <n v="24.07"/>
  </r>
  <r>
    <n v="5254"/>
    <s v="NZ-2023-392909"/>
    <x v="1012"/>
    <d v="2023-08-02T00:00:00"/>
    <x v="0"/>
    <s v="Standard Class"/>
    <s v="JO-6711"/>
    <s v="Jonathan Rush"/>
    <x v="2"/>
    <x v="1"/>
    <x v="1"/>
    <x v="1"/>
    <x v="3"/>
    <n v="848.36"/>
    <n v="3"/>
    <n v="0.1"/>
    <n v="68.599999999999994"/>
  </r>
  <r>
    <n v="5255"/>
    <s v="NZ-2024-656774"/>
    <x v="125"/>
    <d v="2024-04-26T00:00:00"/>
    <x v="2"/>
    <s v="Same Day"/>
    <s v="HA-3208"/>
    <s v="Hannah McEwen"/>
    <x v="1"/>
    <x v="7"/>
    <x v="7"/>
    <x v="2"/>
    <x v="5"/>
    <n v="1484.56"/>
    <n v="2"/>
    <n v="0.2"/>
    <n v="153.22"/>
  </r>
  <r>
    <n v="5256"/>
    <s v="NZ-2025-899883"/>
    <x v="295"/>
    <d v="2025-05-04T00:00:00"/>
    <x v="3"/>
    <s v="Second Class"/>
    <s v="ME-3615"/>
    <s v="Melissa Gilchrist"/>
    <x v="0"/>
    <x v="8"/>
    <x v="8"/>
    <x v="0"/>
    <x v="6"/>
    <n v="811.35"/>
    <n v="3"/>
    <n v="0.1"/>
    <n v="193.21"/>
  </r>
  <r>
    <n v="5257"/>
    <s v="NZ-2024-859270"/>
    <x v="8"/>
    <d v="2024-08-11T00:00:00"/>
    <x v="2"/>
    <s v="Second Class"/>
    <s v="VI-3586"/>
    <s v="Vivienne Ryan"/>
    <x v="0"/>
    <x v="3"/>
    <x v="3"/>
    <x v="1"/>
    <x v="1"/>
    <n v="420.67"/>
    <n v="9"/>
    <n v="0.1"/>
    <n v="105.62"/>
  </r>
  <r>
    <n v="5258"/>
    <s v="NZ-2024-696202"/>
    <x v="1043"/>
    <d v="2024-01-14T00:00:00"/>
    <x v="2"/>
    <s v="First Class"/>
    <s v="JA-5224"/>
    <s v="Jacqueline Morrison-Jackson"/>
    <x v="0"/>
    <x v="7"/>
    <x v="7"/>
    <x v="0"/>
    <x v="0"/>
    <n v="938.56"/>
    <n v="2"/>
    <n v="0.1"/>
    <n v="194.08"/>
  </r>
  <r>
    <n v="5259"/>
    <s v="NZ-2024-692705"/>
    <x v="1013"/>
    <d v="2024-05-31T00:00:00"/>
    <x v="2"/>
    <s v="Second Class"/>
    <s v="JO-1122"/>
    <s v="John Hood"/>
    <x v="0"/>
    <x v="6"/>
    <x v="6"/>
    <x v="1"/>
    <x v="8"/>
    <n v="514.65"/>
    <n v="1"/>
    <n v="0.1"/>
    <n v="96.61"/>
  </r>
  <r>
    <n v="5260"/>
    <s v="NZ-2024-409175"/>
    <x v="66"/>
    <d v="2024-11-08T00:00:00"/>
    <x v="2"/>
    <s v="Second Class"/>
    <s v="CH-8634"/>
    <s v="Christopher Stewart-Watkins"/>
    <x v="1"/>
    <x v="1"/>
    <x v="1"/>
    <x v="1"/>
    <x v="7"/>
    <n v="1320.25"/>
    <n v="7"/>
    <n v="0.1"/>
    <n v="71.66"/>
  </r>
  <r>
    <n v="5261"/>
    <s v="NZ-2023-393230"/>
    <x v="1328"/>
    <d v="2023-12-17T00:00:00"/>
    <x v="0"/>
    <s v="First Class"/>
    <s v="ZO-5212"/>
    <s v="Zoe Davis"/>
    <x v="0"/>
    <x v="8"/>
    <x v="8"/>
    <x v="2"/>
    <x v="2"/>
    <n v="311.24"/>
    <n v="2"/>
    <n v="0.1"/>
    <n v="47.44"/>
  </r>
  <r>
    <n v="5262"/>
    <s v="NZ-2025-481633"/>
    <x v="246"/>
    <d v="2025-04-24T00:00:00"/>
    <x v="3"/>
    <s v="Standard Class"/>
    <s v="DE-5960"/>
    <s v="Desmond Oliver-Gardiner"/>
    <x v="0"/>
    <x v="5"/>
    <x v="5"/>
    <x v="1"/>
    <x v="8"/>
    <n v="474.97"/>
    <n v="10"/>
    <n v="0.15"/>
    <n v="58.2"/>
  </r>
  <r>
    <n v="5263"/>
    <s v="NZ-2022-636921"/>
    <x v="213"/>
    <d v="2022-02-10T00:00:00"/>
    <x v="4"/>
    <s v="Second Class"/>
    <s v="MI-1738"/>
    <s v="Michelle Gilmore"/>
    <x v="2"/>
    <x v="0"/>
    <x v="0"/>
    <x v="1"/>
    <x v="3"/>
    <n v="991.77"/>
    <n v="8"/>
    <n v="0.2"/>
    <n v="73.89"/>
  </r>
  <r>
    <n v="5264"/>
    <s v="NZ-2024-704705"/>
    <x v="557"/>
    <d v="2024-12-08T00:00:00"/>
    <x v="2"/>
    <s v="Same Day"/>
    <s v="HU-5940"/>
    <s v="Hunter Atkinson"/>
    <x v="2"/>
    <x v="3"/>
    <x v="3"/>
    <x v="0"/>
    <x v="0"/>
    <n v="836.32"/>
    <n v="1"/>
    <n v="0.2"/>
    <n v="133.55000000000001"/>
  </r>
  <r>
    <n v="5265"/>
    <s v="NZ-2023-984497"/>
    <x v="356"/>
    <d v="2023-10-27T00:00:00"/>
    <x v="0"/>
    <s v="Second Class"/>
    <s v="AS-3545"/>
    <s v="Ashley Harris"/>
    <x v="1"/>
    <x v="0"/>
    <x v="0"/>
    <x v="0"/>
    <x v="0"/>
    <n v="924.75"/>
    <n v="10"/>
    <n v="0.2"/>
    <n v="31.6"/>
  </r>
  <r>
    <n v="5266"/>
    <s v="NZ-2022-712206"/>
    <x v="1396"/>
    <d v="2022-03-20T00:00:00"/>
    <x v="4"/>
    <s v="First Class"/>
    <s v="JA-5999"/>
    <s v="Jasmine Linton"/>
    <x v="0"/>
    <x v="3"/>
    <x v="3"/>
    <x v="2"/>
    <x v="2"/>
    <n v="1287.8499999999999"/>
    <n v="3"/>
    <n v="0.1"/>
    <n v="8.92"/>
  </r>
  <r>
    <n v="5267"/>
    <s v="NZ-2024-256743"/>
    <x v="1267"/>
    <d v="2024-07-29T00:00:00"/>
    <x v="2"/>
    <s v="First Class"/>
    <s v="KA-3166"/>
    <s v="Kathleen Boyd"/>
    <x v="0"/>
    <x v="7"/>
    <x v="7"/>
    <x v="0"/>
    <x v="4"/>
    <n v="1130.6400000000001"/>
    <n v="9"/>
    <n v="0.15"/>
    <n v="228.02"/>
  </r>
  <r>
    <n v="5268"/>
    <s v="NZ-2021-322016"/>
    <x v="657"/>
    <d v="2021-10-21T00:00:00"/>
    <x v="1"/>
    <s v="Second Class"/>
    <s v="VI-7198"/>
    <s v="Victoria O'Brien"/>
    <x v="2"/>
    <x v="9"/>
    <x v="6"/>
    <x v="1"/>
    <x v="8"/>
    <n v="393.34"/>
    <n v="5"/>
    <n v="0.2"/>
    <n v="52.73"/>
  </r>
  <r>
    <n v="5269"/>
    <s v="NZ-2023-307160"/>
    <x v="900"/>
    <d v="2023-04-26T00:00:00"/>
    <x v="0"/>
    <s v="First Class"/>
    <s v="DA-6998"/>
    <s v="David McGill-Morgan"/>
    <x v="1"/>
    <x v="2"/>
    <x v="2"/>
    <x v="1"/>
    <x v="8"/>
    <n v="303.54000000000002"/>
    <n v="5"/>
    <n v="0.15"/>
    <n v="30.22"/>
  </r>
  <r>
    <n v="5270"/>
    <s v="NZ-2025-778485"/>
    <x v="638"/>
    <d v="2025-04-27T00:00:00"/>
    <x v="3"/>
    <s v="Second Class"/>
    <s v="BE-8215"/>
    <s v="Benjamin Ward"/>
    <x v="0"/>
    <x v="0"/>
    <x v="0"/>
    <x v="1"/>
    <x v="7"/>
    <n v="1279.01"/>
    <n v="2"/>
    <n v="0.2"/>
    <n v="-19.18"/>
  </r>
  <r>
    <n v="5271"/>
    <s v="NZ-2021-511071"/>
    <x v="117"/>
    <d v="2021-11-16T00:00:00"/>
    <x v="1"/>
    <s v="First Class"/>
    <s v="CL-4226"/>
    <s v="Claire Duncan"/>
    <x v="2"/>
    <x v="4"/>
    <x v="4"/>
    <x v="0"/>
    <x v="10"/>
    <n v="120.12"/>
    <n v="3"/>
    <n v="0"/>
    <n v="31.42"/>
  </r>
  <r>
    <n v="5272"/>
    <s v="NZ-2022-184850"/>
    <x v="830"/>
    <d v="2022-11-21T00:00:00"/>
    <x v="4"/>
    <s v="Same Day"/>
    <s v="TY-9223"/>
    <s v="Tyler Nielsen"/>
    <x v="1"/>
    <x v="5"/>
    <x v="5"/>
    <x v="1"/>
    <x v="8"/>
    <n v="1083.3699999999999"/>
    <n v="4"/>
    <n v="0.15"/>
    <n v="242.43"/>
  </r>
  <r>
    <n v="5273"/>
    <s v="NZ-2025-180498"/>
    <x v="1219"/>
    <d v="2025-03-19T00:00:00"/>
    <x v="3"/>
    <s v="Standard Class"/>
    <s v="EL-8393"/>
    <s v="Elizabeth McDowall-Smith"/>
    <x v="1"/>
    <x v="9"/>
    <x v="6"/>
    <x v="0"/>
    <x v="10"/>
    <n v="854.25"/>
    <n v="1"/>
    <n v="0"/>
    <n v="1.26"/>
  </r>
  <r>
    <n v="5274"/>
    <s v="NZ-2025-579749"/>
    <x v="276"/>
    <d v="2025-06-30T00:00:00"/>
    <x v="3"/>
    <s v="Same Day"/>
    <s v="IA-8394"/>
    <s v="Ian Hansen-Lewis"/>
    <x v="2"/>
    <x v="3"/>
    <x v="3"/>
    <x v="0"/>
    <x v="4"/>
    <n v="1123.6500000000001"/>
    <n v="3"/>
    <n v="0.1"/>
    <n v="23.46"/>
  </r>
  <r>
    <n v="5275"/>
    <s v="NZ-2021-289394"/>
    <x v="302"/>
    <d v="2021-07-23T00:00:00"/>
    <x v="1"/>
    <s v="First Class"/>
    <s v="HA-5476"/>
    <s v="Harper Knight"/>
    <x v="2"/>
    <x v="7"/>
    <x v="7"/>
    <x v="0"/>
    <x v="10"/>
    <n v="377.47"/>
    <n v="8"/>
    <n v="0.2"/>
    <n v="69.75"/>
  </r>
  <r>
    <n v="5276"/>
    <s v="NZ-2024-499662"/>
    <x v="923"/>
    <d v="2024-04-09T00:00:00"/>
    <x v="2"/>
    <s v="Same Day"/>
    <s v="ST-5431"/>
    <s v="Stephanie Taylor-Taylor"/>
    <x v="2"/>
    <x v="1"/>
    <x v="1"/>
    <x v="0"/>
    <x v="0"/>
    <n v="1107.6500000000001"/>
    <n v="1"/>
    <n v="0.2"/>
    <n v="221.64"/>
  </r>
  <r>
    <n v="5277"/>
    <s v="NZ-2024-736521"/>
    <x v="1423"/>
    <d v="2024-11-30T00:00:00"/>
    <x v="2"/>
    <s v="Standard Class"/>
    <s v="SH-9272"/>
    <s v="Shelley Anderson"/>
    <x v="1"/>
    <x v="8"/>
    <x v="8"/>
    <x v="2"/>
    <x v="9"/>
    <n v="1008.25"/>
    <n v="2"/>
    <n v="0.2"/>
    <n v="100.29"/>
  </r>
  <r>
    <n v="5278"/>
    <s v="NZ-2023-941943"/>
    <x v="345"/>
    <d v="2023-07-10T00:00:00"/>
    <x v="0"/>
    <s v="Same Day"/>
    <s v="RE-4642"/>
    <s v="Renee Lucas"/>
    <x v="1"/>
    <x v="6"/>
    <x v="6"/>
    <x v="0"/>
    <x v="6"/>
    <n v="801.17"/>
    <n v="6"/>
    <n v="0.1"/>
    <n v="1.4"/>
  </r>
  <r>
    <n v="5279"/>
    <s v="NZ-2025-426747"/>
    <x v="1105"/>
    <d v="2025-02-15T00:00:00"/>
    <x v="3"/>
    <s v="First Class"/>
    <s v="MA-6342"/>
    <s v="Maree Nolan"/>
    <x v="1"/>
    <x v="3"/>
    <x v="3"/>
    <x v="0"/>
    <x v="10"/>
    <n v="396.41"/>
    <n v="4"/>
    <n v="0.15"/>
    <n v="29.78"/>
  </r>
  <r>
    <n v="5280"/>
    <s v="NZ-2023-619055"/>
    <x v="409"/>
    <d v="2023-09-07T00:00:00"/>
    <x v="0"/>
    <s v="Second Class"/>
    <s v="TR-6202"/>
    <s v="Trevor Adams-Priest"/>
    <x v="0"/>
    <x v="0"/>
    <x v="0"/>
    <x v="2"/>
    <x v="11"/>
    <n v="1286.25"/>
    <n v="5"/>
    <n v="0.2"/>
    <n v="254.32"/>
  </r>
  <r>
    <n v="5281"/>
    <s v="NZ-2023-533485"/>
    <x v="128"/>
    <d v="2023-08-18T00:00:00"/>
    <x v="0"/>
    <s v="First Class"/>
    <s v="CO-7899"/>
    <s v="Connor Armstrong-Boon"/>
    <x v="0"/>
    <x v="4"/>
    <x v="4"/>
    <x v="1"/>
    <x v="1"/>
    <n v="1418.27"/>
    <n v="1"/>
    <n v="0"/>
    <n v="331.94"/>
  </r>
  <r>
    <n v="5282"/>
    <s v="NZ-2023-758470"/>
    <x v="963"/>
    <d v="2023-12-27T00:00:00"/>
    <x v="0"/>
    <s v="Same Day"/>
    <s v="ST-2689"/>
    <s v="Stephanie Casey"/>
    <x v="2"/>
    <x v="4"/>
    <x v="4"/>
    <x v="2"/>
    <x v="5"/>
    <n v="1013.14"/>
    <n v="7"/>
    <n v="0.2"/>
    <n v="61.78"/>
  </r>
  <r>
    <n v="5283"/>
    <s v="NZ-2021-766531"/>
    <x v="53"/>
    <d v="2021-09-17T00:00:00"/>
    <x v="1"/>
    <s v="Standard Class"/>
    <s v="EM-6960"/>
    <s v="Emma McGill"/>
    <x v="0"/>
    <x v="9"/>
    <x v="6"/>
    <x v="2"/>
    <x v="5"/>
    <n v="988.38"/>
    <n v="1"/>
    <n v="0.1"/>
    <n v="153.16"/>
  </r>
  <r>
    <n v="5284"/>
    <s v="NZ-2024-253818"/>
    <x v="845"/>
    <d v="2024-10-01T00:00:00"/>
    <x v="2"/>
    <s v="First Class"/>
    <s v="SH-3771"/>
    <s v="Shane Drew"/>
    <x v="0"/>
    <x v="3"/>
    <x v="3"/>
    <x v="0"/>
    <x v="4"/>
    <n v="815.7"/>
    <n v="10"/>
    <n v="0.15"/>
    <n v="173.51"/>
  </r>
  <r>
    <n v="5285"/>
    <s v="NZ-2023-984321"/>
    <x v="412"/>
    <d v="2023-07-03T00:00:00"/>
    <x v="0"/>
    <s v="Standard Class"/>
    <s v="TA-1119"/>
    <s v="Taylor Kerr"/>
    <x v="1"/>
    <x v="6"/>
    <x v="6"/>
    <x v="2"/>
    <x v="9"/>
    <n v="751.9"/>
    <n v="9"/>
    <n v="0.2"/>
    <n v="117.3"/>
  </r>
  <r>
    <n v="5286"/>
    <s v="NZ-2021-761485"/>
    <x v="17"/>
    <d v="2021-10-26T00:00:00"/>
    <x v="1"/>
    <s v="Same Day"/>
    <s v="NI-8334"/>
    <s v="Nicholas Knight"/>
    <x v="2"/>
    <x v="1"/>
    <x v="1"/>
    <x v="1"/>
    <x v="8"/>
    <n v="1057.56"/>
    <n v="1"/>
    <n v="0.2"/>
    <n v="172.72"/>
  </r>
  <r>
    <n v="5287"/>
    <s v="NZ-2022-384323"/>
    <x v="636"/>
    <d v="2022-04-24T00:00:00"/>
    <x v="4"/>
    <s v="Second Class"/>
    <s v="JA-8553"/>
    <s v="Jamie Corbett"/>
    <x v="2"/>
    <x v="6"/>
    <x v="6"/>
    <x v="2"/>
    <x v="11"/>
    <n v="1472.7"/>
    <n v="8"/>
    <n v="0"/>
    <n v="113.5"/>
  </r>
  <r>
    <n v="5288"/>
    <s v="NZ-2024-495914"/>
    <x v="1265"/>
    <d v="2024-12-12T00:00:00"/>
    <x v="2"/>
    <s v="Second Class"/>
    <s v="NI-1108"/>
    <s v="Nigel McGill"/>
    <x v="0"/>
    <x v="1"/>
    <x v="1"/>
    <x v="0"/>
    <x v="6"/>
    <n v="1422.91"/>
    <n v="2"/>
    <n v="0.1"/>
    <n v="256.95999999999998"/>
  </r>
  <r>
    <n v="5289"/>
    <s v="NZ-2022-450035"/>
    <x v="25"/>
    <d v="2022-10-05T00:00:00"/>
    <x v="4"/>
    <s v="Standard Class"/>
    <s v="RY-2219"/>
    <s v="Ryan Forrest"/>
    <x v="1"/>
    <x v="3"/>
    <x v="3"/>
    <x v="0"/>
    <x v="4"/>
    <n v="1037.3"/>
    <n v="10"/>
    <n v="0.15"/>
    <n v="64.569999999999993"/>
  </r>
  <r>
    <n v="5290"/>
    <s v="NZ-2021-846186"/>
    <x v="133"/>
    <d v="2021-08-01T00:00:00"/>
    <x v="1"/>
    <s v="Same Day"/>
    <s v="ST-6261"/>
    <s v="Stuart Simpson"/>
    <x v="0"/>
    <x v="2"/>
    <x v="2"/>
    <x v="1"/>
    <x v="8"/>
    <n v="31.19"/>
    <n v="8"/>
    <n v="0.15"/>
    <n v="6.55"/>
  </r>
  <r>
    <n v="5291"/>
    <s v="NZ-2025-661938"/>
    <x v="1000"/>
    <d v="2025-03-06T00:00:00"/>
    <x v="3"/>
    <s v="Standard Class"/>
    <s v="AL-7698"/>
    <s v="Alan Hook"/>
    <x v="1"/>
    <x v="3"/>
    <x v="3"/>
    <x v="2"/>
    <x v="9"/>
    <n v="328.62"/>
    <n v="1"/>
    <n v="0"/>
    <n v="20.22"/>
  </r>
  <r>
    <n v="5292"/>
    <s v="NZ-2024-849988"/>
    <x v="815"/>
    <d v="2024-07-20T00:00:00"/>
    <x v="2"/>
    <s v="Same Day"/>
    <s v="BA-3243"/>
    <s v="Barry Bruce-Hay"/>
    <x v="1"/>
    <x v="8"/>
    <x v="8"/>
    <x v="0"/>
    <x v="4"/>
    <n v="365.93"/>
    <n v="9"/>
    <n v="0.1"/>
    <n v="17.82"/>
  </r>
  <r>
    <n v="5293"/>
    <s v="NZ-2021-508923"/>
    <x v="585"/>
    <d v="2021-10-15T00:00:00"/>
    <x v="1"/>
    <s v="Standard Class"/>
    <s v="PH-5119"/>
    <s v="Phillip Buchanan"/>
    <x v="2"/>
    <x v="2"/>
    <x v="2"/>
    <x v="2"/>
    <x v="11"/>
    <n v="1242.93"/>
    <n v="4"/>
    <n v="0.2"/>
    <n v="269.26"/>
  </r>
  <r>
    <n v="5294"/>
    <s v="NZ-2021-282001"/>
    <x v="50"/>
    <d v="2022-01-04T00:00:00"/>
    <x v="4"/>
    <s v="First Class"/>
    <s v="PA-1047"/>
    <s v="Patrick Lyons-Caldwell"/>
    <x v="0"/>
    <x v="8"/>
    <x v="8"/>
    <x v="2"/>
    <x v="5"/>
    <n v="451.99"/>
    <n v="2"/>
    <n v="0"/>
    <n v="41.15"/>
  </r>
  <r>
    <n v="5295"/>
    <s v="NZ-2022-746279"/>
    <x v="873"/>
    <d v="2022-04-10T00:00:00"/>
    <x v="4"/>
    <s v="Same Day"/>
    <s v="CH-8482"/>
    <s v="Christine Long"/>
    <x v="2"/>
    <x v="2"/>
    <x v="2"/>
    <x v="1"/>
    <x v="7"/>
    <n v="1194.7"/>
    <n v="7"/>
    <n v="0"/>
    <n v="96.22"/>
  </r>
  <r>
    <n v="5296"/>
    <s v="NZ-2024-375214"/>
    <x v="828"/>
    <d v="2024-01-25T00:00:00"/>
    <x v="2"/>
    <s v="First Class"/>
    <s v="TO-7372"/>
    <s v="Tony Adams"/>
    <x v="2"/>
    <x v="7"/>
    <x v="7"/>
    <x v="2"/>
    <x v="5"/>
    <n v="1372.81"/>
    <n v="8"/>
    <n v="0.2"/>
    <n v="279.75"/>
  </r>
  <r>
    <n v="5297"/>
    <s v="NZ-2024-816473"/>
    <x v="205"/>
    <d v="2024-08-01T00:00:00"/>
    <x v="2"/>
    <s v="Standard Class"/>
    <s v="GR-3498"/>
    <s v="Grant Turner-Ford"/>
    <x v="0"/>
    <x v="1"/>
    <x v="1"/>
    <x v="0"/>
    <x v="4"/>
    <n v="1349.74"/>
    <n v="6"/>
    <n v="0.1"/>
    <n v="338.95"/>
  </r>
  <r>
    <n v="5298"/>
    <s v="NZ-2025-730559"/>
    <x v="948"/>
    <d v="2025-02-26T00:00:00"/>
    <x v="3"/>
    <s v="Same Day"/>
    <s v="LI-6686"/>
    <s v="Liam Baxter-Sinclair"/>
    <x v="0"/>
    <x v="0"/>
    <x v="0"/>
    <x v="0"/>
    <x v="0"/>
    <n v="479.62"/>
    <n v="2"/>
    <n v="0.15"/>
    <n v="87.97"/>
  </r>
  <r>
    <n v="5299"/>
    <s v="NZ-2023-673125"/>
    <x v="1151"/>
    <d v="2023-10-04T00:00:00"/>
    <x v="0"/>
    <s v="Standard Class"/>
    <s v="ME-6977"/>
    <s v="Melissa Avery-Rogers"/>
    <x v="1"/>
    <x v="5"/>
    <x v="5"/>
    <x v="2"/>
    <x v="5"/>
    <n v="1334.98"/>
    <n v="1"/>
    <n v="0.15"/>
    <n v="307.5"/>
  </r>
  <r>
    <n v="5300"/>
    <s v="NZ-2022-385030"/>
    <x v="439"/>
    <d v="2022-07-30T00:00:00"/>
    <x v="4"/>
    <s v="Standard Class"/>
    <s v="RE-2708"/>
    <s v="Renee MacDonald-MacKenzie"/>
    <x v="0"/>
    <x v="4"/>
    <x v="4"/>
    <x v="0"/>
    <x v="6"/>
    <n v="956.58"/>
    <n v="4"/>
    <n v="0"/>
    <n v="168.43"/>
  </r>
  <r>
    <n v="5301"/>
    <s v="NZ-2021-752770"/>
    <x v="585"/>
    <d v="2021-10-10T00:00:00"/>
    <x v="1"/>
    <s v="First Class"/>
    <s v="KA-2613"/>
    <s v="Karl Graham"/>
    <x v="0"/>
    <x v="6"/>
    <x v="6"/>
    <x v="0"/>
    <x v="4"/>
    <n v="789.4"/>
    <n v="5"/>
    <n v="0.15"/>
    <n v="116.31"/>
  </r>
  <r>
    <n v="5302"/>
    <s v="NZ-2025-588328"/>
    <x v="1039"/>
    <d v="2025-07-04T00:00:00"/>
    <x v="3"/>
    <s v="Standard Class"/>
    <s v="GE-9751"/>
    <s v="George Perry"/>
    <x v="1"/>
    <x v="2"/>
    <x v="2"/>
    <x v="1"/>
    <x v="8"/>
    <n v="873.59"/>
    <n v="1"/>
    <n v="0.2"/>
    <n v="107.71"/>
  </r>
  <r>
    <n v="5303"/>
    <s v="NZ-2024-763718"/>
    <x v="1352"/>
    <d v="2024-04-18T00:00:00"/>
    <x v="2"/>
    <s v="Standard Class"/>
    <s v="AN-1165"/>
    <s v="Anne Tapp"/>
    <x v="1"/>
    <x v="9"/>
    <x v="6"/>
    <x v="1"/>
    <x v="7"/>
    <n v="615.83000000000004"/>
    <n v="6"/>
    <n v="0"/>
    <n v="37.25"/>
  </r>
  <r>
    <n v="5304"/>
    <s v="NZ-2022-634986"/>
    <x v="902"/>
    <d v="2022-02-20T00:00:00"/>
    <x v="4"/>
    <s v="Standard Class"/>
    <s v="HA-5482"/>
    <s v="Hannah Casey-Morris"/>
    <x v="2"/>
    <x v="7"/>
    <x v="7"/>
    <x v="0"/>
    <x v="6"/>
    <n v="1126.3"/>
    <n v="1"/>
    <n v="0.15"/>
    <n v="36.18"/>
  </r>
  <r>
    <n v="5305"/>
    <s v="NZ-2024-374586"/>
    <x v="595"/>
    <d v="2024-12-10T00:00:00"/>
    <x v="2"/>
    <s v="Same Day"/>
    <s v="FI-5512"/>
    <s v="Fiona Searle"/>
    <x v="1"/>
    <x v="0"/>
    <x v="0"/>
    <x v="2"/>
    <x v="11"/>
    <n v="1064.3800000000001"/>
    <n v="6"/>
    <n v="0.15"/>
    <n v="164.92"/>
  </r>
  <r>
    <n v="5306"/>
    <s v="NZ-2024-855443"/>
    <x v="205"/>
    <d v="2024-08-06T00:00:00"/>
    <x v="2"/>
    <s v="First Class"/>
    <s v="MA-9107"/>
    <s v="Mark Nielsen"/>
    <x v="1"/>
    <x v="6"/>
    <x v="6"/>
    <x v="2"/>
    <x v="11"/>
    <n v="1422.37"/>
    <n v="8"/>
    <n v="0"/>
    <n v="356.4"/>
  </r>
  <r>
    <n v="5307"/>
    <s v="NZ-2021-477173"/>
    <x v="9"/>
    <d v="2021-10-31T00:00:00"/>
    <x v="1"/>
    <s v="Same Day"/>
    <s v="MI-9508"/>
    <s v="Mia Lucas-Morris"/>
    <x v="2"/>
    <x v="6"/>
    <x v="6"/>
    <x v="1"/>
    <x v="8"/>
    <n v="756.48"/>
    <n v="9"/>
    <n v="0.15"/>
    <n v="159.74"/>
  </r>
  <r>
    <n v="5308"/>
    <s v="NZ-2024-935994"/>
    <x v="1060"/>
    <d v="2024-08-15T00:00:00"/>
    <x v="2"/>
    <s v="First Class"/>
    <s v="AN-9638"/>
    <s v="Andrew Satherley"/>
    <x v="2"/>
    <x v="2"/>
    <x v="2"/>
    <x v="2"/>
    <x v="11"/>
    <n v="964.63"/>
    <n v="6"/>
    <n v="0"/>
    <n v="249.66"/>
  </r>
  <r>
    <n v="5309"/>
    <s v="NZ-2025-286000"/>
    <x v="1174"/>
    <d v="2025-01-08T00:00:00"/>
    <x v="3"/>
    <s v="Standard Class"/>
    <s v="GE-6524"/>
    <s v="Gemma Carter"/>
    <x v="2"/>
    <x v="2"/>
    <x v="2"/>
    <x v="1"/>
    <x v="3"/>
    <n v="731.08"/>
    <n v="3"/>
    <n v="0.15"/>
    <n v="10.53"/>
  </r>
  <r>
    <n v="5310"/>
    <s v="NZ-2023-908656"/>
    <x v="869"/>
    <d v="2023-01-12T00:00:00"/>
    <x v="0"/>
    <s v="Same Day"/>
    <s v="DE-6765"/>
    <s v="Deborah Owen"/>
    <x v="2"/>
    <x v="6"/>
    <x v="6"/>
    <x v="1"/>
    <x v="7"/>
    <n v="1213.76"/>
    <n v="3"/>
    <n v="0.2"/>
    <n v="148.04"/>
  </r>
  <r>
    <n v="5311"/>
    <s v="NZ-2021-594770"/>
    <x v="334"/>
    <d v="2021-08-20T00:00:00"/>
    <x v="1"/>
    <s v="First Class"/>
    <s v="AN-7087"/>
    <s v="Andrew Brown"/>
    <x v="0"/>
    <x v="4"/>
    <x v="4"/>
    <x v="0"/>
    <x v="4"/>
    <n v="34.479999999999997"/>
    <n v="3"/>
    <n v="0"/>
    <n v="0.49"/>
  </r>
  <r>
    <n v="5312"/>
    <s v="NZ-2025-860572"/>
    <x v="750"/>
    <d v="2025-06-07T00:00:00"/>
    <x v="3"/>
    <s v="First Class"/>
    <s v="SH-5767"/>
    <s v="Shannon Christiansen"/>
    <x v="1"/>
    <x v="9"/>
    <x v="6"/>
    <x v="1"/>
    <x v="1"/>
    <n v="1342.89"/>
    <n v="9"/>
    <n v="0.2"/>
    <n v="136.69"/>
  </r>
  <r>
    <n v="5313"/>
    <s v="NZ-2024-955971"/>
    <x v="204"/>
    <d v="2024-01-19T00:00:00"/>
    <x v="2"/>
    <s v="Standard Class"/>
    <s v="TE-4353"/>
    <s v="Te Ariki Eglinton"/>
    <x v="2"/>
    <x v="5"/>
    <x v="5"/>
    <x v="2"/>
    <x v="9"/>
    <n v="46.87"/>
    <n v="2"/>
    <n v="0.2"/>
    <n v="4.5199999999999996"/>
  </r>
  <r>
    <n v="5314"/>
    <s v="NZ-2025-780858"/>
    <x v="359"/>
    <d v="2025-03-20T00:00:00"/>
    <x v="3"/>
    <s v="Second Class"/>
    <s v="KA-7144"/>
    <s v="Kahurangi Gardner"/>
    <x v="0"/>
    <x v="0"/>
    <x v="0"/>
    <x v="2"/>
    <x v="11"/>
    <n v="24.26"/>
    <n v="10"/>
    <n v="0"/>
    <n v="2.76"/>
  </r>
  <r>
    <n v="5315"/>
    <s v="NZ-2023-507513"/>
    <x v="1424"/>
    <d v="2023-04-08T00:00:00"/>
    <x v="0"/>
    <s v="Standard Class"/>
    <s v="NI-1426"/>
    <s v="Nicole Holdaway"/>
    <x v="2"/>
    <x v="7"/>
    <x v="7"/>
    <x v="2"/>
    <x v="11"/>
    <n v="136.61000000000001"/>
    <n v="5"/>
    <n v="0.1"/>
    <n v="4.92"/>
  </r>
  <r>
    <n v="5316"/>
    <s v="NZ-2024-953467"/>
    <x v="272"/>
    <d v="2024-04-24T00:00:00"/>
    <x v="2"/>
    <s v="Same Day"/>
    <s v="GR-1383"/>
    <s v="Gregory Reeves"/>
    <x v="2"/>
    <x v="5"/>
    <x v="5"/>
    <x v="0"/>
    <x v="0"/>
    <n v="1308.2"/>
    <n v="8"/>
    <n v="0.15"/>
    <n v="-11.99"/>
  </r>
  <r>
    <n v="5317"/>
    <s v="NZ-2023-788174"/>
    <x v="1321"/>
    <d v="2023-06-14T00:00:00"/>
    <x v="0"/>
    <s v="Same Day"/>
    <s v="KA-2778"/>
    <s v="Karen Ward"/>
    <x v="0"/>
    <x v="7"/>
    <x v="7"/>
    <x v="0"/>
    <x v="0"/>
    <n v="347.88"/>
    <n v="4"/>
    <n v="0.1"/>
    <n v="42.19"/>
  </r>
  <r>
    <n v="5318"/>
    <s v="NZ-2023-276726"/>
    <x v="593"/>
    <d v="2023-08-04T00:00:00"/>
    <x v="0"/>
    <s v="Second Class"/>
    <s v="GR-5267"/>
    <s v="Grant Holdaway"/>
    <x v="1"/>
    <x v="0"/>
    <x v="0"/>
    <x v="2"/>
    <x v="2"/>
    <n v="1165.06"/>
    <n v="10"/>
    <n v="0.1"/>
    <n v="2.02"/>
  </r>
  <r>
    <n v="5319"/>
    <s v="NZ-2022-607287"/>
    <x v="1324"/>
    <d v="2022-03-27T00:00:00"/>
    <x v="4"/>
    <s v="First Class"/>
    <s v="ME-4088"/>
    <s v="Megan Lang"/>
    <x v="1"/>
    <x v="7"/>
    <x v="7"/>
    <x v="0"/>
    <x v="6"/>
    <n v="77.790000000000006"/>
    <n v="9"/>
    <n v="0.1"/>
    <n v="7.91"/>
  </r>
  <r>
    <n v="5320"/>
    <s v="NZ-2021-942064"/>
    <x v="92"/>
    <d v="2021-07-22T00:00:00"/>
    <x v="1"/>
    <s v="Same Day"/>
    <s v="ZA-5026"/>
    <s v="Zachary Woods"/>
    <x v="0"/>
    <x v="6"/>
    <x v="6"/>
    <x v="1"/>
    <x v="7"/>
    <n v="763.2"/>
    <n v="5"/>
    <n v="0"/>
    <n v="220.61"/>
  </r>
  <r>
    <n v="5321"/>
    <s v="NZ-2024-638163"/>
    <x v="211"/>
    <d v="2024-12-21T00:00:00"/>
    <x v="2"/>
    <s v="Standard Class"/>
    <s v="MI-5418"/>
    <s v="Mia Boyce"/>
    <x v="0"/>
    <x v="0"/>
    <x v="0"/>
    <x v="1"/>
    <x v="3"/>
    <n v="927.4"/>
    <n v="8"/>
    <n v="0"/>
    <n v="205.93"/>
  </r>
  <r>
    <n v="5322"/>
    <s v="NZ-2024-302508"/>
    <x v="628"/>
    <d v="2024-01-27T00:00:00"/>
    <x v="2"/>
    <s v="Second Class"/>
    <s v="CA-2669"/>
    <s v="Cameron Maxwell"/>
    <x v="2"/>
    <x v="6"/>
    <x v="6"/>
    <x v="0"/>
    <x v="0"/>
    <n v="1129.68"/>
    <n v="6"/>
    <n v="0.1"/>
    <n v="106.42"/>
  </r>
  <r>
    <n v="5323"/>
    <s v="NZ-2021-768032"/>
    <x v="483"/>
    <d v="2021-09-21T00:00:00"/>
    <x v="1"/>
    <s v="First Class"/>
    <s v="TR-3339"/>
    <s v="Tracey Arnott"/>
    <x v="2"/>
    <x v="4"/>
    <x v="4"/>
    <x v="1"/>
    <x v="7"/>
    <n v="864.15"/>
    <n v="7"/>
    <n v="0"/>
    <n v="99.32"/>
  </r>
  <r>
    <n v="5324"/>
    <s v="NZ-2023-737748"/>
    <x v="1259"/>
    <d v="2023-09-23T00:00:00"/>
    <x v="0"/>
    <s v="First Class"/>
    <s v="CH-8011"/>
    <s v="Christopher Elliott"/>
    <x v="0"/>
    <x v="0"/>
    <x v="0"/>
    <x v="0"/>
    <x v="4"/>
    <n v="330.42"/>
    <n v="1"/>
    <n v="0.2"/>
    <n v="57.45"/>
  </r>
  <r>
    <n v="5325"/>
    <s v="NZ-2023-990396"/>
    <x v="1149"/>
    <d v="2023-01-29T00:00:00"/>
    <x v="0"/>
    <s v="Standard Class"/>
    <s v="JA-5352"/>
    <s v="Jack Davenport"/>
    <x v="1"/>
    <x v="8"/>
    <x v="8"/>
    <x v="1"/>
    <x v="8"/>
    <n v="823.22"/>
    <n v="5"/>
    <n v="0"/>
    <n v="88.72"/>
  </r>
  <r>
    <n v="5326"/>
    <s v="NZ-2022-378906"/>
    <x v="194"/>
    <d v="2022-06-06T00:00:00"/>
    <x v="4"/>
    <s v="Second Class"/>
    <s v="RU-1383"/>
    <s v="Russell Marsh"/>
    <x v="2"/>
    <x v="2"/>
    <x v="2"/>
    <x v="0"/>
    <x v="0"/>
    <n v="461.67"/>
    <n v="10"/>
    <n v="0.15"/>
    <n v="33.21"/>
  </r>
  <r>
    <n v="5327"/>
    <s v="NZ-2024-202918"/>
    <x v="1223"/>
    <d v="2024-03-22T00:00:00"/>
    <x v="2"/>
    <s v="Standard Class"/>
    <s v="GI-9910"/>
    <s v="Gillian Ryan"/>
    <x v="2"/>
    <x v="5"/>
    <x v="5"/>
    <x v="1"/>
    <x v="1"/>
    <n v="1193.55"/>
    <n v="1"/>
    <n v="0.15"/>
    <n v="152.56"/>
  </r>
  <r>
    <n v="5328"/>
    <s v="NZ-2024-891211"/>
    <x v="708"/>
    <d v="2024-09-27T00:00:00"/>
    <x v="2"/>
    <s v="Second Class"/>
    <s v="BE-2559"/>
    <s v="Benjamin Smith"/>
    <x v="2"/>
    <x v="0"/>
    <x v="0"/>
    <x v="0"/>
    <x v="6"/>
    <n v="1128.78"/>
    <n v="2"/>
    <n v="0.1"/>
    <n v="219.46"/>
  </r>
  <r>
    <n v="5329"/>
    <s v="NZ-2024-641931"/>
    <x v="1179"/>
    <d v="2024-12-10T00:00:00"/>
    <x v="2"/>
    <s v="Second Class"/>
    <s v="ZO-3788"/>
    <s v="Zoe Connolly"/>
    <x v="0"/>
    <x v="2"/>
    <x v="2"/>
    <x v="2"/>
    <x v="2"/>
    <n v="498.48"/>
    <n v="8"/>
    <n v="0"/>
    <n v="114.43"/>
  </r>
  <r>
    <n v="5330"/>
    <s v="NZ-2022-105338"/>
    <x v="587"/>
    <d v="2022-07-04T00:00:00"/>
    <x v="4"/>
    <s v="Same Day"/>
    <s v="LU-9830"/>
    <s v="Luke Lane"/>
    <x v="0"/>
    <x v="6"/>
    <x v="6"/>
    <x v="2"/>
    <x v="2"/>
    <n v="309.41000000000003"/>
    <n v="9"/>
    <n v="0"/>
    <n v="20.02"/>
  </r>
  <r>
    <n v="5331"/>
    <s v="NZ-2025-127265"/>
    <x v="1126"/>
    <d v="2025-01-17T00:00:00"/>
    <x v="3"/>
    <s v="First Class"/>
    <s v="MI-5293"/>
    <s v="Michael Berry"/>
    <x v="2"/>
    <x v="0"/>
    <x v="0"/>
    <x v="2"/>
    <x v="9"/>
    <n v="676.28"/>
    <n v="5"/>
    <n v="0.2"/>
    <n v="70.569999999999993"/>
  </r>
  <r>
    <n v="5332"/>
    <s v="NZ-2023-910819"/>
    <x v="409"/>
    <d v="2023-09-08T00:00:00"/>
    <x v="0"/>
    <s v="Same Day"/>
    <s v="ED-3608"/>
    <s v="Edward Wilton"/>
    <x v="1"/>
    <x v="5"/>
    <x v="5"/>
    <x v="2"/>
    <x v="5"/>
    <n v="1406.66"/>
    <n v="8"/>
    <n v="0.2"/>
    <n v="49.53"/>
  </r>
  <r>
    <n v="5333"/>
    <s v="NZ-2021-970470"/>
    <x v="1036"/>
    <d v="2021-10-20T00:00:00"/>
    <x v="1"/>
    <s v="Standard Class"/>
    <s v="BE-7270"/>
    <s v="Bernard Gibb"/>
    <x v="2"/>
    <x v="2"/>
    <x v="2"/>
    <x v="1"/>
    <x v="3"/>
    <n v="1354.27"/>
    <n v="7"/>
    <n v="0.1"/>
    <n v="250.71"/>
  </r>
  <r>
    <n v="5334"/>
    <s v="NZ-2024-332066"/>
    <x v="1242"/>
    <d v="2024-10-14T00:00:00"/>
    <x v="2"/>
    <s v="Standard Class"/>
    <s v="SA-5126"/>
    <s v="Samantha Satherley"/>
    <x v="2"/>
    <x v="1"/>
    <x v="1"/>
    <x v="0"/>
    <x v="6"/>
    <n v="1415.78"/>
    <n v="2"/>
    <n v="0.15"/>
    <n v="21.56"/>
  </r>
  <r>
    <n v="5335"/>
    <s v="NZ-2025-305863"/>
    <x v="773"/>
    <d v="2025-04-30T00:00:00"/>
    <x v="3"/>
    <s v="First Class"/>
    <s v="ST-7313"/>
    <s v="Stephen Stuart"/>
    <x v="0"/>
    <x v="7"/>
    <x v="7"/>
    <x v="2"/>
    <x v="2"/>
    <n v="369.95"/>
    <n v="4"/>
    <n v="0"/>
    <n v="4.42"/>
  </r>
  <r>
    <n v="5336"/>
    <s v="NZ-2024-877318"/>
    <x v="269"/>
    <d v="2024-03-27T00:00:00"/>
    <x v="2"/>
    <s v="Same Day"/>
    <s v="MI-1219"/>
    <s v="Michaela Bell"/>
    <x v="1"/>
    <x v="6"/>
    <x v="6"/>
    <x v="2"/>
    <x v="5"/>
    <n v="1074.6500000000001"/>
    <n v="3"/>
    <n v="0.15"/>
    <n v="167.38"/>
  </r>
  <r>
    <n v="5337"/>
    <s v="NZ-2021-837406"/>
    <x v="1425"/>
    <d v="2021-11-30T00:00:00"/>
    <x v="1"/>
    <s v="Second Class"/>
    <s v="AM-1935"/>
    <s v="Amelia Meredith"/>
    <x v="1"/>
    <x v="5"/>
    <x v="5"/>
    <x v="0"/>
    <x v="0"/>
    <n v="874.8"/>
    <n v="10"/>
    <n v="0"/>
    <n v="192.42"/>
  </r>
  <r>
    <n v="5338"/>
    <s v="NZ-2021-179440"/>
    <x v="778"/>
    <d v="2021-10-15T00:00:00"/>
    <x v="1"/>
    <s v="First Class"/>
    <s v="BE-8461"/>
    <s v="Bevan Tanner-Smith"/>
    <x v="2"/>
    <x v="8"/>
    <x v="8"/>
    <x v="0"/>
    <x v="6"/>
    <n v="1347.27"/>
    <n v="2"/>
    <n v="0.2"/>
    <n v="4.7699999999999996"/>
  </r>
  <r>
    <n v="5339"/>
    <s v="NZ-2023-755385"/>
    <x v="1318"/>
    <d v="2023-12-07T00:00:00"/>
    <x v="0"/>
    <s v="Second Class"/>
    <s v="MA-6935"/>
    <s v="Matthew Harris"/>
    <x v="1"/>
    <x v="0"/>
    <x v="0"/>
    <x v="0"/>
    <x v="10"/>
    <n v="37.1"/>
    <n v="1"/>
    <n v="0.15"/>
    <n v="2.86"/>
  </r>
  <r>
    <n v="5340"/>
    <s v="NZ-2021-910065"/>
    <x v="890"/>
    <d v="2021-11-23T00:00:00"/>
    <x v="1"/>
    <s v="First Class"/>
    <s v="WI-5855"/>
    <s v="William Lucas"/>
    <x v="2"/>
    <x v="6"/>
    <x v="6"/>
    <x v="2"/>
    <x v="5"/>
    <n v="1007.85"/>
    <n v="4"/>
    <n v="0"/>
    <n v="272.8"/>
  </r>
  <r>
    <n v="5341"/>
    <s v="NZ-2021-441237"/>
    <x v="673"/>
    <d v="2021-10-21T00:00:00"/>
    <x v="1"/>
    <s v="Same Day"/>
    <s v="MI-3837"/>
    <s v="Michael Flood"/>
    <x v="0"/>
    <x v="2"/>
    <x v="2"/>
    <x v="1"/>
    <x v="1"/>
    <n v="527.99"/>
    <n v="7"/>
    <n v="0.2"/>
    <n v="16.72"/>
  </r>
  <r>
    <n v="5342"/>
    <s v="NZ-2025-112257"/>
    <x v="1382"/>
    <d v="2025-06-27T00:00:00"/>
    <x v="3"/>
    <s v="Second Class"/>
    <s v="JA-6883"/>
    <s v="Jack Buchanan"/>
    <x v="1"/>
    <x v="6"/>
    <x v="6"/>
    <x v="0"/>
    <x v="10"/>
    <n v="1183.33"/>
    <n v="6"/>
    <n v="0.1"/>
    <n v="77.77"/>
  </r>
  <r>
    <n v="5343"/>
    <s v="NZ-2022-208438"/>
    <x v="694"/>
    <d v="2022-09-25T00:00:00"/>
    <x v="4"/>
    <s v="Standard Class"/>
    <s v="JO-5017"/>
    <s v="Jorja Rowe"/>
    <x v="2"/>
    <x v="5"/>
    <x v="5"/>
    <x v="1"/>
    <x v="7"/>
    <n v="1458.89"/>
    <n v="10"/>
    <n v="0"/>
    <n v="379.33"/>
  </r>
  <r>
    <n v="5344"/>
    <s v="NZ-2022-352126"/>
    <x v="494"/>
    <d v="2022-07-16T00:00:00"/>
    <x v="4"/>
    <s v="Standard Class"/>
    <s v="DA-5573"/>
    <s v="Darren Way-Williamson"/>
    <x v="2"/>
    <x v="2"/>
    <x v="2"/>
    <x v="1"/>
    <x v="8"/>
    <n v="1083.25"/>
    <n v="3"/>
    <n v="0.15"/>
    <n v="10.130000000000001"/>
  </r>
  <r>
    <n v="5345"/>
    <s v="NZ-2022-394232"/>
    <x v="834"/>
    <d v="2022-12-18T00:00:00"/>
    <x v="4"/>
    <s v="First Class"/>
    <s v="AD-9073"/>
    <s v="Addison Leslie-Baker"/>
    <x v="2"/>
    <x v="7"/>
    <x v="7"/>
    <x v="1"/>
    <x v="3"/>
    <n v="1073.1500000000001"/>
    <n v="2"/>
    <n v="0.1"/>
    <n v="18.88"/>
  </r>
  <r>
    <n v="5346"/>
    <s v="NZ-2023-373351"/>
    <x v="490"/>
    <d v="2023-12-17T00:00:00"/>
    <x v="0"/>
    <s v="Standard Class"/>
    <s v="LU-4094"/>
    <s v="Lucy Davis-North"/>
    <x v="1"/>
    <x v="6"/>
    <x v="6"/>
    <x v="2"/>
    <x v="2"/>
    <n v="641.63"/>
    <n v="2"/>
    <n v="0.1"/>
    <n v="138.88"/>
  </r>
  <r>
    <n v="5347"/>
    <s v="NZ-2023-488044"/>
    <x v="635"/>
    <d v="2023-03-10T00:00:00"/>
    <x v="0"/>
    <s v="Same Day"/>
    <s v="AR-6601"/>
    <s v="Arlo Barrett"/>
    <x v="0"/>
    <x v="9"/>
    <x v="6"/>
    <x v="1"/>
    <x v="8"/>
    <n v="1287.0899999999999"/>
    <n v="8"/>
    <n v="0.1"/>
    <n v="-0.7"/>
  </r>
  <r>
    <n v="5348"/>
    <s v="NZ-2021-901469"/>
    <x v="934"/>
    <d v="2021-11-17T00:00:00"/>
    <x v="1"/>
    <s v="Second Class"/>
    <s v="CA-6514"/>
    <s v="Carolyn Bailey"/>
    <x v="0"/>
    <x v="6"/>
    <x v="6"/>
    <x v="0"/>
    <x v="4"/>
    <n v="229.18"/>
    <n v="2"/>
    <n v="0"/>
    <n v="49.47"/>
  </r>
  <r>
    <n v="5349"/>
    <s v="NZ-2022-917892"/>
    <x v="1254"/>
    <d v="2022-05-18T00:00:00"/>
    <x v="4"/>
    <s v="Same Day"/>
    <s v="AN-1469"/>
    <s v="Anna Hart"/>
    <x v="1"/>
    <x v="2"/>
    <x v="2"/>
    <x v="1"/>
    <x v="7"/>
    <n v="736.68"/>
    <n v="7"/>
    <n v="0.1"/>
    <n v="120.46"/>
  </r>
  <r>
    <n v="5350"/>
    <s v="NZ-2024-891757"/>
    <x v="839"/>
    <d v="2024-03-19T00:00:00"/>
    <x v="2"/>
    <s v="Second Class"/>
    <s v="BR-8169"/>
    <s v="Bruce Huddleston-Stevens"/>
    <x v="1"/>
    <x v="0"/>
    <x v="0"/>
    <x v="0"/>
    <x v="4"/>
    <n v="241.67"/>
    <n v="7"/>
    <n v="0"/>
    <n v="49.63"/>
  </r>
  <r>
    <n v="5351"/>
    <s v="NZ-2024-447944"/>
    <x v="98"/>
    <d v="2024-03-15T00:00:00"/>
    <x v="2"/>
    <s v="Standard Class"/>
    <s v="RO-2816"/>
    <s v="Ross Gaskin"/>
    <x v="0"/>
    <x v="2"/>
    <x v="2"/>
    <x v="2"/>
    <x v="5"/>
    <n v="719.55"/>
    <n v="6"/>
    <n v="0.1"/>
    <n v="23.83"/>
  </r>
  <r>
    <n v="5352"/>
    <s v="NZ-2024-102739"/>
    <x v="539"/>
    <d v="2024-05-06T00:00:00"/>
    <x v="2"/>
    <s v="Same Day"/>
    <s v="TI-4892"/>
    <s v="Timothy West"/>
    <x v="0"/>
    <x v="1"/>
    <x v="1"/>
    <x v="2"/>
    <x v="11"/>
    <n v="694.15"/>
    <n v="9"/>
    <n v="0"/>
    <n v="75.98"/>
  </r>
  <r>
    <n v="5353"/>
    <s v="NZ-2023-488435"/>
    <x v="689"/>
    <d v="2023-01-09T00:00:00"/>
    <x v="0"/>
    <s v="Second Class"/>
    <s v="JA-3501"/>
    <s v="Jack Harris"/>
    <x v="2"/>
    <x v="3"/>
    <x v="3"/>
    <x v="1"/>
    <x v="1"/>
    <n v="776.55"/>
    <n v="4"/>
    <n v="0.15"/>
    <n v="-9.7100000000000009"/>
  </r>
  <r>
    <n v="5354"/>
    <s v="NZ-2025-245798"/>
    <x v="1205"/>
    <d v="2025-02-03T00:00:00"/>
    <x v="3"/>
    <s v="Standard Class"/>
    <s v="DA-4594"/>
    <s v="David O'Sullivan"/>
    <x v="2"/>
    <x v="5"/>
    <x v="5"/>
    <x v="2"/>
    <x v="2"/>
    <n v="1319.33"/>
    <n v="3"/>
    <n v="0.15"/>
    <n v="128.43"/>
  </r>
  <r>
    <n v="5355"/>
    <s v="NZ-2022-821107"/>
    <x v="343"/>
    <d v="2022-09-16T00:00:00"/>
    <x v="4"/>
    <s v="Same Day"/>
    <s v="RO-5700"/>
    <s v="Ross Bailey"/>
    <x v="1"/>
    <x v="3"/>
    <x v="3"/>
    <x v="1"/>
    <x v="8"/>
    <n v="391.3"/>
    <n v="5"/>
    <n v="0.15"/>
    <n v="92.73"/>
  </r>
  <r>
    <n v="5356"/>
    <s v="NZ-2022-285782"/>
    <x v="1220"/>
    <d v="2022-05-05T00:00:00"/>
    <x v="4"/>
    <s v="Second Class"/>
    <s v="KA-8374"/>
    <s v="Kate Scott"/>
    <x v="2"/>
    <x v="3"/>
    <x v="3"/>
    <x v="2"/>
    <x v="5"/>
    <n v="1380.76"/>
    <n v="3"/>
    <n v="0"/>
    <n v="19.52"/>
  </r>
  <r>
    <n v="5357"/>
    <s v="NZ-2021-155414"/>
    <x v="252"/>
    <d v="2022-01-03T00:00:00"/>
    <x v="4"/>
    <s v="Standard Class"/>
    <s v="NI-4373"/>
    <s v="Nicola Henderson"/>
    <x v="0"/>
    <x v="4"/>
    <x v="4"/>
    <x v="1"/>
    <x v="8"/>
    <n v="1431.3"/>
    <n v="3"/>
    <n v="0.2"/>
    <n v="62.97"/>
  </r>
  <r>
    <n v="5358"/>
    <s v="NZ-2023-690936"/>
    <x v="770"/>
    <d v="2023-06-10T00:00:00"/>
    <x v="0"/>
    <s v="First Class"/>
    <s v="TR-6228"/>
    <s v="Tracey Pritchard"/>
    <x v="1"/>
    <x v="5"/>
    <x v="5"/>
    <x v="2"/>
    <x v="2"/>
    <n v="372.22"/>
    <n v="1"/>
    <n v="0.2"/>
    <n v="68.45"/>
  </r>
  <r>
    <n v="5359"/>
    <s v="NZ-2024-184874"/>
    <x v="605"/>
    <d v="2024-03-12T00:00:00"/>
    <x v="2"/>
    <s v="First Class"/>
    <s v="KE-3003"/>
    <s v="Kevin Neal"/>
    <x v="2"/>
    <x v="5"/>
    <x v="5"/>
    <x v="2"/>
    <x v="9"/>
    <n v="1425.25"/>
    <n v="9"/>
    <n v="0"/>
    <n v="348.7"/>
  </r>
  <r>
    <n v="5360"/>
    <s v="NZ-2022-345495"/>
    <x v="194"/>
    <d v="2022-06-05T00:00:00"/>
    <x v="4"/>
    <s v="Second Class"/>
    <s v="JU-4933"/>
    <s v="Julian Jackson"/>
    <x v="1"/>
    <x v="8"/>
    <x v="8"/>
    <x v="2"/>
    <x v="9"/>
    <n v="1484.11"/>
    <n v="9"/>
    <n v="0.1"/>
    <n v="152.15"/>
  </r>
  <r>
    <n v="5361"/>
    <s v="NZ-2024-409419"/>
    <x v="287"/>
    <d v="2024-11-25T00:00:00"/>
    <x v="2"/>
    <s v="Same Day"/>
    <s v="DA-6203"/>
    <s v="Daniel Reid"/>
    <x v="2"/>
    <x v="1"/>
    <x v="1"/>
    <x v="0"/>
    <x v="6"/>
    <n v="576.92999999999995"/>
    <n v="5"/>
    <n v="0.1"/>
    <n v="7.17"/>
  </r>
  <r>
    <n v="5362"/>
    <s v="NZ-2023-246909"/>
    <x v="394"/>
    <d v="2023-03-20T00:00:00"/>
    <x v="0"/>
    <s v="Standard Class"/>
    <s v="ST-7203"/>
    <s v="Stephanie Zimmerman"/>
    <x v="2"/>
    <x v="4"/>
    <x v="4"/>
    <x v="0"/>
    <x v="4"/>
    <n v="325.67"/>
    <n v="7"/>
    <n v="0.2"/>
    <n v="31.48"/>
  </r>
  <r>
    <n v="5363"/>
    <s v="NZ-2025-577913"/>
    <x v="748"/>
    <d v="2025-04-20T00:00:00"/>
    <x v="3"/>
    <s v="Same Day"/>
    <s v="SA-8674"/>
    <s v="Savannah Burt-Simpson"/>
    <x v="1"/>
    <x v="9"/>
    <x v="6"/>
    <x v="0"/>
    <x v="6"/>
    <n v="403.09"/>
    <n v="3"/>
    <n v="0.15"/>
    <n v="80.97"/>
  </r>
  <r>
    <n v="5364"/>
    <s v="NZ-2025-643008"/>
    <x v="1139"/>
    <d v="2025-04-08T00:00:00"/>
    <x v="3"/>
    <s v="Same Day"/>
    <s v="ST-9147"/>
    <s v="Stephen Currie"/>
    <x v="1"/>
    <x v="6"/>
    <x v="6"/>
    <x v="1"/>
    <x v="3"/>
    <n v="440.22"/>
    <n v="8"/>
    <n v="0.15"/>
    <n v="33.299999999999997"/>
  </r>
  <r>
    <n v="5365"/>
    <s v="NZ-2024-147333"/>
    <x v="833"/>
    <d v="2024-06-19T00:00:00"/>
    <x v="2"/>
    <s v="First Class"/>
    <s v="VI-2952"/>
    <s v="Vivienne Lancaster"/>
    <x v="2"/>
    <x v="2"/>
    <x v="2"/>
    <x v="1"/>
    <x v="1"/>
    <n v="874.75"/>
    <n v="4"/>
    <n v="0.2"/>
    <n v="69.25"/>
  </r>
  <r>
    <n v="5366"/>
    <s v="NZ-2022-893972"/>
    <x v="1278"/>
    <d v="2022-11-22T00:00:00"/>
    <x v="4"/>
    <s v="First Class"/>
    <s v="AB-6723"/>
    <s v="Abigail Laing"/>
    <x v="2"/>
    <x v="5"/>
    <x v="5"/>
    <x v="0"/>
    <x v="6"/>
    <n v="205.43"/>
    <n v="10"/>
    <n v="0.1"/>
    <n v="10.119999999999999"/>
  </r>
  <r>
    <n v="5367"/>
    <s v="NZ-2021-866316"/>
    <x v="368"/>
    <d v="2021-10-06T00:00:00"/>
    <x v="1"/>
    <s v="Standard Class"/>
    <s v="AL-3181"/>
    <s v="Alison Sullivan"/>
    <x v="2"/>
    <x v="1"/>
    <x v="1"/>
    <x v="1"/>
    <x v="3"/>
    <n v="1333.64"/>
    <n v="8"/>
    <n v="0"/>
    <n v="391.16"/>
  </r>
  <r>
    <n v="5368"/>
    <s v="NZ-2024-514473"/>
    <x v="405"/>
    <d v="2024-05-06T00:00:00"/>
    <x v="2"/>
    <s v="Second Class"/>
    <s v="CH-4641"/>
    <s v="Christopher Avery-Potter"/>
    <x v="0"/>
    <x v="8"/>
    <x v="8"/>
    <x v="1"/>
    <x v="1"/>
    <n v="158.84"/>
    <n v="9"/>
    <n v="0.2"/>
    <n v="-1.01"/>
  </r>
  <r>
    <n v="5369"/>
    <s v="NZ-2022-762944"/>
    <x v="281"/>
    <d v="2022-06-28T00:00:00"/>
    <x v="4"/>
    <s v="Standard Class"/>
    <s v="SU-5134"/>
    <s v="Susan Williams"/>
    <x v="2"/>
    <x v="4"/>
    <x v="4"/>
    <x v="0"/>
    <x v="4"/>
    <n v="1227.51"/>
    <n v="3"/>
    <n v="0.2"/>
    <n v="160.81"/>
  </r>
  <r>
    <n v="5370"/>
    <s v="NZ-2022-732888"/>
    <x v="108"/>
    <d v="2022-05-05T00:00:00"/>
    <x v="4"/>
    <s v="Second Class"/>
    <s v="PE-3782"/>
    <s v="Peter Gullery-Terry"/>
    <x v="0"/>
    <x v="7"/>
    <x v="7"/>
    <x v="0"/>
    <x v="6"/>
    <n v="1005.4"/>
    <n v="2"/>
    <n v="0.2"/>
    <n v="24.96"/>
  </r>
  <r>
    <n v="5371"/>
    <s v="NZ-2024-992148"/>
    <x v="649"/>
    <d v="2024-12-07T00:00:00"/>
    <x v="2"/>
    <s v="First Class"/>
    <s v="LI-1103"/>
    <s v="Liam Pickering"/>
    <x v="1"/>
    <x v="5"/>
    <x v="5"/>
    <x v="1"/>
    <x v="1"/>
    <n v="1318.73"/>
    <n v="4"/>
    <n v="0.15"/>
    <n v="147.94"/>
  </r>
  <r>
    <n v="5372"/>
    <s v="NZ-2024-578416"/>
    <x v="331"/>
    <d v="2024-07-14T00:00:00"/>
    <x v="2"/>
    <s v="Same Day"/>
    <s v="LI-5483"/>
    <s v="Lisa Pickering"/>
    <x v="1"/>
    <x v="3"/>
    <x v="3"/>
    <x v="1"/>
    <x v="3"/>
    <n v="408.91"/>
    <n v="7"/>
    <n v="0.15"/>
    <n v="45.67"/>
  </r>
  <r>
    <n v="5373"/>
    <s v="NZ-2024-452104"/>
    <x v="448"/>
    <d v="2024-12-16T00:00:00"/>
    <x v="2"/>
    <s v="Standard Class"/>
    <s v="TH-4642"/>
    <s v="Theo Hyde"/>
    <x v="1"/>
    <x v="5"/>
    <x v="5"/>
    <x v="1"/>
    <x v="7"/>
    <n v="1394.14"/>
    <n v="2"/>
    <n v="0.2"/>
    <n v="43.93"/>
  </r>
  <r>
    <n v="5374"/>
    <s v="NZ-2021-460025"/>
    <x v="53"/>
    <d v="2021-09-19T00:00:00"/>
    <x v="1"/>
    <s v="First Class"/>
    <s v="SA-3578"/>
    <s v="Sarah West"/>
    <x v="0"/>
    <x v="9"/>
    <x v="6"/>
    <x v="2"/>
    <x v="9"/>
    <n v="363.99"/>
    <n v="9"/>
    <n v="0.1"/>
    <n v="67.38"/>
  </r>
  <r>
    <n v="5375"/>
    <s v="NZ-2024-429471"/>
    <x v="1346"/>
    <d v="2024-10-25T00:00:00"/>
    <x v="2"/>
    <s v="Same Day"/>
    <s v="EL-4286"/>
    <s v="Ellen Day"/>
    <x v="2"/>
    <x v="0"/>
    <x v="0"/>
    <x v="1"/>
    <x v="1"/>
    <n v="545.05999999999995"/>
    <n v="1"/>
    <n v="0"/>
    <n v="107.98"/>
  </r>
  <r>
    <n v="5376"/>
    <s v="NZ-2023-889833"/>
    <x v="746"/>
    <d v="2023-05-24T00:00:00"/>
    <x v="0"/>
    <s v="Second Class"/>
    <s v="JO-7654"/>
    <s v="Joseph Parker-Tait"/>
    <x v="2"/>
    <x v="7"/>
    <x v="7"/>
    <x v="1"/>
    <x v="8"/>
    <n v="1189.51"/>
    <n v="1"/>
    <n v="0.1"/>
    <n v="123.54"/>
  </r>
  <r>
    <n v="5377"/>
    <s v="NZ-2024-710234"/>
    <x v="448"/>
    <d v="2024-12-11T00:00:00"/>
    <x v="2"/>
    <s v="First Class"/>
    <s v="AN-6450"/>
    <s v="Andrew Pedersen"/>
    <x v="1"/>
    <x v="5"/>
    <x v="5"/>
    <x v="2"/>
    <x v="5"/>
    <n v="999.37"/>
    <n v="5"/>
    <n v="0"/>
    <n v="115.2"/>
  </r>
  <r>
    <n v="5378"/>
    <s v="NZ-2025-600963"/>
    <x v="342"/>
    <d v="2025-07-14T00:00:00"/>
    <x v="3"/>
    <s v="Standard Class"/>
    <s v="TR-6734"/>
    <s v="Tracy Hart"/>
    <x v="0"/>
    <x v="5"/>
    <x v="5"/>
    <x v="0"/>
    <x v="4"/>
    <n v="1207.55"/>
    <n v="3"/>
    <n v="0.1"/>
    <n v="184.74"/>
  </r>
  <r>
    <n v="5379"/>
    <s v="NZ-2023-315387"/>
    <x v="1141"/>
    <d v="2023-10-25T00:00:00"/>
    <x v="0"/>
    <s v="Standard Class"/>
    <s v="RO-9460"/>
    <s v="Robert Butcher"/>
    <x v="2"/>
    <x v="4"/>
    <x v="4"/>
    <x v="1"/>
    <x v="7"/>
    <n v="924.11"/>
    <n v="3"/>
    <n v="0"/>
    <n v="3.7"/>
  </r>
  <r>
    <n v="5380"/>
    <s v="NZ-2025-233424"/>
    <x v="738"/>
    <d v="2025-03-11T00:00:00"/>
    <x v="3"/>
    <s v="Same Day"/>
    <s v="CA-3571"/>
    <s v="Catherine Dawick-Taylor"/>
    <x v="1"/>
    <x v="9"/>
    <x v="6"/>
    <x v="0"/>
    <x v="10"/>
    <n v="832.94"/>
    <n v="8"/>
    <n v="0.15"/>
    <n v="162.83000000000001"/>
  </r>
  <r>
    <n v="5381"/>
    <s v="NZ-2025-118191"/>
    <x v="363"/>
    <d v="2025-02-25T00:00:00"/>
    <x v="3"/>
    <s v="Second Class"/>
    <s v="DO-9906"/>
    <s v="Donna Smith"/>
    <x v="1"/>
    <x v="5"/>
    <x v="5"/>
    <x v="1"/>
    <x v="7"/>
    <n v="1354.85"/>
    <n v="5"/>
    <n v="0.15"/>
    <n v="9.7100000000000009"/>
  </r>
  <r>
    <n v="5382"/>
    <s v="NZ-2025-543214"/>
    <x v="1426"/>
    <d v="2025-02-09T00:00:00"/>
    <x v="3"/>
    <s v="Standard Class"/>
    <s v="PE-4782"/>
    <s v="Peter Hogg"/>
    <x v="2"/>
    <x v="7"/>
    <x v="7"/>
    <x v="1"/>
    <x v="3"/>
    <n v="288.68"/>
    <n v="5"/>
    <n v="0.15"/>
    <n v="13.09"/>
  </r>
  <r>
    <n v="5383"/>
    <s v="NZ-2022-673709"/>
    <x v="1088"/>
    <d v="2022-08-24T00:00:00"/>
    <x v="4"/>
    <s v="First Class"/>
    <s v="LA-3470"/>
    <s v="Laura Bishop"/>
    <x v="2"/>
    <x v="1"/>
    <x v="1"/>
    <x v="0"/>
    <x v="6"/>
    <n v="1208.6500000000001"/>
    <n v="5"/>
    <n v="0.1"/>
    <n v="54.7"/>
  </r>
  <r>
    <n v="5384"/>
    <s v="NZ-2021-113656"/>
    <x v="1270"/>
    <d v="2021-07-31T00:00:00"/>
    <x v="1"/>
    <s v="Same Day"/>
    <s v="DE-4290"/>
    <s v="Dean Matthews"/>
    <x v="1"/>
    <x v="4"/>
    <x v="4"/>
    <x v="0"/>
    <x v="0"/>
    <n v="801.33"/>
    <n v="6"/>
    <n v="0.1"/>
    <n v="134.93"/>
  </r>
  <r>
    <n v="5385"/>
    <s v="NZ-2024-913960"/>
    <x v="39"/>
    <d v="2024-08-29T00:00:00"/>
    <x v="2"/>
    <s v="Second Class"/>
    <s v="AI-6440"/>
    <s v="Aiden Moore"/>
    <x v="0"/>
    <x v="9"/>
    <x v="6"/>
    <x v="1"/>
    <x v="8"/>
    <n v="840.58"/>
    <n v="3"/>
    <n v="0.15"/>
    <n v="86.9"/>
  </r>
  <r>
    <n v="5386"/>
    <s v="NZ-2023-812892"/>
    <x v="1427"/>
    <d v="2023-07-07T00:00:00"/>
    <x v="0"/>
    <s v="Standard Class"/>
    <s v="GE-4881"/>
    <s v="George Scott"/>
    <x v="2"/>
    <x v="3"/>
    <x v="3"/>
    <x v="2"/>
    <x v="2"/>
    <n v="430.49"/>
    <n v="8"/>
    <n v="0.1"/>
    <n v="57.64"/>
  </r>
  <r>
    <n v="5387"/>
    <s v="NZ-2024-912342"/>
    <x v="678"/>
    <d v="2024-01-06T00:00:00"/>
    <x v="2"/>
    <s v="Standard Class"/>
    <s v="MO-3736"/>
    <s v="Monica Crawford"/>
    <x v="2"/>
    <x v="7"/>
    <x v="7"/>
    <x v="1"/>
    <x v="7"/>
    <n v="1485.59"/>
    <n v="4"/>
    <n v="0.15"/>
    <n v="40.33"/>
  </r>
  <r>
    <n v="5388"/>
    <s v="NZ-2024-661189"/>
    <x v="428"/>
    <d v="2024-05-18T00:00:00"/>
    <x v="2"/>
    <s v="First Class"/>
    <s v="OL-1448"/>
    <s v="Oliver Russell"/>
    <x v="1"/>
    <x v="1"/>
    <x v="1"/>
    <x v="2"/>
    <x v="5"/>
    <n v="1012.92"/>
    <n v="1"/>
    <n v="0"/>
    <n v="270.81"/>
  </r>
  <r>
    <n v="5389"/>
    <s v="NZ-2023-630783"/>
    <x v="1398"/>
    <d v="2023-01-07T00:00:00"/>
    <x v="0"/>
    <s v="Same Day"/>
    <s v="PA-6264"/>
    <s v="Paul Healy-Ward"/>
    <x v="0"/>
    <x v="9"/>
    <x v="6"/>
    <x v="1"/>
    <x v="3"/>
    <n v="936.83"/>
    <n v="5"/>
    <n v="0.1"/>
    <n v="133.55000000000001"/>
  </r>
  <r>
    <n v="5390"/>
    <s v="NZ-2022-615393"/>
    <x v="1063"/>
    <d v="2022-11-28T00:00:00"/>
    <x v="4"/>
    <s v="Same Day"/>
    <s v="AN-4767"/>
    <s v="Andrew Wills"/>
    <x v="2"/>
    <x v="8"/>
    <x v="8"/>
    <x v="2"/>
    <x v="2"/>
    <n v="485.93"/>
    <n v="5"/>
    <n v="0.2"/>
    <n v="3"/>
  </r>
  <r>
    <n v="5391"/>
    <s v="NZ-2022-346223"/>
    <x v="378"/>
    <d v="2022-08-15T00:00:00"/>
    <x v="4"/>
    <s v="Second Class"/>
    <s v="MI-9289"/>
    <s v="Michelle McKay-Wheeler"/>
    <x v="1"/>
    <x v="8"/>
    <x v="8"/>
    <x v="1"/>
    <x v="7"/>
    <n v="174.58"/>
    <n v="10"/>
    <n v="0.1"/>
    <n v="34"/>
  </r>
  <r>
    <n v="5392"/>
    <s v="NZ-2025-954238"/>
    <x v="502"/>
    <d v="2025-05-19T00:00:00"/>
    <x v="3"/>
    <s v="Same Day"/>
    <s v="RO-2228"/>
    <s v="Robert Burgess"/>
    <x v="2"/>
    <x v="0"/>
    <x v="0"/>
    <x v="1"/>
    <x v="1"/>
    <n v="1131.25"/>
    <n v="5"/>
    <n v="0"/>
    <n v="209.56"/>
  </r>
  <r>
    <n v="5393"/>
    <s v="NZ-2024-177740"/>
    <x v="1265"/>
    <d v="2024-12-08T00:00:00"/>
    <x v="2"/>
    <s v="Second Class"/>
    <s v="SH-6179"/>
    <s v="Shaun Shaw"/>
    <x v="1"/>
    <x v="7"/>
    <x v="7"/>
    <x v="0"/>
    <x v="10"/>
    <n v="136.76"/>
    <n v="2"/>
    <n v="0.2"/>
    <n v="21.89"/>
  </r>
  <r>
    <n v="5394"/>
    <s v="NZ-2023-860336"/>
    <x v="1135"/>
    <d v="2023-03-13T00:00:00"/>
    <x v="0"/>
    <s v="Standard Class"/>
    <s v="CH-9927"/>
    <s v="Christopher Chapman"/>
    <x v="2"/>
    <x v="7"/>
    <x v="7"/>
    <x v="0"/>
    <x v="10"/>
    <n v="757.27"/>
    <n v="3"/>
    <n v="0"/>
    <n v="81.900000000000006"/>
  </r>
  <r>
    <n v="5395"/>
    <s v="NZ-2023-644522"/>
    <x v="345"/>
    <d v="2023-07-04T00:00:00"/>
    <x v="0"/>
    <s v="First Class"/>
    <s v="AN-8093"/>
    <s v="Ann Kerr"/>
    <x v="0"/>
    <x v="4"/>
    <x v="4"/>
    <x v="1"/>
    <x v="3"/>
    <n v="207.2"/>
    <n v="1"/>
    <n v="0.15"/>
    <n v="27.17"/>
  </r>
  <r>
    <n v="5396"/>
    <s v="NZ-2023-394355"/>
    <x v="1401"/>
    <d v="2023-06-28T00:00:00"/>
    <x v="0"/>
    <s v="First Class"/>
    <s v="TR-7816"/>
    <s v="Tracey Harris"/>
    <x v="0"/>
    <x v="2"/>
    <x v="2"/>
    <x v="1"/>
    <x v="7"/>
    <n v="764.4"/>
    <n v="5"/>
    <n v="0"/>
    <n v="13.56"/>
  </r>
  <r>
    <n v="5397"/>
    <s v="NZ-2023-895645"/>
    <x v="419"/>
    <d v="2023-08-26T00:00:00"/>
    <x v="0"/>
    <s v="Same Day"/>
    <s v="ZA-5720"/>
    <s v="Zara Holdaway"/>
    <x v="0"/>
    <x v="4"/>
    <x v="4"/>
    <x v="0"/>
    <x v="6"/>
    <n v="818.06"/>
    <n v="7"/>
    <n v="0.15"/>
    <n v="78.16"/>
  </r>
  <r>
    <n v="5398"/>
    <s v="NZ-2022-893486"/>
    <x v="395"/>
    <d v="2022-06-27T00:00:00"/>
    <x v="4"/>
    <s v="Standard Class"/>
    <s v="AN-4449"/>
    <s v="Anthony McKay-Ryan"/>
    <x v="2"/>
    <x v="5"/>
    <x v="5"/>
    <x v="0"/>
    <x v="6"/>
    <n v="1406.5"/>
    <n v="2"/>
    <n v="0.1"/>
    <n v="277.95"/>
  </r>
  <r>
    <n v="5399"/>
    <s v="NZ-2022-435242"/>
    <x v="691"/>
    <d v="2022-01-04T00:00:00"/>
    <x v="4"/>
    <s v="Standard Class"/>
    <s v="AN-7768"/>
    <s v="Andrea Jackson"/>
    <x v="2"/>
    <x v="7"/>
    <x v="7"/>
    <x v="0"/>
    <x v="10"/>
    <n v="195.04"/>
    <n v="9"/>
    <n v="0.15"/>
    <n v="2.8"/>
  </r>
  <r>
    <n v="5400"/>
    <s v="NZ-2021-750348"/>
    <x v="1419"/>
    <d v="2021-11-14T00:00:00"/>
    <x v="1"/>
    <s v="First Class"/>
    <s v="JI-9066"/>
    <s v="Jillian Powell"/>
    <x v="2"/>
    <x v="7"/>
    <x v="7"/>
    <x v="0"/>
    <x v="0"/>
    <n v="1109.76"/>
    <n v="8"/>
    <n v="0.2"/>
    <n v="51.14"/>
  </r>
  <r>
    <n v="5401"/>
    <s v="NZ-2022-438642"/>
    <x v="1088"/>
    <d v="2022-08-24T00:00:00"/>
    <x v="4"/>
    <s v="Second Class"/>
    <s v="PA-3277"/>
    <s v="Paul Smith"/>
    <x v="0"/>
    <x v="7"/>
    <x v="7"/>
    <x v="2"/>
    <x v="9"/>
    <n v="710.6"/>
    <n v="3"/>
    <n v="0.1"/>
    <n v="89.41"/>
  </r>
  <r>
    <n v="5402"/>
    <s v="NZ-2024-646211"/>
    <x v="498"/>
    <d v="2024-04-15T00:00:00"/>
    <x v="2"/>
    <s v="Same Day"/>
    <s v="LU-8705"/>
    <s v="Lucy Scott"/>
    <x v="1"/>
    <x v="6"/>
    <x v="6"/>
    <x v="2"/>
    <x v="2"/>
    <n v="1456.15"/>
    <n v="10"/>
    <n v="0.2"/>
    <n v="-13.14"/>
  </r>
  <r>
    <n v="5403"/>
    <s v="NZ-2021-472908"/>
    <x v="931"/>
    <d v="2021-11-10T00:00:00"/>
    <x v="1"/>
    <s v="Second Class"/>
    <s v="MO-6008"/>
    <s v="Monique Little"/>
    <x v="2"/>
    <x v="4"/>
    <x v="4"/>
    <x v="2"/>
    <x v="11"/>
    <n v="22.45"/>
    <n v="10"/>
    <n v="0.2"/>
    <n v="2.74"/>
  </r>
  <r>
    <n v="5404"/>
    <s v="NZ-2021-517440"/>
    <x v="1165"/>
    <d v="2021-08-04T00:00:00"/>
    <x v="1"/>
    <s v="Second Class"/>
    <s v="HO-3003"/>
    <s v="Holly Landon-Lane"/>
    <x v="1"/>
    <x v="4"/>
    <x v="4"/>
    <x v="2"/>
    <x v="11"/>
    <n v="256.94"/>
    <n v="10"/>
    <n v="0.2"/>
    <n v="22.81"/>
  </r>
  <r>
    <n v="5405"/>
    <s v="NZ-2022-319450"/>
    <x v="988"/>
    <d v="2022-11-01T00:00:00"/>
    <x v="4"/>
    <s v="Second Class"/>
    <s v="BE-7262"/>
    <s v="Beau Hamilton"/>
    <x v="1"/>
    <x v="0"/>
    <x v="0"/>
    <x v="0"/>
    <x v="4"/>
    <n v="618.89"/>
    <n v="5"/>
    <n v="0.15"/>
    <n v="126.64"/>
  </r>
  <r>
    <n v="5406"/>
    <s v="NZ-2022-574557"/>
    <x v="552"/>
    <d v="2022-10-17T00:00:00"/>
    <x v="4"/>
    <s v="Second Class"/>
    <s v="AD-5001"/>
    <s v="Adrian Dixon"/>
    <x v="2"/>
    <x v="8"/>
    <x v="8"/>
    <x v="2"/>
    <x v="9"/>
    <n v="891.57"/>
    <n v="3"/>
    <n v="0.1"/>
    <n v="153.07"/>
  </r>
  <r>
    <n v="5407"/>
    <s v="NZ-2025-319291"/>
    <x v="1115"/>
    <d v="2025-07-04T00:00:00"/>
    <x v="3"/>
    <s v="Second Class"/>
    <s v="RO-2162"/>
    <s v="Ross Sheridan-Cameron"/>
    <x v="1"/>
    <x v="9"/>
    <x v="6"/>
    <x v="0"/>
    <x v="6"/>
    <n v="980.87"/>
    <n v="5"/>
    <n v="0.1"/>
    <n v="58.86"/>
  </r>
  <r>
    <n v="5408"/>
    <s v="NZ-2024-594499"/>
    <x v="102"/>
    <d v="2024-02-03T00:00:00"/>
    <x v="2"/>
    <s v="Same Day"/>
    <s v="HA-2441"/>
    <s v="Hannah Rose-Donaldson"/>
    <x v="2"/>
    <x v="3"/>
    <x v="3"/>
    <x v="1"/>
    <x v="3"/>
    <n v="206.68"/>
    <n v="8"/>
    <n v="0"/>
    <n v="4.67"/>
  </r>
  <r>
    <n v="5409"/>
    <s v="NZ-2022-763386"/>
    <x v="886"/>
    <d v="2022-05-07T00:00:00"/>
    <x v="4"/>
    <s v="Second Class"/>
    <s v="SH-7969"/>
    <s v="Shane Davies"/>
    <x v="1"/>
    <x v="3"/>
    <x v="3"/>
    <x v="0"/>
    <x v="10"/>
    <n v="1214.29"/>
    <n v="1"/>
    <n v="0.1"/>
    <n v="312.35000000000002"/>
  </r>
  <r>
    <n v="5410"/>
    <s v="NZ-2021-480001"/>
    <x v="674"/>
    <d v="2021-08-20T00:00:00"/>
    <x v="1"/>
    <s v="Standard Class"/>
    <s v="CA-6091"/>
    <s v="Callum Simmons"/>
    <x v="1"/>
    <x v="4"/>
    <x v="4"/>
    <x v="1"/>
    <x v="1"/>
    <n v="141.44"/>
    <n v="3"/>
    <n v="0"/>
    <n v="38.85"/>
  </r>
  <r>
    <n v="5411"/>
    <s v="NZ-2023-686439"/>
    <x v="1204"/>
    <d v="2023-06-16T00:00:00"/>
    <x v="0"/>
    <s v="Standard Class"/>
    <s v="NA-4627"/>
    <s v="Natasha Allen"/>
    <x v="1"/>
    <x v="1"/>
    <x v="1"/>
    <x v="1"/>
    <x v="7"/>
    <n v="1009.42"/>
    <n v="10"/>
    <n v="0.15"/>
    <n v="5.1100000000000003"/>
  </r>
  <r>
    <n v="5412"/>
    <s v="NZ-2022-317054"/>
    <x v="971"/>
    <d v="2022-09-05T00:00:00"/>
    <x v="4"/>
    <s v="Standard Class"/>
    <s v="BE-1455"/>
    <s v="Ben Dillon"/>
    <x v="0"/>
    <x v="7"/>
    <x v="7"/>
    <x v="1"/>
    <x v="7"/>
    <n v="485.92"/>
    <n v="1"/>
    <n v="0"/>
    <n v="69.569999999999993"/>
  </r>
  <r>
    <n v="5413"/>
    <s v="NZ-2023-967333"/>
    <x v="1028"/>
    <d v="2023-06-28T00:00:00"/>
    <x v="0"/>
    <s v="First Class"/>
    <s v="IS-6962"/>
    <s v="Isaiah Jones"/>
    <x v="1"/>
    <x v="7"/>
    <x v="7"/>
    <x v="1"/>
    <x v="8"/>
    <n v="348.85"/>
    <n v="5"/>
    <n v="0.15"/>
    <n v="70.52"/>
  </r>
  <r>
    <n v="5414"/>
    <s v="NZ-2021-414595"/>
    <x v="673"/>
    <d v="2021-10-15T00:00:00"/>
    <x v="1"/>
    <s v="Standard Class"/>
    <s v="MA-7131"/>
    <s v="Maree Waller-Hepburn"/>
    <x v="0"/>
    <x v="7"/>
    <x v="7"/>
    <x v="2"/>
    <x v="11"/>
    <n v="544.26"/>
    <n v="10"/>
    <n v="0"/>
    <n v="113.45"/>
  </r>
  <r>
    <n v="5415"/>
    <s v="NZ-2023-434866"/>
    <x v="322"/>
    <d v="2023-02-06T00:00:00"/>
    <x v="0"/>
    <s v="Same Day"/>
    <s v="DE-8076"/>
    <s v="Dean McPherson"/>
    <x v="1"/>
    <x v="8"/>
    <x v="8"/>
    <x v="1"/>
    <x v="7"/>
    <n v="781.66"/>
    <n v="2"/>
    <n v="0.15"/>
    <n v="130.69999999999999"/>
  </r>
  <r>
    <n v="5416"/>
    <s v="NZ-2021-342509"/>
    <x v="314"/>
    <d v="2021-10-08T00:00:00"/>
    <x v="1"/>
    <s v="First Class"/>
    <s v="FI-7887"/>
    <s v="Fiona Mears"/>
    <x v="2"/>
    <x v="1"/>
    <x v="1"/>
    <x v="2"/>
    <x v="5"/>
    <n v="504.11"/>
    <n v="8"/>
    <n v="0.15"/>
    <n v="117.86"/>
  </r>
  <r>
    <n v="5417"/>
    <s v="NZ-2022-953298"/>
    <x v="308"/>
    <d v="2022-11-27T00:00:00"/>
    <x v="4"/>
    <s v="Same Day"/>
    <s v="ET-7825"/>
    <s v="Ethan Stratford"/>
    <x v="0"/>
    <x v="2"/>
    <x v="2"/>
    <x v="1"/>
    <x v="8"/>
    <n v="407.52"/>
    <n v="9"/>
    <n v="0.1"/>
    <n v="33.75"/>
  </r>
  <r>
    <n v="5418"/>
    <s v="NZ-2022-472965"/>
    <x v="488"/>
    <d v="2022-12-07T00:00:00"/>
    <x v="4"/>
    <s v="Standard Class"/>
    <s v="GO-5276"/>
    <s v="Gordon Gill"/>
    <x v="0"/>
    <x v="1"/>
    <x v="1"/>
    <x v="0"/>
    <x v="0"/>
    <n v="21"/>
    <n v="10"/>
    <n v="0.2"/>
    <n v="0.34"/>
  </r>
  <r>
    <n v="5419"/>
    <s v="NZ-2023-257461"/>
    <x v="160"/>
    <d v="2023-08-01T00:00:00"/>
    <x v="0"/>
    <s v="Second Class"/>
    <s v="FI-5390"/>
    <s v="Fiona Davidson-Cook"/>
    <x v="2"/>
    <x v="7"/>
    <x v="7"/>
    <x v="2"/>
    <x v="11"/>
    <n v="495.91"/>
    <n v="1"/>
    <n v="0.1"/>
    <n v="120.94"/>
  </r>
  <r>
    <n v="5420"/>
    <s v="NZ-2021-331823"/>
    <x v="80"/>
    <d v="2021-12-25T00:00:00"/>
    <x v="1"/>
    <s v="Second Class"/>
    <s v="LY-7029"/>
    <s v="Lynley Steer"/>
    <x v="1"/>
    <x v="7"/>
    <x v="7"/>
    <x v="1"/>
    <x v="1"/>
    <n v="657.41"/>
    <n v="7"/>
    <n v="0.2"/>
    <n v="37.880000000000003"/>
  </r>
  <r>
    <n v="5421"/>
    <s v="NZ-2021-679896"/>
    <x v="1422"/>
    <d v="2021-09-05T00:00:00"/>
    <x v="1"/>
    <s v="Second Class"/>
    <s v="JO-5838"/>
    <s v="Jordan Sheridan"/>
    <x v="0"/>
    <x v="8"/>
    <x v="8"/>
    <x v="1"/>
    <x v="8"/>
    <n v="196.02"/>
    <n v="5"/>
    <n v="0.15"/>
    <n v="2.95"/>
  </r>
  <r>
    <n v="5422"/>
    <s v="NZ-2023-237021"/>
    <x v="1004"/>
    <d v="2023-02-25T00:00:00"/>
    <x v="0"/>
    <s v="Same Day"/>
    <s v="JI-4112"/>
    <s v="Jill Linton"/>
    <x v="0"/>
    <x v="0"/>
    <x v="0"/>
    <x v="1"/>
    <x v="1"/>
    <n v="792.81"/>
    <n v="6"/>
    <n v="0.15"/>
    <n v="171.48"/>
  </r>
  <r>
    <n v="5423"/>
    <s v="NZ-2023-795662"/>
    <x v="757"/>
    <d v="2023-04-09T00:00:00"/>
    <x v="0"/>
    <s v="First Class"/>
    <s v="ET-8004"/>
    <s v="Ethan Middleton"/>
    <x v="0"/>
    <x v="1"/>
    <x v="1"/>
    <x v="2"/>
    <x v="9"/>
    <n v="1023.3"/>
    <n v="9"/>
    <n v="0.1"/>
    <n v="102.34"/>
  </r>
  <r>
    <n v="5424"/>
    <s v="NZ-2024-844505"/>
    <x v="953"/>
    <d v="2024-10-05T00:00:00"/>
    <x v="2"/>
    <s v="First Class"/>
    <s v="PA-6443"/>
    <s v="Paul Pearce"/>
    <x v="2"/>
    <x v="4"/>
    <x v="4"/>
    <x v="2"/>
    <x v="11"/>
    <n v="994.45"/>
    <n v="8"/>
    <n v="0.1"/>
    <n v="140.68"/>
  </r>
  <r>
    <n v="5425"/>
    <s v="NZ-2024-342930"/>
    <x v="428"/>
    <d v="2024-05-18T00:00:00"/>
    <x v="2"/>
    <s v="Standard Class"/>
    <s v="BL-7036"/>
    <s v="Blair Hope"/>
    <x v="1"/>
    <x v="2"/>
    <x v="2"/>
    <x v="0"/>
    <x v="6"/>
    <n v="968.49"/>
    <n v="6"/>
    <n v="0.2"/>
    <n v="22.57"/>
  </r>
  <r>
    <n v="5426"/>
    <s v="NZ-2024-890652"/>
    <x v="1320"/>
    <d v="2024-06-08T00:00:00"/>
    <x v="2"/>
    <s v="First Class"/>
    <s v="JA-5489"/>
    <s v="James Frost"/>
    <x v="0"/>
    <x v="4"/>
    <x v="4"/>
    <x v="1"/>
    <x v="1"/>
    <n v="1382.4"/>
    <n v="1"/>
    <n v="0.1"/>
    <n v="63.67"/>
  </r>
  <r>
    <n v="5427"/>
    <s v="NZ-2024-726637"/>
    <x v="208"/>
    <d v="2024-06-01T00:00:00"/>
    <x v="2"/>
    <s v="Same Day"/>
    <s v="RA-4903"/>
    <s v="Rachel Read"/>
    <x v="0"/>
    <x v="7"/>
    <x v="7"/>
    <x v="2"/>
    <x v="5"/>
    <n v="620.29999999999995"/>
    <n v="9"/>
    <n v="0.2"/>
    <n v="1.1399999999999999"/>
  </r>
  <r>
    <n v="5428"/>
    <s v="NZ-2024-529264"/>
    <x v="442"/>
    <d v="2024-11-01T00:00:00"/>
    <x v="2"/>
    <s v="Standard Class"/>
    <s v="OL-2088"/>
    <s v="Oliver Webby"/>
    <x v="1"/>
    <x v="7"/>
    <x v="7"/>
    <x v="1"/>
    <x v="7"/>
    <n v="622.29"/>
    <n v="10"/>
    <n v="0.15"/>
    <n v="55.09"/>
  </r>
  <r>
    <n v="5429"/>
    <s v="NZ-2023-382448"/>
    <x v="1428"/>
    <d v="2023-09-10T00:00:00"/>
    <x v="0"/>
    <s v="Second Class"/>
    <s v="RO-7932"/>
    <s v="Ross Tait"/>
    <x v="2"/>
    <x v="2"/>
    <x v="2"/>
    <x v="2"/>
    <x v="9"/>
    <n v="693.84"/>
    <n v="2"/>
    <n v="0"/>
    <n v="0.83"/>
  </r>
  <r>
    <n v="5430"/>
    <s v="NZ-2025-163021"/>
    <x v="854"/>
    <d v="2025-05-05T00:00:00"/>
    <x v="3"/>
    <s v="Same Day"/>
    <s v="IA-9284"/>
    <s v="Ian Bright-Johnston"/>
    <x v="2"/>
    <x v="0"/>
    <x v="0"/>
    <x v="2"/>
    <x v="11"/>
    <n v="1230.53"/>
    <n v="8"/>
    <n v="0"/>
    <n v="271.93"/>
  </r>
  <r>
    <n v="5431"/>
    <s v="NZ-2024-678901"/>
    <x v="1221"/>
    <d v="2024-12-26T00:00:00"/>
    <x v="2"/>
    <s v="Second Class"/>
    <s v="RY-1973"/>
    <s v="Ryan Furness"/>
    <x v="2"/>
    <x v="9"/>
    <x v="6"/>
    <x v="2"/>
    <x v="5"/>
    <n v="1416.21"/>
    <n v="7"/>
    <n v="0.15"/>
    <n v="211.93"/>
  </r>
  <r>
    <n v="5432"/>
    <s v="NZ-2022-267788"/>
    <x v="1336"/>
    <d v="2022-05-28T00:00:00"/>
    <x v="4"/>
    <s v="Same Day"/>
    <s v="RA-5776"/>
    <s v="Raewyn Love-Francis"/>
    <x v="1"/>
    <x v="7"/>
    <x v="7"/>
    <x v="2"/>
    <x v="9"/>
    <n v="997.89"/>
    <n v="4"/>
    <n v="0"/>
    <n v="103.36"/>
  </r>
  <r>
    <n v="5433"/>
    <s v="NZ-2025-329827"/>
    <x v="1145"/>
    <d v="2025-02-27T00:00:00"/>
    <x v="3"/>
    <s v="First Class"/>
    <s v="JO-4055"/>
    <s v="Joshua Flood"/>
    <x v="0"/>
    <x v="7"/>
    <x v="7"/>
    <x v="1"/>
    <x v="8"/>
    <n v="550.29999999999995"/>
    <n v="5"/>
    <n v="0.1"/>
    <n v="71.37"/>
  </r>
  <r>
    <n v="5434"/>
    <s v="NZ-2023-476582"/>
    <x v="1249"/>
    <d v="2023-08-15T00:00:00"/>
    <x v="0"/>
    <s v="Second Class"/>
    <s v="CH-4571"/>
    <s v="Charles Stewart"/>
    <x v="1"/>
    <x v="0"/>
    <x v="0"/>
    <x v="2"/>
    <x v="11"/>
    <n v="1433.43"/>
    <n v="5"/>
    <n v="0.2"/>
    <n v="285.18"/>
  </r>
  <r>
    <n v="5435"/>
    <s v="NZ-2022-444670"/>
    <x v="178"/>
    <d v="2023-01-04T00:00:00"/>
    <x v="0"/>
    <s v="Standard Class"/>
    <s v="EL-9800"/>
    <s v="Ella Ching"/>
    <x v="1"/>
    <x v="5"/>
    <x v="5"/>
    <x v="2"/>
    <x v="2"/>
    <n v="868.17"/>
    <n v="3"/>
    <n v="0.1"/>
    <n v="4"/>
  </r>
  <r>
    <n v="5436"/>
    <s v="NZ-2024-716950"/>
    <x v="754"/>
    <d v="2024-10-24T00:00:00"/>
    <x v="2"/>
    <s v="First Class"/>
    <s v="ET-3495"/>
    <s v="Ethan Mitchell-Drake"/>
    <x v="0"/>
    <x v="4"/>
    <x v="4"/>
    <x v="2"/>
    <x v="2"/>
    <n v="864.33"/>
    <n v="7"/>
    <n v="0.2"/>
    <n v="184.62"/>
  </r>
  <r>
    <n v="5437"/>
    <s v="NZ-2023-509724"/>
    <x v="1405"/>
    <d v="2023-09-17T00:00:00"/>
    <x v="0"/>
    <s v="Second Class"/>
    <s v="JO-9021"/>
    <s v="Joanne Harper-Seymour"/>
    <x v="2"/>
    <x v="1"/>
    <x v="1"/>
    <x v="2"/>
    <x v="5"/>
    <n v="169.68"/>
    <n v="4"/>
    <n v="0"/>
    <n v="12.34"/>
  </r>
  <r>
    <n v="5438"/>
    <s v="NZ-2021-134587"/>
    <x v="707"/>
    <d v="2021-10-29T00:00:00"/>
    <x v="1"/>
    <s v="Same Day"/>
    <s v="AN-1329"/>
    <s v="Antony Watt"/>
    <x v="0"/>
    <x v="6"/>
    <x v="6"/>
    <x v="0"/>
    <x v="10"/>
    <n v="729.57"/>
    <n v="8"/>
    <n v="0.1"/>
    <n v="185.87"/>
  </r>
  <r>
    <n v="5439"/>
    <s v="NZ-2023-305780"/>
    <x v="841"/>
    <d v="2023-02-17T00:00:00"/>
    <x v="0"/>
    <s v="First Class"/>
    <s v="JO-3899"/>
    <s v="Jordan Lammas"/>
    <x v="1"/>
    <x v="4"/>
    <x v="4"/>
    <x v="1"/>
    <x v="3"/>
    <n v="851.99"/>
    <n v="5"/>
    <n v="0.2"/>
    <n v="17.91"/>
  </r>
  <r>
    <n v="5440"/>
    <s v="NZ-2021-499648"/>
    <x v="17"/>
    <d v="2021-10-28T00:00:00"/>
    <x v="1"/>
    <s v="Same Day"/>
    <s v="PE-3954"/>
    <s v="Peter Carter"/>
    <x v="0"/>
    <x v="9"/>
    <x v="6"/>
    <x v="0"/>
    <x v="0"/>
    <n v="704.04"/>
    <n v="3"/>
    <n v="0"/>
    <n v="130.18"/>
  </r>
  <r>
    <n v="5441"/>
    <s v="NZ-2021-462747"/>
    <x v="1274"/>
    <d v="2021-12-30T00:00:00"/>
    <x v="1"/>
    <s v="First Class"/>
    <s v="KY-2537"/>
    <s v="Kyle Strawbridge"/>
    <x v="0"/>
    <x v="1"/>
    <x v="1"/>
    <x v="1"/>
    <x v="7"/>
    <n v="255.72"/>
    <n v="5"/>
    <n v="0.15"/>
    <n v="38.83"/>
  </r>
  <r>
    <n v="5442"/>
    <s v="NZ-2023-963100"/>
    <x v="305"/>
    <d v="2023-08-16T00:00:00"/>
    <x v="0"/>
    <s v="Second Class"/>
    <s v="RA-5882"/>
    <s v="Rachael Miller"/>
    <x v="0"/>
    <x v="2"/>
    <x v="2"/>
    <x v="2"/>
    <x v="11"/>
    <n v="636.47"/>
    <n v="7"/>
    <n v="0.15"/>
    <n v="91.66"/>
  </r>
  <r>
    <n v="5443"/>
    <s v="NZ-2022-699380"/>
    <x v="991"/>
    <d v="2022-10-12T00:00:00"/>
    <x v="4"/>
    <s v="Same Day"/>
    <s v="CA-6227"/>
    <s v="Caleb O'Connell"/>
    <x v="2"/>
    <x v="9"/>
    <x v="6"/>
    <x v="1"/>
    <x v="1"/>
    <n v="983.09"/>
    <n v="9"/>
    <n v="0"/>
    <n v="195.23"/>
  </r>
  <r>
    <n v="5444"/>
    <s v="NZ-2023-684188"/>
    <x v="1135"/>
    <d v="2023-03-14T00:00:00"/>
    <x v="0"/>
    <s v="First Class"/>
    <s v="AN-4177"/>
    <s v="Anthony Turnbull"/>
    <x v="0"/>
    <x v="0"/>
    <x v="0"/>
    <x v="0"/>
    <x v="4"/>
    <n v="843.98"/>
    <n v="8"/>
    <n v="0.1"/>
    <n v="149.05000000000001"/>
  </r>
  <r>
    <n v="5445"/>
    <s v="NZ-2022-691748"/>
    <x v="253"/>
    <d v="2022-04-07T00:00:00"/>
    <x v="4"/>
    <s v="First Class"/>
    <s v="BL-4565"/>
    <s v="Blake Morgan"/>
    <x v="0"/>
    <x v="9"/>
    <x v="6"/>
    <x v="0"/>
    <x v="10"/>
    <n v="496.14"/>
    <n v="10"/>
    <n v="0.15"/>
    <n v="39.74"/>
  </r>
  <r>
    <n v="5446"/>
    <s v="NZ-2024-247122"/>
    <x v="661"/>
    <d v="2024-02-22T00:00:00"/>
    <x v="2"/>
    <s v="Standard Class"/>
    <s v="WA-1104"/>
    <s v="Wayne Pollard-Humphrey"/>
    <x v="2"/>
    <x v="0"/>
    <x v="0"/>
    <x v="2"/>
    <x v="2"/>
    <n v="54.28"/>
    <n v="1"/>
    <n v="0.2"/>
    <n v="1.22"/>
  </r>
  <r>
    <n v="5447"/>
    <s v="NZ-2023-682673"/>
    <x v="1125"/>
    <d v="2023-07-14T00:00:00"/>
    <x v="0"/>
    <s v="First Class"/>
    <s v="PA-6944"/>
    <s v="Patrick Olsen"/>
    <x v="0"/>
    <x v="3"/>
    <x v="3"/>
    <x v="2"/>
    <x v="5"/>
    <n v="405.68"/>
    <n v="5"/>
    <n v="0"/>
    <n v="70.06"/>
  </r>
  <r>
    <n v="5448"/>
    <s v="NZ-2025-282028"/>
    <x v="57"/>
    <d v="2025-04-05T00:00:00"/>
    <x v="3"/>
    <s v="Second Class"/>
    <s v="HA-2208"/>
    <s v="Hamish Freeman-Baker"/>
    <x v="1"/>
    <x v="4"/>
    <x v="4"/>
    <x v="0"/>
    <x v="0"/>
    <n v="548.45000000000005"/>
    <n v="10"/>
    <n v="0.1"/>
    <n v="109.31"/>
  </r>
  <r>
    <n v="5449"/>
    <s v="NZ-2024-768125"/>
    <x v="493"/>
    <d v="2024-12-04T00:00:00"/>
    <x v="2"/>
    <s v="First Class"/>
    <s v="NI-5003"/>
    <s v="Nigel Cameron"/>
    <x v="0"/>
    <x v="0"/>
    <x v="0"/>
    <x v="2"/>
    <x v="5"/>
    <n v="1453.08"/>
    <n v="2"/>
    <n v="0"/>
    <n v="359.1"/>
  </r>
  <r>
    <n v="5450"/>
    <s v="NZ-2022-334278"/>
    <x v="1194"/>
    <d v="2022-07-26T00:00:00"/>
    <x v="4"/>
    <s v="First Class"/>
    <s v="HA-2610"/>
    <s v="Harrison Brown"/>
    <x v="1"/>
    <x v="7"/>
    <x v="7"/>
    <x v="0"/>
    <x v="10"/>
    <n v="340.46"/>
    <n v="8"/>
    <n v="0.1"/>
    <n v="41.39"/>
  </r>
  <r>
    <n v="5451"/>
    <s v="NZ-2025-621578"/>
    <x v="1105"/>
    <d v="2025-02-16T00:00:00"/>
    <x v="3"/>
    <s v="Second Class"/>
    <s v="CH-1063"/>
    <s v="Christopher Holmes"/>
    <x v="2"/>
    <x v="8"/>
    <x v="8"/>
    <x v="1"/>
    <x v="1"/>
    <n v="1056.47"/>
    <n v="6"/>
    <n v="0.1"/>
    <n v="267.73"/>
  </r>
  <r>
    <n v="5452"/>
    <s v="NZ-2021-956777"/>
    <x v="418"/>
    <d v="2021-07-21T00:00:00"/>
    <x v="1"/>
    <s v="First Class"/>
    <s v="LO-4434"/>
    <s v="Louise Williams"/>
    <x v="0"/>
    <x v="7"/>
    <x v="7"/>
    <x v="0"/>
    <x v="0"/>
    <n v="731.65"/>
    <n v="4"/>
    <n v="0.1"/>
    <n v="188.53"/>
  </r>
  <r>
    <n v="5453"/>
    <s v="NZ-2022-486811"/>
    <x v="613"/>
    <d v="2022-02-22T00:00:00"/>
    <x v="4"/>
    <s v="Second Class"/>
    <s v="MU-1750"/>
    <s v="Murray Butler"/>
    <x v="2"/>
    <x v="9"/>
    <x v="6"/>
    <x v="0"/>
    <x v="0"/>
    <n v="541.82000000000005"/>
    <n v="2"/>
    <n v="0.15"/>
    <n v="119.69"/>
  </r>
  <r>
    <n v="5454"/>
    <s v="NZ-2024-647479"/>
    <x v="1367"/>
    <d v="2024-01-20T00:00:00"/>
    <x v="2"/>
    <s v="Standard Class"/>
    <s v="KA-7417"/>
    <s v="Katie Tanner-Herd"/>
    <x v="2"/>
    <x v="0"/>
    <x v="0"/>
    <x v="1"/>
    <x v="1"/>
    <n v="886.27"/>
    <n v="3"/>
    <n v="0.1"/>
    <n v="131.63999999999999"/>
  </r>
  <r>
    <n v="5455"/>
    <s v="NZ-2022-263352"/>
    <x v="886"/>
    <d v="2022-05-03T00:00:00"/>
    <x v="4"/>
    <s v="First Class"/>
    <s v="HE-5098"/>
    <s v="Helen Gledhill"/>
    <x v="0"/>
    <x v="5"/>
    <x v="5"/>
    <x v="0"/>
    <x v="0"/>
    <n v="59.83"/>
    <n v="8"/>
    <n v="0"/>
    <n v="13.63"/>
  </r>
  <r>
    <n v="5456"/>
    <s v="NZ-2024-315626"/>
    <x v="595"/>
    <d v="2024-12-05T00:00:00"/>
    <x v="2"/>
    <s v="First Class"/>
    <s v="CA-6323"/>
    <s v="Cameron Dick-Knight"/>
    <x v="2"/>
    <x v="4"/>
    <x v="4"/>
    <x v="1"/>
    <x v="1"/>
    <n v="290.79000000000002"/>
    <n v="6"/>
    <n v="0.2"/>
    <n v="54.13"/>
  </r>
  <r>
    <n v="5457"/>
    <s v="NZ-2022-586114"/>
    <x v="810"/>
    <d v="2022-08-13T00:00:00"/>
    <x v="4"/>
    <s v="Second Class"/>
    <s v="EM-6885"/>
    <s v="Emily Hay"/>
    <x v="2"/>
    <x v="0"/>
    <x v="0"/>
    <x v="0"/>
    <x v="4"/>
    <n v="1473.99"/>
    <n v="9"/>
    <n v="0"/>
    <n v="266.33"/>
  </r>
  <r>
    <n v="5458"/>
    <s v="NZ-2022-715686"/>
    <x v="691"/>
    <d v="2022-01-08T00:00:00"/>
    <x v="4"/>
    <s v="Standard Class"/>
    <s v="GR-6203"/>
    <s v="Grant McCormick-Jenkins"/>
    <x v="2"/>
    <x v="8"/>
    <x v="8"/>
    <x v="2"/>
    <x v="11"/>
    <n v="1290.6300000000001"/>
    <n v="2"/>
    <n v="0.15"/>
    <n v="266.05"/>
  </r>
  <r>
    <n v="5459"/>
    <s v="NZ-2024-563799"/>
    <x v="122"/>
    <d v="2024-11-28T00:00:00"/>
    <x v="2"/>
    <s v="First Class"/>
    <s v="CA-1704"/>
    <s v="Catherine Peters"/>
    <x v="0"/>
    <x v="7"/>
    <x v="7"/>
    <x v="0"/>
    <x v="10"/>
    <n v="810.77"/>
    <n v="7"/>
    <n v="0"/>
    <n v="82.01"/>
  </r>
  <r>
    <n v="5460"/>
    <s v="NZ-2023-963677"/>
    <x v="404"/>
    <d v="2023-05-11T00:00:00"/>
    <x v="0"/>
    <s v="First Class"/>
    <s v="KA-5494"/>
    <s v="Karen Carter-Alve"/>
    <x v="2"/>
    <x v="3"/>
    <x v="3"/>
    <x v="1"/>
    <x v="1"/>
    <n v="1064.49"/>
    <n v="4"/>
    <n v="0.1"/>
    <n v="57.54"/>
  </r>
  <r>
    <n v="5461"/>
    <s v="NZ-2024-390824"/>
    <x v="226"/>
    <d v="2024-11-17T00:00:00"/>
    <x v="2"/>
    <s v="Standard Class"/>
    <s v="CH-4920"/>
    <s v="Chelsea Gore-Scott"/>
    <x v="0"/>
    <x v="8"/>
    <x v="8"/>
    <x v="0"/>
    <x v="6"/>
    <n v="480.52"/>
    <n v="1"/>
    <n v="0.2"/>
    <n v="15.22"/>
  </r>
  <r>
    <n v="5462"/>
    <s v="NZ-2023-214774"/>
    <x v="1330"/>
    <d v="2023-03-05T00:00:00"/>
    <x v="0"/>
    <s v="Second Class"/>
    <s v="RI-5091"/>
    <s v="Richard Jackson"/>
    <x v="0"/>
    <x v="0"/>
    <x v="0"/>
    <x v="1"/>
    <x v="1"/>
    <n v="861.76"/>
    <n v="6"/>
    <n v="0.2"/>
    <n v="112.08"/>
  </r>
  <r>
    <n v="5463"/>
    <s v="NZ-2024-340277"/>
    <x v="39"/>
    <d v="2024-08-30T00:00:00"/>
    <x v="2"/>
    <s v="Standard Class"/>
    <s v="JO-9550"/>
    <s v="Joanne Joe"/>
    <x v="0"/>
    <x v="4"/>
    <x v="4"/>
    <x v="0"/>
    <x v="4"/>
    <n v="1211.7"/>
    <n v="2"/>
    <n v="0"/>
    <n v="314.72000000000003"/>
  </r>
  <r>
    <n v="5464"/>
    <s v="NZ-2022-757730"/>
    <x v="132"/>
    <d v="2022-07-30T00:00:00"/>
    <x v="4"/>
    <s v="Standard Class"/>
    <s v="RA-6646"/>
    <s v="Raymond York-Carter"/>
    <x v="2"/>
    <x v="1"/>
    <x v="1"/>
    <x v="1"/>
    <x v="8"/>
    <n v="1454.38"/>
    <n v="1"/>
    <n v="0.2"/>
    <n v="233.51"/>
  </r>
  <r>
    <n v="5465"/>
    <s v="NZ-2025-352119"/>
    <x v="337"/>
    <d v="2025-06-08T00:00:00"/>
    <x v="3"/>
    <s v="Second Class"/>
    <s v="ZO-2318"/>
    <s v="Zoe Allerby"/>
    <x v="0"/>
    <x v="2"/>
    <x v="2"/>
    <x v="2"/>
    <x v="5"/>
    <n v="287.17"/>
    <n v="3"/>
    <n v="0"/>
    <n v="67.5"/>
  </r>
  <r>
    <n v="5466"/>
    <s v="NZ-2022-760834"/>
    <x v="656"/>
    <d v="2022-10-04T00:00:00"/>
    <x v="4"/>
    <s v="Standard Class"/>
    <s v="AB-1133"/>
    <s v="Abby Pearson"/>
    <x v="0"/>
    <x v="4"/>
    <x v="4"/>
    <x v="1"/>
    <x v="3"/>
    <n v="463.28"/>
    <n v="1"/>
    <n v="0.1"/>
    <n v="115.37"/>
  </r>
  <r>
    <n v="5467"/>
    <s v="NZ-2023-638515"/>
    <x v="841"/>
    <d v="2023-02-18T00:00:00"/>
    <x v="0"/>
    <s v="Standard Class"/>
    <s v="MI-6055"/>
    <s v="Michelle Smith"/>
    <x v="0"/>
    <x v="5"/>
    <x v="5"/>
    <x v="2"/>
    <x v="2"/>
    <n v="988.97"/>
    <n v="8"/>
    <n v="0"/>
    <n v="110.13"/>
  </r>
  <r>
    <n v="5468"/>
    <s v="NZ-2021-167260"/>
    <x v="1117"/>
    <d v="2021-09-24T00:00:00"/>
    <x v="1"/>
    <s v="Second Class"/>
    <s v="AS-7090"/>
    <s v="Ashley Bird"/>
    <x v="2"/>
    <x v="8"/>
    <x v="8"/>
    <x v="0"/>
    <x v="4"/>
    <n v="1030.94"/>
    <n v="8"/>
    <n v="0"/>
    <n v="63.53"/>
  </r>
  <r>
    <n v="5469"/>
    <s v="NZ-2025-593226"/>
    <x v="776"/>
    <d v="2025-01-24T00:00:00"/>
    <x v="3"/>
    <s v="Standard Class"/>
    <s v="LO-5998"/>
    <s v="Louis Murphy"/>
    <x v="0"/>
    <x v="5"/>
    <x v="5"/>
    <x v="2"/>
    <x v="9"/>
    <n v="1344.84"/>
    <n v="2"/>
    <n v="0"/>
    <n v="188.31"/>
  </r>
  <r>
    <n v="5470"/>
    <s v="NZ-2021-631838"/>
    <x v="1294"/>
    <d v="2021-12-06T00:00:00"/>
    <x v="1"/>
    <s v="Second Class"/>
    <s v="TR-6684"/>
    <s v="Tracey Cameron"/>
    <x v="1"/>
    <x v="7"/>
    <x v="7"/>
    <x v="0"/>
    <x v="0"/>
    <n v="1089.3599999999999"/>
    <n v="10"/>
    <n v="0.1"/>
    <n v="100.66"/>
  </r>
  <r>
    <n v="5471"/>
    <s v="NZ-2025-289430"/>
    <x v="652"/>
    <d v="2025-04-20T00:00:00"/>
    <x v="3"/>
    <s v="Standard Class"/>
    <s v="PA-8100"/>
    <s v="Patricia Holmes"/>
    <x v="2"/>
    <x v="2"/>
    <x v="2"/>
    <x v="0"/>
    <x v="4"/>
    <n v="1295.21"/>
    <n v="6"/>
    <n v="0"/>
    <n v="213.82"/>
  </r>
  <r>
    <n v="5472"/>
    <s v="NZ-2022-630852"/>
    <x v="46"/>
    <d v="2022-11-07T00:00:00"/>
    <x v="4"/>
    <s v="Same Day"/>
    <s v="JO-8377"/>
    <s v="Joel Barr-Smith"/>
    <x v="0"/>
    <x v="1"/>
    <x v="1"/>
    <x v="0"/>
    <x v="0"/>
    <n v="758.12"/>
    <n v="9"/>
    <n v="0.15"/>
    <n v="83.52"/>
  </r>
  <r>
    <n v="5473"/>
    <s v="NZ-2023-455060"/>
    <x v="646"/>
    <d v="2023-09-19T00:00:00"/>
    <x v="0"/>
    <s v="First Class"/>
    <s v="DE-1360"/>
    <s v="Dennis Evans"/>
    <x v="1"/>
    <x v="9"/>
    <x v="6"/>
    <x v="1"/>
    <x v="8"/>
    <n v="1256.7"/>
    <n v="3"/>
    <n v="0.2"/>
    <n v="9.74"/>
  </r>
  <r>
    <n v="5474"/>
    <s v="NZ-2023-934281"/>
    <x v="433"/>
    <d v="2023-03-06T00:00:00"/>
    <x v="0"/>
    <s v="First Class"/>
    <s v="AL-5366"/>
    <s v="Alex Stratford"/>
    <x v="1"/>
    <x v="6"/>
    <x v="6"/>
    <x v="2"/>
    <x v="5"/>
    <n v="516.07000000000005"/>
    <n v="7"/>
    <n v="0"/>
    <n v="37.32"/>
  </r>
  <r>
    <n v="5475"/>
    <s v="NZ-2022-862782"/>
    <x v="482"/>
    <d v="2022-12-23T00:00:00"/>
    <x v="4"/>
    <s v="Same Day"/>
    <s v="RI-5418"/>
    <s v="Ria Donaldson"/>
    <x v="1"/>
    <x v="1"/>
    <x v="1"/>
    <x v="0"/>
    <x v="0"/>
    <n v="1239.27"/>
    <n v="6"/>
    <n v="0.2"/>
    <n v="31.16"/>
  </r>
  <r>
    <n v="5476"/>
    <s v="NZ-2023-155747"/>
    <x v="202"/>
    <d v="2023-12-01T00:00:00"/>
    <x v="0"/>
    <s v="Same Day"/>
    <s v="JA-8049"/>
    <s v="Jason Jenkins"/>
    <x v="0"/>
    <x v="6"/>
    <x v="6"/>
    <x v="2"/>
    <x v="5"/>
    <n v="393.99"/>
    <n v="10"/>
    <n v="0.1"/>
    <n v="16.89"/>
  </r>
  <r>
    <n v="5477"/>
    <s v="NZ-2023-605343"/>
    <x v="115"/>
    <d v="2023-01-12T00:00:00"/>
    <x v="0"/>
    <s v="Second Class"/>
    <s v="MA-2629"/>
    <s v="Madison Webster-Hook"/>
    <x v="1"/>
    <x v="8"/>
    <x v="8"/>
    <x v="0"/>
    <x v="0"/>
    <n v="1404.59"/>
    <n v="4"/>
    <n v="0.2"/>
    <n v="142.19999999999999"/>
  </r>
  <r>
    <n v="5478"/>
    <s v="NZ-2024-162660"/>
    <x v="1106"/>
    <d v="2024-05-29T00:00:00"/>
    <x v="2"/>
    <s v="Standard Class"/>
    <s v="NI-2129"/>
    <s v="Nicola McLean-Jones"/>
    <x v="2"/>
    <x v="3"/>
    <x v="3"/>
    <x v="2"/>
    <x v="9"/>
    <n v="1199.43"/>
    <n v="7"/>
    <n v="0.15"/>
    <n v="205.74"/>
  </r>
  <r>
    <n v="5479"/>
    <s v="NZ-2022-861751"/>
    <x v="1406"/>
    <d v="2022-09-30T00:00:00"/>
    <x v="4"/>
    <s v="Same Day"/>
    <s v="BE-6064"/>
    <s v="Benjamin Thornton"/>
    <x v="1"/>
    <x v="6"/>
    <x v="6"/>
    <x v="2"/>
    <x v="2"/>
    <n v="1242.01"/>
    <n v="5"/>
    <n v="0.15"/>
    <n v="39.75"/>
  </r>
  <r>
    <n v="5480"/>
    <s v="NZ-2021-966017"/>
    <x v="221"/>
    <d v="2021-09-19T00:00:00"/>
    <x v="1"/>
    <s v="Second Class"/>
    <s v="GA-3993"/>
    <s v="Gary Mitchell"/>
    <x v="0"/>
    <x v="9"/>
    <x v="6"/>
    <x v="1"/>
    <x v="1"/>
    <n v="723.4"/>
    <n v="10"/>
    <n v="0.1"/>
    <n v="24.22"/>
  </r>
  <r>
    <n v="5481"/>
    <s v="NZ-2021-271598"/>
    <x v="1422"/>
    <d v="2021-09-05T00:00:00"/>
    <x v="1"/>
    <s v="Same Day"/>
    <s v="EM-7823"/>
    <s v="Emily O'Connor"/>
    <x v="2"/>
    <x v="2"/>
    <x v="2"/>
    <x v="1"/>
    <x v="1"/>
    <n v="715.86"/>
    <n v="3"/>
    <n v="0.2"/>
    <n v="-10.210000000000001"/>
  </r>
  <r>
    <n v="5482"/>
    <s v="NZ-2025-545269"/>
    <x v="502"/>
    <d v="2025-05-21T00:00:00"/>
    <x v="3"/>
    <s v="Same Day"/>
    <s v="RO-2932"/>
    <s v="Robert Ward-Chapman"/>
    <x v="0"/>
    <x v="0"/>
    <x v="0"/>
    <x v="1"/>
    <x v="7"/>
    <n v="114.67"/>
    <n v="4"/>
    <n v="0.2"/>
    <n v="15.38"/>
  </r>
  <r>
    <n v="5483"/>
    <s v="NZ-2025-674329"/>
    <x v="1174"/>
    <d v="2025-01-14T00:00:00"/>
    <x v="3"/>
    <s v="Second Class"/>
    <s v="CA-5783"/>
    <s v="Carol Turner"/>
    <x v="2"/>
    <x v="6"/>
    <x v="6"/>
    <x v="2"/>
    <x v="9"/>
    <n v="234.49"/>
    <n v="8"/>
    <n v="0"/>
    <n v="51.93"/>
  </r>
  <r>
    <n v="5484"/>
    <s v="NZ-2023-253824"/>
    <x v="1226"/>
    <d v="2023-02-14T00:00:00"/>
    <x v="0"/>
    <s v="Same Day"/>
    <s v="TI-8434"/>
    <s v="Timothy Neal"/>
    <x v="2"/>
    <x v="2"/>
    <x v="2"/>
    <x v="0"/>
    <x v="4"/>
    <n v="290.62"/>
    <n v="8"/>
    <n v="0.15"/>
    <n v="-3.7"/>
  </r>
  <r>
    <n v="5485"/>
    <s v="NZ-2022-428737"/>
    <x v="1336"/>
    <d v="2022-06-01T00:00:00"/>
    <x v="4"/>
    <s v="Standard Class"/>
    <s v="RU-1709"/>
    <s v="Ruby Eden"/>
    <x v="1"/>
    <x v="2"/>
    <x v="2"/>
    <x v="1"/>
    <x v="8"/>
    <n v="51.67"/>
    <n v="6"/>
    <n v="0"/>
    <n v="8.16"/>
  </r>
  <r>
    <n v="5486"/>
    <s v="NZ-2023-980361"/>
    <x v="608"/>
    <d v="2023-06-22T00:00:00"/>
    <x v="0"/>
    <s v="Same Day"/>
    <s v="MI-7107"/>
    <s v="Mila MacDonald"/>
    <x v="2"/>
    <x v="9"/>
    <x v="6"/>
    <x v="0"/>
    <x v="0"/>
    <n v="604.9"/>
    <n v="5"/>
    <n v="0.1"/>
    <n v="95.28"/>
  </r>
  <r>
    <n v="5487"/>
    <s v="NZ-2022-654913"/>
    <x v="645"/>
    <d v="2022-11-06T00:00:00"/>
    <x v="4"/>
    <s v="Same Day"/>
    <s v="ME-3378"/>
    <s v="Melissa Potter"/>
    <x v="2"/>
    <x v="0"/>
    <x v="0"/>
    <x v="2"/>
    <x v="2"/>
    <n v="85.65"/>
    <n v="3"/>
    <n v="0"/>
    <n v="0.95"/>
  </r>
  <r>
    <n v="5488"/>
    <s v="NZ-2021-880838"/>
    <x v="95"/>
    <d v="2021-07-20T00:00:00"/>
    <x v="1"/>
    <s v="First Class"/>
    <s v="CA-2478"/>
    <s v="Catherine Chapman"/>
    <x v="2"/>
    <x v="3"/>
    <x v="3"/>
    <x v="1"/>
    <x v="1"/>
    <n v="496.13"/>
    <n v="7"/>
    <n v="0.2"/>
    <n v="76.959999999999994"/>
  </r>
  <r>
    <n v="5489"/>
    <s v="NZ-2024-120561"/>
    <x v="984"/>
    <d v="2024-09-19T00:00:00"/>
    <x v="2"/>
    <s v="Same Day"/>
    <s v="HA-1213"/>
    <s v="Hamish Brown"/>
    <x v="1"/>
    <x v="1"/>
    <x v="1"/>
    <x v="1"/>
    <x v="7"/>
    <n v="557.72"/>
    <n v="10"/>
    <n v="0"/>
    <n v="120.26"/>
  </r>
  <r>
    <n v="5490"/>
    <s v="NZ-2022-330715"/>
    <x v="1129"/>
    <d v="2022-02-04T00:00:00"/>
    <x v="4"/>
    <s v="Standard Class"/>
    <s v="ZA-6532"/>
    <s v="Zane Butcher"/>
    <x v="2"/>
    <x v="2"/>
    <x v="2"/>
    <x v="0"/>
    <x v="4"/>
    <n v="91.21"/>
    <n v="10"/>
    <n v="0.2"/>
    <n v="6.75"/>
  </r>
  <r>
    <n v="5491"/>
    <s v="NZ-2022-189545"/>
    <x v="312"/>
    <d v="2022-05-15T00:00:00"/>
    <x v="4"/>
    <s v="First Class"/>
    <s v="QU-8546"/>
    <s v="Quinn Prouse"/>
    <x v="0"/>
    <x v="0"/>
    <x v="0"/>
    <x v="0"/>
    <x v="6"/>
    <n v="1386.69"/>
    <n v="10"/>
    <n v="0"/>
    <n v="329.51"/>
  </r>
  <r>
    <n v="5492"/>
    <s v="NZ-2024-292831"/>
    <x v="1114"/>
    <d v="2024-09-05T00:00:00"/>
    <x v="2"/>
    <s v="Standard Class"/>
    <s v="RI-1460"/>
    <s v="Richard O'Connor"/>
    <x v="0"/>
    <x v="0"/>
    <x v="0"/>
    <x v="2"/>
    <x v="9"/>
    <n v="1081.4100000000001"/>
    <n v="4"/>
    <n v="0"/>
    <n v="147.13"/>
  </r>
  <r>
    <n v="5493"/>
    <s v="NZ-2023-203975"/>
    <x v="1409"/>
    <d v="2023-06-11T00:00:00"/>
    <x v="0"/>
    <s v="Same Day"/>
    <s v="JO-7852"/>
    <s v="Jocelyn Morgan"/>
    <x v="1"/>
    <x v="7"/>
    <x v="7"/>
    <x v="0"/>
    <x v="6"/>
    <n v="129.69"/>
    <n v="1"/>
    <n v="0.2"/>
    <n v="4.76"/>
  </r>
  <r>
    <n v="5494"/>
    <s v="NZ-2025-881388"/>
    <x v="339"/>
    <d v="2025-05-01T00:00:00"/>
    <x v="3"/>
    <s v="Same Day"/>
    <s v="RO-6958"/>
    <s v="Robert Smith-Hart"/>
    <x v="0"/>
    <x v="0"/>
    <x v="0"/>
    <x v="1"/>
    <x v="3"/>
    <n v="890.73"/>
    <n v="3"/>
    <n v="0.15"/>
    <n v="10.43"/>
  </r>
  <r>
    <n v="5495"/>
    <s v="NZ-2022-910800"/>
    <x v="308"/>
    <d v="2022-11-28T00:00:00"/>
    <x v="4"/>
    <s v="First Class"/>
    <s v="AN-1920"/>
    <s v="Anne Fitzgerald"/>
    <x v="0"/>
    <x v="5"/>
    <x v="5"/>
    <x v="2"/>
    <x v="2"/>
    <n v="777.45"/>
    <n v="4"/>
    <n v="0.2"/>
    <n v="131.78"/>
  </r>
  <r>
    <n v="5496"/>
    <s v="NZ-2021-972090"/>
    <x v="166"/>
    <d v="2021-08-30T00:00:00"/>
    <x v="1"/>
    <s v="Standard Class"/>
    <s v="PH-7452"/>
    <s v="Philip Field"/>
    <x v="1"/>
    <x v="0"/>
    <x v="0"/>
    <x v="2"/>
    <x v="9"/>
    <n v="949.74"/>
    <n v="2"/>
    <n v="0.1"/>
    <n v="200.6"/>
  </r>
  <r>
    <n v="5497"/>
    <s v="NZ-2024-906289"/>
    <x v="956"/>
    <d v="2024-02-01T00:00:00"/>
    <x v="2"/>
    <s v="Same Day"/>
    <s v="MI-6082"/>
    <s v="Michael Toms"/>
    <x v="1"/>
    <x v="0"/>
    <x v="0"/>
    <x v="1"/>
    <x v="3"/>
    <n v="1290.32"/>
    <n v="6"/>
    <n v="0.1"/>
    <n v="-2.71"/>
  </r>
  <r>
    <n v="5498"/>
    <s v="NZ-2022-273929"/>
    <x v="1329"/>
    <d v="2022-07-12T00:00:00"/>
    <x v="4"/>
    <s v="First Class"/>
    <s v="SA-6082"/>
    <s v="Sarah Craig"/>
    <x v="2"/>
    <x v="6"/>
    <x v="6"/>
    <x v="2"/>
    <x v="11"/>
    <n v="66.040000000000006"/>
    <n v="10"/>
    <n v="0"/>
    <n v="15.25"/>
  </r>
  <r>
    <n v="5499"/>
    <s v="NZ-2023-277486"/>
    <x v="1172"/>
    <d v="2023-04-22T00:00:00"/>
    <x v="0"/>
    <s v="Second Class"/>
    <s v="ME-7813"/>
    <s v="Megan Roberts"/>
    <x v="2"/>
    <x v="0"/>
    <x v="0"/>
    <x v="0"/>
    <x v="4"/>
    <n v="517.9"/>
    <n v="8"/>
    <n v="0"/>
    <n v="92.85"/>
  </r>
  <r>
    <n v="5500"/>
    <s v="NZ-2024-941763"/>
    <x v="180"/>
    <d v="2024-07-05T00:00:00"/>
    <x v="2"/>
    <s v="Standard Class"/>
    <s v="RI-9016"/>
    <s v="Richard Evans"/>
    <x v="1"/>
    <x v="7"/>
    <x v="7"/>
    <x v="2"/>
    <x v="9"/>
    <n v="1394.73"/>
    <n v="3"/>
    <n v="0.2"/>
    <n v="125.44"/>
  </r>
  <r>
    <n v="5501"/>
    <s v="NZ-2025-804832"/>
    <x v="1163"/>
    <d v="2025-02-08T00:00:00"/>
    <x v="3"/>
    <s v="Second Class"/>
    <s v="JE-2520"/>
    <s v="Jessica Pope"/>
    <x v="1"/>
    <x v="9"/>
    <x v="6"/>
    <x v="0"/>
    <x v="6"/>
    <n v="24.59"/>
    <n v="1"/>
    <n v="0.1"/>
    <n v="5.86"/>
  </r>
  <r>
    <n v="5502"/>
    <s v="NZ-2024-125900"/>
    <x v="653"/>
    <d v="2024-08-22T00:00:00"/>
    <x v="2"/>
    <s v="Second Class"/>
    <s v="LO-3482"/>
    <s v="Logan Moore"/>
    <x v="2"/>
    <x v="9"/>
    <x v="6"/>
    <x v="0"/>
    <x v="4"/>
    <n v="253.42"/>
    <n v="1"/>
    <n v="0"/>
    <n v="60.24"/>
  </r>
  <r>
    <n v="5503"/>
    <s v="NZ-2023-573631"/>
    <x v="877"/>
    <d v="2023-01-19T00:00:00"/>
    <x v="0"/>
    <s v="Standard Class"/>
    <s v="WI-4260"/>
    <s v="William Strawbridge"/>
    <x v="0"/>
    <x v="4"/>
    <x v="4"/>
    <x v="1"/>
    <x v="7"/>
    <n v="1203.44"/>
    <n v="2"/>
    <n v="0.2"/>
    <n v="213.36"/>
  </r>
  <r>
    <n v="5504"/>
    <s v="NZ-2024-329550"/>
    <x v="74"/>
    <d v="2024-04-07T00:00:00"/>
    <x v="2"/>
    <s v="Same Day"/>
    <s v="RO-7840"/>
    <s v="Robert Whyte"/>
    <x v="1"/>
    <x v="5"/>
    <x v="5"/>
    <x v="2"/>
    <x v="2"/>
    <n v="357.74"/>
    <n v="10"/>
    <n v="0"/>
    <n v="103.53"/>
  </r>
  <r>
    <n v="5505"/>
    <s v="NZ-2024-566888"/>
    <x v="152"/>
    <d v="2024-12-16T00:00:00"/>
    <x v="2"/>
    <s v="Same Day"/>
    <s v="TO-7111"/>
    <s v="Toby Mayo"/>
    <x v="0"/>
    <x v="9"/>
    <x v="6"/>
    <x v="0"/>
    <x v="4"/>
    <n v="1445.49"/>
    <n v="6"/>
    <n v="0"/>
    <n v="77.69"/>
  </r>
  <r>
    <n v="5506"/>
    <s v="NZ-2024-837845"/>
    <x v="507"/>
    <d v="2024-04-30T00:00:00"/>
    <x v="2"/>
    <s v="First Class"/>
    <s v="MA-8478"/>
    <s v="Malcolm Fulton"/>
    <x v="2"/>
    <x v="1"/>
    <x v="1"/>
    <x v="0"/>
    <x v="10"/>
    <n v="1423.72"/>
    <n v="2"/>
    <n v="0"/>
    <n v="310.83999999999997"/>
  </r>
  <r>
    <n v="5507"/>
    <s v="NZ-2022-250028"/>
    <x v="1287"/>
    <d v="2022-09-24T00:00:00"/>
    <x v="4"/>
    <s v="First Class"/>
    <s v="PE-2127"/>
    <s v="Peter Gardiner"/>
    <x v="0"/>
    <x v="7"/>
    <x v="7"/>
    <x v="2"/>
    <x v="5"/>
    <n v="962.87"/>
    <n v="10"/>
    <n v="0"/>
    <n v="262.14999999999998"/>
  </r>
  <r>
    <n v="5508"/>
    <s v="NZ-2021-579313"/>
    <x v="117"/>
    <d v="2021-11-17T00:00:00"/>
    <x v="1"/>
    <s v="Second Class"/>
    <s v="SU-6607"/>
    <s v="Susan Ferguson"/>
    <x v="1"/>
    <x v="0"/>
    <x v="0"/>
    <x v="1"/>
    <x v="1"/>
    <n v="923.84"/>
    <n v="1"/>
    <n v="0"/>
    <n v="49.25"/>
  </r>
  <r>
    <n v="5509"/>
    <s v="NZ-2025-234239"/>
    <x v="1145"/>
    <d v="2025-02-25T00:00:00"/>
    <x v="3"/>
    <s v="First Class"/>
    <s v="DA-1401"/>
    <s v="David Morgan"/>
    <x v="0"/>
    <x v="2"/>
    <x v="2"/>
    <x v="0"/>
    <x v="6"/>
    <n v="1064.82"/>
    <n v="4"/>
    <n v="0.2"/>
    <n v="125.94"/>
  </r>
  <r>
    <n v="5510"/>
    <s v="NZ-2023-218008"/>
    <x v="589"/>
    <d v="2023-11-04T00:00:00"/>
    <x v="0"/>
    <s v="Same Day"/>
    <s v="SH-3434"/>
    <s v="Shannon Gilchrist"/>
    <x v="1"/>
    <x v="1"/>
    <x v="1"/>
    <x v="0"/>
    <x v="0"/>
    <n v="281.5"/>
    <n v="6"/>
    <n v="0.1"/>
    <n v="9.43"/>
  </r>
  <r>
    <n v="5511"/>
    <s v="NZ-2023-792564"/>
    <x v="219"/>
    <d v="2023-11-15T00:00:00"/>
    <x v="0"/>
    <s v="Standard Class"/>
    <s v="AN-8436"/>
    <s v="Anthony Franklin-Martin"/>
    <x v="0"/>
    <x v="1"/>
    <x v="1"/>
    <x v="2"/>
    <x v="5"/>
    <n v="731.29"/>
    <n v="6"/>
    <n v="0"/>
    <n v="9.3699999999999992"/>
  </r>
  <r>
    <n v="5512"/>
    <s v="NZ-2024-257164"/>
    <x v="1086"/>
    <d v="2024-02-24T00:00:00"/>
    <x v="2"/>
    <s v="First Class"/>
    <s v="GR-7712"/>
    <s v="Grant Scott"/>
    <x v="1"/>
    <x v="6"/>
    <x v="6"/>
    <x v="1"/>
    <x v="8"/>
    <n v="124.3"/>
    <n v="1"/>
    <n v="0"/>
    <n v="23.97"/>
  </r>
  <r>
    <n v="5513"/>
    <s v="NZ-2022-481657"/>
    <x v="378"/>
    <d v="2022-08-17T00:00:00"/>
    <x v="4"/>
    <s v="Second Class"/>
    <s v="VI-4411"/>
    <s v="Victoria Coley"/>
    <x v="2"/>
    <x v="2"/>
    <x v="2"/>
    <x v="0"/>
    <x v="6"/>
    <n v="1243.6400000000001"/>
    <n v="8"/>
    <n v="0"/>
    <n v="148.32"/>
  </r>
  <r>
    <n v="5514"/>
    <s v="NZ-2022-906717"/>
    <x v="834"/>
    <d v="2022-12-20T00:00:00"/>
    <x v="4"/>
    <s v="First Class"/>
    <s v="MA-7387"/>
    <s v="Mark Steele-Forbes"/>
    <x v="1"/>
    <x v="6"/>
    <x v="6"/>
    <x v="2"/>
    <x v="5"/>
    <n v="619.63"/>
    <n v="7"/>
    <n v="0.1"/>
    <n v="18.27"/>
  </r>
  <r>
    <n v="5515"/>
    <s v="NZ-2024-841029"/>
    <x v="876"/>
    <d v="2024-02-14T00:00:00"/>
    <x v="2"/>
    <s v="First Class"/>
    <s v="JE-4242"/>
    <s v="Jennifer Arnott"/>
    <x v="2"/>
    <x v="2"/>
    <x v="2"/>
    <x v="0"/>
    <x v="4"/>
    <n v="739.27"/>
    <n v="1"/>
    <n v="0"/>
    <n v="216.06"/>
  </r>
  <r>
    <n v="5516"/>
    <s v="NZ-2023-952696"/>
    <x v="659"/>
    <d v="2023-02-03T00:00:00"/>
    <x v="0"/>
    <s v="First Class"/>
    <s v="NI-1487"/>
    <s v="Nicole Arnott"/>
    <x v="2"/>
    <x v="4"/>
    <x v="4"/>
    <x v="1"/>
    <x v="3"/>
    <n v="771.8"/>
    <n v="2"/>
    <n v="0"/>
    <n v="161.06"/>
  </r>
  <r>
    <n v="5517"/>
    <s v="NZ-2022-924006"/>
    <x v="737"/>
    <d v="2022-10-16T00:00:00"/>
    <x v="4"/>
    <s v="First Class"/>
    <s v="PA-9569"/>
    <s v="Paul McDonald-O'Connell"/>
    <x v="1"/>
    <x v="0"/>
    <x v="0"/>
    <x v="2"/>
    <x v="2"/>
    <n v="522.71"/>
    <n v="10"/>
    <n v="0.1"/>
    <n v="102.21"/>
  </r>
  <r>
    <n v="5518"/>
    <s v="NZ-2023-665019"/>
    <x v="643"/>
    <d v="2023-05-17T00:00:00"/>
    <x v="0"/>
    <s v="Same Day"/>
    <s v="MA-6485"/>
    <s v="Mark Bright"/>
    <x v="0"/>
    <x v="4"/>
    <x v="4"/>
    <x v="0"/>
    <x v="10"/>
    <n v="155.84"/>
    <n v="10"/>
    <n v="0"/>
    <n v="14.38"/>
  </r>
  <r>
    <n v="5519"/>
    <s v="NZ-2025-120006"/>
    <x v="1219"/>
    <d v="2025-03-17T00:00:00"/>
    <x v="3"/>
    <s v="First Class"/>
    <s v="RE-5808"/>
    <s v="Rebecca Woolley"/>
    <x v="1"/>
    <x v="9"/>
    <x v="6"/>
    <x v="2"/>
    <x v="11"/>
    <n v="636.26"/>
    <n v="4"/>
    <n v="0"/>
    <n v="96.94"/>
  </r>
  <r>
    <n v="5520"/>
    <s v="NZ-2025-202974"/>
    <x v="1429"/>
    <d v="2025-06-10T00:00:00"/>
    <x v="3"/>
    <s v="Standard Class"/>
    <s v="TE-3497"/>
    <s v="Tessa Sullivan-Marshall"/>
    <x v="2"/>
    <x v="6"/>
    <x v="6"/>
    <x v="1"/>
    <x v="1"/>
    <n v="981.4"/>
    <n v="5"/>
    <n v="0.15"/>
    <n v="126.01"/>
  </r>
  <r>
    <n v="5521"/>
    <s v="NZ-2024-842392"/>
    <x v="617"/>
    <d v="2024-05-05T00:00:00"/>
    <x v="2"/>
    <s v="Second Class"/>
    <s v="NI-7050"/>
    <s v="Nicholas Foote"/>
    <x v="0"/>
    <x v="1"/>
    <x v="1"/>
    <x v="2"/>
    <x v="9"/>
    <n v="46.88"/>
    <n v="8"/>
    <n v="0.15"/>
    <n v="1.44"/>
  </r>
  <r>
    <n v="5522"/>
    <s v="NZ-2022-665717"/>
    <x v="1109"/>
    <d v="2022-04-05T00:00:00"/>
    <x v="4"/>
    <s v="Second Class"/>
    <s v="BR-2024"/>
    <s v="Brooke Murphy"/>
    <x v="1"/>
    <x v="3"/>
    <x v="3"/>
    <x v="2"/>
    <x v="2"/>
    <n v="1201.54"/>
    <n v="9"/>
    <n v="0"/>
    <n v="28.18"/>
  </r>
  <r>
    <n v="5523"/>
    <s v="NZ-2024-643291"/>
    <x v="127"/>
    <d v="2024-02-20T00:00:00"/>
    <x v="2"/>
    <s v="First Class"/>
    <s v="JE-5505"/>
    <s v="Jeremy Allen"/>
    <x v="2"/>
    <x v="2"/>
    <x v="2"/>
    <x v="2"/>
    <x v="11"/>
    <n v="260.08999999999997"/>
    <n v="2"/>
    <n v="0.15"/>
    <n v="10.9"/>
  </r>
  <r>
    <n v="5524"/>
    <s v="NZ-2021-337724"/>
    <x v="347"/>
    <d v="2021-10-27T00:00:00"/>
    <x v="1"/>
    <s v="Standard Class"/>
    <s v="DA-6263"/>
    <s v="Danielle Lang"/>
    <x v="1"/>
    <x v="7"/>
    <x v="7"/>
    <x v="2"/>
    <x v="11"/>
    <n v="61.35"/>
    <n v="8"/>
    <n v="0.1"/>
    <n v="2.2200000000000002"/>
  </r>
  <r>
    <n v="5525"/>
    <s v="NZ-2021-341878"/>
    <x v="317"/>
    <d v="2021-12-29T00:00:00"/>
    <x v="1"/>
    <s v="First Class"/>
    <s v="RO-2513"/>
    <s v="Robert Gray"/>
    <x v="2"/>
    <x v="7"/>
    <x v="7"/>
    <x v="2"/>
    <x v="9"/>
    <n v="411.01"/>
    <n v="6"/>
    <n v="0.15"/>
    <n v="94.81"/>
  </r>
  <r>
    <n v="5526"/>
    <s v="NZ-2023-996160"/>
    <x v="626"/>
    <d v="2023-12-24T00:00:00"/>
    <x v="0"/>
    <s v="Second Class"/>
    <s v="KE-1747"/>
    <s v="Kerry MacDonald-Mercer"/>
    <x v="1"/>
    <x v="7"/>
    <x v="7"/>
    <x v="2"/>
    <x v="9"/>
    <n v="586.04999999999995"/>
    <n v="10"/>
    <n v="0"/>
    <n v="84.18"/>
  </r>
  <r>
    <n v="5527"/>
    <s v="NZ-2023-944813"/>
    <x v="1430"/>
    <d v="2023-02-28T00:00:00"/>
    <x v="0"/>
    <s v="Same Day"/>
    <s v="SI-2698"/>
    <s v="Sienna Smith"/>
    <x v="0"/>
    <x v="0"/>
    <x v="0"/>
    <x v="2"/>
    <x v="2"/>
    <n v="1471.99"/>
    <n v="6"/>
    <n v="0.2"/>
    <n v="118.3"/>
  </r>
  <r>
    <n v="5528"/>
    <s v="NZ-2025-210806"/>
    <x v="748"/>
    <d v="2025-04-18T00:00:00"/>
    <x v="3"/>
    <s v="Second Class"/>
    <s v="DA-6474"/>
    <s v="Daniel Drummond-Smith"/>
    <x v="1"/>
    <x v="4"/>
    <x v="4"/>
    <x v="2"/>
    <x v="9"/>
    <n v="1380.26"/>
    <n v="8"/>
    <n v="0.2"/>
    <n v="294.52999999999997"/>
  </r>
  <r>
    <n v="5529"/>
    <s v="NZ-2022-718904"/>
    <x v="1091"/>
    <d v="2022-11-28T00:00:00"/>
    <x v="4"/>
    <s v="Second Class"/>
    <s v="SA-6227"/>
    <s v="Samuel Hansen-Furness"/>
    <x v="0"/>
    <x v="1"/>
    <x v="1"/>
    <x v="0"/>
    <x v="0"/>
    <n v="268.82"/>
    <n v="7"/>
    <n v="0"/>
    <n v="38.06"/>
  </r>
  <r>
    <n v="5530"/>
    <s v="NZ-2022-417995"/>
    <x v="1129"/>
    <d v="2022-02-04T00:00:00"/>
    <x v="4"/>
    <s v="Second Class"/>
    <s v="EL-5975"/>
    <s v="Ella Gibb"/>
    <x v="0"/>
    <x v="1"/>
    <x v="1"/>
    <x v="2"/>
    <x v="9"/>
    <n v="1220.58"/>
    <n v="2"/>
    <n v="0.1"/>
    <n v="3.5"/>
  </r>
  <r>
    <n v="5531"/>
    <s v="NZ-2023-285745"/>
    <x v="219"/>
    <d v="2023-11-15T00:00:00"/>
    <x v="0"/>
    <s v="Standard Class"/>
    <s v="VI-8096"/>
    <s v="Vincent Lucas"/>
    <x v="1"/>
    <x v="3"/>
    <x v="3"/>
    <x v="0"/>
    <x v="6"/>
    <n v="1370.75"/>
    <n v="10"/>
    <n v="0.15"/>
    <n v="82.22"/>
  </r>
  <r>
    <n v="5532"/>
    <s v="NZ-2025-372929"/>
    <x v="359"/>
    <d v="2025-03-19T00:00:00"/>
    <x v="3"/>
    <s v="Standard Class"/>
    <s v="CR-8347"/>
    <s v="Crystal O'Sullivan"/>
    <x v="1"/>
    <x v="0"/>
    <x v="0"/>
    <x v="2"/>
    <x v="9"/>
    <n v="348.69"/>
    <n v="8"/>
    <n v="0.2"/>
    <n v="56.15"/>
  </r>
  <r>
    <n v="5533"/>
    <s v="NZ-2021-238575"/>
    <x v="915"/>
    <d v="2021-08-26T00:00:00"/>
    <x v="1"/>
    <s v="Standard Class"/>
    <s v="AL-3848"/>
    <s v="Alexander Russell-Reid"/>
    <x v="2"/>
    <x v="1"/>
    <x v="1"/>
    <x v="1"/>
    <x v="3"/>
    <n v="1318.91"/>
    <n v="6"/>
    <n v="0.15"/>
    <n v="188.85"/>
  </r>
  <r>
    <n v="5534"/>
    <s v="NZ-2025-662033"/>
    <x v="750"/>
    <d v="2025-06-07T00:00:00"/>
    <x v="3"/>
    <s v="First Class"/>
    <s v="MA-6999"/>
    <s v="Mark McDonald"/>
    <x v="0"/>
    <x v="6"/>
    <x v="6"/>
    <x v="2"/>
    <x v="9"/>
    <n v="608.9"/>
    <n v="6"/>
    <n v="0.2"/>
    <n v="52.71"/>
  </r>
  <r>
    <n v="5535"/>
    <s v="NZ-2024-797111"/>
    <x v="888"/>
    <d v="2024-11-08T00:00:00"/>
    <x v="2"/>
    <s v="Second Class"/>
    <s v="GL-7730"/>
    <s v="Glenda Carr"/>
    <x v="0"/>
    <x v="8"/>
    <x v="8"/>
    <x v="1"/>
    <x v="7"/>
    <n v="382.19"/>
    <n v="5"/>
    <n v="0"/>
    <n v="44.98"/>
  </r>
  <r>
    <n v="5536"/>
    <s v="NZ-2024-178374"/>
    <x v="405"/>
    <d v="2024-05-03T00:00:00"/>
    <x v="2"/>
    <s v="First Class"/>
    <s v="NI-7857"/>
    <s v="Nicole Smith"/>
    <x v="1"/>
    <x v="1"/>
    <x v="1"/>
    <x v="2"/>
    <x v="9"/>
    <n v="280.20999999999998"/>
    <n v="5"/>
    <n v="0.2"/>
    <n v="3.17"/>
  </r>
  <r>
    <n v="5537"/>
    <s v="NZ-2021-252697"/>
    <x v="1117"/>
    <d v="2021-09-25T00:00:00"/>
    <x v="1"/>
    <s v="Second Class"/>
    <s v="HA-3848"/>
    <s v="Hannah Stewart-Henderson"/>
    <x v="2"/>
    <x v="4"/>
    <x v="4"/>
    <x v="0"/>
    <x v="10"/>
    <n v="1366.27"/>
    <n v="8"/>
    <n v="0.2"/>
    <n v="248.99"/>
  </r>
  <r>
    <n v="5538"/>
    <s v="NZ-2022-674117"/>
    <x v="878"/>
    <d v="2022-09-26T00:00:00"/>
    <x v="4"/>
    <s v="Second Class"/>
    <s v="KA-6584"/>
    <s v="Kathleen Wallace-Hansen"/>
    <x v="0"/>
    <x v="3"/>
    <x v="3"/>
    <x v="1"/>
    <x v="8"/>
    <n v="912"/>
    <n v="9"/>
    <n v="0.2"/>
    <n v="66.44"/>
  </r>
  <r>
    <n v="5539"/>
    <s v="NZ-2022-155547"/>
    <x v="977"/>
    <d v="2022-10-16T00:00:00"/>
    <x v="4"/>
    <s v="Second Class"/>
    <s v="DA-7434"/>
    <s v="Daniel Casey-Turner"/>
    <x v="2"/>
    <x v="6"/>
    <x v="6"/>
    <x v="2"/>
    <x v="2"/>
    <n v="250.23"/>
    <n v="6"/>
    <n v="0.2"/>
    <n v="13.72"/>
  </r>
  <r>
    <n v="5540"/>
    <s v="NZ-2024-690674"/>
    <x v="379"/>
    <d v="2024-03-28T00:00:00"/>
    <x v="2"/>
    <s v="First Class"/>
    <s v="AL-2267"/>
    <s v="Alan Findlay"/>
    <x v="2"/>
    <x v="8"/>
    <x v="8"/>
    <x v="1"/>
    <x v="8"/>
    <n v="1374.29"/>
    <n v="2"/>
    <n v="0.1"/>
    <n v="321.31"/>
  </r>
  <r>
    <n v="5541"/>
    <s v="NZ-2025-752013"/>
    <x v="597"/>
    <d v="2025-03-11T00:00:00"/>
    <x v="3"/>
    <s v="Second Class"/>
    <s v="TA-8072"/>
    <s v="Taylor Andrew"/>
    <x v="0"/>
    <x v="5"/>
    <x v="5"/>
    <x v="2"/>
    <x v="5"/>
    <n v="452.34"/>
    <n v="9"/>
    <n v="0.1"/>
    <n v="34.35"/>
  </r>
  <r>
    <n v="5542"/>
    <s v="NZ-2022-887310"/>
    <x v="926"/>
    <d v="2022-07-12T00:00:00"/>
    <x v="4"/>
    <s v="First Class"/>
    <s v="CA-5662"/>
    <s v="Carmen Morton-McIntyre"/>
    <x v="0"/>
    <x v="0"/>
    <x v="0"/>
    <x v="1"/>
    <x v="7"/>
    <n v="121.45"/>
    <n v="7"/>
    <n v="0.15"/>
    <n v="23.02"/>
  </r>
  <r>
    <n v="5543"/>
    <s v="NZ-2022-992218"/>
    <x v="818"/>
    <d v="2022-08-19T00:00:00"/>
    <x v="4"/>
    <s v="Second Class"/>
    <s v="RU-7215"/>
    <s v="Ruby Sullivan"/>
    <x v="1"/>
    <x v="8"/>
    <x v="8"/>
    <x v="1"/>
    <x v="3"/>
    <n v="1373.03"/>
    <n v="4"/>
    <n v="0.2"/>
    <n v="298.25"/>
  </r>
  <r>
    <n v="5544"/>
    <s v="NZ-2025-373267"/>
    <x v="206"/>
    <d v="2025-04-21T00:00:00"/>
    <x v="3"/>
    <s v="Standard Class"/>
    <s v="JA-3242"/>
    <s v="Janet Kemp-Hamilton"/>
    <x v="2"/>
    <x v="1"/>
    <x v="1"/>
    <x v="1"/>
    <x v="1"/>
    <n v="29.1"/>
    <n v="2"/>
    <n v="0.15"/>
    <n v="0.52"/>
  </r>
  <r>
    <n v="5545"/>
    <s v="NZ-2025-155673"/>
    <x v="1431"/>
    <d v="2025-06-29T00:00:00"/>
    <x v="3"/>
    <s v="Second Class"/>
    <s v="CH-7980"/>
    <s v="Christine Williams-Rickard"/>
    <x v="1"/>
    <x v="3"/>
    <x v="3"/>
    <x v="1"/>
    <x v="3"/>
    <n v="1418.5"/>
    <n v="6"/>
    <n v="0.15"/>
    <n v="318.3"/>
  </r>
  <r>
    <n v="5546"/>
    <s v="NZ-2021-391969"/>
    <x v="537"/>
    <d v="2021-12-24T00:00:00"/>
    <x v="1"/>
    <s v="First Class"/>
    <s v="CA-2413"/>
    <s v="Callum Stevens-Moore"/>
    <x v="0"/>
    <x v="0"/>
    <x v="0"/>
    <x v="2"/>
    <x v="9"/>
    <n v="1366.83"/>
    <n v="1"/>
    <n v="0.2"/>
    <n v="188.29"/>
  </r>
  <r>
    <n v="5547"/>
    <s v="NZ-2024-554802"/>
    <x v="442"/>
    <d v="2024-10-27T00:00:00"/>
    <x v="2"/>
    <s v="First Class"/>
    <s v="SC-2427"/>
    <s v="Scarlett Webb"/>
    <x v="0"/>
    <x v="5"/>
    <x v="5"/>
    <x v="1"/>
    <x v="8"/>
    <n v="99.81"/>
    <n v="9"/>
    <n v="0.1"/>
    <n v="3.23"/>
  </r>
  <r>
    <n v="5548"/>
    <s v="NZ-2025-256575"/>
    <x v="422"/>
    <d v="2025-05-12T00:00:00"/>
    <x v="3"/>
    <s v="First Class"/>
    <s v="MA-3528"/>
    <s v="Max Jamieson"/>
    <x v="0"/>
    <x v="3"/>
    <x v="3"/>
    <x v="1"/>
    <x v="1"/>
    <n v="974.24"/>
    <n v="6"/>
    <n v="0.1"/>
    <n v="147.43"/>
  </r>
  <r>
    <n v="5549"/>
    <s v="NZ-2024-702080"/>
    <x v="507"/>
    <d v="2024-04-28T00:00:00"/>
    <x v="2"/>
    <s v="Standard Class"/>
    <s v="BR-1966"/>
    <s v="Bruce Hawkins"/>
    <x v="2"/>
    <x v="2"/>
    <x v="2"/>
    <x v="1"/>
    <x v="7"/>
    <n v="72.08"/>
    <n v="4"/>
    <n v="0.1"/>
    <n v="7.01"/>
  </r>
  <r>
    <n v="5550"/>
    <s v="NZ-2023-333525"/>
    <x v="202"/>
    <d v="2023-11-28T00:00:00"/>
    <x v="0"/>
    <s v="Second Class"/>
    <s v="BL-7217"/>
    <s v="Blair Jamieson"/>
    <x v="0"/>
    <x v="6"/>
    <x v="6"/>
    <x v="0"/>
    <x v="6"/>
    <n v="736.42"/>
    <n v="5"/>
    <n v="0"/>
    <n v="218.54"/>
  </r>
  <r>
    <n v="5551"/>
    <s v="NZ-2022-407524"/>
    <x v="35"/>
    <d v="2022-11-07T00:00:00"/>
    <x v="4"/>
    <s v="Second Class"/>
    <s v="CA-7219"/>
    <s v="Caitlin Bowater"/>
    <x v="1"/>
    <x v="5"/>
    <x v="5"/>
    <x v="1"/>
    <x v="8"/>
    <n v="960.08"/>
    <n v="3"/>
    <n v="0.15"/>
    <n v="100.41"/>
  </r>
  <r>
    <n v="5552"/>
    <s v="NZ-2023-788496"/>
    <x v="1002"/>
    <d v="2023-03-12T00:00:00"/>
    <x v="0"/>
    <s v="First Class"/>
    <s v="IA-2120"/>
    <s v="Ian Bryant"/>
    <x v="2"/>
    <x v="0"/>
    <x v="0"/>
    <x v="1"/>
    <x v="3"/>
    <n v="372.37"/>
    <n v="8"/>
    <n v="0.2"/>
    <n v="45.91"/>
  </r>
  <r>
    <n v="5553"/>
    <s v="NZ-2025-947772"/>
    <x v="138"/>
    <d v="2025-01-10T00:00:00"/>
    <x v="3"/>
    <s v="Standard Class"/>
    <s v="TE-6446"/>
    <s v="Teresa Higgins-Parker"/>
    <x v="1"/>
    <x v="8"/>
    <x v="8"/>
    <x v="1"/>
    <x v="3"/>
    <n v="482.96"/>
    <n v="3"/>
    <n v="0.1"/>
    <n v="59.35"/>
  </r>
  <r>
    <n v="5554"/>
    <s v="NZ-2022-430310"/>
    <x v="922"/>
    <d v="2022-08-14T00:00:00"/>
    <x v="4"/>
    <s v="First Class"/>
    <s v="CA-1388"/>
    <s v="Cameron Robson"/>
    <x v="0"/>
    <x v="7"/>
    <x v="7"/>
    <x v="0"/>
    <x v="6"/>
    <n v="1221.3599999999999"/>
    <n v="1"/>
    <n v="0"/>
    <n v="91.71"/>
  </r>
  <r>
    <n v="5555"/>
    <s v="NZ-2021-412181"/>
    <x v="183"/>
    <d v="2021-09-20T00:00:00"/>
    <x v="1"/>
    <s v="Standard Class"/>
    <s v="RO-8057"/>
    <s v="Robert Hamilton"/>
    <x v="0"/>
    <x v="0"/>
    <x v="0"/>
    <x v="0"/>
    <x v="0"/>
    <n v="1168.68"/>
    <n v="7"/>
    <n v="0.1"/>
    <n v="30.15"/>
  </r>
  <r>
    <n v="5556"/>
    <s v="NZ-2023-496206"/>
    <x v="91"/>
    <d v="2023-12-26T00:00:00"/>
    <x v="0"/>
    <s v="First Class"/>
    <s v="AM-7734"/>
    <s v="Amelia Ball"/>
    <x v="1"/>
    <x v="7"/>
    <x v="7"/>
    <x v="0"/>
    <x v="6"/>
    <n v="904.87"/>
    <n v="3"/>
    <n v="0"/>
    <n v="213.15"/>
  </r>
  <r>
    <n v="5557"/>
    <s v="NZ-2024-976769"/>
    <x v="432"/>
    <d v="2024-02-15T00:00:00"/>
    <x v="2"/>
    <s v="First Class"/>
    <s v="MA-1081"/>
    <s v="Mark Barnes"/>
    <x v="0"/>
    <x v="7"/>
    <x v="7"/>
    <x v="0"/>
    <x v="10"/>
    <n v="1459.02"/>
    <n v="3"/>
    <n v="0.1"/>
    <n v="31.05"/>
  </r>
  <r>
    <n v="5558"/>
    <s v="NZ-2024-874380"/>
    <x v="1024"/>
    <d v="2024-06-05T00:00:00"/>
    <x v="2"/>
    <s v="Standard Class"/>
    <s v="KE-3783"/>
    <s v="Kelly Newton"/>
    <x v="2"/>
    <x v="8"/>
    <x v="8"/>
    <x v="0"/>
    <x v="10"/>
    <n v="298.19"/>
    <n v="8"/>
    <n v="0"/>
    <n v="55.44"/>
  </r>
  <r>
    <n v="5559"/>
    <s v="NZ-2021-560812"/>
    <x v="600"/>
    <d v="2021-11-18T00:00:00"/>
    <x v="1"/>
    <s v="Standard Class"/>
    <s v="TI-6014"/>
    <s v="Tiare Allan"/>
    <x v="1"/>
    <x v="0"/>
    <x v="0"/>
    <x v="1"/>
    <x v="7"/>
    <n v="1056.69"/>
    <n v="2"/>
    <n v="0.15"/>
    <n v="182.67"/>
  </r>
  <r>
    <n v="5560"/>
    <s v="NZ-2025-113594"/>
    <x v="750"/>
    <d v="2025-06-06T00:00:00"/>
    <x v="3"/>
    <s v="First Class"/>
    <s v="JO-7140"/>
    <s v="Joseph Bird"/>
    <x v="0"/>
    <x v="7"/>
    <x v="7"/>
    <x v="1"/>
    <x v="3"/>
    <n v="178.16"/>
    <n v="6"/>
    <n v="0.1"/>
    <n v="44.5"/>
  </r>
  <r>
    <n v="5561"/>
    <s v="NZ-2022-185661"/>
    <x v="988"/>
    <d v="2022-11-01T00:00:00"/>
    <x v="4"/>
    <s v="Same Day"/>
    <s v="CA-1062"/>
    <s v="Caitlin O'Brien"/>
    <x v="1"/>
    <x v="7"/>
    <x v="7"/>
    <x v="0"/>
    <x v="10"/>
    <n v="588.79"/>
    <n v="8"/>
    <n v="0"/>
    <n v="127.65"/>
  </r>
  <r>
    <n v="5562"/>
    <s v="NZ-2023-889348"/>
    <x v="715"/>
    <d v="2023-05-08T00:00:00"/>
    <x v="0"/>
    <s v="Standard Class"/>
    <s v="GL-5199"/>
    <s v="Glen Ward"/>
    <x v="2"/>
    <x v="8"/>
    <x v="8"/>
    <x v="0"/>
    <x v="0"/>
    <n v="885.2"/>
    <n v="4"/>
    <n v="0.2"/>
    <n v="22.65"/>
  </r>
  <r>
    <n v="5563"/>
    <s v="NZ-2023-844252"/>
    <x v="2"/>
    <d v="2023-06-28T00:00:00"/>
    <x v="0"/>
    <s v="Same Day"/>
    <s v="DA-5639"/>
    <s v="David Hills"/>
    <x v="2"/>
    <x v="8"/>
    <x v="8"/>
    <x v="2"/>
    <x v="11"/>
    <n v="835.5"/>
    <n v="6"/>
    <n v="0.2"/>
    <n v="38.57"/>
  </r>
  <r>
    <n v="5564"/>
    <s v="NZ-2022-596664"/>
    <x v="672"/>
    <d v="2022-11-10T00:00:00"/>
    <x v="4"/>
    <s v="Standard Class"/>
    <s v="MA-2226"/>
    <s v="Max Healy"/>
    <x v="2"/>
    <x v="0"/>
    <x v="0"/>
    <x v="1"/>
    <x v="3"/>
    <n v="1097.68"/>
    <n v="2"/>
    <n v="0.2"/>
    <n v="132.19999999999999"/>
  </r>
  <r>
    <n v="5565"/>
    <s v="NZ-2021-716438"/>
    <x v="745"/>
    <d v="2021-12-14T00:00:00"/>
    <x v="1"/>
    <s v="Same Day"/>
    <s v="TA-8058"/>
    <s v="Tania Harris"/>
    <x v="0"/>
    <x v="9"/>
    <x v="6"/>
    <x v="1"/>
    <x v="7"/>
    <n v="367.84"/>
    <n v="4"/>
    <n v="0.2"/>
    <n v="51.81"/>
  </r>
  <r>
    <n v="5566"/>
    <s v="NZ-2022-321105"/>
    <x v="1040"/>
    <d v="2022-04-15T00:00:00"/>
    <x v="4"/>
    <s v="First Class"/>
    <s v="SU-2592"/>
    <s v="Susan Johansen"/>
    <x v="0"/>
    <x v="7"/>
    <x v="7"/>
    <x v="0"/>
    <x v="4"/>
    <n v="506.29"/>
    <n v="9"/>
    <n v="0"/>
    <n v="142.30000000000001"/>
  </r>
  <r>
    <n v="5567"/>
    <s v="NZ-2023-227340"/>
    <x v="1432"/>
    <d v="2023-05-31T00:00:00"/>
    <x v="0"/>
    <s v="Standard Class"/>
    <s v="ZO-1840"/>
    <s v="Zoe O'Neill-Morgan"/>
    <x v="2"/>
    <x v="2"/>
    <x v="2"/>
    <x v="0"/>
    <x v="6"/>
    <n v="522.25"/>
    <n v="4"/>
    <n v="0.2"/>
    <n v="97.49"/>
  </r>
  <r>
    <n v="5568"/>
    <s v="NZ-2022-181769"/>
    <x v="1021"/>
    <d v="2022-08-30T00:00:00"/>
    <x v="4"/>
    <s v="Same Day"/>
    <s v="JA-9500"/>
    <s v="Janine Lancaster-Shailer"/>
    <x v="2"/>
    <x v="9"/>
    <x v="6"/>
    <x v="0"/>
    <x v="4"/>
    <n v="968.52"/>
    <n v="9"/>
    <n v="0.1"/>
    <n v="65.64"/>
  </r>
  <r>
    <n v="5569"/>
    <s v="NZ-2023-248239"/>
    <x v="94"/>
    <d v="2023-03-20T00:00:00"/>
    <x v="0"/>
    <s v="Standard Class"/>
    <s v="TO-7822"/>
    <s v="Tony Berry"/>
    <x v="1"/>
    <x v="6"/>
    <x v="6"/>
    <x v="2"/>
    <x v="11"/>
    <n v="813.74"/>
    <n v="1"/>
    <n v="0.2"/>
    <n v="7.3"/>
  </r>
  <r>
    <n v="5570"/>
    <s v="NZ-2023-387432"/>
    <x v="1204"/>
    <d v="2023-06-16T00:00:00"/>
    <x v="0"/>
    <s v="Second Class"/>
    <s v="CO-7381"/>
    <s v="Colin Rutherford"/>
    <x v="1"/>
    <x v="9"/>
    <x v="6"/>
    <x v="1"/>
    <x v="3"/>
    <n v="388.8"/>
    <n v="8"/>
    <n v="0.1"/>
    <n v="77.459999999999994"/>
  </r>
  <r>
    <n v="5571"/>
    <s v="NZ-2021-584696"/>
    <x v="334"/>
    <d v="2021-08-22T00:00:00"/>
    <x v="1"/>
    <s v="Standard Class"/>
    <s v="WI-7632"/>
    <s v="Wiremu Anderson"/>
    <x v="2"/>
    <x v="0"/>
    <x v="0"/>
    <x v="2"/>
    <x v="2"/>
    <n v="398.07"/>
    <n v="4"/>
    <n v="0.1"/>
    <n v="96.46"/>
  </r>
  <r>
    <n v="5572"/>
    <s v="NZ-2022-128175"/>
    <x v="1072"/>
    <d v="2022-10-05T00:00:00"/>
    <x v="4"/>
    <s v="Same Day"/>
    <s v="JU-6403"/>
    <s v="Judith Field"/>
    <x v="2"/>
    <x v="1"/>
    <x v="1"/>
    <x v="1"/>
    <x v="3"/>
    <n v="1364.62"/>
    <n v="6"/>
    <n v="0"/>
    <n v="83.73"/>
  </r>
  <r>
    <n v="5573"/>
    <s v="NZ-2021-379875"/>
    <x v="793"/>
    <d v="2021-12-11T00:00:00"/>
    <x v="1"/>
    <s v="Second Class"/>
    <s v="IA-7994"/>
    <s v="Ian McMillan"/>
    <x v="1"/>
    <x v="4"/>
    <x v="4"/>
    <x v="2"/>
    <x v="5"/>
    <n v="1443.65"/>
    <n v="8"/>
    <n v="0.2"/>
    <n v="105.24"/>
  </r>
  <r>
    <n v="5574"/>
    <s v="NZ-2024-347816"/>
    <x v="555"/>
    <d v="2024-07-29T00:00:00"/>
    <x v="2"/>
    <s v="First Class"/>
    <s v="CA-1062"/>
    <s v="Catherine Davenport-Cameron"/>
    <x v="1"/>
    <x v="8"/>
    <x v="8"/>
    <x v="0"/>
    <x v="10"/>
    <n v="574.39"/>
    <n v="8"/>
    <n v="0"/>
    <n v="139.4"/>
  </r>
  <r>
    <n v="5575"/>
    <s v="NZ-2025-959407"/>
    <x v="248"/>
    <d v="2025-03-05T00:00:00"/>
    <x v="3"/>
    <s v="First Class"/>
    <s v="GR-8980"/>
    <s v="Graham Stratton"/>
    <x v="1"/>
    <x v="2"/>
    <x v="2"/>
    <x v="1"/>
    <x v="3"/>
    <n v="398.22"/>
    <n v="1"/>
    <n v="0"/>
    <n v="65.16"/>
  </r>
  <r>
    <n v="5576"/>
    <s v="NZ-2025-969243"/>
    <x v="637"/>
    <d v="2025-02-14T00:00:00"/>
    <x v="3"/>
    <s v="Same Day"/>
    <s v="NI-7387"/>
    <s v="Nicholas Spencer"/>
    <x v="0"/>
    <x v="6"/>
    <x v="6"/>
    <x v="1"/>
    <x v="7"/>
    <n v="315.45999999999998"/>
    <n v="10"/>
    <n v="0.2"/>
    <n v="3.59"/>
  </r>
  <r>
    <n v="5577"/>
    <s v="NZ-2025-685299"/>
    <x v="1310"/>
    <d v="2025-05-16T00:00:00"/>
    <x v="3"/>
    <s v="Second Class"/>
    <s v="AS-3670"/>
    <s v="Ashlee Waller"/>
    <x v="0"/>
    <x v="8"/>
    <x v="8"/>
    <x v="0"/>
    <x v="0"/>
    <n v="87.7"/>
    <n v="9"/>
    <n v="0.2"/>
    <n v="-0.2"/>
  </r>
  <r>
    <n v="5578"/>
    <s v="NZ-2024-732811"/>
    <x v="550"/>
    <d v="2024-02-24T00:00:00"/>
    <x v="2"/>
    <s v="Second Class"/>
    <s v="BR-6744"/>
    <s v="Bradley Anderson-Dixon"/>
    <x v="2"/>
    <x v="3"/>
    <x v="3"/>
    <x v="2"/>
    <x v="9"/>
    <n v="806.64"/>
    <n v="6"/>
    <n v="0.15"/>
    <n v="183.63"/>
  </r>
  <r>
    <n v="5579"/>
    <s v="NZ-2025-148345"/>
    <x v="722"/>
    <d v="2025-04-16T00:00:00"/>
    <x v="3"/>
    <s v="Second Class"/>
    <s v="JA-6000"/>
    <s v="Jason Baker"/>
    <x v="1"/>
    <x v="6"/>
    <x v="6"/>
    <x v="1"/>
    <x v="7"/>
    <n v="196.04"/>
    <n v="5"/>
    <n v="0.1"/>
    <n v="47.9"/>
  </r>
  <r>
    <n v="5580"/>
    <s v="NZ-2022-719242"/>
    <x v="812"/>
    <d v="2022-04-18T00:00:00"/>
    <x v="4"/>
    <s v="First Class"/>
    <s v="PH-3077"/>
    <s v="Philip Adams"/>
    <x v="1"/>
    <x v="4"/>
    <x v="4"/>
    <x v="2"/>
    <x v="5"/>
    <n v="1176.26"/>
    <n v="6"/>
    <n v="0.1"/>
    <n v="83.66"/>
  </r>
  <r>
    <n v="5581"/>
    <s v="NZ-2025-937705"/>
    <x v="794"/>
    <d v="2025-05-17T00:00:00"/>
    <x v="3"/>
    <s v="Same Day"/>
    <s v="AN-1517"/>
    <s v="Andrew Bush"/>
    <x v="0"/>
    <x v="7"/>
    <x v="7"/>
    <x v="0"/>
    <x v="0"/>
    <n v="446.01"/>
    <n v="5"/>
    <n v="0"/>
    <n v="120.91"/>
  </r>
  <r>
    <n v="5582"/>
    <s v="NZ-2022-319938"/>
    <x v="1372"/>
    <d v="2022-06-09T00:00:00"/>
    <x v="4"/>
    <s v="Second Class"/>
    <s v="AN-1490"/>
    <s v="Angela Martin"/>
    <x v="2"/>
    <x v="5"/>
    <x v="5"/>
    <x v="2"/>
    <x v="11"/>
    <n v="203.74"/>
    <n v="8"/>
    <n v="0.2"/>
    <n v="30.86"/>
  </r>
  <r>
    <n v="5583"/>
    <s v="NZ-2025-805201"/>
    <x v="513"/>
    <d v="2025-01-27T00:00:00"/>
    <x v="3"/>
    <s v="Second Class"/>
    <s v="JU-2351"/>
    <s v="Julie Larsen"/>
    <x v="2"/>
    <x v="4"/>
    <x v="4"/>
    <x v="2"/>
    <x v="5"/>
    <n v="195.6"/>
    <n v="5"/>
    <n v="0.2"/>
    <n v="33.67"/>
  </r>
  <r>
    <n v="5584"/>
    <s v="NZ-2023-543598"/>
    <x v="54"/>
    <d v="2023-11-04T00:00:00"/>
    <x v="0"/>
    <s v="Second Class"/>
    <s v="MO-5606"/>
    <s v="Monique McIntyre-Roberts"/>
    <x v="0"/>
    <x v="2"/>
    <x v="2"/>
    <x v="0"/>
    <x v="10"/>
    <n v="1447.66"/>
    <n v="8"/>
    <n v="0.1"/>
    <n v="352.19"/>
  </r>
  <r>
    <n v="5585"/>
    <s v="NZ-2024-429102"/>
    <x v="962"/>
    <d v="2024-08-01T00:00:00"/>
    <x v="2"/>
    <s v="Second Class"/>
    <s v="LO-9223"/>
    <s v="Louise Roberts-Orchard"/>
    <x v="0"/>
    <x v="6"/>
    <x v="6"/>
    <x v="2"/>
    <x v="5"/>
    <n v="569.16999999999996"/>
    <n v="4"/>
    <n v="0.2"/>
    <n v="31.36"/>
  </r>
  <r>
    <n v="5586"/>
    <s v="NZ-2021-528974"/>
    <x v="915"/>
    <d v="2021-08-23T00:00:00"/>
    <x v="1"/>
    <s v="Same Day"/>
    <s v="JA-5020"/>
    <s v="Jamie Rush-Stokes"/>
    <x v="1"/>
    <x v="6"/>
    <x v="6"/>
    <x v="0"/>
    <x v="6"/>
    <n v="814.54"/>
    <n v="8"/>
    <n v="0"/>
    <n v="224.47"/>
  </r>
  <r>
    <n v="5587"/>
    <s v="NZ-2024-897752"/>
    <x v="406"/>
    <d v="2024-05-18T00:00:00"/>
    <x v="2"/>
    <s v="Second Class"/>
    <s v="JU-9061"/>
    <s v="Julia Parker"/>
    <x v="0"/>
    <x v="6"/>
    <x v="6"/>
    <x v="2"/>
    <x v="9"/>
    <n v="176.55"/>
    <n v="7"/>
    <n v="0.15"/>
    <n v="11.61"/>
  </r>
  <r>
    <n v="5588"/>
    <s v="NZ-2021-792835"/>
    <x v="410"/>
    <d v="2021-08-03T00:00:00"/>
    <x v="1"/>
    <s v="Same Day"/>
    <s v="GR-3744"/>
    <s v="Gregory Porter"/>
    <x v="0"/>
    <x v="5"/>
    <x v="5"/>
    <x v="1"/>
    <x v="3"/>
    <n v="993.74"/>
    <n v="3"/>
    <n v="0.15"/>
    <n v="99.19"/>
  </r>
  <r>
    <n v="5589"/>
    <s v="NZ-2023-984065"/>
    <x v="27"/>
    <d v="2023-03-25T00:00:00"/>
    <x v="0"/>
    <s v="Second Class"/>
    <s v="EL-9124"/>
    <s v="Elizabeth Barnett"/>
    <x v="1"/>
    <x v="5"/>
    <x v="5"/>
    <x v="0"/>
    <x v="6"/>
    <n v="302"/>
    <n v="3"/>
    <n v="0.2"/>
    <n v="-2.16"/>
  </r>
  <r>
    <n v="5590"/>
    <s v="NZ-2024-920086"/>
    <x v="1371"/>
    <d v="2024-11-16T00:00:00"/>
    <x v="2"/>
    <s v="Same Day"/>
    <s v="IS-2793"/>
    <s v="Isabella Fisher-Trask"/>
    <x v="2"/>
    <x v="6"/>
    <x v="6"/>
    <x v="1"/>
    <x v="3"/>
    <n v="1251.9000000000001"/>
    <n v="6"/>
    <n v="0.15"/>
    <n v="296.41000000000003"/>
  </r>
  <r>
    <n v="5591"/>
    <s v="NZ-2025-296589"/>
    <x v="469"/>
    <d v="2025-01-29T00:00:00"/>
    <x v="3"/>
    <s v="Same Day"/>
    <s v="GA-5685"/>
    <s v="Gavin Davies-Reader"/>
    <x v="2"/>
    <x v="1"/>
    <x v="1"/>
    <x v="0"/>
    <x v="10"/>
    <n v="1275.93"/>
    <n v="10"/>
    <n v="0.1"/>
    <n v="76.319999999999993"/>
  </r>
  <r>
    <n v="5592"/>
    <s v="NZ-2021-338807"/>
    <x v="1065"/>
    <d v="2021-10-11T00:00:00"/>
    <x v="1"/>
    <s v="Second Class"/>
    <s v="AN-7714"/>
    <s v="Andrew Henderson"/>
    <x v="1"/>
    <x v="1"/>
    <x v="1"/>
    <x v="1"/>
    <x v="8"/>
    <n v="1487.44"/>
    <n v="5"/>
    <n v="0.2"/>
    <n v="184.68"/>
  </r>
  <r>
    <n v="5593"/>
    <s v="NZ-2024-612446"/>
    <x v="1124"/>
    <d v="2024-10-07T00:00:00"/>
    <x v="2"/>
    <s v="Standard Class"/>
    <s v="KA-5127"/>
    <s v="Kathleen Carter-McMurray"/>
    <x v="0"/>
    <x v="3"/>
    <x v="3"/>
    <x v="0"/>
    <x v="0"/>
    <n v="400.02"/>
    <n v="3"/>
    <n v="0.15"/>
    <n v="21.71"/>
  </r>
  <r>
    <n v="5594"/>
    <s v="NZ-2023-613078"/>
    <x v="855"/>
    <d v="2023-11-26T00:00:00"/>
    <x v="0"/>
    <s v="Standard Class"/>
    <s v="EL-9642"/>
    <s v="Eli Evans"/>
    <x v="0"/>
    <x v="9"/>
    <x v="6"/>
    <x v="1"/>
    <x v="1"/>
    <n v="1307.33"/>
    <n v="10"/>
    <n v="0.1"/>
    <n v="287.57"/>
  </r>
  <r>
    <n v="5595"/>
    <s v="NZ-2024-112190"/>
    <x v="65"/>
    <d v="2024-11-15T00:00:00"/>
    <x v="2"/>
    <s v="First Class"/>
    <s v="HO-2300"/>
    <s v="Holly Eglinton"/>
    <x v="2"/>
    <x v="9"/>
    <x v="6"/>
    <x v="0"/>
    <x v="10"/>
    <n v="1380.87"/>
    <n v="8"/>
    <n v="0.2"/>
    <n v="166.52"/>
  </r>
  <r>
    <n v="5596"/>
    <s v="NZ-2025-852535"/>
    <x v="1099"/>
    <d v="2025-04-10T00:00:00"/>
    <x v="3"/>
    <s v="Standard Class"/>
    <s v="JE-7173"/>
    <s v="Jesse Millard"/>
    <x v="2"/>
    <x v="2"/>
    <x v="2"/>
    <x v="0"/>
    <x v="0"/>
    <n v="963.43"/>
    <n v="4"/>
    <n v="0.15"/>
    <n v="116.62"/>
  </r>
  <r>
    <n v="5597"/>
    <s v="NZ-2023-758713"/>
    <x v="804"/>
    <d v="2023-12-20T00:00:00"/>
    <x v="0"/>
    <s v="Second Class"/>
    <s v="PA-9350"/>
    <s v="Patrick Shannon-Bird"/>
    <x v="2"/>
    <x v="1"/>
    <x v="1"/>
    <x v="2"/>
    <x v="5"/>
    <n v="371.22"/>
    <n v="6"/>
    <n v="0.2"/>
    <n v="68.260000000000005"/>
  </r>
  <r>
    <n v="5598"/>
    <s v="NZ-2021-571977"/>
    <x v="974"/>
    <d v="2021-11-22T00:00:00"/>
    <x v="1"/>
    <s v="Second Class"/>
    <s v="CA-9787"/>
    <s v="Cameron Berry-Hart"/>
    <x v="1"/>
    <x v="7"/>
    <x v="7"/>
    <x v="0"/>
    <x v="6"/>
    <n v="359.99"/>
    <n v="8"/>
    <n v="0.2"/>
    <n v="40.54"/>
  </r>
  <r>
    <n v="5599"/>
    <s v="NZ-2023-358414"/>
    <x v="94"/>
    <d v="2023-03-17T00:00:00"/>
    <x v="0"/>
    <s v="Standard Class"/>
    <s v="JO-5674"/>
    <s v="Joshua Phillips"/>
    <x v="0"/>
    <x v="7"/>
    <x v="7"/>
    <x v="2"/>
    <x v="5"/>
    <n v="1446.54"/>
    <n v="8"/>
    <n v="0"/>
    <n v="307.89999999999998"/>
  </r>
  <r>
    <n v="5600"/>
    <s v="NZ-2023-975824"/>
    <x v="1133"/>
    <d v="2023-05-23T00:00:00"/>
    <x v="0"/>
    <s v="Standard Class"/>
    <s v="RO-5467"/>
    <s v="Roger Forbes"/>
    <x v="1"/>
    <x v="8"/>
    <x v="8"/>
    <x v="2"/>
    <x v="5"/>
    <n v="793.73"/>
    <n v="2"/>
    <n v="0.1"/>
    <n v="53.7"/>
  </r>
  <r>
    <n v="5601"/>
    <s v="NZ-2022-629482"/>
    <x v="253"/>
    <d v="2022-04-07T00:00:00"/>
    <x v="4"/>
    <s v="First Class"/>
    <s v="AL-8147"/>
    <s v="Alice Rees-Lucas"/>
    <x v="2"/>
    <x v="8"/>
    <x v="8"/>
    <x v="1"/>
    <x v="8"/>
    <n v="300.99"/>
    <n v="1"/>
    <n v="0.2"/>
    <n v="29.41"/>
  </r>
  <r>
    <n v="5602"/>
    <s v="NZ-2025-997118"/>
    <x v="1071"/>
    <d v="2025-05-09T00:00:00"/>
    <x v="3"/>
    <s v="Same Day"/>
    <s v="LY-4343"/>
    <s v="Lynette Thompson"/>
    <x v="1"/>
    <x v="9"/>
    <x v="6"/>
    <x v="1"/>
    <x v="7"/>
    <n v="1161.26"/>
    <n v="8"/>
    <n v="0"/>
    <n v="71.05"/>
  </r>
  <r>
    <n v="5603"/>
    <s v="NZ-2021-980054"/>
    <x v="728"/>
    <d v="2021-08-14T00:00:00"/>
    <x v="1"/>
    <s v="First Class"/>
    <s v="JA-6113"/>
    <s v="James Clarke"/>
    <x v="1"/>
    <x v="9"/>
    <x v="6"/>
    <x v="2"/>
    <x v="11"/>
    <n v="991.54"/>
    <n v="1"/>
    <n v="0.1"/>
    <n v="196.17"/>
  </r>
  <r>
    <n v="5604"/>
    <s v="NZ-2024-450230"/>
    <x v="1319"/>
    <d v="2024-07-04T00:00:00"/>
    <x v="2"/>
    <s v="Second Class"/>
    <s v="HA-9857"/>
    <s v="Hannah Blick"/>
    <x v="0"/>
    <x v="4"/>
    <x v="4"/>
    <x v="0"/>
    <x v="6"/>
    <n v="1097.3499999999999"/>
    <n v="3"/>
    <n v="0.15"/>
    <n v="31.3"/>
  </r>
  <r>
    <n v="5605"/>
    <s v="NZ-2022-411205"/>
    <x v="444"/>
    <d v="2022-12-26T00:00:00"/>
    <x v="4"/>
    <s v="Same Day"/>
    <s v="HA-5197"/>
    <s v="Hamish Ward-Williamson"/>
    <x v="0"/>
    <x v="7"/>
    <x v="7"/>
    <x v="2"/>
    <x v="11"/>
    <n v="515.80999999999995"/>
    <n v="1"/>
    <n v="0.2"/>
    <n v="15.55"/>
  </r>
  <r>
    <n v="5606"/>
    <s v="NZ-2022-484033"/>
    <x v="1251"/>
    <d v="2022-03-13T00:00:00"/>
    <x v="4"/>
    <s v="First Class"/>
    <s v="SA-1264"/>
    <s v="Samuel Gibbons"/>
    <x v="0"/>
    <x v="6"/>
    <x v="6"/>
    <x v="2"/>
    <x v="9"/>
    <n v="732.87"/>
    <n v="7"/>
    <n v="0.15"/>
    <n v="4.12"/>
  </r>
  <r>
    <n v="5607"/>
    <s v="NZ-2023-606827"/>
    <x v="1337"/>
    <d v="2023-10-07T00:00:00"/>
    <x v="0"/>
    <s v="Second Class"/>
    <s v="KA-2477"/>
    <s v="Kathryn Neal"/>
    <x v="0"/>
    <x v="0"/>
    <x v="0"/>
    <x v="2"/>
    <x v="2"/>
    <n v="49.76"/>
    <n v="2"/>
    <n v="0.1"/>
    <n v="3.2"/>
  </r>
  <r>
    <n v="5608"/>
    <s v="NZ-2023-817448"/>
    <x v="1376"/>
    <d v="2023-11-20T00:00:00"/>
    <x v="0"/>
    <s v="Standard Class"/>
    <s v="JA-1978"/>
    <s v="Jason Gibb-Parker"/>
    <x v="2"/>
    <x v="4"/>
    <x v="4"/>
    <x v="0"/>
    <x v="6"/>
    <n v="62.28"/>
    <n v="3"/>
    <n v="0"/>
    <n v="1.87"/>
  </r>
  <r>
    <n v="5609"/>
    <s v="NZ-2024-940403"/>
    <x v="1043"/>
    <d v="2024-01-17T00:00:00"/>
    <x v="2"/>
    <s v="First Class"/>
    <s v="LO-5399"/>
    <s v="Logan Wheeler-Gibbs"/>
    <x v="0"/>
    <x v="5"/>
    <x v="5"/>
    <x v="1"/>
    <x v="1"/>
    <n v="151.6"/>
    <n v="2"/>
    <n v="0"/>
    <n v="24.29"/>
  </r>
  <r>
    <n v="5610"/>
    <s v="NZ-2023-562968"/>
    <x v="491"/>
    <d v="2023-02-15T00:00:00"/>
    <x v="0"/>
    <s v="Second Class"/>
    <s v="GE-6753"/>
    <s v="Gemma McCallum"/>
    <x v="0"/>
    <x v="2"/>
    <x v="2"/>
    <x v="2"/>
    <x v="9"/>
    <n v="1012.35"/>
    <n v="8"/>
    <n v="0"/>
    <n v="219.12"/>
  </r>
  <r>
    <n v="5611"/>
    <s v="NZ-2024-585147"/>
    <x v="1402"/>
    <d v="2024-07-28T00:00:00"/>
    <x v="2"/>
    <s v="Same Day"/>
    <s v="NI-5750"/>
    <s v="Nicola Gibbons"/>
    <x v="2"/>
    <x v="6"/>
    <x v="6"/>
    <x v="2"/>
    <x v="11"/>
    <n v="971.52"/>
    <n v="4"/>
    <n v="0.2"/>
    <n v="145.43"/>
  </r>
  <r>
    <n v="5612"/>
    <s v="NZ-2021-751295"/>
    <x v="700"/>
    <d v="2021-08-28T00:00:00"/>
    <x v="1"/>
    <s v="Same Day"/>
    <s v="GR-1339"/>
    <s v="Graeme Robb"/>
    <x v="2"/>
    <x v="7"/>
    <x v="7"/>
    <x v="1"/>
    <x v="8"/>
    <n v="798.77"/>
    <n v="4"/>
    <n v="0.15"/>
    <n v="88.5"/>
  </r>
  <r>
    <n v="5613"/>
    <s v="NZ-2023-203884"/>
    <x v="110"/>
    <d v="2023-10-16T00:00:00"/>
    <x v="0"/>
    <s v="Standard Class"/>
    <s v="LA-3426"/>
    <s v="Laura Vercoe-Gilchrist"/>
    <x v="1"/>
    <x v="6"/>
    <x v="6"/>
    <x v="0"/>
    <x v="0"/>
    <n v="1458.32"/>
    <n v="6"/>
    <n v="0.1"/>
    <n v="228.08"/>
  </r>
  <r>
    <n v="5614"/>
    <s v="NZ-2024-710211"/>
    <x v="1086"/>
    <d v="2024-02-22T00:00:00"/>
    <x v="2"/>
    <s v="Same Day"/>
    <s v="SA-7384"/>
    <s v="Samuel Johansen"/>
    <x v="1"/>
    <x v="8"/>
    <x v="8"/>
    <x v="2"/>
    <x v="2"/>
    <n v="206.23"/>
    <n v="5"/>
    <n v="0.1"/>
    <n v="16.57"/>
  </r>
  <r>
    <n v="5615"/>
    <s v="NZ-2024-987104"/>
    <x v="912"/>
    <d v="2024-03-02T00:00:00"/>
    <x v="2"/>
    <s v="Same Day"/>
    <s v="EM-5046"/>
    <s v="Emma Hawkins"/>
    <x v="0"/>
    <x v="8"/>
    <x v="8"/>
    <x v="2"/>
    <x v="2"/>
    <n v="1133.49"/>
    <n v="3"/>
    <n v="0.2"/>
    <n v="-15.02"/>
  </r>
  <r>
    <n v="5616"/>
    <s v="NZ-2024-462654"/>
    <x v="316"/>
    <d v="2024-08-10T00:00:00"/>
    <x v="2"/>
    <s v="Second Class"/>
    <s v="SH-8365"/>
    <s v="Shane Thompson"/>
    <x v="1"/>
    <x v="7"/>
    <x v="7"/>
    <x v="0"/>
    <x v="4"/>
    <n v="268"/>
    <n v="6"/>
    <n v="0"/>
    <n v="18.87"/>
  </r>
  <r>
    <n v="5617"/>
    <s v="NZ-2025-808202"/>
    <x v="42"/>
    <d v="2025-06-08T00:00:00"/>
    <x v="3"/>
    <s v="First Class"/>
    <s v="TA-3146"/>
    <s v="Tangaroa Butler"/>
    <x v="0"/>
    <x v="3"/>
    <x v="3"/>
    <x v="1"/>
    <x v="1"/>
    <n v="1291.9000000000001"/>
    <n v="3"/>
    <n v="0.1"/>
    <n v="1.55"/>
  </r>
  <r>
    <n v="5618"/>
    <s v="NZ-2025-934918"/>
    <x v="666"/>
    <d v="2025-05-09T00:00:00"/>
    <x v="3"/>
    <s v="Second Class"/>
    <s v="SA-6679"/>
    <s v="Samuel Simpson"/>
    <x v="0"/>
    <x v="4"/>
    <x v="4"/>
    <x v="1"/>
    <x v="3"/>
    <n v="719.01"/>
    <n v="1"/>
    <n v="0.1"/>
    <n v="171.02"/>
  </r>
  <r>
    <n v="5619"/>
    <s v="NZ-2024-919171"/>
    <x v="47"/>
    <d v="2024-03-15T00:00:00"/>
    <x v="2"/>
    <s v="Standard Class"/>
    <s v="AS-8999"/>
    <s v="Ashton Lawson"/>
    <x v="2"/>
    <x v="8"/>
    <x v="8"/>
    <x v="1"/>
    <x v="7"/>
    <n v="1265.3499999999999"/>
    <n v="4"/>
    <n v="0.1"/>
    <n v="31.13"/>
  </r>
  <r>
    <n v="5620"/>
    <s v="NZ-2024-324694"/>
    <x v="373"/>
    <d v="2024-01-19T00:00:00"/>
    <x v="2"/>
    <s v="Same Day"/>
    <s v="DI-8964"/>
    <s v="Diane Smith"/>
    <x v="0"/>
    <x v="3"/>
    <x v="3"/>
    <x v="2"/>
    <x v="5"/>
    <n v="1279.43"/>
    <n v="4"/>
    <n v="0.1"/>
    <n v="232.31"/>
  </r>
  <r>
    <n v="5621"/>
    <s v="NZ-2025-250317"/>
    <x v="1170"/>
    <d v="2025-06-19T00:00:00"/>
    <x v="3"/>
    <s v="Same Day"/>
    <s v="CH-7678"/>
    <s v="Christopher Hewitt"/>
    <x v="2"/>
    <x v="3"/>
    <x v="3"/>
    <x v="1"/>
    <x v="3"/>
    <n v="291.55"/>
    <n v="5"/>
    <n v="0.1"/>
    <n v="41.44"/>
  </r>
  <r>
    <n v="5622"/>
    <s v="NZ-2023-839912"/>
    <x v="91"/>
    <d v="2023-12-30T00:00:00"/>
    <x v="0"/>
    <s v="Second Class"/>
    <s v="GR-7491"/>
    <s v="Grace Boyd"/>
    <x v="1"/>
    <x v="6"/>
    <x v="6"/>
    <x v="2"/>
    <x v="5"/>
    <n v="758.31"/>
    <n v="3"/>
    <n v="0.2"/>
    <n v="-11.59"/>
  </r>
  <r>
    <n v="5623"/>
    <s v="NZ-2022-421477"/>
    <x v="489"/>
    <d v="2022-06-08T00:00:00"/>
    <x v="4"/>
    <s v="Standard Class"/>
    <s v="IS-1887"/>
    <s v="Israel Butcher"/>
    <x v="1"/>
    <x v="6"/>
    <x v="6"/>
    <x v="0"/>
    <x v="4"/>
    <n v="747.48"/>
    <n v="5"/>
    <n v="0"/>
    <n v="10.72"/>
  </r>
  <r>
    <n v="5624"/>
    <s v="NZ-2024-888343"/>
    <x v="465"/>
    <d v="2024-12-01T00:00:00"/>
    <x v="2"/>
    <s v="Second Class"/>
    <s v="OL-2067"/>
    <s v="Olivia Pickering"/>
    <x v="2"/>
    <x v="7"/>
    <x v="7"/>
    <x v="0"/>
    <x v="4"/>
    <n v="34.57"/>
    <n v="2"/>
    <n v="0.15"/>
    <n v="6.06"/>
  </r>
  <r>
    <n v="5625"/>
    <s v="NZ-2023-456733"/>
    <x v="153"/>
    <d v="2023-05-26T00:00:00"/>
    <x v="0"/>
    <s v="First Class"/>
    <s v="IS-6516"/>
    <s v="Isaac Willis"/>
    <x v="2"/>
    <x v="3"/>
    <x v="3"/>
    <x v="0"/>
    <x v="6"/>
    <n v="1197.58"/>
    <n v="5"/>
    <n v="0"/>
    <n v="2.76"/>
  </r>
  <r>
    <n v="5626"/>
    <s v="NZ-2023-692950"/>
    <x v="1133"/>
    <d v="2023-05-22T00:00:00"/>
    <x v="0"/>
    <s v="Standard Class"/>
    <s v="MA-5826"/>
    <s v="Manaia Cook"/>
    <x v="1"/>
    <x v="2"/>
    <x v="2"/>
    <x v="0"/>
    <x v="0"/>
    <n v="1477.27"/>
    <n v="10"/>
    <n v="0"/>
    <n v="442.45"/>
  </r>
  <r>
    <n v="5627"/>
    <s v="NZ-2023-480504"/>
    <x v="24"/>
    <d v="2023-12-14T00:00:00"/>
    <x v="0"/>
    <s v="Second Class"/>
    <s v="AN-5766"/>
    <s v="Andrew Leslie"/>
    <x v="0"/>
    <x v="9"/>
    <x v="6"/>
    <x v="0"/>
    <x v="10"/>
    <n v="399.42"/>
    <n v="5"/>
    <n v="0.2"/>
    <n v="23.1"/>
  </r>
  <r>
    <n v="5628"/>
    <s v="NZ-2023-649525"/>
    <x v="268"/>
    <d v="2023-05-23T00:00:00"/>
    <x v="0"/>
    <s v="Second Class"/>
    <s v="DE-1927"/>
    <s v="Deborah Francis"/>
    <x v="1"/>
    <x v="1"/>
    <x v="1"/>
    <x v="1"/>
    <x v="7"/>
    <n v="756.6"/>
    <n v="10"/>
    <n v="0.2"/>
    <n v="53.42"/>
  </r>
  <r>
    <n v="5629"/>
    <s v="NZ-2022-314222"/>
    <x v="1383"/>
    <d v="2022-01-28T00:00:00"/>
    <x v="4"/>
    <s v="First Class"/>
    <s v="NE-2579"/>
    <s v="Neville Gardner-McPherson"/>
    <x v="2"/>
    <x v="4"/>
    <x v="4"/>
    <x v="0"/>
    <x v="0"/>
    <n v="512.14"/>
    <n v="5"/>
    <n v="0"/>
    <n v="120.72"/>
  </r>
  <r>
    <n v="5630"/>
    <s v="NZ-2024-357175"/>
    <x v="301"/>
    <d v="2024-03-07T00:00:00"/>
    <x v="2"/>
    <s v="Second Class"/>
    <s v="AL-8067"/>
    <s v="Alison Small-Freeth"/>
    <x v="2"/>
    <x v="4"/>
    <x v="4"/>
    <x v="1"/>
    <x v="8"/>
    <n v="705.45"/>
    <n v="3"/>
    <n v="0.1"/>
    <n v="97.08"/>
  </r>
  <r>
    <n v="5631"/>
    <s v="NZ-2022-668106"/>
    <x v="1220"/>
    <d v="2022-05-09T00:00:00"/>
    <x v="4"/>
    <s v="Standard Class"/>
    <s v="AN-8428"/>
    <s v="Anna Bailey"/>
    <x v="0"/>
    <x v="3"/>
    <x v="3"/>
    <x v="2"/>
    <x v="9"/>
    <n v="977.34"/>
    <n v="9"/>
    <n v="0.15"/>
    <n v="28.7"/>
  </r>
  <r>
    <n v="5632"/>
    <s v="NZ-2024-657568"/>
    <x v="764"/>
    <d v="2024-06-22T00:00:00"/>
    <x v="2"/>
    <s v="Same Day"/>
    <s v="DA-4555"/>
    <s v="David Boyce"/>
    <x v="0"/>
    <x v="1"/>
    <x v="1"/>
    <x v="1"/>
    <x v="1"/>
    <n v="684.28"/>
    <n v="8"/>
    <n v="0.2"/>
    <n v="-1.1299999999999999"/>
  </r>
  <r>
    <n v="5633"/>
    <s v="NZ-2023-287411"/>
    <x v="27"/>
    <d v="2023-03-26T00:00:00"/>
    <x v="0"/>
    <s v="First Class"/>
    <s v="MI-3587"/>
    <s v="Michael Taylor"/>
    <x v="0"/>
    <x v="1"/>
    <x v="1"/>
    <x v="2"/>
    <x v="11"/>
    <n v="933.95"/>
    <n v="9"/>
    <n v="0"/>
    <n v="64.84"/>
  </r>
  <r>
    <n v="5634"/>
    <s v="NZ-2024-721096"/>
    <x v="1201"/>
    <d v="2025-01-07T00:00:00"/>
    <x v="3"/>
    <s v="Same Day"/>
    <s v="WE-4685"/>
    <s v="Wendy Stewart"/>
    <x v="0"/>
    <x v="5"/>
    <x v="5"/>
    <x v="2"/>
    <x v="2"/>
    <n v="341.71"/>
    <n v="8"/>
    <n v="0"/>
    <n v="34.97"/>
  </r>
  <r>
    <n v="5635"/>
    <s v="NZ-2023-975341"/>
    <x v="1405"/>
    <d v="2023-09-16T00:00:00"/>
    <x v="0"/>
    <s v="Same Day"/>
    <s v="MU-6079"/>
    <s v="Murray Bassett"/>
    <x v="0"/>
    <x v="4"/>
    <x v="4"/>
    <x v="2"/>
    <x v="11"/>
    <n v="859.76"/>
    <n v="5"/>
    <n v="0.15"/>
    <n v="91.16"/>
  </r>
  <r>
    <n v="5636"/>
    <s v="NZ-2023-393870"/>
    <x v="319"/>
    <d v="2023-09-16T00:00:00"/>
    <x v="0"/>
    <s v="Standard Class"/>
    <s v="AM-6010"/>
    <s v="Amanda Nolan"/>
    <x v="1"/>
    <x v="0"/>
    <x v="0"/>
    <x v="2"/>
    <x v="11"/>
    <n v="1026.94"/>
    <n v="10"/>
    <n v="0.15"/>
    <n v="-4.38"/>
  </r>
  <r>
    <n v="5637"/>
    <s v="NZ-2022-174529"/>
    <x v="1396"/>
    <d v="2022-03-19T00:00:00"/>
    <x v="4"/>
    <s v="Same Day"/>
    <s v="MI-9931"/>
    <s v="Michael Donald"/>
    <x v="2"/>
    <x v="5"/>
    <x v="5"/>
    <x v="0"/>
    <x v="10"/>
    <n v="56.82"/>
    <n v="7"/>
    <n v="0.2"/>
    <n v="9.66"/>
  </r>
  <r>
    <n v="5638"/>
    <s v="NZ-2025-798865"/>
    <x v="295"/>
    <d v="2025-05-04T00:00:00"/>
    <x v="3"/>
    <s v="Second Class"/>
    <s v="PH-9197"/>
    <s v="Phillip Ford"/>
    <x v="1"/>
    <x v="8"/>
    <x v="8"/>
    <x v="0"/>
    <x v="0"/>
    <n v="304.18"/>
    <n v="10"/>
    <n v="0.15"/>
    <n v="24.62"/>
  </r>
  <r>
    <n v="5639"/>
    <s v="NZ-2023-988332"/>
    <x v="1208"/>
    <d v="2023-07-30T00:00:00"/>
    <x v="0"/>
    <s v="First Class"/>
    <s v="OL-5720"/>
    <s v="Olivia Waters"/>
    <x v="0"/>
    <x v="6"/>
    <x v="6"/>
    <x v="2"/>
    <x v="9"/>
    <n v="635.54999999999995"/>
    <n v="9"/>
    <n v="0.1"/>
    <n v="76.290000000000006"/>
  </r>
  <r>
    <n v="5640"/>
    <s v="NZ-2024-190007"/>
    <x v="331"/>
    <d v="2024-07-17T00:00:00"/>
    <x v="2"/>
    <s v="First Class"/>
    <s v="ST-9193"/>
    <s v="Steven Wheeler"/>
    <x v="2"/>
    <x v="8"/>
    <x v="8"/>
    <x v="2"/>
    <x v="11"/>
    <n v="1258.3399999999999"/>
    <n v="4"/>
    <n v="0.1"/>
    <n v="76.47"/>
  </r>
  <r>
    <n v="5641"/>
    <s v="NZ-2022-851067"/>
    <x v="288"/>
    <d v="2022-02-09T00:00:00"/>
    <x v="4"/>
    <s v="First Class"/>
    <s v="TR-1965"/>
    <s v="Trinity Little"/>
    <x v="2"/>
    <x v="4"/>
    <x v="4"/>
    <x v="2"/>
    <x v="11"/>
    <n v="234.05"/>
    <n v="5"/>
    <n v="0.15"/>
    <n v="1.97"/>
  </r>
  <r>
    <n v="5642"/>
    <s v="NZ-2023-877779"/>
    <x v="807"/>
    <d v="2023-11-25T00:00:00"/>
    <x v="0"/>
    <s v="Same Day"/>
    <s v="JI-2755"/>
    <s v="Jill Pedersen"/>
    <x v="2"/>
    <x v="8"/>
    <x v="8"/>
    <x v="2"/>
    <x v="5"/>
    <n v="327.82"/>
    <n v="3"/>
    <n v="0.2"/>
    <n v="61.87"/>
  </r>
  <r>
    <n v="5643"/>
    <s v="NZ-2023-356772"/>
    <x v="913"/>
    <d v="2023-10-13T00:00:00"/>
    <x v="0"/>
    <s v="Second Class"/>
    <s v="BA-1275"/>
    <s v="Bailey Watts-Brown"/>
    <x v="0"/>
    <x v="6"/>
    <x v="6"/>
    <x v="2"/>
    <x v="9"/>
    <n v="364.76"/>
    <n v="6"/>
    <n v="0.1"/>
    <n v="16.05"/>
  </r>
  <r>
    <n v="5644"/>
    <s v="NZ-2023-936467"/>
    <x v="1296"/>
    <d v="2023-03-15T00:00:00"/>
    <x v="0"/>
    <s v="Second Class"/>
    <s v="NA-3429"/>
    <s v="Natasha Hanson"/>
    <x v="2"/>
    <x v="3"/>
    <x v="3"/>
    <x v="2"/>
    <x v="5"/>
    <n v="305.43"/>
    <n v="9"/>
    <n v="0.15"/>
    <n v="52.52"/>
  </r>
  <r>
    <n v="5645"/>
    <s v="NZ-2022-128856"/>
    <x v="1076"/>
    <d v="2022-03-09T00:00:00"/>
    <x v="4"/>
    <s v="Second Class"/>
    <s v="AN-4343"/>
    <s v="Anne Pratt-Bishop"/>
    <x v="1"/>
    <x v="7"/>
    <x v="7"/>
    <x v="0"/>
    <x v="0"/>
    <n v="1133.5999999999999"/>
    <n v="2"/>
    <n v="0.1"/>
    <n v="129.74"/>
  </r>
  <r>
    <n v="5646"/>
    <s v="NZ-2024-188793"/>
    <x v="1433"/>
    <d v="2024-04-18T00:00:00"/>
    <x v="2"/>
    <s v="Standard Class"/>
    <s v="JO-1304"/>
    <s v="Jonathan Shailer"/>
    <x v="1"/>
    <x v="5"/>
    <x v="5"/>
    <x v="2"/>
    <x v="2"/>
    <n v="1452.57"/>
    <n v="1"/>
    <n v="0.15"/>
    <n v="260.69"/>
  </r>
  <r>
    <n v="5647"/>
    <s v="NZ-2021-393319"/>
    <x v="1419"/>
    <d v="2021-11-10T00:00:00"/>
    <x v="1"/>
    <s v="Standard Class"/>
    <s v="TH-1654"/>
    <s v="Thomas Simonsen"/>
    <x v="0"/>
    <x v="7"/>
    <x v="7"/>
    <x v="2"/>
    <x v="9"/>
    <n v="593.17999999999995"/>
    <n v="10"/>
    <n v="0"/>
    <n v="161.80000000000001"/>
  </r>
  <r>
    <n v="5648"/>
    <s v="NZ-2025-306739"/>
    <x v="1158"/>
    <d v="2025-03-28T00:00:00"/>
    <x v="3"/>
    <s v="Same Day"/>
    <s v="DO-3350"/>
    <s v="Donna Simpson"/>
    <x v="2"/>
    <x v="0"/>
    <x v="0"/>
    <x v="2"/>
    <x v="5"/>
    <n v="765.05"/>
    <n v="4"/>
    <n v="0.15"/>
    <n v="155.03"/>
  </r>
  <r>
    <n v="5649"/>
    <s v="NZ-2025-741422"/>
    <x v="808"/>
    <d v="2025-01-28T00:00:00"/>
    <x v="3"/>
    <s v="First Class"/>
    <s v="OL-9872"/>
    <s v="Oliver Holloway"/>
    <x v="1"/>
    <x v="6"/>
    <x v="6"/>
    <x v="0"/>
    <x v="10"/>
    <n v="532.55999999999995"/>
    <n v="9"/>
    <n v="0.15"/>
    <n v="18.309999999999999"/>
  </r>
  <r>
    <n v="5650"/>
    <s v="NZ-2024-439947"/>
    <x v="428"/>
    <d v="2024-05-23T00:00:00"/>
    <x v="2"/>
    <s v="Same Day"/>
    <s v="KA-8665"/>
    <s v="Karen Saunders"/>
    <x v="0"/>
    <x v="3"/>
    <x v="3"/>
    <x v="2"/>
    <x v="2"/>
    <n v="570.44000000000005"/>
    <n v="8"/>
    <n v="0.2"/>
    <n v="116.46"/>
  </r>
  <r>
    <n v="5651"/>
    <s v="NZ-2025-530909"/>
    <x v="1033"/>
    <d v="2025-06-29T00:00:00"/>
    <x v="3"/>
    <s v="Second Class"/>
    <s v="MA-8881"/>
    <s v="Mathew Jordan"/>
    <x v="2"/>
    <x v="3"/>
    <x v="3"/>
    <x v="1"/>
    <x v="7"/>
    <n v="779.61"/>
    <n v="3"/>
    <n v="0.1"/>
    <n v="188.74"/>
  </r>
  <r>
    <n v="5652"/>
    <s v="NZ-2023-863846"/>
    <x v="856"/>
    <d v="2023-03-31T00:00:00"/>
    <x v="0"/>
    <s v="First Class"/>
    <s v="JA-6250"/>
    <s v="Jack Hubbard-Anderson"/>
    <x v="0"/>
    <x v="8"/>
    <x v="8"/>
    <x v="1"/>
    <x v="7"/>
    <n v="272"/>
    <n v="9"/>
    <n v="0.1"/>
    <n v="14.24"/>
  </r>
  <r>
    <n v="5653"/>
    <s v="NZ-2022-679331"/>
    <x v="1231"/>
    <d v="2022-07-24T00:00:00"/>
    <x v="4"/>
    <s v="Second Class"/>
    <s v="DE-3262"/>
    <s v="Deborah Prouse"/>
    <x v="1"/>
    <x v="8"/>
    <x v="8"/>
    <x v="2"/>
    <x v="11"/>
    <n v="428.18"/>
    <n v="10"/>
    <n v="0.2"/>
    <n v="59.39"/>
  </r>
  <r>
    <n v="5654"/>
    <s v="NZ-2022-171677"/>
    <x v="1235"/>
    <d v="2022-03-05T00:00:00"/>
    <x v="4"/>
    <s v="Second Class"/>
    <s v="SA-6307"/>
    <s v="Sarah McCallum"/>
    <x v="1"/>
    <x v="7"/>
    <x v="7"/>
    <x v="0"/>
    <x v="0"/>
    <n v="547.24"/>
    <n v="6"/>
    <n v="0.15"/>
    <n v="8.11"/>
  </r>
  <r>
    <n v="5655"/>
    <s v="NZ-2022-981348"/>
    <x v="911"/>
    <d v="2022-01-27T00:00:00"/>
    <x v="4"/>
    <s v="Same Day"/>
    <s v="PA-9715"/>
    <s v="Pamela Jones"/>
    <x v="2"/>
    <x v="3"/>
    <x v="3"/>
    <x v="2"/>
    <x v="11"/>
    <n v="1182.55"/>
    <n v="10"/>
    <n v="0.15"/>
    <n v="190.31"/>
  </r>
  <r>
    <n v="5656"/>
    <s v="NZ-2023-949385"/>
    <x v="703"/>
    <d v="2023-05-05T00:00:00"/>
    <x v="0"/>
    <s v="Second Class"/>
    <s v="CH-2833"/>
    <s v="Christina Kenny"/>
    <x v="2"/>
    <x v="0"/>
    <x v="0"/>
    <x v="0"/>
    <x v="0"/>
    <n v="863.08"/>
    <n v="7"/>
    <n v="0.15"/>
    <n v="169.26"/>
  </r>
  <r>
    <n v="5657"/>
    <s v="NZ-2024-141111"/>
    <x v="555"/>
    <d v="2024-07-31T00:00:00"/>
    <x v="2"/>
    <s v="Second Class"/>
    <s v="SH-4749"/>
    <s v="Sharon Gilmore"/>
    <x v="1"/>
    <x v="2"/>
    <x v="2"/>
    <x v="1"/>
    <x v="1"/>
    <n v="203.31"/>
    <n v="9"/>
    <n v="0.15"/>
    <n v="47.9"/>
  </r>
  <r>
    <n v="5658"/>
    <s v="NZ-2022-367580"/>
    <x v="262"/>
    <d v="2022-01-13T00:00:00"/>
    <x v="4"/>
    <s v="Same Day"/>
    <s v="BL-8254"/>
    <s v="Blake Simmonds"/>
    <x v="1"/>
    <x v="0"/>
    <x v="0"/>
    <x v="2"/>
    <x v="11"/>
    <n v="1345.73"/>
    <n v="3"/>
    <n v="0.2"/>
    <n v="137.15"/>
  </r>
  <r>
    <n v="5659"/>
    <s v="NZ-2022-176080"/>
    <x v="163"/>
    <d v="2022-08-06T00:00:00"/>
    <x v="4"/>
    <s v="Same Day"/>
    <s v="CA-6226"/>
    <s v="Cameron Mudgway"/>
    <x v="0"/>
    <x v="8"/>
    <x v="8"/>
    <x v="1"/>
    <x v="8"/>
    <n v="57.97"/>
    <n v="6"/>
    <n v="0"/>
    <n v="2.0499999999999998"/>
  </r>
  <r>
    <n v="5660"/>
    <s v="NZ-2023-569563"/>
    <x v="1330"/>
    <d v="2023-03-04T00:00:00"/>
    <x v="0"/>
    <s v="First Class"/>
    <s v="RE-5509"/>
    <s v="Renee Berry"/>
    <x v="1"/>
    <x v="5"/>
    <x v="5"/>
    <x v="1"/>
    <x v="3"/>
    <n v="122.24"/>
    <n v="10"/>
    <n v="0.1"/>
    <n v="28.32"/>
  </r>
  <r>
    <n v="5661"/>
    <s v="NZ-2024-636891"/>
    <x v="577"/>
    <d v="2024-03-06T00:00:00"/>
    <x v="2"/>
    <s v="Standard Class"/>
    <s v="MI-9012"/>
    <s v="Michael Broughan"/>
    <x v="1"/>
    <x v="2"/>
    <x v="2"/>
    <x v="2"/>
    <x v="5"/>
    <n v="475.48"/>
    <n v="1"/>
    <n v="0.15"/>
    <n v="-2.62"/>
  </r>
  <r>
    <n v="5662"/>
    <s v="NZ-2023-727484"/>
    <x v="887"/>
    <d v="2023-07-03T00:00:00"/>
    <x v="0"/>
    <s v="First Class"/>
    <s v="JO-2330"/>
    <s v="Joshua Armstrong"/>
    <x v="2"/>
    <x v="1"/>
    <x v="1"/>
    <x v="1"/>
    <x v="1"/>
    <n v="1328.04"/>
    <n v="4"/>
    <n v="0.1"/>
    <n v="254.69"/>
  </r>
  <r>
    <n v="5663"/>
    <s v="NZ-2025-139001"/>
    <x v="1014"/>
    <d v="2025-05-27T00:00:00"/>
    <x v="3"/>
    <s v="First Class"/>
    <s v="SC-3817"/>
    <s v="Scott MacKay"/>
    <x v="0"/>
    <x v="4"/>
    <x v="4"/>
    <x v="1"/>
    <x v="1"/>
    <n v="935.15"/>
    <n v="7"/>
    <n v="0.15"/>
    <n v="189.91"/>
  </r>
  <r>
    <n v="5664"/>
    <s v="NZ-2022-712871"/>
    <x v="710"/>
    <d v="2022-06-28T00:00:00"/>
    <x v="4"/>
    <s v="Standard Class"/>
    <s v="TO-5010"/>
    <s v="Tony Dobson"/>
    <x v="0"/>
    <x v="8"/>
    <x v="8"/>
    <x v="2"/>
    <x v="9"/>
    <n v="642.03"/>
    <n v="10"/>
    <n v="0"/>
    <n v="78.81"/>
  </r>
  <r>
    <n v="5665"/>
    <s v="NZ-2024-690838"/>
    <x v="432"/>
    <d v="2024-02-17T00:00:00"/>
    <x v="2"/>
    <s v="First Class"/>
    <s v="DA-5746"/>
    <s v="Daniel Fleming"/>
    <x v="0"/>
    <x v="9"/>
    <x v="6"/>
    <x v="2"/>
    <x v="2"/>
    <n v="660.2"/>
    <n v="6"/>
    <n v="0.1"/>
    <n v="83.38"/>
  </r>
  <r>
    <n v="5666"/>
    <s v="NZ-2023-224798"/>
    <x v="663"/>
    <d v="2023-03-01T00:00:00"/>
    <x v="0"/>
    <s v="First Class"/>
    <s v="RA-6093"/>
    <s v="Raewyn Wells-Scott"/>
    <x v="0"/>
    <x v="4"/>
    <x v="4"/>
    <x v="1"/>
    <x v="1"/>
    <n v="525.63"/>
    <n v="7"/>
    <n v="0.15"/>
    <n v="46.87"/>
  </r>
  <r>
    <n v="5667"/>
    <s v="NZ-2024-909551"/>
    <x v="721"/>
    <d v="2024-02-10T00:00:00"/>
    <x v="2"/>
    <s v="Standard Class"/>
    <s v="HE-8282"/>
    <s v="Helen Curtis"/>
    <x v="0"/>
    <x v="6"/>
    <x v="6"/>
    <x v="2"/>
    <x v="11"/>
    <n v="828.18"/>
    <n v="9"/>
    <n v="0.1"/>
    <n v="50.82"/>
  </r>
  <r>
    <n v="5668"/>
    <s v="NZ-2025-461891"/>
    <x v="832"/>
    <d v="2025-05-09T00:00:00"/>
    <x v="3"/>
    <s v="Same Day"/>
    <s v="AL-1377"/>
    <s v="Alice Wills"/>
    <x v="2"/>
    <x v="2"/>
    <x v="2"/>
    <x v="2"/>
    <x v="5"/>
    <n v="1472.01"/>
    <n v="10"/>
    <n v="0.15"/>
    <n v="297.97000000000003"/>
  </r>
  <r>
    <n v="5669"/>
    <s v="NZ-2024-174813"/>
    <x v="47"/>
    <d v="2024-03-16T00:00:00"/>
    <x v="2"/>
    <s v="First Class"/>
    <s v="JO-3667"/>
    <s v="Joshua Paton"/>
    <x v="0"/>
    <x v="4"/>
    <x v="4"/>
    <x v="0"/>
    <x v="0"/>
    <n v="1026.8599999999999"/>
    <n v="2"/>
    <n v="0.2"/>
    <n v="-14.01"/>
  </r>
  <r>
    <n v="5670"/>
    <s v="NZ-2022-946590"/>
    <x v="1234"/>
    <d v="2022-03-20T00:00:00"/>
    <x v="4"/>
    <s v="First Class"/>
    <s v="MI-3518"/>
    <s v="Michael Cole"/>
    <x v="0"/>
    <x v="4"/>
    <x v="4"/>
    <x v="0"/>
    <x v="4"/>
    <n v="96.23"/>
    <n v="2"/>
    <n v="0.1"/>
    <n v="10.84"/>
  </r>
  <r>
    <n v="5671"/>
    <s v="NZ-2021-200345"/>
    <x v="1117"/>
    <d v="2021-09-26T00:00:00"/>
    <x v="1"/>
    <s v="Same Day"/>
    <s v="TI-8293"/>
    <s v="Timothy Gray"/>
    <x v="1"/>
    <x v="6"/>
    <x v="6"/>
    <x v="1"/>
    <x v="7"/>
    <n v="609.4"/>
    <n v="3"/>
    <n v="0.15"/>
    <n v="64.98"/>
  </r>
  <r>
    <n v="5672"/>
    <s v="NZ-2022-674995"/>
    <x v="552"/>
    <d v="2022-10-22T00:00:00"/>
    <x v="4"/>
    <s v="Standard Class"/>
    <s v="KI-3010"/>
    <s v="Kieran Maxwell"/>
    <x v="1"/>
    <x v="0"/>
    <x v="0"/>
    <x v="2"/>
    <x v="2"/>
    <n v="878.61"/>
    <n v="7"/>
    <n v="0"/>
    <n v="71.98"/>
  </r>
  <r>
    <n v="5673"/>
    <s v="NZ-2025-904087"/>
    <x v="637"/>
    <d v="2025-02-13T00:00:00"/>
    <x v="3"/>
    <s v="Standard Class"/>
    <s v="CO-9192"/>
    <s v="Courtney Bary"/>
    <x v="2"/>
    <x v="9"/>
    <x v="6"/>
    <x v="2"/>
    <x v="11"/>
    <n v="1189.17"/>
    <n v="4"/>
    <n v="0.15"/>
    <n v="267.77"/>
  </r>
  <r>
    <n v="5674"/>
    <s v="NZ-2025-479244"/>
    <x v="1385"/>
    <d v="2025-05-27T00:00:00"/>
    <x v="3"/>
    <s v="Same Day"/>
    <s v="ZO-9914"/>
    <s v="Zoe MacDonald"/>
    <x v="0"/>
    <x v="6"/>
    <x v="6"/>
    <x v="0"/>
    <x v="4"/>
    <n v="572.44000000000005"/>
    <n v="2"/>
    <n v="0.2"/>
    <n v="92.86"/>
  </r>
  <r>
    <n v="5675"/>
    <s v="NZ-2024-683374"/>
    <x v="203"/>
    <d v="2024-01-29T00:00:00"/>
    <x v="2"/>
    <s v="Same Day"/>
    <s v="AY-1199"/>
    <s v="Ayla Miller"/>
    <x v="0"/>
    <x v="3"/>
    <x v="3"/>
    <x v="1"/>
    <x v="3"/>
    <n v="1176.31"/>
    <n v="8"/>
    <n v="0.1"/>
    <n v="85.8"/>
  </r>
  <r>
    <n v="5676"/>
    <s v="NZ-2023-655978"/>
    <x v="1421"/>
    <d v="2023-02-02T00:00:00"/>
    <x v="0"/>
    <s v="First Class"/>
    <s v="TI-2396"/>
    <s v="Timothy Parker"/>
    <x v="2"/>
    <x v="1"/>
    <x v="1"/>
    <x v="0"/>
    <x v="0"/>
    <n v="885.62"/>
    <n v="10"/>
    <n v="0.15"/>
    <n v="92.39"/>
  </r>
  <r>
    <n v="5677"/>
    <s v="NZ-2023-204343"/>
    <x v="1010"/>
    <d v="2023-04-20T00:00:00"/>
    <x v="0"/>
    <s v="Standard Class"/>
    <s v="AL-7512"/>
    <s v="Allan Tapp"/>
    <x v="1"/>
    <x v="0"/>
    <x v="0"/>
    <x v="1"/>
    <x v="7"/>
    <n v="95.84"/>
    <n v="8"/>
    <n v="0.15"/>
    <n v="-1.18"/>
  </r>
  <r>
    <n v="5678"/>
    <s v="NZ-2025-438877"/>
    <x v="680"/>
    <d v="2025-06-12T00:00:00"/>
    <x v="3"/>
    <s v="Same Day"/>
    <s v="CO-2528"/>
    <s v="Connor Marsh"/>
    <x v="1"/>
    <x v="1"/>
    <x v="1"/>
    <x v="2"/>
    <x v="11"/>
    <n v="981.79"/>
    <n v="1"/>
    <n v="0.15"/>
    <n v="79.42"/>
  </r>
  <r>
    <n v="5679"/>
    <s v="NZ-2024-186063"/>
    <x v="1433"/>
    <d v="2024-04-22T00:00:00"/>
    <x v="2"/>
    <s v="Standard Class"/>
    <s v="MI-8281"/>
    <s v="Mia MacDonald"/>
    <x v="1"/>
    <x v="7"/>
    <x v="7"/>
    <x v="1"/>
    <x v="1"/>
    <n v="998.28"/>
    <n v="10"/>
    <n v="0.1"/>
    <n v="17.05"/>
  </r>
  <r>
    <n v="5680"/>
    <s v="NZ-2024-722073"/>
    <x v="935"/>
    <d v="2024-08-22T00:00:00"/>
    <x v="2"/>
    <s v="Same Day"/>
    <s v="MI-7188"/>
    <s v="Michael Tucker"/>
    <x v="0"/>
    <x v="0"/>
    <x v="0"/>
    <x v="2"/>
    <x v="2"/>
    <n v="622.54999999999995"/>
    <n v="3"/>
    <n v="0.1"/>
    <n v="104.47"/>
  </r>
  <r>
    <n v="5681"/>
    <s v="NZ-2023-950575"/>
    <x v="169"/>
    <d v="2023-10-26T00:00:00"/>
    <x v="0"/>
    <s v="First Class"/>
    <s v="PE-4980"/>
    <s v="Peter Esson"/>
    <x v="1"/>
    <x v="9"/>
    <x v="6"/>
    <x v="1"/>
    <x v="3"/>
    <n v="465.8"/>
    <n v="3"/>
    <n v="0.2"/>
    <n v="1.45"/>
  </r>
  <r>
    <n v="5682"/>
    <s v="NZ-2021-968558"/>
    <x v="1049"/>
    <d v="2021-12-01T00:00:00"/>
    <x v="1"/>
    <s v="First Class"/>
    <s v="CO-2697"/>
    <s v="Connor Peters-Brown"/>
    <x v="1"/>
    <x v="7"/>
    <x v="7"/>
    <x v="2"/>
    <x v="9"/>
    <n v="203.83"/>
    <n v="6"/>
    <n v="0.15"/>
    <n v="37.630000000000003"/>
  </r>
  <r>
    <n v="5683"/>
    <s v="NZ-2022-355917"/>
    <x v="154"/>
    <d v="2022-05-24T00:00:00"/>
    <x v="4"/>
    <s v="Standard Class"/>
    <s v="DA-4026"/>
    <s v="Daniel Campbell"/>
    <x v="1"/>
    <x v="1"/>
    <x v="1"/>
    <x v="2"/>
    <x v="11"/>
    <n v="1200.31"/>
    <n v="1"/>
    <n v="0.2"/>
    <n v="216.04"/>
  </r>
  <r>
    <n v="5684"/>
    <s v="NZ-2022-818249"/>
    <x v="535"/>
    <d v="2022-09-04T00:00:00"/>
    <x v="4"/>
    <s v="Standard Class"/>
    <s v="KA-9002"/>
    <s v="Kathryn Andrew"/>
    <x v="0"/>
    <x v="1"/>
    <x v="1"/>
    <x v="2"/>
    <x v="9"/>
    <n v="195.34"/>
    <n v="1"/>
    <n v="0.2"/>
    <n v="25.5"/>
  </r>
  <r>
    <n v="5685"/>
    <s v="NZ-2021-580449"/>
    <x v="1037"/>
    <d v="2021-11-20T00:00:00"/>
    <x v="1"/>
    <s v="Second Class"/>
    <s v="KI-2801"/>
    <s v="Kim Pedersen"/>
    <x v="2"/>
    <x v="7"/>
    <x v="7"/>
    <x v="1"/>
    <x v="1"/>
    <n v="593.54999999999995"/>
    <n v="10"/>
    <n v="0.15"/>
    <n v="79.650000000000006"/>
  </r>
  <r>
    <n v="5686"/>
    <s v="NZ-2023-943964"/>
    <x v="599"/>
    <d v="2023-09-26T00:00:00"/>
    <x v="0"/>
    <s v="Standard Class"/>
    <s v="MI-4594"/>
    <s v="Mila Andrew-Oliver"/>
    <x v="2"/>
    <x v="8"/>
    <x v="8"/>
    <x v="0"/>
    <x v="4"/>
    <n v="884.17"/>
    <n v="10"/>
    <n v="0.1"/>
    <n v="162.25"/>
  </r>
  <r>
    <n v="5687"/>
    <s v="NZ-2023-579549"/>
    <x v="1183"/>
    <d v="2023-05-16T00:00:00"/>
    <x v="0"/>
    <s v="Second Class"/>
    <s v="JA-3572"/>
    <s v="Jacob McLachlan-Dixon"/>
    <x v="1"/>
    <x v="9"/>
    <x v="6"/>
    <x v="1"/>
    <x v="7"/>
    <n v="941.1"/>
    <n v="4"/>
    <n v="0"/>
    <n v="268.35000000000002"/>
  </r>
  <r>
    <n v="5688"/>
    <s v="NZ-2024-406390"/>
    <x v="159"/>
    <d v="2024-07-17T00:00:00"/>
    <x v="2"/>
    <s v="Standard Class"/>
    <s v="SU-6629"/>
    <s v="Susan Judd-McCallum"/>
    <x v="0"/>
    <x v="3"/>
    <x v="3"/>
    <x v="2"/>
    <x v="2"/>
    <n v="87.85"/>
    <n v="3"/>
    <n v="0.15"/>
    <n v="10.92"/>
  </r>
  <r>
    <n v="5689"/>
    <s v="NZ-2022-526578"/>
    <x v="1278"/>
    <d v="2022-11-23T00:00:00"/>
    <x v="4"/>
    <s v="Second Class"/>
    <s v="BA-3497"/>
    <s v="Barbara Carr"/>
    <x v="1"/>
    <x v="4"/>
    <x v="4"/>
    <x v="0"/>
    <x v="6"/>
    <n v="1301.6199999999999"/>
    <n v="10"/>
    <n v="0.2"/>
    <n v="212.17"/>
  </r>
  <r>
    <n v="5690"/>
    <s v="NZ-2024-683718"/>
    <x v="1371"/>
    <d v="2024-11-16T00:00:00"/>
    <x v="2"/>
    <s v="First Class"/>
    <s v="CO-4133"/>
    <s v="Cody Davis-Hodson"/>
    <x v="2"/>
    <x v="2"/>
    <x v="2"/>
    <x v="1"/>
    <x v="3"/>
    <n v="1246.24"/>
    <n v="5"/>
    <n v="0"/>
    <n v="56.29"/>
  </r>
  <r>
    <n v="5691"/>
    <s v="NZ-2022-816949"/>
    <x v="385"/>
    <d v="2022-01-29T00:00:00"/>
    <x v="4"/>
    <s v="Second Class"/>
    <s v="RA-7613"/>
    <s v="Raymond Day"/>
    <x v="1"/>
    <x v="0"/>
    <x v="0"/>
    <x v="2"/>
    <x v="11"/>
    <n v="1149.02"/>
    <n v="4"/>
    <n v="0"/>
    <n v="246.78"/>
  </r>
  <r>
    <n v="5692"/>
    <s v="NZ-2023-693181"/>
    <x v="1183"/>
    <d v="2023-05-20T00:00:00"/>
    <x v="0"/>
    <s v="Same Day"/>
    <s v="GA-3079"/>
    <s v="Gavin Brown"/>
    <x v="2"/>
    <x v="8"/>
    <x v="8"/>
    <x v="1"/>
    <x v="8"/>
    <n v="472.78"/>
    <n v="1"/>
    <n v="0.1"/>
    <n v="95.58"/>
  </r>
  <r>
    <n v="5693"/>
    <s v="NZ-2024-426229"/>
    <x v="953"/>
    <d v="2024-10-03T00:00:00"/>
    <x v="2"/>
    <s v="Second Class"/>
    <s v="LI-4463"/>
    <s v="Linda Reynolds-Fisher"/>
    <x v="0"/>
    <x v="1"/>
    <x v="1"/>
    <x v="2"/>
    <x v="9"/>
    <n v="213.44"/>
    <n v="8"/>
    <n v="0.15"/>
    <n v="10.18"/>
  </r>
  <r>
    <n v="5694"/>
    <s v="NZ-2023-656773"/>
    <x v="321"/>
    <d v="2023-04-17T00:00:00"/>
    <x v="0"/>
    <s v="Same Day"/>
    <s v="KA-1065"/>
    <s v="Kayla Ingram"/>
    <x v="0"/>
    <x v="6"/>
    <x v="6"/>
    <x v="1"/>
    <x v="8"/>
    <n v="425.97"/>
    <n v="4"/>
    <n v="0.1"/>
    <n v="62.65"/>
  </r>
  <r>
    <n v="5695"/>
    <s v="NZ-2023-364683"/>
    <x v="541"/>
    <d v="2023-07-18T00:00:00"/>
    <x v="0"/>
    <s v="Standard Class"/>
    <s v="DE-6422"/>
    <s v="Destiny Hoare"/>
    <x v="0"/>
    <x v="6"/>
    <x v="6"/>
    <x v="2"/>
    <x v="5"/>
    <n v="1453.03"/>
    <n v="4"/>
    <n v="0.1"/>
    <n v="170.73"/>
  </r>
  <r>
    <n v="5696"/>
    <s v="NZ-2022-651253"/>
    <x v="1189"/>
    <d v="2022-03-26T00:00:00"/>
    <x v="4"/>
    <s v="First Class"/>
    <s v="HA-8663"/>
    <s v="Harry Smith"/>
    <x v="2"/>
    <x v="5"/>
    <x v="5"/>
    <x v="0"/>
    <x v="6"/>
    <n v="1280.8599999999999"/>
    <n v="5"/>
    <n v="0"/>
    <n v="381.42"/>
  </r>
  <r>
    <n v="5697"/>
    <s v="NZ-2022-975100"/>
    <x v="1052"/>
    <d v="2022-10-31T00:00:00"/>
    <x v="4"/>
    <s v="First Class"/>
    <s v="SH-6196"/>
    <s v="Shaun Hook"/>
    <x v="1"/>
    <x v="5"/>
    <x v="5"/>
    <x v="1"/>
    <x v="8"/>
    <n v="542.09"/>
    <n v="10"/>
    <n v="0"/>
    <n v="99.17"/>
  </r>
  <r>
    <n v="5698"/>
    <s v="NZ-2022-307823"/>
    <x v="1215"/>
    <d v="2022-04-10T00:00:00"/>
    <x v="4"/>
    <s v="Second Class"/>
    <s v="MI-4453"/>
    <s v="Michael Wallis"/>
    <x v="0"/>
    <x v="2"/>
    <x v="2"/>
    <x v="2"/>
    <x v="2"/>
    <n v="177.75"/>
    <n v="3"/>
    <n v="0.1"/>
    <n v="10.71"/>
  </r>
  <r>
    <n v="5699"/>
    <s v="NZ-2021-964306"/>
    <x v="1084"/>
    <d v="2021-11-01T00:00:00"/>
    <x v="1"/>
    <s v="Second Class"/>
    <s v="WA-3057"/>
    <s v="Wayne Miller"/>
    <x v="2"/>
    <x v="6"/>
    <x v="6"/>
    <x v="1"/>
    <x v="7"/>
    <n v="1496.86"/>
    <n v="7"/>
    <n v="0.1"/>
    <n v="242.62"/>
  </r>
  <r>
    <n v="5700"/>
    <s v="NZ-2023-204693"/>
    <x v="978"/>
    <d v="2023-07-18T00:00:00"/>
    <x v="0"/>
    <s v="First Class"/>
    <s v="JE-4131"/>
    <s v="Jenna McEwen"/>
    <x v="0"/>
    <x v="8"/>
    <x v="8"/>
    <x v="0"/>
    <x v="10"/>
    <n v="628.94000000000005"/>
    <n v="2"/>
    <n v="0.15"/>
    <n v="14.03"/>
  </r>
  <r>
    <n v="5701"/>
    <s v="NZ-2024-332858"/>
    <x v="1054"/>
    <d v="2024-10-10T00:00:00"/>
    <x v="2"/>
    <s v="Second Class"/>
    <s v="MY-9810"/>
    <s v="Mya Rayner"/>
    <x v="1"/>
    <x v="5"/>
    <x v="5"/>
    <x v="1"/>
    <x v="8"/>
    <n v="1445.07"/>
    <n v="5"/>
    <n v="0.15"/>
    <n v="139.43"/>
  </r>
  <r>
    <n v="5702"/>
    <s v="NZ-2025-442507"/>
    <x v="484"/>
    <d v="2025-02-25T00:00:00"/>
    <x v="3"/>
    <s v="Same Day"/>
    <s v="JU-4445"/>
    <s v="Judith Stubbs-Fox"/>
    <x v="1"/>
    <x v="6"/>
    <x v="6"/>
    <x v="0"/>
    <x v="0"/>
    <n v="479.65"/>
    <n v="2"/>
    <n v="0.1"/>
    <n v="100.02"/>
  </r>
  <r>
    <n v="5703"/>
    <s v="NZ-2024-632718"/>
    <x v="197"/>
    <d v="2024-11-02T00:00:00"/>
    <x v="2"/>
    <s v="Same Day"/>
    <s v="BR-1177"/>
    <s v="Brooke Kelly"/>
    <x v="1"/>
    <x v="0"/>
    <x v="0"/>
    <x v="0"/>
    <x v="4"/>
    <n v="707.64"/>
    <n v="4"/>
    <n v="0.1"/>
    <n v="157.56"/>
  </r>
  <r>
    <n v="5704"/>
    <s v="NZ-2022-873254"/>
    <x v="970"/>
    <d v="2022-12-29T00:00:00"/>
    <x v="4"/>
    <s v="Standard Class"/>
    <s v="JA-1527"/>
    <s v="Jade Thompson-Stewart"/>
    <x v="2"/>
    <x v="3"/>
    <x v="3"/>
    <x v="0"/>
    <x v="4"/>
    <n v="738.55"/>
    <n v="7"/>
    <n v="0.1"/>
    <n v="61.45"/>
  </r>
  <r>
    <n v="5705"/>
    <s v="NZ-2022-100327"/>
    <x v="488"/>
    <d v="2022-12-03T00:00:00"/>
    <x v="4"/>
    <s v="Standard Class"/>
    <s v="CH-8261"/>
    <s v="Christopher Hewitt"/>
    <x v="2"/>
    <x v="1"/>
    <x v="1"/>
    <x v="2"/>
    <x v="9"/>
    <n v="1412.86"/>
    <n v="4"/>
    <n v="0"/>
    <n v="392.54"/>
  </r>
  <r>
    <n v="5706"/>
    <s v="NZ-2023-159501"/>
    <x v="1377"/>
    <d v="2023-04-02T00:00:00"/>
    <x v="0"/>
    <s v="Same Day"/>
    <s v="EM-5130"/>
    <s v="Emma Nielsen"/>
    <x v="1"/>
    <x v="9"/>
    <x v="6"/>
    <x v="2"/>
    <x v="11"/>
    <n v="852.42"/>
    <n v="6"/>
    <n v="0.1"/>
    <n v="93.87"/>
  </r>
  <r>
    <n v="5707"/>
    <s v="NZ-2025-864088"/>
    <x v="1288"/>
    <d v="2025-01-18T00:00:00"/>
    <x v="3"/>
    <s v="Same Day"/>
    <s v="RI-3970"/>
    <s v="Richard Kerr"/>
    <x v="2"/>
    <x v="3"/>
    <x v="3"/>
    <x v="2"/>
    <x v="2"/>
    <n v="1059.46"/>
    <n v="9"/>
    <n v="0.1"/>
    <n v="21.59"/>
  </r>
  <r>
    <n v="5708"/>
    <s v="NZ-2025-893547"/>
    <x v="1213"/>
    <d v="2025-05-23T00:00:00"/>
    <x v="3"/>
    <s v="First Class"/>
    <s v="TA-2138"/>
    <s v="Tane Eden"/>
    <x v="0"/>
    <x v="4"/>
    <x v="4"/>
    <x v="0"/>
    <x v="6"/>
    <n v="572.55999999999995"/>
    <n v="10"/>
    <n v="0.1"/>
    <n v="83.85"/>
  </r>
  <r>
    <n v="5709"/>
    <s v="NZ-2022-297567"/>
    <x v="113"/>
    <d v="2022-06-16T00:00:00"/>
    <x v="4"/>
    <s v="Second Class"/>
    <s v="HA-4164"/>
    <s v="Harper Dixon-Broughan"/>
    <x v="1"/>
    <x v="3"/>
    <x v="3"/>
    <x v="2"/>
    <x v="5"/>
    <n v="895.4"/>
    <n v="8"/>
    <n v="0.15"/>
    <n v="100.72"/>
  </r>
  <r>
    <n v="5710"/>
    <s v="NZ-2022-665017"/>
    <x v="163"/>
    <d v="2022-08-02T00:00:00"/>
    <x v="4"/>
    <s v="First Class"/>
    <s v="WI-3616"/>
    <s v="William Webster"/>
    <x v="1"/>
    <x v="8"/>
    <x v="8"/>
    <x v="1"/>
    <x v="8"/>
    <n v="1311.85"/>
    <n v="5"/>
    <n v="0.15"/>
    <n v="104.35"/>
  </r>
  <r>
    <n v="5711"/>
    <s v="NZ-2023-324929"/>
    <x v="1191"/>
    <d v="2023-01-08T00:00:00"/>
    <x v="0"/>
    <s v="First Class"/>
    <s v="JA-9057"/>
    <s v="Janine Martin"/>
    <x v="0"/>
    <x v="4"/>
    <x v="4"/>
    <x v="1"/>
    <x v="3"/>
    <n v="894.27"/>
    <n v="4"/>
    <n v="0.1"/>
    <n v="48.99"/>
  </r>
  <r>
    <n v="5712"/>
    <s v="NZ-2024-339223"/>
    <x v="777"/>
    <d v="2024-02-10T00:00:00"/>
    <x v="2"/>
    <s v="First Class"/>
    <s v="JU-7567"/>
    <s v="Julia Williams"/>
    <x v="1"/>
    <x v="5"/>
    <x v="5"/>
    <x v="0"/>
    <x v="10"/>
    <n v="200.05"/>
    <n v="2"/>
    <n v="0.1"/>
    <n v="-1.54"/>
  </r>
  <r>
    <n v="5713"/>
    <s v="NZ-2022-536777"/>
    <x v="850"/>
    <d v="2022-04-06T00:00:00"/>
    <x v="4"/>
    <s v="Second Class"/>
    <s v="EL-1295"/>
    <s v="Elizabeth Procter"/>
    <x v="1"/>
    <x v="8"/>
    <x v="8"/>
    <x v="0"/>
    <x v="6"/>
    <n v="1498.64"/>
    <n v="5"/>
    <n v="0.15"/>
    <n v="299.52999999999997"/>
  </r>
  <r>
    <n v="5714"/>
    <s v="NZ-2023-561029"/>
    <x v="998"/>
    <d v="2023-10-24T00:00:00"/>
    <x v="0"/>
    <s v="First Class"/>
    <s v="WI-1077"/>
    <s v="William Bull"/>
    <x v="1"/>
    <x v="7"/>
    <x v="7"/>
    <x v="2"/>
    <x v="2"/>
    <n v="206.36"/>
    <n v="4"/>
    <n v="0.2"/>
    <n v="7.26"/>
  </r>
  <r>
    <n v="5715"/>
    <s v="NZ-2024-811956"/>
    <x v="515"/>
    <d v="2024-06-11T00:00:00"/>
    <x v="2"/>
    <s v="Same Day"/>
    <s v="LI-5463"/>
    <s v="Lisa McKay"/>
    <x v="2"/>
    <x v="2"/>
    <x v="2"/>
    <x v="1"/>
    <x v="7"/>
    <n v="1067.1300000000001"/>
    <n v="2"/>
    <n v="0.2"/>
    <n v="72.510000000000005"/>
  </r>
  <r>
    <n v="5716"/>
    <s v="NZ-2023-355583"/>
    <x v="787"/>
    <d v="2023-03-02T00:00:00"/>
    <x v="0"/>
    <s v="First Class"/>
    <s v="NI-1989"/>
    <s v="Nicholas Gillies"/>
    <x v="2"/>
    <x v="4"/>
    <x v="4"/>
    <x v="2"/>
    <x v="9"/>
    <n v="1373.69"/>
    <n v="4"/>
    <n v="0"/>
    <n v="359.29"/>
  </r>
  <r>
    <n v="5717"/>
    <s v="NZ-2021-487126"/>
    <x v="1"/>
    <d v="2021-10-02T00:00:00"/>
    <x v="1"/>
    <s v="First Class"/>
    <s v="GR-2985"/>
    <s v="Graeme Hughes"/>
    <x v="1"/>
    <x v="4"/>
    <x v="4"/>
    <x v="2"/>
    <x v="2"/>
    <n v="136.58000000000001"/>
    <n v="5"/>
    <n v="0.1"/>
    <n v="17.88"/>
  </r>
  <r>
    <n v="5718"/>
    <s v="NZ-2024-779021"/>
    <x v="1252"/>
    <d v="2024-10-16T00:00:00"/>
    <x v="2"/>
    <s v="Second Class"/>
    <s v="NO-8562"/>
    <s v="Noah Gray"/>
    <x v="2"/>
    <x v="9"/>
    <x v="6"/>
    <x v="1"/>
    <x v="1"/>
    <n v="213.47"/>
    <n v="7"/>
    <n v="0"/>
    <n v="22.5"/>
  </r>
  <r>
    <n v="5719"/>
    <s v="NZ-2021-485638"/>
    <x v="908"/>
    <d v="2021-12-16T00:00:00"/>
    <x v="1"/>
    <s v="Second Class"/>
    <s v="CA-7313"/>
    <s v="Caitlyn Morgan"/>
    <x v="1"/>
    <x v="8"/>
    <x v="8"/>
    <x v="0"/>
    <x v="0"/>
    <n v="405.95"/>
    <n v="4"/>
    <n v="0.1"/>
    <n v="43.12"/>
  </r>
  <r>
    <n v="5720"/>
    <s v="NZ-2025-664494"/>
    <x v="401"/>
    <d v="2025-04-04T00:00:00"/>
    <x v="3"/>
    <s v="First Class"/>
    <s v="DA-4892"/>
    <s v="David Harrison"/>
    <x v="1"/>
    <x v="1"/>
    <x v="1"/>
    <x v="1"/>
    <x v="1"/>
    <n v="1095.54"/>
    <n v="6"/>
    <n v="0.15"/>
    <n v="220.81"/>
  </r>
  <r>
    <n v="5721"/>
    <s v="NZ-2022-761612"/>
    <x v="977"/>
    <d v="2022-10-20T00:00:00"/>
    <x v="4"/>
    <s v="Second Class"/>
    <s v="SA-8211"/>
    <s v="Sandra Stratford"/>
    <x v="0"/>
    <x v="4"/>
    <x v="4"/>
    <x v="2"/>
    <x v="9"/>
    <n v="1038.76"/>
    <n v="9"/>
    <n v="0"/>
    <n v="89.69"/>
  </r>
  <r>
    <n v="5722"/>
    <s v="NZ-2023-684486"/>
    <x v="959"/>
    <d v="2023-07-08T00:00:00"/>
    <x v="0"/>
    <s v="Second Class"/>
    <s v="PA-5521"/>
    <s v="Patrick Butcher-Fitzgerald"/>
    <x v="2"/>
    <x v="5"/>
    <x v="5"/>
    <x v="0"/>
    <x v="6"/>
    <n v="1345.04"/>
    <n v="2"/>
    <n v="0.2"/>
    <n v="196.99"/>
  </r>
  <r>
    <n v="5723"/>
    <s v="NZ-2022-332181"/>
    <x v="429"/>
    <d v="2022-02-08T00:00:00"/>
    <x v="4"/>
    <s v="Standard Class"/>
    <s v="EV-2300"/>
    <s v="Eva Mason"/>
    <x v="0"/>
    <x v="5"/>
    <x v="5"/>
    <x v="0"/>
    <x v="0"/>
    <n v="656.31"/>
    <n v="5"/>
    <n v="0.2"/>
    <n v="96.53"/>
  </r>
  <r>
    <n v="5724"/>
    <s v="NZ-2023-937177"/>
    <x v="1135"/>
    <d v="2023-03-15T00:00:00"/>
    <x v="0"/>
    <s v="First Class"/>
    <s v="RO-5693"/>
    <s v="Robert Toms"/>
    <x v="2"/>
    <x v="2"/>
    <x v="2"/>
    <x v="0"/>
    <x v="6"/>
    <n v="305.08999999999997"/>
    <n v="9"/>
    <n v="0"/>
    <n v="50.61"/>
  </r>
  <r>
    <n v="5725"/>
    <s v="NZ-2023-723399"/>
    <x v="233"/>
    <d v="2023-07-22T00:00:00"/>
    <x v="0"/>
    <s v="First Class"/>
    <s v="BR-3626"/>
    <s v="Brent Stewart"/>
    <x v="1"/>
    <x v="6"/>
    <x v="6"/>
    <x v="1"/>
    <x v="3"/>
    <n v="396.45"/>
    <n v="2"/>
    <n v="0"/>
    <n v="92.63"/>
  </r>
  <r>
    <n v="5726"/>
    <s v="NZ-2022-302575"/>
    <x v="694"/>
    <d v="2022-09-25T00:00:00"/>
    <x v="4"/>
    <s v="First Class"/>
    <s v="SH-5977"/>
    <s v="Shirley Allerby"/>
    <x v="1"/>
    <x v="5"/>
    <x v="5"/>
    <x v="1"/>
    <x v="7"/>
    <n v="252.1"/>
    <n v="4"/>
    <n v="0"/>
    <n v="34.26"/>
  </r>
  <r>
    <n v="5727"/>
    <s v="NZ-2024-707962"/>
    <x v="1360"/>
    <d v="2024-10-16T00:00:00"/>
    <x v="2"/>
    <s v="First Class"/>
    <s v="TA-8510"/>
    <s v="Tanya Bird"/>
    <x v="2"/>
    <x v="3"/>
    <x v="3"/>
    <x v="1"/>
    <x v="8"/>
    <n v="618.62"/>
    <n v="2"/>
    <n v="0.2"/>
    <n v="134.02000000000001"/>
  </r>
  <r>
    <n v="5728"/>
    <s v="NZ-2022-470980"/>
    <x v="1063"/>
    <d v="2022-12-01T00:00:00"/>
    <x v="4"/>
    <s v="First Class"/>
    <s v="BR-1307"/>
    <s v="Bradley Reader-Wratt"/>
    <x v="1"/>
    <x v="3"/>
    <x v="3"/>
    <x v="1"/>
    <x v="7"/>
    <n v="1230.47"/>
    <n v="10"/>
    <n v="0.15"/>
    <n v="248.19"/>
  </r>
  <r>
    <n v="5729"/>
    <s v="NZ-2023-960760"/>
    <x v="1067"/>
    <d v="2023-12-14T00:00:00"/>
    <x v="0"/>
    <s v="Second Class"/>
    <s v="DE-9628"/>
    <s v="Debra Rayner"/>
    <x v="2"/>
    <x v="4"/>
    <x v="4"/>
    <x v="1"/>
    <x v="8"/>
    <n v="548.66999999999996"/>
    <n v="6"/>
    <n v="0.2"/>
    <n v="78.150000000000006"/>
  </r>
  <r>
    <n v="5730"/>
    <s v="NZ-2023-697586"/>
    <x v="277"/>
    <d v="2023-02-12T00:00:00"/>
    <x v="0"/>
    <s v="Standard Class"/>
    <s v="AM-3413"/>
    <s v="Amy McGregor"/>
    <x v="0"/>
    <x v="6"/>
    <x v="6"/>
    <x v="0"/>
    <x v="0"/>
    <n v="483.92"/>
    <n v="9"/>
    <n v="0.2"/>
    <n v="72.22"/>
  </r>
  <r>
    <n v="5731"/>
    <s v="NZ-2025-222917"/>
    <x v="420"/>
    <d v="2025-05-20T00:00:00"/>
    <x v="3"/>
    <s v="Second Class"/>
    <s v="HA-8798"/>
    <s v="Hamish Baird-Arnott"/>
    <x v="0"/>
    <x v="9"/>
    <x v="6"/>
    <x v="0"/>
    <x v="4"/>
    <n v="1442.99"/>
    <n v="4"/>
    <n v="0.2"/>
    <n v="45.76"/>
  </r>
  <r>
    <n v="5732"/>
    <s v="NZ-2024-620212"/>
    <x v="1289"/>
    <d v="2024-04-18T00:00:00"/>
    <x v="2"/>
    <s v="First Class"/>
    <s v="SA-5230"/>
    <s v="Samantha Francis"/>
    <x v="0"/>
    <x v="7"/>
    <x v="7"/>
    <x v="2"/>
    <x v="5"/>
    <n v="810.92"/>
    <n v="1"/>
    <n v="0.15"/>
    <n v="68.39"/>
  </r>
  <r>
    <n v="5733"/>
    <s v="NZ-2023-956262"/>
    <x v="195"/>
    <d v="2023-08-27T00:00:00"/>
    <x v="0"/>
    <s v="Same Day"/>
    <s v="AN-3819"/>
    <s v="Anika Rickard"/>
    <x v="1"/>
    <x v="9"/>
    <x v="6"/>
    <x v="1"/>
    <x v="3"/>
    <n v="1021.4"/>
    <n v="1"/>
    <n v="0.2"/>
    <n v="163.28"/>
  </r>
  <r>
    <n v="5734"/>
    <s v="NZ-2022-517286"/>
    <x v="1329"/>
    <d v="2022-07-10T00:00:00"/>
    <x v="4"/>
    <s v="First Class"/>
    <s v="SH-7216"/>
    <s v="Shane Anderson"/>
    <x v="1"/>
    <x v="5"/>
    <x v="5"/>
    <x v="0"/>
    <x v="4"/>
    <n v="930.43"/>
    <n v="4"/>
    <n v="0"/>
    <n v="116.65"/>
  </r>
  <r>
    <n v="5735"/>
    <s v="NZ-2022-891438"/>
    <x v="1250"/>
    <d v="2022-12-30T00:00:00"/>
    <x v="4"/>
    <s v="Second Class"/>
    <s v="TA-4239"/>
    <s v="Tania Pope"/>
    <x v="1"/>
    <x v="9"/>
    <x v="6"/>
    <x v="0"/>
    <x v="10"/>
    <n v="851.42"/>
    <n v="7"/>
    <n v="0.2"/>
    <n v="108.14"/>
  </r>
  <r>
    <n v="5736"/>
    <s v="NZ-2023-171501"/>
    <x v="160"/>
    <d v="2023-08-02T00:00:00"/>
    <x v="0"/>
    <s v="Same Day"/>
    <s v="IS-6024"/>
    <s v="Isla Blake"/>
    <x v="1"/>
    <x v="3"/>
    <x v="3"/>
    <x v="2"/>
    <x v="11"/>
    <n v="416.87"/>
    <n v="3"/>
    <n v="0.2"/>
    <n v="34.89"/>
  </r>
  <r>
    <n v="5737"/>
    <s v="NZ-2024-825689"/>
    <x v="1275"/>
    <d v="2024-02-24T00:00:00"/>
    <x v="2"/>
    <s v="Same Day"/>
    <s v="EL-4884"/>
    <s v="Elizabeth Jensen"/>
    <x v="1"/>
    <x v="1"/>
    <x v="1"/>
    <x v="2"/>
    <x v="2"/>
    <n v="366.05"/>
    <n v="1"/>
    <n v="0.15"/>
    <n v="53.41"/>
  </r>
  <r>
    <n v="5738"/>
    <s v="NZ-2023-866659"/>
    <x v="1143"/>
    <d v="2023-09-03T00:00:00"/>
    <x v="0"/>
    <s v="Second Class"/>
    <s v="TA-6521"/>
    <s v="Tara Cameron"/>
    <x v="1"/>
    <x v="9"/>
    <x v="6"/>
    <x v="2"/>
    <x v="9"/>
    <n v="1422.19"/>
    <n v="7"/>
    <n v="0.15"/>
    <n v="243.93"/>
  </r>
  <r>
    <n v="5739"/>
    <s v="NZ-2022-238356"/>
    <x v="158"/>
    <d v="2022-01-16T00:00:00"/>
    <x v="4"/>
    <s v="Same Day"/>
    <s v="AI-4261"/>
    <s v="Aimee Schwass"/>
    <x v="2"/>
    <x v="8"/>
    <x v="8"/>
    <x v="0"/>
    <x v="6"/>
    <n v="840.95"/>
    <n v="1"/>
    <n v="0.15"/>
    <n v="16.489999999999998"/>
  </r>
  <r>
    <n v="5740"/>
    <s v="NZ-2024-716374"/>
    <x v="102"/>
    <d v="2024-01-31T00:00:00"/>
    <x v="2"/>
    <s v="Second Class"/>
    <s v="KA-5360"/>
    <s v="Kathleen Rogers"/>
    <x v="2"/>
    <x v="9"/>
    <x v="6"/>
    <x v="1"/>
    <x v="3"/>
    <n v="799.4"/>
    <n v="2"/>
    <n v="0.15"/>
    <n v="89.06"/>
  </r>
  <r>
    <n v="5741"/>
    <s v="NZ-2021-752623"/>
    <x v="50"/>
    <d v="2022-01-04T00:00:00"/>
    <x v="4"/>
    <s v="Second Class"/>
    <s v="BR-5331"/>
    <s v="Brooke Cresswell"/>
    <x v="2"/>
    <x v="9"/>
    <x v="6"/>
    <x v="2"/>
    <x v="9"/>
    <n v="1394.77"/>
    <n v="8"/>
    <n v="0.15"/>
    <n v="300.11"/>
  </r>
  <r>
    <n v="5742"/>
    <s v="NZ-2023-310529"/>
    <x v="1434"/>
    <d v="2023-07-09T00:00:00"/>
    <x v="0"/>
    <s v="Second Class"/>
    <s v="FL-9877"/>
    <s v="Florence Lamb"/>
    <x v="0"/>
    <x v="1"/>
    <x v="1"/>
    <x v="0"/>
    <x v="10"/>
    <n v="192.78"/>
    <n v="10"/>
    <n v="0"/>
    <n v="41.09"/>
  </r>
  <r>
    <n v="5743"/>
    <s v="NZ-2022-186815"/>
    <x v="1109"/>
    <d v="2022-04-06T00:00:00"/>
    <x v="4"/>
    <s v="Same Day"/>
    <s v="CH-3344"/>
    <s v="Christopher Miles"/>
    <x v="0"/>
    <x v="2"/>
    <x v="2"/>
    <x v="1"/>
    <x v="3"/>
    <n v="29.09"/>
    <n v="9"/>
    <n v="0.15"/>
    <n v="5.03"/>
  </r>
  <r>
    <n v="5744"/>
    <s v="NZ-2023-906712"/>
    <x v="202"/>
    <d v="2023-11-28T00:00:00"/>
    <x v="0"/>
    <s v="Second Class"/>
    <s v="EL-5260"/>
    <s v="Elizabeth Stuart"/>
    <x v="0"/>
    <x v="9"/>
    <x v="6"/>
    <x v="1"/>
    <x v="8"/>
    <n v="1197.72"/>
    <n v="8"/>
    <n v="0"/>
    <n v="277.62"/>
  </r>
  <r>
    <n v="5745"/>
    <s v="NZ-2021-782027"/>
    <x v="517"/>
    <d v="2021-10-18T00:00:00"/>
    <x v="1"/>
    <s v="First Class"/>
    <s v="ST-9075"/>
    <s v="Stella Dickson-Smart"/>
    <x v="2"/>
    <x v="6"/>
    <x v="6"/>
    <x v="1"/>
    <x v="1"/>
    <n v="420.77"/>
    <n v="8"/>
    <n v="0.15"/>
    <n v="12.53"/>
  </r>
  <r>
    <n v="5746"/>
    <s v="NZ-2024-576346"/>
    <x v="442"/>
    <d v="2024-10-27T00:00:00"/>
    <x v="2"/>
    <s v="Standard Class"/>
    <s v="BR-6846"/>
    <s v="Brooke Fuller"/>
    <x v="2"/>
    <x v="9"/>
    <x v="6"/>
    <x v="1"/>
    <x v="8"/>
    <n v="115.9"/>
    <n v="9"/>
    <n v="0.2"/>
    <n v="18.22"/>
  </r>
  <r>
    <n v="5747"/>
    <s v="NZ-2024-339014"/>
    <x v="1239"/>
    <d v="2024-02-22T00:00:00"/>
    <x v="2"/>
    <s v="Same Day"/>
    <s v="MA-4153"/>
    <s v="Marie Griffiths-Pickering"/>
    <x v="1"/>
    <x v="4"/>
    <x v="4"/>
    <x v="1"/>
    <x v="1"/>
    <n v="149.94999999999999"/>
    <n v="9"/>
    <n v="0"/>
    <n v="37.770000000000003"/>
  </r>
  <r>
    <n v="5748"/>
    <s v="NZ-2022-667644"/>
    <x v="1347"/>
    <d v="2022-10-01T00:00:00"/>
    <x v="4"/>
    <s v="Same Day"/>
    <s v="GI-3796"/>
    <s v="Gillian Saunders"/>
    <x v="2"/>
    <x v="9"/>
    <x v="6"/>
    <x v="0"/>
    <x v="10"/>
    <n v="1006.07"/>
    <n v="8"/>
    <n v="0.15"/>
    <n v="36.9"/>
  </r>
  <r>
    <n v="5749"/>
    <s v="NZ-2023-686613"/>
    <x v="201"/>
    <d v="2023-10-12T00:00:00"/>
    <x v="0"/>
    <s v="Second Class"/>
    <s v="IS-6939"/>
    <s v="Isabella Boyd"/>
    <x v="1"/>
    <x v="2"/>
    <x v="2"/>
    <x v="2"/>
    <x v="9"/>
    <n v="1167.1099999999999"/>
    <n v="5"/>
    <n v="0.1"/>
    <n v="280.26"/>
  </r>
  <r>
    <n v="5750"/>
    <s v="NZ-2022-502648"/>
    <x v="859"/>
    <d v="2022-04-19T00:00:00"/>
    <x v="4"/>
    <s v="First Class"/>
    <s v="KI-9653"/>
    <s v="Kim Manning"/>
    <x v="1"/>
    <x v="0"/>
    <x v="0"/>
    <x v="0"/>
    <x v="10"/>
    <n v="1392.14"/>
    <n v="8"/>
    <n v="0.1"/>
    <n v="5.29"/>
  </r>
  <r>
    <n v="5751"/>
    <s v="NZ-2023-518710"/>
    <x v="304"/>
    <d v="2023-03-29T00:00:00"/>
    <x v="0"/>
    <s v="Second Class"/>
    <s v="BR-5497"/>
    <s v="Brandon Bradley"/>
    <x v="0"/>
    <x v="3"/>
    <x v="3"/>
    <x v="0"/>
    <x v="10"/>
    <n v="1347.12"/>
    <n v="9"/>
    <n v="0.1"/>
    <n v="251.6"/>
  </r>
  <r>
    <n v="5752"/>
    <s v="NZ-2022-878234"/>
    <x v="693"/>
    <d v="2022-05-24T00:00:00"/>
    <x v="4"/>
    <s v="First Class"/>
    <s v="AL-4859"/>
    <s v="Alan Saunders"/>
    <x v="0"/>
    <x v="4"/>
    <x v="4"/>
    <x v="0"/>
    <x v="10"/>
    <n v="991.51"/>
    <n v="2"/>
    <n v="0.2"/>
    <n v="158.77000000000001"/>
  </r>
  <r>
    <n v="5753"/>
    <s v="NZ-2024-843328"/>
    <x v="100"/>
    <d v="2024-01-05T00:00:00"/>
    <x v="2"/>
    <s v="Same Day"/>
    <s v="JO-6397"/>
    <s v="John Gardiner"/>
    <x v="0"/>
    <x v="5"/>
    <x v="5"/>
    <x v="1"/>
    <x v="8"/>
    <n v="515.12"/>
    <n v="1"/>
    <n v="0.15"/>
    <n v="7.02"/>
  </r>
  <r>
    <n v="5754"/>
    <s v="NZ-2022-272446"/>
    <x v="771"/>
    <d v="2022-02-03T00:00:00"/>
    <x v="4"/>
    <s v="First Class"/>
    <s v="AN-3060"/>
    <s v="Anna Roberts"/>
    <x v="0"/>
    <x v="3"/>
    <x v="3"/>
    <x v="1"/>
    <x v="1"/>
    <n v="274.89999999999998"/>
    <n v="1"/>
    <n v="0.2"/>
    <n v="13.87"/>
  </r>
  <r>
    <n v="5755"/>
    <s v="NZ-2023-910560"/>
    <x v="606"/>
    <d v="2023-10-22T00:00:00"/>
    <x v="0"/>
    <s v="First Class"/>
    <s v="DE-6583"/>
    <s v="Dean Webby"/>
    <x v="1"/>
    <x v="3"/>
    <x v="3"/>
    <x v="1"/>
    <x v="3"/>
    <n v="677.24"/>
    <n v="8"/>
    <n v="0.1"/>
    <n v="108.38"/>
  </r>
  <r>
    <n v="5756"/>
    <s v="NZ-2023-753028"/>
    <x v="598"/>
    <d v="2023-01-12T00:00:00"/>
    <x v="0"/>
    <s v="Second Class"/>
    <s v="MA-1870"/>
    <s v="Maureen Gardner"/>
    <x v="2"/>
    <x v="0"/>
    <x v="0"/>
    <x v="2"/>
    <x v="2"/>
    <n v="1181.82"/>
    <n v="3"/>
    <n v="0"/>
    <n v="310.17"/>
  </r>
  <r>
    <n v="5757"/>
    <s v="NZ-2024-579438"/>
    <x v="514"/>
    <d v="2024-04-29T00:00:00"/>
    <x v="2"/>
    <s v="Standard Class"/>
    <s v="JE-5350"/>
    <s v="Jessica Berkahn"/>
    <x v="0"/>
    <x v="9"/>
    <x v="6"/>
    <x v="1"/>
    <x v="7"/>
    <n v="120.16"/>
    <n v="10"/>
    <n v="0"/>
    <n v="18.21"/>
  </r>
  <r>
    <n v="5758"/>
    <s v="NZ-2024-193553"/>
    <x v="1055"/>
    <d v="2024-06-17T00:00:00"/>
    <x v="2"/>
    <s v="Standard Class"/>
    <s v="ST-5227"/>
    <s v="Stephanie Williams"/>
    <x v="0"/>
    <x v="9"/>
    <x v="6"/>
    <x v="0"/>
    <x v="6"/>
    <n v="910.31"/>
    <n v="9"/>
    <n v="0.1"/>
    <n v="163.29"/>
  </r>
  <r>
    <n v="5759"/>
    <s v="NZ-2023-400527"/>
    <x v="1398"/>
    <d v="2023-01-05T00:00:00"/>
    <x v="0"/>
    <s v="Standard Class"/>
    <s v="DA-8979"/>
    <s v="Danielle Mudgway"/>
    <x v="1"/>
    <x v="8"/>
    <x v="8"/>
    <x v="0"/>
    <x v="6"/>
    <n v="983.2"/>
    <n v="8"/>
    <n v="0.1"/>
    <n v="167.22"/>
  </r>
  <r>
    <n v="5760"/>
    <s v="NZ-2024-901157"/>
    <x v="529"/>
    <d v="2024-08-29T00:00:00"/>
    <x v="2"/>
    <s v="Second Class"/>
    <s v="LY-5517"/>
    <s v="Lynda Morgan"/>
    <x v="0"/>
    <x v="2"/>
    <x v="2"/>
    <x v="0"/>
    <x v="6"/>
    <n v="102.4"/>
    <n v="8"/>
    <n v="0.2"/>
    <n v="3.46"/>
  </r>
  <r>
    <n v="5761"/>
    <s v="NZ-2023-765202"/>
    <x v="1302"/>
    <d v="2024-01-01T00:00:00"/>
    <x v="2"/>
    <s v="Standard Class"/>
    <s v="JA-2350"/>
    <s v="Jade Griffin"/>
    <x v="0"/>
    <x v="5"/>
    <x v="5"/>
    <x v="1"/>
    <x v="8"/>
    <n v="1299.93"/>
    <n v="8"/>
    <n v="0"/>
    <n v="378.13"/>
  </r>
  <r>
    <n v="5762"/>
    <s v="NZ-2024-587415"/>
    <x v="455"/>
    <d v="2024-05-09T00:00:00"/>
    <x v="2"/>
    <s v="Same Day"/>
    <s v="DA-8120"/>
    <s v="Daniel Price-Elliott"/>
    <x v="1"/>
    <x v="2"/>
    <x v="2"/>
    <x v="0"/>
    <x v="0"/>
    <n v="1384.11"/>
    <n v="8"/>
    <n v="0.15"/>
    <n v="184"/>
  </r>
  <r>
    <n v="5763"/>
    <s v="NZ-2024-229208"/>
    <x v="413"/>
    <d v="2024-06-17T00:00:00"/>
    <x v="2"/>
    <s v="Standard Class"/>
    <s v="BR-1673"/>
    <s v="Bruce Rogers"/>
    <x v="1"/>
    <x v="0"/>
    <x v="0"/>
    <x v="0"/>
    <x v="4"/>
    <n v="514.96"/>
    <n v="10"/>
    <n v="0.15"/>
    <n v="120.85"/>
  </r>
  <r>
    <n v="5764"/>
    <s v="NZ-2022-562338"/>
    <x v="333"/>
    <d v="2022-03-19T00:00:00"/>
    <x v="4"/>
    <s v="First Class"/>
    <s v="SO-9980"/>
    <s v="Sophie Marfell"/>
    <x v="0"/>
    <x v="6"/>
    <x v="6"/>
    <x v="2"/>
    <x v="11"/>
    <n v="298.27"/>
    <n v="3"/>
    <n v="0.15"/>
    <n v="25.12"/>
  </r>
  <r>
    <n v="5765"/>
    <s v="NZ-2024-713905"/>
    <x v="602"/>
    <d v="2024-08-24T00:00:00"/>
    <x v="2"/>
    <s v="First Class"/>
    <s v="MA-5002"/>
    <s v="Mark O'Connor"/>
    <x v="1"/>
    <x v="6"/>
    <x v="6"/>
    <x v="2"/>
    <x v="2"/>
    <n v="799.92"/>
    <n v="6"/>
    <n v="0.2"/>
    <n v="98.08"/>
  </r>
  <r>
    <n v="5766"/>
    <s v="NZ-2024-376068"/>
    <x v="358"/>
    <d v="2024-06-15T00:00:00"/>
    <x v="2"/>
    <s v="Standard Class"/>
    <s v="AM-9599"/>
    <s v="Amber Neal"/>
    <x v="1"/>
    <x v="1"/>
    <x v="1"/>
    <x v="2"/>
    <x v="5"/>
    <n v="1403.85"/>
    <n v="3"/>
    <n v="0.2"/>
    <n v="254.18"/>
  </r>
  <r>
    <n v="5767"/>
    <s v="NZ-2021-639161"/>
    <x v="747"/>
    <d v="2021-11-07T00:00:00"/>
    <x v="1"/>
    <s v="Second Class"/>
    <s v="EL-7336"/>
    <s v="Elizabeth Smith"/>
    <x v="2"/>
    <x v="6"/>
    <x v="6"/>
    <x v="0"/>
    <x v="10"/>
    <n v="1150.56"/>
    <n v="1"/>
    <n v="0.15"/>
    <n v="222.34"/>
  </r>
  <r>
    <n v="5768"/>
    <s v="NZ-2025-755921"/>
    <x v="248"/>
    <d v="2025-03-05T00:00:00"/>
    <x v="3"/>
    <s v="Standard Class"/>
    <s v="CA-9885"/>
    <s v="Carl Low"/>
    <x v="2"/>
    <x v="9"/>
    <x v="6"/>
    <x v="0"/>
    <x v="0"/>
    <n v="1367.23"/>
    <n v="10"/>
    <n v="0.15"/>
    <n v="36.369999999999997"/>
  </r>
  <r>
    <n v="5769"/>
    <s v="NZ-2021-723003"/>
    <x v="696"/>
    <d v="2021-09-23T00:00:00"/>
    <x v="1"/>
    <s v="Standard Class"/>
    <s v="KE-7575"/>
    <s v="Kenneth Parker-Coutts"/>
    <x v="2"/>
    <x v="5"/>
    <x v="5"/>
    <x v="1"/>
    <x v="1"/>
    <n v="1227.26"/>
    <n v="8"/>
    <n v="0.15"/>
    <n v="67.599999999999994"/>
  </r>
  <r>
    <n v="5770"/>
    <s v="NZ-2023-997236"/>
    <x v="787"/>
    <d v="2023-02-28T00:00:00"/>
    <x v="0"/>
    <s v="First Class"/>
    <s v="JA-8866"/>
    <s v="James Stewart"/>
    <x v="2"/>
    <x v="4"/>
    <x v="4"/>
    <x v="0"/>
    <x v="4"/>
    <n v="348.42"/>
    <n v="3"/>
    <n v="0"/>
    <n v="38.46"/>
  </r>
  <r>
    <n v="5771"/>
    <s v="NZ-2025-635146"/>
    <x v="1075"/>
    <d v="2025-06-09T00:00:00"/>
    <x v="3"/>
    <s v="Same Day"/>
    <s v="GA-3597"/>
    <s v="Gary Marshall"/>
    <x v="2"/>
    <x v="5"/>
    <x v="5"/>
    <x v="0"/>
    <x v="4"/>
    <n v="225.36"/>
    <n v="8"/>
    <n v="0.15"/>
    <n v="46.07"/>
  </r>
  <r>
    <n v="5772"/>
    <s v="NZ-2025-705840"/>
    <x v="415"/>
    <d v="2025-03-14T00:00:00"/>
    <x v="3"/>
    <s v="First Class"/>
    <s v="ST-5077"/>
    <s v="Steven Ryan-Freeman"/>
    <x v="2"/>
    <x v="4"/>
    <x v="4"/>
    <x v="0"/>
    <x v="4"/>
    <n v="492.24"/>
    <n v="4"/>
    <n v="0"/>
    <n v="75.03"/>
  </r>
  <r>
    <n v="5773"/>
    <s v="NZ-2024-623797"/>
    <x v="534"/>
    <d v="2024-05-22T00:00:00"/>
    <x v="2"/>
    <s v="Same Day"/>
    <s v="KO-4809"/>
    <s v="Kora Evans"/>
    <x v="0"/>
    <x v="1"/>
    <x v="1"/>
    <x v="2"/>
    <x v="2"/>
    <n v="1497.91"/>
    <n v="10"/>
    <n v="0.15"/>
    <n v="252.99"/>
  </r>
  <r>
    <n v="5774"/>
    <s v="NZ-2021-735884"/>
    <x v="615"/>
    <d v="2021-10-31T00:00:00"/>
    <x v="1"/>
    <s v="Same Day"/>
    <s v="RU-3459"/>
    <s v="Ruby Shailer"/>
    <x v="0"/>
    <x v="2"/>
    <x v="2"/>
    <x v="2"/>
    <x v="11"/>
    <n v="340.88"/>
    <n v="8"/>
    <n v="0.2"/>
    <n v="0.96"/>
  </r>
  <r>
    <n v="5775"/>
    <s v="NZ-2023-858629"/>
    <x v="1307"/>
    <d v="2023-06-14T00:00:00"/>
    <x v="0"/>
    <s v="Same Day"/>
    <s v="GR-5376"/>
    <s v="Grace Holland"/>
    <x v="2"/>
    <x v="3"/>
    <x v="3"/>
    <x v="0"/>
    <x v="6"/>
    <n v="604.29"/>
    <n v="4"/>
    <n v="0.15"/>
    <n v="-8.26"/>
  </r>
  <r>
    <n v="5776"/>
    <s v="NZ-2023-482338"/>
    <x v="467"/>
    <d v="2023-04-14T00:00:00"/>
    <x v="0"/>
    <s v="Same Day"/>
    <s v="MA-4984"/>
    <s v="Mark Howell"/>
    <x v="1"/>
    <x v="6"/>
    <x v="6"/>
    <x v="1"/>
    <x v="8"/>
    <n v="217.83"/>
    <n v="4"/>
    <n v="0.1"/>
    <n v="38.619999999999997"/>
  </r>
  <r>
    <n v="5777"/>
    <s v="NZ-2024-798795"/>
    <x v="1319"/>
    <d v="2024-07-04T00:00:00"/>
    <x v="2"/>
    <s v="Second Class"/>
    <s v="KA-7943"/>
    <s v="Karen Stone"/>
    <x v="1"/>
    <x v="2"/>
    <x v="2"/>
    <x v="1"/>
    <x v="8"/>
    <n v="789.55"/>
    <n v="7"/>
    <n v="0.15"/>
    <n v="107.64"/>
  </r>
  <r>
    <n v="5778"/>
    <s v="NZ-2025-540367"/>
    <x v="1115"/>
    <d v="2025-07-07T00:00:00"/>
    <x v="3"/>
    <s v="Same Day"/>
    <s v="IS-7357"/>
    <s v="Isaiah Brown"/>
    <x v="0"/>
    <x v="1"/>
    <x v="1"/>
    <x v="1"/>
    <x v="7"/>
    <n v="729.04"/>
    <n v="2"/>
    <n v="0.1"/>
    <n v="4.04"/>
  </r>
  <r>
    <n v="5779"/>
    <s v="NZ-2023-941171"/>
    <x v="188"/>
    <d v="2023-10-04T00:00:00"/>
    <x v="0"/>
    <s v="Same Day"/>
    <s v="AN-7282"/>
    <s v="Anne Edmonds"/>
    <x v="2"/>
    <x v="1"/>
    <x v="1"/>
    <x v="0"/>
    <x v="4"/>
    <n v="1289.79"/>
    <n v="7"/>
    <n v="0.1"/>
    <n v="182.21"/>
  </r>
  <r>
    <n v="5780"/>
    <s v="NZ-2021-186019"/>
    <x v="673"/>
    <d v="2021-10-15T00:00:00"/>
    <x v="1"/>
    <s v="Standard Class"/>
    <s v="RO-2425"/>
    <s v="Rodney Wallis-Simpson"/>
    <x v="2"/>
    <x v="8"/>
    <x v="8"/>
    <x v="2"/>
    <x v="5"/>
    <n v="168.86"/>
    <n v="4"/>
    <n v="0.2"/>
    <n v="33.51"/>
  </r>
  <r>
    <n v="5781"/>
    <s v="NZ-2023-359582"/>
    <x v="1152"/>
    <d v="2023-09-21T00:00:00"/>
    <x v="0"/>
    <s v="Same Day"/>
    <s v="KE-6108"/>
    <s v="Kerry Wilkinson"/>
    <x v="1"/>
    <x v="8"/>
    <x v="8"/>
    <x v="0"/>
    <x v="10"/>
    <n v="664.59"/>
    <n v="8"/>
    <n v="0.1"/>
    <n v="20.85"/>
  </r>
  <r>
    <n v="5782"/>
    <s v="NZ-2024-296365"/>
    <x v="1038"/>
    <d v="2024-05-14T00:00:00"/>
    <x v="2"/>
    <s v="Second Class"/>
    <s v="AR-8259"/>
    <s v="Ariana McDonald"/>
    <x v="1"/>
    <x v="6"/>
    <x v="6"/>
    <x v="1"/>
    <x v="7"/>
    <n v="1058.05"/>
    <n v="2"/>
    <n v="0"/>
    <n v="142.05000000000001"/>
  </r>
  <r>
    <n v="5783"/>
    <s v="NZ-2021-743772"/>
    <x v="53"/>
    <d v="2021-09-20T00:00:00"/>
    <x v="1"/>
    <s v="Second Class"/>
    <s v="AS-1911"/>
    <s v="Ashley Mitchell"/>
    <x v="1"/>
    <x v="8"/>
    <x v="8"/>
    <x v="1"/>
    <x v="3"/>
    <n v="980.98"/>
    <n v="4"/>
    <n v="0.15"/>
    <n v="16.100000000000001"/>
  </r>
  <r>
    <n v="5784"/>
    <s v="NZ-2023-358170"/>
    <x v="443"/>
    <d v="2023-11-19T00:00:00"/>
    <x v="0"/>
    <s v="Second Class"/>
    <s v="WI-2177"/>
    <s v="William Gardner-Stubbs"/>
    <x v="0"/>
    <x v="1"/>
    <x v="1"/>
    <x v="1"/>
    <x v="8"/>
    <n v="398.48"/>
    <n v="2"/>
    <n v="0.2"/>
    <n v="-2.78"/>
  </r>
  <r>
    <n v="5785"/>
    <s v="NZ-2022-128616"/>
    <x v="496"/>
    <d v="2022-09-11T00:00:00"/>
    <x v="4"/>
    <s v="Standard Class"/>
    <s v="KA-9886"/>
    <s v="Kate Campbell"/>
    <x v="2"/>
    <x v="5"/>
    <x v="5"/>
    <x v="2"/>
    <x v="11"/>
    <n v="570.41"/>
    <n v="5"/>
    <n v="0.2"/>
    <n v="46.12"/>
  </r>
  <r>
    <n v="5786"/>
    <s v="NZ-2025-507835"/>
    <x v="335"/>
    <d v="2025-05-02T00:00:00"/>
    <x v="3"/>
    <s v="First Class"/>
    <s v="JU-8635"/>
    <s v="Judith Jones"/>
    <x v="0"/>
    <x v="1"/>
    <x v="1"/>
    <x v="1"/>
    <x v="3"/>
    <n v="1138.3499999999999"/>
    <n v="4"/>
    <n v="0.15"/>
    <n v="17.64"/>
  </r>
  <r>
    <n v="5787"/>
    <s v="NZ-2021-657685"/>
    <x v="981"/>
    <d v="2021-09-08T00:00:00"/>
    <x v="1"/>
    <s v="Second Class"/>
    <s v="BR-8437"/>
    <s v="Brooke O'Keefe"/>
    <x v="0"/>
    <x v="2"/>
    <x v="2"/>
    <x v="2"/>
    <x v="2"/>
    <n v="1440.9"/>
    <n v="5"/>
    <n v="0.15"/>
    <n v="228.91"/>
  </r>
  <r>
    <n v="5788"/>
    <s v="NZ-2022-178805"/>
    <x v="1129"/>
    <d v="2022-02-10T00:00:00"/>
    <x v="4"/>
    <s v="Standard Class"/>
    <s v="CA-8830"/>
    <s v="Caleb Reardon"/>
    <x v="0"/>
    <x v="6"/>
    <x v="6"/>
    <x v="2"/>
    <x v="11"/>
    <n v="1268.6500000000001"/>
    <n v="1"/>
    <n v="0.1"/>
    <n v="304.67"/>
  </r>
  <r>
    <n v="5789"/>
    <s v="NZ-2023-621786"/>
    <x v="386"/>
    <d v="2023-12-18T00:00:00"/>
    <x v="0"/>
    <s v="Second Class"/>
    <s v="DE-9682"/>
    <s v="Denise Street-Casey"/>
    <x v="1"/>
    <x v="5"/>
    <x v="5"/>
    <x v="1"/>
    <x v="8"/>
    <n v="1395.12"/>
    <n v="4"/>
    <n v="0.2"/>
    <n v="188.09"/>
  </r>
  <r>
    <n v="5790"/>
    <s v="NZ-2023-610547"/>
    <x v="757"/>
    <d v="2023-04-05T00:00:00"/>
    <x v="0"/>
    <s v="Second Class"/>
    <s v="BA-5205"/>
    <s v="Barbara Taylor-Lammas"/>
    <x v="2"/>
    <x v="1"/>
    <x v="1"/>
    <x v="0"/>
    <x v="6"/>
    <n v="182.93"/>
    <n v="2"/>
    <n v="0.15"/>
    <n v="30.39"/>
  </r>
  <r>
    <n v="5791"/>
    <s v="NZ-2024-754674"/>
    <x v="165"/>
    <d v="2024-03-14T00:00:00"/>
    <x v="2"/>
    <s v="Standard Class"/>
    <s v="CH-3973"/>
    <s v="Christopher Bishop"/>
    <x v="0"/>
    <x v="7"/>
    <x v="7"/>
    <x v="2"/>
    <x v="2"/>
    <n v="1269.29"/>
    <n v="4"/>
    <n v="0.15"/>
    <n v="20.77"/>
  </r>
  <r>
    <n v="5792"/>
    <s v="NZ-2022-168107"/>
    <x v="860"/>
    <d v="2022-06-27T00:00:00"/>
    <x v="4"/>
    <s v="First Class"/>
    <s v="DE-2357"/>
    <s v="Denise Collis"/>
    <x v="0"/>
    <x v="5"/>
    <x v="5"/>
    <x v="1"/>
    <x v="7"/>
    <n v="468.15"/>
    <n v="5"/>
    <n v="0.15"/>
    <n v="43.37"/>
  </r>
  <r>
    <n v="5793"/>
    <s v="NZ-2023-970272"/>
    <x v="966"/>
    <d v="2023-04-28T00:00:00"/>
    <x v="0"/>
    <s v="First Class"/>
    <s v="ST-4687"/>
    <s v="Stuart Carr"/>
    <x v="0"/>
    <x v="3"/>
    <x v="3"/>
    <x v="2"/>
    <x v="11"/>
    <n v="1009.13"/>
    <n v="2"/>
    <n v="0.15"/>
    <n v="217.94"/>
  </r>
  <r>
    <n v="5794"/>
    <s v="NZ-2024-202943"/>
    <x v="1267"/>
    <d v="2024-07-28T00:00:00"/>
    <x v="2"/>
    <s v="Same Day"/>
    <s v="GA-8459"/>
    <s v="Gareth McKay-Nash"/>
    <x v="0"/>
    <x v="8"/>
    <x v="8"/>
    <x v="1"/>
    <x v="7"/>
    <n v="832.57"/>
    <n v="9"/>
    <n v="0.2"/>
    <n v="59.78"/>
  </r>
  <r>
    <n v="5795"/>
    <s v="NZ-2021-899748"/>
    <x v="530"/>
    <d v="2021-11-11T00:00:00"/>
    <x v="1"/>
    <s v="Standard Class"/>
    <s v="CA-8455"/>
    <s v="Catherine Burnett-Todd"/>
    <x v="1"/>
    <x v="3"/>
    <x v="3"/>
    <x v="1"/>
    <x v="8"/>
    <n v="1260.8900000000001"/>
    <n v="1"/>
    <n v="0.15"/>
    <n v="23.43"/>
  </r>
  <r>
    <n v="5796"/>
    <s v="NZ-2024-418863"/>
    <x v="432"/>
    <d v="2024-02-17T00:00:00"/>
    <x v="2"/>
    <s v="First Class"/>
    <s v="AL-2334"/>
    <s v="Alice Webby"/>
    <x v="2"/>
    <x v="4"/>
    <x v="4"/>
    <x v="1"/>
    <x v="3"/>
    <n v="1246.8699999999999"/>
    <n v="4"/>
    <n v="0.15"/>
    <n v="43.17"/>
  </r>
  <r>
    <n v="5797"/>
    <s v="NZ-2022-447314"/>
    <x v="993"/>
    <d v="2022-01-19T00:00:00"/>
    <x v="4"/>
    <s v="Second Class"/>
    <s v="JA-3592"/>
    <s v="Jasmine Costello"/>
    <x v="0"/>
    <x v="0"/>
    <x v="0"/>
    <x v="0"/>
    <x v="10"/>
    <n v="1245.3800000000001"/>
    <n v="5"/>
    <n v="0.15"/>
    <n v="-1.1100000000000001"/>
  </r>
  <r>
    <n v="5798"/>
    <s v="NZ-2025-506428"/>
    <x v="574"/>
    <d v="2025-01-10T00:00:00"/>
    <x v="3"/>
    <s v="First Class"/>
    <s v="RE-5983"/>
    <s v="Rebecca Schwass"/>
    <x v="0"/>
    <x v="5"/>
    <x v="5"/>
    <x v="2"/>
    <x v="11"/>
    <n v="859.6"/>
    <n v="6"/>
    <n v="0.15"/>
    <n v="167.02"/>
  </r>
  <r>
    <n v="5799"/>
    <s v="NZ-2023-526904"/>
    <x v="687"/>
    <d v="2023-12-11T00:00:00"/>
    <x v="0"/>
    <s v="Same Day"/>
    <s v="JA-1096"/>
    <s v="James Marshall"/>
    <x v="2"/>
    <x v="4"/>
    <x v="4"/>
    <x v="2"/>
    <x v="2"/>
    <n v="846.26"/>
    <n v="2"/>
    <n v="0.1"/>
    <n v="208.95"/>
  </r>
  <r>
    <n v="5800"/>
    <s v="NZ-2024-582695"/>
    <x v="519"/>
    <d v="2024-01-25T00:00:00"/>
    <x v="2"/>
    <s v="First Class"/>
    <s v="KI-7452"/>
    <s v="Kim Mortimer"/>
    <x v="0"/>
    <x v="0"/>
    <x v="0"/>
    <x v="2"/>
    <x v="9"/>
    <n v="408.66"/>
    <n v="3"/>
    <n v="0.15"/>
    <n v="21.09"/>
  </r>
  <r>
    <n v="5801"/>
    <s v="NZ-2023-595740"/>
    <x v="706"/>
    <d v="2023-02-07T00:00:00"/>
    <x v="0"/>
    <s v="Same Day"/>
    <s v="JO-8090"/>
    <s v="John Pike"/>
    <x v="0"/>
    <x v="8"/>
    <x v="8"/>
    <x v="2"/>
    <x v="11"/>
    <n v="713.75"/>
    <n v="5"/>
    <n v="0.2"/>
    <n v="112.62"/>
  </r>
  <r>
    <n v="5802"/>
    <s v="NZ-2023-689542"/>
    <x v="986"/>
    <d v="2023-06-22T00:00:00"/>
    <x v="0"/>
    <s v="First Class"/>
    <s v="ME-1909"/>
    <s v="Megan Grant"/>
    <x v="2"/>
    <x v="0"/>
    <x v="0"/>
    <x v="0"/>
    <x v="10"/>
    <n v="1219.6300000000001"/>
    <n v="10"/>
    <n v="0.1"/>
    <n v="151.99"/>
  </r>
  <r>
    <n v="5803"/>
    <s v="NZ-2025-440431"/>
    <x v="638"/>
    <d v="2025-04-26T00:00:00"/>
    <x v="3"/>
    <s v="Second Class"/>
    <s v="LI-1537"/>
    <s v="Linda Williams"/>
    <x v="1"/>
    <x v="4"/>
    <x v="4"/>
    <x v="0"/>
    <x v="10"/>
    <n v="419.18"/>
    <n v="9"/>
    <n v="0.1"/>
    <n v="108.45"/>
  </r>
  <r>
    <n v="5804"/>
    <s v="NZ-2023-181749"/>
    <x v="1172"/>
    <d v="2023-04-22T00:00:00"/>
    <x v="0"/>
    <s v="Same Day"/>
    <s v="AN-7659"/>
    <s v="Anthony MacDonald-Hepburn"/>
    <x v="2"/>
    <x v="9"/>
    <x v="6"/>
    <x v="0"/>
    <x v="0"/>
    <n v="1017.77"/>
    <n v="1"/>
    <n v="0.1"/>
    <n v="227.16"/>
  </r>
  <r>
    <n v="5805"/>
    <s v="NZ-2021-124008"/>
    <x v="199"/>
    <d v="2021-10-03T00:00:00"/>
    <x v="1"/>
    <s v="Second Class"/>
    <s v="OL-8244"/>
    <s v="Olivia Ferguson"/>
    <x v="1"/>
    <x v="7"/>
    <x v="7"/>
    <x v="0"/>
    <x v="6"/>
    <n v="764.93"/>
    <n v="5"/>
    <n v="0"/>
    <n v="93.59"/>
  </r>
  <r>
    <n v="5806"/>
    <s v="NZ-2022-809585"/>
    <x v="1257"/>
    <d v="2022-10-31T00:00:00"/>
    <x v="4"/>
    <s v="Same Day"/>
    <s v="KI-5683"/>
    <s v="Kim Lewis"/>
    <x v="2"/>
    <x v="7"/>
    <x v="7"/>
    <x v="0"/>
    <x v="6"/>
    <n v="901.33"/>
    <n v="7"/>
    <n v="0.2"/>
    <n v="149.72"/>
  </r>
  <r>
    <n v="5807"/>
    <s v="NZ-2025-642276"/>
    <x v="111"/>
    <d v="2025-02-26T00:00:00"/>
    <x v="3"/>
    <s v="First Class"/>
    <s v="RU-5252"/>
    <s v="Russell Larsen"/>
    <x v="2"/>
    <x v="2"/>
    <x v="2"/>
    <x v="2"/>
    <x v="9"/>
    <n v="47.87"/>
    <n v="8"/>
    <n v="0.15"/>
    <n v="2.72"/>
  </r>
  <r>
    <n v="5808"/>
    <s v="NZ-2022-558733"/>
    <x v="437"/>
    <d v="2022-07-11T00:00:00"/>
    <x v="4"/>
    <s v="Second Class"/>
    <s v="SU-7338"/>
    <s v="Susan Conway"/>
    <x v="2"/>
    <x v="1"/>
    <x v="1"/>
    <x v="1"/>
    <x v="1"/>
    <n v="361.52"/>
    <n v="4"/>
    <n v="0"/>
    <n v="9.49"/>
  </r>
  <r>
    <n v="5809"/>
    <s v="NZ-2023-825931"/>
    <x v="1435"/>
    <d v="2023-01-21T00:00:00"/>
    <x v="0"/>
    <s v="Second Class"/>
    <s v="SA-2225"/>
    <s v="Samantha Holmes"/>
    <x v="2"/>
    <x v="6"/>
    <x v="6"/>
    <x v="1"/>
    <x v="1"/>
    <n v="897.72"/>
    <n v="6"/>
    <n v="0.1"/>
    <n v="-0.48"/>
  </r>
  <r>
    <n v="5810"/>
    <s v="NZ-2021-503393"/>
    <x v="1274"/>
    <d v="2022-01-01T00:00:00"/>
    <x v="4"/>
    <s v="Second Class"/>
    <s v="HA-7187"/>
    <s v="Hannah Coutts"/>
    <x v="2"/>
    <x v="0"/>
    <x v="0"/>
    <x v="1"/>
    <x v="7"/>
    <n v="1456.56"/>
    <n v="7"/>
    <n v="0.2"/>
    <n v="31.64"/>
  </r>
  <r>
    <n v="5811"/>
    <s v="NZ-2024-825105"/>
    <x v="1057"/>
    <d v="2024-12-21T00:00:00"/>
    <x v="2"/>
    <s v="Second Class"/>
    <s v="GL-1582"/>
    <s v="Glenda Ramsay"/>
    <x v="0"/>
    <x v="6"/>
    <x v="6"/>
    <x v="2"/>
    <x v="11"/>
    <n v="401.06"/>
    <n v="1"/>
    <n v="0.2"/>
    <n v="68.39"/>
  </r>
  <r>
    <n v="5812"/>
    <s v="NZ-2024-112720"/>
    <x v="848"/>
    <d v="2024-08-27T00:00:00"/>
    <x v="2"/>
    <s v="Standard Class"/>
    <s v="HA-1867"/>
    <s v="Hamish Bryant"/>
    <x v="0"/>
    <x v="0"/>
    <x v="0"/>
    <x v="0"/>
    <x v="4"/>
    <n v="693.66"/>
    <n v="8"/>
    <n v="0"/>
    <n v="45.12"/>
  </r>
  <r>
    <n v="5813"/>
    <s v="NZ-2021-975285"/>
    <x v="1312"/>
    <d v="2021-08-18T00:00:00"/>
    <x v="1"/>
    <s v="Same Day"/>
    <s v="JO-4365"/>
    <s v="Joanne Currie"/>
    <x v="2"/>
    <x v="8"/>
    <x v="8"/>
    <x v="1"/>
    <x v="3"/>
    <n v="1168.93"/>
    <n v="9"/>
    <n v="0.2"/>
    <n v="241.97"/>
  </r>
  <r>
    <n v="5814"/>
    <s v="NZ-2023-385269"/>
    <x v="1137"/>
    <d v="2023-03-07T00:00:00"/>
    <x v="0"/>
    <s v="Same Day"/>
    <s v="LI-3489"/>
    <s v="Lisa Middlemiss"/>
    <x v="0"/>
    <x v="6"/>
    <x v="6"/>
    <x v="1"/>
    <x v="1"/>
    <n v="188.6"/>
    <n v="3"/>
    <n v="0.2"/>
    <n v="-2.06"/>
  </r>
  <r>
    <n v="5815"/>
    <s v="NZ-2024-342490"/>
    <x v="577"/>
    <d v="2024-03-07T00:00:00"/>
    <x v="2"/>
    <s v="Second Class"/>
    <s v="IS-1125"/>
    <s v="Isabella Parker"/>
    <x v="1"/>
    <x v="9"/>
    <x v="6"/>
    <x v="0"/>
    <x v="0"/>
    <n v="214.37"/>
    <n v="2"/>
    <n v="0.1"/>
    <n v="19.96"/>
  </r>
  <r>
    <n v="5816"/>
    <s v="NZ-2021-586328"/>
    <x v="517"/>
    <d v="2021-10-19T00:00:00"/>
    <x v="1"/>
    <s v="Second Class"/>
    <s v="MA-9664"/>
    <s v="Mark McEwen"/>
    <x v="2"/>
    <x v="9"/>
    <x v="6"/>
    <x v="0"/>
    <x v="0"/>
    <n v="334.86"/>
    <n v="2"/>
    <n v="0.1"/>
    <n v="53.42"/>
  </r>
  <r>
    <n v="5817"/>
    <s v="NZ-2024-450692"/>
    <x v="1371"/>
    <d v="2024-11-12T00:00:00"/>
    <x v="2"/>
    <s v="First Class"/>
    <s v="NI-6400"/>
    <s v="Nikau Lane-Anderson"/>
    <x v="1"/>
    <x v="3"/>
    <x v="3"/>
    <x v="2"/>
    <x v="9"/>
    <n v="564.71"/>
    <n v="3"/>
    <n v="0"/>
    <n v="112.08"/>
  </r>
  <r>
    <n v="5818"/>
    <s v="NZ-2024-361130"/>
    <x v="93"/>
    <d v="2024-12-28T00:00:00"/>
    <x v="2"/>
    <s v="First Class"/>
    <s v="JO-3946"/>
    <s v="Jordan Bull"/>
    <x v="1"/>
    <x v="8"/>
    <x v="8"/>
    <x v="1"/>
    <x v="7"/>
    <n v="276.02999999999997"/>
    <n v="6"/>
    <n v="0.2"/>
    <n v="9.09"/>
  </r>
  <r>
    <n v="5819"/>
    <s v="NZ-2021-306930"/>
    <x v="299"/>
    <d v="2021-07-29T00:00:00"/>
    <x v="1"/>
    <s v="Second Class"/>
    <s v="AV-6711"/>
    <s v="Ava Wells"/>
    <x v="1"/>
    <x v="3"/>
    <x v="3"/>
    <x v="2"/>
    <x v="5"/>
    <n v="663.95"/>
    <n v="2"/>
    <n v="0.1"/>
    <n v="171.83"/>
  </r>
  <r>
    <n v="5820"/>
    <s v="NZ-2023-660428"/>
    <x v="704"/>
    <d v="2023-11-27T00:00:00"/>
    <x v="0"/>
    <s v="Same Day"/>
    <s v="AL-7330"/>
    <s v="Alison McLean"/>
    <x v="1"/>
    <x v="4"/>
    <x v="4"/>
    <x v="1"/>
    <x v="1"/>
    <n v="145.30000000000001"/>
    <n v="7"/>
    <n v="0.1"/>
    <n v="26.6"/>
  </r>
  <r>
    <n v="5821"/>
    <s v="NZ-2024-835036"/>
    <x v="151"/>
    <d v="2024-09-06T00:00:00"/>
    <x v="2"/>
    <s v="Standard Class"/>
    <s v="RI-9806"/>
    <s v="Richard Eden"/>
    <x v="2"/>
    <x v="8"/>
    <x v="8"/>
    <x v="2"/>
    <x v="11"/>
    <n v="52.81"/>
    <n v="5"/>
    <n v="0.15"/>
    <n v="6.55"/>
  </r>
  <r>
    <n v="5822"/>
    <s v="NZ-2024-851653"/>
    <x v="1418"/>
    <d v="2024-05-17T00:00:00"/>
    <x v="2"/>
    <s v="Same Day"/>
    <s v="SH-9797"/>
    <s v="Sheryl Parker"/>
    <x v="2"/>
    <x v="6"/>
    <x v="6"/>
    <x v="2"/>
    <x v="9"/>
    <n v="620.77"/>
    <n v="2"/>
    <n v="0"/>
    <n v="24.4"/>
  </r>
  <r>
    <n v="5823"/>
    <s v="NZ-2024-239037"/>
    <x v="520"/>
    <d v="2024-03-02T00:00:00"/>
    <x v="2"/>
    <s v="Standard Class"/>
    <s v="TO-5975"/>
    <s v="Toni Orr"/>
    <x v="2"/>
    <x v="8"/>
    <x v="8"/>
    <x v="1"/>
    <x v="3"/>
    <n v="384.74"/>
    <n v="2"/>
    <n v="0.1"/>
    <n v="39.270000000000003"/>
  </r>
  <r>
    <n v="5824"/>
    <s v="NZ-2022-370114"/>
    <x v="354"/>
    <d v="2022-02-12T00:00:00"/>
    <x v="4"/>
    <s v="Same Day"/>
    <s v="GA-3448"/>
    <s v="Garry Murphy"/>
    <x v="0"/>
    <x v="6"/>
    <x v="6"/>
    <x v="1"/>
    <x v="8"/>
    <n v="1324.27"/>
    <n v="9"/>
    <n v="0.15"/>
    <n v="11.68"/>
  </r>
  <r>
    <n v="5825"/>
    <s v="NZ-2024-740890"/>
    <x v="932"/>
    <d v="2024-01-04T00:00:00"/>
    <x v="2"/>
    <s v="First Class"/>
    <s v="CH-5862"/>
    <s v="Charlie Small"/>
    <x v="1"/>
    <x v="5"/>
    <x v="5"/>
    <x v="0"/>
    <x v="10"/>
    <n v="587.27"/>
    <n v="4"/>
    <n v="0.2"/>
    <n v="121.51"/>
  </r>
  <r>
    <n v="5826"/>
    <s v="NZ-2024-105142"/>
    <x v="699"/>
    <d v="2024-06-28T00:00:00"/>
    <x v="2"/>
    <s v="Second Class"/>
    <s v="CA-6039"/>
    <s v="Catherine Thomas"/>
    <x v="2"/>
    <x v="5"/>
    <x v="5"/>
    <x v="2"/>
    <x v="11"/>
    <n v="656.84"/>
    <n v="8"/>
    <n v="0"/>
    <n v="151.43"/>
  </r>
  <r>
    <n v="5827"/>
    <s v="NZ-2022-671063"/>
    <x v="1254"/>
    <d v="2022-05-20T00:00:00"/>
    <x v="4"/>
    <s v="Standard Class"/>
    <s v="ME-3154"/>
    <s v="Melissa Green"/>
    <x v="2"/>
    <x v="8"/>
    <x v="8"/>
    <x v="0"/>
    <x v="10"/>
    <n v="1247.1400000000001"/>
    <n v="1"/>
    <n v="0.1"/>
    <n v="99.36"/>
  </r>
  <r>
    <n v="5828"/>
    <s v="NZ-2022-387895"/>
    <x v="103"/>
    <d v="2022-02-20T00:00:00"/>
    <x v="4"/>
    <s v="Same Day"/>
    <s v="MI-1030"/>
    <s v="Michael Smith"/>
    <x v="1"/>
    <x v="1"/>
    <x v="1"/>
    <x v="2"/>
    <x v="11"/>
    <n v="242.13"/>
    <n v="7"/>
    <n v="0.1"/>
    <n v="9.8699999999999992"/>
  </r>
  <r>
    <n v="5829"/>
    <s v="NZ-2023-238390"/>
    <x v="766"/>
    <d v="2023-07-31T00:00:00"/>
    <x v="0"/>
    <s v="First Class"/>
    <s v="MA-7529"/>
    <s v="Marie Griffin"/>
    <x v="1"/>
    <x v="4"/>
    <x v="4"/>
    <x v="2"/>
    <x v="5"/>
    <n v="1354.3"/>
    <n v="10"/>
    <n v="0"/>
    <n v="147.37"/>
  </r>
  <r>
    <n v="5830"/>
    <s v="NZ-2021-431817"/>
    <x v="915"/>
    <d v="2021-08-25T00:00:00"/>
    <x v="1"/>
    <s v="Second Class"/>
    <s v="LO-7172"/>
    <s v="Louis Brown"/>
    <x v="1"/>
    <x v="8"/>
    <x v="8"/>
    <x v="1"/>
    <x v="8"/>
    <n v="1402.28"/>
    <n v="6"/>
    <n v="0"/>
    <n v="246.39"/>
  </r>
  <r>
    <n v="5831"/>
    <s v="NZ-2021-924657"/>
    <x v="1173"/>
    <d v="2021-10-12T00:00:00"/>
    <x v="1"/>
    <s v="First Class"/>
    <s v="MI-5931"/>
    <s v="Michael McFarlane"/>
    <x v="1"/>
    <x v="8"/>
    <x v="8"/>
    <x v="1"/>
    <x v="8"/>
    <n v="947.56"/>
    <n v="1"/>
    <n v="0.1"/>
    <n v="1.54"/>
  </r>
  <r>
    <n v="5832"/>
    <s v="NZ-2023-336863"/>
    <x v="1050"/>
    <d v="2023-12-17T00:00:00"/>
    <x v="0"/>
    <s v="Standard Class"/>
    <s v="HA-6415"/>
    <s v="Hannah Bailey"/>
    <x v="2"/>
    <x v="7"/>
    <x v="7"/>
    <x v="2"/>
    <x v="5"/>
    <n v="1064.98"/>
    <n v="9"/>
    <n v="0.2"/>
    <n v="106.24"/>
  </r>
  <r>
    <n v="5833"/>
    <s v="NZ-2023-762129"/>
    <x v="990"/>
    <d v="2023-01-25T00:00:00"/>
    <x v="0"/>
    <s v="Standard Class"/>
    <s v="AM-5113"/>
    <s v="Amanda Aitken"/>
    <x v="2"/>
    <x v="5"/>
    <x v="5"/>
    <x v="1"/>
    <x v="7"/>
    <n v="414.83"/>
    <n v="4"/>
    <n v="0.2"/>
    <n v="65.25"/>
  </r>
  <r>
    <n v="5834"/>
    <s v="NZ-2022-694492"/>
    <x v="194"/>
    <d v="2022-05-31T00:00:00"/>
    <x v="4"/>
    <s v="Standard Class"/>
    <s v="KA-5482"/>
    <s v="Kay Baker"/>
    <x v="0"/>
    <x v="5"/>
    <x v="5"/>
    <x v="1"/>
    <x v="1"/>
    <n v="614.30999999999995"/>
    <n v="8"/>
    <n v="0"/>
    <n v="47.86"/>
  </r>
  <r>
    <n v="5835"/>
    <s v="NZ-2022-855126"/>
    <x v="1167"/>
    <d v="2022-03-11T00:00:00"/>
    <x v="4"/>
    <s v="First Class"/>
    <s v="LI-7299"/>
    <s v="Linda Hawkins"/>
    <x v="1"/>
    <x v="4"/>
    <x v="4"/>
    <x v="2"/>
    <x v="9"/>
    <n v="1108.72"/>
    <n v="9"/>
    <n v="0.15"/>
    <n v="11.12"/>
  </r>
  <r>
    <n v="5836"/>
    <s v="NZ-2021-380608"/>
    <x v="559"/>
    <d v="2021-09-23T00:00:00"/>
    <x v="1"/>
    <s v="Second Class"/>
    <s v="DA-4770"/>
    <s v="David Funnell"/>
    <x v="1"/>
    <x v="5"/>
    <x v="5"/>
    <x v="1"/>
    <x v="7"/>
    <n v="560.99"/>
    <n v="9"/>
    <n v="0"/>
    <n v="147.66"/>
  </r>
  <r>
    <n v="5837"/>
    <s v="NZ-2024-816183"/>
    <x v="211"/>
    <d v="2024-12-18T00:00:00"/>
    <x v="2"/>
    <s v="Same Day"/>
    <s v="PE-3674"/>
    <s v="Peter Allen"/>
    <x v="1"/>
    <x v="8"/>
    <x v="8"/>
    <x v="0"/>
    <x v="10"/>
    <n v="435.13"/>
    <n v="4"/>
    <n v="0.1"/>
    <n v="62.76"/>
  </r>
  <r>
    <n v="5838"/>
    <s v="NZ-2023-514411"/>
    <x v="49"/>
    <d v="2023-09-08T00:00:00"/>
    <x v="0"/>
    <s v="Second Class"/>
    <s v="JA-6956"/>
    <s v="James Holmes"/>
    <x v="1"/>
    <x v="1"/>
    <x v="1"/>
    <x v="2"/>
    <x v="5"/>
    <n v="194.29"/>
    <n v="1"/>
    <n v="0"/>
    <n v="26.19"/>
  </r>
  <r>
    <n v="5839"/>
    <s v="NZ-2022-272743"/>
    <x v="905"/>
    <d v="2022-10-30T00:00:00"/>
    <x v="4"/>
    <s v="Standard Class"/>
    <s v="EM-9404"/>
    <s v="Emma Gullery"/>
    <x v="0"/>
    <x v="9"/>
    <x v="6"/>
    <x v="1"/>
    <x v="7"/>
    <n v="947.76"/>
    <n v="2"/>
    <n v="0.2"/>
    <n v="94.47"/>
  </r>
  <r>
    <n v="5840"/>
    <s v="NZ-2023-952532"/>
    <x v="1330"/>
    <d v="2023-03-05T00:00:00"/>
    <x v="0"/>
    <s v="First Class"/>
    <s v="KA-6780"/>
    <s v="Karen Hughes"/>
    <x v="0"/>
    <x v="1"/>
    <x v="1"/>
    <x v="1"/>
    <x v="8"/>
    <n v="938.3"/>
    <n v="9"/>
    <n v="0.15"/>
    <n v="79.650000000000006"/>
  </r>
  <r>
    <n v="5841"/>
    <s v="NZ-2024-835518"/>
    <x v="721"/>
    <d v="2024-02-16T00:00:00"/>
    <x v="2"/>
    <s v="Standard Class"/>
    <s v="GI-4239"/>
    <s v="Gina Fuller-Corbett"/>
    <x v="1"/>
    <x v="2"/>
    <x v="2"/>
    <x v="2"/>
    <x v="9"/>
    <n v="1233.6199999999999"/>
    <n v="6"/>
    <n v="0.2"/>
    <n v="176.41"/>
  </r>
  <r>
    <n v="5842"/>
    <s v="NZ-2024-919682"/>
    <x v="90"/>
    <d v="2024-07-19T00:00:00"/>
    <x v="2"/>
    <s v="Second Class"/>
    <s v="SH-9489"/>
    <s v="Shannon Brown"/>
    <x v="2"/>
    <x v="5"/>
    <x v="5"/>
    <x v="0"/>
    <x v="10"/>
    <n v="444.25"/>
    <n v="2"/>
    <n v="0.15"/>
    <n v="78.69"/>
  </r>
  <r>
    <n v="5843"/>
    <s v="NZ-2023-157109"/>
    <x v="669"/>
    <d v="2023-02-21T00:00:00"/>
    <x v="0"/>
    <s v="Second Class"/>
    <s v="SH-9345"/>
    <s v="Shane Funnell-Taylor"/>
    <x v="2"/>
    <x v="9"/>
    <x v="6"/>
    <x v="2"/>
    <x v="2"/>
    <n v="1297.53"/>
    <n v="4"/>
    <n v="0.15"/>
    <n v="233.73"/>
  </r>
  <r>
    <n v="5844"/>
    <s v="NZ-2024-520710"/>
    <x v="835"/>
    <d v="2024-02-07T00:00:00"/>
    <x v="2"/>
    <s v="Standard Class"/>
    <s v="VI-8297"/>
    <s v="Victoria Bassett-Campbell"/>
    <x v="1"/>
    <x v="3"/>
    <x v="3"/>
    <x v="0"/>
    <x v="4"/>
    <n v="247.73"/>
    <n v="4"/>
    <n v="0.1"/>
    <n v="62.79"/>
  </r>
  <r>
    <n v="5845"/>
    <s v="NZ-2024-308513"/>
    <x v="1061"/>
    <d v="2024-08-13T00:00:00"/>
    <x v="2"/>
    <s v="Same Day"/>
    <s v="EM-1061"/>
    <s v="Emma Christiansen"/>
    <x v="1"/>
    <x v="1"/>
    <x v="1"/>
    <x v="2"/>
    <x v="9"/>
    <n v="653.63"/>
    <n v="7"/>
    <n v="0.15"/>
    <n v="125.02"/>
  </r>
  <r>
    <n v="5846"/>
    <s v="NZ-2022-752772"/>
    <x v="222"/>
    <d v="2022-07-07T00:00:00"/>
    <x v="4"/>
    <s v="Same Day"/>
    <s v="JE-6548"/>
    <s v="Jessica North"/>
    <x v="0"/>
    <x v="0"/>
    <x v="0"/>
    <x v="2"/>
    <x v="2"/>
    <n v="1186.6400000000001"/>
    <n v="3"/>
    <n v="0"/>
    <n v="269.42"/>
  </r>
  <r>
    <n v="5847"/>
    <s v="NZ-2022-115672"/>
    <x v="970"/>
    <d v="2022-12-30T00:00:00"/>
    <x v="4"/>
    <s v="First Class"/>
    <s v="TR-2336"/>
    <s v="Troy Pearson"/>
    <x v="0"/>
    <x v="3"/>
    <x v="3"/>
    <x v="1"/>
    <x v="8"/>
    <n v="624.36"/>
    <n v="4"/>
    <n v="0.15"/>
    <n v="87.9"/>
  </r>
  <r>
    <n v="5848"/>
    <s v="NZ-2021-921708"/>
    <x v="181"/>
    <d v="2021-10-02T00:00:00"/>
    <x v="1"/>
    <s v="Standard Class"/>
    <s v="OL-9022"/>
    <s v="Oliver Laing"/>
    <x v="2"/>
    <x v="2"/>
    <x v="2"/>
    <x v="0"/>
    <x v="0"/>
    <n v="1196.71"/>
    <n v="8"/>
    <n v="0.1"/>
    <n v="38.590000000000003"/>
  </r>
  <r>
    <n v="5849"/>
    <s v="NZ-2023-262978"/>
    <x v="30"/>
    <d v="2023-01-19T00:00:00"/>
    <x v="0"/>
    <s v="First Class"/>
    <s v="SH-5632"/>
    <s v="Shane Paul-McLachlan"/>
    <x v="2"/>
    <x v="0"/>
    <x v="0"/>
    <x v="2"/>
    <x v="2"/>
    <n v="1014.03"/>
    <n v="4"/>
    <n v="0.1"/>
    <n v="18.98"/>
  </r>
  <r>
    <n v="5850"/>
    <s v="NZ-2023-101977"/>
    <x v="143"/>
    <d v="2023-03-28T00:00:00"/>
    <x v="0"/>
    <s v="Second Class"/>
    <s v="GR-8035"/>
    <s v="Gregory Moore-McIsaac"/>
    <x v="0"/>
    <x v="0"/>
    <x v="0"/>
    <x v="1"/>
    <x v="7"/>
    <n v="1038.3"/>
    <n v="8"/>
    <n v="0.15"/>
    <n v="176.36"/>
  </r>
  <r>
    <n v="5851"/>
    <s v="NZ-2023-282200"/>
    <x v="115"/>
    <d v="2023-01-12T00:00:00"/>
    <x v="0"/>
    <s v="Same Day"/>
    <s v="MA-2275"/>
    <s v="Manaia Brown"/>
    <x v="0"/>
    <x v="3"/>
    <x v="3"/>
    <x v="1"/>
    <x v="7"/>
    <n v="648.34"/>
    <n v="1"/>
    <n v="0.15"/>
    <n v="12.46"/>
  </r>
  <r>
    <n v="5852"/>
    <s v="NZ-2021-605519"/>
    <x v="897"/>
    <d v="2021-11-07T00:00:00"/>
    <x v="1"/>
    <s v="Standard Class"/>
    <s v="MA-4027"/>
    <s v="Marie Richards"/>
    <x v="1"/>
    <x v="6"/>
    <x v="6"/>
    <x v="1"/>
    <x v="1"/>
    <n v="1047.68"/>
    <n v="3"/>
    <n v="0"/>
    <n v="177.44"/>
  </r>
  <r>
    <n v="5853"/>
    <s v="NZ-2023-987021"/>
    <x v="646"/>
    <d v="2023-09-19T00:00:00"/>
    <x v="0"/>
    <s v="Same Day"/>
    <s v="PE-2420"/>
    <s v="Peter Scott-Jarvis"/>
    <x v="2"/>
    <x v="9"/>
    <x v="6"/>
    <x v="1"/>
    <x v="1"/>
    <n v="695.68"/>
    <n v="4"/>
    <n v="0.2"/>
    <n v="130.97"/>
  </r>
  <r>
    <n v="5854"/>
    <s v="NZ-2022-152468"/>
    <x v="1414"/>
    <d v="2022-05-31T00:00:00"/>
    <x v="4"/>
    <s v="Standard Class"/>
    <s v="KA-4950"/>
    <s v="Kate Evans"/>
    <x v="0"/>
    <x v="2"/>
    <x v="2"/>
    <x v="1"/>
    <x v="3"/>
    <n v="1118.6099999999999"/>
    <n v="1"/>
    <n v="0.2"/>
    <n v="-1.3"/>
  </r>
  <r>
    <n v="5855"/>
    <s v="NZ-2024-730026"/>
    <x v="1391"/>
    <d v="2024-05-22T00:00:00"/>
    <x v="2"/>
    <s v="Standard Class"/>
    <s v="WI-4038"/>
    <s v="William Graham-Gill"/>
    <x v="1"/>
    <x v="8"/>
    <x v="8"/>
    <x v="2"/>
    <x v="2"/>
    <n v="1181.25"/>
    <n v="2"/>
    <n v="0.1"/>
    <n v="268.8"/>
  </r>
  <r>
    <n v="5856"/>
    <s v="NZ-2024-968999"/>
    <x v="896"/>
    <d v="2024-12-08T00:00:00"/>
    <x v="2"/>
    <s v="Second Class"/>
    <s v="RA-9039"/>
    <s v="Raymond Phillips"/>
    <x v="2"/>
    <x v="1"/>
    <x v="1"/>
    <x v="2"/>
    <x v="9"/>
    <n v="1160.93"/>
    <n v="7"/>
    <n v="0"/>
    <n v="255.25"/>
  </r>
  <r>
    <n v="5857"/>
    <s v="NZ-2023-470878"/>
    <x v="1083"/>
    <d v="2023-10-31T00:00:00"/>
    <x v="0"/>
    <s v="First Class"/>
    <s v="TA-7549"/>
    <s v="Taylor Godfrey"/>
    <x v="1"/>
    <x v="3"/>
    <x v="3"/>
    <x v="1"/>
    <x v="1"/>
    <n v="1284.21"/>
    <n v="1"/>
    <n v="0.15"/>
    <n v="97.78"/>
  </r>
  <r>
    <n v="5858"/>
    <s v="NZ-2022-117327"/>
    <x v="1116"/>
    <d v="2022-01-12T00:00:00"/>
    <x v="4"/>
    <s v="Second Class"/>
    <s v="PA-9057"/>
    <s v="Paula MacDonald"/>
    <x v="0"/>
    <x v="3"/>
    <x v="3"/>
    <x v="1"/>
    <x v="3"/>
    <n v="1002.76"/>
    <n v="5"/>
    <n v="0.2"/>
    <n v="40.880000000000003"/>
  </r>
  <r>
    <n v="5859"/>
    <s v="NZ-2025-241684"/>
    <x v="1236"/>
    <d v="2025-06-22T00:00:00"/>
    <x v="3"/>
    <s v="First Class"/>
    <s v="AM-6553"/>
    <s v="Amber Stace"/>
    <x v="2"/>
    <x v="8"/>
    <x v="8"/>
    <x v="1"/>
    <x v="3"/>
    <n v="562.38"/>
    <n v="10"/>
    <n v="0.2"/>
    <n v="37"/>
  </r>
  <r>
    <n v="5860"/>
    <s v="NZ-2021-101064"/>
    <x v="1121"/>
    <d v="2022-01-04T00:00:00"/>
    <x v="4"/>
    <s v="Same Day"/>
    <s v="DE-7742"/>
    <s v="Deborah Munro"/>
    <x v="1"/>
    <x v="2"/>
    <x v="2"/>
    <x v="1"/>
    <x v="8"/>
    <n v="76.88"/>
    <n v="8"/>
    <n v="0.2"/>
    <n v="5.71"/>
  </r>
  <r>
    <n v="5861"/>
    <s v="NZ-2021-761962"/>
    <x v="1274"/>
    <d v="2021-12-30T00:00:00"/>
    <x v="1"/>
    <s v="Standard Class"/>
    <s v="NO-9501"/>
    <s v="Noah Horton"/>
    <x v="0"/>
    <x v="8"/>
    <x v="8"/>
    <x v="1"/>
    <x v="3"/>
    <n v="196.8"/>
    <n v="6"/>
    <n v="0.2"/>
    <n v="20.51"/>
  </r>
  <r>
    <n v="5862"/>
    <s v="NZ-2024-353819"/>
    <x v="1280"/>
    <d v="2024-06-13T00:00:00"/>
    <x v="2"/>
    <s v="Standard Class"/>
    <s v="FI-7737"/>
    <s v="Fiona Burton"/>
    <x v="2"/>
    <x v="6"/>
    <x v="6"/>
    <x v="1"/>
    <x v="7"/>
    <n v="1452.98"/>
    <n v="9"/>
    <n v="0.2"/>
    <n v="82.11"/>
  </r>
  <r>
    <n v="5863"/>
    <s v="NZ-2024-307269"/>
    <x v="1345"/>
    <d v="2024-11-28T00:00:00"/>
    <x v="2"/>
    <s v="Standard Class"/>
    <s v="DE-3508"/>
    <s v="Dean Green"/>
    <x v="0"/>
    <x v="4"/>
    <x v="4"/>
    <x v="2"/>
    <x v="5"/>
    <n v="477.45"/>
    <n v="10"/>
    <n v="0.1"/>
    <n v="19.690000000000001"/>
  </r>
  <r>
    <n v="5864"/>
    <s v="NZ-2023-704078"/>
    <x v="963"/>
    <d v="2023-12-29T00:00:00"/>
    <x v="0"/>
    <s v="Second Class"/>
    <s v="PH-8889"/>
    <s v="Phoenix Farland"/>
    <x v="1"/>
    <x v="3"/>
    <x v="3"/>
    <x v="0"/>
    <x v="6"/>
    <n v="372.3"/>
    <n v="7"/>
    <n v="0.15"/>
    <n v="-3.57"/>
  </r>
  <r>
    <n v="5865"/>
    <s v="NZ-2025-508262"/>
    <x v="337"/>
    <d v="2025-06-05T00:00:00"/>
    <x v="3"/>
    <s v="Same Day"/>
    <s v="ME-8092"/>
    <s v="Megan Ford-Craig"/>
    <x v="0"/>
    <x v="0"/>
    <x v="0"/>
    <x v="2"/>
    <x v="11"/>
    <n v="1131.04"/>
    <n v="10"/>
    <n v="0.1"/>
    <n v="13.08"/>
  </r>
  <r>
    <n v="5866"/>
    <s v="NZ-2024-301849"/>
    <x v="1223"/>
    <d v="2024-03-21T00:00:00"/>
    <x v="2"/>
    <s v="First Class"/>
    <s v="BA-9390"/>
    <s v="Barry Smith"/>
    <x v="1"/>
    <x v="5"/>
    <x v="5"/>
    <x v="1"/>
    <x v="8"/>
    <n v="1191.58"/>
    <n v="2"/>
    <n v="0.1"/>
    <n v="35.32"/>
  </r>
  <r>
    <n v="5867"/>
    <s v="NZ-2023-305703"/>
    <x v="1328"/>
    <d v="2023-12-19T00:00:00"/>
    <x v="0"/>
    <s v="First Class"/>
    <s v="DE-5840"/>
    <s v="Deborah Thompson"/>
    <x v="2"/>
    <x v="2"/>
    <x v="2"/>
    <x v="0"/>
    <x v="10"/>
    <n v="338.35"/>
    <n v="2"/>
    <n v="0.2"/>
    <n v="56.6"/>
  </r>
  <r>
    <n v="5868"/>
    <s v="NZ-2021-907802"/>
    <x v="890"/>
    <d v="2021-11-18T00:00:00"/>
    <x v="1"/>
    <s v="First Class"/>
    <s v="GR-7232"/>
    <s v="Gregory McKay"/>
    <x v="1"/>
    <x v="8"/>
    <x v="8"/>
    <x v="1"/>
    <x v="7"/>
    <n v="1341.52"/>
    <n v="7"/>
    <n v="0.15"/>
    <n v="33.42"/>
  </r>
  <r>
    <n v="5869"/>
    <s v="NZ-2022-473144"/>
    <x v="1436"/>
    <d v="2022-08-13T00:00:00"/>
    <x v="4"/>
    <s v="Second Class"/>
    <s v="CO-6796"/>
    <s v="Cole Judd"/>
    <x v="2"/>
    <x v="8"/>
    <x v="8"/>
    <x v="1"/>
    <x v="3"/>
    <n v="1404.88"/>
    <n v="6"/>
    <n v="0"/>
    <n v="24.43"/>
  </r>
  <r>
    <n v="5870"/>
    <s v="NZ-2025-985393"/>
    <x v="819"/>
    <d v="2025-04-03T00:00:00"/>
    <x v="3"/>
    <s v="Second Class"/>
    <s v="DE-9532"/>
    <s v="Desmond Findlay"/>
    <x v="2"/>
    <x v="5"/>
    <x v="5"/>
    <x v="1"/>
    <x v="3"/>
    <n v="1388.12"/>
    <n v="6"/>
    <n v="0.1"/>
    <n v="304.87"/>
  </r>
  <r>
    <n v="5871"/>
    <s v="NZ-2025-371673"/>
    <x v="854"/>
    <d v="2025-04-30T00:00:00"/>
    <x v="3"/>
    <s v="Standard Class"/>
    <s v="PA-6087"/>
    <s v="Paul Russell"/>
    <x v="1"/>
    <x v="1"/>
    <x v="1"/>
    <x v="2"/>
    <x v="2"/>
    <n v="1274.5999999999999"/>
    <n v="8"/>
    <n v="0"/>
    <n v="28.53"/>
  </r>
  <r>
    <n v="5872"/>
    <s v="NZ-2023-247918"/>
    <x v="386"/>
    <d v="2023-12-21T00:00:00"/>
    <x v="0"/>
    <s v="Standard Class"/>
    <s v="JO-7341"/>
    <s v="Jordan Jamieson-Martin"/>
    <x v="1"/>
    <x v="9"/>
    <x v="6"/>
    <x v="1"/>
    <x v="1"/>
    <n v="937.85"/>
    <n v="3"/>
    <n v="0.1"/>
    <n v="138.78"/>
  </r>
  <r>
    <n v="5873"/>
    <s v="NZ-2023-928332"/>
    <x v="115"/>
    <d v="2023-01-13T00:00:00"/>
    <x v="0"/>
    <s v="First Class"/>
    <s v="HA-2094"/>
    <s v="Hannah Perrin"/>
    <x v="0"/>
    <x v="5"/>
    <x v="5"/>
    <x v="0"/>
    <x v="0"/>
    <n v="221.37"/>
    <n v="3"/>
    <n v="0.1"/>
    <n v="46.72"/>
  </r>
  <r>
    <n v="5874"/>
    <s v="NZ-2024-329056"/>
    <x v="218"/>
    <d v="2024-12-05T00:00:00"/>
    <x v="2"/>
    <s v="Same Day"/>
    <s v="JO-8532"/>
    <s v="Joanne Stevenson-Morgan"/>
    <x v="1"/>
    <x v="5"/>
    <x v="5"/>
    <x v="0"/>
    <x v="6"/>
    <n v="1340.82"/>
    <n v="4"/>
    <n v="0.1"/>
    <n v="331.82"/>
  </r>
  <r>
    <n v="5875"/>
    <s v="NZ-2022-800387"/>
    <x v="1292"/>
    <d v="2022-11-06T00:00:00"/>
    <x v="4"/>
    <s v="First Class"/>
    <s v="MO-5596"/>
    <s v="Molly Campbell-Taylor"/>
    <x v="0"/>
    <x v="2"/>
    <x v="2"/>
    <x v="0"/>
    <x v="10"/>
    <n v="786.94"/>
    <n v="8"/>
    <n v="0.1"/>
    <n v="26.66"/>
  </r>
  <r>
    <n v="5876"/>
    <s v="NZ-2022-607876"/>
    <x v="648"/>
    <d v="2022-12-23T00:00:00"/>
    <x v="4"/>
    <s v="First Class"/>
    <s v="TR-8146"/>
    <s v="Tracey McIntyre"/>
    <x v="2"/>
    <x v="2"/>
    <x v="2"/>
    <x v="1"/>
    <x v="7"/>
    <n v="342.5"/>
    <n v="5"/>
    <n v="0.1"/>
    <n v="49.65"/>
  </r>
  <r>
    <n v="5877"/>
    <s v="NZ-2022-697179"/>
    <x v="767"/>
    <d v="2022-11-05T00:00:00"/>
    <x v="4"/>
    <s v="First Class"/>
    <s v="SU-1053"/>
    <s v="Susan Lewis"/>
    <x v="1"/>
    <x v="0"/>
    <x v="0"/>
    <x v="1"/>
    <x v="3"/>
    <n v="494.42"/>
    <n v="1"/>
    <n v="0.1"/>
    <n v="28.98"/>
  </r>
  <r>
    <n v="5878"/>
    <s v="NZ-2023-885427"/>
    <x v="522"/>
    <d v="2023-01-02T00:00:00"/>
    <x v="0"/>
    <s v="Same Day"/>
    <s v="GL-8426"/>
    <s v="Glenda Ingram"/>
    <x v="0"/>
    <x v="6"/>
    <x v="6"/>
    <x v="0"/>
    <x v="6"/>
    <n v="1247.28"/>
    <n v="1"/>
    <n v="0.15"/>
    <n v="-10.24"/>
  </r>
  <r>
    <n v="5879"/>
    <s v="NZ-2024-429946"/>
    <x v="196"/>
    <d v="2024-03-11T00:00:00"/>
    <x v="2"/>
    <s v="Standard Class"/>
    <s v="MI-2585"/>
    <s v="Mila Simmons"/>
    <x v="2"/>
    <x v="9"/>
    <x v="6"/>
    <x v="0"/>
    <x v="4"/>
    <n v="34.32"/>
    <n v="7"/>
    <n v="0.2"/>
    <n v="0.11"/>
  </r>
  <r>
    <n v="5880"/>
    <s v="NZ-2025-332618"/>
    <x v="543"/>
    <d v="2025-04-29T00:00:00"/>
    <x v="3"/>
    <s v="Second Class"/>
    <s v="RU-3456"/>
    <s v="Ruby Terry"/>
    <x v="1"/>
    <x v="7"/>
    <x v="7"/>
    <x v="1"/>
    <x v="8"/>
    <n v="1062.95"/>
    <n v="9"/>
    <n v="0.15"/>
    <n v="235.45"/>
  </r>
  <r>
    <n v="5881"/>
    <s v="NZ-2021-302421"/>
    <x v="1270"/>
    <d v="2021-07-31T00:00:00"/>
    <x v="1"/>
    <s v="First Class"/>
    <s v="LI-8460"/>
    <s v="Lisa Jordan"/>
    <x v="0"/>
    <x v="0"/>
    <x v="0"/>
    <x v="0"/>
    <x v="4"/>
    <n v="351.35"/>
    <n v="3"/>
    <n v="0.15"/>
    <n v="41.64"/>
  </r>
  <r>
    <n v="5882"/>
    <s v="NZ-2024-950901"/>
    <x v="822"/>
    <d v="2024-08-10T00:00:00"/>
    <x v="2"/>
    <s v="Same Day"/>
    <s v="VI-5622"/>
    <s v="Vicki McNabb"/>
    <x v="2"/>
    <x v="3"/>
    <x v="3"/>
    <x v="1"/>
    <x v="1"/>
    <n v="1211.0899999999999"/>
    <n v="8"/>
    <n v="0"/>
    <n v="85.5"/>
  </r>
  <r>
    <n v="5883"/>
    <s v="NZ-2023-715466"/>
    <x v="579"/>
    <d v="2023-11-12T00:00:00"/>
    <x v="0"/>
    <s v="Same Day"/>
    <s v="SC-1405"/>
    <s v="Scott Hodson"/>
    <x v="1"/>
    <x v="2"/>
    <x v="2"/>
    <x v="1"/>
    <x v="8"/>
    <n v="407.69"/>
    <n v="4"/>
    <n v="0"/>
    <n v="90.79"/>
  </r>
  <r>
    <n v="5884"/>
    <s v="NZ-2024-370829"/>
    <x v="330"/>
    <d v="2024-02-10T00:00:00"/>
    <x v="2"/>
    <s v="First Class"/>
    <s v="SU-5690"/>
    <s v="Susan Cooke"/>
    <x v="2"/>
    <x v="1"/>
    <x v="1"/>
    <x v="2"/>
    <x v="11"/>
    <n v="25.65"/>
    <n v="6"/>
    <n v="0.1"/>
    <n v="2.19"/>
  </r>
  <r>
    <n v="5885"/>
    <s v="NZ-2024-582222"/>
    <x v="1384"/>
    <d v="2024-02-08T00:00:00"/>
    <x v="2"/>
    <s v="Standard Class"/>
    <s v="TR-1657"/>
    <s v="Tracy Marshall"/>
    <x v="0"/>
    <x v="6"/>
    <x v="6"/>
    <x v="1"/>
    <x v="3"/>
    <n v="1341.21"/>
    <n v="3"/>
    <n v="0"/>
    <n v="99.48"/>
  </r>
  <r>
    <n v="5886"/>
    <s v="NZ-2024-250666"/>
    <x v="287"/>
    <d v="2024-11-19T00:00:00"/>
    <x v="2"/>
    <s v="Second Class"/>
    <s v="TH-2193"/>
    <s v="Thomas Taylor"/>
    <x v="0"/>
    <x v="7"/>
    <x v="7"/>
    <x v="1"/>
    <x v="7"/>
    <n v="1369.71"/>
    <n v="6"/>
    <n v="0.15"/>
    <n v="215.21"/>
  </r>
  <r>
    <n v="5887"/>
    <s v="NZ-2022-844358"/>
    <x v="927"/>
    <d v="2022-03-17T00:00:00"/>
    <x v="4"/>
    <s v="Standard Class"/>
    <s v="IS-1802"/>
    <s v="Isabella Harris-Rayner"/>
    <x v="1"/>
    <x v="8"/>
    <x v="8"/>
    <x v="2"/>
    <x v="2"/>
    <n v="1115.8699999999999"/>
    <n v="2"/>
    <n v="0.2"/>
    <n v="65.41"/>
  </r>
  <r>
    <n v="5888"/>
    <s v="NZ-2024-416477"/>
    <x v="1062"/>
    <d v="2024-09-27T00:00:00"/>
    <x v="2"/>
    <s v="Same Day"/>
    <s v="FL-3525"/>
    <s v="Florence Kay"/>
    <x v="2"/>
    <x v="0"/>
    <x v="0"/>
    <x v="1"/>
    <x v="7"/>
    <n v="954.41"/>
    <n v="10"/>
    <n v="0.2"/>
    <n v="96.16"/>
  </r>
  <r>
    <n v="5889"/>
    <s v="NZ-2022-205072"/>
    <x v="982"/>
    <d v="2022-04-23T00:00:00"/>
    <x v="4"/>
    <s v="Standard Class"/>
    <s v="SA-5800"/>
    <s v="Samuel Millard-Rush"/>
    <x v="0"/>
    <x v="7"/>
    <x v="7"/>
    <x v="0"/>
    <x v="6"/>
    <n v="928.61"/>
    <n v="7"/>
    <n v="0.15"/>
    <n v="213.03"/>
  </r>
  <r>
    <n v="5890"/>
    <s v="NZ-2022-287178"/>
    <x v="96"/>
    <d v="2022-08-18T00:00:00"/>
    <x v="4"/>
    <s v="Second Class"/>
    <s v="AM-6908"/>
    <s v="Amanda Davidson"/>
    <x v="0"/>
    <x v="0"/>
    <x v="0"/>
    <x v="0"/>
    <x v="0"/>
    <n v="337.36"/>
    <n v="7"/>
    <n v="0.2"/>
    <n v="62.19"/>
  </r>
  <r>
    <n v="5891"/>
    <s v="NZ-2021-897228"/>
    <x v="300"/>
    <d v="2021-12-14T00:00:00"/>
    <x v="1"/>
    <s v="First Class"/>
    <s v="AM-4171"/>
    <s v="Amy Hubbard"/>
    <x v="1"/>
    <x v="0"/>
    <x v="0"/>
    <x v="0"/>
    <x v="0"/>
    <n v="982.17"/>
    <n v="2"/>
    <n v="0"/>
    <n v="234.61"/>
  </r>
  <r>
    <n v="5892"/>
    <s v="NZ-2025-102597"/>
    <x v="436"/>
    <d v="2025-06-11T00:00:00"/>
    <x v="3"/>
    <s v="Same Day"/>
    <s v="PA-8156"/>
    <s v="Paul Ward"/>
    <x v="2"/>
    <x v="9"/>
    <x v="6"/>
    <x v="2"/>
    <x v="5"/>
    <n v="323.13"/>
    <n v="4"/>
    <n v="0"/>
    <n v="23.98"/>
  </r>
  <r>
    <n v="5893"/>
    <s v="NZ-2025-265624"/>
    <x v="638"/>
    <d v="2025-04-29T00:00:00"/>
    <x v="3"/>
    <s v="Standard Class"/>
    <s v="JE-4045"/>
    <s v="Jesse Gibb-Stewart"/>
    <x v="2"/>
    <x v="5"/>
    <x v="5"/>
    <x v="1"/>
    <x v="1"/>
    <n v="1279.29"/>
    <n v="7"/>
    <n v="0"/>
    <n v="346.8"/>
  </r>
  <r>
    <n v="5894"/>
    <s v="NZ-2023-652551"/>
    <x v="445"/>
    <d v="2023-03-30T00:00:00"/>
    <x v="0"/>
    <s v="Second Class"/>
    <s v="GE-1505"/>
    <s v="Georgia Rush"/>
    <x v="0"/>
    <x v="3"/>
    <x v="3"/>
    <x v="1"/>
    <x v="3"/>
    <n v="1103.43"/>
    <n v="9"/>
    <n v="0.1"/>
    <n v="207.55"/>
  </r>
  <r>
    <n v="5895"/>
    <s v="NZ-2025-806144"/>
    <x v="597"/>
    <d v="2025-03-07T00:00:00"/>
    <x v="3"/>
    <s v="Same Day"/>
    <s v="TO-4654"/>
    <s v="Toni Thompson"/>
    <x v="2"/>
    <x v="5"/>
    <x v="5"/>
    <x v="2"/>
    <x v="9"/>
    <n v="1108.75"/>
    <n v="9"/>
    <n v="0.15"/>
    <n v="208.51"/>
  </r>
  <r>
    <n v="5896"/>
    <s v="NZ-2021-953606"/>
    <x v="675"/>
    <d v="2021-09-12T00:00:00"/>
    <x v="1"/>
    <s v="Standard Class"/>
    <s v="SA-9578"/>
    <s v="Sarah Craven"/>
    <x v="0"/>
    <x v="1"/>
    <x v="1"/>
    <x v="0"/>
    <x v="0"/>
    <n v="803.76"/>
    <n v="7"/>
    <n v="0.2"/>
    <n v="112.76"/>
  </r>
  <r>
    <n v="5897"/>
    <s v="NZ-2021-306718"/>
    <x v="300"/>
    <d v="2021-12-17T00:00:00"/>
    <x v="1"/>
    <s v="Same Day"/>
    <s v="RO-5968"/>
    <s v="Robert Jones"/>
    <x v="0"/>
    <x v="2"/>
    <x v="2"/>
    <x v="2"/>
    <x v="2"/>
    <n v="1281.1199999999999"/>
    <n v="1"/>
    <n v="0.15"/>
    <n v="172.23"/>
  </r>
  <r>
    <n v="5898"/>
    <s v="NZ-2024-894487"/>
    <x v="509"/>
    <d v="2024-02-29T00:00:00"/>
    <x v="2"/>
    <s v="Same Day"/>
    <s v="RO-7437"/>
    <s v="Rosemary Twidle"/>
    <x v="2"/>
    <x v="2"/>
    <x v="2"/>
    <x v="2"/>
    <x v="5"/>
    <n v="235.58"/>
    <n v="5"/>
    <n v="0"/>
    <n v="62.88"/>
  </r>
  <r>
    <n v="5899"/>
    <s v="NZ-2025-443771"/>
    <x v="1097"/>
    <d v="2025-06-04T00:00:00"/>
    <x v="3"/>
    <s v="Standard Class"/>
    <s v="JA-1113"/>
    <s v="Jason Dunn"/>
    <x v="2"/>
    <x v="7"/>
    <x v="7"/>
    <x v="2"/>
    <x v="2"/>
    <n v="440.3"/>
    <n v="9"/>
    <n v="0.1"/>
    <n v="48.24"/>
  </r>
  <r>
    <n v="5900"/>
    <s v="NZ-2024-667928"/>
    <x v="455"/>
    <d v="2024-05-12T00:00:00"/>
    <x v="2"/>
    <s v="Standard Class"/>
    <s v="SH-5382"/>
    <s v="Shane Hardy-McIntyre"/>
    <x v="1"/>
    <x v="6"/>
    <x v="6"/>
    <x v="2"/>
    <x v="5"/>
    <n v="156.81"/>
    <n v="9"/>
    <n v="0.15"/>
    <n v="24.24"/>
  </r>
  <r>
    <n v="5901"/>
    <s v="NZ-2022-487412"/>
    <x v="425"/>
    <d v="2022-02-05T00:00:00"/>
    <x v="4"/>
    <s v="Second Class"/>
    <s v="TA-2835"/>
    <s v="Tama Carson"/>
    <x v="0"/>
    <x v="3"/>
    <x v="3"/>
    <x v="2"/>
    <x v="9"/>
    <n v="67.680000000000007"/>
    <n v="9"/>
    <n v="0.15"/>
    <n v="12.5"/>
  </r>
  <r>
    <n v="5902"/>
    <s v="NZ-2022-914944"/>
    <x v="613"/>
    <d v="2022-02-23T00:00:00"/>
    <x v="4"/>
    <s v="Same Day"/>
    <s v="JO-1311"/>
    <s v="Joseph Sixtus"/>
    <x v="0"/>
    <x v="7"/>
    <x v="7"/>
    <x v="2"/>
    <x v="2"/>
    <n v="1103.27"/>
    <n v="2"/>
    <n v="0.2"/>
    <n v="222.66"/>
  </r>
  <r>
    <n v="5903"/>
    <s v="NZ-2023-940413"/>
    <x v="986"/>
    <d v="2023-06-24T00:00:00"/>
    <x v="0"/>
    <s v="First Class"/>
    <s v="SA-7887"/>
    <s v="Samuel Jarvis-Hay"/>
    <x v="2"/>
    <x v="5"/>
    <x v="5"/>
    <x v="2"/>
    <x v="9"/>
    <n v="353.09"/>
    <n v="7"/>
    <n v="0.15"/>
    <n v="46.28"/>
  </r>
  <r>
    <n v="5904"/>
    <s v="NZ-2024-335910"/>
    <x v="1092"/>
    <d v="2024-03-23T00:00:00"/>
    <x v="2"/>
    <s v="First Class"/>
    <s v="LA-7774"/>
    <s v="Lachlan Williams"/>
    <x v="2"/>
    <x v="0"/>
    <x v="0"/>
    <x v="0"/>
    <x v="4"/>
    <n v="746.24"/>
    <n v="4"/>
    <n v="0.2"/>
    <n v="79.650000000000006"/>
  </r>
  <r>
    <n v="5905"/>
    <s v="NZ-2024-576909"/>
    <x v="536"/>
    <d v="2024-09-26T00:00:00"/>
    <x v="2"/>
    <s v="Standard Class"/>
    <s v="DA-8834"/>
    <s v="Daniel Williamson"/>
    <x v="0"/>
    <x v="3"/>
    <x v="3"/>
    <x v="0"/>
    <x v="4"/>
    <n v="484.1"/>
    <n v="4"/>
    <n v="0.1"/>
    <n v="66.459999999999994"/>
  </r>
  <r>
    <n v="5906"/>
    <s v="NZ-2023-286875"/>
    <x v="1328"/>
    <d v="2023-12-17T00:00:00"/>
    <x v="0"/>
    <s v="Second Class"/>
    <s v="PA-5670"/>
    <s v="Patrick McKenna"/>
    <x v="2"/>
    <x v="5"/>
    <x v="5"/>
    <x v="1"/>
    <x v="8"/>
    <n v="762.18"/>
    <n v="4"/>
    <n v="0.1"/>
    <n v="1.1499999999999999"/>
  </r>
  <r>
    <n v="5907"/>
    <s v="NZ-2021-377492"/>
    <x v="183"/>
    <d v="2021-09-24T00:00:00"/>
    <x v="1"/>
    <s v="Standard Class"/>
    <s v="RE-1598"/>
    <s v="Reuben Paterson"/>
    <x v="2"/>
    <x v="4"/>
    <x v="4"/>
    <x v="1"/>
    <x v="7"/>
    <n v="387.03"/>
    <n v="6"/>
    <n v="0.1"/>
    <n v="6.53"/>
  </r>
  <r>
    <n v="5908"/>
    <s v="NZ-2024-446897"/>
    <x v="1378"/>
    <d v="2024-05-30T00:00:00"/>
    <x v="2"/>
    <s v="Same Day"/>
    <s v="KA-1740"/>
    <s v="Karen Freeth"/>
    <x v="2"/>
    <x v="0"/>
    <x v="0"/>
    <x v="1"/>
    <x v="8"/>
    <n v="964.25"/>
    <n v="7"/>
    <n v="0"/>
    <n v="148.88999999999999"/>
  </r>
  <r>
    <n v="5909"/>
    <s v="NZ-2023-934844"/>
    <x v="527"/>
    <d v="2023-08-07T00:00:00"/>
    <x v="0"/>
    <s v="Second Class"/>
    <s v="NI-6910"/>
    <s v="Nicole Paton"/>
    <x v="0"/>
    <x v="7"/>
    <x v="7"/>
    <x v="0"/>
    <x v="10"/>
    <n v="1447.06"/>
    <n v="7"/>
    <n v="0.2"/>
    <n v="210.83"/>
  </r>
  <r>
    <n v="5910"/>
    <s v="NZ-2024-237495"/>
    <x v="21"/>
    <d v="2024-07-06T00:00:00"/>
    <x v="2"/>
    <s v="Same Day"/>
    <s v="AM-5043"/>
    <s v="Amy Spencer"/>
    <x v="2"/>
    <x v="1"/>
    <x v="1"/>
    <x v="1"/>
    <x v="1"/>
    <n v="1206.01"/>
    <n v="1"/>
    <n v="0.1"/>
    <n v="236.01"/>
  </r>
  <r>
    <n v="5911"/>
    <s v="NZ-2025-576276"/>
    <x v="216"/>
    <d v="2025-02-08T00:00:00"/>
    <x v="3"/>
    <s v="Standard Class"/>
    <s v="LA-9435"/>
    <s v="Laura Stewart"/>
    <x v="2"/>
    <x v="1"/>
    <x v="1"/>
    <x v="1"/>
    <x v="3"/>
    <n v="459.92"/>
    <n v="9"/>
    <n v="0.1"/>
    <n v="97.23"/>
  </r>
  <r>
    <n v="5912"/>
    <s v="NZ-2023-291059"/>
    <x v="97"/>
    <d v="2023-09-15T00:00:00"/>
    <x v="0"/>
    <s v="Same Day"/>
    <s v="JA-6657"/>
    <s v="Jason Smith-Ball"/>
    <x v="0"/>
    <x v="2"/>
    <x v="2"/>
    <x v="1"/>
    <x v="7"/>
    <n v="517.39"/>
    <n v="6"/>
    <n v="0"/>
    <n v="79.55"/>
  </r>
  <r>
    <n v="5913"/>
    <s v="NZ-2022-977287"/>
    <x v="25"/>
    <d v="2022-10-05T00:00:00"/>
    <x v="4"/>
    <s v="First Class"/>
    <s v="ME-3764"/>
    <s v="Megan Laing"/>
    <x v="1"/>
    <x v="8"/>
    <x v="8"/>
    <x v="0"/>
    <x v="10"/>
    <n v="734.19"/>
    <n v="9"/>
    <n v="0.1"/>
    <n v="21.42"/>
  </r>
  <r>
    <n v="5914"/>
    <s v="NZ-2024-939360"/>
    <x v="407"/>
    <d v="2024-07-15T00:00:00"/>
    <x v="2"/>
    <s v="Second Class"/>
    <s v="AN-3629"/>
    <s v="Anna Harris"/>
    <x v="2"/>
    <x v="8"/>
    <x v="8"/>
    <x v="2"/>
    <x v="5"/>
    <n v="819.39"/>
    <n v="10"/>
    <n v="0.1"/>
    <n v="203.05"/>
  </r>
  <r>
    <n v="5915"/>
    <s v="NZ-2025-485580"/>
    <x v="436"/>
    <d v="2025-06-06T00:00:00"/>
    <x v="3"/>
    <s v="Same Day"/>
    <s v="DA-7870"/>
    <s v="Daniel Reid"/>
    <x v="0"/>
    <x v="7"/>
    <x v="7"/>
    <x v="0"/>
    <x v="0"/>
    <n v="404.05"/>
    <n v="7"/>
    <n v="0.15"/>
    <n v="36.409999999999997"/>
  </r>
  <r>
    <n v="5916"/>
    <s v="NZ-2025-381875"/>
    <x v="743"/>
    <d v="2025-04-22T00:00:00"/>
    <x v="3"/>
    <s v="Same Day"/>
    <s v="LI-1959"/>
    <s v="Liam Searle"/>
    <x v="2"/>
    <x v="2"/>
    <x v="2"/>
    <x v="0"/>
    <x v="10"/>
    <n v="777.65"/>
    <n v="1"/>
    <n v="0.1"/>
    <n v="0.92"/>
  </r>
  <r>
    <n v="5917"/>
    <s v="NZ-2022-720714"/>
    <x v="1066"/>
    <d v="2022-10-08T00:00:00"/>
    <x v="4"/>
    <s v="Second Class"/>
    <s v="MO-6787"/>
    <s v="Molly Cox"/>
    <x v="2"/>
    <x v="0"/>
    <x v="0"/>
    <x v="0"/>
    <x v="0"/>
    <n v="1396.05"/>
    <n v="9"/>
    <n v="0.1"/>
    <n v="284.69"/>
  </r>
  <r>
    <n v="5918"/>
    <s v="NZ-2022-977901"/>
    <x v="396"/>
    <d v="2022-02-16T00:00:00"/>
    <x v="4"/>
    <s v="Second Class"/>
    <s v="JA-6064"/>
    <s v="James Satherley"/>
    <x v="0"/>
    <x v="0"/>
    <x v="0"/>
    <x v="0"/>
    <x v="0"/>
    <n v="545.63"/>
    <n v="5"/>
    <n v="0"/>
    <n v="55.65"/>
  </r>
  <r>
    <n v="5919"/>
    <s v="NZ-2023-152951"/>
    <x v="1083"/>
    <d v="2023-11-01T00:00:00"/>
    <x v="0"/>
    <s v="First Class"/>
    <s v="TR-5879"/>
    <s v="Tracey Walsh-Smith"/>
    <x v="1"/>
    <x v="0"/>
    <x v="0"/>
    <x v="0"/>
    <x v="0"/>
    <n v="565.29999999999995"/>
    <n v="1"/>
    <n v="0.2"/>
    <n v="122.08"/>
  </r>
  <r>
    <n v="5920"/>
    <s v="NZ-2023-878698"/>
    <x v="414"/>
    <d v="2023-09-15T00:00:00"/>
    <x v="0"/>
    <s v="Second Class"/>
    <s v="EL-5272"/>
    <s v="Ella Stratford"/>
    <x v="0"/>
    <x v="6"/>
    <x v="6"/>
    <x v="2"/>
    <x v="11"/>
    <n v="1313.62"/>
    <n v="4"/>
    <n v="0.2"/>
    <n v="271.32"/>
  </r>
  <r>
    <n v="5921"/>
    <s v="NZ-2024-340104"/>
    <x v="458"/>
    <d v="2024-08-23T00:00:00"/>
    <x v="2"/>
    <s v="First Class"/>
    <s v="TO-9044"/>
    <s v="Toby Simpson"/>
    <x v="2"/>
    <x v="1"/>
    <x v="1"/>
    <x v="1"/>
    <x v="3"/>
    <n v="1299.3499999999999"/>
    <n v="10"/>
    <n v="0"/>
    <n v="379.41"/>
  </r>
  <r>
    <n v="5922"/>
    <s v="NZ-2023-354486"/>
    <x v="456"/>
    <d v="2023-10-24T00:00:00"/>
    <x v="0"/>
    <s v="Same Day"/>
    <s v="JO-9535"/>
    <s v="Jocelyn Henderson"/>
    <x v="0"/>
    <x v="9"/>
    <x v="6"/>
    <x v="0"/>
    <x v="10"/>
    <n v="505.4"/>
    <n v="1"/>
    <n v="0.2"/>
    <n v="104.3"/>
  </r>
  <r>
    <n v="5923"/>
    <s v="NZ-2023-244178"/>
    <x v="1149"/>
    <d v="2023-01-25T00:00:00"/>
    <x v="0"/>
    <s v="Standard Class"/>
    <s v="VI-8500"/>
    <s v="Victoria Stubbs-Davis"/>
    <x v="2"/>
    <x v="5"/>
    <x v="5"/>
    <x v="1"/>
    <x v="1"/>
    <n v="1119.0899999999999"/>
    <n v="1"/>
    <n v="0.2"/>
    <n v="154.59"/>
  </r>
  <r>
    <n v="5924"/>
    <s v="NZ-2025-599933"/>
    <x v="968"/>
    <d v="2025-03-13T00:00:00"/>
    <x v="3"/>
    <s v="Standard Class"/>
    <s v="GA-6706"/>
    <s v="Gareth Brown"/>
    <x v="2"/>
    <x v="7"/>
    <x v="7"/>
    <x v="1"/>
    <x v="3"/>
    <n v="439.53"/>
    <n v="10"/>
    <n v="0.2"/>
    <n v="90.34"/>
  </r>
  <r>
    <n v="5925"/>
    <s v="NZ-2024-334511"/>
    <x v="39"/>
    <d v="2024-08-30T00:00:00"/>
    <x v="2"/>
    <s v="Same Day"/>
    <s v="AN-1982"/>
    <s v="Andrew Smith"/>
    <x v="2"/>
    <x v="2"/>
    <x v="2"/>
    <x v="1"/>
    <x v="7"/>
    <n v="1058.4000000000001"/>
    <n v="9"/>
    <n v="0.1"/>
    <n v="42.29"/>
  </r>
  <r>
    <n v="5926"/>
    <s v="NZ-2022-530029"/>
    <x v="996"/>
    <d v="2022-03-23T00:00:00"/>
    <x v="4"/>
    <s v="Second Class"/>
    <s v="SU-8170"/>
    <s v="Susan Williams"/>
    <x v="2"/>
    <x v="7"/>
    <x v="7"/>
    <x v="0"/>
    <x v="10"/>
    <n v="605.33000000000004"/>
    <n v="8"/>
    <n v="0.2"/>
    <n v="127.83"/>
  </r>
  <r>
    <n v="5927"/>
    <s v="NZ-2024-312903"/>
    <x v="514"/>
    <d v="2024-05-02T00:00:00"/>
    <x v="2"/>
    <s v="Same Day"/>
    <s v="CA-8070"/>
    <s v="Carmen Freeth"/>
    <x v="0"/>
    <x v="1"/>
    <x v="1"/>
    <x v="2"/>
    <x v="5"/>
    <n v="630.25"/>
    <n v="10"/>
    <n v="0.15"/>
    <n v="3.26"/>
  </r>
  <r>
    <n v="5928"/>
    <s v="NZ-2025-412532"/>
    <x v="940"/>
    <d v="2025-01-07T00:00:00"/>
    <x v="3"/>
    <s v="Same Day"/>
    <s v="DE-4953"/>
    <s v="Debbie Todd-Wilkinson"/>
    <x v="1"/>
    <x v="3"/>
    <x v="3"/>
    <x v="0"/>
    <x v="10"/>
    <n v="532.52"/>
    <n v="9"/>
    <n v="0.2"/>
    <n v="-9.81"/>
  </r>
  <r>
    <n v="5929"/>
    <s v="NZ-2023-844104"/>
    <x v="816"/>
    <d v="2023-03-29T00:00:00"/>
    <x v="0"/>
    <s v="First Class"/>
    <s v="NI-7942"/>
    <s v="Nicholas Rayner"/>
    <x v="1"/>
    <x v="0"/>
    <x v="0"/>
    <x v="0"/>
    <x v="10"/>
    <n v="34.68"/>
    <n v="8"/>
    <n v="0.2"/>
    <n v="0.71"/>
  </r>
  <r>
    <n v="5930"/>
    <s v="NZ-2022-626215"/>
    <x v="370"/>
    <d v="2022-05-07T00:00:00"/>
    <x v="4"/>
    <s v="First Class"/>
    <s v="CL-5077"/>
    <s v="Clinton MacKenzie"/>
    <x v="1"/>
    <x v="9"/>
    <x v="6"/>
    <x v="1"/>
    <x v="8"/>
    <n v="438.41"/>
    <n v="10"/>
    <n v="0.2"/>
    <n v="25.84"/>
  </r>
  <r>
    <n v="5931"/>
    <s v="NZ-2024-181266"/>
    <x v="1437"/>
    <d v="2024-12-01T00:00:00"/>
    <x v="2"/>
    <s v="First Class"/>
    <s v="PA-2393"/>
    <s v="Paula Forsyth-Zimmerman"/>
    <x v="2"/>
    <x v="1"/>
    <x v="1"/>
    <x v="1"/>
    <x v="3"/>
    <n v="1194.68"/>
    <n v="7"/>
    <n v="0.2"/>
    <n v="208.33"/>
  </r>
  <r>
    <n v="5932"/>
    <s v="NZ-2022-499582"/>
    <x v="366"/>
    <d v="2022-12-09T00:00:00"/>
    <x v="4"/>
    <s v="First Class"/>
    <s v="EL-7813"/>
    <s v="Eli Watkins"/>
    <x v="2"/>
    <x v="0"/>
    <x v="0"/>
    <x v="0"/>
    <x v="10"/>
    <n v="1148.42"/>
    <n v="10"/>
    <n v="0.15"/>
    <n v="132.22999999999999"/>
  </r>
  <r>
    <n v="5933"/>
    <s v="NZ-2022-290146"/>
    <x v="1154"/>
    <d v="2022-10-24T00:00:00"/>
    <x v="4"/>
    <s v="Same Day"/>
    <s v="EL-9854"/>
    <s v="Ella Tucker"/>
    <x v="1"/>
    <x v="4"/>
    <x v="4"/>
    <x v="0"/>
    <x v="10"/>
    <n v="1305.75"/>
    <n v="7"/>
    <n v="0"/>
    <n v="122.43"/>
  </r>
  <r>
    <n v="5934"/>
    <s v="NZ-2022-362065"/>
    <x v="594"/>
    <d v="2022-07-19T00:00:00"/>
    <x v="4"/>
    <s v="Standard Class"/>
    <s v="JA-8221"/>
    <s v="James Murphy-MacDonald"/>
    <x v="1"/>
    <x v="6"/>
    <x v="6"/>
    <x v="2"/>
    <x v="5"/>
    <n v="127.58"/>
    <n v="9"/>
    <n v="0"/>
    <n v="22.39"/>
  </r>
  <r>
    <n v="5935"/>
    <s v="NZ-2022-811118"/>
    <x v="1408"/>
    <d v="2022-11-02T00:00:00"/>
    <x v="4"/>
    <s v="Same Day"/>
    <s v="HE-6052"/>
    <s v="Helen Gray"/>
    <x v="1"/>
    <x v="5"/>
    <x v="5"/>
    <x v="0"/>
    <x v="4"/>
    <n v="364.47"/>
    <n v="7"/>
    <n v="0"/>
    <n v="34.69"/>
  </r>
  <r>
    <n v="5936"/>
    <s v="NZ-2021-870399"/>
    <x v="1338"/>
    <d v="2021-11-29T00:00:00"/>
    <x v="1"/>
    <s v="Standard Class"/>
    <s v="KA-3466"/>
    <s v="Kahu Henderson"/>
    <x v="1"/>
    <x v="1"/>
    <x v="1"/>
    <x v="0"/>
    <x v="6"/>
    <n v="824.01"/>
    <n v="2"/>
    <n v="0.2"/>
    <n v="155.82"/>
  </r>
  <r>
    <n v="5937"/>
    <s v="NZ-2022-838749"/>
    <x v="918"/>
    <d v="2022-04-27T00:00:00"/>
    <x v="4"/>
    <s v="Second Class"/>
    <s v="ET-5988"/>
    <s v="Ethan McCarthy-Rose"/>
    <x v="1"/>
    <x v="1"/>
    <x v="1"/>
    <x v="0"/>
    <x v="4"/>
    <n v="668.66"/>
    <n v="9"/>
    <n v="0.15"/>
    <n v="41.11"/>
  </r>
  <r>
    <n v="5938"/>
    <s v="NZ-2021-923744"/>
    <x v="1349"/>
    <d v="2021-11-11T00:00:00"/>
    <x v="1"/>
    <s v="Same Day"/>
    <s v="SU-3738"/>
    <s v="Susan Marsh-Waters"/>
    <x v="0"/>
    <x v="7"/>
    <x v="7"/>
    <x v="1"/>
    <x v="3"/>
    <n v="152.91999999999999"/>
    <n v="7"/>
    <n v="0"/>
    <n v="4.8099999999999996"/>
  </r>
  <r>
    <n v="5939"/>
    <s v="NZ-2025-182533"/>
    <x v="150"/>
    <d v="2025-04-15T00:00:00"/>
    <x v="3"/>
    <s v="Standard Class"/>
    <s v="MA-3020"/>
    <s v="Max Bruce-Smith"/>
    <x v="0"/>
    <x v="5"/>
    <x v="5"/>
    <x v="2"/>
    <x v="9"/>
    <n v="439.71"/>
    <n v="3"/>
    <n v="0.15"/>
    <n v="49.7"/>
  </r>
  <r>
    <n v="5940"/>
    <s v="NZ-2025-856274"/>
    <x v="37"/>
    <d v="2025-06-12T00:00:00"/>
    <x v="3"/>
    <s v="Same Day"/>
    <s v="VA-7919"/>
    <s v="Vanessa Bright"/>
    <x v="1"/>
    <x v="8"/>
    <x v="8"/>
    <x v="0"/>
    <x v="10"/>
    <n v="78.64"/>
    <n v="4"/>
    <n v="0.2"/>
    <n v="0.45"/>
  </r>
  <r>
    <n v="5941"/>
    <s v="NZ-2022-438081"/>
    <x v="1212"/>
    <d v="2022-11-05T00:00:00"/>
    <x v="4"/>
    <s v="Second Class"/>
    <s v="ST-3668"/>
    <s v="Stacey Jackson"/>
    <x v="0"/>
    <x v="5"/>
    <x v="5"/>
    <x v="0"/>
    <x v="6"/>
    <n v="1205.06"/>
    <n v="9"/>
    <n v="0.2"/>
    <n v="206.26"/>
  </r>
  <r>
    <n v="5942"/>
    <s v="NZ-2022-191091"/>
    <x v="1255"/>
    <d v="2022-05-27T00:00:00"/>
    <x v="4"/>
    <s v="Standard Class"/>
    <s v="SU-1822"/>
    <s v="Summer Rush"/>
    <x v="2"/>
    <x v="7"/>
    <x v="7"/>
    <x v="2"/>
    <x v="5"/>
    <n v="1399.24"/>
    <n v="2"/>
    <n v="0.2"/>
    <n v="220.69"/>
  </r>
  <r>
    <n v="5943"/>
    <s v="NZ-2024-444130"/>
    <x v="528"/>
    <d v="2024-11-27T00:00:00"/>
    <x v="2"/>
    <s v="First Class"/>
    <s v="PE-5044"/>
    <s v="Peter Ritchie"/>
    <x v="2"/>
    <x v="0"/>
    <x v="0"/>
    <x v="0"/>
    <x v="4"/>
    <n v="919.72"/>
    <n v="9"/>
    <n v="0"/>
    <n v="124.11"/>
  </r>
  <r>
    <n v="5944"/>
    <s v="NZ-2021-545332"/>
    <x v="707"/>
    <d v="2021-10-28T00:00:00"/>
    <x v="1"/>
    <s v="Same Day"/>
    <s v="AN-9909"/>
    <s v="Andrew Jeffries"/>
    <x v="0"/>
    <x v="0"/>
    <x v="0"/>
    <x v="2"/>
    <x v="2"/>
    <n v="766"/>
    <n v="8"/>
    <n v="0"/>
    <n v="47.58"/>
  </r>
  <r>
    <n v="5945"/>
    <s v="NZ-2023-739836"/>
    <x v="736"/>
    <d v="2023-11-27T00:00:00"/>
    <x v="0"/>
    <s v="Same Day"/>
    <s v="JU-7448"/>
    <s v="Judith Lewis"/>
    <x v="0"/>
    <x v="9"/>
    <x v="6"/>
    <x v="1"/>
    <x v="7"/>
    <n v="1279.78"/>
    <n v="1"/>
    <n v="0.1"/>
    <n v="288.99"/>
  </r>
  <r>
    <n v="5946"/>
    <s v="NZ-2022-250692"/>
    <x v="492"/>
    <d v="2022-03-08T00:00:00"/>
    <x v="4"/>
    <s v="First Class"/>
    <s v="MI-9614"/>
    <s v="Michael Taylor"/>
    <x v="0"/>
    <x v="1"/>
    <x v="1"/>
    <x v="1"/>
    <x v="3"/>
    <n v="445.89"/>
    <n v="4"/>
    <n v="0.1"/>
    <n v="33.9"/>
  </r>
  <r>
    <n v="5947"/>
    <s v="NZ-2021-120232"/>
    <x v="1122"/>
    <d v="2021-11-29T00:00:00"/>
    <x v="1"/>
    <s v="Same Day"/>
    <s v="KI-3018"/>
    <s v="Kim McDonald"/>
    <x v="0"/>
    <x v="4"/>
    <x v="4"/>
    <x v="0"/>
    <x v="0"/>
    <n v="1171.21"/>
    <n v="5"/>
    <n v="0.15"/>
    <n v="142.05000000000001"/>
  </r>
  <r>
    <n v="5948"/>
    <s v="NZ-2024-438654"/>
    <x v="62"/>
    <d v="2024-03-19T00:00:00"/>
    <x v="2"/>
    <s v="Second Class"/>
    <s v="PE-6119"/>
    <s v="Peter Mayo-Martin"/>
    <x v="2"/>
    <x v="5"/>
    <x v="5"/>
    <x v="0"/>
    <x v="4"/>
    <n v="1014.87"/>
    <n v="1"/>
    <n v="0"/>
    <n v="229.78"/>
  </r>
  <r>
    <n v="5949"/>
    <s v="NZ-2021-937964"/>
    <x v="747"/>
    <d v="2021-11-08T00:00:00"/>
    <x v="1"/>
    <s v="Standard Class"/>
    <s v="DA-3992"/>
    <s v="David Smith"/>
    <x v="2"/>
    <x v="8"/>
    <x v="8"/>
    <x v="0"/>
    <x v="6"/>
    <n v="120.21"/>
    <n v="1"/>
    <n v="0.15"/>
    <n v="1.1000000000000001"/>
  </r>
  <r>
    <n v="5950"/>
    <s v="NZ-2023-839041"/>
    <x v="892"/>
    <d v="2023-06-05T00:00:00"/>
    <x v="0"/>
    <s v="Standard Class"/>
    <s v="JA-3105"/>
    <s v="James McKay"/>
    <x v="1"/>
    <x v="4"/>
    <x v="4"/>
    <x v="2"/>
    <x v="5"/>
    <n v="464.72"/>
    <n v="10"/>
    <n v="0.1"/>
    <n v="-1"/>
  </r>
  <r>
    <n v="5951"/>
    <s v="NZ-2025-121600"/>
    <x v="327"/>
    <d v="2025-02-01T00:00:00"/>
    <x v="3"/>
    <s v="First Class"/>
    <s v="NA-8933"/>
    <s v="Natasha Hansen"/>
    <x v="0"/>
    <x v="9"/>
    <x v="6"/>
    <x v="1"/>
    <x v="3"/>
    <n v="1061.3599999999999"/>
    <n v="4"/>
    <n v="0.15"/>
    <n v="152.61000000000001"/>
  </r>
  <r>
    <n v="5952"/>
    <s v="NZ-2021-645075"/>
    <x v="700"/>
    <d v="2021-08-28T00:00:00"/>
    <x v="1"/>
    <s v="Standard Class"/>
    <s v="DA-3235"/>
    <s v="David Turner"/>
    <x v="0"/>
    <x v="6"/>
    <x v="6"/>
    <x v="1"/>
    <x v="8"/>
    <n v="790.68"/>
    <n v="8"/>
    <n v="0.15"/>
    <n v="-5.4"/>
  </r>
  <r>
    <n v="5953"/>
    <s v="NZ-2024-870793"/>
    <x v="727"/>
    <d v="2024-09-19T00:00:00"/>
    <x v="2"/>
    <s v="Standard Class"/>
    <s v="GR-1344"/>
    <s v="Graham Cook"/>
    <x v="0"/>
    <x v="1"/>
    <x v="1"/>
    <x v="2"/>
    <x v="5"/>
    <n v="126.18"/>
    <n v="5"/>
    <n v="0.2"/>
    <n v="1.74"/>
  </r>
  <r>
    <n v="5954"/>
    <s v="NZ-2024-356548"/>
    <x v="519"/>
    <d v="2024-01-24T00:00:00"/>
    <x v="2"/>
    <s v="Second Class"/>
    <s v="AM-8565"/>
    <s v="Amber Smith"/>
    <x v="0"/>
    <x v="8"/>
    <x v="8"/>
    <x v="2"/>
    <x v="11"/>
    <n v="1495.25"/>
    <n v="6"/>
    <n v="0.1"/>
    <n v="139.15"/>
  </r>
  <r>
    <n v="5955"/>
    <s v="NZ-2025-924868"/>
    <x v="246"/>
    <d v="2025-04-20T00:00:00"/>
    <x v="3"/>
    <s v="Standard Class"/>
    <s v="HA-5007"/>
    <s v="Harrison Patchett"/>
    <x v="0"/>
    <x v="6"/>
    <x v="6"/>
    <x v="1"/>
    <x v="8"/>
    <n v="1039.04"/>
    <n v="4"/>
    <n v="0.1"/>
    <n v="147.15"/>
  </r>
  <r>
    <n v="5956"/>
    <s v="NZ-2022-374611"/>
    <x v="488"/>
    <d v="2022-12-07T00:00:00"/>
    <x v="4"/>
    <s v="Same Day"/>
    <s v="JO-5162"/>
    <s v="Joy Prentice"/>
    <x v="0"/>
    <x v="6"/>
    <x v="6"/>
    <x v="0"/>
    <x v="6"/>
    <n v="698.74"/>
    <n v="5"/>
    <n v="0.2"/>
    <n v="134.05000000000001"/>
  </r>
  <r>
    <n v="5957"/>
    <s v="NZ-2022-934308"/>
    <x v="1324"/>
    <d v="2022-03-26T00:00:00"/>
    <x v="4"/>
    <s v="First Class"/>
    <s v="AL-9880"/>
    <s v="Alexander Johnston"/>
    <x v="1"/>
    <x v="5"/>
    <x v="5"/>
    <x v="0"/>
    <x v="0"/>
    <n v="1288.27"/>
    <n v="2"/>
    <n v="0.2"/>
    <n v="63.43"/>
  </r>
  <r>
    <n v="5958"/>
    <s v="NZ-2022-634390"/>
    <x v="194"/>
    <d v="2022-06-05T00:00:00"/>
    <x v="4"/>
    <s v="Second Class"/>
    <s v="BR-3241"/>
    <s v="Brent Stevens"/>
    <x v="0"/>
    <x v="7"/>
    <x v="7"/>
    <x v="0"/>
    <x v="6"/>
    <n v="106.75"/>
    <n v="5"/>
    <n v="0.2"/>
    <n v="19.91"/>
  </r>
  <r>
    <n v="5959"/>
    <s v="NZ-2022-831925"/>
    <x v="191"/>
    <d v="2022-03-24T00:00:00"/>
    <x v="4"/>
    <s v="First Class"/>
    <s v="DA-8026"/>
    <s v="Danielle McDowall"/>
    <x v="0"/>
    <x v="2"/>
    <x v="2"/>
    <x v="2"/>
    <x v="9"/>
    <n v="1065.1600000000001"/>
    <n v="8"/>
    <n v="0.1"/>
    <n v="153.36000000000001"/>
  </r>
  <r>
    <n v="5960"/>
    <s v="NZ-2023-242805"/>
    <x v="1050"/>
    <d v="2023-12-18T00:00:00"/>
    <x v="0"/>
    <s v="First Class"/>
    <s v="NA-5046"/>
    <s v="Nathan McGrath"/>
    <x v="1"/>
    <x v="1"/>
    <x v="1"/>
    <x v="1"/>
    <x v="7"/>
    <n v="1463.05"/>
    <n v="1"/>
    <n v="0"/>
    <n v="84.42"/>
  </r>
  <r>
    <n v="5961"/>
    <s v="NZ-2021-521781"/>
    <x v="1047"/>
    <d v="2021-12-06T00:00:00"/>
    <x v="1"/>
    <s v="First Class"/>
    <s v="TH-1063"/>
    <s v="Thomas Coutts-Small"/>
    <x v="0"/>
    <x v="3"/>
    <x v="3"/>
    <x v="0"/>
    <x v="4"/>
    <n v="1474.17"/>
    <n v="8"/>
    <n v="0.2"/>
    <n v="313.95"/>
  </r>
  <r>
    <n v="5962"/>
    <s v="NZ-2024-965204"/>
    <x v="65"/>
    <d v="2024-11-13T00:00:00"/>
    <x v="2"/>
    <s v="Standard Class"/>
    <s v="JO-7754"/>
    <s v="Joseph Anderson"/>
    <x v="0"/>
    <x v="8"/>
    <x v="8"/>
    <x v="1"/>
    <x v="8"/>
    <n v="1102.3"/>
    <n v="6"/>
    <n v="0.1"/>
    <n v="85.29"/>
  </r>
  <r>
    <n v="5963"/>
    <s v="NZ-2021-891601"/>
    <x v="334"/>
    <d v="2021-08-18T00:00:00"/>
    <x v="1"/>
    <s v="Standard Class"/>
    <s v="BR-8455"/>
    <s v="Brett Smith"/>
    <x v="1"/>
    <x v="1"/>
    <x v="1"/>
    <x v="1"/>
    <x v="8"/>
    <n v="850.49"/>
    <n v="10"/>
    <n v="0.15"/>
    <n v="13.09"/>
  </r>
  <r>
    <n v="5964"/>
    <s v="NZ-2023-884202"/>
    <x v="153"/>
    <d v="2023-05-30T00:00:00"/>
    <x v="0"/>
    <s v="First Class"/>
    <s v="PE-6380"/>
    <s v="Peter Pope-Hansen"/>
    <x v="1"/>
    <x v="9"/>
    <x v="6"/>
    <x v="0"/>
    <x v="0"/>
    <n v="394.73"/>
    <n v="3"/>
    <n v="0"/>
    <n v="31.51"/>
  </r>
  <r>
    <n v="5965"/>
    <s v="NZ-2021-564083"/>
    <x v="1422"/>
    <d v="2021-09-05T00:00:00"/>
    <x v="1"/>
    <s v="First Class"/>
    <s v="CH-6968"/>
    <s v="Cheryl Knight"/>
    <x v="0"/>
    <x v="1"/>
    <x v="1"/>
    <x v="1"/>
    <x v="3"/>
    <n v="893.3"/>
    <n v="5"/>
    <n v="0.1"/>
    <n v="86.87"/>
  </r>
  <r>
    <n v="5966"/>
    <s v="NZ-2023-202100"/>
    <x v="665"/>
    <d v="2023-04-16T00:00:00"/>
    <x v="0"/>
    <s v="Standard Class"/>
    <s v="PA-5368"/>
    <s v="Paige Williamson-Hewitt"/>
    <x v="0"/>
    <x v="3"/>
    <x v="3"/>
    <x v="0"/>
    <x v="4"/>
    <n v="685.88"/>
    <n v="8"/>
    <n v="0"/>
    <n v="18.899999999999999"/>
  </r>
  <r>
    <n v="5967"/>
    <s v="NZ-2024-670091"/>
    <x v="848"/>
    <d v="2024-08-25T00:00:00"/>
    <x v="2"/>
    <s v="Second Class"/>
    <s v="GR-8333"/>
    <s v="Grant Parker"/>
    <x v="1"/>
    <x v="2"/>
    <x v="2"/>
    <x v="1"/>
    <x v="1"/>
    <n v="397.19"/>
    <n v="7"/>
    <n v="0"/>
    <n v="59.69"/>
  </r>
  <r>
    <n v="5968"/>
    <s v="NZ-2021-976135"/>
    <x v="974"/>
    <d v="2021-11-23T00:00:00"/>
    <x v="1"/>
    <s v="Same Day"/>
    <s v="SU-1664"/>
    <s v="Susan Atkinson"/>
    <x v="1"/>
    <x v="3"/>
    <x v="3"/>
    <x v="0"/>
    <x v="0"/>
    <n v="1275.54"/>
    <n v="1"/>
    <n v="0.2"/>
    <n v="234.87"/>
  </r>
  <r>
    <n v="5969"/>
    <s v="NZ-2024-900377"/>
    <x v="781"/>
    <d v="2024-05-13T00:00:00"/>
    <x v="2"/>
    <s v="First Class"/>
    <s v="TA-7529"/>
    <s v="Tania Drake"/>
    <x v="0"/>
    <x v="6"/>
    <x v="6"/>
    <x v="0"/>
    <x v="10"/>
    <n v="1445.16"/>
    <n v="3"/>
    <n v="0.1"/>
    <n v="219.02"/>
  </r>
  <r>
    <n v="5970"/>
    <s v="NZ-2021-776476"/>
    <x v="1359"/>
    <d v="2022-01-06T00:00:00"/>
    <x v="4"/>
    <s v="Same Day"/>
    <s v="MI-2060"/>
    <s v="Michelle Wheeler"/>
    <x v="1"/>
    <x v="0"/>
    <x v="0"/>
    <x v="0"/>
    <x v="6"/>
    <n v="556.14"/>
    <n v="1"/>
    <n v="0.15"/>
    <n v="61.74"/>
  </r>
  <r>
    <n v="5971"/>
    <s v="NZ-2024-440500"/>
    <x v="291"/>
    <d v="2024-07-18T00:00:00"/>
    <x v="2"/>
    <s v="Standard Class"/>
    <s v="PA-8695"/>
    <s v="Patricia Buick"/>
    <x v="0"/>
    <x v="2"/>
    <x v="2"/>
    <x v="0"/>
    <x v="4"/>
    <n v="1362.8"/>
    <n v="9"/>
    <n v="0"/>
    <n v="296.06"/>
  </r>
  <r>
    <n v="5972"/>
    <s v="NZ-2022-924057"/>
    <x v="933"/>
    <d v="2022-11-12T00:00:00"/>
    <x v="4"/>
    <s v="Same Day"/>
    <s v="AN-7451"/>
    <s v="Anthony Elliott"/>
    <x v="2"/>
    <x v="5"/>
    <x v="5"/>
    <x v="0"/>
    <x v="0"/>
    <n v="443.48"/>
    <n v="3"/>
    <n v="0"/>
    <n v="13.04"/>
  </r>
  <r>
    <n v="5973"/>
    <s v="NZ-2022-401852"/>
    <x v="1001"/>
    <d v="2022-04-02T00:00:00"/>
    <x v="4"/>
    <s v="Second Class"/>
    <s v="CL-5230"/>
    <s v="Claire McMurray"/>
    <x v="0"/>
    <x v="4"/>
    <x v="4"/>
    <x v="2"/>
    <x v="11"/>
    <n v="999.32"/>
    <n v="1"/>
    <n v="0.1"/>
    <n v="58.06"/>
  </r>
  <r>
    <n v="5974"/>
    <s v="NZ-2024-165555"/>
    <x v="1239"/>
    <d v="2024-02-22T00:00:00"/>
    <x v="2"/>
    <s v="Standard Class"/>
    <s v="SU-2018"/>
    <s v="Suzanne Green-Morgan"/>
    <x v="1"/>
    <x v="6"/>
    <x v="6"/>
    <x v="0"/>
    <x v="4"/>
    <n v="302.16000000000003"/>
    <n v="1"/>
    <n v="0"/>
    <n v="76.010000000000005"/>
  </r>
  <r>
    <n v="5975"/>
    <s v="NZ-2025-249695"/>
    <x v="1174"/>
    <d v="2025-01-08T00:00:00"/>
    <x v="3"/>
    <s v="Same Day"/>
    <s v="TY-4133"/>
    <s v="Tyson Barnes"/>
    <x v="0"/>
    <x v="9"/>
    <x v="6"/>
    <x v="0"/>
    <x v="0"/>
    <n v="818.7"/>
    <n v="3"/>
    <n v="0.15"/>
    <n v="77.900000000000006"/>
  </r>
  <r>
    <n v="5976"/>
    <s v="NZ-2023-418777"/>
    <x v="770"/>
    <d v="2023-06-06T00:00:00"/>
    <x v="0"/>
    <s v="Standard Class"/>
    <s v="SE-1851"/>
    <s v="Sean Owen"/>
    <x v="1"/>
    <x v="7"/>
    <x v="7"/>
    <x v="2"/>
    <x v="11"/>
    <n v="1205.0999999999999"/>
    <n v="1"/>
    <n v="0.15"/>
    <n v="204.13"/>
  </r>
  <r>
    <n v="5977"/>
    <s v="NZ-2022-463483"/>
    <x v="1109"/>
    <d v="2022-04-07T00:00:00"/>
    <x v="4"/>
    <s v="First Class"/>
    <s v="JA-3605"/>
    <s v="Jack Curtis"/>
    <x v="0"/>
    <x v="2"/>
    <x v="2"/>
    <x v="1"/>
    <x v="1"/>
    <n v="723.53"/>
    <n v="4"/>
    <n v="0.15"/>
    <n v="157.97"/>
  </r>
  <r>
    <n v="5978"/>
    <s v="NZ-2023-221772"/>
    <x v="1430"/>
    <d v="2023-02-26T00:00:00"/>
    <x v="0"/>
    <s v="Same Day"/>
    <s v="MA-9012"/>
    <s v="Mary Francis-Browne"/>
    <x v="1"/>
    <x v="0"/>
    <x v="0"/>
    <x v="0"/>
    <x v="0"/>
    <n v="786.96"/>
    <n v="2"/>
    <n v="0.2"/>
    <n v="74.819999999999993"/>
  </r>
  <r>
    <n v="5979"/>
    <s v="NZ-2024-404914"/>
    <x v="756"/>
    <d v="2024-10-15T00:00:00"/>
    <x v="2"/>
    <s v="Same Day"/>
    <s v="DA-1827"/>
    <s v="David Hardie-Judd"/>
    <x v="2"/>
    <x v="6"/>
    <x v="6"/>
    <x v="1"/>
    <x v="3"/>
    <n v="1044.19"/>
    <n v="6"/>
    <n v="0"/>
    <n v="142.91"/>
  </r>
  <r>
    <n v="5980"/>
    <s v="NZ-2022-145794"/>
    <x v="510"/>
    <d v="2022-04-12T00:00:00"/>
    <x v="4"/>
    <s v="Standard Class"/>
    <s v="HE-8884"/>
    <s v="Henry Nolan"/>
    <x v="0"/>
    <x v="3"/>
    <x v="3"/>
    <x v="0"/>
    <x v="4"/>
    <n v="246.48"/>
    <n v="5"/>
    <n v="0.2"/>
    <n v="0.2"/>
  </r>
  <r>
    <n v="5981"/>
    <s v="NZ-2024-249197"/>
    <x v="1371"/>
    <d v="2024-11-16T00:00:00"/>
    <x v="2"/>
    <s v="Second Class"/>
    <s v="CH-4934"/>
    <s v="Christine Adams"/>
    <x v="0"/>
    <x v="5"/>
    <x v="5"/>
    <x v="0"/>
    <x v="4"/>
    <n v="1251.18"/>
    <n v="8"/>
    <n v="0.1"/>
    <n v="104.58"/>
  </r>
  <r>
    <n v="5982"/>
    <s v="NZ-2023-126632"/>
    <x v="1211"/>
    <d v="2023-10-03T00:00:00"/>
    <x v="0"/>
    <s v="Standard Class"/>
    <s v="JO-5017"/>
    <s v="Jonathan Guy"/>
    <x v="1"/>
    <x v="7"/>
    <x v="7"/>
    <x v="1"/>
    <x v="1"/>
    <n v="344.58"/>
    <n v="5"/>
    <n v="0.2"/>
    <n v="13.16"/>
  </r>
  <r>
    <n v="5983"/>
    <s v="NZ-2023-768281"/>
    <x v="466"/>
    <d v="2023-07-09T00:00:00"/>
    <x v="0"/>
    <s v="Same Day"/>
    <s v="ME-1659"/>
    <s v="Mereana Neal"/>
    <x v="2"/>
    <x v="7"/>
    <x v="7"/>
    <x v="2"/>
    <x v="5"/>
    <n v="1264.25"/>
    <n v="3"/>
    <n v="0.2"/>
    <n v="103.12"/>
  </r>
  <r>
    <n v="5984"/>
    <s v="NZ-2025-871575"/>
    <x v="327"/>
    <d v="2025-01-31T00:00:00"/>
    <x v="3"/>
    <s v="Standard Class"/>
    <s v="JO-2829"/>
    <s v="John Johnston"/>
    <x v="1"/>
    <x v="1"/>
    <x v="1"/>
    <x v="0"/>
    <x v="10"/>
    <n v="395.55"/>
    <n v="10"/>
    <n v="0.2"/>
    <n v="82.25"/>
  </r>
  <r>
    <n v="5985"/>
    <s v="NZ-2024-981375"/>
    <x v="399"/>
    <d v="2024-09-18T00:00:00"/>
    <x v="2"/>
    <s v="First Class"/>
    <s v="XA-1652"/>
    <s v="Xavier Fox"/>
    <x v="1"/>
    <x v="0"/>
    <x v="0"/>
    <x v="0"/>
    <x v="10"/>
    <n v="595.97"/>
    <n v="5"/>
    <n v="0"/>
    <n v="22.84"/>
  </r>
  <r>
    <n v="5986"/>
    <s v="NZ-2023-814272"/>
    <x v="856"/>
    <d v="2023-04-02T00:00:00"/>
    <x v="0"/>
    <s v="Second Class"/>
    <s v="KA-4394"/>
    <s v="Kate McMillan"/>
    <x v="2"/>
    <x v="9"/>
    <x v="6"/>
    <x v="2"/>
    <x v="11"/>
    <n v="541.78"/>
    <n v="3"/>
    <n v="0"/>
    <n v="114.25"/>
  </r>
  <r>
    <n v="5987"/>
    <s v="NZ-2022-153653"/>
    <x v="850"/>
    <d v="2022-04-06T00:00:00"/>
    <x v="4"/>
    <s v="Same Day"/>
    <s v="LI-1311"/>
    <s v="Liam Parker"/>
    <x v="1"/>
    <x v="3"/>
    <x v="3"/>
    <x v="1"/>
    <x v="1"/>
    <n v="107.57"/>
    <n v="9"/>
    <n v="0.1"/>
    <n v="7.61"/>
  </r>
  <r>
    <n v="5988"/>
    <s v="NZ-2025-101071"/>
    <x v="383"/>
    <d v="2025-02-08T00:00:00"/>
    <x v="3"/>
    <s v="Second Class"/>
    <s v="NI-2111"/>
    <s v="Nicola McIntosh"/>
    <x v="1"/>
    <x v="5"/>
    <x v="5"/>
    <x v="2"/>
    <x v="2"/>
    <n v="131.06"/>
    <n v="4"/>
    <n v="0.15"/>
    <n v="21.97"/>
  </r>
  <r>
    <n v="5989"/>
    <s v="NZ-2024-245468"/>
    <x v="901"/>
    <d v="2024-01-18T00:00:00"/>
    <x v="2"/>
    <s v="Second Class"/>
    <s v="TR-3721"/>
    <s v="Tracey Paul"/>
    <x v="2"/>
    <x v="8"/>
    <x v="8"/>
    <x v="0"/>
    <x v="6"/>
    <n v="571.42999999999995"/>
    <n v="5"/>
    <n v="0.1"/>
    <n v="25.41"/>
  </r>
  <r>
    <n v="5990"/>
    <s v="NZ-2023-414255"/>
    <x v="522"/>
    <d v="2023-01-05T00:00:00"/>
    <x v="0"/>
    <s v="Same Day"/>
    <s v="JE-5510"/>
    <s v="Jessica Adams"/>
    <x v="2"/>
    <x v="1"/>
    <x v="1"/>
    <x v="2"/>
    <x v="9"/>
    <n v="446.24"/>
    <n v="9"/>
    <n v="0"/>
    <n v="79.88"/>
  </r>
  <r>
    <n v="5991"/>
    <s v="NZ-2024-628415"/>
    <x v="907"/>
    <d v="2024-12-15T00:00:00"/>
    <x v="2"/>
    <s v="Standard Class"/>
    <s v="JE-3551"/>
    <s v="Jennifer Campbell"/>
    <x v="0"/>
    <x v="3"/>
    <x v="3"/>
    <x v="1"/>
    <x v="8"/>
    <n v="488.1"/>
    <n v="9"/>
    <n v="0.1"/>
    <n v="100.13"/>
  </r>
  <r>
    <n v="5992"/>
    <s v="NZ-2022-925770"/>
    <x v="878"/>
    <d v="2022-09-26T00:00:00"/>
    <x v="4"/>
    <s v="Standard Class"/>
    <s v="IS-8177"/>
    <s v="Isaiah Bishell"/>
    <x v="0"/>
    <x v="8"/>
    <x v="8"/>
    <x v="1"/>
    <x v="8"/>
    <n v="189.73"/>
    <n v="8"/>
    <n v="0"/>
    <n v="20.13"/>
  </r>
  <r>
    <n v="5993"/>
    <s v="NZ-2021-679151"/>
    <x v="117"/>
    <d v="2021-11-18T00:00:00"/>
    <x v="1"/>
    <s v="Second Class"/>
    <s v="RA-2860"/>
    <s v="Rachael Jones"/>
    <x v="1"/>
    <x v="7"/>
    <x v="7"/>
    <x v="2"/>
    <x v="5"/>
    <n v="424.45"/>
    <n v="4"/>
    <n v="0.15"/>
    <n v="37.17"/>
  </r>
  <r>
    <n v="5994"/>
    <s v="NZ-2025-857291"/>
    <x v="1014"/>
    <d v="2025-06-01T00:00:00"/>
    <x v="3"/>
    <s v="Standard Class"/>
    <s v="TO-6014"/>
    <s v="Toni Rayner-Hart"/>
    <x v="1"/>
    <x v="8"/>
    <x v="8"/>
    <x v="1"/>
    <x v="7"/>
    <n v="1200.43"/>
    <n v="9"/>
    <n v="0.15"/>
    <n v="114.11"/>
  </r>
  <r>
    <n v="5995"/>
    <s v="NZ-2021-119045"/>
    <x v="707"/>
    <d v="2021-11-01T00:00:00"/>
    <x v="1"/>
    <s v="Standard Class"/>
    <s v="BE-2767"/>
    <s v="Benjamin Cook"/>
    <x v="1"/>
    <x v="7"/>
    <x v="7"/>
    <x v="1"/>
    <x v="8"/>
    <n v="1211.42"/>
    <n v="2"/>
    <n v="0.1"/>
    <n v="163.33000000000001"/>
  </r>
  <r>
    <n v="5996"/>
    <s v="NZ-2023-520645"/>
    <x v="87"/>
    <d v="2023-08-30T00:00:00"/>
    <x v="0"/>
    <s v="Second Class"/>
    <s v="CH-4471"/>
    <s v="Chloe Arnold"/>
    <x v="1"/>
    <x v="9"/>
    <x v="6"/>
    <x v="1"/>
    <x v="8"/>
    <n v="898.86"/>
    <n v="5"/>
    <n v="0.2"/>
    <n v="176.98"/>
  </r>
  <r>
    <n v="5997"/>
    <s v="NZ-2023-400718"/>
    <x v="1210"/>
    <d v="2023-02-28T00:00:00"/>
    <x v="0"/>
    <s v="Same Day"/>
    <s v="LA-4053"/>
    <s v="Lauren Mann"/>
    <x v="1"/>
    <x v="1"/>
    <x v="1"/>
    <x v="1"/>
    <x v="7"/>
    <n v="700.48"/>
    <n v="4"/>
    <n v="0.2"/>
    <n v="72.56"/>
  </r>
  <r>
    <n v="5998"/>
    <s v="NZ-2021-709498"/>
    <x v="930"/>
    <d v="2021-09-02T00:00:00"/>
    <x v="1"/>
    <s v="Second Class"/>
    <s v="TH-2447"/>
    <s v="Thomas Mason-O'Sullivan"/>
    <x v="2"/>
    <x v="1"/>
    <x v="1"/>
    <x v="2"/>
    <x v="11"/>
    <n v="459.69"/>
    <n v="1"/>
    <n v="0.15"/>
    <n v="78.8"/>
  </r>
  <r>
    <n v="5999"/>
    <s v="NZ-2022-385515"/>
    <x v="911"/>
    <d v="2022-01-28T00:00:00"/>
    <x v="4"/>
    <s v="Same Day"/>
    <s v="DA-8914"/>
    <s v="David Mitchell-Corlett"/>
    <x v="2"/>
    <x v="7"/>
    <x v="7"/>
    <x v="1"/>
    <x v="8"/>
    <n v="193.45"/>
    <n v="7"/>
    <n v="0.1"/>
    <n v="23.55"/>
  </r>
  <r>
    <n v="6000"/>
    <s v="NZ-2023-956723"/>
    <x v="476"/>
    <d v="2023-02-19T00:00:00"/>
    <x v="0"/>
    <s v="Same Day"/>
    <s v="SI-8843"/>
    <s v="Simon Green"/>
    <x v="0"/>
    <x v="4"/>
    <x v="4"/>
    <x v="0"/>
    <x v="0"/>
    <n v="607.24"/>
    <n v="4"/>
    <n v="0.15"/>
    <n v="101.68"/>
  </r>
  <r>
    <n v="6001"/>
    <s v="NZ-2022-792648"/>
    <x v="1344"/>
    <d v="2022-04-26T00:00:00"/>
    <x v="4"/>
    <s v="Standard Class"/>
    <s v="VA-7573"/>
    <s v="Vanessa Kelly"/>
    <x v="1"/>
    <x v="1"/>
    <x v="1"/>
    <x v="0"/>
    <x v="0"/>
    <n v="646.73"/>
    <n v="9"/>
    <n v="0"/>
    <n v="124.83"/>
  </r>
  <r>
    <n v="6002"/>
    <s v="NZ-2021-765214"/>
    <x v="52"/>
    <d v="2021-08-11T00:00:00"/>
    <x v="1"/>
    <s v="Second Class"/>
    <s v="ST-3828"/>
    <s v="Stephanie Jones-Thomas"/>
    <x v="1"/>
    <x v="3"/>
    <x v="3"/>
    <x v="1"/>
    <x v="8"/>
    <n v="1199.56"/>
    <n v="6"/>
    <n v="0"/>
    <n v="202.24"/>
  </r>
  <r>
    <n v="6003"/>
    <s v="NZ-2025-255720"/>
    <x v="792"/>
    <d v="2025-03-02T00:00:00"/>
    <x v="3"/>
    <s v="Same Day"/>
    <s v="CH-5480"/>
    <s v="Christopher McIsaac"/>
    <x v="1"/>
    <x v="6"/>
    <x v="6"/>
    <x v="1"/>
    <x v="8"/>
    <n v="626.96"/>
    <n v="3"/>
    <n v="0.2"/>
    <n v="-3.74"/>
  </r>
  <r>
    <n v="6004"/>
    <s v="NZ-2022-479502"/>
    <x v="1396"/>
    <d v="2022-03-21T00:00:00"/>
    <x v="4"/>
    <s v="Second Class"/>
    <s v="JA-2597"/>
    <s v="Jasmine Morgan"/>
    <x v="2"/>
    <x v="6"/>
    <x v="6"/>
    <x v="2"/>
    <x v="11"/>
    <n v="254.89"/>
    <n v="8"/>
    <n v="0.15"/>
    <n v="17.95"/>
  </r>
  <r>
    <n v="6005"/>
    <s v="NZ-2022-123473"/>
    <x v="1325"/>
    <d v="2022-11-14T00:00:00"/>
    <x v="4"/>
    <s v="Standard Class"/>
    <s v="PA-3623"/>
    <s v="Pauline Neal"/>
    <x v="0"/>
    <x v="9"/>
    <x v="6"/>
    <x v="1"/>
    <x v="1"/>
    <n v="61.31"/>
    <n v="8"/>
    <n v="0"/>
    <n v="0.78"/>
  </r>
  <r>
    <n v="6006"/>
    <s v="NZ-2021-585251"/>
    <x v="1340"/>
    <d v="2021-08-28T00:00:00"/>
    <x v="1"/>
    <s v="Same Day"/>
    <s v="JA-5110"/>
    <s v="Jacob Esson"/>
    <x v="1"/>
    <x v="7"/>
    <x v="7"/>
    <x v="1"/>
    <x v="1"/>
    <n v="412.98"/>
    <n v="7"/>
    <n v="0"/>
    <n v="17.79"/>
  </r>
  <r>
    <n v="6007"/>
    <s v="NZ-2025-861072"/>
    <x v="206"/>
    <d v="2025-04-21T00:00:00"/>
    <x v="3"/>
    <s v="Standard Class"/>
    <s v="AN-7726"/>
    <s v="Anita Pedersen-Phillips"/>
    <x v="1"/>
    <x v="5"/>
    <x v="5"/>
    <x v="2"/>
    <x v="9"/>
    <n v="1411.42"/>
    <n v="1"/>
    <n v="0.2"/>
    <n v="163.01"/>
  </r>
  <r>
    <n v="6008"/>
    <s v="NZ-2025-836816"/>
    <x v="383"/>
    <d v="2025-02-10T00:00:00"/>
    <x v="3"/>
    <s v="Same Day"/>
    <s v="AL-2963"/>
    <s v="Alex Shaw"/>
    <x v="1"/>
    <x v="7"/>
    <x v="7"/>
    <x v="2"/>
    <x v="5"/>
    <n v="1050.2"/>
    <n v="3"/>
    <n v="0.2"/>
    <n v="175.24"/>
  </r>
  <r>
    <n v="6009"/>
    <s v="NZ-2022-232553"/>
    <x v="710"/>
    <d v="2022-06-30T00:00:00"/>
    <x v="4"/>
    <s v="First Class"/>
    <s v="RU-3486"/>
    <s v="Ruby Freeman"/>
    <x v="1"/>
    <x v="5"/>
    <x v="5"/>
    <x v="1"/>
    <x v="7"/>
    <n v="849.73"/>
    <n v="1"/>
    <n v="0.15"/>
    <n v="151.21"/>
  </r>
  <r>
    <n v="6010"/>
    <s v="NZ-2023-984064"/>
    <x v="360"/>
    <d v="2023-05-26T00:00:00"/>
    <x v="0"/>
    <s v="Standard Class"/>
    <s v="GA-1528"/>
    <s v="Gary Hart"/>
    <x v="2"/>
    <x v="0"/>
    <x v="0"/>
    <x v="1"/>
    <x v="8"/>
    <n v="1098.26"/>
    <n v="3"/>
    <n v="0.15"/>
    <n v="212.7"/>
  </r>
  <r>
    <n v="6011"/>
    <s v="NZ-2024-741774"/>
    <x v="1242"/>
    <d v="2024-10-13T00:00:00"/>
    <x v="2"/>
    <s v="Same Day"/>
    <s v="AM-2525"/>
    <s v="Amanda Waller"/>
    <x v="2"/>
    <x v="5"/>
    <x v="5"/>
    <x v="2"/>
    <x v="9"/>
    <n v="1291.8599999999999"/>
    <n v="8"/>
    <n v="0.2"/>
    <n v="194.26"/>
  </r>
  <r>
    <n v="6012"/>
    <s v="NZ-2024-362427"/>
    <x v="885"/>
    <d v="2024-01-07T00:00:00"/>
    <x v="2"/>
    <s v="Second Class"/>
    <s v="KI-9277"/>
    <s v="Kim Watt"/>
    <x v="1"/>
    <x v="8"/>
    <x v="8"/>
    <x v="2"/>
    <x v="2"/>
    <n v="195.56"/>
    <n v="3"/>
    <n v="0"/>
    <n v="6.38"/>
  </r>
  <r>
    <n v="6013"/>
    <s v="NZ-2024-772032"/>
    <x v="580"/>
    <d v="2024-09-14T00:00:00"/>
    <x v="2"/>
    <s v="First Class"/>
    <s v="BR-6828"/>
    <s v="Brendan McDonald"/>
    <x v="2"/>
    <x v="1"/>
    <x v="1"/>
    <x v="0"/>
    <x v="0"/>
    <n v="748.18"/>
    <n v="9"/>
    <n v="0.2"/>
    <n v="70.61"/>
  </r>
  <r>
    <n v="6014"/>
    <s v="NZ-2023-712515"/>
    <x v="821"/>
    <d v="2023-05-17T00:00:00"/>
    <x v="0"/>
    <s v="First Class"/>
    <s v="ED-1636"/>
    <s v="Eden Learmonth-Guard"/>
    <x v="2"/>
    <x v="9"/>
    <x v="6"/>
    <x v="2"/>
    <x v="11"/>
    <n v="1254.4000000000001"/>
    <n v="5"/>
    <n v="0.2"/>
    <n v="-18.989999999999998"/>
  </r>
  <r>
    <n v="6015"/>
    <s v="NZ-2022-499447"/>
    <x v="642"/>
    <d v="2022-10-20T00:00:00"/>
    <x v="4"/>
    <s v="Second Class"/>
    <s v="SO-4489"/>
    <s v="Sofia Stevens"/>
    <x v="0"/>
    <x v="2"/>
    <x v="2"/>
    <x v="2"/>
    <x v="2"/>
    <n v="878.25"/>
    <n v="7"/>
    <n v="0.2"/>
    <n v="-0.61"/>
  </r>
  <r>
    <n v="6016"/>
    <s v="NZ-2021-723925"/>
    <x v="119"/>
    <d v="2021-07-14T00:00:00"/>
    <x v="1"/>
    <s v="Same Day"/>
    <s v="MI-5821"/>
    <s v="Mitchell Boyd"/>
    <x v="0"/>
    <x v="0"/>
    <x v="0"/>
    <x v="2"/>
    <x v="5"/>
    <n v="1266.98"/>
    <n v="10"/>
    <n v="0.1"/>
    <n v="284.95999999999998"/>
  </r>
  <r>
    <n v="6017"/>
    <s v="NZ-2022-776048"/>
    <x v="693"/>
    <d v="2022-05-24T00:00:00"/>
    <x v="4"/>
    <s v="Second Class"/>
    <s v="DE-4415"/>
    <s v="Dean Dillon"/>
    <x v="0"/>
    <x v="0"/>
    <x v="0"/>
    <x v="0"/>
    <x v="4"/>
    <n v="1107.68"/>
    <n v="6"/>
    <n v="0"/>
    <n v="171.27"/>
  </r>
  <r>
    <n v="6018"/>
    <s v="NZ-2023-891471"/>
    <x v="1153"/>
    <d v="2023-03-03T00:00:00"/>
    <x v="0"/>
    <s v="Same Day"/>
    <s v="AN-5312"/>
    <s v="Andrew Cragg"/>
    <x v="0"/>
    <x v="1"/>
    <x v="1"/>
    <x v="0"/>
    <x v="6"/>
    <n v="1331.63"/>
    <n v="8"/>
    <n v="0.1"/>
    <n v="122.24"/>
  </r>
  <r>
    <n v="6019"/>
    <s v="NZ-2025-878373"/>
    <x v="1139"/>
    <d v="2025-04-09T00:00:00"/>
    <x v="3"/>
    <s v="Standard Class"/>
    <s v="MI-9381"/>
    <s v="Michael Gledhill"/>
    <x v="0"/>
    <x v="9"/>
    <x v="6"/>
    <x v="0"/>
    <x v="6"/>
    <n v="1196.73"/>
    <n v="10"/>
    <n v="0"/>
    <n v="320.83999999999997"/>
  </r>
  <r>
    <n v="6020"/>
    <s v="NZ-2022-766661"/>
    <x v="1250"/>
    <d v="2023-01-01T00:00:00"/>
    <x v="0"/>
    <s v="Same Day"/>
    <s v="JA-2918"/>
    <s v="James Wells"/>
    <x v="0"/>
    <x v="8"/>
    <x v="8"/>
    <x v="1"/>
    <x v="7"/>
    <n v="189.69"/>
    <n v="4"/>
    <n v="0.1"/>
    <n v="11.36"/>
  </r>
  <r>
    <n v="6021"/>
    <s v="NZ-2025-839107"/>
    <x v="130"/>
    <d v="2025-01-14T00:00:00"/>
    <x v="3"/>
    <s v="First Class"/>
    <s v="AN-6446"/>
    <s v="Anna Allan"/>
    <x v="0"/>
    <x v="3"/>
    <x v="3"/>
    <x v="0"/>
    <x v="6"/>
    <n v="743.93"/>
    <n v="7"/>
    <n v="0.2"/>
    <n v="78.83"/>
  </r>
  <r>
    <n v="6022"/>
    <s v="NZ-2024-995787"/>
    <x v="1068"/>
    <d v="2024-05-04T00:00:00"/>
    <x v="2"/>
    <s v="First Class"/>
    <s v="AN-2990"/>
    <s v="Anne Henry"/>
    <x v="0"/>
    <x v="9"/>
    <x v="6"/>
    <x v="0"/>
    <x v="4"/>
    <n v="806.62"/>
    <n v="5"/>
    <n v="0.2"/>
    <n v="142.36000000000001"/>
  </r>
  <r>
    <n v="6023"/>
    <s v="NZ-2022-508754"/>
    <x v="156"/>
    <d v="2022-08-16T00:00:00"/>
    <x v="4"/>
    <s v="Same Day"/>
    <s v="CA-2109"/>
    <s v="Caleb Peterson"/>
    <x v="0"/>
    <x v="7"/>
    <x v="7"/>
    <x v="2"/>
    <x v="2"/>
    <n v="173.76"/>
    <n v="5"/>
    <n v="0.1"/>
    <n v="4.45"/>
  </r>
  <r>
    <n v="6024"/>
    <s v="NZ-2024-297043"/>
    <x v="1438"/>
    <d v="2024-03-07T00:00:00"/>
    <x v="2"/>
    <s v="Standard Class"/>
    <s v="MA-4228"/>
    <s v="Marie Eden"/>
    <x v="0"/>
    <x v="6"/>
    <x v="6"/>
    <x v="1"/>
    <x v="7"/>
    <n v="507.76"/>
    <n v="5"/>
    <n v="0"/>
    <n v="54.78"/>
  </r>
  <r>
    <n v="6025"/>
    <s v="NZ-2022-359416"/>
    <x v="381"/>
    <d v="2022-06-09T00:00:00"/>
    <x v="4"/>
    <s v="Second Class"/>
    <s v="OL-7049"/>
    <s v="Olivia Smith"/>
    <x v="0"/>
    <x v="3"/>
    <x v="3"/>
    <x v="0"/>
    <x v="4"/>
    <n v="1309.82"/>
    <n v="2"/>
    <n v="0.15"/>
    <n v="284.72000000000003"/>
  </r>
  <r>
    <n v="6026"/>
    <s v="NZ-2023-640865"/>
    <x v="360"/>
    <d v="2023-05-28T00:00:00"/>
    <x v="0"/>
    <s v="Same Day"/>
    <s v="SO-1788"/>
    <s v="Sophie Watkins"/>
    <x v="2"/>
    <x v="2"/>
    <x v="2"/>
    <x v="2"/>
    <x v="5"/>
    <n v="1163.0899999999999"/>
    <n v="3"/>
    <n v="0"/>
    <n v="253.94"/>
  </r>
  <r>
    <n v="6027"/>
    <s v="NZ-2023-352833"/>
    <x v="1012"/>
    <d v="2023-08-05T00:00:00"/>
    <x v="0"/>
    <s v="First Class"/>
    <s v="EL-6915"/>
    <s v="Elizabeth Hyde-Thomas"/>
    <x v="1"/>
    <x v="3"/>
    <x v="3"/>
    <x v="2"/>
    <x v="5"/>
    <n v="635.04"/>
    <n v="4"/>
    <n v="0"/>
    <n v="34.31"/>
  </r>
  <r>
    <n v="6028"/>
    <s v="NZ-2023-561462"/>
    <x v="408"/>
    <d v="2023-06-03T00:00:00"/>
    <x v="0"/>
    <s v="Standard Class"/>
    <s v="DE-1454"/>
    <s v="Deborah Anderson"/>
    <x v="0"/>
    <x v="5"/>
    <x v="5"/>
    <x v="1"/>
    <x v="8"/>
    <n v="830.28"/>
    <n v="7"/>
    <n v="0"/>
    <n v="1.65"/>
  </r>
  <r>
    <n v="6029"/>
    <s v="NZ-2025-252986"/>
    <x v="1303"/>
    <d v="2025-05-20T00:00:00"/>
    <x v="3"/>
    <s v="Second Class"/>
    <s v="JA-4999"/>
    <s v="Jade Burton"/>
    <x v="0"/>
    <x v="5"/>
    <x v="5"/>
    <x v="1"/>
    <x v="3"/>
    <n v="324.52"/>
    <n v="1"/>
    <n v="0.15"/>
    <n v="41.4"/>
  </r>
  <r>
    <n v="6030"/>
    <s v="NZ-2025-759651"/>
    <x v="383"/>
    <d v="2025-02-06T00:00:00"/>
    <x v="3"/>
    <s v="Second Class"/>
    <s v="PA-1309"/>
    <s v="Patricia McGregor"/>
    <x v="2"/>
    <x v="8"/>
    <x v="8"/>
    <x v="0"/>
    <x v="0"/>
    <n v="561.89"/>
    <n v="9"/>
    <n v="0.2"/>
    <n v="-0.66"/>
  </r>
  <r>
    <n v="6031"/>
    <s v="NZ-2025-414331"/>
    <x v="484"/>
    <d v="2025-02-21T00:00:00"/>
    <x v="3"/>
    <s v="Second Class"/>
    <s v="EL-8084"/>
    <s v="Elaine Wood-Rose"/>
    <x v="2"/>
    <x v="4"/>
    <x v="4"/>
    <x v="0"/>
    <x v="6"/>
    <n v="427.07"/>
    <n v="5"/>
    <n v="0"/>
    <n v="38.479999999999997"/>
  </r>
  <r>
    <n v="6032"/>
    <s v="NZ-2024-783118"/>
    <x v="1343"/>
    <d v="2024-04-17T00:00:00"/>
    <x v="2"/>
    <s v="First Class"/>
    <s v="VA-3580"/>
    <s v="Vanessa Harris-Sheridan"/>
    <x v="1"/>
    <x v="2"/>
    <x v="2"/>
    <x v="0"/>
    <x v="6"/>
    <n v="504.23"/>
    <n v="4"/>
    <n v="0.2"/>
    <n v="53.68"/>
  </r>
  <r>
    <n v="6033"/>
    <s v="NZ-2025-782562"/>
    <x v="1075"/>
    <d v="2025-06-15T00:00:00"/>
    <x v="3"/>
    <s v="Second Class"/>
    <s v="CO-1009"/>
    <s v="Cody Moore"/>
    <x v="2"/>
    <x v="5"/>
    <x v="5"/>
    <x v="2"/>
    <x v="9"/>
    <n v="1443.07"/>
    <n v="1"/>
    <n v="0.15"/>
    <n v="252.46"/>
  </r>
  <r>
    <n v="6034"/>
    <s v="NZ-2024-927458"/>
    <x v="617"/>
    <d v="2024-05-08T00:00:00"/>
    <x v="2"/>
    <s v="Second Class"/>
    <s v="AL-9809"/>
    <s v="Alexander Jackson-Hansen"/>
    <x v="0"/>
    <x v="7"/>
    <x v="7"/>
    <x v="1"/>
    <x v="8"/>
    <n v="915.42"/>
    <n v="8"/>
    <n v="0.2"/>
    <n v="33.53"/>
  </r>
  <r>
    <n v="6035"/>
    <s v="NZ-2024-709531"/>
    <x v="499"/>
    <d v="2024-10-18T00:00:00"/>
    <x v="2"/>
    <s v="Same Day"/>
    <s v="DO-8574"/>
    <s v="Douglas Gardner"/>
    <x v="2"/>
    <x v="0"/>
    <x v="0"/>
    <x v="1"/>
    <x v="8"/>
    <n v="503.42"/>
    <n v="1"/>
    <n v="0.1"/>
    <n v="34.049999999999997"/>
  </r>
  <r>
    <n v="6036"/>
    <s v="NZ-2023-963167"/>
    <x v="1390"/>
    <d v="2023-10-25T00:00:00"/>
    <x v="0"/>
    <s v="Second Class"/>
    <s v="ST-4003"/>
    <s v="Stephen Mears"/>
    <x v="2"/>
    <x v="7"/>
    <x v="7"/>
    <x v="1"/>
    <x v="8"/>
    <n v="695.82"/>
    <n v="1"/>
    <n v="0.1"/>
    <n v="10.210000000000001"/>
  </r>
  <r>
    <n v="6037"/>
    <s v="NZ-2023-203989"/>
    <x v="468"/>
    <d v="2023-06-20T00:00:00"/>
    <x v="0"/>
    <s v="Second Class"/>
    <s v="DI-7159"/>
    <s v="Diane Simpson-Hogg"/>
    <x v="0"/>
    <x v="8"/>
    <x v="8"/>
    <x v="0"/>
    <x v="0"/>
    <n v="1488.62"/>
    <n v="8"/>
    <n v="0.2"/>
    <n v="193.74"/>
  </r>
  <r>
    <n v="6038"/>
    <s v="NZ-2025-313420"/>
    <x v="1203"/>
    <d v="2025-01-17T00:00:00"/>
    <x v="3"/>
    <s v="First Class"/>
    <s v="MA-4721"/>
    <s v="Maraea Robson"/>
    <x v="1"/>
    <x v="4"/>
    <x v="4"/>
    <x v="1"/>
    <x v="8"/>
    <n v="574.85"/>
    <n v="4"/>
    <n v="0.15"/>
    <n v="124.42"/>
  </r>
  <r>
    <n v="6039"/>
    <s v="NZ-2021-483469"/>
    <x v="1065"/>
    <d v="2021-10-10T00:00:00"/>
    <x v="1"/>
    <s v="Standard Class"/>
    <s v="BR-3829"/>
    <s v="Brooke Gray"/>
    <x v="0"/>
    <x v="9"/>
    <x v="6"/>
    <x v="1"/>
    <x v="1"/>
    <n v="69.180000000000007"/>
    <n v="8"/>
    <n v="0"/>
    <n v="18.170000000000002"/>
  </r>
  <r>
    <n v="6040"/>
    <s v="NZ-2025-637510"/>
    <x v="945"/>
    <d v="2025-03-20T00:00:00"/>
    <x v="3"/>
    <s v="First Class"/>
    <s v="RO-9058"/>
    <s v="Robyn Gardner"/>
    <x v="0"/>
    <x v="9"/>
    <x v="6"/>
    <x v="1"/>
    <x v="3"/>
    <n v="414.72"/>
    <n v="9"/>
    <n v="0.2"/>
    <n v="16.489999999999998"/>
  </r>
  <r>
    <n v="6041"/>
    <s v="NZ-2023-825692"/>
    <x v="527"/>
    <d v="2023-08-07T00:00:00"/>
    <x v="0"/>
    <s v="Standard Class"/>
    <s v="MI-8727"/>
    <s v="Michael Stevens"/>
    <x v="1"/>
    <x v="4"/>
    <x v="4"/>
    <x v="2"/>
    <x v="2"/>
    <n v="1297.47"/>
    <n v="4"/>
    <n v="0.15"/>
    <n v="37.61"/>
  </r>
  <r>
    <n v="6042"/>
    <s v="NZ-2025-911079"/>
    <x v="969"/>
    <d v="2025-06-24T00:00:00"/>
    <x v="3"/>
    <s v="First Class"/>
    <s v="GA-1778"/>
    <s v="Gavin Bassett"/>
    <x v="1"/>
    <x v="8"/>
    <x v="8"/>
    <x v="1"/>
    <x v="3"/>
    <n v="1486.36"/>
    <n v="8"/>
    <n v="0.1"/>
    <n v="175.32"/>
  </r>
  <r>
    <n v="6043"/>
    <s v="NZ-2023-181719"/>
    <x v="706"/>
    <d v="2023-02-05T00:00:00"/>
    <x v="0"/>
    <s v="Same Day"/>
    <s v="TH-5524"/>
    <s v="Theodore Scott"/>
    <x v="0"/>
    <x v="8"/>
    <x v="8"/>
    <x v="0"/>
    <x v="10"/>
    <n v="676.39"/>
    <n v="7"/>
    <n v="0.2"/>
    <n v="146.43"/>
  </r>
  <r>
    <n v="6044"/>
    <s v="NZ-2021-332509"/>
    <x v="50"/>
    <d v="2021-12-30T00:00:00"/>
    <x v="1"/>
    <s v="Same Day"/>
    <s v="BR-2469"/>
    <s v="Bradley Holdaway"/>
    <x v="0"/>
    <x v="8"/>
    <x v="8"/>
    <x v="2"/>
    <x v="11"/>
    <n v="419.42"/>
    <n v="4"/>
    <n v="0"/>
    <n v="4.47"/>
  </r>
  <r>
    <n v="6045"/>
    <s v="NZ-2021-100136"/>
    <x v="1425"/>
    <d v="2021-11-30T00:00:00"/>
    <x v="1"/>
    <s v="Standard Class"/>
    <s v="AL-7173"/>
    <s v="Alyssa West"/>
    <x v="2"/>
    <x v="2"/>
    <x v="2"/>
    <x v="0"/>
    <x v="6"/>
    <n v="1273.54"/>
    <n v="4"/>
    <n v="0"/>
    <n v="130.07"/>
  </r>
  <r>
    <n v="6046"/>
    <s v="NZ-2023-305155"/>
    <x v="1135"/>
    <d v="2023-03-14T00:00:00"/>
    <x v="0"/>
    <s v="Second Class"/>
    <s v="KA-8765"/>
    <s v="Kahurangi Sixtus-Green"/>
    <x v="0"/>
    <x v="3"/>
    <x v="3"/>
    <x v="1"/>
    <x v="3"/>
    <n v="697.07"/>
    <n v="1"/>
    <n v="0.1"/>
    <n v="107.81"/>
  </r>
  <r>
    <n v="6047"/>
    <s v="NZ-2024-103425"/>
    <x v="186"/>
    <d v="2024-09-17T00:00:00"/>
    <x v="2"/>
    <s v="Same Day"/>
    <s v="HA-5080"/>
    <s v="Hazel Henderson"/>
    <x v="2"/>
    <x v="1"/>
    <x v="1"/>
    <x v="1"/>
    <x v="1"/>
    <n v="961.21"/>
    <n v="8"/>
    <n v="0.2"/>
    <n v="117.89"/>
  </r>
  <r>
    <n v="6048"/>
    <s v="NZ-2022-245932"/>
    <x v="952"/>
    <d v="2022-06-28T00:00:00"/>
    <x v="4"/>
    <s v="Standard Class"/>
    <s v="LU-8732"/>
    <s v="Lucy Rogers"/>
    <x v="1"/>
    <x v="5"/>
    <x v="5"/>
    <x v="0"/>
    <x v="4"/>
    <n v="552.48"/>
    <n v="8"/>
    <n v="0.15"/>
    <n v="128.19999999999999"/>
  </r>
  <r>
    <n v="6049"/>
    <s v="NZ-2022-161150"/>
    <x v="1381"/>
    <d v="2022-09-27T00:00:00"/>
    <x v="4"/>
    <s v="Second Class"/>
    <s v="SH-8692"/>
    <s v="Shona Olsen"/>
    <x v="0"/>
    <x v="8"/>
    <x v="8"/>
    <x v="1"/>
    <x v="3"/>
    <n v="518.82000000000005"/>
    <n v="9"/>
    <n v="0.2"/>
    <n v="71.849999999999994"/>
  </r>
  <r>
    <n v="6050"/>
    <s v="NZ-2022-931309"/>
    <x v="437"/>
    <d v="2022-07-16T00:00:00"/>
    <x v="4"/>
    <s v="Second Class"/>
    <s v="RI-3116"/>
    <s v="Richard Peters-Green"/>
    <x v="1"/>
    <x v="6"/>
    <x v="6"/>
    <x v="2"/>
    <x v="5"/>
    <n v="668.51"/>
    <n v="2"/>
    <n v="0.2"/>
    <n v="1.78"/>
  </r>
  <r>
    <n v="6051"/>
    <s v="NZ-2024-167018"/>
    <x v="555"/>
    <d v="2024-08-04T00:00:00"/>
    <x v="2"/>
    <s v="Second Class"/>
    <s v="CL-1239"/>
    <s v="Clinton Russell-Bell"/>
    <x v="0"/>
    <x v="5"/>
    <x v="5"/>
    <x v="1"/>
    <x v="7"/>
    <n v="555.91999999999996"/>
    <n v="3"/>
    <n v="0.2"/>
    <n v="-0.84"/>
  </r>
  <r>
    <n v="6052"/>
    <s v="NZ-2025-578718"/>
    <x v="338"/>
    <d v="2025-01-10T00:00:00"/>
    <x v="3"/>
    <s v="Second Class"/>
    <s v="AN-9485"/>
    <s v="Anthony Parker"/>
    <x v="1"/>
    <x v="0"/>
    <x v="0"/>
    <x v="0"/>
    <x v="0"/>
    <n v="25.25"/>
    <n v="9"/>
    <n v="0"/>
    <n v="6.38"/>
  </r>
  <r>
    <n v="6053"/>
    <s v="NZ-2025-763983"/>
    <x v="1355"/>
    <d v="2025-04-06T00:00:00"/>
    <x v="3"/>
    <s v="First Class"/>
    <s v="AL-8973"/>
    <s v="Allan Guthrie"/>
    <x v="0"/>
    <x v="9"/>
    <x v="6"/>
    <x v="0"/>
    <x v="0"/>
    <n v="888.48"/>
    <n v="5"/>
    <n v="0.2"/>
    <n v="59.46"/>
  </r>
  <r>
    <n v="6054"/>
    <s v="NZ-2023-314245"/>
    <x v="549"/>
    <d v="2023-02-22T00:00:00"/>
    <x v="0"/>
    <s v="Standard Class"/>
    <s v="BA-9321"/>
    <s v="Barbara McLachlan-Reed"/>
    <x v="2"/>
    <x v="9"/>
    <x v="6"/>
    <x v="1"/>
    <x v="3"/>
    <n v="585.16999999999996"/>
    <n v="2"/>
    <n v="0"/>
    <n v="124.53"/>
  </r>
  <r>
    <n v="6055"/>
    <s v="NZ-2025-100949"/>
    <x v="945"/>
    <d v="2025-03-21T00:00:00"/>
    <x v="3"/>
    <s v="Standard Class"/>
    <s v="CH-4903"/>
    <s v="Christopher Stevens"/>
    <x v="2"/>
    <x v="8"/>
    <x v="8"/>
    <x v="1"/>
    <x v="1"/>
    <n v="1392.21"/>
    <n v="10"/>
    <n v="0.2"/>
    <n v="70.84"/>
  </r>
  <r>
    <n v="6056"/>
    <s v="NZ-2021-169820"/>
    <x v="974"/>
    <d v="2021-11-26T00:00:00"/>
    <x v="1"/>
    <s v="First Class"/>
    <s v="GR-6424"/>
    <s v="Grant Terry-McMahon"/>
    <x v="2"/>
    <x v="8"/>
    <x v="8"/>
    <x v="1"/>
    <x v="8"/>
    <n v="568.21"/>
    <n v="3"/>
    <n v="0.2"/>
    <n v="73.62"/>
  </r>
  <r>
    <n v="6057"/>
    <s v="NZ-2025-905508"/>
    <x v="1101"/>
    <d v="2025-03-11T00:00:00"/>
    <x v="3"/>
    <s v="Second Class"/>
    <s v="KA-5690"/>
    <s v="Kathryn Little-Brown"/>
    <x v="1"/>
    <x v="8"/>
    <x v="8"/>
    <x v="2"/>
    <x v="2"/>
    <n v="423.19"/>
    <n v="9"/>
    <n v="0.1"/>
    <n v="43"/>
  </r>
  <r>
    <n v="6058"/>
    <s v="NZ-2022-803473"/>
    <x v="1417"/>
    <d v="2022-12-16T00:00:00"/>
    <x v="4"/>
    <s v="First Class"/>
    <s v="RO-4601"/>
    <s v="Ross Wallace"/>
    <x v="2"/>
    <x v="2"/>
    <x v="2"/>
    <x v="1"/>
    <x v="1"/>
    <n v="995.34"/>
    <n v="8"/>
    <n v="0.15"/>
    <n v="48.28"/>
  </r>
  <r>
    <n v="6059"/>
    <s v="NZ-2022-893360"/>
    <x v="859"/>
    <d v="2022-04-16T00:00:00"/>
    <x v="4"/>
    <s v="Same Day"/>
    <s v="GA-4147"/>
    <s v="Gabrielle Allen"/>
    <x v="0"/>
    <x v="6"/>
    <x v="6"/>
    <x v="1"/>
    <x v="1"/>
    <n v="1007.14"/>
    <n v="9"/>
    <n v="0"/>
    <n v="160.88"/>
  </r>
  <r>
    <n v="6060"/>
    <s v="NZ-2024-821416"/>
    <x v="90"/>
    <d v="2024-07-20T00:00:00"/>
    <x v="2"/>
    <s v="Same Day"/>
    <s v="EM-7355"/>
    <s v="Emily Aberhart"/>
    <x v="1"/>
    <x v="6"/>
    <x v="6"/>
    <x v="0"/>
    <x v="4"/>
    <n v="1238.94"/>
    <n v="8"/>
    <n v="0.2"/>
    <n v="24.55"/>
  </r>
  <r>
    <n v="6061"/>
    <s v="NZ-2023-869322"/>
    <x v="554"/>
    <d v="2023-05-11T00:00:00"/>
    <x v="0"/>
    <s v="Second Class"/>
    <s v="CA-1686"/>
    <s v="Carolyn Carr"/>
    <x v="1"/>
    <x v="3"/>
    <x v="3"/>
    <x v="0"/>
    <x v="0"/>
    <n v="810.74"/>
    <n v="3"/>
    <n v="0.15"/>
    <n v="161.52000000000001"/>
  </r>
  <r>
    <n v="6062"/>
    <s v="NZ-2022-337253"/>
    <x v="1217"/>
    <d v="2022-06-18T00:00:00"/>
    <x v="4"/>
    <s v="Standard Class"/>
    <s v="KE-8727"/>
    <s v="Kevin Waugh"/>
    <x v="2"/>
    <x v="2"/>
    <x v="2"/>
    <x v="1"/>
    <x v="1"/>
    <n v="902.99"/>
    <n v="7"/>
    <n v="0.1"/>
    <n v="135.06"/>
  </r>
  <r>
    <n v="6063"/>
    <s v="NZ-2022-818461"/>
    <x v="645"/>
    <d v="2022-11-12T00:00:00"/>
    <x v="4"/>
    <s v="Same Day"/>
    <s v="HA-8255"/>
    <s v="Hazel Nicholson"/>
    <x v="1"/>
    <x v="5"/>
    <x v="5"/>
    <x v="1"/>
    <x v="1"/>
    <n v="1275.8900000000001"/>
    <n v="3"/>
    <n v="0"/>
    <n v="326.62"/>
  </r>
  <r>
    <n v="6064"/>
    <s v="NZ-2022-581186"/>
    <x v="1234"/>
    <d v="2022-03-18T00:00:00"/>
    <x v="4"/>
    <s v="First Class"/>
    <s v="SO-3565"/>
    <s v="Sophie Beattie"/>
    <x v="0"/>
    <x v="1"/>
    <x v="1"/>
    <x v="1"/>
    <x v="8"/>
    <n v="221.74"/>
    <n v="10"/>
    <n v="0.1"/>
    <n v="33.76"/>
  </r>
  <r>
    <n v="6065"/>
    <s v="NZ-2021-655867"/>
    <x v="908"/>
    <d v="2021-12-17T00:00:00"/>
    <x v="1"/>
    <s v="Same Day"/>
    <s v="SA-5088"/>
    <s v="Sarah Kirk"/>
    <x v="0"/>
    <x v="4"/>
    <x v="4"/>
    <x v="2"/>
    <x v="2"/>
    <n v="1457.03"/>
    <n v="3"/>
    <n v="0.15"/>
    <n v="301.32"/>
  </r>
  <r>
    <n v="6066"/>
    <s v="NZ-2023-487657"/>
    <x v="1023"/>
    <d v="2023-06-23T00:00:00"/>
    <x v="0"/>
    <s v="Second Class"/>
    <s v="LA-1140"/>
    <s v="Lachlan Anderson-Adams"/>
    <x v="2"/>
    <x v="3"/>
    <x v="3"/>
    <x v="2"/>
    <x v="9"/>
    <n v="286.68"/>
    <n v="3"/>
    <n v="0.2"/>
    <n v="15.96"/>
  </r>
  <r>
    <n v="6067"/>
    <s v="NZ-2025-242278"/>
    <x v="574"/>
    <d v="2025-01-09T00:00:00"/>
    <x v="3"/>
    <s v="Second Class"/>
    <s v="JO-6009"/>
    <s v="Joanna McKinnon"/>
    <x v="1"/>
    <x v="1"/>
    <x v="1"/>
    <x v="1"/>
    <x v="8"/>
    <n v="748.01"/>
    <n v="2"/>
    <n v="0.1"/>
    <n v="188.77"/>
  </r>
  <r>
    <n v="6068"/>
    <s v="NZ-2022-301655"/>
    <x v="1439"/>
    <d v="2022-02-16T00:00:00"/>
    <x v="4"/>
    <s v="Second Class"/>
    <s v="JO-2283"/>
    <s v="Joanne Schwass"/>
    <x v="1"/>
    <x v="5"/>
    <x v="5"/>
    <x v="2"/>
    <x v="11"/>
    <n v="1345.92"/>
    <n v="9"/>
    <n v="0.1"/>
    <n v="279.88"/>
  </r>
  <r>
    <n v="6069"/>
    <s v="NZ-2023-513641"/>
    <x v="414"/>
    <d v="2023-09-13T00:00:00"/>
    <x v="0"/>
    <s v="First Class"/>
    <s v="TE-2138"/>
    <s v="Teresa Edwards"/>
    <x v="2"/>
    <x v="9"/>
    <x v="6"/>
    <x v="2"/>
    <x v="11"/>
    <n v="877.82"/>
    <n v="8"/>
    <n v="0"/>
    <n v="110"/>
  </r>
  <r>
    <n v="6070"/>
    <s v="NZ-2025-720340"/>
    <x v="1099"/>
    <d v="2025-04-07T00:00:00"/>
    <x v="3"/>
    <s v="Standard Class"/>
    <s v="CA-4995"/>
    <s v="Catherine Peterson-Osborne"/>
    <x v="0"/>
    <x v="7"/>
    <x v="7"/>
    <x v="1"/>
    <x v="7"/>
    <n v="785.93"/>
    <n v="5"/>
    <n v="0.2"/>
    <n v="9.11"/>
  </r>
  <r>
    <n v="6071"/>
    <s v="NZ-2022-752115"/>
    <x v="802"/>
    <d v="2022-05-03T00:00:00"/>
    <x v="4"/>
    <s v="Standard Class"/>
    <s v="EL-5246"/>
    <s v="Elizabeth Wells"/>
    <x v="2"/>
    <x v="2"/>
    <x v="2"/>
    <x v="1"/>
    <x v="1"/>
    <n v="1078.57"/>
    <n v="3"/>
    <n v="0"/>
    <n v="227.03"/>
  </r>
  <r>
    <n v="6072"/>
    <s v="NZ-2021-985229"/>
    <x v="453"/>
    <d v="2021-09-21T00:00:00"/>
    <x v="1"/>
    <s v="Standard Class"/>
    <s v="EL-6569"/>
    <s v="Ella Morgan"/>
    <x v="1"/>
    <x v="2"/>
    <x v="2"/>
    <x v="0"/>
    <x v="4"/>
    <n v="403.83"/>
    <n v="7"/>
    <n v="0.15"/>
    <n v="2.79"/>
  </r>
  <r>
    <n v="6073"/>
    <s v="NZ-2023-758405"/>
    <x v="937"/>
    <d v="2023-04-28T00:00:00"/>
    <x v="0"/>
    <s v="First Class"/>
    <s v="CH-8385"/>
    <s v="Cheryl Gibson"/>
    <x v="2"/>
    <x v="4"/>
    <x v="4"/>
    <x v="1"/>
    <x v="7"/>
    <n v="972.68"/>
    <n v="8"/>
    <n v="0.15"/>
    <n v="118.9"/>
  </r>
  <r>
    <n v="6074"/>
    <s v="NZ-2023-894688"/>
    <x v="618"/>
    <d v="2023-02-20T00:00:00"/>
    <x v="0"/>
    <s v="First Class"/>
    <s v="MA-2893"/>
    <s v="Matthew Jones-Dick"/>
    <x v="2"/>
    <x v="9"/>
    <x v="6"/>
    <x v="2"/>
    <x v="5"/>
    <n v="525.42999999999995"/>
    <n v="9"/>
    <n v="0"/>
    <n v="53.46"/>
  </r>
  <r>
    <n v="6075"/>
    <s v="NZ-2022-454370"/>
    <x v="684"/>
    <d v="2022-08-20T00:00:00"/>
    <x v="4"/>
    <s v="Same Day"/>
    <s v="SO-8458"/>
    <s v="Sophie Jones-Reid"/>
    <x v="2"/>
    <x v="0"/>
    <x v="0"/>
    <x v="0"/>
    <x v="6"/>
    <n v="1249.6400000000001"/>
    <n v="3"/>
    <n v="0"/>
    <n v="8.08"/>
  </r>
  <r>
    <n v="6076"/>
    <s v="NZ-2022-839903"/>
    <x v="902"/>
    <d v="2022-02-21T00:00:00"/>
    <x v="4"/>
    <s v="Same Day"/>
    <s v="HA-7121"/>
    <s v="Harper Burnett"/>
    <x v="0"/>
    <x v="9"/>
    <x v="6"/>
    <x v="0"/>
    <x v="6"/>
    <n v="820.41"/>
    <n v="4"/>
    <n v="0"/>
    <n v="188.54"/>
  </r>
  <r>
    <n v="6077"/>
    <s v="NZ-2022-825596"/>
    <x v="924"/>
    <d v="2022-07-02T00:00:00"/>
    <x v="4"/>
    <s v="Second Class"/>
    <s v="MA-9856"/>
    <s v="Matthew Davey"/>
    <x v="0"/>
    <x v="5"/>
    <x v="5"/>
    <x v="0"/>
    <x v="6"/>
    <n v="428.65"/>
    <n v="6"/>
    <n v="0.2"/>
    <n v="75.14"/>
  </r>
  <r>
    <n v="6078"/>
    <s v="NZ-2023-669826"/>
    <x v="1148"/>
    <d v="2023-07-28T00:00:00"/>
    <x v="0"/>
    <s v="Standard Class"/>
    <s v="DA-7351"/>
    <s v="Darren Strawbridge-Dean"/>
    <x v="1"/>
    <x v="5"/>
    <x v="5"/>
    <x v="1"/>
    <x v="8"/>
    <n v="846.61"/>
    <n v="10"/>
    <n v="0.15"/>
    <n v="164.37"/>
  </r>
  <r>
    <n v="6079"/>
    <s v="NZ-2022-918841"/>
    <x v="994"/>
    <d v="2022-05-23T00:00:00"/>
    <x v="4"/>
    <s v="Standard Class"/>
    <s v="NI-9718"/>
    <s v="Nicola Rossiter"/>
    <x v="0"/>
    <x v="2"/>
    <x v="2"/>
    <x v="0"/>
    <x v="4"/>
    <n v="290.04000000000002"/>
    <n v="9"/>
    <n v="0.15"/>
    <n v="65.36"/>
  </r>
  <r>
    <n v="6080"/>
    <s v="NZ-2022-999580"/>
    <x v="158"/>
    <d v="2022-01-19T00:00:00"/>
    <x v="4"/>
    <s v="Standard Class"/>
    <s v="SA-6461"/>
    <s v="Sarah Edwards"/>
    <x v="1"/>
    <x v="7"/>
    <x v="7"/>
    <x v="1"/>
    <x v="8"/>
    <n v="510.91"/>
    <n v="6"/>
    <n v="0.2"/>
    <n v="80.709999999999994"/>
  </r>
  <r>
    <n v="6081"/>
    <s v="NZ-2024-117162"/>
    <x v="577"/>
    <d v="2024-03-07T00:00:00"/>
    <x v="2"/>
    <s v="Same Day"/>
    <s v="NI-8501"/>
    <s v="Nicola Fenton"/>
    <x v="0"/>
    <x v="6"/>
    <x v="6"/>
    <x v="0"/>
    <x v="0"/>
    <n v="1456.11"/>
    <n v="10"/>
    <n v="0.2"/>
    <n v="-21.79"/>
  </r>
  <r>
    <n v="6082"/>
    <s v="NZ-2023-129517"/>
    <x v="946"/>
    <d v="2023-09-07T00:00:00"/>
    <x v="0"/>
    <s v="Second Class"/>
    <s v="JE-7099"/>
    <s v="Jeanette Simpson"/>
    <x v="2"/>
    <x v="5"/>
    <x v="5"/>
    <x v="1"/>
    <x v="8"/>
    <n v="989.19"/>
    <n v="6"/>
    <n v="0.1"/>
    <n v="175.76"/>
  </r>
  <r>
    <n v="6083"/>
    <s v="NZ-2024-205941"/>
    <x v="1042"/>
    <d v="2024-04-15T00:00:00"/>
    <x v="2"/>
    <s v="Standard Class"/>
    <s v="MA-6867"/>
    <s v="Matthew Tucker"/>
    <x v="2"/>
    <x v="6"/>
    <x v="6"/>
    <x v="0"/>
    <x v="10"/>
    <n v="556.69000000000005"/>
    <n v="4"/>
    <n v="0"/>
    <n v="101.46"/>
  </r>
  <r>
    <n v="6084"/>
    <s v="NZ-2023-381794"/>
    <x v="1259"/>
    <d v="2023-09-23T00:00:00"/>
    <x v="0"/>
    <s v="Second Class"/>
    <s v="MA-4518"/>
    <s v="Mark Adams"/>
    <x v="1"/>
    <x v="6"/>
    <x v="6"/>
    <x v="1"/>
    <x v="3"/>
    <n v="501.89"/>
    <n v="6"/>
    <n v="0.1"/>
    <n v="20.34"/>
  </r>
  <r>
    <n v="6085"/>
    <s v="NZ-2023-168487"/>
    <x v="120"/>
    <d v="2023-04-29T00:00:00"/>
    <x v="0"/>
    <s v="Same Day"/>
    <s v="LE-2596"/>
    <s v="Levi Moran-Bird"/>
    <x v="2"/>
    <x v="3"/>
    <x v="3"/>
    <x v="2"/>
    <x v="2"/>
    <n v="829.27"/>
    <n v="7"/>
    <n v="0.1"/>
    <n v="-8.09"/>
  </r>
  <r>
    <n v="6086"/>
    <s v="NZ-2024-461123"/>
    <x v="89"/>
    <d v="2024-10-19T00:00:00"/>
    <x v="2"/>
    <s v="Standard Class"/>
    <s v="SH-3530"/>
    <s v="Shannon Smith"/>
    <x v="1"/>
    <x v="4"/>
    <x v="4"/>
    <x v="1"/>
    <x v="8"/>
    <n v="449.86"/>
    <n v="6"/>
    <n v="0.2"/>
    <n v="12.95"/>
  </r>
  <r>
    <n v="6087"/>
    <s v="NZ-2024-588740"/>
    <x v="628"/>
    <d v="2024-01-26T00:00:00"/>
    <x v="2"/>
    <s v="First Class"/>
    <s v="PA-4123"/>
    <s v="Paul Terry"/>
    <x v="0"/>
    <x v="9"/>
    <x v="6"/>
    <x v="1"/>
    <x v="8"/>
    <n v="813.18"/>
    <n v="6"/>
    <n v="0.15"/>
    <n v="194.22"/>
  </r>
  <r>
    <n v="6088"/>
    <s v="NZ-2022-497753"/>
    <x v="645"/>
    <d v="2022-11-11T00:00:00"/>
    <x v="4"/>
    <s v="Second Class"/>
    <s v="CA-6174"/>
    <s v="Catherine Russell"/>
    <x v="2"/>
    <x v="1"/>
    <x v="1"/>
    <x v="2"/>
    <x v="5"/>
    <n v="885.14"/>
    <n v="6"/>
    <n v="0.1"/>
    <n v="199.42"/>
  </r>
  <r>
    <n v="6089"/>
    <s v="NZ-2022-886974"/>
    <x v="1120"/>
    <d v="2022-10-09T00:00:00"/>
    <x v="4"/>
    <s v="Same Day"/>
    <s v="DE-7394"/>
    <s v="Dean Kendall-Donald"/>
    <x v="1"/>
    <x v="6"/>
    <x v="6"/>
    <x v="0"/>
    <x v="6"/>
    <n v="1227.53"/>
    <n v="9"/>
    <n v="0"/>
    <n v="286.51"/>
  </r>
  <r>
    <n v="6090"/>
    <s v="NZ-2024-744811"/>
    <x v="269"/>
    <d v="2024-03-27T00:00:00"/>
    <x v="2"/>
    <s v="Standard Class"/>
    <s v="PE-5203"/>
    <s v="Peter Evans"/>
    <x v="0"/>
    <x v="5"/>
    <x v="5"/>
    <x v="2"/>
    <x v="11"/>
    <n v="1122.44"/>
    <n v="7"/>
    <n v="0.1"/>
    <n v="67.87"/>
  </r>
  <r>
    <n v="6091"/>
    <s v="NZ-2022-933793"/>
    <x v="544"/>
    <d v="2022-10-19T00:00:00"/>
    <x v="4"/>
    <s v="Second Class"/>
    <s v="RE-8634"/>
    <s v="Rebekah Morris"/>
    <x v="2"/>
    <x v="3"/>
    <x v="3"/>
    <x v="2"/>
    <x v="2"/>
    <n v="1439.12"/>
    <n v="6"/>
    <n v="0.15"/>
    <n v="23.99"/>
  </r>
  <r>
    <n v="6092"/>
    <s v="NZ-2022-675557"/>
    <x v="20"/>
    <d v="2022-05-17T00:00:00"/>
    <x v="4"/>
    <s v="Second Class"/>
    <s v="RO-7699"/>
    <s v="Rose Henderson"/>
    <x v="2"/>
    <x v="2"/>
    <x v="2"/>
    <x v="1"/>
    <x v="1"/>
    <n v="484.56"/>
    <n v="10"/>
    <n v="0.2"/>
    <n v="52.01"/>
  </r>
  <r>
    <n v="6093"/>
    <s v="NZ-2025-840338"/>
    <x v="502"/>
    <d v="2025-05-19T00:00:00"/>
    <x v="3"/>
    <s v="Second Class"/>
    <s v="AN-1228"/>
    <s v="Anne Hart"/>
    <x v="0"/>
    <x v="6"/>
    <x v="6"/>
    <x v="2"/>
    <x v="5"/>
    <n v="103.37"/>
    <n v="2"/>
    <n v="0.1"/>
    <n v="1.3"/>
  </r>
  <r>
    <n v="6094"/>
    <s v="NZ-2022-478214"/>
    <x v="1107"/>
    <d v="2022-03-12T00:00:00"/>
    <x v="4"/>
    <s v="First Class"/>
    <s v="HE-2830"/>
    <s v="Helen Weston"/>
    <x v="2"/>
    <x v="6"/>
    <x v="6"/>
    <x v="1"/>
    <x v="7"/>
    <n v="1414.28"/>
    <n v="9"/>
    <n v="0.2"/>
    <n v="86.06"/>
  </r>
  <r>
    <n v="6095"/>
    <s v="NZ-2025-795894"/>
    <x v="339"/>
    <d v="2025-05-04T00:00:00"/>
    <x v="3"/>
    <s v="First Class"/>
    <s v="AM-5417"/>
    <s v="Amber Findlay"/>
    <x v="2"/>
    <x v="2"/>
    <x v="2"/>
    <x v="2"/>
    <x v="2"/>
    <n v="404.55"/>
    <n v="8"/>
    <n v="0.2"/>
    <n v="68.86"/>
  </r>
  <r>
    <n v="6096"/>
    <s v="NZ-2023-530474"/>
    <x v="939"/>
    <d v="2023-07-28T00:00:00"/>
    <x v="0"/>
    <s v="Standard Class"/>
    <s v="LU-9025"/>
    <s v="Luke Hansen-Dunn"/>
    <x v="2"/>
    <x v="1"/>
    <x v="1"/>
    <x v="0"/>
    <x v="0"/>
    <n v="1113.94"/>
    <n v="6"/>
    <n v="0"/>
    <n v="203.85"/>
  </r>
  <r>
    <n v="6097"/>
    <s v="NZ-2023-368473"/>
    <x v="791"/>
    <d v="2023-08-20T00:00:00"/>
    <x v="0"/>
    <s v="Standard Class"/>
    <s v="SH-1446"/>
    <s v="Shelley Black"/>
    <x v="1"/>
    <x v="5"/>
    <x v="5"/>
    <x v="1"/>
    <x v="8"/>
    <n v="1403.74"/>
    <n v="4"/>
    <n v="0.1"/>
    <n v="234.66"/>
  </r>
  <r>
    <n v="6098"/>
    <s v="NZ-2023-178371"/>
    <x v="73"/>
    <d v="2023-04-04T00:00:00"/>
    <x v="0"/>
    <s v="Standard Class"/>
    <s v="MI-1362"/>
    <s v="Michelle Matthews-Stevens"/>
    <x v="2"/>
    <x v="3"/>
    <x v="3"/>
    <x v="0"/>
    <x v="6"/>
    <n v="798.81"/>
    <n v="3"/>
    <n v="0.15"/>
    <n v="36.99"/>
  </r>
  <r>
    <n v="6099"/>
    <s v="NZ-2021-479054"/>
    <x v="745"/>
    <d v="2021-12-18T00:00:00"/>
    <x v="1"/>
    <s v="Second Class"/>
    <s v="SA-3416"/>
    <s v="Samuel Guthrie"/>
    <x v="1"/>
    <x v="1"/>
    <x v="1"/>
    <x v="1"/>
    <x v="7"/>
    <n v="1323.9"/>
    <n v="7"/>
    <n v="0.1"/>
    <n v="94.42"/>
  </r>
  <r>
    <n v="6100"/>
    <s v="NZ-2024-395713"/>
    <x v="518"/>
    <d v="2024-01-18T00:00:00"/>
    <x v="2"/>
    <s v="Same Day"/>
    <s v="HA-6019"/>
    <s v="Hayley Lambert-Hansen"/>
    <x v="1"/>
    <x v="6"/>
    <x v="6"/>
    <x v="2"/>
    <x v="11"/>
    <n v="238.77"/>
    <n v="4"/>
    <n v="0.2"/>
    <n v="43.57"/>
  </r>
  <r>
    <n v="6101"/>
    <s v="NZ-2022-247272"/>
    <x v="1063"/>
    <d v="2022-12-04T00:00:00"/>
    <x v="4"/>
    <s v="Second Class"/>
    <s v="PA-1761"/>
    <s v="Pauline Arnott"/>
    <x v="2"/>
    <x v="3"/>
    <x v="3"/>
    <x v="0"/>
    <x v="4"/>
    <n v="953.06"/>
    <n v="2"/>
    <n v="0.15"/>
    <n v="91.08"/>
  </r>
  <r>
    <n v="6102"/>
    <s v="NZ-2024-639668"/>
    <x v="625"/>
    <d v="2024-12-11T00:00:00"/>
    <x v="2"/>
    <s v="First Class"/>
    <s v="MI-7312"/>
    <s v="Michael Gibson"/>
    <x v="0"/>
    <x v="1"/>
    <x v="1"/>
    <x v="1"/>
    <x v="7"/>
    <n v="366.31"/>
    <n v="6"/>
    <n v="0.15"/>
    <n v="53.74"/>
  </r>
  <r>
    <n v="6103"/>
    <s v="NZ-2023-674228"/>
    <x v="516"/>
    <d v="2023-07-02T00:00:00"/>
    <x v="0"/>
    <s v="Standard Class"/>
    <s v="CO-8443"/>
    <s v="Cooper McCarthy"/>
    <x v="2"/>
    <x v="3"/>
    <x v="3"/>
    <x v="0"/>
    <x v="4"/>
    <n v="1482.31"/>
    <n v="6"/>
    <n v="0.2"/>
    <n v="64.09"/>
  </r>
  <r>
    <n v="6104"/>
    <s v="NZ-2022-482282"/>
    <x v="961"/>
    <d v="2022-12-17T00:00:00"/>
    <x v="4"/>
    <s v="Standard Class"/>
    <s v="KA-6034"/>
    <s v="Kate Monk"/>
    <x v="1"/>
    <x v="0"/>
    <x v="0"/>
    <x v="0"/>
    <x v="0"/>
    <n v="997.17"/>
    <n v="6"/>
    <n v="0.2"/>
    <n v="105.03"/>
  </r>
  <r>
    <n v="6105"/>
    <s v="NZ-2025-959172"/>
    <x v="420"/>
    <d v="2025-05-23T00:00:00"/>
    <x v="3"/>
    <s v="Same Day"/>
    <s v="EM-7782"/>
    <s v="Emily Hansen"/>
    <x v="0"/>
    <x v="8"/>
    <x v="8"/>
    <x v="0"/>
    <x v="0"/>
    <n v="370.19"/>
    <n v="7"/>
    <n v="0.2"/>
    <n v="40.479999999999997"/>
  </r>
  <r>
    <n v="6106"/>
    <s v="NZ-2024-913872"/>
    <x v="1221"/>
    <d v="2024-12-28T00:00:00"/>
    <x v="2"/>
    <s v="Same Day"/>
    <s v="GA-2559"/>
    <s v="Gary Cook"/>
    <x v="2"/>
    <x v="7"/>
    <x v="7"/>
    <x v="2"/>
    <x v="5"/>
    <n v="1349.97"/>
    <n v="6"/>
    <n v="0.2"/>
    <n v="100.14"/>
  </r>
  <r>
    <n v="6107"/>
    <s v="NZ-2025-819051"/>
    <x v="135"/>
    <d v="2025-01-29T00:00:00"/>
    <x v="3"/>
    <s v="Same Day"/>
    <s v="CH-4678"/>
    <s v="Christopher Corlett-Parker"/>
    <x v="0"/>
    <x v="4"/>
    <x v="4"/>
    <x v="0"/>
    <x v="0"/>
    <n v="80.45"/>
    <n v="10"/>
    <n v="0.2"/>
    <n v="9.9"/>
  </r>
  <r>
    <n v="6108"/>
    <s v="NZ-2023-329789"/>
    <x v="82"/>
    <d v="2023-10-03T00:00:00"/>
    <x v="0"/>
    <s v="Standard Class"/>
    <s v="MI-7363"/>
    <s v="Michael Williams"/>
    <x v="2"/>
    <x v="9"/>
    <x v="6"/>
    <x v="1"/>
    <x v="7"/>
    <n v="884.79"/>
    <n v="10"/>
    <n v="0.2"/>
    <n v="9.4499999999999993"/>
  </r>
  <r>
    <n v="6109"/>
    <s v="NZ-2022-857705"/>
    <x v="523"/>
    <d v="2022-07-17T00:00:00"/>
    <x v="4"/>
    <s v="Standard Class"/>
    <s v="MI-1638"/>
    <s v="Michael Thompson"/>
    <x v="1"/>
    <x v="4"/>
    <x v="4"/>
    <x v="1"/>
    <x v="7"/>
    <n v="179.31"/>
    <n v="10"/>
    <n v="0.15"/>
    <n v="7.32"/>
  </r>
  <r>
    <n v="6110"/>
    <s v="NZ-2022-148670"/>
    <x v="647"/>
    <d v="2022-03-25T00:00:00"/>
    <x v="4"/>
    <s v="Same Day"/>
    <s v="GA-4825"/>
    <s v="Gabrielle Orchard"/>
    <x v="2"/>
    <x v="4"/>
    <x v="4"/>
    <x v="1"/>
    <x v="1"/>
    <n v="383.84"/>
    <n v="8"/>
    <n v="0.1"/>
    <n v="-3.55"/>
  </r>
  <r>
    <n v="6111"/>
    <s v="NZ-2023-542043"/>
    <x v="847"/>
    <d v="2023-08-22T00:00:00"/>
    <x v="0"/>
    <s v="Standard Class"/>
    <s v="RI-8560"/>
    <s v="Richard Hickey"/>
    <x v="2"/>
    <x v="7"/>
    <x v="7"/>
    <x v="2"/>
    <x v="2"/>
    <n v="605.16"/>
    <n v="6"/>
    <n v="0"/>
    <n v="55.28"/>
  </r>
  <r>
    <n v="6112"/>
    <s v="NZ-2022-689473"/>
    <x v="1066"/>
    <d v="2022-10-04T00:00:00"/>
    <x v="4"/>
    <s v="Second Class"/>
    <s v="KA-1981"/>
    <s v="Kaye Gibbons"/>
    <x v="2"/>
    <x v="2"/>
    <x v="2"/>
    <x v="2"/>
    <x v="9"/>
    <n v="181.55"/>
    <n v="1"/>
    <n v="0.15"/>
    <n v="40.64"/>
  </r>
  <r>
    <n v="6113"/>
    <s v="NZ-2025-104792"/>
    <x v="1139"/>
    <d v="2025-04-09T00:00:00"/>
    <x v="3"/>
    <s v="Second Class"/>
    <s v="AA-2502"/>
    <s v="Aaron McLeod"/>
    <x v="2"/>
    <x v="3"/>
    <x v="3"/>
    <x v="2"/>
    <x v="9"/>
    <n v="736.69"/>
    <n v="10"/>
    <n v="0.1"/>
    <n v="12.35"/>
  </r>
  <r>
    <n v="6114"/>
    <s v="NZ-2021-707830"/>
    <x v="141"/>
    <d v="2021-08-17T00:00:00"/>
    <x v="1"/>
    <s v="Standard Class"/>
    <s v="GR-9190"/>
    <s v="Graham Kirk"/>
    <x v="2"/>
    <x v="1"/>
    <x v="1"/>
    <x v="2"/>
    <x v="9"/>
    <n v="1443.13"/>
    <n v="7"/>
    <n v="0.15"/>
    <n v="23.72"/>
  </r>
  <r>
    <n v="6115"/>
    <s v="NZ-2025-574449"/>
    <x v="236"/>
    <d v="2025-01-17T00:00:00"/>
    <x v="3"/>
    <s v="Standard Class"/>
    <s v="SI-9389"/>
    <s v="Sienna Watt"/>
    <x v="0"/>
    <x v="0"/>
    <x v="0"/>
    <x v="0"/>
    <x v="0"/>
    <n v="566.95000000000005"/>
    <n v="1"/>
    <n v="0.15"/>
    <n v="90.29"/>
  </r>
  <r>
    <n v="6116"/>
    <s v="NZ-2021-800474"/>
    <x v="200"/>
    <d v="2021-11-01T00:00:00"/>
    <x v="1"/>
    <s v="Same Day"/>
    <s v="JO-4856"/>
    <s v="Jorja Simmonds-Donald"/>
    <x v="0"/>
    <x v="3"/>
    <x v="3"/>
    <x v="2"/>
    <x v="9"/>
    <n v="558.32000000000005"/>
    <n v="5"/>
    <n v="0"/>
    <n v="50.41"/>
  </r>
  <r>
    <n v="6117"/>
    <s v="NZ-2024-291023"/>
    <x v="876"/>
    <d v="2024-02-14T00:00:00"/>
    <x v="2"/>
    <s v="Second Class"/>
    <s v="NE-9521"/>
    <s v="Neil Gill-Stace"/>
    <x v="0"/>
    <x v="4"/>
    <x v="4"/>
    <x v="1"/>
    <x v="7"/>
    <n v="797.02"/>
    <n v="10"/>
    <n v="0.2"/>
    <n v="163.06"/>
  </r>
  <r>
    <n v="6118"/>
    <s v="NZ-2024-282034"/>
    <x v="588"/>
    <d v="2024-11-07T00:00:00"/>
    <x v="2"/>
    <s v="First Class"/>
    <s v="MI-6241"/>
    <s v="Mia Aldridge"/>
    <x v="1"/>
    <x v="0"/>
    <x v="0"/>
    <x v="1"/>
    <x v="3"/>
    <n v="1471.53"/>
    <n v="1"/>
    <n v="0.2"/>
    <n v="45.28"/>
  </r>
  <r>
    <n v="6119"/>
    <s v="NZ-2025-274616"/>
    <x v="306"/>
    <d v="2025-05-22T00:00:00"/>
    <x v="3"/>
    <s v="First Class"/>
    <s v="AR-2660"/>
    <s v="Aria McEwen"/>
    <x v="1"/>
    <x v="1"/>
    <x v="1"/>
    <x v="1"/>
    <x v="8"/>
    <n v="726.79"/>
    <n v="3"/>
    <n v="0"/>
    <n v="202.38"/>
  </r>
  <r>
    <n v="6120"/>
    <s v="NZ-2023-143235"/>
    <x v="900"/>
    <d v="2023-04-26T00:00:00"/>
    <x v="0"/>
    <s v="Standard Class"/>
    <s v="CR-1472"/>
    <s v="Craig Duncan"/>
    <x v="0"/>
    <x v="6"/>
    <x v="6"/>
    <x v="2"/>
    <x v="2"/>
    <n v="1271.01"/>
    <n v="5"/>
    <n v="0.2"/>
    <n v="15.76"/>
  </r>
  <r>
    <n v="6121"/>
    <s v="NZ-2025-373352"/>
    <x v="111"/>
    <d v="2025-02-27T00:00:00"/>
    <x v="3"/>
    <s v="Standard Class"/>
    <s v="SA-2035"/>
    <s v="Sam Bary"/>
    <x v="1"/>
    <x v="6"/>
    <x v="6"/>
    <x v="1"/>
    <x v="1"/>
    <n v="65.92"/>
    <n v="7"/>
    <n v="0.15"/>
    <n v="11.24"/>
  </r>
  <r>
    <n v="6122"/>
    <s v="NZ-2021-463787"/>
    <x v="424"/>
    <d v="2021-12-18T00:00:00"/>
    <x v="1"/>
    <s v="Second Class"/>
    <s v="WE-2271"/>
    <s v="Wendy Davis"/>
    <x v="2"/>
    <x v="5"/>
    <x v="5"/>
    <x v="2"/>
    <x v="2"/>
    <n v="681.95"/>
    <n v="1"/>
    <n v="0.2"/>
    <n v="110.92"/>
  </r>
  <r>
    <n v="6123"/>
    <s v="NZ-2024-216616"/>
    <x v="22"/>
    <d v="2024-12-24T00:00:00"/>
    <x v="2"/>
    <s v="Standard Class"/>
    <s v="HA-2209"/>
    <s v="Hayley Boyce"/>
    <x v="1"/>
    <x v="5"/>
    <x v="5"/>
    <x v="0"/>
    <x v="4"/>
    <n v="402.29"/>
    <n v="9"/>
    <n v="0"/>
    <n v="120.18"/>
  </r>
  <r>
    <n v="6124"/>
    <s v="NZ-2021-264924"/>
    <x v="121"/>
    <d v="2021-11-04T00:00:00"/>
    <x v="1"/>
    <s v="Standard Class"/>
    <s v="AR-2832"/>
    <s v="Aria Adams-Bell"/>
    <x v="2"/>
    <x v="2"/>
    <x v="2"/>
    <x v="1"/>
    <x v="8"/>
    <n v="477.04"/>
    <n v="3"/>
    <n v="0.1"/>
    <n v="100.2"/>
  </r>
  <r>
    <n v="6125"/>
    <s v="NZ-2022-609315"/>
    <x v="1347"/>
    <d v="2022-10-02T00:00:00"/>
    <x v="4"/>
    <s v="Second Class"/>
    <s v="CA-2563"/>
    <s v="Carter Williams"/>
    <x v="1"/>
    <x v="9"/>
    <x v="6"/>
    <x v="1"/>
    <x v="8"/>
    <n v="893.85"/>
    <n v="6"/>
    <n v="0.1"/>
    <n v="15.76"/>
  </r>
  <r>
    <n v="6126"/>
    <s v="NZ-2024-933236"/>
    <x v="391"/>
    <d v="2024-10-26T00:00:00"/>
    <x v="2"/>
    <s v="Standard Class"/>
    <s v="PH-3833"/>
    <s v="Phoebe Wood"/>
    <x v="0"/>
    <x v="1"/>
    <x v="1"/>
    <x v="2"/>
    <x v="9"/>
    <n v="1092.94"/>
    <n v="8"/>
    <n v="0"/>
    <n v="75.25"/>
  </r>
  <r>
    <n v="6127"/>
    <s v="NZ-2024-456810"/>
    <x v="1221"/>
    <d v="2024-12-30T00:00:00"/>
    <x v="2"/>
    <s v="Same Day"/>
    <s v="MA-1257"/>
    <s v="Matthew O'Sullivan-Gray"/>
    <x v="0"/>
    <x v="5"/>
    <x v="5"/>
    <x v="1"/>
    <x v="7"/>
    <n v="433.37"/>
    <n v="3"/>
    <n v="0.1"/>
    <n v="92.14"/>
  </r>
  <r>
    <n v="6128"/>
    <s v="NZ-2021-385400"/>
    <x v="59"/>
    <d v="2021-11-16T00:00:00"/>
    <x v="1"/>
    <s v="First Class"/>
    <s v="RA-6868"/>
    <s v="Raewyn Knowles"/>
    <x v="1"/>
    <x v="7"/>
    <x v="7"/>
    <x v="0"/>
    <x v="4"/>
    <n v="39.82"/>
    <n v="2"/>
    <n v="0.15"/>
    <n v="5.98"/>
  </r>
  <r>
    <n v="6129"/>
    <s v="NZ-2023-150788"/>
    <x v="844"/>
    <d v="2023-03-14T00:00:00"/>
    <x v="0"/>
    <s v="Same Day"/>
    <s v="MA-5225"/>
    <s v="Marcus Robb"/>
    <x v="2"/>
    <x v="8"/>
    <x v="8"/>
    <x v="0"/>
    <x v="4"/>
    <n v="601.66"/>
    <n v="7"/>
    <n v="0.15"/>
    <n v="36.64"/>
  </r>
  <r>
    <n v="6130"/>
    <s v="NZ-2024-265111"/>
    <x v="515"/>
    <d v="2024-06-11T00:00:00"/>
    <x v="2"/>
    <s v="First Class"/>
    <s v="DE-6279"/>
    <s v="Deborah Morgan"/>
    <x v="0"/>
    <x v="9"/>
    <x v="6"/>
    <x v="0"/>
    <x v="6"/>
    <n v="1470.58"/>
    <n v="7"/>
    <n v="0.2"/>
    <n v="322.27999999999997"/>
  </r>
  <r>
    <n v="6131"/>
    <s v="NZ-2023-605004"/>
    <x v="627"/>
    <d v="2023-01-19T00:00:00"/>
    <x v="0"/>
    <s v="Second Class"/>
    <s v="WI-4201"/>
    <s v="William Davidson"/>
    <x v="2"/>
    <x v="2"/>
    <x v="2"/>
    <x v="2"/>
    <x v="5"/>
    <n v="720.3"/>
    <n v="5"/>
    <n v="0.2"/>
    <n v="104.71"/>
  </r>
  <r>
    <n v="6132"/>
    <s v="NZ-2024-908798"/>
    <x v="272"/>
    <d v="2024-04-19T00:00:00"/>
    <x v="2"/>
    <s v="Second Class"/>
    <s v="LI-5610"/>
    <s v="Lisa McManaway"/>
    <x v="1"/>
    <x v="5"/>
    <x v="5"/>
    <x v="2"/>
    <x v="9"/>
    <n v="159.69999999999999"/>
    <n v="7"/>
    <n v="0.1"/>
    <n v="19.72"/>
  </r>
  <r>
    <n v="6133"/>
    <s v="NZ-2023-189301"/>
    <x v="599"/>
    <d v="2023-09-23T00:00:00"/>
    <x v="0"/>
    <s v="Same Day"/>
    <s v="KE-9584"/>
    <s v="Kenneth Wilkinson"/>
    <x v="2"/>
    <x v="8"/>
    <x v="8"/>
    <x v="0"/>
    <x v="10"/>
    <n v="594.46"/>
    <n v="8"/>
    <n v="0.1"/>
    <n v="95.98"/>
  </r>
  <r>
    <n v="6134"/>
    <s v="NZ-2024-474618"/>
    <x v="888"/>
    <d v="2024-11-14T00:00:00"/>
    <x v="2"/>
    <s v="Same Day"/>
    <s v="WI-9937"/>
    <s v="William Kelly"/>
    <x v="1"/>
    <x v="6"/>
    <x v="6"/>
    <x v="2"/>
    <x v="5"/>
    <n v="546.86"/>
    <n v="2"/>
    <n v="0.1"/>
    <n v="132.11000000000001"/>
  </r>
  <r>
    <n v="6135"/>
    <s v="NZ-2022-929360"/>
    <x v="1381"/>
    <d v="2022-09-21T00:00:00"/>
    <x v="4"/>
    <s v="Standard Class"/>
    <s v="MA-8846"/>
    <s v="Mark Bell"/>
    <x v="1"/>
    <x v="0"/>
    <x v="0"/>
    <x v="1"/>
    <x v="1"/>
    <n v="167.05"/>
    <n v="7"/>
    <n v="0.15"/>
    <n v="35.369999999999997"/>
  </r>
  <r>
    <n v="6136"/>
    <s v="NZ-2023-706252"/>
    <x v="155"/>
    <d v="2023-05-13T00:00:00"/>
    <x v="0"/>
    <s v="Same Day"/>
    <s v="MI-9742"/>
    <s v="Michael Allan"/>
    <x v="1"/>
    <x v="9"/>
    <x v="6"/>
    <x v="1"/>
    <x v="8"/>
    <n v="1027.29"/>
    <n v="10"/>
    <n v="0.15"/>
    <n v="241.81"/>
  </r>
  <r>
    <n v="6137"/>
    <s v="NZ-2022-856295"/>
    <x v="1400"/>
    <d v="2022-06-30T00:00:00"/>
    <x v="4"/>
    <s v="First Class"/>
    <s v="RO-5207"/>
    <s v="Robyn Muir"/>
    <x v="0"/>
    <x v="6"/>
    <x v="6"/>
    <x v="2"/>
    <x v="9"/>
    <n v="40.79"/>
    <n v="9"/>
    <n v="0.1"/>
    <n v="2.4900000000000002"/>
  </r>
  <r>
    <n v="6138"/>
    <s v="NZ-2024-951082"/>
    <x v="1118"/>
    <d v="2024-09-05T00:00:00"/>
    <x v="2"/>
    <s v="Standard Class"/>
    <s v="GR-7632"/>
    <s v="Graham Lloyd"/>
    <x v="1"/>
    <x v="9"/>
    <x v="6"/>
    <x v="0"/>
    <x v="6"/>
    <n v="111.2"/>
    <n v="3"/>
    <n v="0.15"/>
    <n v="8.77"/>
  </r>
  <r>
    <n v="6139"/>
    <s v="NZ-2022-847178"/>
    <x v="258"/>
    <d v="2022-10-22T00:00:00"/>
    <x v="4"/>
    <s v="First Class"/>
    <s v="MA-7854"/>
    <s v="Matthew Mortimer"/>
    <x v="0"/>
    <x v="1"/>
    <x v="1"/>
    <x v="0"/>
    <x v="4"/>
    <n v="70.900000000000006"/>
    <n v="2"/>
    <n v="0.15"/>
    <n v="11.96"/>
  </r>
  <r>
    <n v="6140"/>
    <s v="NZ-2022-297719"/>
    <x v="672"/>
    <d v="2022-11-14T00:00:00"/>
    <x v="4"/>
    <s v="First Class"/>
    <s v="MA-4601"/>
    <s v="Margaret McGill"/>
    <x v="2"/>
    <x v="9"/>
    <x v="6"/>
    <x v="0"/>
    <x v="10"/>
    <n v="1226.4100000000001"/>
    <n v="4"/>
    <n v="0.2"/>
    <n v="103.1"/>
  </r>
  <r>
    <n v="6141"/>
    <s v="NZ-2022-226557"/>
    <x v="902"/>
    <d v="2022-02-20T00:00:00"/>
    <x v="4"/>
    <s v="Same Day"/>
    <s v="JO-8672"/>
    <s v="Joshua Fisher-Ward"/>
    <x v="1"/>
    <x v="9"/>
    <x v="6"/>
    <x v="1"/>
    <x v="3"/>
    <n v="1431.23"/>
    <n v="10"/>
    <n v="0.2"/>
    <n v="245.5"/>
  </r>
  <r>
    <n v="6142"/>
    <s v="NZ-2025-566794"/>
    <x v="502"/>
    <d v="2025-05-23T00:00:00"/>
    <x v="3"/>
    <s v="First Class"/>
    <s v="DO-3501"/>
    <s v="Donna McMillan"/>
    <x v="0"/>
    <x v="5"/>
    <x v="5"/>
    <x v="2"/>
    <x v="5"/>
    <n v="96.22"/>
    <n v="8"/>
    <n v="0.1"/>
    <n v="24.34"/>
  </r>
  <r>
    <n v="6143"/>
    <s v="NZ-2022-394392"/>
    <x v="535"/>
    <d v="2022-09-05T00:00:00"/>
    <x v="4"/>
    <s v="Same Day"/>
    <s v="AN-9780"/>
    <s v="Angel Gilchrist"/>
    <x v="1"/>
    <x v="1"/>
    <x v="1"/>
    <x v="1"/>
    <x v="7"/>
    <n v="657.52"/>
    <n v="2"/>
    <n v="0.2"/>
    <n v="30.13"/>
  </r>
  <r>
    <n v="6144"/>
    <s v="NZ-2022-763857"/>
    <x v="878"/>
    <d v="2022-09-24T00:00:00"/>
    <x v="4"/>
    <s v="Second Class"/>
    <s v="MO-1392"/>
    <s v="Monique O'Keefe"/>
    <x v="2"/>
    <x v="6"/>
    <x v="6"/>
    <x v="0"/>
    <x v="6"/>
    <n v="357.86"/>
    <n v="6"/>
    <n v="0"/>
    <n v="77.17"/>
  </r>
  <r>
    <n v="6145"/>
    <s v="NZ-2024-354630"/>
    <x v="1371"/>
    <d v="2024-11-11T00:00:00"/>
    <x v="2"/>
    <s v="Second Class"/>
    <s v="DA-5207"/>
    <s v="Daniel Cragg-Caldwell"/>
    <x v="2"/>
    <x v="4"/>
    <x v="4"/>
    <x v="0"/>
    <x v="6"/>
    <n v="829.51"/>
    <n v="7"/>
    <n v="0.1"/>
    <n v="41.17"/>
  </r>
  <r>
    <n v="6146"/>
    <s v="NZ-2024-971946"/>
    <x v="1206"/>
    <d v="2024-06-13T00:00:00"/>
    <x v="2"/>
    <s v="Same Day"/>
    <s v="TA-2243"/>
    <s v="Tamati Adams"/>
    <x v="0"/>
    <x v="0"/>
    <x v="0"/>
    <x v="2"/>
    <x v="11"/>
    <n v="485.59"/>
    <n v="8"/>
    <n v="0.15"/>
    <n v="104.23"/>
  </r>
  <r>
    <n v="6147"/>
    <s v="NZ-2024-663664"/>
    <x v="357"/>
    <d v="2024-08-24T00:00:00"/>
    <x v="2"/>
    <s v="Standard Class"/>
    <s v="AI-4742"/>
    <s v="Aidan Stevenson-Berkahn"/>
    <x v="1"/>
    <x v="3"/>
    <x v="3"/>
    <x v="1"/>
    <x v="8"/>
    <n v="1266.97"/>
    <n v="9"/>
    <n v="0.2"/>
    <n v="195.09"/>
  </r>
  <r>
    <n v="6148"/>
    <s v="NZ-2022-756012"/>
    <x v="471"/>
    <d v="2022-09-19T00:00:00"/>
    <x v="4"/>
    <s v="Same Day"/>
    <s v="WI-5020"/>
    <s v="William Black"/>
    <x v="2"/>
    <x v="8"/>
    <x v="8"/>
    <x v="0"/>
    <x v="0"/>
    <n v="1286.19"/>
    <n v="3"/>
    <n v="0.2"/>
    <n v="93.57"/>
  </r>
  <r>
    <n v="6149"/>
    <s v="NZ-2022-162978"/>
    <x v="694"/>
    <d v="2022-09-22T00:00:00"/>
    <x v="4"/>
    <s v="Same Day"/>
    <s v="MI-8202"/>
    <s v="Michael Thomas"/>
    <x v="2"/>
    <x v="2"/>
    <x v="2"/>
    <x v="0"/>
    <x v="10"/>
    <n v="725.73"/>
    <n v="2"/>
    <n v="0"/>
    <n v="203.01"/>
  </r>
  <r>
    <n v="6150"/>
    <s v="NZ-2023-666870"/>
    <x v="31"/>
    <d v="2023-07-24T00:00:00"/>
    <x v="0"/>
    <s v="Standard Class"/>
    <s v="OL-6431"/>
    <s v="Oliver Furness"/>
    <x v="1"/>
    <x v="6"/>
    <x v="6"/>
    <x v="1"/>
    <x v="1"/>
    <n v="761.99"/>
    <n v="7"/>
    <n v="0.15"/>
    <n v="67.709999999999994"/>
  </r>
  <r>
    <n v="6151"/>
    <s v="NZ-2022-945718"/>
    <x v="996"/>
    <d v="2022-03-18T00:00:00"/>
    <x v="4"/>
    <s v="Standard Class"/>
    <s v="KE-7019"/>
    <s v="Kelly Anderson"/>
    <x v="2"/>
    <x v="5"/>
    <x v="5"/>
    <x v="1"/>
    <x v="1"/>
    <n v="136.03"/>
    <n v="8"/>
    <n v="0.15"/>
    <n v="-0.94"/>
  </r>
  <r>
    <n v="6152"/>
    <s v="NZ-2024-599249"/>
    <x v="326"/>
    <d v="2024-09-10T00:00:00"/>
    <x v="2"/>
    <s v="Standard Class"/>
    <s v="CH-6704"/>
    <s v="Christine Barrett-Lucas"/>
    <x v="2"/>
    <x v="3"/>
    <x v="3"/>
    <x v="1"/>
    <x v="8"/>
    <n v="866.26"/>
    <n v="3"/>
    <n v="0.1"/>
    <n v="93.08"/>
  </r>
  <r>
    <n v="6153"/>
    <s v="NZ-2022-623661"/>
    <x v="1287"/>
    <d v="2022-09-28T00:00:00"/>
    <x v="4"/>
    <s v="Second Class"/>
    <s v="SE-5012"/>
    <s v="Sean Bell"/>
    <x v="2"/>
    <x v="5"/>
    <x v="5"/>
    <x v="1"/>
    <x v="7"/>
    <n v="228.83"/>
    <n v="8"/>
    <n v="0"/>
    <n v="35.25"/>
  </r>
  <r>
    <n v="6154"/>
    <s v="NZ-2025-795577"/>
    <x v="1039"/>
    <d v="2025-07-10T00:00:00"/>
    <x v="3"/>
    <s v="Second Class"/>
    <s v="CO-2159"/>
    <s v="Colin Wallis"/>
    <x v="0"/>
    <x v="4"/>
    <x v="4"/>
    <x v="1"/>
    <x v="8"/>
    <n v="359.18"/>
    <n v="8"/>
    <n v="0.1"/>
    <n v="15.66"/>
  </r>
  <r>
    <n v="6155"/>
    <s v="NZ-2021-143021"/>
    <x v="559"/>
    <d v="2021-09-26T00:00:00"/>
    <x v="1"/>
    <s v="Standard Class"/>
    <s v="NE-1382"/>
    <s v="Neil Jamieson"/>
    <x v="2"/>
    <x v="2"/>
    <x v="2"/>
    <x v="1"/>
    <x v="7"/>
    <n v="312.04000000000002"/>
    <n v="9"/>
    <n v="0.1"/>
    <n v="18.579999999999998"/>
  </r>
  <r>
    <n v="6156"/>
    <s v="NZ-2024-641845"/>
    <x v="1024"/>
    <d v="2024-06-06T00:00:00"/>
    <x v="2"/>
    <s v="Same Day"/>
    <s v="JA-6793"/>
    <s v="James Boyce"/>
    <x v="2"/>
    <x v="4"/>
    <x v="4"/>
    <x v="1"/>
    <x v="8"/>
    <n v="377.21"/>
    <n v="5"/>
    <n v="0.1"/>
    <n v="52.85"/>
  </r>
  <r>
    <n v="6157"/>
    <s v="NZ-2022-734554"/>
    <x v="1228"/>
    <d v="2022-10-21T00:00:00"/>
    <x v="4"/>
    <s v="Second Class"/>
    <s v="SU-4156"/>
    <s v="Susan O'Neill"/>
    <x v="0"/>
    <x v="4"/>
    <x v="4"/>
    <x v="0"/>
    <x v="6"/>
    <n v="1389.32"/>
    <n v="6"/>
    <n v="0.2"/>
    <n v="140.30000000000001"/>
  </r>
  <r>
    <n v="6158"/>
    <s v="NZ-2022-738508"/>
    <x v="629"/>
    <d v="2022-05-08T00:00:00"/>
    <x v="4"/>
    <s v="Standard Class"/>
    <s v="EV-8183"/>
    <s v="Eva Berry"/>
    <x v="2"/>
    <x v="9"/>
    <x v="6"/>
    <x v="0"/>
    <x v="6"/>
    <n v="465.84"/>
    <n v="6"/>
    <n v="0.1"/>
    <n v="106.85"/>
  </r>
  <r>
    <n v="6159"/>
    <s v="NZ-2023-534274"/>
    <x v="1204"/>
    <d v="2023-06-15T00:00:00"/>
    <x v="0"/>
    <s v="Standard Class"/>
    <s v="ME-3824"/>
    <s v="Megan Reid"/>
    <x v="2"/>
    <x v="5"/>
    <x v="5"/>
    <x v="1"/>
    <x v="8"/>
    <n v="970.24"/>
    <n v="3"/>
    <n v="0"/>
    <n v="138.76"/>
  </r>
  <r>
    <n v="6160"/>
    <s v="NZ-2023-403133"/>
    <x v="1348"/>
    <d v="2023-01-13T00:00:00"/>
    <x v="0"/>
    <s v="Standard Class"/>
    <s v="BR-7330"/>
    <s v="Bruce Jones-Ford"/>
    <x v="2"/>
    <x v="2"/>
    <x v="2"/>
    <x v="1"/>
    <x v="1"/>
    <n v="1368.68"/>
    <n v="5"/>
    <n v="0.1"/>
    <n v="329.76"/>
  </r>
  <r>
    <n v="6161"/>
    <s v="NZ-2023-935638"/>
    <x v="505"/>
    <d v="2023-03-26T00:00:00"/>
    <x v="0"/>
    <s v="Second Class"/>
    <s v="MA-8001"/>
    <s v="Matthew Miller"/>
    <x v="2"/>
    <x v="5"/>
    <x v="5"/>
    <x v="0"/>
    <x v="0"/>
    <n v="905.7"/>
    <n v="1"/>
    <n v="0.2"/>
    <n v="90.93"/>
  </r>
  <r>
    <n v="6162"/>
    <s v="NZ-2023-802404"/>
    <x v="1083"/>
    <d v="2023-11-04T00:00:00"/>
    <x v="0"/>
    <s v="First Class"/>
    <s v="NI-7443"/>
    <s v="Nicholas Best"/>
    <x v="1"/>
    <x v="1"/>
    <x v="1"/>
    <x v="0"/>
    <x v="4"/>
    <n v="874.35"/>
    <n v="5"/>
    <n v="0"/>
    <n v="75.290000000000006"/>
  </r>
  <r>
    <n v="6163"/>
    <s v="NZ-2024-697877"/>
    <x v="269"/>
    <d v="2024-04-01T00:00:00"/>
    <x v="2"/>
    <s v="Second Class"/>
    <s v="MA-1834"/>
    <s v="Mark Hills"/>
    <x v="0"/>
    <x v="4"/>
    <x v="4"/>
    <x v="0"/>
    <x v="6"/>
    <n v="243.52"/>
    <n v="1"/>
    <n v="0"/>
    <n v="26.94"/>
  </r>
  <r>
    <n v="6164"/>
    <s v="NZ-2023-304884"/>
    <x v="718"/>
    <d v="2023-09-08T00:00:00"/>
    <x v="0"/>
    <s v="Same Day"/>
    <s v="KA-5580"/>
    <s v="Katrina Marfell-Rutherford"/>
    <x v="0"/>
    <x v="9"/>
    <x v="6"/>
    <x v="1"/>
    <x v="1"/>
    <n v="1084.8399999999999"/>
    <n v="1"/>
    <n v="0"/>
    <n v="257.69"/>
  </r>
  <r>
    <n v="6165"/>
    <s v="NZ-2024-668915"/>
    <x v="1026"/>
    <d v="2024-11-13T00:00:00"/>
    <x v="2"/>
    <s v="Same Day"/>
    <s v="ED-8631"/>
    <s v="Eden Atkinson-Pedersen"/>
    <x v="1"/>
    <x v="2"/>
    <x v="2"/>
    <x v="0"/>
    <x v="4"/>
    <n v="169.57"/>
    <n v="6"/>
    <n v="0"/>
    <n v="13.05"/>
  </r>
  <r>
    <n v="6166"/>
    <s v="NZ-2023-615894"/>
    <x v="841"/>
    <d v="2023-02-14T00:00:00"/>
    <x v="0"/>
    <s v="Standard Class"/>
    <s v="AN-8465"/>
    <s v="Andrew Gunn"/>
    <x v="2"/>
    <x v="0"/>
    <x v="0"/>
    <x v="2"/>
    <x v="11"/>
    <n v="372.9"/>
    <n v="3"/>
    <n v="0"/>
    <n v="85.03"/>
  </r>
  <r>
    <n v="6167"/>
    <s v="NZ-2022-125895"/>
    <x v="798"/>
    <d v="2022-03-18T00:00:00"/>
    <x v="4"/>
    <s v="Same Day"/>
    <s v="DE-9853"/>
    <s v="Dean Miller"/>
    <x v="1"/>
    <x v="6"/>
    <x v="6"/>
    <x v="0"/>
    <x v="10"/>
    <n v="813.07"/>
    <n v="4"/>
    <n v="0.1"/>
    <n v="115.31"/>
  </r>
  <r>
    <n v="6168"/>
    <s v="NZ-2023-861948"/>
    <x v="937"/>
    <d v="2023-04-24T00:00:00"/>
    <x v="0"/>
    <s v="Second Class"/>
    <s v="JA-2055"/>
    <s v="James Rickard"/>
    <x v="1"/>
    <x v="8"/>
    <x v="8"/>
    <x v="1"/>
    <x v="8"/>
    <n v="1179.55"/>
    <n v="1"/>
    <n v="0.2"/>
    <n v="161.16999999999999"/>
  </r>
  <r>
    <n v="6169"/>
    <s v="NZ-2025-127266"/>
    <x v="56"/>
    <d v="2025-04-12T00:00:00"/>
    <x v="3"/>
    <s v="Same Day"/>
    <s v="SH-8334"/>
    <s v="Shania Burton"/>
    <x v="1"/>
    <x v="6"/>
    <x v="6"/>
    <x v="2"/>
    <x v="2"/>
    <n v="1370.26"/>
    <n v="10"/>
    <n v="0.1"/>
    <n v="22.11"/>
  </r>
  <r>
    <n v="6170"/>
    <s v="NZ-2025-427967"/>
    <x v="1145"/>
    <d v="2025-02-25T00:00:00"/>
    <x v="3"/>
    <s v="Standard Class"/>
    <s v="LA-8846"/>
    <s v="Lauren Thomas"/>
    <x v="1"/>
    <x v="0"/>
    <x v="0"/>
    <x v="1"/>
    <x v="8"/>
    <n v="160.81"/>
    <n v="5"/>
    <n v="0"/>
    <n v="2.88"/>
  </r>
  <r>
    <n v="6171"/>
    <s v="NZ-2022-766690"/>
    <x v="1276"/>
    <d v="2022-02-04T00:00:00"/>
    <x v="4"/>
    <s v="Same Day"/>
    <s v="RO-4409"/>
    <s v="Robert Ryan"/>
    <x v="1"/>
    <x v="3"/>
    <x v="3"/>
    <x v="2"/>
    <x v="5"/>
    <n v="60.28"/>
    <n v="4"/>
    <n v="0.2"/>
    <n v="1.34"/>
  </r>
  <r>
    <n v="6172"/>
    <s v="NZ-2022-253542"/>
    <x v="234"/>
    <d v="2022-07-28T00:00:00"/>
    <x v="4"/>
    <s v="Second Class"/>
    <s v="LE-9342"/>
    <s v="Leah McKay"/>
    <x v="0"/>
    <x v="5"/>
    <x v="5"/>
    <x v="0"/>
    <x v="6"/>
    <n v="1185.92"/>
    <n v="10"/>
    <n v="0.1"/>
    <n v="50.45"/>
  </r>
  <r>
    <n v="6173"/>
    <s v="NZ-2022-324030"/>
    <x v="497"/>
    <d v="2022-02-18T00:00:00"/>
    <x v="4"/>
    <s v="Standard Class"/>
    <s v="AM-4066"/>
    <s v="Amber Kay"/>
    <x v="2"/>
    <x v="6"/>
    <x v="6"/>
    <x v="0"/>
    <x v="4"/>
    <n v="574.95000000000005"/>
    <n v="6"/>
    <n v="0.15"/>
    <n v="104.68"/>
  </r>
  <r>
    <n v="6174"/>
    <s v="NZ-2024-258543"/>
    <x v="983"/>
    <d v="2024-10-05T00:00:00"/>
    <x v="2"/>
    <s v="Same Day"/>
    <s v="BR-1443"/>
    <s v="Bronwyn Bishop"/>
    <x v="2"/>
    <x v="1"/>
    <x v="1"/>
    <x v="2"/>
    <x v="2"/>
    <n v="133.47"/>
    <n v="7"/>
    <n v="0"/>
    <n v="28.87"/>
  </r>
  <r>
    <n v="6175"/>
    <s v="NZ-2023-613983"/>
    <x v="1313"/>
    <d v="2023-06-26T00:00:00"/>
    <x v="0"/>
    <s v="Second Class"/>
    <s v="KE-2901"/>
    <s v="Kevin Neal-Field"/>
    <x v="2"/>
    <x v="5"/>
    <x v="5"/>
    <x v="2"/>
    <x v="5"/>
    <n v="412.43"/>
    <n v="4"/>
    <n v="0.15"/>
    <n v="1.5"/>
  </r>
  <r>
    <n v="6176"/>
    <s v="NZ-2022-883069"/>
    <x v="463"/>
    <d v="2022-02-15T00:00:00"/>
    <x v="4"/>
    <s v="Same Day"/>
    <s v="ST-7024"/>
    <s v="Stephanie Fleming"/>
    <x v="2"/>
    <x v="6"/>
    <x v="6"/>
    <x v="1"/>
    <x v="3"/>
    <n v="937.83"/>
    <n v="8"/>
    <n v="0"/>
    <n v="154.08000000000001"/>
  </r>
  <r>
    <n v="6177"/>
    <s v="NZ-2025-938007"/>
    <x v="730"/>
    <d v="2025-06-07T00:00:00"/>
    <x v="3"/>
    <s v="Standard Class"/>
    <s v="BE-7102"/>
    <s v="Benjamin Taylor-Osborne"/>
    <x v="2"/>
    <x v="7"/>
    <x v="7"/>
    <x v="2"/>
    <x v="11"/>
    <n v="571.79"/>
    <n v="1"/>
    <n v="0"/>
    <n v="87.21"/>
  </r>
  <r>
    <n v="6178"/>
    <s v="NZ-2021-366878"/>
    <x v="1419"/>
    <d v="2021-11-12T00:00:00"/>
    <x v="1"/>
    <s v="First Class"/>
    <s v="JE-5236"/>
    <s v="Jessica Ford"/>
    <x v="2"/>
    <x v="8"/>
    <x v="8"/>
    <x v="1"/>
    <x v="1"/>
    <n v="1291.17"/>
    <n v="2"/>
    <n v="0"/>
    <n v="289.41000000000003"/>
  </r>
  <r>
    <n v="6179"/>
    <s v="NZ-2022-344538"/>
    <x v="988"/>
    <d v="2022-11-05T00:00:00"/>
    <x v="4"/>
    <s v="Standard Class"/>
    <s v="ZO-3413"/>
    <s v="Zoe Johnston"/>
    <x v="1"/>
    <x v="3"/>
    <x v="3"/>
    <x v="0"/>
    <x v="0"/>
    <n v="1111.94"/>
    <n v="10"/>
    <n v="0.1"/>
    <n v="14.61"/>
  </r>
  <r>
    <n v="6180"/>
    <s v="NZ-2023-941608"/>
    <x v="1232"/>
    <d v="2023-08-18T00:00:00"/>
    <x v="0"/>
    <s v="Second Class"/>
    <s v="SH-1244"/>
    <s v="Sharon Johnston"/>
    <x v="0"/>
    <x v="0"/>
    <x v="0"/>
    <x v="1"/>
    <x v="7"/>
    <n v="1385.63"/>
    <n v="8"/>
    <n v="0"/>
    <n v="0.42"/>
  </r>
  <r>
    <n v="6181"/>
    <s v="NZ-2023-829830"/>
    <x v="1137"/>
    <d v="2023-03-07T00:00:00"/>
    <x v="0"/>
    <s v="First Class"/>
    <s v="JA-3679"/>
    <s v="Jason Hogg"/>
    <x v="0"/>
    <x v="7"/>
    <x v="7"/>
    <x v="2"/>
    <x v="5"/>
    <n v="976.62"/>
    <n v="4"/>
    <n v="0.15"/>
    <n v="68.650000000000006"/>
  </r>
  <r>
    <n v="6182"/>
    <s v="NZ-2023-515131"/>
    <x v="689"/>
    <d v="2023-01-06T00:00:00"/>
    <x v="0"/>
    <s v="Standard Class"/>
    <s v="MA-8299"/>
    <s v="Maddison Marshall"/>
    <x v="1"/>
    <x v="7"/>
    <x v="7"/>
    <x v="2"/>
    <x v="5"/>
    <n v="963.18"/>
    <n v="1"/>
    <n v="0.2"/>
    <n v="155.22"/>
  </r>
  <r>
    <n v="6183"/>
    <s v="NZ-2024-720229"/>
    <x v="862"/>
    <d v="2024-01-14T00:00:00"/>
    <x v="2"/>
    <s v="Standard Class"/>
    <s v="DE-1566"/>
    <s v="Deborah Anderson"/>
    <x v="1"/>
    <x v="5"/>
    <x v="5"/>
    <x v="0"/>
    <x v="0"/>
    <n v="299.10000000000002"/>
    <n v="3"/>
    <n v="0"/>
    <n v="41.41"/>
  </r>
  <r>
    <n v="6184"/>
    <s v="NZ-2024-391425"/>
    <x v="208"/>
    <d v="2024-05-27T00:00:00"/>
    <x v="2"/>
    <s v="Same Day"/>
    <s v="SH-5101"/>
    <s v="Shannon Ryan-Wong"/>
    <x v="0"/>
    <x v="0"/>
    <x v="0"/>
    <x v="2"/>
    <x v="11"/>
    <n v="1210.5899999999999"/>
    <n v="3"/>
    <n v="0.15"/>
    <n v="53.43"/>
  </r>
  <r>
    <n v="6185"/>
    <s v="NZ-2024-469528"/>
    <x v="187"/>
    <d v="2024-07-13T00:00:00"/>
    <x v="2"/>
    <s v="First Class"/>
    <s v="OL-1977"/>
    <s v="Olivia Carpenter-McGrath"/>
    <x v="2"/>
    <x v="3"/>
    <x v="3"/>
    <x v="1"/>
    <x v="7"/>
    <n v="716.91"/>
    <n v="9"/>
    <n v="0.2"/>
    <n v="13.83"/>
  </r>
  <r>
    <n v="6186"/>
    <s v="NZ-2022-367121"/>
    <x v="398"/>
    <d v="2022-12-02T00:00:00"/>
    <x v="4"/>
    <s v="Same Day"/>
    <s v="TA-2728"/>
    <s v="Tamati Taylor"/>
    <x v="2"/>
    <x v="7"/>
    <x v="7"/>
    <x v="2"/>
    <x v="11"/>
    <n v="1396.95"/>
    <n v="9"/>
    <n v="0.1"/>
    <n v="64.42"/>
  </r>
  <r>
    <n v="6187"/>
    <s v="NZ-2025-305122"/>
    <x v="666"/>
    <d v="2025-05-07T00:00:00"/>
    <x v="3"/>
    <s v="Standard Class"/>
    <s v="JO-8594"/>
    <s v="Jordan Baird-Adams"/>
    <x v="1"/>
    <x v="4"/>
    <x v="4"/>
    <x v="1"/>
    <x v="8"/>
    <n v="1375"/>
    <n v="4"/>
    <n v="0.1"/>
    <n v="8.77"/>
  </r>
  <r>
    <n v="6188"/>
    <s v="NZ-2023-233503"/>
    <x v="73"/>
    <d v="2023-04-09T00:00:00"/>
    <x v="0"/>
    <s v="Second Class"/>
    <s v="LI-6393"/>
    <s v="Lisa Pickering"/>
    <x v="1"/>
    <x v="9"/>
    <x v="6"/>
    <x v="1"/>
    <x v="3"/>
    <n v="214.04"/>
    <n v="2"/>
    <n v="0.1"/>
    <n v="36.89"/>
  </r>
  <r>
    <n v="6189"/>
    <s v="NZ-2023-658896"/>
    <x v="1285"/>
    <d v="2023-05-26T00:00:00"/>
    <x v="0"/>
    <s v="Same Day"/>
    <s v="AL-5822"/>
    <s v="Alyssa Black-Donaldson"/>
    <x v="2"/>
    <x v="2"/>
    <x v="2"/>
    <x v="1"/>
    <x v="1"/>
    <n v="1059.75"/>
    <n v="3"/>
    <n v="0.2"/>
    <n v="72.040000000000006"/>
  </r>
  <r>
    <n v="6190"/>
    <s v="NZ-2023-261151"/>
    <x v="807"/>
    <d v="2023-11-28T00:00:00"/>
    <x v="0"/>
    <s v="Same Day"/>
    <s v="SO-6435"/>
    <s v="Sophia Boyce-Baldick"/>
    <x v="0"/>
    <x v="2"/>
    <x v="2"/>
    <x v="1"/>
    <x v="1"/>
    <n v="98.59"/>
    <n v="3"/>
    <n v="0.2"/>
    <n v="3.97"/>
  </r>
  <r>
    <n v="6191"/>
    <s v="NZ-2021-648897"/>
    <x v="230"/>
    <d v="2021-11-05T00:00:00"/>
    <x v="1"/>
    <s v="First Class"/>
    <s v="CA-2681"/>
    <s v="Cameron Henderson"/>
    <x v="2"/>
    <x v="9"/>
    <x v="6"/>
    <x v="1"/>
    <x v="3"/>
    <n v="166.01"/>
    <n v="4"/>
    <n v="0.15"/>
    <n v="13.35"/>
  </r>
  <r>
    <n v="6192"/>
    <s v="NZ-2023-251546"/>
    <x v="1290"/>
    <d v="2023-06-20T00:00:00"/>
    <x v="0"/>
    <s v="First Class"/>
    <s v="SU-7054"/>
    <s v="Susan Saunders-Griffiths"/>
    <x v="0"/>
    <x v="5"/>
    <x v="5"/>
    <x v="2"/>
    <x v="9"/>
    <n v="918.85"/>
    <n v="8"/>
    <n v="0.15"/>
    <n v="88.09"/>
  </r>
  <r>
    <n v="6193"/>
    <s v="NZ-2024-798627"/>
    <x v="536"/>
    <d v="2024-09-23T00:00:00"/>
    <x v="2"/>
    <s v="Same Day"/>
    <s v="VA-8219"/>
    <s v="Vanessa Roberts"/>
    <x v="1"/>
    <x v="3"/>
    <x v="3"/>
    <x v="1"/>
    <x v="7"/>
    <n v="276.24"/>
    <n v="3"/>
    <n v="0.15"/>
    <n v="35.590000000000003"/>
  </r>
  <r>
    <n v="6194"/>
    <s v="NZ-2024-981783"/>
    <x v="377"/>
    <d v="2024-10-03T00:00:00"/>
    <x v="2"/>
    <s v="First Class"/>
    <s v="GL-7456"/>
    <s v="Glen Paton"/>
    <x v="2"/>
    <x v="1"/>
    <x v="1"/>
    <x v="0"/>
    <x v="4"/>
    <n v="1443.46"/>
    <n v="2"/>
    <n v="0"/>
    <n v="424.75"/>
  </r>
  <r>
    <n v="6195"/>
    <s v="NZ-2023-425696"/>
    <x v="476"/>
    <d v="2023-02-25T00:00:00"/>
    <x v="0"/>
    <s v="Standard Class"/>
    <s v="ST-4706"/>
    <s v="Stephanie Chapman"/>
    <x v="2"/>
    <x v="7"/>
    <x v="7"/>
    <x v="0"/>
    <x v="10"/>
    <n v="228.46"/>
    <n v="5"/>
    <n v="0.2"/>
    <n v="31.91"/>
  </r>
  <r>
    <n v="6196"/>
    <s v="NZ-2021-392378"/>
    <x v="836"/>
    <d v="2021-12-02T00:00:00"/>
    <x v="1"/>
    <s v="First Class"/>
    <s v="PH-5506"/>
    <s v="Philippa Douglas"/>
    <x v="1"/>
    <x v="9"/>
    <x v="6"/>
    <x v="0"/>
    <x v="0"/>
    <n v="996.18"/>
    <n v="5"/>
    <n v="0.2"/>
    <n v="133.19"/>
  </r>
  <r>
    <n v="6197"/>
    <s v="NZ-2023-968989"/>
    <x v="233"/>
    <d v="2023-07-23T00:00:00"/>
    <x v="0"/>
    <s v="Standard Class"/>
    <s v="CA-4970"/>
    <s v="Carolyn Grant-Lloyd"/>
    <x v="0"/>
    <x v="8"/>
    <x v="8"/>
    <x v="2"/>
    <x v="5"/>
    <n v="1476.56"/>
    <n v="7"/>
    <n v="0.15"/>
    <n v="77.88"/>
  </r>
  <r>
    <n v="6198"/>
    <s v="NZ-2025-483155"/>
    <x v="130"/>
    <d v="2025-01-18T00:00:00"/>
    <x v="3"/>
    <s v="Same Day"/>
    <s v="HA-4932"/>
    <s v="Hamish Hoskins"/>
    <x v="2"/>
    <x v="6"/>
    <x v="6"/>
    <x v="1"/>
    <x v="7"/>
    <n v="786.7"/>
    <n v="9"/>
    <n v="0.2"/>
    <n v="5.6"/>
  </r>
  <r>
    <n v="6199"/>
    <s v="NZ-2024-758434"/>
    <x v="1343"/>
    <d v="2024-04-16T00:00:00"/>
    <x v="2"/>
    <s v="Standard Class"/>
    <s v="NA-7482"/>
    <s v="Natalie Smith-Clifford"/>
    <x v="2"/>
    <x v="9"/>
    <x v="6"/>
    <x v="1"/>
    <x v="1"/>
    <n v="1360.87"/>
    <n v="5"/>
    <n v="0.15"/>
    <n v="156.72999999999999"/>
  </r>
  <r>
    <n v="6200"/>
    <s v="NZ-2022-698798"/>
    <x v="684"/>
    <d v="2022-08-24T00:00:00"/>
    <x v="4"/>
    <s v="Standard Class"/>
    <s v="HA-3616"/>
    <s v="Harley Bird"/>
    <x v="0"/>
    <x v="9"/>
    <x v="6"/>
    <x v="2"/>
    <x v="2"/>
    <n v="1014.37"/>
    <n v="9"/>
    <n v="0.15"/>
    <n v="129.38"/>
  </r>
  <r>
    <n v="6201"/>
    <s v="NZ-2024-607115"/>
    <x v="373"/>
    <d v="2024-01-17T00:00:00"/>
    <x v="2"/>
    <s v="First Class"/>
    <s v="KY-2773"/>
    <s v="Kylie Reid-Parker"/>
    <x v="0"/>
    <x v="6"/>
    <x v="6"/>
    <x v="2"/>
    <x v="11"/>
    <n v="474.24"/>
    <n v="8"/>
    <n v="0"/>
    <n v="22.37"/>
  </r>
  <r>
    <n v="6202"/>
    <s v="NZ-2024-252280"/>
    <x v="1418"/>
    <d v="2024-05-20T00:00:00"/>
    <x v="2"/>
    <s v="First Class"/>
    <s v="LA-3010"/>
    <s v="Laura Clarke"/>
    <x v="1"/>
    <x v="7"/>
    <x v="7"/>
    <x v="2"/>
    <x v="5"/>
    <n v="37.01"/>
    <n v="9"/>
    <n v="0.15"/>
    <n v="4.29"/>
  </r>
  <r>
    <n v="6203"/>
    <s v="NZ-2021-990043"/>
    <x v="424"/>
    <d v="2021-12-23T00:00:00"/>
    <x v="1"/>
    <s v="Standard Class"/>
    <s v="WA-7598"/>
    <s v="Wayne Field-Ward"/>
    <x v="2"/>
    <x v="3"/>
    <x v="3"/>
    <x v="2"/>
    <x v="9"/>
    <n v="881.48"/>
    <n v="3"/>
    <n v="0.15"/>
    <n v="116.54"/>
  </r>
  <r>
    <n v="6204"/>
    <s v="NZ-2024-139419"/>
    <x v="653"/>
    <d v="2024-08-17T00:00:00"/>
    <x v="2"/>
    <s v="Same Day"/>
    <s v="OL-6648"/>
    <s v="Olive Sixtus"/>
    <x v="1"/>
    <x v="6"/>
    <x v="6"/>
    <x v="1"/>
    <x v="1"/>
    <n v="75.040000000000006"/>
    <n v="6"/>
    <n v="0.15"/>
    <n v="8.66"/>
  </r>
  <r>
    <n v="6205"/>
    <s v="NZ-2023-927999"/>
    <x v="608"/>
    <d v="2023-06-21T00:00:00"/>
    <x v="0"/>
    <s v="Standard Class"/>
    <s v="DE-5584"/>
    <s v="Derek Lee-Sheridan"/>
    <x v="1"/>
    <x v="0"/>
    <x v="0"/>
    <x v="1"/>
    <x v="7"/>
    <n v="419.11"/>
    <n v="3"/>
    <n v="0"/>
    <n v="94.09"/>
  </r>
  <r>
    <n v="6206"/>
    <s v="NZ-2025-240737"/>
    <x v="13"/>
    <d v="2025-03-01T00:00:00"/>
    <x v="3"/>
    <s v="Same Day"/>
    <s v="SA-7813"/>
    <s v="Sarah Wells"/>
    <x v="2"/>
    <x v="6"/>
    <x v="6"/>
    <x v="2"/>
    <x v="9"/>
    <n v="1371.66"/>
    <n v="9"/>
    <n v="0"/>
    <n v="62.23"/>
  </r>
  <r>
    <n v="6207"/>
    <s v="NZ-2022-532850"/>
    <x v="582"/>
    <d v="2022-09-14T00:00:00"/>
    <x v="4"/>
    <s v="First Class"/>
    <s v="MI-6058"/>
    <s v="Michele Franklin"/>
    <x v="0"/>
    <x v="5"/>
    <x v="5"/>
    <x v="1"/>
    <x v="1"/>
    <n v="666.13"/>
    <n v="10"/>
    <n v="0.1"/>
    <n v="43.86"/>
  </r>
  <r>
    <n v="6208"/>
    <s v="NZ-2022-811600"/>
    <x v="55"/>
    <d v="2022-06-22T00:00:00"/>
    <x v="4"/>
    <s v="First Class"/>
    <s v="LI-3506"/>
    <s v="Liam Smith"/>
    <x v="2"/>
    <x v="7"/>
    <x v="7"/>
    <x v="1"/>
    <x v="1"/>
    <n v="414.34"/>
    <n v="5"/>
    <n v="0"/>
    <n v="113.3"/>
  </r>
  <r>
    <n v="6209"/>
    <s v="NZ-2021-850813"/>
    <x v="207"/>
    <d v="2021-12-07T00:00:00"/>
    <x v="1"/>
    <s v="Second Class"/>
    <s v="ED-7871"/>
    <s v="Edward Baker"/>
    <x v="1"/>
    <x v="9"/>
    <x v="6"/>
    <x v="0"/>
    <x v="0"/>
    <n v="876.83"/>
    <n v="4"/>
    <n v="0.2"/>
    <n v="82.76"/>
  </r>
  <r>
    <n v="6210"/>
    <s v="NZ-2024-437561"/>
    <x v="891"/>
    <d v="2024-03-01T00:00:00"/>
    <x v="2"/>
    <s v="Same Day"/>
    <s v="BE-1915"/>
    <s v="Benjamin Johnston"/>
    <x v="2"/>
    <x v="6"/>
    <x v="6"/>
    <x v="2"/>
    <x v="9"/>
    <n v="893.35"/>
    <n v="5"/>
    <n v="0"/>
    <n v="223.48"/>
  </r>
  <r>
    <n v="6211"/>
    <s v="NZ-2024-199980"/>
    <x v="151"/>
    <d v="2024-09-06T00:00:00"/>
    <x v="2"/>
    <s v="First Class"/>
    <s v="LO-1494"/>
    <s v="Lorraine Taylor"/>
    <x v="0"/>
    <x v="7"/>
    <x v="7"/>
    <x v="2"/>
    <x v="9"/>
    <n v="530.1"/>
    <n v="3"/>
    <n v="0.15"/>
    <n v="40.700000000000003"/>
  </r>
  <r>
    <n v="6212"/>
    <s v="NZ-2024-876031"/>
    <x v="591"/>
    <d v="2024-04-08T00:00:00"/>
    <x v="2"/>
    <s v="Second Class"/>
    <s v="EM-5577"/>
    <s v="Emily Goodwin-Weston"/>
    <x v="2"/>
    <x v="5"/>
    <x v="5"/>
    <x v="1"/>
    <x v="1"/>
    <n v="1085.49"/>
    <n v="1"/>
    <n v="0"/>
    <n v="290.26"/>
  </r>
  <r>
    <n v="6213"/>
    <s v="NZ-2023-372069"/>
    <x v="1006"/>
    <d v="2023-08-14T00:00:00"/>
    <x v="0"/>
    <s v="Standard Class"/>
    <s v="CH-2111"/>
    <s v="Cheryl Rickard"/>
    <x v="0"/>
    <x v="2"/>
    <x v="2"/>
    <x v="0"/>
    <x v="4"/>
    <n v="761.18"/>
    <n v="9"/>
    <n v="0.1"/>
    <n v="5.59"/>
  </r>
  <r>
    <n v="6214"/>
    <s v="NZ-2023-405622"/>
    <x v="686"/>
    <d v="2023-12-26T00:00:00"/>
    <x v="0"/>
    <s v="Standard Class"/>
    <s v="MU-5735"/>
    <s v="Murray Walton"/>
    <x v="2"/>
    <x v="9"/>
    <x v="6"/>
    <x v="2"/>
    <x v="11"/>
    <n v="759.39"/>
    <n v="9"/>
    <n v="0.15"/>
    <n v="-0.15"/>
  </r>
  <r>
    <n v="6215"/>
    <s v="NZ-2023-636146"/>
    <x v="787"/>
    <d v="2023-03-02T00:00:00"/>
    <x v="0"/>
    <s v="Same Day"/>
    <s v="LI-6522"/>
    <s v="Lisa Marfell"/>
    <x v="1"/>
    <x v="4"/>
    <x v="4"/>
    <x v="2"/>
    <x v="9"/>
    <n v="259.7"/>
    <n v="10"/>
    <n v="0.2"/>
    <n v="42.43"/>
  </r>
  <r>
    <n v="6216"/>
    <s v="NZ-2024-956032"/>
    <x v="168"/>
    <d v="2024-09-21T00:00:00"/>
    <x v="2"/>
    <s v="Second Class"/>
    <s v="JA-7514"/>
    <s v="Jacob Duncan"/>
    <x v="1"/>
    <x v="8"/>
    <x v="8"/>
    <x v="2"/>
    <x v="11"/>
    <n v="1228.5"/>
    <n v="4"/>
    <n v="0.15"/>
    <n v="148.11000000000001"/>
  </r>
  <r>
    <n v="6217"/>
    <s v="NZ-2025-993788"/>
    <x v="138"/>
    <d v="2025-01-08T00:00:00"/>
    <x v="3"/>
    <s v="Second Class"/>
    <s v="EM-1909"/>
    <s v="Emma Stewart"/>
    <x v="1"/>
    <x v="1"/>
    <x v="1"/>
    <x v="2"/>
    <x v="5"/>
    <n v="607.32000000000005"/>
    <n v="4"/>
    <n v="0"/>
    <n v="65.34"/>
  </r>
  <r>
    <n v="6218"/>
    <s v="NZ-2023-237920"/>
    <x v="1134"/>
    <d v="2023-09-05T00:00:00"/>
    <x v="0"/>
    <s v="First Class"/>
    <s v="PA-2684"/>
    <s v="Patricia O'Leary"/>
    <x v="2"/>
    <x v="7"/>
    <x v="7"/>
    <x v="0"/>
    <x v="4"/>
    <n v="877.47"/>
    <n v="8"/>
    <n v="0.2"/>
    <n v="147.86000000000001"/>
  </r>
  <r>
    <n v="6219"/>
    <s v="NZ-2021-371501"/>
    <x v="904"/>
    <d v="2021-07-23T00:00:00"/>
    <x v="1"/>
    <s v="Standard Class"/>
    <s v="NI-7086"/>
    <s v="Nikau McLean"/>
    <x v="0"/>
    <x v="2"/>
    <x v="2"/>
    <x v="2"/>
    <x v="11"/>
    <n v="1381.51"/>
    <n v="6"/>
    <n v="0.15"/>
    <n v="148.93"/>
  </r>
  <r>
    <n v="6220"/>
    <s v="NZ-2022-124075"/>
    <x v="396"/>
    <d v="2022-02-15T00:00:00"/>
    <x v="4"/>
    <s v="Second Class"/>
    <s v="TY-7360"/>
    <s v="Tyler Wood"/>
    <x v="2"/>
    <x v="3"/>
    <x v="3"/>
    <x v="0"/>
    <x v="4"/>
    <n v="357.04"/>
    <n v="10"/>
    <n v="0.1"/>
    <n v="32.36"/>
  </r>
  <r>
    <n v="6221"/>
    <s v="NZ-2024-130161"/>
    <x v="947"/>
    <d v="2024-02-21T00:00:00"/>
    <x v="2"/>
    <s v="Same Day"/>
    <s v="SI-5356"/>
    <s v="Simon Edwards"/>
    <x v="0"/>
    <x v="7"/>
    <x v="7"/>
    <x v="0"/>
    <x v="0"/>
    <n v="1349.89"/>
    <n v="8"/>
    <n v="0"/>
    <n v="279.08999999999997"/>
  </r>
  <r>
    <n v="6222"/>
    <s v="NZ-2022-870387"/>
    <x v="255"/>
    <d v="2022-09-25T00:00:00"/>
    <x v="4"/>
    <s v="Standard Class"/>
    <s v="IH-5188"/>
    <s v="Ihaia Russell-Banks"/>
    <x v="0"/>
    <x v="9"/>
    <x v="6"/>
    <x v="2"/>
    <x v="2"/>
    <n v="239.45"/>
    <n v="2"/>
    <n v="0.1"/>
    <n v="18.739999999999998"/>
  </r>
  <r>
    <n v="6223"/>
    <s v="NZ-2023-716286"/>
    <x v="757"/>
    <d v="2023-04-05T00:00:00"/>
    <x v="0"/>
    <s v="Second Class"/>
    <s v="JO-3063"/>
    <s v="John Peters"/>
    <x v="0"/>
    <x v="8"/>
    <x v="8"/>
    <x v="0"/>
    <x v="10"/>
    <n v="680.76"/>
    <n v="9"/>
    <n v="0.2"/>
    <n v="127.97"/>
  </r>
  <r>
    <n v="6224"/>
    <s v="NZ-2023-547648"/>
    <x v="549"/>
    <d v="2023-02-17T00:00:00"/>
    <x v="0"/>
    <s v="First Class"/>
    <s v="BE-4117"/>
    <s v="Benjamin Gray"/>
    <x v="0"/>
    <x v="8"/>
    <x v="8"/>
    <x v="1"/>
    <x v="8"/>
    <n v="1398.62"/>
    <n v="2"/>
    <n v="0"/>
    <n v="289.68"/>
  </r>
  <r>
    <n v="6225"/>
    <s v="NZ-2023-726245"/>
    <x v="161"/>
    <d v="2023-04-13T00:00:00"/>
    <x v="0"/>
    <s v="Same Day"/>
    <s v="JA-6174"/>
    <s v="Jane Murphy-Lee"/>
    <x v="2"/>
    <x v="9"/>
    <x v="6"/>
    <x v="2"/>
    <x v="2"/>
    <n v="1249.1199999999999"/>
    <n v="3"/>
    <n v="0.15"/>
    <n v="112.39"/>
  </r>
  <r>
    <n v="6226"/>
    <s v="NZ-2024-863807"/>
    <x v="100"/>
    <d v="2024-01-02T00:00:00"/>
    <x v="2"/>
    <s v="First Class"/>
    <s v="ED-6060"/>
    <s v="Edward Law"/>
    <x v="0"/>
    <x v="2"/>
    <x v="2"/>
    <x v="0"/>
    <x v="6"/>
    <n v="561.79999999999995"/>
    <n v="9"/>
    <n v="0"/>
    <n v="109.39"/>
  </r>
  <r>
    <n v="6227"/>
    <s v="NZ-2025-741376"/>
    <x v="1334"/>
    <d v="2025-03-15T00:00:00"/>
    <x v="3"/>
    <s v="Standard Class"/>
    <s v="WI-6273"/>
    <s v="William Jones-Carson"/>
    <x v="1"/>
    <x v="1"/>
    <x v="1"/>
    <x v="2"/>
    <x v="2"/>
    <n v="121.39"/>
    <n v="5"/>
    <n v="0.2"/>
    <n v="-1.1499999999999999"/>
  </r>
  <r>
    <n v="6228"/>
    <s v="NZ-2024-108669"/>
    <x v="1025"/>
    <d v="2024-01-05T00:00:00"/>
    <x v="2"/>
    <s v="Second Class"/>
    <s v="ED-3688"/>
    <s v="Edward Davis"/>
    <x v="0"/>
    <x v="5"/>
    <x v="5"/>
    <x v="1"/>
    <x v="3"/>
    <n v="561.15"/>
    <n v="5"/>
    <n v="0"/>
    <n v="54.16"/>
  </r>
  <r>
    <n v="6229"/>
    <s v="NZ-2023-109804"/>
    <x v="869"/>
    <d v="2023-01-15T00:00:00"/>
    <x v="0"/>
    <s v="First Class"/>
    <s v="DA-2657"/>
    <s v="David Evans"/>
    <x v="0"/>
    <x v="4"/>
    <x v="4"/>
    <x v="2"/>
    <x v="11"/>
    <n v="883.95"/>
    <n v="3"/>
    <n v="0"/>
    <n v="5.35"/>
  </r>
  <r>
    <n v="6230"/>
    <s v="NZ-2024-184195"/>
    <x v="835"/>
    <d v="2024-02-05T00:00:00"/>
    <x v="2"/>
    <s v="Standard Class"/>
    <s v="JU-2724"/>
    <s v="Judith Adams-Turner"/>
    <x v="0"/>
    <x v="4"/>
    <x v="4"/>
    <x v="1"/>
    <x v="7"/>
    <n v="1268.79"/>
    <n v="10"/>
    <n v="0.2"/>
    <n v="183.64"/>
  </r>
  <r>
    <n v="6231"/>
    <s v="NZ-2022-965427"/>
    <x v="178"/>
    <d v="2023-01-03T00:00:00"/>
    <x v="0"/>
    <s v="Second Class"/>
    <s v="DE-8140"/>
    <s v="Deborah Satherley"/>
    <x v="2"/>
    <x v="9"/>
    <x v="6"/>
    <x v="0"/>
    <x v="4"/>
    <n v="301.27999999999997"/>
    <n v="4"/>
    <n v="0.1"/>
    <n v="69.63"/>
  </r>
  <r>
    <n v="6232"/>
    <s v="NZ-2022-356153"/>
    <x v="642"/>
    <d v="2022-10-20T00:00:00"/>
    <x v="4"/>
    <s v="Second Class"/>
    <s v="SI-7437"/>
    <s v="Simon Campbell-Oliver"/>
    <x v="1"/>
    <x v="4"/>
    <x v="4"/>
    <x v="0"/>
    <x v="10"/>
    <n v="984.4"/>
    <n v="10"/>
    <n v="0.15"/>
    <n v="231.42"/>
  </r>
  <r>
    <n v="6233"/>
    <s v="NZ-2022-131244"/>
    <x v="457"/>
    <d v="2022-07-20T00:00:00"/>
    <x v="4"/>
    <s v="Second Class"/>
    <s v="GA-2398"/>
    <s v="Gareth Hickey"/>
    <x v="0"/>
    <x v="2"/>
    <x v="2"/>
    <x v="1"/>
    <x v="1"/>
    <n v="680.57"/>
    <n v="1"/>
    <n v="0.1"/>
    <n v="57.37"/>
  </r>
  <r>
    <n v="6234"/>
    <s v="NZ-2021-505996"/>
    <x v="284"/>
    <d v="2021-10-24T00:00:00"/>
    <x v="1"/>
    <s v="Standard Class"/>
    <s v="AN-9164"/>
    <s v="Andrea Gibson-Gray"/>
    <x v="2"/>
    <x v="8"/>
    <x v="8"/>
    <x v="2"/>
    <x v="2"/>
    <n v="263.14"/>
    <n v="2"/>
    <n v="0.15"/>
    <n v="58.66"/>
  </r>
  <r>
    <n v="6235"/>
    <s v="NZ-2022-475984"/>
    <x v="397"/>
    <d v="2022-11-25T00:00:00"/>
    <x v="4"/>
    <s v="Same Day"/>
    <s v="GA-5154"/>
    <s v="Gail Kerr"/>
    <x v="0"/>
    <x v="2"/>
    <x v="2"/>
    <x v="1"/>
    <x v="7"/>
    <n v="964.01"/>
    <n v="8"/>
    <n v="0.1"/>
    <n v="222.86"/>
  </r>
  <r>
    <n v="6236"/>
    <s v="NZ-2024-651493"/>
    <x v="1440"/>
    <d v="2024-08-12T00:00:00"/>
    <x v="2"/>
    <s v="Second Class"/>
    <s v="NI-7496"/>
    <s v="Nicholas Vercoe"/>
    <x v="0"/>
    <x v="5"/>
    <x v="5"/>
    <x v="0"/>
    <x v="10"/>
    <n v="1073.6199999999999"/>
    <n v="1"/>
    <n v="0.15"/>
    <n v="186.24"/>
  </r>
  <r>
    <n v="6237"/>
    <s v="NZ-2024-707461"/>
    <x v="1326"/>
    <d v="2024-09-13T00:00:00"/>
    <x v="2"/>
    <s v="Second Class"/>
    <s v="SA-8471"/>
    <s v="Sandra Hart"/>
    <x v="1"/>
    <x v="9"/>
    <x v="6"/>
    <x v="0"/>
    <x v="4"/>
    <n v="1162.75"/>
    <n v="6"/>
    <n v="0.2"/>
    <n v="2.36"/>
  </r>
  <r>
    <n v="6238"/>
    <s v="NZ-2022-288440"/>
    <x v="1088"/>
    <d v="2022-08-26T00:00:00"/>
    <x v="4"/>
    <s v="Second Class"/>
    <s v="JO-6454"/>
    <s v="Joanne Joe-Manning"/>
    <x v="2"/>
    <x v="4"/>
    <x v="4"/>
    <x v="1"/>
    <x v="8"/>
    <n v="1334.51"/>
    <n v="8"/>
    <n v="0.2"/>
    <n v="151.75"/>
  </r>
  <r>
    <n v="6239"/>
    <s v="NZ-2025-929134"/>
    <x v="306"/>
    <d v="2025-05-23T00:00:00"/>
    <x v="3"/>
    <s v="Same Day"/>
    <s v="TE-2301"/>
    <s v="Tegan Kelly"/>
    <x v="2"/>
    <x v="0"/>
    <x v="0"/>
    <x v="2"/>
    <x v="11"/>
    <n v="1200.72"/>
    <n v="8"/>
    <n v="0.15"/>
    <n v="-14.81"/>
  </r>
  <r>
    <n v="6240"/>
    <s v="NZ-2023-677347"/>
    <x v="1208"/>
    <d v="2023-08-04T00:00:00"/>
    <x v="0"/>
    <s v="Same Day"/>
    <s v="MA-4975"/>
    <s v="Mary Henderson"/>
    <x v="1"/>
    <x v="5"/>
    <x v="5"/>
    <x v="2"/>
    <x v="11"/>
    <n v="901.31"/>
    <n v="10"/>
    <n v="0.2"/>
    <n v="90.48"/>
  </r>
  <r>
    <n v="6241"/>
    <s v="NZ-2023-480898"/>
    <x v="1348"/>
    <d v="2023-01-15T00:00:00"/>
    <x v="0"/>
    <s v="Standard Class"/>
    <s v="JO-7478"/>
    <s v="Joanne Pollard"/>
    <x v="0"/>
    <x v="1"/>
    <x v="1"/>
    <x v="0"/>
    <x v="10"/>
    <n v="1434.54"/>
    <n v="4"/>
    <n v="0.1"/>
    <n v="157.47999999999999"/>
  </r>
  <r>
    <n v="6242"/>
    <s v="NZ-2022-466271"/>
    <x v="289"/>
    <d v="2022-05-21T00:00:00"/>
    <x v="4"/>
    <s v="Standard Class"/>
    <s v="WA-8183"/>
    <s v="Wayne York-Brown"/>
    <x v="2"/>
    <x v="2"/>
    <x v="2"/>
    <x v="0"/>
    <x v="10"/>
    <n v="773.4"/>
    <n v="1"/>
    <n v="0.1"/>
    <n v="41.97"/>
  </r>
  <r>
    <n v="6243"/>
    <s v="NZ-2024-874417"/>
    <x v="452"/>
    <d v="2024-12-31T00:00:00"/>
    <x v="2"/>
    <s v="Standard Class"/>
    <s v="EL-6877"/>
    <s v="Elizabeth Drake"/>
    <x v="0"/>
    <x v="3"/>
    <x v="3"/>
    <x v="0"/>
    <x v="6"/>
    <n v="1170.1199999999999"/>
    <n v="4"/>
    <n v="0.2"/>
    <n v="60.14"/>
  </r>
  <r>
    <n v="6244"/>
    <s v="NZ-2025-979106"/>
    <x v="339"/>
    <d v="2025-05-03T00:00:00"/>
    <x v="3"/>
    <s v="First Class"/>
    <s v="JO-2036"/>
    <s v="John Higgins"/>
    <x v="2"/>
    <x v="1"/>
    <x v="1"/>
    <x v="1"/>
    <x v="1"/>
    <n v="1281.5899999999999"/>
    <n v="7"/>
    <n v="0.15"/>
    <n v="55.05"/>
  </r>
  <r>
    <n v="6245"/>
    <s v="NZ-2022-122625"/>
    <x v="496"/>
    <d v="2022-09-11T00:00:00"/>
    <x v="4"/>
    <s v="First Class"/>
    <s v="JE-8441"/>
    <s v="Jeffrey Chandler"/>
    <x v="2"/>
    <x v="2"/>
    <x v="2"/>
    <x v="0"/>
    <x v="0"/>
    <n v="354.68"/>
    <n v="2"/>
    <n v="0.1"/>
    <n v="66.989999999999995"/>
  </r>
  <r>
    <n v="6246"/>
    <s v="NZ-2024-268819"/>
    <x v="801"/>
    <d v="2024-10-28T00:00:00"/>
    <x v="2"/>
    <s v="Same Day"/>
    <s v="MA-4044"/>
    <s v="Madison Waters-McCormick"/>
    <x v="1"/>
    <x v="3"/>
    <x v="3"/>
    <x v="0"/>
    <x v="6"/>
    <n v="1079.95"/>
    <n v="3"/>
    <n v="0"/>
    <n v="107.25"/>
  </r>
  <r>
    <n v="6247"/>
    <s v="NZ-2023-653262"/>
    <x v="1134"/>
    <d v="2023-09-03T00:00:00"/>
    <x v="0"/>
    <s v="Second Class"/>
    <s v="TO-4042"/>
    <s v="Toni Steele"/>
    <x v="0"/>
    <x v="0"/>
    <x v="0"/>
    <x v="1"/>
    <x v="1"/>
    <n v="899.29"/>
    <n v="5"/>
    <n v="0.15"/>
    <n v="31.18"/>
  </r>
  <r>
    <n v="6248"/>
    <s v="NZ-2022-960714"/>
    <x v="235"/>
    <d v="2022-12-12T00:00:00"/>
    <x v="4"/>
    <s v="First Class"/>
    <s v="RE-7408"/>
    <s v="Rebecca Baldick-Boyce"/>
    <x v="2"/>
    <x v="9"/>
    <x v="6"/>
    <x v="2"/>
    <x v="2"/>
    <n v="1320.01"/>
    <n v="6"/>
    <n v="0.15"/>
    <n v="132.06"/>
  </r>
  <r>
    <n v="6249"/>
    <s v="NZ-2021-541428"/>
    <x v="199"/>
    <d v="2021-10-04T00:00:00"/>
    <x v="1"/>
    <s v="Second Class"/>
    <s v="OL-9438"/>
    <s v="Olivia Currie"/>
    <x v="2"/>
    <x v="9"/>
    <x v="6"/>
    <x v="2"/>
    <x v="5"/>
    <n v="197.26"/>
    <n v="6"/>
    <n v="0.15"/>
    <n v="32.630000000000003"/>
  </r>
  <r>
    <n v="6250"/>
    <s v="NZ-2024-447304"/>
    <x v="146"/>
    <d v="2024-05-27T00:00:00"/>
    <x v="2"/>
    <s v="First Class"/>
    <s v="JO-7811"/>
    <s v="Joshua Robert-Sutton"/>
    <x v="2"/>
    <x v="5"/>
    <x v="5"/>
    <x v="2"/>
    <x v="2"/>
    <n v="815.44"/>
    <n v="4"/>
    <n v="0"/>
    <n v="121.41"/>
  </r>
  <r>
    <n v="6251"/>
    <s v="NZ-2021-205258"/>
    <x v="52"/>
    <d v="2021-08-14T00:00:00"/>
    <x v="1"/>
    <s v="Standard Class"/>
    <s v="AM-6812"/>
    <s v="Amber Francis"/>
    <x v="0"/>
    <x v="2"/>
    <x v="2"/>
    <x v="1"/>
    <x v="3"/>
    <n v="56.94"/>
    <n v="1"/>
    <n v="0"/>
    <n v="3.36"/>
  </r>
  <r>
    <n v="6252"/>
    <s v="NZ-2023-611132"/>
    <x v="409"/>
    <d v="2023-09-03T00:00:00"/>
    <x v="0"/>
    <s v="Same Day"/>
    <s v="SA-8853"/>
    <s v="Samuel McIsaac-Anderson"/>
    <x v="2"/>
    <x v="6"/>
    <x v="6"/>
    <x v="2"/>
    <x v="11"/>
    <n v="220.52"/>
    <n v="5"/>
    <n v="0.15"/>
    <n v="51.7"/>
  </r>
  <r>
    <n v="6253"/>
    <s v="NZ-2023-467975"/>
    <x v="1204"/>
    <d v="2023-06-18T00:00:00"/>
    <x v="0"/>
    <s v="Standard Class"/>
    <s v="EM-2327"/>
    <s v="Emma Smith"/>
    <x v="2"/>
    <x v="4"/>
    <x v="4"/>
    <x v="1"/>
    <x v="3"/>
    <n v="63.53"/>
    <n v="1"/>
    <n v="0.2"/>
    <n v="8.61"/>
  </r>
  <r>
    <n v="6254"/>
    <s v="NZ-2022-670896"/>
    <x v="1144"/>
    <d v="2022-05-06T00:00:00"/>
    <x v="4"/>
    <s v="First Class"/>
    <s v="ET-7665"/>
    <s v="Ethan Baldwin"/>
    <x v="2"/>
    <x v="3"/>
    <x v="3"/>
    <x v="0"/>
    <x v="6"/>
    <n v="1143.17"/>
    <n v="10"/>
    <n v="0.1"/>
    <n v="130.74"/>
  </r>
  <r>
    <n v="6255"/>
    <s v="NZ-2022-590547"/>
    <x v="938"/>
    <d v="2022-03-05T00:00:00"/>
    <x v="4"/>
    <s v="Standard Class"/>
    <s v="LA-1427"/>
    <s v="Laura Boyce"/>
    <x v="0"/>
    <x v="6"/>
    <x v="6"/>
    <x v="1"/>
    <x v="1"/>
    <n v="1183.98"/>
    <n v="6"/>
    <n v="0.1"/>
    <n v="275.48"/>
  </r>
  <r>
    <n v="6256"/>
    <s v="NZ-2025-364683"/>
    <x v="1334"/>
    <d v="2025-03-12T00:00:00"/>
    <x v="3"/>
    <s v="First Class"/>
    <s v="RO-5626"/>
    <s v="Robert O'Leary"/>
    <x v="2"/>
    <x v="2"/>
    <x v="2"/>
    <x v="1"/>
    <x v="3"/>
    <n v="170.39"/>
    <n v="4"/>
    <n v="0.15"/>
    <n v="40.25"/>
  </r>
  <r>
    <n v="6257"/>
    <s v="NZ-2022-663224"/>
    <x v="1389"/>
    <d v="2022-12-24T00:00:00"/>
    <x v="4"/>
    <s v="Same Day"/>
    <s v="LI-8984"/>
    <s v="Lisa McLeod-Pratt"/>
    <x v="0"/>
    <x v="5"/>
    <x v="5"/>
    <x v="0"/>
    <x v="10"/>
    <n v="314.24"/>
    <n v="2"/>
    <n v="0.1"/>
    <n v="1.79"/>
  </r>
  <r>
    <n v="6258"/>
    <s v="NZ-2021-143245"/>
    <x v="972"/>
    <d v="2021-10-18T00:00:00"/>
    <x v="1"/>
    <s v="First Class"/>
    <s v="NI-9150"/>
    <s v="Nicole Mudgway-McEwen"/>
    <x v="0"/>
    <x v="4"/>
    <x v="4"/>
    <x v="1"/>
    <x v="7"/>
    <n v="594.28"/>
    <n v="9"/>
    <n v="0"/>
    <n v="137.21"/>
  </r>
  <r>
    <n v="6259"/>
    <s v="NZ-2023-505957"/>
    <x v="219"/>
    <d v="2023-11-12T00:00:00"/>
    <x v="0"/>
    <s v="Standard Class"/>
    <s v="EL-6457"/>
    <s v="Elizabeth Sinclair"/>
    <x v="0"/>
    <x v="9"/>
    <x v="6"/>
    <x v="2"/>
    <x v="2"/>
    <n v="1137.29"/>
    <n v="8"/>
    <n v="0.1"/>
    <n v="251.85"/>
  </r>
  <r>
    <n v="6260"/>
    <s v="NZ-2024-343326"/>
    <x v="157"/>
    <d v="2024-08-24T00:00:00"/>
    <x v="2"/>
    <s v="First Class"/>
    <s v="ZO-5657"/>
    <s v="Zoe Hart"/>
    <x v="2"/>
    <x v="3"/>
    <x v="3"/>
    <x v="2"/>
    <x v="2"/>
    <n v="46.05"/>
    <n v="6"/>
    <n v="0.2"/>
    <n v="8.07"/>
  </r>
  <r>
    <n v="6261"/>
    <s v="NZ-2022-231382"/>
    <x v="1109"/>
    <d v="2022-04-03T00:00:00"/>
    <x v="4"/>
    <s v="Same Day"/>
    <s v="LU-8511"/>
    <s v="Luke Arnott"/>
    <x v="2"/>
    <x v="0"/>
    <x v="0"/>
    <x v="1"/>
    <x v="1"/>
    <n v="1479.37"/>
    <n v="9"/>
    <n v="0"/>
    <n v="442.09"/>
  </r>
  <r>
    <n v="6262"/>
    <s v="NZ-2022-482809"/>
    <x v="126"/>
    <d v="2022-01-25T00:00:00"/>
    <x v="4"/>
    <s v="First Class"/>
    <s v="SH-7298"/>
    <s v="Shane Mitchell"/>
    <x v="2"/>
    <x v="9"/>
    <x v="6"/>
    <x v="0"/>
    <x v="6"/>
    <n v="317.86"/>
    <n v="4"/>
    <n v="0"/>
    <n v="90.59"/>
  </r>
  <r>
    <n v="6263"/>
    <s v="NZ-2025-426051"/>
    <x v="1388"/>
    <d v="2025-07-06T00:00:00"/>
    <x v="3"/>
    <s v="Same Day"/>
    <s v="AN-7857"/>
    <s v="Ann Gilchrist"/>
    <x v="0"/>
    <x v="4"/>
    <x v="4"/>
    <x v="2"/>
    <x v="9"/>
    <n v="1033.6300000000001"/>
    <n v="4"/>
    <n v="0.2"/>
    <n v="101.81"/>
  </r>
  <r>
    <n v="6264"/>
    <s v="NZ-2021-630411"/>
    <x v="483"/>
    <d v="2021-09-19T00:00:00"/>
    <x v="1"/>
    <s v="Standard Class"/>
    <s v="JA-7047"/>
    <s v="Jayden Day"/>
    <x v="1"/>
    <x v="3"/>
    <x v="3"/>
    <x v="0"/>
    <x v="10"/>
    <n v="320.29000000000002"/>
    <n v="4"/>
    <n v="0.1"/>
    <n v="45.27"/>
  </r>
  <r>
    <n v="6265"/>
    <s v="NZ-2022-868123"/>
    <x v="1180"/>
    <d v="2022-09-13T00:00:00"/>
    <x v="4"/>
    <s v="First Class"/>
    <s v="LE-9972"/>
    <s v="Leah Richards"/>
    <x v="0"/>
    <x v="1"/>
    <x v="1"/>
    <x v="1"/>
    <x v="1"/>
    <n v="1403.69"/>
    <n v="2"/>
    <n v="0.1"/>
    <n v="166.43"/>
  </r>
  <r>
    <n v="6266"/>
    <s v="NZ-2024-741793"/>
    <x v="379"/>
    <d v="2024-03-25T00:00:00"/>
    <x v="2"/>
    <s v="First Class"/>
    <s v="JO-2610"/>
    <s v="John Craig"/>
    <x v="1"/>
    <x v="8"/>
    <x v="8"/>
    <x v="2"/>
    <x v="9"/>
    <n v="1461.6"/>
    <n v="5"/>
    <n v="0.2"/>
    <n v="221.9"/>
  </r>
  <r>
    <n v="6267"/>
    <s v="NZ-2025-771350"/>
    <x v="776"/>
    <d v="2025-01-29T00:00:00"/>
    <x v="3"/>
    <s v="First Class"/>
    <s v="JE-4495"/>
    <s v="Jesse Allan"/>
    <x v="0"/>
    <x v="1"/>
    <x v="1"/>
    <x v="2"/>
    <x v="2"/>
    <n v="1364.95"/>
    <n v="9"/>
    <n v="0.2"/>
    <n v="65.97"/>
  </r>
  <r>
    <n v="6268"/>
    <s v="NZ-2021-641212"/>
    <x v="464"/>
    <d v="2021-08-04T00:00:00"/>
    <x v="1"/>
    <s v="Same Day"/>
    <s v="KI-9547"/>
    <s v="Kirsty Adams"/>
    <x v="1"/>
    <x v="8"/>
    <x v="8"/>
    <x v="1"/>
    <x v="7"/>
    <n v="1413.27"/>
    <n v="10"/>
    <n v="0.15"/>
    <n v="210.85"/>
  </r>
  <r>
    <n v="6269"/>
    <s v="NZ-2022-605586"/>
    <x v="1408"/>
    <d v="2022-10-31T00:00:00"/>
    <x v="4"/>
    <s v="Standard Class"/>
    <s v="NA-3000"/>
    <s v="Natalie Duncan-Russell"/>
    <x v="2"/>
    <x v="0"/>
    <x v="0"/>
    <x v="2"/>
    <x v="2"/>
    <n v="164.98"/>
    <n v="10"/>
    <n v="0.1"/>
    <n v="7.04"/>
  </r>
  <r>
    <n v="6270"/>
    <s v="NZ-2024-773621"/>
    <x v="1123"/>
    <d v="2024-12-31T00:00:00"/>
    <x v="2"/>
    <s v="Standard Class"/>
    <s v="JE-9530"/>
    <s v="Jeremy Cole-Baker"/>
    <x v="1"/>
    <x v="7"/>
    <x v="7"/>
    <x v="2"/>
    <x v="2"/>
    <n v="673.67"/>
    <n v="4"/>
    <n v="0.15"/>
    <n v="131.63"/>
  </r>
  <r>
    <n v="6271"/>
    <s v="NZ-2024-721289"/>
    <x v="958"/>
    <d v="2024-11-03T00:00:00"/>
    <x v="2"/>
    <s v="Standard Class"/>
    <s v="MA-2695"/>
    <s v="Manaia Cole-Eden"/>
    <x v="1"/>
    <x v="4"/>
    <x v="4"/>
    <x v="0"/>
    <x v="6"/>
    <n v="1026.74"/>
    <n v="8"/>
    <n v="0.15"/>
    <n v="95.74"/>
  </r>
  <r>
    <n v="6272"/>
    <s v="NZ-2023-196890"/>
    <x v="990"/>
    <d v="2023-01-28T00:00:00"/>
    <x v="0"/>
    <s v="Second Class"/>
    <s v="JA-9225"/>
    <s v="Jamie Kennedy-Burt"/>
    <x v="0"/>
    <x v="6"/>
    <x v="6"/>
    <x v="0"/>
    <x v="0"/>
    <n v="659.27"/>
    <n v="7"/>
    <n v="0"/>
    <n v="81.489999999999995"/>
  </r>
  <r>
    <n v="6273"/>
    <s v="NZ-2022-997495"/>
    <x v="860"/>
    <d v="2022-06-23T00:00:00"/>
    <x v="4"/>
    <s v="Same Day"/>
    <s v="BE-9143"/>
    <s v="Benjamin Gordon"/>
    <x v="0"/>
    <x v="1"/>
    <x v="1"/>
    <x v="0"/>
    <x v="4"/>
    <n v="612.54999999999995"/>
    <n v="8"/>
    <n v="0.1"/>
    <n v="90"/>
  </r>
  <r>
    <n v="6274"/>
    <s v="NZ-2022-856291"/>
    <x v="25"/>
    <d v="2022-10-07T00:00:00"/>
    <x v="4"/>
    <s v="First Class"/>
    <s v="AN-8469"/>
    <s v="Angela Pollard"/>
    <x v="0"/>
    <x v="1"/>
    <x v="1"/>
    <x v="2"/>
    <x v="9"/>
    <n v="368.18"/>
    <n v="1"/>
    <n v="0.2"/>
    <n v="26.79"/>
  </r>
  <r>
    <n v="6275"/>
    <s v="NZ-2022-879209"/>
    <x v="1417"/>
    <d v="2022-12-11T00:00:00"/>
    <x v="4"/>
    <s v="First Class"/>
    <s v="CH-5354"/>
    <s v="Christopher Fletcher"/>
    <x v="0"/>
    <x v="5"/>
    <x v="5"/>
    <x v="1"/>
    <x v="3"/>
    <n v="702.43"/>
    <n v="1"/>
    <n v="0.15"/>
    <n v="69.75"/>
  </r>
  <r>
    <n v="6276"/>
    <s v="NZ-2022-881951"/>
    <x v="563"/>
    <d v="2022-06-22T00:00:00"/>
    <x v="4"/>
    <s v="Same Day"/>
    <s v="KA-9417"/>
    <s v="Karl Harris"/>
    <x v="2"/>
    <x v="8"/>
    <x v="8"/>
    <x v="0"/>
    <x v="10"/>
    <n v="419.8"/>
    <n v="8"/>
    <n v="0.2"/>
    <n v="56.73"/>
  </r>
  <r>
    <n v="6277"/>
    <s v="NZ-2022-473864"/>
    <x v="886"/>
    <d v="2022-05-05T00:00:00"/>
    <x v="4"/>
    <s v="First Class"/>
    <s v="DE-7761"/>
    <s v="Debbie Carter"/>
    <x v="0"/>
    <x v="0"/>
    <x v="0"/>
    <x v="1"/>
    <x v="3"/>
    <n v="1165.29"/>
    <n v="7"/>
    <n v="0.2"/>
    <n v="187.72"/>
  </r>
  <r>
    <n v="6278"/>
    <s v="NZ-2023-333111"/>
    <x v="1183"/>
    <d v="2023-05-15T00:00:00"/>
    <x v="0"/>
    <s v="Second Class"/>
    <s v="JA-6664"/>
    <s v="Jasmine Howard"/>
    <x v="2"/>
    <x v="1"/>
    <x v="1"/>
    <x v="0"/>
    <x v="6"/>
    <n v="548.35"/>
    <n v="7"/>
    <n v="0"/>
    <n v="122.79"/>
  </r>
  <r>
    <n v="6279"/>
    <s v="NZ-2024-227615"/>
    <x v="1077"/>
    <d v="2024-08-26T00:00:00"/>
    <x v="2"/>
    <s v="Standard Class"/>
    <s v="AL-7427"/>
    <s v="Alexis Lloyd"/>
    <x v="1"/>
    <x v="7"/>
    <x v="7"/>
    <x v="2"/>
    <x v="11"/>
    <n v="680.07"/>
    <n v="4"/>
    <n v="0.2"/>
    <n v="95.95"/>
  </r>
  <r>
    <n v="6280"/>
    <s v="NZ-2024-343579"/>
    <x v="641"/>
    <d v="2024-12-17T00:00:00"/>
    <x v="2"/>
    <s v="Same Day"/>
    <s v="JO-1719"/>
    <s v="Joseph Ham"/>
    <x v="2"/>
    <x v="7"/>
    <x v="7"/>
    <x v="0"/>
    <x v="0"/>
    <n v="1114.45"/>
    <n v="7"/>
    <n v="0.1"/>
    <n v="46.89"/>
  </r>
  <r>
    <n v="6281"/>
    <s v="NZ-2024-332134"/>
    <x v="1333"/>
    <d v="2024-07-09T00:00:00"/>
    <x v="2"/>
    <s v="Second Class"/>
    <s v="LA-7357"/>
    <s v="Lauren Bell"/>
    <x v="1"/>
    <x v="8"/>
    <x v="8"/>
    <x v="2"/>
    <x v="2"/>
    <n v="213.74"/>
    <n v="3"/>
    <n v="0.1"/>
    <n v="51.76"/>
  </r>
  <r>
    <n v="6282"/>
    <s v="NZ-2024-728186"/>
    <x v="266"/>
    <d v="2024-06-06T00:00:00"/>
    <x v="2"/>
    <s v="Same Day"/>
    <s v="BE-8404"/>
    <s v="Beau Cameron-Richards"/>
    <x v="0"/>
    <x v="8"/>
    <x v="8"/>
    <x v="1"/>
    <x v="1"/>
    <n v="97.4"/>
    <n v="6"/>
    <n v="0.15"/>
    <n v="15.34"/>
  </r>
  <r>
    <n v="6283"/>
    <s v="NZ-2024-560311"/>
    <x v="572"/>
    <d v="2024-08-18T00:00:00"/>
    <x v="2"/>
    <s v="First Class"/>
    <s v="AN-5196"/>
    <s v="Anthony Reid-Cameron"/>
    <x v="1"/>
    <x v="3"/>
    <x v="3"/>
    <x v="0"/>
    <x v="0"/>
    <n v="1331.47"/>
    <n v="10"/>
    <n v="0.1"/>
    <n v="237.78"/>
  </r>
  <r>
    <n v="6284"/>
    <s v="NZ-2022-695060"/>
    <x v="1408"/>
    <d v="2022-10-29T00:00:00"/>
    <x v="4"/>
    <s v="First Class"/>
    <s v="HA-8179"/>
    <s v="Hamish Marshall"/>
    <x v="0"/>
    <x v="4"/>
    <x v="4"/>
    <x v="0"/>
    <x v="10"/>
    <n v="999.51"/>
    <n v="1"/>
    <n v="0.15"/>
    <n v="21.88"/>
  </r>
  <r>
    <n v="6285"/>
    <s v="NZ-2023-377607"/>
    <x v="1295"/>
    <d v="2023-11-19T00:00:00"/>
    <x v="0"/>
    <s v="First Class"/>
    <s v="AN-8363"/>
    <s v="Angela Davey"/>
    <x v="2"/>
    <x v="6"/>
    <x v="6"/>
    <x v="1"/>
    <x v="1"/>
    <n v="405.35"/>
    <n v="4"/>
    <n v="0.2"/>
    <n v="35.53"/>
  </r>
  <r>
    <n v="6286"/>
    <s v="NZ-2022-667260"/>
    <x v="1308"/>
    <d v="2022-03-12T00:00:00"/>
    <x v="4"/>
    <s v="Same Day"/>
    <s v="EV-2643"/>
    <s v="Evie MacDonald"/>
    <x v="0"/>
    <x v="0"/>
    <x v="0"/>
    <x v="1"/>
    <x v="3"/>
    <n v="615.99"/>
    <n v="5"/>
    <n v="0.1"/>
    <n v="16.690000000000001"/>
  </r>
  <r>
    <n v="6287"/>
    <s v="NZ-2023-716490"/>
    <x v="697"/>
    <d v="2023-07-11T00:00:00"/>
    <x v="0"/>
    <s v="Standard Class"/>
    <s v="CA-6966"/>
    <s v="Caleb Boyd"/>
    <x v="0"/>
    <x v="1"/>
    <x v="1"/>
    <x v="2"/>
    <x v="2"/>
    <n v="207.53"/>
    <n v="6"/>
    <n v="0.2"/>
    <n v="41.22"/>
  </r>
  <r>
    <n v="6288"/>
    <s v="NZ-2023-962625"/>
    <x v="505"/>
    <d v="2023-03-26T00:00:00"/>
    <x v="0"/>
    <s v="Second Class"/>
    <s v="BR-3303"/>
    <s v="Bronwyn Fox"/>
    <x v="1"/>
    <x v="0"/>
    <x v="0"/>
    <x v="0"/>
    <x v="0"/>
    <n v="1258.73"/>
    <n v="1"/>
    <n v="0.15"/>
    <n v="171.65"/>
  </r>
  <r>
    <n v="6289"/>
    <s v="NZ-2022-431805"/>
    <x v="1035"/>
    <d v="2022-07-02T00:00:00"/>
    <x v="4"/>
    <s v="Standard Class"/>
    <s v="RO-9040"/>
    <s v="Robert May"/>
    <x v="0"/>
    <x v="5"/>
    <x v="5"/>
    <x v="2"/>
    <x v="5"/>
    <n v="1474.24"/>
    <n v="2"/>
    <n v="0.2"/>
    <n v="-16.760000000000002"/>
  </r>
  <r>
    <n v="6290"/>
    <s v="NZ-2022-515030"/>
    <x v="381"/>
    <d v="2022-06-13T00:00:00"/>
    <x v="4"/>
    <s v="Standard Class"/>
    <s v="HA-5785"/>
    <s v="Hayden Nash"/>
    <x v="2"/>
    <x v="7"/>
    <x v="7"/>
    <x v="2"/>
    <x v="2"/>
    <n v="1321.58"/>
    <n v="2"/>
    <n v="0.15"/>
    <n v="156.94999999999999"/>
  </r>
  <r>
    <n v="6291"/>
    <s v="NZ-2025-441898"/>
    <x v="7"/>
    <d v="2025-01-27T00:00:00"/>
    <x v="3"/>
    <s v="Standard Class"/>
    <s v="TH-4434"/>
    <s v="Thomas O'Sullivan"/>
    <x v="0"/>
    <x v="6"/>
    <x v="6"/>
    <x v="2"/>
    <x v="5"/>
    <n v="952.17"/>
    <n v="2"/>
    <n v="0.15"/>
    <n v="164.5"/>
  </r>
  <r>
    <n v="6292"/>
    <s v="NZ-2025-472544"/>
    <x v="1097"/>
    <d v="2025-05-30T00:00:00"/>
    <x v="3"/>
    <s v="Standard Class"/>
    <s v="GR-2201"/>
    <s v="Grant Hanson"/>
    <x v="1"/>
    <x v="8"/>
    <x v="8"/>
    <x v="2"/>
    <x v="11"/>
    <n v="665.77"/>
    <n v="3"/>
    <n v="0.2"/>
    <n v="-2.4"/>
  </r>
  <r>
    <n v="6293"/>
    <s v="NZ-2024-769771"/>
    <x v="388"/>
    <d v="2024-09-19T00:00:00"/>
    <x v="2"/>
    <s v="Second Class"/>
    <s v="JO-3739"/>
    <s v="John Moore"/>
    <x v="0"/>
    <x v="1"/>
    <x v="1"/>
    <x v="2"/>
    <x v="5"/>
    <n v="1289.42"/>
    <n v="9"/>
    <n v="0.2"/>
    <n v="127.1"/>
  </r>
  <r>
    <n v="6294"/>
    <s v="NZ-2023-717896"/>
    <x v="1409"/>
    <d v="2023-06-09T00:00:00"/>
    <x v="0"/>
    <s v="First Class"/>
    <s v="MA-2849"/>
    <s v="Mark Hills"/>
    <x v="1"/>
    <x v="0"/>
    <x v="0"/>
    <x v="0"/>
    <x v="6"/>
    <n v="1017.45"/>
    <n v="8"/>
    <n v="0.15"/>
    <n v="93.12"/>
  </r>
  <r>
    <n v="6295"/>
    <s v="NZ-2024-818834"/>
    <x v="671"/>
    <d v="2024-05-20T00:00:00"/>
    <x v="2"/>
    <s v="Second Class"/>
    <s v="LI-2886"/>
    <s v="Liam Gray"/>
    <x v="0"/>
    <x v="0"/>
    <x v="0"/>
    <x v="1"/>
    <x v="8"/>
    <n v="1138.1400000000001"/>
    <n v="3"/>
    <n v="0"/>
    <n v="55.36"/>
  </r>
  <r>
    <n v="6296"/>
    <s v="NZ-2021-787057"/>
    <x v="214"/>
    <d v="2021-08-30T00:00:00"/>
    <x v="1"/>
    <s v="Same Day"/>
    <s v="RO-2800"/>
    <s v="Ross Anderson"/>
    <x v="1"/>
    <x v="2"/>
    <x v="2"/>
    <x v="0"/>
    <x v="10"/>
    <n v="1222.99"/>
    <n v="6"/>
    <n v="0.15"/>
    <n v="163.41999999999999"/>
  </r>
  <r>
    <n v="6297"/>
    <s v="NZ-2022-927762"/>
    <x v="227"/>
    <d v="2022-05-04T00:00:00"/>
    <x v="4"/>
    <s v="Standard Class"/>
    <s v="JU-4224"/>
    <s v="Judith Williams"/>
    <x v="2"/>
    <x v="1"/>
    <x v="1"/>
    <x v="2"/>
    <x v="11"/>
    <n v="246.55"/>
    <n v="8"/>
    <n v="0.2"/>
    <n v="0.26"/>
  </r>
  <r>
    <n v="6298"/>
    <s v="NZ-2024-873698"/>
    <x v="509"/>
    <d v="2024-02-24T00:00:00"/>
    <x v="2"/>
    <s v="Second Class"/>
    <s v="TR-6337"/>
    <s v="Trent Harris"/>
    <x v="2"/>
    <x v="6"/>
    <x v="6"/>
    <x v="0"/>
    <x v="4"/>
    <n v="674.57"/>
    <n v="2"/>
    <n v="0.15"/>
    <n v="32.71"/>
  </r>
  <r>
    <n v="6299"/>
    <s v="NZ-2021-329753"/>
    <x v="76"/>
    <d v="2021-09-29T00:00:00"/>
    <x v="1"/>
    <s v="Standard Class"/>
    <s v="CH-2734"/>
    <s v="Charlie Harrison"/>
    <x v="2"/>
    <x v="0"/>
    <x v="0"/>
    <x v="1"/>
    <x v="3"/>
    <n v="1287.23"/>
    <n v="5"/>
    <n v="0.2"/>
    <n v="150.96"/>
  </r>
  <r>
    <n v="6300"/>
    <s v="NZ-2022-913306"/>
    <x v="944"/>
    <d v="2022-07-26T00:00:00"/>
    <x v="4"/>
    <s v="First Class"/>
    <s v="PO-2161"/>
    <s v="Poppy Nielsen-Simpson"/>
    <x v="0"/>
    <x v="4"/>
    <x v="4"/>
    <x v="2"/>
    <x v="2"/>
    <n v="204.87"/>
    <n v="7"/>
    <n v="0"/>
    <n v="49.32"/>
  </r>
  <r>
    <n v="6301"/>
    <s v="NZ-2025-478035"/>
    <x v="246"/>
    <d v="2025-04-22T00:00:00"/>
    <x v="3"/>
    <s v="Second Class"/>
    <s v="CA-7881"/>
    <s v="Cameron Smith"/>
    <x v="0"/>
    <x v="9"/>
    <x v="6"/>
    <x v="0"/>
    <x v="0"/>
    <n v="226.43"/>
    <n v="9"/>
    <n v="0.2"/>
    <n v="35.54"/>
  </r>
  <r>
    <n v="6302"/>
    <s v="NZ-2024-110096"/>
    <x v="1319"/>
    <d v="2024-06-30T00:00:00"/>
    <x v="2"/>
    <s v="Second Class"/>
    <s v="DA-3728"/>
    <s v="Damon Smart"/>
    <x v="0"/>
    <x v="2"/>
    <x v="2"/>
    <x v="0"/>
    <x v="10"/>
    <n v="1035.32"/>
    <n v="3"/>
    <n v="0.2"/>
    <n v="145.54"/>
  </r>
  <r>
    <n v="6303"/>
    <s v="NZ-2024-540340"/>
    <x v="1367"/>
    <d v="2024-01-18T00:00:00"/>
    <x v="2"/>
    <s v="Second Class"/>
    <s v="HE-6832"/>
    <s v="Heather Jellyman"/>
    <x v="1"/>
    <x v="7"/>
    <x v="7"/>
    <x v="1"/>
    <x v="7"/>
    <n v="1165.8699999999999"/>
    <n v="5"/>
    <n v="0.1"/>
    <n v="98.38"/>
  </r>
  <r>
    <n v="6304"/>
    <s v="NZ-2022-523019"/>
    <x v="234"/>
    <d v="2022-08-02T00:00:00"/>
    <x v="4"/>
    <s v="Same Day"/>
    <s v="KA-5488"/>
    <s v="Kathryn Burns"/>
    <x v="0"/>
    <x v="6"/>
    <x v="6"/>
    <x v="0"/>
    <x v="6"/>
    <n v="375.02"/>
    <n v="6"/>
    <n v="0.1"/>
    <n v="40.15"/>
  </r>
  <r>
    <n v="6305"/>
    <s v="NZ-2022-924349"/>
    <x v="441"/>
    <d v="2022-03-02T00:00:00"/>
    <x v="4"/>
    <s v="Second Class"/>
    <s v="JA-7802"/>
    <s v="Jane Wills"/>
    <x v="1"/>
    <x v="0"/>
    <x v="0"/>
    <x v="2"/>
    <x v="2"/>
    <n v="1085.3900000000001"/>
    <n v="1"/>
    <n v="0.15"/>
    <n v="248.99"/>
  </r>
  <r>
    <n v="6306"/>
    <s v="NZ-2025-799941"/>
    <x v="1385"/>
    <d v="2025-05-23T00:00:00"/>
    <x v="3"/>
    <s v="First Class"/>
    <s v="GE-5376"/>
    <s v="Geoffrey McDonald-Reid"/>
    <x v="2"/>
    <x v="8"/>
    <x v="8"/>
    <x v="0"/>
    <x v="4"/>
    <n v="391.1"/>
    <n v="4"/>
    <n v="0.1"/>
    <n v="70.510000000000005"/>
  </r>
  <r>
    <n v="6307"/>
    <s v="NZ-2025-570068"/>
    <x v="306"/>
    <d v="2025-05-18T00:00:00"/>
    <x v="3"/>
    <s v="Same Day"/>
    <s v="RE-3548"/>
    <s v="Rebecca Stevens-Williamson"/>
    <x v="1"/>
    <x v="8"/>
    <x v="8"/>
    <x v="2"/>
    <x v="5"/>
    <n v="502.25"/>
    <n v="5"/>
    <n v="0.1"/>
    <n v="26.51"/>
  </r>
  <r>
    <n v="6308"/>
    <s v="NZ-2025-696676"/>
    <x v="987"/>
    <d v="2025-03-05T00:00:00"/>
    <x v="3"/>
    <s v="Same Day"/>
    <s v="JA-4743"/>
    <s v="James Armstrong"/>
    <x v="0"/>
    <x v="9"/>
    <x v="6"/>
    <x v="2"/>
    <x v="11"/>
    <n v="1256.29"/>
    <n v="3"/>
    <n v="0"/>
    <n v="27.12"/>
  </r>
  <r>
    <n v="6309"/>
    <s v="NZ-2023-144862"/>
    <x v="618"/>
    <d v="2023-02-23T00:00:00"/>
    <x v="0"/>
    <s v="Second Class"/>
    <s v="TO-4508"/>
    <s v="Toni Stubbs"/>
    <x v="0"/>
    <x v="8"/>
    <x v="8"/>
    <x v="2"/>
    <x v="5"/>
    <n v="354.12"/>
    <n v="1"/>
    <n v="0.2"/>
    <n v="27.06"/>
  </r>
  <r>
    <n v="6310"/>
    <s v="NZ-2024-837102"/>
    <x v="595"/>
    <d v="2024-12-07T00:00:00"/>
    <x v="2"/>
    <s v="Same Day"/>
    <s v="HE-5885"/>
    <s v="Heather Goodwin"/>
    <x v="2"/>
    <x v="7"/>
    <x v="7"/>
    <x v="2"/>
    <x v="5"/>
    <n v="1354.07"/>
    <n v="1"/>
    <n v="0.2"/>
    <n v="253.66"/>
  </r>
  <r>
    <n v="6311"/>
    <s v="NZ-2022-481416"/>
    <x v="1404"/>
    <d v="2022-12-06T00:00:00"/>
    <x v="4"/>
    <s v="Standard Class"/>
    <s v="JO-6450"/>
    <s v="John Lancaster"/>
    <x v="2"/>
    <x v="8"/>
    <x v="8"/>
    <x v="0"/>
    <x v="10"/>
    <n v="263.74"/>
    <n v="2"/>
    <n v="0.15"/>
    <n v="37.03"/>
  </r>
  <r>
    <n v="6312"/>
    <s v="NZ-2021-137500"/>
    <x v="1225"/>
    <d v="2021-11-21T00:00:00"/>
    <x v="1"/>
    <s v="Same Day"/>
    <s v="JA-6805"/>
    <s v="Jamie McMillan-Webb"/>
    <x v="0"/>
    <x v="1"/>
    <x v="1"/>
    <x v="2"/>
    <x v="9"/>
    <n v="913.51"/>
    <n v="3"/>
    <n v="0.15"/>
    <n v="131.07"/>
  </r>
  <r>
    <n v="6313"/>
    <s v="NZ-2023-538790"/>
    <x v="651"/>
    <d v="2023-11-24T00:00:00"/>
    <x v="0"/>
    <s v="Same Day"/>
    <s v="LI-8552"/>
    <s v="Lisa Laurenson-Turner"/>
    <x v="1"/>
    <x v="9"/>
    <x v="6"/>
    <x v="2"/>
    <x v="5"/>
    <n v="527.03"/>
    <n v="4"/>
    <n v="0"/>
    <n v="61.29"/>
  </r>
  <r>
    <n v="6314"/>
    <s v="NZ-2023-627353"/>
    <x v="169"/>
    <d v="2023-10-25T00:00:00"/>
    <x v="0"/>
    <s v="Standard Class"/>
    <s v="MA-5113"/>
    <s v="Mary Murphy"/>
    <x v="2"/>
    <x v="8"/>
    <x v="8"/>
    <x v="2"/>
    <x v="9"/>
    <n v="1351.13"/>
    <n v="2"/>
    <n v="0"/>
    <n v="290.82"/>
  </r>
  <r>
    <n v="6315"/>
    <s v="NZ-2025-986611"/>
    <x v="502"/>
    <d v="2025-05-21T00:00:00"/>
    <x v="3"/>
    <s v="First Class"/>
    <s v="VI-7618"/>
    <s v="Victoria Pritchard"/>
    <x v="2"/>
    <x v="9"/>
    <x v="6"/>
    <x v="1"/>
    <x v="7"/>
    <n v="687.9"/>
    <n v="8"/>
    <n v="0.2"/>
    <n v="74.5"/>
  </r>
  <r>
    <n v="6316"/>
    <s v="NZ-2023-935589"/>
    <x v="1149"/>
    <d v="2023-01-25T00:00:00"/>
    <x v="0"/>
    <s v="First Class"/>
    <s v="AD-6682"/>
    <s v="Adam Miller"/>
    <x v="1"/>
    <x v="5"/>
    <x v="5"/>
    <x v="1"/>
    <x v="8"/>
    <n v="473.86"/>
    <n v="10"/>
    <n v="0.15"/>
    <n v="22.88"/>
  </r>
  <r>
    <n v="6317"/>
    <s v="NZ-2022-559554"/>
    <x v="1335"/>
    <d v="2022-03-20T00:00:00"/>
    <x v="4"/>
    <s v="Standard Class"/>
    <s v="EV-4954"/>
    <s v="Eva Mitchell"/>
    <x v="1"/>
    <x v="9"/>
    <x v="6"/>
    <x v="1"/>
    <x v="8"/>
    <n v="179.42"/>
    <n v="3"/>
    <n v="0"/>
    <n v="31.09"/>
  </r>
  <r>
    <n v="6318"/>
    <s v="NZ-2024-708308"/>
    <x v="758"/>
    <d v="2024-02-25T00:00:00"/>
    <x v="2"/>
    <s v="First Class"/>
    <s v="RA-1141"/>
    <s v="Rachel Jackson"/>
    <x v="1"/>
    <x v="6"/>
    <x v="6"/>
    <x v="0"/>
    <x v="4"/>
    <n v="705.21"/>
    <n v="4"/>
    <n v="0.1"/>
    <n v="146.83000000000001"/>
  </r>
  <r>
    <n v="6319"/>
    <s v="NZ-2025-482360"/>
    <x v="1203"/>
    <d v="2025-01-15T00:00:00"/>
    <x v="3"/>
    <s v="Same Day"/>
    <s v="AA-8123"/>
    <s v="Aaron Miller"/>
    <x v="0"/>
    <x v="7"/>
    <x v="7"/>
    <x v="1"/>
    <x v="1"/>
    <n v="1300"/>
    <n v="10"/>
    <n v="0"/>
    <n v="13.28"/>
  </r>
  <r>
    <n v="6320"/>
    <s v="NZ-2023-166158"/>
    <x v="621"/>
    <d v="2023-06-04T00:00:00"/>
    <x v="0"/>
    <s v="Same Day"/>
    <s v="DY-6862"/>
    <s v="Dylan Reed"/>
    <x v="2"/>
    <x v="6"/>
    <x v="6"/>
    <x v="2"/>
    <x v="5"/>
    <n v="1056.21"/>
    <n v="2"/>
    <n v="0.15"/>
    <n v="239.35"/>
  </r>
  <r>
    <n v="6321"/>
    <s v="NZ-2023-344583"/>
    <x v="491"/>
    <d v="2023-02-17T00:00:00"/>
    <x v="0"/>
    <s v="Same Day"/>
    <s v="DE-3787"/>
    <s v="Deborah Smith"/>
    <x v="1"/>
    <x v="3"/>
    <x v="3"/>
    <x v="0"/>
    <x v="4"/>
    <n v="242.98"/>
    <n v="9"/>
    <n v="0.1"/>
    <n v="32.049999999999997"/>
  </r>
  <r>
    <n v="6322"/>
    <s v="NZ-2023-493121"/>
    <x v="1146"/>
    <d v="2023-12-03T00:00:00"/>
    <x v="0"/>
    <s v="First Class"/>
    <s v="CH-1267"/>
    <s v="Charlotte Hoskins"/>
    <x v="1"/>
    <x v="9"/>
    <x v="6"/>
    <x v="2"/>
    <x v="2"/>
    <n v="1009.22"/>
    <n v="7"/>
    <n v="0.1"/>
    <n v="241.1"/>
  </r>
  <r>
    <n v="6323"/>
    <s v="NZ-2024-750105"/>
    <x v="157"/>
    <d v="2024-08-27T00:00:00"/>
    <x v="2"/>
    <s v="Second Class"/>
    <s v="ST-8559"/>
    <s v="Stephen Ward-Smart"/>
    <x v="2"/>
    <x v="4"/>
    <x v="4"/>
    <x v="2"/>
    <x v="2"/>
    <n v="891.88"/>
    <n v="4"/>
    <n v="0.1"/>
    <n v="22.94"/>
  </r>
  <r>
    <n v="6324"/>
    <s v="NZ-2022-139190"/>
    <x v="261"/>
    <d v="2022-08-09T00:00:00"/>
    <x v="4"/>
    <s v="Second Class"/>
    <s v="JA-9024"/>
    <s v="Jake Anderson-Waters"/>
    <x v="1"/>
    <x v="2"/>
    <x v="2"/>
    <x v="0"/>
    <x v="10"/>
    <n v="376.88"/>
    <n v="9"/>
    <n v="0.2"/>
    <n v="69.069999999999993"/>
  </r>
  <r>
    <n v="6325"/>
    <s v="NZ-2024-240291"/>
    <x v="211"/>
    <d v="2024-12-19T00:00:00"/>
    <x v="2"/>
    <s v="Second Class"/>
    <s v="BE-8252"/>
    <s v="Benjamin Fletcher"/>
    <x v="1"/>
    <x v="9"/>
    <x v="6"/>
    <x v="1"/>
    <x v="7"/>
    <n v="39.56"/>
    <n v="9"/>
    <n v="0"/>
    <n v="1.5"/>
  </r>
  <r>
    <n v="6326"/>
    <s v="NZ-2022-579148"/>
    <x v="655"/>
    <d v="2022-06-07T00:00:00"/>
    <x v="4"/>
    <s v="Standard Class"/>
    <s v="NI-3727"/>
    <s v="Nicola Whittaker"/>
    <x v="2"/>
    <x v="2"/>
    <x v="2"/>
    <x v="0"/>
    <x v="6"/>
    <n v="1236.71"/>
    <n v="6"/>
    <n v="0.15"/>
    <n v="18.13"/>
  </r>
  <r>
    <n v="6327"/>
    <s v="NZ-2023-790313"/>
    <x v="789"/>
    <d v="2023-04-03T00:00:00"/>
    <x v="0"/>
    <s v="First Class"/>
    <s v="JA-2735"/>
    <s v="Jason Lloyd"/>
    <x v="0"/>
    <x v="3"/>
    <x v="3"/>
    <x v="0"/>
    <x v="10"/>
    <n v="1369.04"/>
    <n v="7"/>
    <n v="0"/>
    <n v="197.23"/>
  </r>
  <r>
    <n v="6328"/>
    <s v="NZ-2022-392261"/>
    <x v="154"/>
    <d v="2022-05-22T00:00:00"/>
    <x v="4"/>
    <s v="Standard Class"/>
    <s v="DA-9055"/>
    <s v="Daniel Cameron"/>
    <x v="0"/>
    <x v="2"/>
    <x v="2"/>
    <x v="1"/>
    <x v="7"/>
    <n v="1447.62"/>
    <n v="7"/>
    <n v="0"/>
    <n v="133.63999999999999"/>
  </r>
  <r>
    <n v="6329"/>
    <s v="NZ-2022-527820"/>
    <x v="691"/>
    <d v="2022-01-08T00:00:00"/>
    <x v="4"/>
    <s v="Second Class"/>
    <s v="SU-3877"/>
    <s v="Susan McEwen"/>
    <x v="1"/>
    <x v="3"/>
    <x v="3"/>
    <x v="2"/>
    <x v="5"/>
    <n v="1312.99"/>
    <n v="9"/>
    <n v="0.2"/>
    <n v="58.17"/>
  </r>
  <r>
    <n v="6330"/>
    <s v="NZ-2023-467401"/>
    <x v="1379"/>
    <d v="2023-02-11T00:00:00"/>
    <x v="0"/>
    <s v="Second Class"/>
    <s v="SU-1890"/>
    <s v="Suzanne Brown-Thomas"/>
    <x v="1"/>
    <x v="1"/>
    <x v="1"/>
    <x v="2"/>
    <x v="9"/>
    <n v="421.91"/>
    <n v="1"/>
    <n v="0"/>
    <n v="57.52"/>
  </r>
  <r>
    <n v="6331"/>
    <s v="NZ-2024-627634"/>
    <x v="602"/>
    <d v="2024-08-24T00:00:00"/>
    <x v="2"/>
    <s v="Standard Class"/>
    <s v="KA-1681"/>
    <s v="Karen Bell"/>
    <x v="2"/>
    <x v="4"/>
    <x v="4"/>
    <x v="0"/>
    <x v="10"/>
    <n v="44.61"/>
    <n v="10"/>
    <n v="0"/>
    <n v="5.47"/>
  </r>
  <r>
    <n v="6332"/>
    <s v="NZ-2024-471380"/>
    <x v="620"/>
    <d v="2024-05-22T00:00:00"/>
    <x v="2"/>
    <s v="First Class"/>
    <s v="CO-1443"/>
    <s v="Courtney Boniface"/>
    <x v="1"/>
    <x v="5"/>
    <x v="5"/>
    <x v="2"/>
    <x v="11"/>
    <n v="1046.4000000000001"/>
    <n v="5"/>
    <n v="0.1"/>
    <n v="28.67"/>
  </r>
  <r>
    <n v="6333"/>
    <s v="NZ-2024-954110"/>
    <x v="876"/>
    <d v="2024-02-12T00:00:00"/>
    <x v="2"/>
    <s v="Same Day"/>
    <s v="NI-3193"/>
    <s v="Nicole Pope-Boyce"/>
    <x v="1"/>
    <x v="6"/>
    <x v="6"/>
    <x v="1"/>
    <x v="3"/>
    <n v="944.33"/>
    <n v="6"/>
    <n v="0"/>
    <n v="167.51"/>
  </r>
  <r>
    <n v="6334"/>
    <s v="NZ-2024-155084"/>
    <x v="763"/>
    <d v="2024-06-01T00:00:00"/>
    <x v="2"/>
    <s v="Same Day"/>
    <s v="ZO-8259"/>
    <s v="Zoe Smith"/>
    <x v="2"/>
    <x v="2"/>
    <x v="2"/>
    <x v="2"/>
    <x v="2"/>
    <n v="508.47"/>
    <n v="3"/>
    <n v="0.2"/>
    <n v="107.71"/>
  </r>
  <r>
    <n v="6335"/>
    <s v="NZ-2025-665242"/>
    <x v="964"/>
    <d v="2025-02-05T00:00:00"/>
    <x v="3"/>
    <s v="First Class"/>
    <s v="HA-1033"/>
    <s v="Harper Bassett"/>
    <x v="2"/>
    <x v="2"/>
    <x v="2"/>
    <x v="2"/>
    <x v="5"/>
    <n v="279.13"/>
    <n v="9"/>
    <n v="0.2"/>
    <n v="54.08"/>
  </r>
  <r>
    <n v="6336"/>
    <s v="NZ-2023-572405"/>
    <x v="1434"/>
    <d v="2023-07-08T00:00:00"/>
    <x v="0"/>
    <s v="Standard Class"/>
    <s v="BR-3636"/>
    <s v="Brian Mitchell-Lane"/>
    <x v="1"/>
    <x v="5"/>
    <x v="5"/>
    <x v="2"/>
    <x v="9"/>
    <n v="1424.03"/>
    <n v="7"/>
    <n v="0.2"/>
    <n v="259.35000000000002"/>
  </r>
  <r>
    <n v="6337"/>
    <s v="NZ-2021-733661"/>
    <x v="199"/>
    <d v="2021-10-03T00:00:00"/>
    <x v="1"/>
    <s v="First Class"/>
    <s v="HE-4773"/>
    <s v="Helen Kirk-Rowe"/>
    <x v="1"/>
    <x v="7"/>
    <x v="7"/>
    <x v="1"/>
    <x v="7"/>
    <n v="380.79"/>
    <n v="6"/>
    <n v="0.1"/>
    <n v="-3.5"/>
  </r>
  <r>
    <n v="6338"/>
    <s v="NZ-2022-442019"/>
    <x v="970"/>
    <d v="2023-01-03T00:00:00"/>
    <x v="0"/>
    <s v="Same Day"/>
    <s v="JA-6806"/>
    <s v="Jacqueline Holland"/>
    <x v="1"/>
    <x v="0"/>
    <x v="0"/>
    <x v="1"/>
    <x v="1"/>
    <n v="177.93"/>
    <n v="2"/>
    <n v="0.15"/>
    <n v="39.96"/>
  </r>
  <r>
    <n v="6339"/>
    <s v="NZ-2025-115444"/>
    <x v="111"/>
    <d v="2025-02-21T00:00:00"/>
    <x v="3"/>
    <s v="Standard Class"/>
    <s v="DE-3548"/>
    <s v="Denise Adams"/>
    <x v="0"/>
    <x v="0"/>
    <x v="0"/>
    <x v="1"/>
    <x v="7"/>
    <n v="554.1"/>
    <n v="2"/>
    <n v="0"/>
    <n v="149.63"/>
  </r>
  <r>
    <n v="6340"/>
    <s v="NZ-2022-669516"/>
    <x v="430"/>
    <d v="2022-12-22T00:00:00"/>
    <x v="4"/>
    <s v="Standard Class"/>
    <s v="JA-1460"/>
    <s v="Jacob Gray"/>
    <x v="0"/>
    <x v="9"/>
    <x v="6"/>
    <x v="0"/>
    <x v="0"/>
    <n v="329.57"/>
    <n v="7"/>
    <n v="0.15"/>
    <n v="0.18"/>
  </r>
  <r>
    <n v="6341"/>
    <s v="NZ-2024-659026"/>
    <x v="74"/>
    <d v="2024-04-08T00:00:00"/>
    <x v="2"/>
    <s v="Standard Class"/>
    <s v="HA-2193"/>
    <s v="Hayley McIntosh"/>
    <x v="0"/>
    <x v="6"/>
    <x v="6"/>
    <x v="0"/>
    <x v="0"/>
    <n v="1154.93"/>
    <n v="9"/>
    <n v="0.15"/>
    <n v="49.8"/>
  </r>
  <r>
    <n v="6342"/>
    <s v="NZ-2024-340060"/>
    <x v="204"/>
    <d v="2024-01-20T00:00:00"/>
    <x v="2"/>
    <s v="First Class"/>
    <s v="PE-2530"/>
    <s v="Peter Harris"/>
    <x v="0"/>
    <x v="2"/>
    <x v="2"/>
    <x v="0"/>
    <x v="6"/>
    <n v="388.7"/>
    <n v="10"/>
    <n v="0"/>
    <n v="44.72"/>
  </r>
  <r>
    <n v="6343"/>
    <s v="NZ-2025-595077"/>
    <x v="1150"/>
    <d v="2025-04-26T00:00:00"/>
    <x v="3"/>
    <s v="Standard Class"/>
    <s v="AM-3846"/>
    <s v="Amber Hamilton"/>
    <x v="1"/>
    <x v="6"/>
    <x v="6"/>
    <x v="2"/>
    <x v="11"/>
    <n v="1494.89"/>
    <n v="4"/>
    <n v="0"/>
    <n v="180.11"/>
  </r>
  <r>
    <n v="6344"/>
    <s v="NZ-2023-261776"/>
    <x v="223"/>
    <d v="2023-09-28T00:00:00"/>
    <x v="0"/>
    <s v="First Class"/>
    <s v="RO-8053"/>
    <s v="Robert Dixon"/>
    <x v="2"/>
    <x v="3"/>
    <x v="3"/>
    <x v="0"/>
    <x v="10"/>
    <n v="1285.97"/>
    <n v="10"/>
    <n v="0"/>
    <n v="225.2"/>
  </r>
  <r>
    <n v="6345"/>
    <s v="NZ-2022-187146"/>
    <x v="594"/>
    <d v="2022-07-20T00:00:00"/>
    <x v="4"/>
    <s v="Standard Class"/>
    <s v="PA-5878"/>
    <s v="Pauline Warren"/>
    <x v="2"/>
    <x v="8"/>
    <x v="8"/>
    <x v="0"/>
    <x v="0"/>
    <n v="932.1"/>
    <n v="1"/>
    <n v="0.1"/>
    <n v="43.14"/>
  </r>
  <r>
    <n v="6346"/>
    <s v="NZ-2022-845924"/>
    <x v="873"/>
    <d v="2022-04-05T00:00:00"/>
    <x v="4"/>
    <s v="Same Day"/>
    <s v="KA-7031"/>
    <s v="Katherine Mitchell"/>
    <x v="1"/>
    <x v="5"/>
    <x v="5"/>
    <x v="1"/>
    <x v="7"/>
    <n v="256.52999999999997"/>
    <n v="6"/>
    <n v="0.1"/>
    <n v="15.23"/>
  </r>
  <r>
    <n v="6347"/>
    <s v="NZ-2024-947113"/>
    <x v="475"/>
    <d v="2024-08-18T00:00:00"/>
    <x v="2"/>
    <s v="Standard Class"/>
    <s v="JA-9948"/>
    <s v="Jan Hart"/>
    <x v="2"/>
    <x v="5"/>
    <x v="5"/>
    <x v="2"/>
    <x v="9"/>
    <n v="1484.62"/>
    <n v="1"/>
    <n v="0.15"/>
    <n v="-1.25"/>
  </r>
  <r>
    <n v="6348"/>
    <s v="NZ-2023-616144"/>
    <x v="1050"/>
    <d v="2023-12-19T00:00:00"/>
    <x v="0"/>
    <s v="Standard Class"/>
    <s v="AN-2600"/>
    <s v="Angela Hanson"/>
    <x v="2"/>
    <x v="9"/>
    <x v="6"/>
    <x v="2"/>
    <x v="2"/>
    <n v="515.64"/>
    <n v="2"/>
    <n v="0"/>
    <n v="79.66"/>
  </r>
  <r>
    <n v="6349"/>
    <s v="NZ-2021-363694"/>
    <x v="302"/>
    <d v="2021-07-19T00:00:00"/>
    <x v="1"/>
    <s v="First Class"/>
    <s v="BR-3159"/>
    <s v="Brendan Davis"/>
    <x v="0"/>
    <x v="8"/>
    <x v="8"/>
    <x v="0"/>
    <x v="4"/>
    <n v="415.86"/>
    <n v="1"/>
    <n v="0.15"/>
    <n v="41.73"/>
  </r>
  <r>
    <n v="6350"/>
    <s v="NZ-2024-133165"/>
    <x v="1062"/>
    <d v="2024-09-23T00:00:00"/>
    <x v="2"/>
    <s v="First Class"/>
    <s v="DE-4944"/>
    <s v="Deborah Nelson"/>
    <x v="1"/>
    <x v="0"/>
    <x v="0"/>
    <x v="0"/>
    <x v="4"/>
    <n v="1437.34"/>
    <n v="10"/>
    <n v="0.2"/>
    <n v="148.15"/>
  </r>
  <r>
    <n v="6351"/>
    <s v="NZ-2024-439771"/>
    <x v="168"/>
    <d v="2024-09-27T00:00:00"/>
    <x v="2"/>
    <s v="First Class"/>
    <s v="SA-1634"/>
    <s v="Sarah Joe"/>
    <x v="1"/>
    <x v="1"/>
    <x v="1"/>
    <x v="0"/>
    <x v="6"/>
    <n v="1166.08"/>
    <n v="1"/>
    <n v="0.2"/>
    <n v="48.73"/>
  </r>
  <r>
    <n v="6352"/>
    <s v="NZ-2021-184560"/>
    <x v="32"/>
    <d v="2022-01-02T00:00:00"/>
    <x v="4"/>
    <s v="First Class"/>
    <s v="PA-9460"/>
    <s v="Paul Ching"/>
    <x v="0"/>
    <x v="8"/>
    <x v="8"/>
    <x v="0"/>
    <x v="0"/>
    <n v="972.34"/>
    <n v="3"/>
    <n v="0.15"/>
    <n v="98.91"/>
  </r>
  <r>
    <n v="6353"/>
    <s v="NZ-2023-401146"/>
    <x v="1048"/>
    <d v="2023-02-09T00:00:00"/>
    <x v="0"/>
    <s v="Second Class"/>
    <s v="DI-4485"/>
    <s v="Diane Oliver-Webby"/>
    <x v="0"/>
    <x v="6"/>
    <x v="6"/>
    <x v="1"/>
    <x v="8"/>
    <n v="251.6"/>
    <n v="1"/>
    <n v="0"/>
    <n v="52.53"/>
  </r>
  <r>
    <n v="6354"/>
    <s v="NZ-2023-281228"/>
    <x v="532"/>
    <d v="2023-12-31T00:00:00"/>
    <x v="0"/>
    <s v="Standard Class"/>
    <s v="PA-8493"/>
    <s v="Paul Read"/>
    <x v="0"/>
    <x v="5"/>
    <x v="5"/>
    <x v="0"/>
    <x v="0"/>
    <n v="677.71"/>
    <n v="3"/>
    <n v="0.2"/>
    <n v="13.9"/>
  </r>
  <r>
    <n v="6355"/>
    <s v="NZ-2022-614971"/>
    <x v="582"/>
    <d v="2022-09-15T00:00:00"/>
    <x v="4"/>
    <s v="Same Day"/>
    <s v="RA-4334"/>
    <s v="Raewyn Jones"/>
    <x v="2"/>
    <x v="6"/>
    <x v="6"/>
    <x v="2"/>
    <x v="11"/>
    <n v="501.43"/>
    <n v="6"/>
    <n v="0.1"/>
    <n v="-4.91"/>
  </r>
  <r>
    <n v="6356"/>
    <s v="NZ-2021-351653"/>
    <x v="745"/>
    <d v="2021-12-18T00:00:00"/>
    <x v="1"/>
    <s v="Second Class"/>
    <s v="JA-1668"/>
    <s v="Jason Allan"/>
    <x v="1"/>
    <x v="6"/>
    <x v="6"/>
    <x v="0"/>
    <x v="10"/>
    <n v="1002.87"/>
    <n v="10"/>
    <n v="0"/>
    <n v="49.35"/>
  </r>
  <r>
    <n v="6357"/>
    <s v="NZ-2022-668058"/>
    <x v="444"/>
    <d v="2022-12-31T00:00:00"/>
    <x v="4"/>
    <s v="Standard Class"/>
    <s v="KE-3860"/>
    <s v="Kevin McIntosh-Trask"/>
    <x v="0"/>
    <x v="1"/>
    <x v="1"/>
    <x v="2"/>
    <x v="5"/>
    <n v="1193.04"/>
    <n v="10"/>
    <n v="0.15"/>
    <n v="133.77000000000001"/>
  </r>
  <r>
    <n v="6358"/>
    <s v="NZ-2023-862486"/>
    <x v="114"/>
    <d v="2023-07-16T00:00:00"/>
    <x v="0"/>
    <s v="First Class"/>
    <s v="SC-8755"/>
    <s v="Scott Rees"/>
    <x v="1"/>
    <x v="6"/>
    <x v="6"/>
    <x v="1"/>
    <x v="1"/>
    <n v="1058.3399999999999"/>
    <n v="1"/>
    <n v="0.2"/>
    <n v="91.67"/>
  </r>
  <r>
    <n v="6359"/>
    <s v="NZ-2023-545071"/>
    <x v="145"/>
    <d v="2023-10-01T00:00:00"/>
    <x v="0"/>
    <s v="Standard Class"/>
    <s v="TH-3942"/>
    <s v="Thomas Costello"/>
    <x v="1"/>
    <x v="3"/>
    <x v="3"/>
    <x v="0"/>
    <x v="6"/>
    <n v="481.61"/>
    <n v="3"/>
    <n v="0.1"/>
    <n v="21.9"/>
  </r>
  <r>
    <n v="6360"/>
    <s v="NZ-2025-737642"/>
    <x v="1426"/>
    <d v="2025-02-11T00:00:00"/>
    <x v="3"/>
    <s v="Same Day"/>
    <s v="ME-2987"/>
    <s v="Melanie Blair-Hooper"/>
    <x v="0"/>
    <x v="5"/>
    <x v="5"/>
    <x v="0"/>
    <x v="10"/>
    <n v="1224.53"/>
    <n v="8"/>
    <n v="0.2"/>
    <n v="100.05"/>
  </r>
  <r>
    <n v="6361"/>
    <s v="NZ-2022-738859"/>
    <x v="1091"/>
    <d v="2022-11-28T00:00:00"/>
    <x v="4"/>
    <s v="Standard Class"/>
    <s v="DA-1875"/>
    <s v="Daniel Rowland"/>
    <x v="0"/>
    <x v="0"/>
    <x v="0"/>
    <x v="1"/>
    <x v="8"/>
    <n v="899.89"/>
    <n v="3"/>
    <n v="0"/>
    <n v="115.55"/>
  </r>
  <r>
    <n v="6362"/>
    <s v="NZ-2022-799997"/>
    <x v="1046"/>
    <d v="2022-09-22T00:00:00"/>
    <x v="4"/>
    <s v="Same Day"/>
    <s v="JO-8379"/>
    <s v="Jordan Hutchinson"/>
    <x v="1"/>
    <x v="6"/>
    <x v="6"/>
    <x v="2"/>
    <x v="11"/>
    <n v="94.66"/>
    <n v="5"/>
    <n v="0"/>
    <n v="25.93"/>
  </r>
  <r>
    <n v="6363"/>
    <s v="NZ-2024-260714"/>
    <x v="732"/>
    <d v="2024-10-28T00:00:00"/>
    <x v="2"/>
    <s v="First Class"/>
    <s v="AI-2233"/>
    <s v="Aiden Bassett"/>
    <x v="1"/>
    <x v="8"/>
    <x v="8"/>
    <x v="2"/>
    <x v="2"/>
    <n v="730.94"/>
    <n v="10"/>
    <n v="0.1"/>
    <n v="8.9700000000000006"/>
  </r>
  <r>
    <n v="6364"/>
    <s v="NZ-2021-293843"/>
    <x v="1032"/>
    <d v="2021-09-25T00:00:00"/>
    <x v="1"/>
    <s v="First Class"/>
    <s v="RE-8961"/>
    <s v="Rebecca Graham-Skinner"/>
    <x v="1"/>
    <x v="6"/>
    <x v="6"/>
    <x v="0"/>
    <x v="4"/>
    <n v="1060.3"/>
    <n v="2"/>
    <n v="0.1"/>
    <n v="43.98"/>
  </r>
  <r>
    <n v="6365"/>
    <s v="NZ-2025-312385"/>
    <x v="1033"/>
    <d v="2025-06-27T00:00:00"/>
    <x v="3"/>
    <s v="First Class"/>
    <s v="HA-3778"/>
    <s v="Hannah Ball-Coutts"/>
    <x v="2"/>
    <x v="1"/>
    <x v="1"/>
    <x v="2"/>
    <x v="5"/>
    <n v="68.790000000000006"/>
    <n v="7"/>
    <n v="0.1"/>
    <n v="15.51"/>
  </r>
  <r>
    <n v="6366"/>
    <s v="NZ-2025-991003"/>
    <x v="999"/>
    <d v="2025-06-19T00:00:00"/>
    <x v="3"/>
    <s v="First Class"/>
    <s v="TA-6605"/>
    <s v="Tania Dawick"/>
    <x v="0"/>
    <x v="8"/>
    <x v="8"/>
    <x v="2"/>
    <x v="9"/>
    <n v="1092.19"/>
    <n v="1"/>
    <n v="0.2"/>
    <n v="227.23"/>
  </r>
  <r>
    <n v="6367"/>
    <s v="NZ-2022-883580"/>
    <x v="397"/>
    <d v="2022-11-26T00:00:00"/>
    <x v="4"/>
    <s v="Standard Class"/>
    <s v="DE-7438"/>
    <s v="Deborah Paton-Healy"/>
    <x v="0"/>
    <x v="7"/>
    <x v="7"/>
    <x v="2"/>
    <x v="2"/>
    <n v="1334.32"/>
    <n v="10"/>
    <n v="0.15"/>
    <n v="77.23"/>
  </r>
  <r>
    <n v="6368"/>
    <s v="NZ-2025-683353"/>
    <x v="1197"/>
    <d v="2025-06-14T00:00:00"/>
    <x v="3"/>
    <s v="Standard Class"/>
    <s v="AM-9650"/>
    <s v="Amanda Smith"/>
    <x v="2"/>
    <x v="9"/>
    <x v="6"/>
    <x v="2"/>
    <x v="2"/>
    <n v="480.91"/>
    <n v="4"/>
    <n v="0.15"/>
    <n v="29.42"/>
  </r>
  <r>
    <n v="6369"/>
    <s v="NZ-2024-322982"/>
    <x v="814"/>
    <d v="2024-06-10T00:00:00"/>
    <x v="2"/>
    <s v="Same Day"/>
    <s v="CH-5987"/>
    <s v="Charles Hudson"/>
    <x v="0"/>
    <x v="0"/>
    <x v="0"/>
    <x v="2"/>
    <x v="9"/>
    <n v="555.04999999999995"/>
    <n v="5"/>
    <n v="0.1"/>
    <n v="103.85"/>
  </r>
  <r>
    <n v="6370"/>
    <s v="NZ-2024-651884"/>
    <x v="282"/>
    <d v="2024-10-23T00:00:00"/>
    <x v="2"/>
    <s v="Second Class"/>
    <s v="RE-5477"/>
    <s v="Renee Gifford"/>
    <x v="1"/>
    <x v="2"/>
    <x v="2"/>
    <x v="1"/>
    <x v="8"/>
    <n v="495.68"/>
    <n v="6"/>
    <n v="0"/>
    <n v="98.9"/>
  </r>
  <r>
    <n v="6371"/>
    <s v="NZ-2024-390304"/>
    <x v="399"/>
    <d v="2024-09-17T00:00:00"/>
    <x v="2"/>
    <s v="Standard Class"/>
    <s v="ET-2924"/>
    <s v="Ethan Richards"/>
    <x v="2"/>
    <x v="8"/>
    <x v="8"/>
    <x v="0"/>
    <x v="10"/>
    <n v="507.6"/>
    <n v="5"/>
    <n v="0.1"/>
    <n v="4.99"/>
  </r>
  <r>
    <n v="6372"/>
    <s v="NZ-2024-139606"/>
    <x v="377"/>
    <d v="2024-10-07T00:00:00"/>
    <x v="2"/>
    <s v="Same Day"/>
    <s v="PA-5300"/>
    <s v="Patrick Monk"/>
    <x v="1"/>
    <x v="4"/>
    <x v="4"/>
    <x v="2"/>
    <x v="5"/>
    <n v="250.98"/>
    <n v="7"/>
    <n v="0"/>
    <n v="42.31"/>
  </r>
  <r>
    <n v="6373"/>
    <s v="NZ-2024-102967"/>
    <x v="906"/>
    <d v="2024-11-06T00:00:00"/>
    <x v="2"/>
    <s v="First Class"/>
    <s v="KE-6168"/>
    <s v="Kevin Fitzgerald"/>
    <x v="1"/>
    <x v="6"/>
    <x v="6"/>
    <x v="1"/>
    <x v="8"/>
    <n v="393.78"/>
    <n v="5"/>
    <n v="0.15"/>
    <n v="58.15"/>
  </r>
  <r>
    <n v="6374"/>
    <s v="NZ-2024-434793"/>
    <x v="1384"/>
    <d v="2024-02-06T00:00:00"/>
    <x v="2"/>
    <s v="Same Day"/>
    <s v="JU-4669"/>
    <s v="Julie Craw"/>
    <x v="2"/>
    <x v="4"/>
    <x v="4"/>
    <x v="1"/>
    <x v="3"/>
    <n v="389.11"/>
    <n v="10"/>
    <n v="0"/>
    <n v="48.74"/>
  </r>
  <r>
    <n v="6375"/>
    <s v="NZ-2024-688959"/>
    <x v="1045"/>
    <d v="2024-04-18T00:00:00"/>
    <x v="2"/>
    <s v="Standard Class"/>
    <s v="RE-1881"/>
    <s v="Rebecca Burnett-Hoare"/>
    <x v="2"/>
    <x v="5"/>
    <x v="5"/>
    <x v="0"/>
    <x v="4"/>
    <n v="622.82000000000005"/>
    <n v="9"/>
    <n v="0.1"/>
    <n v="81.73"/>
  </r>
  <r>
    <n v="6376"/>
    <s v="NZ-2025-813855"/>
    <x v="730"/>
    <d v="2025-06-07T00:00:00"/>
    <x v="3"/>
    <s v="Standard Class"/>
    <s v="RI-8520"/>
    <s v="Richard Satherley"/>
    <x v="1"/>
    <x v="5"/>
    <x v="5"/>
    <x v="2"/>
    <x v="11"/>
    <n v="949.99"/>
    <n v="8"/>
    <n v="0.1"/>
    <n v="156.29"/>
  </r>
  <r>
    <n v="6377"/>
    <s v="NZ-2022-557317"/>
    <x v="583"/>
    <d v="2022-09-04T00:00:00"/>
    <x v="4"/>
    <s v="Second Class"/>
    <s v="LU-8466"/>
    <s v="Lucas Francis"/>
    <x v="0"/>
    <x v="5"/>
    <x v="5"/>
    <x v="0"/>
    <x v="4"/>
    <n v="756.37"/>
    <n v="5"/>
    <n v="0.1"/>
    <n v="127.73"/>
  </r>
  <r>
    <n v="6378"/>
    <s v="NZ-2024-858406"/>
    <x v="1030"/>
    <d v="2024-10-05T00:00:00"/>
    <x v="2"/>
    <s v="Same Day"/>
    <s v="HA-5160"/>
    <s v="Hannah Dillon"/>
    <x v="1"/>
    <x v="2"/>
    <x v="2"/>
    <x v="0"/>
    <x v="4"/>
    <n v="67.36"/>
    <n v="9"/>
    <n v="0.2"/>
    <n v="2.9"/>
  </r>
  <r>
    <n v="6379"/>
    <s v="NZ-2024-661804"/>
    <x v="326"/>
    <d v="2024-09-10T00:00:00"/>
    <x v="2"/>
    <s v="Standard Class"/>
    <s v="SH-3335"/>
    <s v="Sharon Morgan"/>
    <x v="2"/>
    <x v="8"/>
    <x v="8"/>
    <x v="0"/>
    <x v="10"/>
    <n v="984.37"/>
    <n v="6"/>
    <n v="0.1"/>
    <n v="32.75"/>
  </r>
  <r>
    <n v="6380"/>
    <s v="NZ-2024-339653"/>
    <x v="923"/>
    <d v="2024-04-12T00:00:00"/>
    <x v="2"/>
    <s v="First Class"/>
    <s v="TO-9287"/>
    <s v="Todd Reynolds"/>
    <x v="0"/>
    <x v="5"/>
    <x v="5"/>
    <x v="1"/>
    <x v="8"/>
    <n v="626.57000000000005"/>
    <n v="5"/>
    <n v="0.1"/>
    <n v="35.700000000000003"/>
  </r>
  <r>
    <n v="6381"/>
    <s v="NZ-2023-382277"/>
    <x v="1183"/>
    <d v="2023-05-20T00:00:00"/>
    <x v="0"/>
    <s v="Same Day"/>
    <s v="GE-1387"/>
    <s v="Gemma Weston-O'Brien"/>
    <x v="0"/>
    <x v="8"/>
    <x v="8"/>
    <x v="0"/>
    <x v="0"/>
    <n v="1444.64"/>
    <n v="5"/>
    <n v="0"/>
    <n v="281.39999999999998"/>
  </r>
  <r>
    <n v="6382"/>
    <s v="NZ-2023-501030"/>
    <x v="1152"/>
    <d v="2023-09-23T00:00:00"/>
    <x v="0"/>
    <s v="First Class"/>
    <s v="BA-4562"/>
    <s v="Bailey Bassett"/>
    <x v="0"/>
    <x v="7"/>
    <x v="7"/>
    <x v="1"/>
    <x v="7"/>
    <n v="1069.79"/>
    <n v="6"/>
    <n v="0.2"/>
    <n v="24.63"/>
  </r>
  <r>
    <n v="6383"/>
    <s v="NZ-2024-413772"/>
    <x v="72"/>
    <d v="2024-08-09T00:00:00"/>
    <x v="2"/>
    <s v="Second Class"/>
    <s v="PE-8691"/>
    <s v="Peter Nelson"/>
    <x v="2"/>
    <x v="3"/>
    <x v="3"/>
    <x v="2"/>
    <x v="11"/>
    <n v="723.72"/>
    <n v="9"/>
    <n v="0.1"/>
    <n v="122.48"/>
  </r>
  <r>
    <n v="6384"/>
    <s v="NZ-2022-879151"/>
    <x v="1287"/>
    <d v="2022-09-24T00:00:00"/>
    <x v="4"/>
    <s v="First Class"/>
    <s v="PA-1672"/>
    <s v="Patricia Andrew"/>
    <x v="2"/>
    <x v="8"/>
    <x v="8"/>
    <x v="2"/>
    <x v="11"/>
    <n v="84.42"/>
    <n v="9"/>
    <n v="0.2"/>
    <n v="12.77"/>
  </r>
  <r>
    <n v="6385"/>
    <s v="NZ-2022-606395"/>
    <x v="1234"/>
    <d v="2022-03-16T00:00:00"/>
    <x v="4"/>
    <s v="First Class"/>
    <s v="JE-6142"/>
    <s v="Jennifer Carpenter"/>
    <x v="0"/>
    <x v="8"/>
    <x v="8"/>
    <x v="2"/>
    <x v="2"/>
    <n v="1265.3699999999999"/>
    <n v="9"/>
    <n v="0"/>
    <n v="296.69"/>
  </r>
  <r>
    <n v="6386"/>
    <s v="NZ-2025-572449"/>
    <x v="383"/>
    <d v="2025-02-09T00:00:00"/>
    <x v="3"/>
    <s v="Same Day"/>
    <s v="LU-3413"/>
    <s v="Luke Kennedy"/>
    <x v="2"/>
    <x v="0"/>
    <x v="0"/>
    <x v="2"/>
    <x v="5"/>
    <n v="357.84"/>
    <n v="6"/>
    <n v="0"/>
    <n v="16.079999999999998"/>
  </r>
  <r>
    <n v="6387"/>
    <s v="NZ-2023-361453"/>
    <x v="1143"/>
    <d v="2023-09-02T00:00:00"/>
    <x v="0"/>
    <s v="First Class"/>
    <s v="NA-4253"/>
    <s v="Nathan Baldick-Tanner"/>
    <x v="0"/>
    <x v="6"/>
    <x v="6"/>
    <x v="0"/>
    <x v="4"/>
    <n v="1166.06"/>
    <n v="8"/>
    <n v="0.2"/>
    <n v="220.32"/>
  </r>
  <r>
    <n v="6388"/>
    <s v="NZ-2022-273961"/>
    <x v="1235"/>
    <d v="2022-03-05T00:00:00"/>
    <x v="4"/>
    <s v="Same Day"/>
    <s v="AN-4473"/>
    <s v="Anthony Freeth"/>
    <x v="2"/>
    <x v="8"/>
    <x v="8"/>
    <x v="1"/>
    <x v="8"/>
    <n v="1213.5999999999999"/>
    <n v="3"/>
    <n v="0.1"/>
    <n v="79.760000000000005"/>
  </r>
  <r>
    <n v="6389"/>
    <s v="NZ-2022-239505"/>
    <x v="523"/>
    <d v="2022-07-17T00:00:00"/>
    <x v="4"/>
    <s v="Same Day"/>
    <s v="ME-1892"/>
    <s v="Megan Johnston"/>
    <x v="1"/>
    <x v="8"/>
    <x v="8"/>
    <x v="2"/>
    <x v="11"/>
    <n v="381.98"/>
    <n v="5"/>
    <n v="0.1"/>
    <n v="61.71"/>
  </r>
  <r>
    <n v="6390"/>
    <s v="NZ-2022-478717"/>
    <x v="1441"/>
    <d v="2022-11-13T00:00:00"/>
    <x v="4"/>
    <s v="First Class"/>
    <s v="GR-6738"/>
    <s v="Gregory Coleman"/>
    <x v="1"/>
    <x v="9"/>
    <x v="6"/>
    <x v="1"/>
    <x v="8"/>
    <n v="1026.42"/>
    <n v="2"/>
    <n v="0.15"/>
    <n v="187.67"/>
  </r>
  <r>
    <n v="6391"/>
    <s v="NZ-2022-601120"/>
    <x v="1240"/>
    <d v="2022-07-03T00:00:00"/>
    <x v="4"/>
    <s v="Second Class"/>
    <s v="RU-7104"/>
    <s v="Russell Gray"/>
    <x v="0"/>
    <x v="9"/>
    <x v="6"/>
    <x v="0"/>
    <x v="6"/>
    <n v="92.28"/>
    <n v="4"/>
    <n v="0.1"/>
    <n v="10.6"/>
  </r>
  <r>
    <n v="6392"/>
    <s v="NZ-2023-625264"/>
    <x v="532"/>
    <d v="2024-01-03T00:00:00"/>
    <x v="2"/>
    <s v="Same Day"/>
    <s v="ST-3618"/>
    <s v="Stephen Anderson"/>
    <x v="0"/>
    <x v="8"/>
    <x v="8"/>
    <x v="2"/>
    <x v="9"/>
    <n v="637.22"/>
    <n v="9"/>
    <n v="0.15"/>
    <n v="25.22"/>
  </r>
  <r>
    <n v="6393"/>
    <s v="NZ-2022-757837"/>
    <x v="802"/>
    <d v="2022-05-03T00:00:00"/>
    <x v="4"/>
    <s v="Standard Class"/>
    <s v="JO-2433"/>
    <s v="Joel Neal"/>
    <x v="0"/>
    <x v="9"/>
    <x v="6"/>
    <x v="1"/>
    <x v="8"/>
    <n v="583.35"/>
    <n v="8"/>
    <n v="0.2"/>
    <n v="57.28"/>
  </r>
  <r>
    <n v="6394"/>
    <s v="NZ-2023-347963"/>
    <x v="478"/>
    <d v="2023-12-13T00:00:00"/>
    <x v="0"/>
    <s v="Standard Class"/>
    <s v="SH-3861"/>
    <s v="Shaun Forbes"/>
    <x v="1"/>
    <x v="7"/>
    <x v="7"/>
    <x v="0"/>
    <x v="4"/>
    <n v="1473.79"/>
    <n v="4"/>
    <n v="0.15"/>
    <n v="329.57"/>
  </r>
  <r>
    <n v="6395"/>
    <s v="NZ-2022-727859"/>
    <x v="976"/>
    <d v="2022-09-09T00:00:00"/>
    <x v="4"/>
    <s v="Same Day"/>
    <s v="CR-8580"/>
    <s v="Craig Hayward"/>
    <x v="2"/>
    <x v="2"/>
    <x v="2"/>
    <x v="0"/>
    <x v="0"/>
    <n v="725.94"/>
    <n v="1"/>
    <n v="0"/>
    <n v="22.31"/>
  </r>
  <r>
    <n v="6396"/>
    <s v="NZ-2023-823843"/>
    <x v="954"/>
    <d v="2023-06-27T00:00:00"/>
    <x v="0"/>
    <s v="Second Class"/>
    <s v="JA-7481"/>
    <s v="James Payne"/>
    <x v="1"/>
    <x v="7"/>
    <x v="7"/>
    <x v="0"/>
    <x v="0"/>
    <n v="837.77"/>
    <n v="7"/>
    <n v="0"/>
    <n v="228.34"/>
  </r>
  <r>
    <n v="6397"/>
    <s v="NZ-2024-886490"/>
    <x v="917"/>
    <d v="2024-07-07T00:00:00"/>
    <x v="2"/>
    <s v="Standard Class"/>
    <s v="JO-9448"/>
    <s v="Joshua Ward"/>
    <x v="1"/>
    <x v="9"/>
    <x v="6"/>
    <x v="2"/>
    <x v="2"/>
    <n v="596.91999999999996"/>
    <n v="8"/>
    <n v="0.1"/>
    <n v="112.64"/>
  </r>
  <r>
    <n v="6398"/>
    <s v="NZ-2023-478860"/>
    <x v="809"/>
    <d v="2023-05-18T00:00:00"/>
    <x v="0"/>
    <s v="Second Class"/>
    <s v="SH-4437"/>
    <s v="Shane Williams"/>
    <x v="2"/>
    <x v="0"/>
    <x v="0"/>
    <x v="0"/>
    <x v="0"/>
    <n v="53.21"/>
    <n v="3"/>
    <n v="0.2"/>
    <n v="4.57"/>
  </r>
  <r>
    <n v="6399"/>
    <s v="NZ-2024-464516"/>
    <x v="896"/>
    <d v="2024-12-05T00:00:00"/>
    <x v="2"/>
    <s v="Standard Class"/>
    <s v="BR-5372"/>
    <s v="Brent Whittaker"/>
    <x v="0"/>
    <x v="3"/>
    <x v="3"/>
    <x v="1"/>
    <x v="1"/>
    <n v="1191.02"/>
    <n v="1"/>
    <n v="0.2"/>
    <n v="106.66"/>
  </r>
  <r>
    <n v="6400"/>
    <s v="NZ-2022-728461"/>
    <x v="994"/>
    <d v="2022-05-22T00:00:00"/>
    <x v="4"/>
    <s v="Standard Class"/>
    <s v="SO-9088"/>
    <s v="Sophia Pope-Coleman"/>
    <x v="0"/>
    <x v="3"/>
    <x v="3"/>
    <x v="2"/>
    <x v="5"/>
    <n v="1064.8699999999999"/>
    <n v="8"/>
    <n v="0.2"/>
    <n v="65.13"/>
  </r>
  <r>
    <n v="6401"/>
    <s v="NZ-2025-213339"/>
    <x v="622"/>
    <d v="2025-02-22T00:00:00"/>
    <x v="3"/>
    <s v="Standard Class"/>
    <s v="JO-3184"/>
    <s v="Joanne Kirk"/>
    <x v="0"/>
    <x v="0"/>
    <x v="0"/>
    <x v="0"/>
    <x v="4"/>
    <n v="1125.18"/>
    <n v="3"/>
    <n v="0"/>
    <n v="196.75"/>
  </r>
  <r>
    <n v="6402"/>
    <s v="NZ-2022-544050"/>
    <x v="873"/>
    <d v="2022-04-09T00:00:00"/>
    <x v="4"/>
    <s v="Standard Class"/>
    <s v="LA-3329"/>
    <s v="Lachlan Jones-Smith"/>
    <x v="2"/>
    <x v="4"/>
    <x v="4"/>
    <x v="1"/>
    <x v="7"/>
    <n v="903.9"/>
    <n v="5"/>
    <n v="0"/>
    <n v="11.58"/>
  </r>
  <r>
    <n v="6403"/>
    <s v="NZ-2021-396048"/>
    <x v="257"/>
    <d v="2021-09-09T00:00:00"/>
    <x v="1"/>
    <s v="Standard Class"/>
    <s v="CH-9045"/>
    <s v="Cherie Miller"/>
    <x v="0"/>
    <x v="2"/>
    <x v="2"/>
    <x v="2"/>
    <x v="5"/>
    <n v="301.87"/>
    <n v="1"/>
    <n v="0"/>
    <n v="87.59"/>
  </r>
  <r>
    <n v="6404"/>
    <s v="NZ-2025-439744"/>
    <x v="292"/>
    <d v="2025-06-20T00:00:00"/>
    <x v="3"/>
    <s v="First Class"/>
    <s v="OL-1112"/>
    <s v="Oliver Davies-Way"/>
    <x v="0"/>
    <x v="4"/>
    <x v="4"/>
    <x v="2"/>
    <x v="5"/>
    <n v="804.51"/>
    <n v="6"/>
    <n v="0"/>
    <n v="233.9"/>
  </r>
  <r>
    <n v="6405"/>
    <s v="NZ-2022-246668"/>
    <x v="1005"/>
    <d v="2022-02-06T00:00:00"/>
    <x v="4"/>
    <s v="Second Class"/>
    <s v="MI-7275"/>
    <s v="Michaela Atkinson-Corlett"/>
    <x v="0"/>
    <x v="1"/>
    <x v="1"/>
    <x v="2"/>
    <x v="2"/>
    <n v="1121.24"/>
    <n v="4"/>
    <n v="0.2"/>
    <n v="167.67"/>
  </r>
  <r>
    <n v="6406"/>
    <s v="NZ-2024-963684"/>
    <x v="983"/>
    <d v="2024-10-08T00:00:00"/>
    <x v="2"/>
    <s v="Second Class"/>
    <s v="AD-6304"/>
    <s v="Adam Wallis"/>
    <x v="1"/>
    <x v="9"/>
    <x v="6"/>
    <x v="0"/>
    <x v="10"/>
    <n v="111.27"/>
    <n v="9"/>
    <n v="0.2"/>
    <n v="21.53"/>
  </r>
  <r>
    <n v="6407"/>
    <s v="NZ-2024-355266"/>
    <x v="514"/>
    <d v="2024-04-29T00:00:00"/>
    <x v="2"/>
    <s v="Second Class"/>
    <s v="LY-1341"/>
    <s v="Lynda Patchett"/>
    <x v="2"/>
    <x v="0"/>
    <x v="0"/>
    <x v="1"/>
    <x v="1"/>
    <n v="485.95"/>
    <n v="5"/>
    <n v="0.2"/>
    <n v="2.4500000000000002"/>
  </r>
  <r>
    <n v="6408"/>
    <s v="NZ-2022-447994"/>
    <x v="631"/>
    <d v="2022-07-07T00:00:00"/>
    <x v="4"/>
    <s v="Second Class"/>
    <s v="TR-8713"/>
    <s v="Trent Goodwin"/>
    <x v="0"/>
    <x v="6"/>
    <x v="6"/>
    <x v="1"/>
    <x v="1"/>
    <n v="145.37"/>
    <n v="9"/>
    <n v="0.2"/>
    <n v="25.7"/>
  </r>
  <r>
    <n v="6409"/>
    <s v="NZ-2023-416688"/>
    <x v="1162"/>
    <d v="2023-01-21T00:00:00"/>
    <x v="0"/>
    <s v="Second Class"/>
    <s v="WA-4831"/>
    <s v="Wayne Watts"/>
    <x v="0"/>
    <x v="7"/>
    <x v="7"/>
    <x v="0"/>
    <x v="0"/>
    <n v="1149.56"/>
    <n v="9"/>
    <n v="0.15"/>
    <n v="126.77"/>
  </r>
  <r>
    <n v="6410"/>
    <s v="NZ-2024-890259"/>
    <x v="218"/>
    <d v="2024-12-01T00:00:00"/>
    <x v="2"/>
    <s v="Second Class"/>
    <s v="KA-1419"/>
    <s v="Kathleen Henderson-Osborne"/>
    <x v="1"/>
    <x v="2"/>
    <x v="2"/>
    <x v="0"/>
    <x v="6"/>
    <n v="289.64"/>
    <n v="10"/>
    <n v="0.1"/>
    <n v="9.89"/>
  </r>
  <r>
    <n v="6411"/>
    <s v="NZ-2023-463353"/>
    <x v="634"/>
    <d v="2023-11-08T00:00:00"/>
    <x v="0"/>
    <s v="First Class"/>
    <s v="HA-2257"/>
    <s v="Hannah Morris"/>
    <x v="2"/>
    <x v="1"/>
    <x v="1"/>
    <x v="0"/>
    <x v="0"/>
    <n v="471.74"/>
    <n v="4"/>
    <n v="0.1"/>
    <n v="116.13"/>
  </r>
  <r>
    <n v="6412"/>
    <s v="NZ-2022-701147"/>
    <x v="1046"/>
    <d v="2022-09-20T00:00:00"/>
    <x v="4"/>
    <s v="Standard Class"/>
    <s v="RO-1793"/>
    <s v="Ross Brown-Kerr"/>
    <x v="0"/>
    <x v="0"/>
    <x v="0"/>
    <x v="2"/>
    <x v="5"/>
    <n v="484.54"/>
    <n v="7"/>
    <n v="0"/>
    <n v="54.57"/>
  </r>
  <r>
    <n v="6413"/>
    <s v="NZ-2023-349274"/>
    <x v="979"/>
    <d v="2023-04-16T00:00:00"/>
    <x v="0"/>
    <s v="Same Day"/>
    <s v="ST-7600"/>
    <s v="Stacey Knight"/>
    <x v="1"/>
    <x v="4"/>
    <x v="4"/>
    <x v="0"/>
    <x v="4"/>
    <n v="348.32"/>
    <n v="8"/>
    <n v="0.1"/>
    <n v="70.62"/>
  </r>
  <r>
    <n v="6414"/>
    <s v="NZ-2022-848968"/>
    <x v="1412"/>
    <d v="2022-01-21T00:00:00"/>
    <x v="4"/>
    <s v="Standard Class"/>
    <s v="AL-3628"/>
    <s v="Alexander Howell-Scott"/>
    <x v="0"/>
    <x v="5"/>
    <x v="5"/>
    <x v="2"/>
    <x v="9"/>
    <n v="1484.38"/>
    <n v="9"/>
    <n v="0.1"/>
    <n v="340.47"/>
  </r>
  <r>
    <n v="6415"/>
    <s v="NZ-2021-989581"/>
    <x v="334"/>
    <d v="2021-08-23T00:00:00"/>
    <x v="1"/>
    <s v="Second Class"/>
    <s v="KI-1945"/>
    <s v="Kim Campbell"/>
    <x v="0"/>
    <x v="8"/>
    <x v="8"/>
    <x v="2"/>
    <x v="11"/>
    <n v="1425.68"/>
    <n v="8"/>
    <n v="0.15"/>
    <n v="158.06"/>
  </r>
  <r>
    <n v="6416"/>
    <s v="NZ-2022-805566"/>
    <x v="918"/>
    <d v="2022-04-28T00:00:00"/>
    <x v="4"/>
    <s v="Standard Class"/>
    <s v="LI-5892"/>
    <s v="Liam Hooper-Lewis"/>
    <x v="2"/>
    <x v="9"/>
    <x v="6"/>
    <x v="0"/>
    <x v="0"/>
    <n v="1103.1199999999999"/>
    <n v="3"/>
    <n v="0.2"/>
    <n v="108.44"/>
  </r>
  <r>
    <n v="6417"/>
    <s v="NZ-2023-574892"/>
    <x v="816"/>
    <d v="2023-03-26T00:00:00"/>
    <x v="0"/>
    <s v="Standard Class"/>
    <s v="DA-2479"/>
    <s v="David Williams"/>
    <x v="2"/>
    <x v="8"/>
    <x v="8"/>
    <x v="1"/>
    <x v="8"/>
    <n v="293.67"/>
    <n v="8"/>
    <n v="0.15"/>
    <n v="58.59"/>
  </r>
  <r>
    <n v="6418"/>
    <s v="NZ-2022-177903"/>
    <x v="1046"/>
    <d v="2022-09-17T00:00:00"/>
    <x v="4"/>
    <s v="First Class"/>
    <s v="HA-5012"/>
    <s v="Harley Booth"/>
    <x v="1"/>
    <x v="8"/>
    <x v="8"/>
    <x v="0"/>
    <x v="10"/>
    <n v="796.12"/>
    <n v="9"/>
    <n v="0.15"/>
    <n v="132.22"/>
  </r>
  <r>
    <n v="6419"/>
    <s v="NZ-2022-680266"/>
    <x v="1325"/>
    <d v="2022-11-13T00:00:00"/>
    <x v="4"/>
    <s v="Second Class"/>
    <s v="PA-9786"/>
    <s v="Paul Holloway"/>
    <x v="1"/>
    <x v="8"/>
    <x v="8"/>
    <x v="0"/>
    <x v="6"/>
    <n v="1179.6099999999999"/>
    <n v="10"/>
    <n v="0"/>
    <n v="116.01"/>
  </r>
  <r>
    <n v="6420"/>
    <s v="NZ-2025-252419"/>
    <x v="808"/>
    <d v="2025-01-30T00:00:00"/>
    <x v="3"/>
    <s v="First Class"/>
    <s v="RI-4210"/>
    <s v="Richard Taylor"/>
    <x v="0"/>
    <x v="6"/>
    <x v="6"/>
    <x v="0"/>
    <x v="6"/>
    <n v="1085.3599999999999"/>
    <n v="5"/>
    <n v="0.2"/>
    <n v="28.71"/>
  </r>
  <r>
    <n v="6421"/>
    <s v="NZ-2024-357888"/>
    <x v="1289"/>
    <d v="2024-04-17T00:00:00"/>
    <x v="2"/>
    <s v="First Class"/>
    <s v="SH-7512"/>
    <s v="Sharon Campbell"/>
    <x v="1"/>
    <x v="8"/>
    <x v="8"/>
    <x v="2"/>
    <x v="11"/>
    <n v="455.59"/>
    <n v="10"/>
    <n v="0.1"/>
    <n v="49.71"/>
  </r>
  <r>
    <n v="6422"/>
    <s v="NZ-2021-334331"/>
    <x v="910"/>
    <d v="2021-08-14T00:00:00"/>
    <x v="1"/>
    <s v="Standard Class"/>
    <s v="BR-4930"/>
    <s v="Bruce Smith"/>
    <x v="0"/>
    <x v="3"/>
    <x v="3"/>
    <x v="1"/>
    <x v="8"/>
    <n v="452.59"/>
    <n v="3"/>
    <n v="0.15"/>
    <n v="80.98"/>
  </r>
  <r>
    <n v="6423"/>
    <s v="NZ-2021-643990"/>
    <x v="303"/>
    <d v="2021-08-09T00:00:00"/>
    <x v="1"/>
    <s v="First Class"/>
    <s v="DE-7883"/>
    <s v="Dean Guthrie"/>
    <x v="1"/>
    <x v="0"/>
    <x v="0"/>
    <x v="1"/>
    <x v="1"/>
    <n v="704.99"/>
    <n v="4"/>
    <n v="0"/>
    <n v="147.63"/>
  </r>
  <r>
    <n v="6424"/>
    <s v="NZ-2022-964862"/>
    <x v="430"/>
    <d v="2022-12-25T00:00:00"/>
    <x v="4"/>
    <s v="First Class"/>
    <s v="AN-7745"/>
    <s v="Anthony Walton"/>
    <x v="2"/>
    <x v="2"/>
    <x v="2"/>
    <x v="0"/>
    <x v="0"/>
    <n v="1061.4000000000001"/>
    <n v="2"/>
    <n v="0.1"/>
    <n v="73.77"/>
  </r>
  <r>
    <n v="6425"/>
    <s v="NZ-2024-248647"/>
    <x v="1020"/>
    <d v="2024-08-04T00:00:00"/>
    <x v="2"/>
    <s v="First Class"/>
    <s v="KA-6428"/>
    <s v="Katie Campbell"/>
    <x v="2"/>
    <x v="0"/>
    <x v="0"/>
    <x v="0"/>
    <x v="6"/>
    <n v="51.03"/>
    <n v="6"/>
    <n v="0.1"/>
    <n v="5.3"/>
  </r>
  <r>
    <n v="6426"/>
    <s v="NZ-2023-938291"/>
    <x v="350"/>
    <d v="2023-05-07T00:00:00"/>
    <x v="0"/>
    <s v="Same Day"/>
    <s v="TR-3906"/>
    <s v="Tracy Smith"/>
    <x v="0"/>
    <x v="1"/>
    <x v="1"/>
    <x v="0"/>
    <x v="10"/>
    <n v="1290.53"/>
    <n v="10"/>
    <n v="0.15"/>
    <n v="302.62"/>
  </r>
  <r>
    <n v="6427"/>
    <s v="NZ-2023-817646"/>
    <x v="542"/>
    <d v="2023-11-10T00:00:00"/>
    <x v="0"/>
    <s v="Standard Class"/>
    <s v="AN-5624"/>
    <s v="Anthony Phillips"/>
    <x v="2"/>
    <x v="2"/>
    <x v="2"/>
    <x v="1"/>
    <x v="3"/>
    <n v="231.87"/>
    <n v="3"/>
    <n v="0"/>
    <n v="42.16"/>
  </r>
  <r>
    <n v="6428"/>
    <s v="NZ-2022-280843"/>
    <x v="1339"/>
    <d v="2022-06-26T00:00:00"/>
    <x v="4"/>
    <s v="First Class"/>
    <s v="TA-1116"/>
    <s v="Taylor Turnbull"/>
    <x v="2"/>
    <x v="2"/>
    <x v="2"/>
    <x v="2"/>
    <x v="9"/>
    <n v="681.09"/>
    <n v="2"/>
    <n v="0"/>
    <n v="66.23"/>
  </r>
  <r>
    <n v="6429"/>
    <s v="NZ-2023-332916"/>
    <x v="527"/>
    <d v="2023-08-09T00:00:00"/>
    <x v="0"/>
    <s v="Standard Class"/>
    <s v="SA-9680"/>
    <s v="Sally Day"/>
    <x v="1"/>
    <x v="7"/>
    <x v="7"/>
    <x v="0"/>
    <x v="10"/>
    <n v="1078.6400000000001"/>
    <n v="3"/>
    <n v="0.2"/>
    <n v="15.35"/>
  </r>
  <r>
    <n v="6430"/>
    <s v="NZ-2023-681028"/>
    <x v="1427"/>
    <d v="2023-07-06T00:00:00"/>
    <x v="0"/>
    <s v="Second Class"/>
    <s v="HA-4896"/>
    <s v="Hannah Buchanan-Flood"/>
    <x v="2"/>
    <x v="7"/>
    <x v="7"/>
    <x v="0"/>
    <x v="6"/>
    <n v="959.1"/>
    <n v="4"/>
    <n v="0.15"/>
    <n v="105.17"/>
  </r>
  <r>
    <n v="6431"/>
    <s v="NZ-2021-412869"/>
    <x v="410"/>
    <d v="2021-08-04T00:00:00"/>
    <x v="1"/>
    <s v="First Class"/>
    <s v="TI-5310"/>
    <s v="Timothy Spencer"/>
    <x v="0"/>
    <x v="4"/>
    <x v="4"/>
    <x v="2"/>
    <x v="11"/>
    <n v="469.77"/>
    <n v="7"/>
    <n v="0.2"/>
    <n v="20.64"/>
  </r>
  <r>
    <n v="6432"/>
    <s v="NZ-2023-525609"/>
    <x v="1048"/>
    <d v="2023-02-11T00:00:00"/>
    <x v="0"/>
    <s v="Second Class"/>
    <s v="LU-3812"/>
    <s v="Luke Wallace"/>
    <x v="2"/>
    <x v="1"/>
    <x v="1"/>
    <x v="2"/>
    <x v="5"/>
    <n v="419.73"/>
    <n v="1"/>
    <n v="0"/>
    <n v="106.09"/>
  </r>
  <r>
    <n v="6433"/>
    <s v="NZ-2025-812738"/>
    <x v="382"/>
    <d v="2025-06-03T00:00:00"/>
    <x v="3"/>
    <s v="Same Day"/>
    <s v="NA-3297"/>
    <s v="Natalie Clifford"/>
    <x v="1"/>
    <x v="9"/>
    <x v="6"/>
    <x v="2"/>
    <x v="9"/>
    <n v="460.56"/>
    <n v="7"/>
    <n v="0.15"/>
    <n v="39.950000000000003"/>
  </r>
  <r>
    <n v="6434"/>
    <s v="NZ-2022-444619"/>
    <x v="1116"/>
    <d v="2022-01-14T00:00:00"/>
    <x v="4"/>
    <s v="Second Class"/>
    <s v="GE-8754"/>
    <s v="George Walton"/>
    <x v="1"/>
    <x v="7"/>
    <x v="7"/>
    <x v="1"/>
    <x v="1"/>
    <n v="1478.89"/>
    <n v="6"/>
    <n v="0.2"/>
    <n v="44.39"/>
  </r>
  <r>
    <n v="6435"/>
    <s v="NZ-2023-671760"/>
    <x v="1442"/>
    <d v="2023-10-11T00:00:00"/>
    <x v="0"/>
    <s v="First Class"/>
    <s v="TR-1336"/>
    <s v="Tracey Larsen"/>
    <x v="1"/>
    <x v="7"/>
    <x v="7"/>
    <x v="0"/>
    <x v="0"/>
    <n v="735.91"/>
    <n v="2"/>
    <n v="0"/>
    <n v="100.13"/>
  </r>
  <r>
    <n v="6436"/>
    <s v="NZ-2022-243591"/>
    <x v="437"/>
    <d v="2022-07-10T00:00:00"/>
    <x v="4"/>
    <s v="First Class"/>
    <s v="AU-5885"/>
    <s v="Austin McPherson"/>
    <x v="2"/>
    <x v="6"/>
    <x v="6"/>
    <x v="1"/>
    <x v="7"/>
    <n v="632.85"/>
    <n v="6"/>
    <n v="0.15"/>
    <n v="91.25"/>
  </r>
  <r>
    <n v="6437"/>
    <s v="NZ-2024-669612"/>
    <x v="507"/>
    <d v="2024-04-29T00:00:00"/>
    <x v="2"/>
    <s v="First Class"/>
    <s v="CH-2216"/>
    <s v="Christine Shailer-Hopkins"/>
    <x v="1"/>
    <x v="3"/>
    <x v="3"/>
    <x v="0"/>
    <x v="6"/>
    <n v="81.14"/>
    <n v="2"/>
    <n v="0.2"/>
    <n v="14.19"/>
  </r>
  <r>
    <n v="6438"/>
    <s v="NZ-2022-927221"/>
    <x v="439"/>
    <d v="2022-07-31T00:00:00"/>
    <x v="4"/>
    <s v="Same Day"/>
    <s v="RE-4657"/>
    <s v="Regan Nicol"/>
    <x v="1"/>
    <x v="3"/>
    <x v="3"/>
    <x v="1"/>
    <x v="8"/>
    <n v="466.65"/>
    <n v="2"/>
    <n v="0.1"/>
    <n v="35.619999999999997"/>
  </r>
  <r>
    <n v="6439"/>
    <s v="NZ-2024-837043"/>
    <x v="1443"/>
    <d v="2024-02-12T00:00:00"/>
    <x v="2"/>
    <s v="First Class"/>
    <s v="TA-4990"/>
    <s v="Tamara Smith"/>
    <x v="2"/>
    <x v="6"/>
    <x v="6"/>
    <x v="2"/>
    <x v="11"/>
    <n v="572.24"/>
    <n v="6"/>
    <n v="0.15"/>
    <n v="120.41"/>
  </r>
  <r>
    <n v="6440"/>
    <s v="NZ-2022-312632"/>
    <x v="496"/>
    <d v="2022-09-11T00:00:00"/>
    <x v="4"/>
    <s v="Standard Class"/>
    <s v="TH-3675"/>
    <s v="Thomas Anderson"/>
    <x v="2"/>
    <x v="7"/>
    <x v="7"/>
    <x v="1"/>
    <x v="8"/>
    <n v="1346.81"/>
    <n v="8"/>
    <n v="0"/>
    <n v="387.58"/>
  </r>
  <r>
    <n v="6441"/>
    <s v="NZ-2022-254758"/>
    <x v="324"/>
    <d v="2022-12-31T00:00:00"/>
    <x v="4"/>
    <s v="First Class"/>
    <s v="KA-9415"/>
    <s v="Karl Fisher"/>
    <x v="1"/>
    <x v="2"/>
    <x v="2"/>
    <x v="0"/>
    <x v="0"/>
    <n v="218.11"/>
    <n v="10"/>
    <n v="0.2"/>
    <n v="30.61"/>
  </r>
  <r>
    <n v="6442"/>
    <s v="NZ-2022-457780"/>
    <x v="1250"/>
    <d v="2023-01-01T00:00:00"/>
    <x v="0"/>
    <s v="First Class"/>
    <s v="AN-1416"/>
    <s v="Anthony Murphy-Taylor"/>
    <x v="0"/>
    <x v="4"/>
    <x v="4"/>
    <x v="0"/>
    <x v="0"/>
    <n v="153.75"/>
    <n v="8"/>
    <n v="0.2"/>
    <n v="6.53"/>
  </r>
  <r>
    <n v="6443"/>
    <s v="NZ-2023-779230"/>
    <x v="803"/>
    <d v="2023-05-07T00:00:00"/>
    <x v="0"/>
    <s v="Second Class"/>
    <s v="SC-1654"/>
    <s v="Scott Mercer"/>
    <x v="2"/>
    <x v="4"/>
    <x v="4"/>
    <x v="0"/>
    <x v="6"/>
    <n v="633.49"/>
    <n v="3"/>
    <n v="0.1"/>
    <n v="79.16"/>
  </r>
  <r>
    <n v="6444"/>
    <s v="NZ-2022-873380"/>
    <x v="982"/>
    <d v="2022-04-19T00:00:00"/>
    <x v="4"/>
    <s v="Same Day"/>
    <s v="AM-4848"/>
    <s v="Amanda Spencer-Douglas"/>
    <x v="0"/>
    <x v="1"/>
    <x v="1"/>
    <x v="2"/>
    <x v="2"/>
    <n v="1073.6600000000001"/>
    <n v="9"/>
    <n v="0.2"/>
    <n v="73.22"/>
  </r>
  <r>
    <n v="6445"/>
    <s v="NZ-2025-317789"/>
    <x v="1366"/>
    <d v="2025-01-07T00:00:00"/>
    <x v="3"/>
    <s v="First Class"/>
    <s v="NI-5060"/>
    <s v="Nigel Webb"/>
    <x v="0"/>
    <x v="2"/>
    <x v="2"/>
    <x v="0"/>
    <x v="4"/>
    <n v="1406.97"/>
    <n v="8"/>
    <n v="0.15"/>
    <n v="287.33"/>
  </r>
  <r>
    <n v="6446"/>
    <s v="NZ-2022-669934"/>
    <x v="535"/>
    <d v="2022-09-06T00:00:00"/>
    <x v="4"/>
    <s v="First Class"/>
    <s v="MA-6377"/>
    <s v="Margaret Dillon"/>
    <x v="0"/>
    <x v="4"/>
    <x v="4"/>
    <x v="0"/>
    <x v="10"/>
    <n v="1092.27"/>
    <n v="9"/>
    <n v="0.2"/>
    <n v="107.62"/>
  </r>
  <r>
    <n v="6447"/>
    <s v="NZ-2024-507267"/>
    <x v="1380"/>
    <d v="2024-08-21T00:00:00"/>
    <x v="2"/>
    <s v="Standard Class"/>
    <s v="JO-1719"/>
    <s v="John Fowler"/>
    <x v="2"/>
    <x v="8"/>
    <x v="8"/>
    <x v="1"/>
    <x v="1"/>
    <n v="960.27"/>
    <n v="4"/>
    <n v="0"/>
    <n v="36.42"/>
  </r>
  <r>
    <n v="6448"/>
    <s v="NZ-2023-335328"/>
    <x v="454"/>
    <d v="2023-02-15T00:00:00"/>
    <x v="0"/>
    <s v="First Class"/>
    <s v="BE-5974"/>
    <s v="Benjamin Moore"/>
    <x v="2"/>
    <x v="4"/>
    <x v="4"/>
    <x v="2"/>
    <x v="2"/>
    <n v="750.55"/>
    <n v="3"/>
    <n v="0.2"/>
    <n v="154.77000000000001"/>
  </r>
  <r>
    <n v="6449"/>
    <s v="NZ-2024-283008"/>
    <x v="170"/>
    <d v="2024-07-30T00:00:00"/>
    <x v="2"/>
    <s v="Standard Class"/>
    <s v="DA-4095"/>
    <s v="Daniel McKay"/>
    <x v="0"/>
    <x v="8"/>
    <x v="8"/>
    <x v="2"/>
    <x v="5"/>
    <n v="470.55"/>
    <n v="1"/>
    <n v="0.2"/>
    <n v="43.12"/>
  </r>
  <r>
    <n v="6450"/>
    <s v="NZ-2022-131648"/>
    <x v="489"/>
    <d v="2022-06-09T00:00:00"/>
    <x v="4"/>
    <s v="Standard Class"/>
    <s v="SU-2123"/>
    <s v="Suzanne Rasmussen"/>
    <x v="1"/>
    <x v="5"/>
    <x v="5"/>
    <x v="2"/>
    <x v="9"/>
    <n v="239.66"/>
    <n v="3"/>
    <n v="0.15"/>
    <n v="55.38"/>
  </r>
  <r>
    <n v="6451"/>
    <s v="NZ-2023-799565"/>
    <x v="659"/>
    <d v="2023-01-29T00:00:00"/>
    <x v="0"/>
    <s v="Standard Class"/>
    <s v="MI-1213"/>
    <s v="Michael Knight"/>
    <x v="0"/>
    <x v="8"/>
    <x v="8"/>
    <x v="2"/>
    <x v="2"/>
    <n v="1287.8399999999999"/>
    <n v="3"/>
    <n v="0.2"/>
    <n v="-14.01"/>
  </r>
  <r>
    <n v="6452"/>
    <s v="NZ-2022-108290"/>
    <x v="19"/>
    <d v="2022-04-11T00:00:00"/>
    <x v="4"/>
    <s v="Same Day"/>
    <s v="DE-1006"/>
    <s v="Deborah Dixon"/>
    <x v="0"/>
    <x v="4"/>
    <x v="4"/>
    <x v="1"/>
    <x v="7"/>
    <n v="1285.1099999999999"/>
    <n v="1"/>
    <n v="0.1"/>
    <n v="322"/>
  </r>
  <r>
    <n v="6453"/>
    <s v="NZ-2023-764677"/>
    <x v="635"/>
    <d v="2023-03-06T00:00:00"/>
    <x v="0"/>
    <s v="Standard Class"/>
    <s v="AN-2691"/>
    <s v="Angela Williams-Currie"/>
    <x v="2"/>
    <x v="8"/>
    <x v="8"/>
    <x v="1"/>
    <x v="1"/>
    <n v="1364.75"/>
    <n v="8"/>
    <n v="0.1"/>
    <n v="47.09"/>
  </r>
  <r>
    <n v="6454"/>
    <s v="NZ-2022-139097"/>
    <x v="988"/>
    <d v="2022-11-07T00:00:00"/>
    <x v="4"/>
    <s v="Same Day"/>
    <s v="AN-3114"/>
    <s v="Anna Short-Anderson"/>
    <x v="2"/>
    <x v="5"/>
    <x v="5"/>
    <x v="2"/>
    <x v="2"/>
    <n v="91.68"/>
    <n v="9"/>
    <n v="0.1"/>
    <n v="6.14"/>
  </r>
  <r>
    <n v="6455"/>
    <s v="NZ-2025-420845"/>
    <x v="367"/>
    <d v="2025-06-29T00:00:00"/>
    <x v="3"/>
    <s v="Second Class"/>
    <s v="AN-7695"/>
    <s v="Anthony Todd"/>
    <x v="0"/>
    <x v="7"/>
    <x v="7"/>
    <x v="0"/>
    <x v="0"/>
    <n v="423.99"/>
    <n v="2"/>
    <n v="0"/>
    <n v="46.63"/>
  </r>
  <r>
    <n v="6456"/>
    <s v="NZ-2022-347898"/>
    <x v="241"/>
    <d v="2022-10-15T00:00:00"/>
    <x v="4"/>
    <s v="First Class"/>
    <s v="IA-9282"/>
    <s v="Ian Buckley-Simmons"/>
    <x v="1"/>
    <x v="4"/>
    <x v="4"/>
    <x v="1"/>
    <x v="3"/>
    <n v="792.08"/>
    <n v="10"/>
    <n v="0"/>
    <n v="75.05"/>
  </r>
  <r>
    <n v="6457"/>
    <s v="NZ-2022-941705"/>
    <x v="1209"/>
    <d v="2022-06-19T00:00:00"/>
    <x v="4"/>
    <s v="Second Class"/>
    <s v="CH-5516"/>
    <s v="Christopher Eden"/>
    <x v="2"/>
    <x v="2"/>
    <x v="2"/>
    <x v="2"/>
    <x v="9"/>
    <n v="150.31"/>
    <n v="10"/>
    <n v="0.1"/>
    <n v="27.31"/>
  </r>
  <r>
    <n v="6458"/>
    <s v="NZ-2022-817644"/>
    <x v="1444"/>
    <d v="2022-08-18T00:00:00"/>
    <x v="4"/>
    <s v="First Class"/>
    <s v="BR-6219"/>
    <s v="Brenda Christiansen-Adams"/>
    <x v="1"/>
    <x v="6"/>
    <x v="6"/>
    <x v="1"/>
    <x v="1"/>
    <n v="322.18"/>
    <n v="9"/>
    <n v="0.1"/>
    <n v="38.26"/>
  </r>
  <r>
    <n v="6459"/>
    <s v="NZ-2023-110395"/>
    <x v="1330"/>
    <d v="2023-03-03T00:00:00"/>
    <x v="0"/>
    <s v="Same Day"/>
    <s v="WI-2338"/>
    <s v="William McIntyre"/>
    <x v="0"/>
    <x v="4"/>
    <x v="4"/>
    <x v="0"/>
    <x v="6"/>
    <n v="1390.58"/>
    <n v="2"/>
    <n v="0.2"/>
    <n v="37.71"/>
  </r>
  <r>
    <n v="6460"/>
    <s v="NZ-2023-482068"/>
    <x v="1307"/>
    <d v="2023-06-13T00:00:00"/>
    <x v="0"/>
    <s v="Standard Class"/>
    <s v="BL-4472"/>
    <s v="Blake O'Brien"/>
    <x v="1"/>
    <x v="5"/>
    <x v="5"/>
    <x v="2"/>
    <x v="9"/>
    <n v="704.52"/>
    <n v="10"/>
    <n v="0"/>
    <n v="67.13"/>
  </r>
  <r>
    <n v="6461"/>
    <s v="NZ-2023-247005"/>
    <x v="1135"/>
    <d v="2023-03-17T00:00:00"/>
    <x v="0"/>
    <s v="First Class"/>
    <s v="KA-8736"/>
    <s v="Kayla Craven"/>
    <x v="0"/>
    <x v="2"/>
    <x v="2"/>
    <x v="0"/>
    <x v="0"/>
    <n v="565.01"/>
    <n v="5"/>
    <n v="0.2"/>
    <n v="43.66"/>
  </r>
  <r>
    <n v="6462"/>
    <s v="NZ-2024-773286"/>
    <x v="708"/>
    <d v="2024-09-24T00:00:00"/>
    <x v="2"/>
    <s v="First Class"/>
    <s v="TO-6564"/>
    <s v="Toni Stewart"/>
    <x v="0"/>
    <x v="4"/>
    <x v="4"/>
    <x v="1"/>
    <x v="8"/>
    <n v="701.48"/>
    <n v="6"/>
    <n v="0.1"/>
    <n v="155.12"/>
  </r>
  <r>
    <n v="6463"/>
    <s v="NZ-2023-684600"/>
    <x v="789"/>
    <d v="2023-03-30T00:00:00"/>
    <x v="0"/>
    <s v="First Class"/>
    <s v="EL-4853"/>
    <s v="Ellie Campbell-Spencer"/>
    <x v="0"/>
    <x v="0"/>
    <x v="0"/>
    <x v="2"/>
    <x v="2"/>
    <n v="590.77"/>
    <n v="4"/>
    <n v="0.2"/>
    <n v="100.88"/>
  </r>
  <r>
    <n v="6464"/>
    <s v="NZ-2023-246017"/>
    <x v="1050"/>
    <d v="2023-12-22T00:00:00"/>
    <x v="0"/>
    <s v="Second Class"/>
    <s v="SU-2341"/>
    <s v="Suzanne McIntyre"/>
    <x v="0"/>
    <x v="2"/>
    <x v="2"/>
    <x v="2"/>
    <x v="11"/>
    <n v="53.74"/>
    <n v="1"/>
    <n v="0.15"/>
    <n v="2.9"/>
  </r>
  <r>
    <n v="6465"/>
    <s v="NZ-2025-693308"/>
    <x v="1236"/>
    <d v="2025-06-20T00:00:00"/>
    <x v="3"/>
    <s v="Standard Class"/>
    <s v="BR-3928"/>
    <s v="Brenda Jones"/>
    <x v="0"/>
    <x v="0"/>
    <x v="0"/>
    <x v="1"/>
    <x v="3"/>
    <n v="396.68"/>
    <n v="8"/>
    <n v="0.15"/>
    <n v="79.64"/>
  </r>
  <r>
    <n v="6466"/>
    <s v="NZ-2025-825643"/>
    <x v="792"/>
    <d v="2025-02-27T00:00:00"/>
    <x v="3"/>
    <s v="First Class"/>
    <s v="EM-5104"/>
    <s v="Emily Cresswell-Jordan"/>
    <x v="0"/>
    <x v="8"/>
    <x v="8"/>
    <x v="2"/>
    <x v="5"/>
    <n v="1269.79"/>
    <n v="8"/>
    <n v="0.15"/>
    <n v="179.35"/>
  </r>
  <r>
    <n v="6467"/>
    <s v="NZ-2021-326512"/>
    <x v="1256"/>
    <d v="2021-07-25T00:00:00"/>
    <x v="1"/>
    <s v="Same Day"/>
    <s v="IS-3133"/>
    <s v="Isabelle Mason-Hoare"/>
    <x v="2"/>
    <x v="0"/>
    <x v="0"/>
    <x v="0"/>
    <x v="10"/>
    <n v="783.36"/>
    <n v="3"/>
    <n v="0.1"/>
    <n v="-0.38"/>
  </r>
  <r>
    <n v="6468"/>
    <s v="NZ-2022-971437"/>
    <x v="44"/>
    <d v="2022-08-04T00:00:00"/>
    <x v="4"/>
    <s v="Same Day"/>
    <s v="PI-4922"/>
    <s v="Piper Moore"/>
    <x v="0"/>
    <x v="9"/>
    <x v="6"/>
    <x v="2"/>
    <x v="2"/>
    <n v="672.2"/>
    <n v="7"/>
    <n v="0.15"/>
    <n v="116.3"/>
  </r>
  <r>
    <n v="6469"/>
    <s v="NZ-2022-739791"/>
    <x v="71"/>
    <d v="2022-04-22T00:00:00"/>
    <x v="4"/>
    <s v="First Class"/>
    <s v="JA-7765"/>
    <s v="James Williams"/>
    <x v="0"/>
    <x v="7"/>
    <x v="7"/>
    <x v="1"/>
    <x v="1"/>
    <n v="137.80000000000001"/>
    <n v="1"/>
    <n v="0.15"/>
    <n v="13.72"/>
  </r>
  <r>
    <n v="6470"/>
    <s v="NZ-2023-683436"/>
    <x v="525"/>
    <d v="2023-12-18T00:00:00"/>
    <x v="0"/>
    <s v="Second Class"/>
    <s v="CH-2830"/>
    <s v="Chloe Barrett"/>
    <x v="1"/>
    <x v="7"/>
    <x v="7"/>
    <x v="2"/>
    <x v="11"/>
    <n v="996.09"/>
    <n v="8"/>
    <n v="0.2"/>
    <n v="185.75"/>
  </r>
  <r>
    <n v="6471"/>
    <s v="NZ-2023-594127"/>
    <x v="1022"/>
    <d v="2023-12-30T00:00:00"/>
    <x v="0"/>
    <s v="Second Class"/>
    <s v="CA-5277"/>
    <s v="Caleb Foote"/>
    <x v="2"/>
    <x v="7"/>
    <x v="7"/>
    <x v="1"/>
    <x v="7"/>
    <n v="838.15"/>
    <n v="8"/>
    <n v="0.2"/>
    <n v="108.88"/>
  </r>
  <r>
    <n v="6472"/>
    <s v="NZ-2025-832777"/>
    <x v="685"/>
    <d v="2025-05-07T00:00:00"/>
    <x v="3"/>
    <s v="First Class"/>
    <s v="AN-2014"/>
    <s v="Angela Morton"/>
    <x v="0"/>
    <x v="9"/>
    <x v="6"/>
    <x v="2"/>
    <x v="5"/>
    <n v="970.8"/>
    <n v="2"/>
    <n v="0.2"/>
    <n v="75.12"/>
  </r>
  <r>
    <n v="6473"/>
    <s v="NZ-2024-632940"/>
    <x v="876"/>
    <d v="2024-02-12T00:00:00"/>
    <x v="2"/>
    <s v="Second Class"/>
    <s v="RE-9662"/>
    <s v="Rebecca Field"/>
    <x v="2"/>
    <x v="8"/>
    <x v="8"/>
    <x v="0"/>
    <x v="0"/>
    <n v="966.57"/>
    <n v="8"/>
    <n v="0"/>
    <n v="156.80000000000001"/>
  </r>
  <r>
    <n v="6474"/>
    <s v="NZ-2023-268591"/>
    <x v="1361"/>
    <d v="2023-09-01T00:00:00"/>
    <x v="0"/>
    <s v="Same Day"/>
    <s v="JO-5111"/>
    <s v="Joanne Prouse"/>
    <x v="2"/>
    <x v="3"/>
    <x v="3"/>
    <x v="0"/>
    <x v="6"/>
    <n v="174.38"/>
    <n v="10"/>
    <n v="0"/>
    <n v="13.79"/>
  </r>
  <r>
    <n v="6475"/>
    <s v="NZ-2022-871766"/>
    <x v="927"/>
    <d v="2022-03-14T00:00:00"/>
    <x v="4"/>
    <s v="Standard Class"/>
    <s v="AM-7365"/>
    <s v="Amanda Ryan-Southee"/>
    <x v="2"/>
    <x v="8"/>
    <x v="8"/>
    <x v="0"/>
    <x v="10"/>
    <n v="141.47"/>
    <n v="3"/>
    <n v="0.15"/>
    <n v="7.06"/>
  </r>
  <r>
    <n v="6476"/>
    <s v="NZ-2022-972642"/>
    <x v="1336"/>
    <d v="2022-05-29T00:00:00"/>
    <x v="4"/>
    <s v="Second Class"/>
    <s v="SA-9885"/>
    <s v="Sarah Hughes"/>
    <x v="2"/>
    <x v="3"/>
    <x v="3"/>
    <x v="1"/>
    <x v="7"/>
    <n v="253.31"/>
    <n v="7"/>
    <n v="0.1"/>
    <n v="40.590000000000003"/>
  </r>
  <r>
    <n v="6477"/>
    <s v="NZ-2021-969022"/>
    <x v="836"/>
    <d v="2021-12-02T00:00:00"/>
    <x v="1"/>
    <s v="Same Day"/>
    <s v="SU-9832"/>
    <s v="Suzanne Burns"/>
    <x v="0"/>
    <x v="2"/>
    <x v="2"/>
    <x v="0"/>
    <x v="10"/>
    <n v="1153.75"/>
    <n v="5"/>
    <n v="0.1"/>
    <n v="29.06"/>
  </r>
  <r>
    <n v="6478"/>
    <s v="NZ-2023-883727"/>
    <x v="746"/>
    <d v="2023-05-24T00:00:00"/>
    <x v="0"/>
    <s v="Standard Class"/>
    <s v="DA-3392"/>
    <s v="David Miles"/>
    <x v="0"/>
    <x v="2"/>
    <x v="2"/>
    <x v="0"/>
    <x v="4"/>
    <n v="439.21"/>
    <n v="10"/>
    <n v="0.1"/>
    <n v="4.68"/>
  </r>
  <r>
    <n v="6479"/>
    <s v="NZ-2023-638192"/>
    <x v="670"/>
    <d v="2023-05-05T00:00:00"/>
    <x v="0"/>
    <s v="Standard Class"/>
    <s v="HA-6965"/>
    <s v="Hayden Wong-Stevenson"/>
    <x v="1"/>
    <x v="0"/>
    <x v="0"/>
    <x v="2"/>
    <x v="2"/>
    <n v="835.2"/>
    <n v="3"/>
    <n v="0.1"/>
    <n v="150.09"/>
  </r>
  <r>
    <n v="6480"/>
    <s v="NZ-2021-999321"/>
    <x v="303"/>
    <d v="2021-08-09T00:00:00"/>
    <x v="1"/>
    <s v="Standard Class"/>
    <s v="MI-3719"/>
    <s v="Michelle Chapman"/>
    <x v="2"/>
    <x v="6"/>
    <x v="6"/>
    <x v="1"/>
    <x v="1"/>
    <n v="721.14"/>
    <n v="3"/>
    <n v="0.2"/>
    <n v="79.510000000000005"/>
  </r>
  <r>
    <n v="6481"/>
    <s v="NZ-2025-570732"/>
    <x v="130"/>
    <d v="2025-01-15T00:00:00"/>
    <x v="3"/>
    <s v="Same Day"/>
    <s v="JO-2590"/>
    <s v="Jordan Pope"/>
    <x v="1"/>
    <x v="0"/>
    <x v="0"/>
    <x v="0"/>
    <x v="4"/>
    <n v="841.58"/>
    <n v="10"/>
    <n v="0.1"/>
    <n v="177.81"/>
  </r>
  <r>
    <n v="6482"/>
    <s v="NZ-2025-786921"/>
    <x v="1164"/>
    <d v="2025-06-23T00:00:00"/>
    <x v="3"/>
    <s v="Second Class"/>
    <s v="KA-1419"/>
    <s v="Kauri Crawford"/>
    <x v="2"/>
    <x v="8"/>
    <x v="8"/>
    <x v="2"/>
    <x v="11"/>
    <n v="683.17"/>
    <n v="5"/>
    <n v="0"/>
    <n v="169.82"/>
  </r>
  <r>
    <n v="6483"/>
    <s v="NZ-2022-611767"/>
    <x v="320"/>
    <d v="2022-06-03T00:00:00"/>
    <x v="4"/>
    <s v="Second Class"/>
    <s v="OL-8947"/>
    <s v="Oliver Harper"/>
    <x v="0"/>
    <x v="2"/>
    <x v="2"/>
    <x v="1"/>
    <x v="8"/>
    <n v="999.33"/>
    <n v="10"/>
    <n v="0.15"/>
    <n v="32.22"/>
  </r>
  <r>
    <n v="6484"/>
    <s v="NZ-2023-759469"/>
    <x v="193"/>
    <d v="2023-05-30T00:00:00"/>
    <x v="0"/>
    <s v="Standard Class"/>
    <s v="JU-3219"/>
    <s v="Julie Taylor"/>
    <x v="2"/>
    <x v="2"/>
    <x v="2"/>
    <x v="0"/>
    <x v="6"/>
    <n v="1411.81"/>
    <n v="10"/>
    <n v="0"/>
    <n v="71.31"/>
  </r>
  <r>
    <n v="6485"/>
    <s v="NZ-2023-802856"/>
    <x v="1351"/>
    <d v="2023-03-09T00:00:00"/>
    <x v="0"/>
    <s v="Same Day"/>
    <s v="JA-9554"/>
    <s v="Jane Jeffries-Edmonds"/>
    <x v="1"/>
    <x v="0"/>
    <x v="0"/>
    <x v="1"/>
    <x v="1"/>
    <n v="1460.15"/>
    <n v="5"/>
    <n v="0"/>
    <n v="344.25"/>
  </r>
  <r>
    <n v="6486"/>
    <s v="NZ-2021-697689"/>
    <x v="1244"/>
    <d v="2021-09-14T00:00:00"/>
    <x v="1"/>
    <s v="Standard Class"/>
    <s v="PE-1714"/>
    <s v="Peter Smith"/>
    <x v="1"/>
    <x v="6"/>
    <x v="6"/>
    <x v="0"/>
    <x v="4"/>
    <n v="1374.85"/>
    <n v="9"/>
    <n v="0.1"/>
    <n v="20.18"/>
  </r>
  <r>
    <n v="6487"/>
    <s v="NZ-2025-746659"/>
    <x v="70"/>
    <d v="2025-03-14T00:00:00"/>
    <x v="3"/>
    <s v="Same Day"/>
    <s v="MA-7844"/>
    <s v="Manaia Harris"/>
    <x v="2"/>
    <x v="3"/>
    <x v="3"/>
    <x v="2"/>
    <x v="9"/>
    <n v="326.73"/>
    <n v="1"/>
    <n v="0"/>
    <n v="80.959999999999994"/>
  </r>
  <r>
    <n v="6488"/>
    <s v="NZ-2023-189889"/>
    <x v="928"/>
    <d v="2023-08-07T00:00:00"/>
    <x v="0"/>
    <s v="Same Day"/>
    <s v="JO-6368"/>
    <s v="Joanne MacKenzie"/>
    <x v="2"/>
    <x v="7"/>
    <x v="7"/>
    <x v="0"/>
    <x v="4"/>
    <n v="1353.8"/>
    <n v="5"/>
    <n v="0"/>
    <n v="307.95"/>
  </r>
  <r>
    <n v="6489"/>
    <s v="NZ-2022-343981"/>
    <x v="899"/>
    <d v="2022-11-28T00:00:00"/>
    <x v="4"/>
    <s v="Standard Class"/>
    <s v="CH-7590"/>
    <s v="Charlotte Burton"/>
    <x v="2"/>
    <x v="2"/>
    <x v="2"/>
    <x v="1"/>
    <x v="7"/>
    <n v="188.73"/>
    <n v="5"/>
    <n v="0.15"/>
    <n v="2.84"/>
  </r>
  <r>
    <n v="6490"/>
    <s v="NZ-2022-804967"/>
    <x v="996"/>
    <d v="2022-03-22T00:00:00"/>
    <x v="4"/>
    <s v="Second Class"/>
    <s v="KE-9933"/>
    <s v="Kevin Smith"/>
    <x v="2"/>
    <x v="1"/>
    <x v="1"/>
    <x v="0"/>
    <x v="0"/>
    <n v="304.31"/>
    <n v="9"/>
    <n v="0.15"/>
    <n v="60.26"/>
  </r>
  <r>
    <n v="6491"/>
    <s v="NZ-2024-582724"/>
    <x v="1438"/>
    <d v="2024-03-08T00:00:00"/>
    <x v="2"/>
    <s v="Standard Class"/>
    <s v="CA-4037"/>
    <s v="Carter Kay"/>
    <x v="1"/>
    <x v="7"/>
    <x v="7"/>
    <x v="2"/>
    <x v="5"/>
    <n v="292.24"/>
    <n v="3"/>
    <n v="0.15"/>
    <n v="26.3"/>
  </r>
  <r>
    <n v="6492"/>
    <s v="NZ-2023-774642"/>
    <x v="746"/>
    <d v="2023-05-25T00:00:00"/>
    <x v="0"/>
    <s v="Same Day"/>
    <s v="KE-8580"/>
    <s v="Kevin Bailey-Sowman"/>
    <x v="2"/>
    <x v="6"/>
    <x v="6"/>
    <x v="0"/>
    <x v="6"/>
    <n v="1045.29"/>
    <n v="8"/>
    <n v="0.2"/>
    <n v="206.49"/>
  </r>
  <r>
    <n v="6493"/>
    <s v="NZ-2024-587829"/>
    <x v="806"/>
    <d v="2024-10-13T00:00:00"/>
    <x v="2"/>
    <s v="Second Class"/>
    <s v="SH-9803"/>
    <s v="Shane Davis-Prouse"/>
    <x v="2"/>
    <x v="5"/>
    <x v="5"/>
    <x v="1"/>
    <x v="1"/>
    <n v="656.2"/>
    <n v="3"/>
    <n v="0"/>
    <n v="132.76"/>
  </r>
  <r>
    <n v="6494"/>
    <s v="NZ-2024-926731"/>
    <x v="1100"/>
    <d v="2024-03-21T00:00:00"/>
    <x v="2"/>
    <s v="Standard Class"/>
    <s v="JA-3048"/>
    <s v="Jane Middleton"/>
    <x v="1"/>
    <x v="0"/>
    <x v="0"/>
    <x v="1"/>
    <x v="8"/>
    <n v="352.43"/>
    <n v="8"/>
    <n v="0.1"/>
    <n v="90.42"/>
  </r>
  <r>
    <n v="6495"/>
    <s v="NZ-2023-311938"/>
    <x v="160"/>
    <d v="2023-07-27T00:00:00"/>
    <x v="0"/>
    <s v="Standard Class"/>
    <s v="DU-3435"/>
    <s v="Duncan Davies"/>
    <x v="0"/>
    <x v="1"/>
    <x v="1"/>
    <x v="0"/>
    <x v="4"/>
    <n v="749.48"/>
    <n v="2"/>
    <n v="0.15"/>
    <n v="176.48"/>
  </r>
  <r>
    <n v="6496"/>
    <s v="NZ-2024-788597"/>
    <x v="1124"/>
    <d v="2024-10-07T00:00:00"/>
    <x v="2"/>
    <s v="Standard Class"/>
    <s v="PA-9405"/>
    <s v="Paul Ham-Paton"/>
    <x v="1"/>
    <x v="5"/>
    <x v="5"/>
    <x v="0"/>
    <x v="10"/>
    <n v="991.06"/>
    <n v="3"/>
    <n v="0.15"/>
    <n v="232.5"/>
  </r>
  <r>
    <n v="6497"/>
    <s v="NZ-2025-117507"/>
    <x v="632"/>
    <d v="2025-01-06T00:00:00"/>
    <x v="3"/>
    <s v="First Class"/>
    <s v="MI-2515"/>
    <s v="Michael Hope"/>
    <x v="0"/>
    <x v="4"/>
    <x v="4"/>
    <x v="1"/>
    <x v="1"/>
    <n v="1496.9"/>
    <n v="4"/>
    <n v="0.15"/>
    <n v="281.42"/>
  </r>
  <r>
    <n v="6498"/>
    <s v="NZ-2023-338889"/>
    <x v="524"/>
    <d v="2023-01-30T00:00:00"/>
    <x v="0"/>
    <s v="Second Class"/>
    <s v="JO-6273"/>
    <s v="John Woods"/>
    <x v="0"/>
    <x v="1"/>
    <x v="1"/>
    <x v="0"/>
    <x v="4"/>
    <n v="155.51"/>
    <n v="8"/>
    <n v="0.15"/>
    <n v="37.1"/>
  </r>
  <r>
    <n v="6499"/>
    <s v="NZ-2022-843984"/>
    <x v="1178"/>
    <d v="2022-08-20T00:00:00"/>
    <x v="4"/>
    <s v="Second Class"/>
    <s v="HO-2328"/>
    <s v="Hope Neal"/>
    <x v="2"/>
    <x v="4"/>
    <x v="4"/>
    <x v="0"/>
    <x v="0"/>
    <n v="1105.98"/>
    <n v="9"/>
    <n v="0.2"/>
    <n v="229.74"/>
  </r>
  <r>
    <n v="6500"/>
    <s v="NZ-2024-783618"/>
    <x v="815"/>
    <d v="2024-07-17T00:00:00"/>
    <x v="2"/>
    <s v="First Class"/>
    <s v="HE-3637"/>
    <s v="Helen Nelson"/>
    <x v="1"/>
    <x v="2"/>
    <x v="2"/>
    <x v="0"/>
    <x v="4"/>
    <n v="538.89"/>
    <n v="6"/>
    <n v="0.1"/>
    <n v="138.97999999999999"/>
  </r>
  <r>
    <n v="6501"/>
    <s v="NZ-2024-600698"/>
    <x v="577"/>
    <d v="2024-03-05T00:00:00"/>
    <x v="2"/>
    <s v="Second Class"/>
    <s v="AV-5349"/>
    <s v="Ava Oliver-Morris"/>
    <x v="1"/>
    <x v="2"/>
    <x v="2"/>
    <x v="0"/>
    <x v="10"/>
    <n v="64.069999999999993"/>
    <n v="4"/>
    <n v="0.15"/>
    <n v="1.31"/>
  </r>
  <r>
    <n v="6502"/>
    <s v="NZ-2025-310768"/>
    <x v="825"/>
    <d v="2025-04-17T00:00:00"/>
    <x v="3"/>
    <s v="Second Class"/>
    <s v="CH-8520"/>
    <s v="Christopher Blick"/>
    <x v="0"/>
    <x v="3"/>
    <x v="3"/>
    <x v="1"/>
    <x v="1"/>
    <n v="867"/>
    <n v="6"/>
    <n v="0"/>
    <n v="27.4"/>
  </r>
  <r>
    <n v="6503"/>
    <s v="NZ-2025-338528"/>
    <x v="217"/>
    <d v="2025-01-11T00:00:00"/>
    <x v="3"/>
    <s v="Standard Class"/>
    <s v="KE-2093"/>
    <s v="Kevin Williams-Davies"/>
    <x v="2"/>
    <x v="1"/>
    <x v="1"/>
    <x v="0"/>
    <x v="0"/>
    <n v="222.85"/>
    <n v="10"/>
    <n v="0.2"/>
    <n v="17.440000000000001"/>
  </r>
  <r>
    <n v="6504"/>
    <s v="NZ-2023-685639"/>
    <x v="807"/>
    <d v="2023-11-23T00:00:00"/>
    <x v="0"/>
    <s v="Second Class"/>
    <s v="RO-8924"/>
    <s v="Rochelle Fowler"/>
    <x v="2"/>
    <x v="2"/>
    <x v="2"/>
    <x v="0"/>
    <x v="6"/>
    <n v="1286.6199999999999"/>
    <n v="1"/>
    <n v="0.1"/>
    <n v="259.27"/>
  </r>
  <r>
    <n v="6505"/>
    <s v="NZ-2022-898285"/>
    <x v="1441"/>
    <d v="2022-11-14T00:00:00"/>
    <x v="4"/>
    <s v="Second Class"/>
    <s v="KA-7143"/>
    <s v="Kate Shailer"/>
    <x v="2"/>
    <x v="5"/>
    <x v="5"/>
    <x v="2"/>
    <x v="2"/>
    <n v="1382.41"/>
    <n v="5"/>
    <n v="0"/>
    <n v="51.63"/>
  </r>
  <r>
    <n v="6506"/>
    <s v="NZ-2024-903146"/>
    <x v="889"/>
    <d v="2024-06-10T00:00:00"/>
    <x v="2"/>
    <s v="Same Day"/>
    <s v="KA-7850"/>
    <s v="Karl Gilbert"/>
    <x v="1"/>
    <x v="7"/>
    <x v="7"/>
    <x v="2"/>
    <x v="9"/>
    <n v="1236.69"/>
    <n v="5"/>
    <n v="0.2"/>
    <n v="227.92"/>
  </r>
  <r>
    <n v="6507"/>
    <s v="NZ-2023-719891"/>
    <x v="516"/>
    <d v="2023-07-01T00:00:00"/>
    <x v="0"/>
    <s v="Same Day"/>
    <s v="HA-2394"/>
    <s v="Hannah Chapman"/>
    <x v="1"/>
    <x v="8"/>
    <x v="8"/>
    <x v="2"/>
    <x v="5"/>
    <n v="220.39"/>
    <n v="7"/>
    <n v="0.1"/>
    <n v="17.5"/>
  </r>
  <r>
    <n v="6508"/>
    <s v="NZ-2022-488445"/>
    <x v="882"/>
    <d v="2022-05-19T00:00:00"/>
    <x v="4"/>
    <s v="First Class"/>
    <s v="ST-1852"/>
    <s v="Steven Coleman"/>
    <x v="0"/>
    <x v="1"/>
    <x v="1"/>
    <x v="1"/>
    <x v="1"/>
    <n v="861.07"/>
    <n v="1"/>
    <n v="0.2"/>
    <n v="-2.42"/>
  </r>
  <r>
    <n v="6509"/>
    <s v="NZ-2025-529379"/>
    <x v="1392"/>
    <d v="2025-05-11T00:00:00"/>
    <x v="3"/>
    <s v="Second Class"/>
    <s v="JO-3448"/>
    <s v="Jolene Adams"/>
    <x v="1"/>
    <x v="3"/>
    <x v="3"/>
    <x v="0"/>
    <x v="10"/>
    <n v="1372.99"/>
    <n v="10"/>
    <n v="0.1"/>
    <n v="268.58999999999997"/>
  </r>
  <r>
    <n v="6510"/>
    <s v="NZ-2024-611237"/>
    <x v="1098"/>
    <d v="2024-05-09T00:00:00"/>
    <x v="2"/>
    <s v="First Class"/>
    <s v="LA-4641"/>
    <s v="Lance Russell"/>
    <x v="0"/>
    <x v="4"/>
    <x v="4"/>
    <x v="1"/>
    <x v="7"/>
    <n v="148.27000000000001"/>
    <n v="3"/>
    <n v="0.15"/>
    <n v="5.68"/>
  </r>
  <r>
    <n v="6511"/>
    <s v="NZ-2022-643862"/>
    <x v="1375"/>
    <d v="2022-12-18T00:00:00"/>
    <x v="4"/>
    <s v="Standard Class"/>
    <s v="MA-7956"/>
    <s v="Maurice McCallum-Day"/>
    <x v="2"/>
    <x v="1"/>
    <x v="1"/>
    <x v="2"/>
    <x v="2"/>
    <n v="625.79"/>
    <n v="3"/>
    <n v="0"/>
    <n v="27.64"/>
  </r>
  <r>
    <n v="6512"/>
    <s v="NZ-2024-905721"/>
    <x v="695"/>
    <d v="2024-11-22T00:00:00"/>
    <x v="2"/>
    <s v="Same Day"/>
    <s v="MI-8633"/>
    <s v="Michael Brown"/>
    <x v="0"/>
    <x v="2"/>
    <x v="2"/>
    <x v="2"/>
    <x v="9"/>
    <n v="700.89"/>
    <n v="1"/>
    <n v="0.2"/>
    <n v="-9.31"/>
  </r>
  <r>
    <n v="6513"/>
    <s v="NZ-2022-991059"/>
    <x v="1395"/>
    <d v="2022-12-14T00:00:00"/>
    <x v="4"/>
    <s v="Second Class"/>
    <s v="RO-5066"/>
    <s v="Rosemary Manning-Oliver"/>
    <x v="1"/>
    <x v="4"/>
    <x v="4"/>
    <x v="2"/>
    <x v="9"/>
    <n v="95.7"/>
    <n v="5"/>
    <n v="0"/>
    <n v="1.02"/>
  </r>
  <r>
    <n v="6514"/>
    <s v="NZ-2024-587605"/>
    <x v="801"/>
    <d v="2024-11-01T00:00:00"/>
    <x v="2"/>
    <s v="Same Day"/>
    <s v="JO-8015"/>
    <s v="Joshua Powell"/>
    <x v="1"/>
    <x v="9"/>
    <x v="6"/>
    <x v="2"/>
    <x v="2"/>
    <n v="462.19"/>
    <n v="6"/>
    <n v="0.15"/>
    <n v="2.85"/>
  </r>
  <r>
    <n v="6515"/>
    <s v="NZ-2022-886122"/>
    <x v="251"/>
    <d v="2022-02-11T00:00:00"/>
    <x v="4"/>
    <s v="Standard Class"/>
    <s v="EL-3603"/>
    <s v="Elizabeth Mears-Brown"/>
    <x v="2"/>
    <x v="7"/>
    <x v="7"/>
    <x v="2"/>
    <x v="9"/>
    <n v="720.22"/>
    <n v="2"/>
    <n v="0.1"/>
    <n v="73.14"/>
  </r>
  <r>
    <n v="6516"/>
    <s v="NZ-2023-748896"/>
    <x v="960"/>
    <d v="2023-08-02T00:00:00"/>
    <x v="0"/>
    <s v="First Class"/>
    <s v="AM-3694"/>
    <s v="Amanda Carroll-Buick"/>
    <x v="1"/>
    <x v="2"/>
    <x v="2"/>
    <x v="2"/>
    <x v="11"/>
    <n v="231.84"/>
    <n v="10"/>
    <n v="0.15"/>
    <n v="5.17"/>
  </r>
  <r>
    <n v="6517"/>
    <s v="NZ-2023-402672"/>
    <x v="849"/>
    <d v="2023-12-16T00:00:00"/>
    <x v="0"/>
    <s v="Same Day"/>
    <s v="BR-4487"/>
    <s v="Brian Pickering"/>
    <x v="1"/>
    <x v="2"/>
    <x v="2"/>
    <x v="0"/>
    <x v="4"/>
    <n v="730.52"/>
    <n v="2"/>
    <n v="0"/>
    <n v="37.090000000000003"/>
  </r>
  <r>
    <n v="6518"/>
    <s v="NZ-2024-185621"/>
    <x v="777"/>
    <d v="2024-02-04T00:00:00"/>
    <x v="2"/>
    <s v="Standard Class"/>
    <s v="AN-2242"/>
    <s v="Angela Smith"/>
    <x v="2"/>
    <x v="6"/>
    <x v="6"/>
    <x v="1"/>
    <x v="1"/>
    <n v="220.97"/>
    <n v="7"/>
    <n v="0.1"/>
    <n v="22.99"/>
  </r>
  <r>
    <n v="6519"/>
    <s v="NZ-2024-375513"/>
    <x v="708"/>
    <d v="2024-09-28T00:00:00"/>
    <x v="2"/>
    <s v="Second Class"/>
    <s v="JO-8320"/>
    <s v="John Fox"/>
    <x v="2"/>
    <x v="4"/>
    <x v="4"/>
    <x v="0"/>
    <x v="4"/>
    <n v="838.05"/>
    <n v="3"/>
    <n v="0"/>
    <n v="8.19"/>
  </r>
  <r>
    <n v="6520"/>
    <s v="NZ-2023-765075"/>
    <x v="356"/>
    <d v="2023-10-31T00:00:00"/>
    <x v="0"/>
    <s v="Second Class"/>
    <s v="JO-1633"/>
    <s v="Joan Watkins"/>
    <x v="0"/>
    <x v="9"/>
    <x v="6"/>
    <x v="2"/>
    <x v="5"/>
    <n v="331.6"/>
    <n v="5"/>
    <n v="0.2"/>
    <n v="48.11"/>
  </r>
  <r>
    <n v="6521"/>
    <s v="NZ-2022-290620"/>
    <x v="271"/>
    <d v="2022-11-26T00:00:00"/>
    <x v="4"/>
    <s v="First Class"/>
    <s v="JA-6107"/>
    <s v="Jacqueline Law"/>
    <x v="1"/>
    <x v="4"/>
    <x v="4"/>
    <x v="1"/>
    <x v="1"/>
    <n v="160.63"/>
    <n v="1"/>
    <n v="0.1"/>
    <n v="1.47"/>
  </r>
  <r>
    <n v="6522"/>
    <s v="NZ-2023-152486"/>
    <x v="87"/>
    <d v="2023-08-31T00:00:00"/>
    <x v="0"/>
    <s v="Same Day"/>
    <s v="PA-7573"/>
    <s v="Patrick Scott"/>
    <x v="0"/>
    <x v="7"/>
    <x v="7"/>
    <x v="2"/>
    <x v="9"/>
    <n v="963.08"/>
    <n v="7"/>
    <n v="0.2"/>
    <n v="-2.23"/>
  </r>
  <r>
    <n v="6523"/>
    <s v="NZ-2024-310505"/>
    <x v="983"/>
    <d v="2024-10-08T00:00:00"/>
    <x v="2"/>
    <s v="Second Class"/>
    <s v="SA-9001"/>
    <s v="Sandra Ford-Smith"/>
    <x v="1"/>
    <x v="3"/>
    <x v="3"/>
    <x v="1"/>
    <x v="8"/>
    <n v="1043.94"/>
    <n v="5"/>
    <n v="0.15"/>
    <n v="233.39"/>
  </r>
  <r>
    <n v="6524"/>
    <s v="NZ-2023-771029"/>
    <x v="1445"/>
    <d v="2023-10-20T00:00:00"/>
    <x v="0"/>
    <s v="First Class"/>
    <s v="BL-9530"/>
    <s v="Blair Marshall"/>
    <x v="2"/>
    <x v="4"/>
    <x v="4"/>
    <x v="1"/>
    <x v="7"/>
    <n v="104.67"/>
    <n v="9"/>
    <n v="0.2"/>
    <n v="-1.06"/>
  </r>
  <r>
    <n v="6525"/>
    <s v="NZ-2024-814169"/>
    <x v="459"/>
    <d v="2024-09-05T00:00:00"/>
    <x v="2"/>
    <s v="First Class"/>
    <s v="AN-8072"/>
    <s v="Anthony Scott"/>
    <x v="2"/>
    <x v="3"/>
    <x v="3"/>
    <x v="1"/>
    <x v="3"/>
    <n v="1394.39"/>
    <n v="2"/>
    <n v="0.2"/>
    <n v="114.01"/>
  </r>
  <r>
    <n v="6526"/>
    <s v="NZ-2024-226984"/>
    <x v="157"/>
    <d v="2024-08-27T00:00:00"/>
    <x v="2"/>
    <s v="First Class"/>
    <s v="LE-7126"/>
    <s v="Levi Rush-Anderson"/>
    <x v="1"/>
    <x v="0"/>
    <x v="0"/>
    <x v="2"/>
    <x v="9"/>
    <n v="114.95"/>
    <n v="8"/>
    <n v="0.1"/>
    <n v="20.350000000000001"/>
  </r>
  <r>
    <n v="6527"/>
    <s v="NZ-2025-382323"/>
    <x v="1155"/>
    <d v="2025-01-07T00:00:00"/>
    <x v="3"/>
    <s v="Second Class"/>
    <s v="LE-4560"/>
    <s v="Lesley Baxter"/>
    <x v="0"/>
    <x v="0"/>
    <x v="0"/>
    <x v="0"/>
    <x v="6"/>
    <n v="537.28"/>
    <n v="10"/>
    <n v="0.15"/>
    <n v="60.84"/>
  </r>
  <r>
    <n v="6528"/>
    <s v="NZ-2023-394048"/>
    <x v="476"/>
    <d v="2023-02-20T00:00:00"/>
    <x v="0"/>
    <s v="Standard Class"/>
    <s v="JA-8648"/>
    <s v="Jake Dawick"/>
    <x v="0"/>
    <x v="2"/>
    <x v="2"/>
    <x v="0"/>
    <x v="0"/>
    <n v="654.91"/>
    <n v="8"/>
    <n v="0"/>
    <n v="84.14"/>
  </r>
  <r>
    <n v="6529"/>
    <s v="NZ-2024-909650"/>
    <x v="1062"/>
    <d v="2024-09-27T00:00:00"/>
    <x v="2"/>
    <s v="First Class"/>
    <s v="GA-7845"/>
    <s v="Gary Cook"/>
    <x v="2"/>
    <x v="4"/>
    <x v="4"/>
    <x v="2"/>
    <x v="2"/>
    <n v="739.7"/>
    <n v="8"/>
    <n v="0.15"/>
    <n v="140.72999999999999"/>
  </r>
  <r>
    <n v="6530"/>
    <s v="NZ-2023-882861"/>
    <x v="857"/>
    <d v="2023-10-05T00:00:00"/>
    <x v="0"/>
    <s v="Second Class"/>
    <s v="JE-1069"/>
    <s v="Jennifer Wallace-Dickson"/>
    <x v="2"/>
    <x v="6"/>
    <x v="6"/>
    <x v="0"/>
    <x v="0"/>
    <n v="608.86"/>
    <n v="4"/>
    <n v="0.2"/>
    <n v="106.16"/>
  </r>
  <r>
    <n v="6531"/>
    <s v="NZ-2022-793961"/>
    <x v="582"/>
    <d v="2022-09-19T00:00:00"/>
    <x v="4"/>
    <s v="Standard Class"/>
    <s v="CA-5860"/>
    <s v="Cameron Baldwin-Norton"/>
    <x v="1"/>
    <x v="6"/>
    <x v="6"/>
    <x v="2"/>
    <x v="5"/>
    <n v="1206.01"/>
    <n v="10"/>
    <n v="0.15"/>
    <n v="81.69"/>
  </r>
  <r>
    <n v="6532"/>
    <s v="NZ-2023-693483"/>
    <x v="1290"/>
    <d v="2023-06-16T00:00:00"/>
    <x v="0"/>
    <s v="Standard Class"/>
    <s v="EV-3837"/>
    <s v="Eva Fletcher"/>
    <x v="1"/>
    <x v="0"/>
    <x v="0"/>
    <x v="0"/>
    <x v="10"/>
    <n v="960.29"/>
    <n v="5"/>
    <n v="0.2"/>
    <n v="147.63"/>
  </r>
  <r>
    <n v="6533"/>
    <s v="NZ-2024-505313"/>
    <x v="1280"/>
    <d v="2024-06-12T00:00:00"/>
    <x v="2"/>
    <s v="Standard Class"/>
    <s v="LI-9086"/>
    <s v="Lisa Goodwin"/>
    <x v="2"/>
    <x v="1"/>
    <x v="1"/>
    <x v="1"/>
    <x v="3"/>
    <n v="979.17"/>
    <n v="9"/>
    <n v="0"/>
    <n v="168.19"/>
  </r>
  <r>
    <n v="6534"/>
    <s v="NZ-2023-916466"/>
    <x v="516"/>
    <d v="2023-06-30T00:00:00"/>
    <x v="0"/>
    <s v="First Class"/>
    <s v="TI-9164"/>
    <s v="Timothy Clarke"/>
    <x v="2"/>
    <x v="4"/>
    <x v="4"/>
    <x v="1"/>
    <x v="3"/>
    <n v="640.71"/>
    <n v="1"/>
    <n v="0.2"/>
    <n v="68.510000000000005"/>
  </r>
  <r>
    <n v="6535"/>
    <s v="NZ-2024-138929"/>
    <x v="639"/>
    <d v="2024-03-04T00:00:00"/>
    <x v="2"/>
    <s v="Same Day"/>
    <s v="WI-6277"/>
    <s v="William Martin-Davis"/>
    <x v="2"/>
    <x v="0"/>
    <x v="0"/>
    <x v="2"/>
    <x v="5"/>
    <n v="1120.83"/>
    <n v="1"/>
    <n v="0.2"/>
    <n v="-12.49"/>
  </r>
  <r>
    <n v="6536"/>
    <s v="NZ-2025-173786"/>
    <x v="776"/>
    <d v="2025-01-25T00:00:00"/>
    <x v="3"/>
    <s v="Standard Class"/>
    <s v="RI-4049"/>
    <s v="Richard Martin"/>
    <x v="2"/>
    <x v="8"/>
    <x v="8"/>
    <x v="1"/>
    <x v="7"/>
    <n v="944.07"/>
    <n v="4"/>
    <n v="0.2"/>
    <n v="29.17"/>
  </r>
  <r>
    <n v="6537"/>
    <s v="NZ-2022-807258"/>
    <x v="818"/>
    <d v="2022-08-20T00:00:00"/>
    <x v="4"/>
    <s v="Same Day"/>
    <s v="WI-6106"/>
    <s v="William Waller"/>
    <x v="0"/>
    <x v="2"/>
    <x v="2"/>
    <x v="0"/>
    <x v="10"/>
    <n v="450.75"/>
    <n v="9"/>
    <n v="0.2"/>
    <n v="43.56"/>
  </r>
  <r>
    <n v="6538"/>
    <s v="NZ-2022-271652"/>
    <x v="1157"/>
    <d v="2022-02-25T00:00:00"/>
    <x v="4"/>
    <s v="Same Day"/>
    <s v="PA-8998"/>
    <s v="Patrick Satherley"/>
    <x v="2"/>
    <x v="6"/>
    <x v="6"/>
    <x v="0"/>
    <x v="4"/>
    <n v="470.62"/>
    <n v="6"/>
    <n v="0"/>
    <n v="65.290000000000006"/>
  </r>
  <r>
    <n v="6539"/>
    <s v="NZ-2022-666881"/>
    <x v="1251"/>
    <d v="2022-03-12T00:00:00"/>
    <x v="4"/>
    <s v="Same Day"/>
    <s v="HU-9145"/>
    <s v="Hugh Adams"/>
    <x v="1"/>
    <x v="2"/>
    <x v="2"/>
    <x v="2"/>
    <x v="2"/>
    <n v="1433.26"/>
    <n v="3"/>
    <n v="0.15"/>
    <n v="116.34"/>
  </r>
  <r>
    <n v="6540"/>
    <s v="NZ-2022-770620"/>
    <x v="957"/>
    <d v="2022-11-14T00:00:00"/>
    <x v="4"/>
    <s v="Same Day"/>
    <s v="MA-9799"/>
    <s v="Maria Wong"/>
    <x v="1"/>
    <x v="7"/>
    <x v="7"/>
    <x v="0"/>
    <x v="6"/>
    <n v="182.81"/>
    <n v="3"/>
    <n v="0"/>
    <n v="0.3"/>
  </r>
  <r>
    <n v="6541"/>
    <s v="NZ-2023-272979"/>
    <x v="1137"/>
    <d v="2023-03-11T00:00:00"/>
    <x v="0"/>
    <s v="Second Class"/>
    <s v="PA-9878"/>
    <s v="Paul McIntosh-McEwen"/>
    <x v="0"/>
    <x v="9"/>
    <x v="6"/>
    <x v="2"/>
    <x v="9"/>
    <n v="729.42"/>
    <n v="2"/>
    <n v="0.2"/>
    <n v="141.31"/>
  </r>
  <r>
    <n v="6542"/>
    <s v="NZ-2024-476254"/>
    <x v="1263"/>
    <d v="2024-04-19T00:00:00"/>
    <x v="2"/>
    <s v="Same Day"/>
    <s v="DE-7596"/>
    <s v="Dean Miller"/>
    <x v="1"/>
    <x v="3"/>
    <x v="3"/>
    <x v="1"/>
    <x v="3"/>
    <n v="1156.8800000000001"/>
    <n v="3"/>
    <n v="0"/>
    <n v="37.03"/>
  </r>
  <r>
    <n v="6543"/>
    <s v="NZ-2024-574276"/>
    <x v="536"/>
    <d v="2024-09-24T00:00:00"/>
    <x v="2"/>
    <s v="Same Day"/>
    <s v="MI-4271"/>
    <s v="Michele Shaw"/>
    <x v="1"/>
    <x v="3"/>
    <x v="3"/>
    <x v="0"/>
    <x v="6"/>
    <n v="947.07"/>
    <n v="9"/>
    <n v="0.2"/>
    <n v="58.2"/>
  </r>
  <r>
    <n v="6544"/>
    <s v="NZ-2024-139486"/>
    <x v="733"/>
    <d v="2024-12-16T00:00:00"/>
    <x v="2"/>
    <s v="Standard Class"/>
    <s v="DO-7739"/>
    <s v="Donna Knight"/>
    <x v="0"/>
    <x v="8"/>
    <x v="8"/>
    <x v="0"/>
    <x v="6"/>
    <n v="1297.5899999999999"/>
    <n v="3"/>
    <n v="0.2"/>
    <n v="80.84"/>
  </r>
  <r>
    <n v="6545"/>
    <s v="NZ-2022-492452"/>
    <x v="1044"/>
    <d v="2022-07-09T00:00:00"/>
    <x v="4"/>
    <s v="Second Class"/>
    <s v="HE-7847"/>
    <s v="Hemi Jones"/>
    <x v="0"/>
    <x v="8"/>
    <x v="8"/>
    <x v="0"/>
    <x v="10"/>
    <n v="1379.75"/>
    <n v="7"/>
    <n v="0.2"/>
    <n v="207.17"/>
  </r>
  <r>
    <n v="6546"/>
    <s v="NZ-2023-532228"/>
    <x v="706"/>
    <d v="2023-02-04T00:00:00"/>
    <x v="0"/>
    <s v="Standard Class"/>
    <s v="EL-2850"/>
    <s v="Elizabeth Avery"/>
    <x v="0"/>
    <x v="3"/>
    <x v="3"/>
    <x v="2"/>
    <x v="9"/>
    <n v="1184.97"/>
    <n v="10"/>
    <n v="0.15"/>
    <n v="118.45"/>
  </r>
  <r>
    <n v="6547"/>
    <s v="NZ-2024-863310"/>
    <x v="1433"/>
    <d v="2024-04-20T00:00:00"/>
    <x v="2"/>
    <s v="First Class"/>
    <s v="DA-2961"/>
    <s v="Daniel Morris"/>
    <x v="1"/>
    <x v="2"/>
    <x v="2"/>
    <x v="0"/>
    <x v="10"/>
    <n v="911.82"/>
    <n v="3"/>
    <n v="0.2"/>
    <n v="159.65"/>
  </r>
  <r>
    <n v="6548"/>
    <s v="NZ-2022-445847"/>
    <x v="44"/>
    <d v="2022-08-01T00:00:00"/>
    <x v="4"/>
    <s v="First Class"/>
    <s v="PA-3119"/>
    <s v="Pamela Thompson"/>
    <x v="1"/>
    <x v="5"/>
    <x v="5"/>
    <x v="0"/>
    <x v="4"/>
    <n v="1256.4000000000001"/>
    <n v="6"/>
    <n v="0.1"/>
    <n v="123.16"/>
  </r>
  <r>
    <n v="6549"/>
    <s v="NZ-2024-127408"/>
    <x v="1440"/>
    <d v="2024-08-09T00:00:00"/>
    <x v="2"/>
    <s v="Second Class"/>
    <s v="ER-7405"/>
    <s v="Eric Clarke"/>
    <x v="1"/>
    <x v="0"/>
    <x v="0"/>
    <x v="1"/>
    <x v="7"/>
    <n v="815.77"/>
    <n v="6"/>
    <n v="0.15"/>
    <n v="67.8"/>
  </r>
  <r>
    <n v="6550"/>
    <s v="NZ-2024-230838"/>
    <x v="701"/>
    <d v="2024-06-23T00:00:00"/>
    <x v="2"/>
    <s v="Second Class"/>
    <s v="NI-5035"/>
    <s v="Nicholas Knight"/>
    <x v="2"/>
    <x v="0"/>
    <x v="0"/>
    <x v="0"/>
    <x v="4"/>
    <n v="1182.76"/>
    <n v="7"/>
    <n v="0.15"/>
    <n v="256.01"/>
  </r>
  <r>
    <n v="6551"/>
    <s v="NZ-2022-279350"/>
    <x v="158"/>
    <d v="2022-01-16T00:00:00"/>
    <x v="4"/>
    <s v="First Class"/>
    <s v="JA-3180"/>
    <s v="Jasper Caldwell-Mason"/>
    <x v="0"/>
    <x v="3"/>
    <x v="3"/>
    <x v="2"/>
    <x v="11"/>
    <n v="36.729999999999997"/>
    <n v="5"/>
    <n v="0.2"/>
    <n v="1.35"/>
  </r>
  <r>
    <n v="6552"/>
    <s v="NZ-2023-590703"/>
    <x v="210"/>
    <d v="2023-09-17T00:00:00"/>
    <x v="0"/>
    <s v="Standard Class"/>
    <s v="JA-4434"/>
    <s v="Jade Flood"/>
    <x v="0"/>
    <x v="8"/>
    <x v="8"/>
    <x v="0"/>
    <x v="10"/>
    <n v="562.63"/>
    <n v="8"/>
    <n v="0.1"/>
    <n v="8.23"/>
  </r>
  <r>
    <n v="6553"/>
    <s v="NZ-2022-270725"/>
    <x v="104"/>
    <d v="2022-04-24T00:00:00"/>
    <x v="4"/>
    <s v="Same Day"/>
    <s v="LU-1908"/>
    <s v="Lucy Montgomery"/>
    <x v="0"/>
    <x v="1"/>
    <x v="1"/>
    <x v="1"/>
    <x v="1"/>
    <n v="63.44"/>
    <n v="2"/>
    <n v="0"/>
    <n v="10.53"/>
  </r>
  <r>
    <n v="6554"/>
    <s v="NZ-2024-735333"/>
    <x v="218"/>
    <d v="2024-12-01T00:00:00"/>
    <x v="2"/>
    <s v="Second Class"/>
    <s v="PH-4150"/>
    <s v="Philip Gunn"/>
    <x v="1"/>
    <x v="7"/>
    <x v="7"/>
    <x v="2"/>
    <x v="11"/>
    <n v="1206"/>
    <n v="9"/>
    <n v="0.15"/>
    <n v="176.64"/>
  </r>
  <r>
    <n v="6555"/>
    <s v="NZ-2023-224862"/>
    <x v="669"/>
    <d v="2023-02-20T00:00:00"/>
    <x v="0"/>
    <s v="Second Class"/>
    <s v="RE-6856"/>
    <s v="Rebecca Croad"/>
    <x v="0"/>
    <x v="2"/>
    <x v="2"/>
    <x v="2"/>
    <x v="2"/>
    <n v="1099.8699999999999"/>
    <n v="9"/>
    <n v="0.1"/>
    <n v="-4.01"/>
  </r>
  <r>
    <n v="6556"/>
    <s v="NZ-2024-545318"/>
    <x v="788"/>
    <d v="2024-11-18T00:00:00"/>
    <x v="2"/>
    <s v="Standard Class"/>
    <s v="NI-8821"/>
    <s v="Nicole Watt"/>
    <x v="2"/>
    <x v="8"/>
    <x v="8"/>
    <x v="1"/>
    <x v="8"/>
    <n v="1266.29"/>
    <n v="5"/>
    <n v="0.2"/>
    <n v="191.77"/>
  </r>
  <r>
    <n v="6557"/>
    <s v="NZ-2022-933630"/>
    <x v="86"/>
    <d v="2022-11-03T00:00:00"/>
    <x v="4"/>
    <s v="Standard Class"/>
    <s v="MA-1975"/>
    <s v="Mark Carr"/>
    <x v="2"/>
    <x v="0"/>
    <x v="0"/>
    <x v="0"/>
    <x v="0"/>
    <n v="1408.92"/>
    <n v="1"/>
    <n v="0.2"/>
    <n v="3.65"/>
  </r>
  <r>
    <n v="6558"/>
    <s v="NZ-2022-645649"/>
    <x v="158"/>
    <d v="2022-01-20T00:00:00"/>
    <x v="4"/>
    <s v="Same Day"/>
    <s v="RI-8042"/>
    <s v="Richard McIntosh-Waugh"/>
    <x v="1"/>
    <x v="9"/>
    <x v="6"/>
    <x v="0"/>
    <x v="4"/>
    <n v="827.17"/>
    <n v="8"/>
    <n v="0.2"/>
    <n v="71.040000000000006"/>
  </r>
  <r>
    <n v="6559"/>
    <s v="NZ-2021-630869"/>
    <x v="1244"/>
    <d v="2021-09-16T00:00:00"/>
    <x v="1"/>
    <s v="Standard Class"/>
    <s v="MA-4913"/>
    <s v="Mark Davis"/>
    <x v="1"/>
    <x v="4"/>
    <x v="4"/>
    <x v="2"/>
    <x v="11"/>
    <n v="913.87"/>
    <n v="6"/>
    <n v="0.15"/>
    <n v="177.21"/>
  </r>
  <r>
    <n v="6560"/>
    <s v="NZ-2023-272078"/>
    <x v="643"/>
    <d v="2023-05-17T00:00:00"/>
    <x v="0"/>
    <s v="First Class"/>
    <s v="AN-5647"/>
    <s v="Ana Richards-Healey"/>
    <x v="2"/>
    <x v="2"/>
    <x v="2"/>
    <x v="1"/>
    <x v="8"/>
    <n v="1385.65"/>
    <n v="4"/>
    <n v="0.2"/>
    <n v="291.68"/>
  </r>
  <r>
    <n v="6561"/>
    <s v="NZ-2024-917856"/>
    <x v="888"/>
    <d v="2024-11-09T00:00:00"/>
    <x v="2"/>
    <s v="Standard Class"/>
    <s v="AD-2946"/>
    <s v="Adam Bishop"/>
    <x v="0"/>
    <x v="6"/>
    <x v="6"/>
    <x v="2"/>
    <x v="11"/>
    <n v="134.19"/>
    <n v="2"/>
    <n v="0.1"/>
    <n v="-0.71"/>
  </r>
  <r>
    <n v="6562"/>
    <s v="NZ-2023-130380"/>
    <x v="91"/>
    <d v="2023-12-30T00:00:00"/>
    <x v="0"/>
    <s v="Second Class"/>
    <s v="FL-5241"/>
    <s v="Flynn Blackwell"/>
    <x v="2"/>
    <x v="9"/>
    <x v="6"/>
    <x v="0"/>
    <x v="4"/>
    <n v="926.78"/>
    <n v="8"/>
    <n v="0.2"/>
    <n v="133.46"/>
  </r>
  <r>
    <n v="6563"/>
    <s v="NZ-2024-552447"/>
    <x v="377"/>
    <d v="2024-10-05T00:00:00"/>
    <x v="2"/>
    <s v="Same Day"/>
    <s v="VI-7251"/>
    <s v="Vicki Sinclair"/>
    <x v="1"/>
    <x v="7"/>
    <x v="7"/>
    <x v="2"/>
    <x v="11"/>
    <n v="999.65"/>
    <n v="1"/>
    <n v="0.2"/>
    <n v="179.17"/>
  </r>
  <r>
    <n v="6564"/>
    <s v="NZ-2022-100653"/>
    <x v="1365"/>
    <d v="2022-06-09T00:00:00"/>
    <x v="4"/>
    <s v="First Class"/>
    <s v="MI-9142"/>
    <s v="Mia Rickard"/>
    <x v="2"/>
    <x v="2"/>
    <x v="2"/>
    <x v="1"/>
    <x v="7"/>
    <n v="739.11"/>
    <n v="1"/>
    <n v="0.1"/>
    <n v="20.85"/>
  </r>
  <r>
    <n v="6565"/>
    <s v="NZ-2023-818200"/>
    <x v="1331"/>
    <d v="2023-02-13T00:00:00"/>
    <x v="0"/>
    <s v="First Class"/>
    <s v="AL-9635"/>
    <s v="Alexandra Wilkinson"/>
    <x v="1"/>
    <x v="7"/>
    <x v="7"/>
    <x v="1"/>
    <x v="8"/>
    <n v="1255.98"/>
    <n v="3"/>
    <n v="0"/>
    <n v="214.31"/>
  </r>
  <r>
    <n v="6566"/>
    <s v="NZ-2024-460102"/>
    <x v="801"/>
    <d v="2024-10-29T00:00:00"/>
    <x v="2"/>
    <s v="First Class"/>
    <s v="KE-7207"/>
    <s v="Keegan Marfell-Patchett"/>
    <x v="1"/>
    <x v="0"/>
    <x v="0"/>
    <x v="2"/>
    <x v="5"/>
    <n v="1342.66"/>
    <n v="6"/>
    <n v="0.1"/>
    <n v="60.37"/>
  </r>
  <r>
    <n v="6567"/>
    <s v="NZ-2021-458390"/>
    <x v="682"/>
    <d v="2021-11-10T00:00:00"/>
    <x v="1"/>
    <s v="Standard Class"/>
    <s v="PA-8852"/>
    <s v="Patrick Stewart"/>
    <x v="0"/>
    <x v="5"/>
    <x v="5"/>
    <x v="2"/>
    <x v="2"/>
    <n v="1257.52"/>
    <n v="4"/>
    <n v="0"/>
    <n v="4.46"/>
  </r>
  <r>
    <n v="6568"/>
    <s v="NZ-2025-687290"/>
    <x v="13"/>
    <d v="2025-03-03T00:00:00"/>
    <x v="3"/>
    <s v="Same Day"/>
    <s v="JO-1010"/>
    <s v="John Donaldson"/>
    <x v="1"/>
    <x v="3"/>
    <x v="3"/>
    <x v="1"/>
    <x v="1"/>
    <n v="310.3"/>
    <n v="6"/>
    <n v="0.1"/>
    <n v="76.569999999999993"/>
  </r>
  <r>
    <n v="6569"/>
    <s v="NZ-2021-587527"/>
    <x v="410"/>
    <d v="2021-08-07T00:00:00"/>
    <x v="1"/>
    <s v="Same Day"/>
    <s v="CH-1753"/>
    <s v="Christopher Simpson"/>
    <x v="0"/>
    <x v="9"/>
    <x v="6"/>
    <x v="1"/>
    <x v="3"/>
    <n v="321.44"/>
    <n v="9"/>
    <n v="0.15"/>
    <n v="36.049999999999997"/>
  </r>
  <r>
    <n v="6570"/>
    <s v="NZ-2022-107056"/>
    <x v="231"/>
    <d v="2022-12-11T00:00:00"/>
    <x v="4"/>
    <s v="Second Class"/>
    <s v="CO-8858"/>
    <s v="Courtney Ward"/>
    <x v="2"/>
    <x v="7"/>
    <x v="7"/>
    <x v="2"/>
    <x v="5"/>
    <n v="746.6"/>
    <n v="4"/>
    <n v="0.15"/>
    <n v="128.06"/>
  </r>
  <r>
    <n v="6571"/>
    <s v="NZ-2022-668000"/>
    <x v="523"/>
    <d v="2022-07-16T00:00:00"/>
    <x v="4"/>
    <s v="Second Class"/>
    <s v="CR-2959"/>
    <s v="Craig Cresswell"/>
    <x v="0"/>
    <x v="6"/>
    <x v="6"/>
    <x v="1"/>
    <x v="1"/>
    <n v="1356.73"/>
    <n v="7"/>
    <n v="0"/>
    <n v="157.56"/>
  </r>
  <r>
    <n v="6572"/>
    <s v="NZ-2023-202417"/>
    <x v="322"/>
    <d v="2023-02-09T00:00:00"/>
    <x v="0"/>
    <s v="Second Class"/>
    <s v="AM-2724"/>
    <s v="Amy McEwen-Harris"/>
    <x v="2"/>
    <x v="7"/>
    <x v="7"/>
    <x v="1"/>
    <x v="3"/>
    <n v="585.16"/>
    <n v="9"/>
    <n v="0.2"/>
    <n v="57.15"/>
  </r>
  <r>
    <n v="6573"/>
    <s v="NZ-2022-932586"/>
    <x v="1276"/>
    <d v="2022-02-07T00:00:00"/>
    <x v="4"/>
    <s v="Same Day"/>
    <s v="DE-8791"/>
    <s v="Dean Kay-Shannon"/>
    <x v="1"/>
    <x v="5"/>
    <x v="5"/>
    <x v="1"/>
    <x v="8"/>
    <n v="1460.34"/>
    <n v="3"/>
    <n v="0.2"/>
    <n v="-8.1199999999999992"/>
  </r>
  <r>
    <n v="6574"/>
    <s v="NZ-2024-864647"/>
    <x v="186"/>
    <d v="2024-09-12T00:00:00"/>
    <x v="2"/>
    <s v="Second Class"/>
    <s v="CH-5096"/>
    <s v="Charlotte Middleton"/>
    <x v="0"/>
    <x v="8"/>
    <x v="8"/>
    <x v="1"/>
    <x v="3"/>
    <n v="1003.23"/>
    <n v="6"/>
    <n v="0.1"/>
    <n v="54.01"/>
  </r>
  <r>
    <n v="6575"/>
    <s v="NZ-2023-197355"/>
    <x v="669"/>
    <d v="2023-02-21T00:00:00"/>
    <x v="0"/>
    <s v="Same Day"/>
    <s v="HE-1321"/>
    <s v="Hemi Ball"/>
    <x v="0"/>
    <x v="3"/>
    <x v="3"/>
    <x v="0"/>
    <x v="6"/>
    <n v="715.19"/>
    <n v="2"/>
    <n v="0.2"/>
    <n v="115.29"/>
  </r>
  <r>
    <n v="6576"/>
    <s v="NZ-2024-907759"/>
    <x v="452"/>
    <d v="2024-12-30T00:00:00"/>
    <x v="2"/>
    <s v="Standard Class"/>
    <s v="JO-7400"/>
    <s v="Joshua Jenkins"/>
    <x v="1"/>
    <x v="9"/>
    <x v="6"/>
    <x v="2"/>
    <x v="11"/>
    <n v="1358.43"/>
    <n v="9"/>
    <n v="0"/>
    <n v="320.76"/>
  </r>
  <r>
    <n v="6577"/>
    <s v="NZ-2023-339737"/>
    <x v="505"/>
    <d v="2023-03-25T00:00:00"/>
    <x v="0"/>
    <s v="First Class"/>
    <s v="BA-3121"/>
    <s v="Barry Jackson"/>
    <x v="2"/>
    <x v="3"/>
    <x v="3"/>
    <x v="1"/>
    <x v="8"/>
    <n v="135.16999999999999"/>
    <n v="9"/>
    <n v="0.2"/>
    <n v="-2.31"/>
  </r>
  <r>
    <n v="6578"/>
    <s v="NZ-2024-975638"/>
    <x v="1038"/>
    <d v="2024-05-17T00:00:00"/>
    <x v="2"/>
    <s v="Second Class"/>
    <s v="MA-9360"/>
    <s v="Mathew Martin"/>
    <x v="0"/>
    <x v="9"/>
    <x v="6"/>
    <x v="0"/>
    <x v="4"/>
    <n v="1000.32"/>
    <n v="3"/>
    <n v="0.1"/>
    <n v="6.87"/>
  </r>
  <r>
    <n v="6579"/>
    <s v="NZ-2024-590310"/>
    <x v="1371"/>
    <d v="2024-11-11T00:00:00"/>
    <x v="2"/>
    <s v="First Class"/>
    <s v="CH-5636"/>
    <s v="Charlie Ellery"/>
    <x v="1"/>
    <x v="5"/>
    <x v="5"/>
    <x v="2"/>
    <x v="9"/>
    <n v="805.76"/>
    <n v="4"/>
    <n v="0"/>
    <n v="84.96"/>
  </r>
  <r>
    <n v="6580"/>
    <s v="NZ-2024-238369"/>
    <x v="447"/>
    <d v="2024-05-10T00:00:00"/>
    <x v="2"/>
    <s v="First Class"/>
    <s v="ST-5057"/>
    <s v="Stuart Larsen"/>
    <x v="0"/>
    <x v="5"/>
    <x v="5"/>
    <x v="2"/>
    <x v="11"/>
    <n v="1280.06"/>
    <n v="2"/>
    <n v="0.1"/>
    <n v="135.96"/>
  </r>
  <r>
    <n v="6581"/>
    <s v="NZ-2022-131778"/>
    <x v="1414"/>
    <d v="2022-06-02T00:00:00"/>
    <x v="4"/>
    <s v="First Class"/>
    <s v="MA-1047"/>
    <s v="Margaret Gilbert"/>
    <x v="2"/>
    <x v="8"/>
    <x v="8"/>
    <x v="1"/>
    <x v="8"/>
    <n v="298.62"/>
    <n v="4"/>
    <n v="0"/>
    <n v="48.6"/>
  </r>
  <r>
    <n v="6582"/>
    <s v="NZ-2021-713014"/>
    <x v="826"/>
    <d v="2021-11-16T00:00:00"/>
    <x v="1"/>
    <s v="Same Day"/>
    <s v="BA-2850"/>
    <s v="Barbara Morrison"/>
    <x v="0"/>
    <x v="8"/>
    <x v="8"/>
    <x v="1"/>
    <x v="3"/>
    <n v="882.82"/>
    <n v="1"/>
    <n v="0"/>
    <n v="220.93"/>
  </r>
  <r>
    <n v="6583"/>
    <s v="NZ-2024-978148"/>
    <x v="683"/>
    <d v="2024-06-17T00:00:00"/>
    <x v="2"/>
    <s v="Second Class"/>
    <s v="EL-6932"/>
    <s v="Ella Burns"/>
    <x v="0"/>
    <x v="0"/>
    <x v="0"/>
    <x v="1"/>
    <x v="7"/>
    <n v="766.71"/>
    <n v="9"/>
    <n v="0.1"/>
    <n v="108.96"/>
  </r>
  <r>
    <n v="6584"/>
    <s v="NZ-2025-344822"/>
    <x v="1272"/>
    <d v="2025-02-10T00:00:00"/>
    <x v="3"/>
    <s v="Second Class"/>
    <s v="WI-1841"/>
    <s v="William Tanner"/>
    <x v="2"/>
    <x v="3"/>
    <x v="3"/>
    <x v="2"/>
    <x v="2"/>
    <n v="1205.02"/>
    <n v="1"/>
    <n v="0"/>
    <n v="346.05"/>
  </r>
  <r>
    <n v="6585"/>
    <s v="NZ-2022-349429"/>
    <x v="385"/>
    <d v="2022-01-28T00:00:00"/>
    <x v="4"/>
    <s v="Second Class"/>
    <s v="DA-5637"/>
    <s v="Daniel Osborne"/>
    <x v="1"/>
    <x v="2"/>
    <x v="2"/>
    <x v="1"/>
    <x v="1"/>
    <n v="1430.12"/>
    <n v="4"/>
    <n v="0"/>
    <n v="145.69"/>
  </r>
  <r>
    <n v="6586"/>
    <s v="NZ-2024-508109"/>
    <x v="184"/>
    <d v="2024-07-01T00:00:00"/>
    <x v="2"/>
    <s v="First Class"/>
    <s v="ED-1747"/>
    <s v="Edward McGrath"/>
    <x v="1"/>
    <x v="7"/>
    <x v="7"/>
    <x v="0"/>
    <x v="10"/>
    <n v="86.94"/>
    <n v="9"/>
    <n v="0.15"/>
    <n v="17.59"/>
  </r>
  <r>
    <n v="6587"/>
    <s v="NZ-2024-190373"/>
    <x v="285"/>
    <d v="2024-05-11T00:00:00"/>
    <x v="2"/>
    <s v="First Class"/>
    <s v="RA-4346"/>
    <s v="Rachel Croad"/>
    <x v="2"/>
    <x v="5"/>
    <x v="5"/>
    <x v="0"/>
    <x v="10"/>
    <n v="1408.46"/>
    <n v="2"/>
    <n v="0.2"/>
    <n v="171"/>
  </r>
  <r>
    <n v="6588"/>
    <s v="NZ-2021-797505"/>
    <x v="486"/>
    <d v="2021-12-30T00:00:00"/>
    <x v="1"/>
    <s v="Same Day"/>
    <s v="DO-9419"/>
    <s v="Donna Douglas"/>
    <x v="2"/>
    <x v="2"/>
    <x v="2"/>
    <x v="0"/>
    <x v="10"/>
    <n v="812.82"/>
    <n v="8"/>
    <n v="0.1"/>
    <n v="23.74"/>
  </r>
  <r>
    <n v="6589"/>
    <s v="NZ-2023-773689"/>
    <x v="1302"/>
    <d v="2024-01-01T00:00:00"/>
    <x v="2"/>
    <s v="Second Class"/>
    <s v="SH-8817"/>
    <s v="Shane Freeth-Franklin"/>
    <x v="1"/>
    <x v="6"/>
    <x v="6"/>
    <x v="1"/>
    <x v="3"/>
    <n v="650.33000000000004"/>
    <n v="8"/>
    <n v="0.1"/>
    <n v="-1.51"/>
  </r>
  <r>
    <n v="6590"/>
    <s v="NZ-2022-207745"/>
    <x v="1336"/>
    <d v="2022-05-26T00:00:00"/>
    <x v="4"/>
    <s v="Second Class"/>
    <s v="MA-4525"/>
    <s v="Mark Williamson"/>
    <x v="2"/>
    <x v="5"/>
    <x v="5"/>
    <x v="2"/>
    <x v="11"/>
    <n v="865.34"/>
    <n v="4"/>
    <n v="0"/>
    <n v="14.53"/>
  </r>
  <r>
    <n v="6591"/>
    <s v="NZ-2024-401810"/>
    <x v="595"/>
    <d v="2024-12-07T00:00:00"/>
    <x v="2"/>
    <s v="Standard Class"/>
    <s v="IS-3692"/>
    <s v="Isabella Wilton-MacDonald"/>
    <x v="1"/>
    <x v="7"/>
    <x v="7"/>
    <x v="2"/>
    <x v="11"/>
    <n v="491.17"/>
    <n v="10"/>
    <n v="0.2"/>
    <n v="7.05"/>
  </r>
  <r>
    <n v="6592"/>
    <s v="NZ-2022-788744"/>
    <x v="281"/>
    <d v="2022-07-01T00:00:00"/>
    <x v="4"/>
    <s v="Second Class"/>
    <s v="JA-9156"/>
    <s v="Jade Stevens"/>
    <x v="1"/>
    <x v="2"/>
    <x v="2"/>
    <x v="1"/>
    <x v="8"/>
    <n v="970.19"/>
    <n v="8"/>
    <n v="0.2"/>
    <n v="173.93"/>
  </r>
  <r>
    <n v="6593"/>
    <s v="NZ-2024-468229"/>
    <x v="1056"/>
    <d v="2024-11-15T00:00:00"/>
    <x v="2"/>
    <s v="Same Day"/>
    <s v="JO-2994"/>
    <s v="Joshua Shaw-Farland"/>
    <x v="1"/>
    <x v="9"/>
    <x v="6"/>
    <x v="2"/>
    <x v="2"/>
    <n v="1444.9"/>
    <n v="6"/>
    <n v="0.2"/>
    <n v="56.82"/>
  </r>
  <r>
    <n v="6594"/>
    <s v="NZ-2022-725438"/>
    <x v="423"/>
    <d v="2022-10-25T00:00:00"/>
    <x v="4"/>
    <s v="Standard Class"/>
    <s v="BE-1485"/>
    <s v="Benjamin Ching"/>
    <x v="1"/>
    <x v="4"/>
    <x v="4"/>
    <x v="1"/>
    <x v="1"/>
    <n v="743.14"/>
    <n v="5"/>
    <n v="0.15"/>
    <n v="83.44"/>
  </r>
  <r>
    <n v="6595"/>
    <s v="NZ-2021-983724"/>
    <x v="981"/>
    <d v="2021-09-09T00:00:00"/>
    <x v="1"/>
    <s v="Standard Class"/>
    <s v="MA-2931"/>
    <s v="Malcolm Dixon"/>
    <x v="1"/>
    <x v="1"/>
    <x v="1"/>
    <x v="0"/>
    <x v="6"/>
    <n v="1061.75"/>
    <n v="9"/>
    <n v="0"/>
    <n v="9.66"/>
  </r>
  <r>
    <n v="6596"/>
    <s v="NZ-2022-342770"/>
    <x v="380"/>
    <d v="2022-10-13T00:00:00"/>
    <x v="4"/>
    <s v="Second Class"/>
    <s v="TI-7365"/>
    <s v="Timothy Saunders"/>
    <x v="2"/>
    <x v="5"/>
    <x v="5"/>
    <x v="2"/>
    <x v="5"/>
    <n v="833.62"/>
    <n v="7"/>
    <n v="0.1"/>
    <n v="30.67"/>
  </r>
  <r>
    <n v="6597"/>
    <s v="NZ-2025-341457"/>
    <x v="1355"/>
    <d v="2025-04-08T00:00:00"/>
    <x v="3"/>
    <s v="Second Class"/>
    <s v="CO-2059"/>
    <s v="Cody Allen"/>
    <x v="0"/>
    <x v="7"/>
    <x v="7"/>
    <x v="2"/>
    <x v="9"/>
    <n v="839.79"/>
    <n v="9"/>
    <n v="0"/>
    <n v="130.24"/>
  </r>
  <r>
    <n v="6598"/>
    <s v="NZ-2024-789792"/>
    <x v="806"/>
    <d v="2024-10-17T00:00:00"/>
    <x v="2"/>
    <s v="Second Class"/>
    <s v="LI-6824"/>
    <s v="Lisa Reid"/>
    <x v="0"/>
    <x v="4"/>
    <x v="4"/>
    <x v="2"/>
    <x v="2"/>
    <n v="1426.55"/>
    <n v="7"/>
    <n v="0.15"/>
    <n v="198.77"/>
  </r>
  <r>
    <n v="6599"/>
    <s v="NZ-2022-688440"/>
    <x v="290"/>
    <d v="2022-12-30T00:00:00"/>
    <x v="4"/>
    <s v="First Class"/>
    <s v="ED-6613"/>
    <s v="Edward Anderson"/>
    <x v="2"/>
    <x v="6"/>
    <x v="6"/>
    <x v="2"/>
    <x v="11"/>
    <n v="385.29"/>
    <n v="6"/>
    <n v="0.15"/>
    <n v="60.35"/>
  </r>
  <r>
    <n v="6600"/>
    <s v="NZ-2023-443979"/>
    <x v="965"/>
    <d v="2023-08-15T00:00:00"/>
    <x v="0"/>
    <s v="Second Class"/>
    <s v="PA-7310"/>
    <s v="Paige Perry"/>
    <x v="2"/>
    <x v="7"/>
    <x v="7"/>
    <x v="0"/>
    <x v="4"/>
    <n v="1304.82"/>
    <n v="8"/>
    <n v="0.2"/>
    <n v="101.42"/>
  </r>
  <r>
    <n v="6601"/>
    <s v="NZ-2021-405646"/>
    <x v="747"/>
    <d v="2021-11-10T00:00:00"/>
    <x v="1"/>
    <s v="First Class"/>
    <s v="LE-4047"/>
    <s v="Leo McIntyre"/>
    <x v="1"/>
    <x v="1"/>
    <x v="1"/>
    <x v="0"/>
    <x v="6"/>
    <n v="36.43"/>
    <n v="3"/>
    <n v="0.1"/>
    <n v="0.28999999999999998"/>
  </r>
  <r>
    <n v="6602"/>
    <s v="NZ-2021-231051"/>
    <x v="224"/>
    <d v="2021-12-09T00:00:00"/>
    <x v="1"/>
    <s v="Standard Class"/>
    <s v="SA-9854"/>
    <s v="Sarah Hubbard-McMillan"/>
    <x v="2"/>
    <x v="7"/>
    <x v="7"/>
    <x v="1"/>
    <x v="3"/>
    <n v="398.75"/>
    <n v="10"/>
    <n v="0"/>
    <n v="46.61"/>
  </r>
  <r>
    <n v="6603"/>
    <s v="NZ-2023-597276"/>
    <x v="160"/>
    <d v="2023-07-31T00:00:00"/>
    <x v="0"/>
    <s v="Second Class"/>
    <s v="CO-8359"/>
    <s v="Connor Logan"/>
    <x v="1"/>
    <x v="8"/>
    <x v="8"/>
    <x v="0"/>
    <x v="6"/>
    <n v="214.11"/>
    <n v="2"/>
    <n v="0.1"/>
    <n v="21.56"/>
  </r>
  <r>
    <n v="6604"/>
    <s v="NZ-2022-459387"/>
    <x v="1414"/>
    <d v="2022-06-03T00:00:00"/>
    <x v="4"/>
    <s v="Second Class"/>
    <s v="PH-6377"/>
    <s v="Philip Davenport"/>
    <x v="2"/>
    <x v="6"/>
    <x v="6"/>
    <x v="2"/>
    <x v="5"/>
    <n v="1292.3499999999999"/>
    <n v="3"/>
    <n v="0.15"/>
    <n v="-9.67"/>
  </r>
  <r>
    <n v="6605"/>
    <s v="NZ-2025-494899"/>
    <x v="111"/>
    <d v="2025-02-25T00:00:00"/>
    <x v="3"/>
    <s v="Standard Class"/>
    <s v="JA-5686"/>
    <s v="James Green"/>
    <x v="1"/>
    <x v="3"/>
    <x v="3"/>
    <x v="2"/>
    <x v="11"/>
    <n v="956.75"/>
    <n v="2"/>
    <n v="0"/>
    <n v="169.34"/>
  </r>
  <r>
    <n v="6606"/>
    <s v="NZ-2024-235069"/>
    <x v="15"/>
    <d v="2024-06-27T00:00:00"/>
    <x v="2"/>
    <s v="Same Day"/>
    <s v="JA-9823"/>
    <s v="Jacqueline Broughan"/>
    <x v="2"/>
    <x v="4"/>
    <x v="4"/>
    <x v="1"/>
    <x v="8"/>
    <n v="1232.26"/>
    <n v="6"/>
    <n v="0.15"/>
    <n v="276.45"/>
  </r>
  <r>
    <n v="6607"/>
    <s v="NZ-2021-435492"/>
    <x v="675"/>
    <d v="2021-09-11T00:00:00"/>
    <x v="1"/>
    <s v="Second Class"/>
    <s v="CA-9024"/>
    <s v="Callum Smith"/>
    <x v="2"/>
    <x v="7"/>
    <x v="7"/>
    <x v="2"/>
    <x v="9"/>
    <n v="1323.45"/>
    <n v="6"/>
    <n v="0.15"/>
    <n v="262.52999999999997"/>
  </r>
  <r>
    <n v="6608"/>
    <s v="NZ-2022-864038"/>
    <x v="380"/>
    <d v="2022-10-13T00:00:00"/>
    <x v="4"/>
    <s v="Same Day"/>
    <s v="ST-1510"/>
    <s v="Steven Kay-Douglas"/>
    <x v="0"/>
    <x v="5"/>
    <x v="5"/>
    <x v="2"/>
    <x v="5"/>
    <n v="827.65"/>
    <n v="8"/>
    <n v="0"/>
    <n v="239.2"/>
  </r>
  <r>
    <n v="6609"/>
    <s v="NZ-2021-404434"/>
    <x v="1419"/>
    <d v="2021-11-12T00:00:00"/>
    <x v="1"/>
    <s v="Second Class"/>
    <s v="TO-9563"/>
    <s v="Toby Russell"/>
    <x v="1"/>
    <x v="9"/>
    <x v="6"/>
    <x v="2"/>
    <x v="11"/>
    <n v="34.369999999999997"/>
    <n v="9"/>
    <n v="0.15"/>
    <n v="5.56"/>
  </r>
  <r>
    <n v="6610"/>
    <s v="NZ-2023-854499"/>
    <x v="169"/>
    <d v="2023-10-26T00:00:00"/>
    <x v="0"/>
    <s v="Same Day"/>
    <s v="SH-5302"/>
    <s v="Shona Jordan"/>
    <x v="1"/>
    <x v="4"/>
    <x v="4"/>
    <x v="0"/>
    <x v="0"/>
    <n v="48.63"/>
    <n v="5"/>
    <n v="0.2"/>
    <n v="3.81"/>
  </r>
  <r>
    <n v="6611"/>
    <s v="NZ-2024-933746"/>
    <x v="732"/>
    <d v="2024-10-27T00:00:00"/>
    <x v="2"/>
    <s v="Same Day"/>
    <s v="EL-5055"/>
    <s v="Elizabeth Schwass"/>
    <x v="2"/>
    <x v="7"/>
    <x v="7"/>
    <x v="2"/>
    <x v="5"/>
    <n v="72.16"/>
    <n v="2"/>
    <n v="0.2"/>
    <n v="-0.48"/>
  </r>
  <r>
    <n v="6612"/>
    <s v="NZ-2024-588146"/>
    <x v="413"/>
    <d v="2024-06-19T00:00:00"/>
    <x v="2"/>
    <s v="Same Day"/>
    <s v="AB-6294"/>
    <s v="Abigail Cunningham-Chapman"/>
    <x v="2"/>
    <x v="2"/>
    <x v="2"/>
    <x v="1"/>
    <x v="1"/>
    <n v="104.3"/>
    <n v="8"/>
    <n v="0.1"/>
    <n v="20.52"/>
  </r>
  <r>
    <n v="6613"/>
    <s v="NZ-2023-335649"/>
    <x v="467"/>
    <d v="2023-04-10T00:00:00"/>
    <x v="0"/>
    <s v="First Class"/>
    <s v="BR-2774"/>
    <s v="Bruce Pollard"/>
    <x v="2"/>
    <x v="9"/>
    <x v="6"/>
    <x v="1"/>
    <x v="8"/>
    <n v="684.97"/>
    <n v="1"/>
    <n v="0.15"/>
    <n v="139.69999999999999"/>
  </r>
  <r>
    <n v="6614"/>
    <s v="NZ-2023-407658"/>
    <x v="1434"/>
    <d v="2023-07-13T00:00:00"/>
    <x v="0"/>
    <s v="Same Day"/>
    <s v="ET-7298"/>
    <s v="Ethan McIsaac"/>
    <x v="1"/>
    <x v="8"/>
    <x v="8"/>
    <x v="1"/>
    <x v="8"/>
    <n v="423.79"/>
    <n v="10"/>
    <n v="0"/>
    <n v="63.07"/>
  </r>
  <r>
    <n v="6615"/>
    <s v="NZ-2025-158160"/>
    <x v="1071"/>
    <d v="2025-05-10T00:00:00"/>
    <x v="3"/>
    <s v="Standard Class"/>
    <s v="CR-6493"/>
    <s v="Craig McKay"/>
    <x v="1"/>
    <x v="4"/>
    <x v="4"/>
    <x v="1"/>
    <x v="3"/>
    <n v="1442.22"/>
    <n v="7"/>
    <n v="0.1"/>
    <n v="6.63"/>
  </r>
  <r>
    <n v="6616"/>
    <s v="NZ-2021-942364"/>
    <x v="1117"/>
    <d v="2021-09-27T00:00:00"/>
    <x v="1"/>
    <s v="Standard Class"/>
    <s v="WI-3237"/>
    <s v="William Flood"/>
    <x v="2"/>
    <x v="7"/>
    <x v="7"/>
    <x v="2"/>
    <x v="2"/>
    <n v="180.54"/>
    <n v="3"/>
    <n v="0"/>
    <n v="29.43"/>
  </r>
  <r>
    <n v="6617"/>
    <s v="NZ-2024-190850"/>
    <x v="392"/>
    <d v="2024-12-23T00:00:00"/>
    <x v="2"/>
    <s v="First Class"/>
    <s v="LU-1009"/>
    <s v="Luke Marshall"/>
    <x v="1"/>
    <x v="3"/>
    <x v="3"/>
    <x v="2"/>
    <x v="5"/>
    <n v="431.48"/>
    <n v="5"/>
    <n v="0.2"/>
    <n v="94.17"/>
  </r>
  <r>
    <n v="6618"/>
    <s v="NZ-2025-852333"/>
    <x v="363"/>
    <d v="2025-02-22T00:00:00"/>
    <x v="3"/>
    <s v="Same Day"/>
    <s v="WE-7400"/>
    <s v="Wendy Williams"/>
    <x v="1"/>
    <x v="3"/>
    <x v="3"/>
    <x v="2"/>
    <x v="2"/>
    <n v="238.51"/>
    <n v="3"/>
    <n v="0.15"/>
    <n v="16.36"/>
  </r>
  <r>
    <n v="6619"/>
    <s v="NZ-2023-763190"/>
    <x v="1135"/>
    <d v="2023-03-18T00:00:00"/>
    <x v="0"/>
    <s v="Standard Class"/>
    <s v="BR-2055"/>
    <s v="Brendon Ball"/>
    <x v="2"/>
    <x v="9"/>
    <x v="6"/>
    <x v="0"/>
    <x v="6"/>
    <n v="600.08000000000004"/>
    <n v="3"/>
    <n v="0.15"/>
    <n v="-2.81"/>
  </r>
  <r>
    <n v="6620"/>
    <s v="NZ-2022-237692"/>
    <x v="1159"/>
    <d v="2022-06-06T00:00:00"/>
    <x v="4"/>
    <s v="First Class"/>
    <s v="AL-4550"/>
    <s v="Alexander Sixtus"/>
    <x v="2"/>
    <x v="1"/>
    <x v="1"/>
    <x v="2"/>
    <x v="9"/>
    <n v="68.069999999999993"/>
    <n v="1"/>
    <n v="0"/>
    <n v="20.38"/>
  </r>
  <r>
    <n v="6621"/>
    <s v="NZ-2025-941804"/>
    <x v="1126"/>
    <d v="2025-01-21T00:00:00"/>
    <x v="3"/>
    <s v="Second Class"/>
    <s v="JU-1538"/>
    <s v="Justin Greer"/>
    <x v="1"/>
    <x v="4"/>
    <x v="4"/>
    <x v="1"/>
    <x v="8"/>
    <n v="1365.31"/>
    <n v="9"/>
    <n v="0"/>
    <n v="213.04"/>
  </r>
  <r>
    <n v="6622"/>
    <s v="NZ-2024-982854"/>
    <x v="814"/>
    <d v="2024-06-15T00:00:00"/>
    <x v="2"/>
    <s v="Second Class"/>
    <s v="JO-6577"/>
    <s v="John MacDonald-Webster"/>
    <x v="1"/>
    <x v="7"/>
    <x v="7"/>
    <x v="1"/>
    <x v="8"/>
    <n v="1340.17"/>
    <n v="7"/>
    <n v="0.2"/>
    <n v="285.55"/>
  </r>
  <r>
    <n v="6623"/>
    <s v="NZ-2023-767588"/>
    <x v="177"/>
    <d v="2023-07-24T00:00:00"/>
    <x v="0"/>
    <s v="Second Class"/>
    <s v="RO-7368"/>
    <s v="Ross Howard"/>
    <x v="0"/>
    <x v="7"/>
    <x v="7"/>
    <x v="2"/>
    <x v="5"/>
    <n v="853.74"/>
    <n v="7"/>
    <n v="0.2"/>
    <n v="183.81"/>
  </r>
  <r>
    <n v="6624"/>
    <s v="NZ-2023-615161"/>
    <x v="87"/>
    <d v="2023-09-03T00:00:00"/>
    <x v="0"/>
    <s v="Second Class"/>
    <s v="MA-8432"/>
    <s v="Marie Pearson"/>
    <x v="0"/>
    <x v="6"/>
    <x v="6"/>
    <x v="2"/>
    <x v="11"/>
    <n v="1226.22"/>
    <n v="6"/>
    <n v="0.1"/>
    <n v="30.52"/>
  </r>
  <r>
    <n v="6625"/>
    <s v="NZ-2023-620778"/>
    <x v="274"/>
    <d v="2023-06-19T00:00:00"/>
    <x v="0"/>
    <s v="Standard Class"/>
    <s v="PH-4843"/>
    <s v="Philippa Gill"/>
    <x v="2"/>
    <x v="4"/>
    <x v="4"/>
    <x v="0"/>
    <x v="4"/>
    <n v="499.36"/>
    <n v="5"/>
    <n v="0.1"/>
    <n v="-2.5499999999999998"/>
  </r>
  <r>
    <n v="6626"/>
    <s v="NZ-2021-109199"/>
    <x v="1132"/>
    <d v="2021-07-27T00:00:00"/>
    <x v="1"/>
    <s v="Same Day"/>
    <s v="RI-3672"/>
    <s v="Richard Rose"/>
    <x v="1"/>
    <x v="8"/>
    <x v="8"/>
    <x v="2"/>
    <x v="11"/>
    <n v="894.64"/>
    <n v="9"/>
    <n v="0.2"/>
    <n v="57.58"/>
  </r>
  <r>
    <n v="6627"/>
    <s v="NZ-2022-451913"/>
    <x v="936"/>
    <d v="2022-09-15T00:00:00"/>
    <x v="4"/>
    <s v="Same Day"/>
    <s v="CH-9504"/>
    <s v="Charlotte Mayo"/>
    <x v="2"/>
    <x v="8"/>
    <x v="8"/>
    <x v="0"/>
    <x v="6"/>
    <n v="285.58999999999997"/>
    <n v="8"/>
    <n v="0"/>
    <n v="51.03"/>
  </r>
  <r>
    <n v="6628"/>
    <s v="NZ-2024-560331"/>
    <x v="330"/>
    <d v="2024-02-08T00:00:00"/>
    <x v="2"/>
    <s v="Second Class"/>
    <s v="TI-6005"/>
    <s v="Tina Dunn-Smith"/>
    <x v="0"/>
    <x v="7"/>
    <x v="7"/>
    <x v="0"/>
    <x v="0"/>
    <n v="1478.78"/>
    <n v="7"/>
    <n v="0.1"/>
    <n v="219.85"/>
  </r>
  <r>
    <n v="6629"/>
    <s v="NZ-2022-860687"/>
    <x v="882"/>
    <d v="2022-05-18T00:00:00"/>
    <x v="4"/>
    <s v="Standard Class"/>
    <s v="RE-5094"/>
    <s v="Rebecca McIntyre-McManaway"/>
    <x v="2"/>
    <x v="0"/>
    <x v="0"/>
    <x v="1"/>
    <x v="8"/>
    <n v="1096.51"/>
    <n v="8"/>
    <n v="0"/>
    <n v="30.27"/>
  </r>
  <r>
    <n v="6630"/>
    <s v="NZ-2023-612943"/>
    <x v="456"/>
    <d v="2023-10-28T00:00:00"/>
    <x v="0"/>
    <s v="Same Day"/>
    <s v="GR-7779"/>
    <s v="Graeme Baxter-Costello"/>
    <x v="2"/>
    <x v="1"/>
    <x v="1"/>
    <x v="2"/>
    <x v="2"/>
    <n v="118.6"/>
    <n v="10"/>
    <n v="0"/>
    <n v="0.65"/>
  </r>
  <r>
    <n v="6631"/>
    <s v="NZ-2024-768096"/>
    <x v="1343"/>
    <d v="2024-04-19T00:00:00"/>
    <x v="2"/>
    <s v="Second Class"/>
    <s v="AR-2328"/>
    <s v="Ari Bell-Martin"/>
    <x v="0"/>
    <x v="1"/>
    <x v="1"/>
    <x v="2"/>
    <x v="9"/>
    <n v="883.35"/>
    <n v="9"/>
    <n v="0.2"/>
    <n v="68.72"/>
  </r>
  <r>
    <n v="6632"/>
    <s v="NZ-2021-277241"/>
    <x v="934"/>
    <d v="2021-11-22T00:00:00"/>
    <x v="1"/>
    <s v="Standard Class"/>
    <s v="MA-1573"/>
    <s v="Maraea Smith"/>
    <x v="2"/>
    <x v="8"/>
    <x v="8"/>
    <x v="0"/>
    <x v="0"/>
    <n v="1330.65"/>
    <n v="3"/>
    <n v="0"/>
    <n v="40.76"/>
  </r>
  <r>
    <n v="6633"/>
    <s v="NZ-2025-974333"/>
    <x v="502"/>
    <d v="2025-05-22T00:00:00"/>
    <x v="3"/>
    <s v="First Class"/>
    <s v="JA-9753"/>
    <s v="James Lang"/>
    <x v="0"/>
    <x v="3"/>
    <x v="3"/>
    <x v="1"/>
    <x v="7"/>
    <n v="533.88"/>
    <n v="1"/>
    <n v="0.15"/>
    <n v="101.2"/>
  </r>
  <r>
    <n v="6634"/>
    <s v="NZ-2024-588866"/>
    <x v="780"/>
    <d v="2024-01-13T00:00:00"/>
    <x v="2"/>
    <s v="Standard Class"/>
    <s v="HO-8422"/>
    <s v="Holly Thomas"/>
    <x v="1"/>
    <x v="6"/>
    <x v="6"/>
    <x v="2"/>
    <x v="11"/>
    <n v="1370.24"/>
    <n v="9"/>
    <n v="0.15"/>
    <n v="94.64"/>
  </r>
  <r>
    <n v="6635"/>
    <s v="NZ-2025-958978"/>
    <x v="401"/>
    <d v="2025-04-04T00:00:00"/>
    <x v="3"/>
    <s v="Same Day"/>
    <s v="LI-6485"/>
    <s v="Lilly Duncan"/>
    <x v="2"/>
    <x v="7"/>
    <x v="7"/>
    <x v="1"/>
    <x v="1"/>
    <n v="760.83"/>
    <n v="7"/>
    <n v="0"/>
    <n v="154.38999999999999"/>
  </r>
  <r>
    <n v="6636"/>
    <s v="NZ-2024-201456"/>
    <x v="1433"/>
    <d v="2024-04-24T00:00:00"/>
    <x v="2"/>
    <s v="First Class"/>
    <s v="SI-5707"/>
    <s v="Simon Richards"/>
    <x v="2"/>
    <x v="2"/>
    <x v="2"/>
    <x v="0"/>
    <x v="4"/>
    <n v="1220.55"/>
    <n v="9"/>
    <n v="0.2"/>
    <n v="-24.37"/>
  </r>
  <r>
    <n v="6637"/>
    <s v="NZ-2024-853866"/>
    <x v="186"/>
    <d v="2024-09-17T00:00:00"/>
    <x v="2"/>
    <s v="Standard Class"/>
    <s v="SH-4529"/>
    <s v="Sheryl Cresswell"/>
    <x v="0"/>
    <x v="5"/>
    <x v="5"/>
    <x v="2"/>
    <x v="11"/>
    <n v="1162.22"/>
    <n v="3"/>
    <n v="0.1"/>
    <n v="277.17"/>
  </r>
  <r>
    <n v="6638"/>
    <s v="NZ-2024-630373"/>
    <x v="1252"/>
    <d v="2024-10-18T00:00:00"/>
    <x v="2"/>
    <s v="Second Class"/>
    <s v="AY-8282"/>
    <s v="Ayla Gray"/>
    <x v="1"/>
    <x v="9"/>
    <x v="6"/>
    <x v="2"/>
    <x v="5"/>
    <n v="903.93"/>
    <n v="2"/>
    <n v="0"/>
    <n v="216.83"/>
  </r>
  <r>
    <n v="6639"/>
    <s v="NZ-2022-204648"/>
    <x v="258"/>
    <d v="2022-10-18T00:00:00"/>
    <x v="4"/>
    <s v="Same Day"/>
    <s v="GR-2282"/>
    <s v="Gregory Carroll-Harrison"/>
    <x v="0"/>
    <x v="5"/>
    <x v="5"/>
    <x v="2"/>
    <x v="9"/>
    <n v="1255.56"/>
    <n v="4"/>
    <n v="0.15"/>
    <n v="185.85"/>
  </r>
  <r>
    <n v="6640"/>
    <s v="NZ-2022-115661"/>
    <x v="182"/>
    <d v="2022-02-03T00:00:00"/>
    <x v="4"/>
    <s v="Same Day"/>
    <s v="SA-6842"/>
    <s v="Sarah Jamieson"/>
    <x v="2"/>
    <x v="7"/>
    <x v="7"/>
    <x v="2"/>
    <x v="9"/>
    <n v="1013.94"/>
    <n v="3"/>
    <n v="0"/>
    <n v="25.4"/>
  </r>
  <r>
    <n v="6641"/>
    <s v="NZ-2023-123531"/>
    <x v="1006"/>
    <d v="2023-08-12T00:00:00"/>
    <x v="0"/>
    <s v="First Class"/>
    <s v="TR-4077"/>
    <s v="Tracy Jackson"/>
    <x v="2"/>
    <x v="9"/>
    <x v="6"/>
    <x v="0"/>
    <x v="4"/>
    <n v="676.14"/>
    <n v="5"/>
    <n v="0.1"/>
    <n v="45.92"/>
  </r>
  <r>
    <n v="6642"/>
    <s v="NZ-2024-783264"/>
    <x v="962"/>
    <d v="2024-08-01T00:00:00"/>
    <x v="2"/>
    <s v="Standard Class"/>
    <s v="GL-1080"/>
    <s v="Glenn Cresswell-Chambers"/>
    <x v="0"/>
    <x v="3"/>
    <x v="3"/>
    <x v="2"/>
    <x v="5"/>
    <n v="1375.1"/>
    <n v="7"/>
    <n v="0.2"/>
    <n v="260.72000000000003"/>
  </r>
  <r>
    <n v="6643"/>
    <s v="NZ-2025-505275"/>
    <x v="45"/>
    <d v="2025-03-07T00:00:00"/>
    <x v="3"/>
    <s v="Same Day"/>
    <s v="SI-2370"/>
    <s v="Simon Warner"/>
    <x v="2"/>
    <x v="9"/>
    <x v="6"/>
    <x v="0"/>
    <x v="10"/>
    <n v="1286.9100000000001"/>
    <n v="10"/>
    <n v="0.1"/>
    <n v="207.19"/>
  </r>
  <r>
    <n v="6644"/>
    <s v="NZ-2021-476643"/>
    <x v="80"/>
    <d v="2021-12-24T00:00:00"/>
    <x v="1"/>
    <s v="Standard Class"/>
    <s v="JU-2640"/>
    <s v="Julia Smith"/>
    <x v="1"/>
    <x v="5"/>
    <x v="5"/>
    <x v="1"/>
    <x v="7"/>
    <n v="1082.6199999999999"/>
    <n v="10"/>
    <n v="0.2"/>
    <n v="165.54"/>
  </r>
  <r>
    <n v="6645"/>
    <s v="NZ-2024-515134"/>
    <x v="499"/>
    <d v="2024-10-21T00:00:00"/>
    <x v="2"/>
    <s v="First Class"/>
    <s v="DI-3525"/>
    <s v="Diane Gray-Smith"/>
    <x v="0"/>
    <x v="5"/>
    <x v="5"/>
    <x v="1"/>
    <x v="8"/>
    <n v="66.28"/>
    <n v="7"/>
    <n v="0.1"/>
    <n v="0.9"/>
  </r>
  <r>
    <n v="6646"/>
    <s v="NZ-2022-501706"/>
    <x v="759"/>
    <d v="2022-02-24T00:00:00"/>
    <x v="4"/>
    <s v="Same Day"/>
    <s v="CA-6905"/>
    <s v="Catherine Wells-Holland"/>
    <x v="0"/>
    <x v="7"/>
    <x v="7"/>
    <x v="1"/>
    <x v="8"/>
    <n v="844.45"/>
    <n v="2"/>
    <n v="0.1"/>
    <n v="171.78"/>
  </r>
  <r>
    <n v="6647"/>
    <s v="NZ-2024-506398"/>
    <x v="1437"/>
    <d v="2024-12-02T00:00:00"/>
    <x v="2"/>
    <s v="Standard Class"/>
    <s v="KA-8595"/>
    <s v="Karl Robson"/>
    <x v="1"/>
    <x v="5"/>
    <x v="5"/>
    <x v="2"/>
    <x v="9"/>
    <n v="439.46"/>
    <n v="5"/>
    <n v="0.1"/>
    <n v="56.25"/>
  </r>
  <r>
    <n v="6648"/>
    <s v="NZ-2022-306171"/>
    <x v="1046"/>
    <d v="2022-09-22T00:00:00"/>
    <x v="4"/>
    <s v="First Class"/>
    <s v="WI-2552"/>
    <s v="William Irving"/>
    <x v="2"/>
    <x v="7"/>
    <x v="7"/>
    <x v="0"/>
    <x v="0"/>
    <n v="308.76"/>
    <n v="1"/>
    <n v="0"/>
    <n v="77"/>
  </r>
  <r>
    <n v="6649"/>
    <s v="NZ-2024-439934"/>
    <x v="1402"/>
    <d v="2024-07-23T00:00:00"/>
    <x v="2"/>
    <s v="Same Day"/>
    <s v="JE-3531"/>
    <s v="Jennifer Simpson-Williams"/>
    <x v="1"/>
    <x v="8"/>
    <x v="8"/>
    <x v="0"/>
    <x v="4"/>
    <n v="210.73"/>
    <n v="6"/>
    <n v="0.15"/>
    <n v="15.18"/>
  </r>
  <r>
    <n v="6650"/>
    <s v="NZ-2025-230234"/>
    <x v="838"/>
    <d v="2025-03-26T00:00:00"/>
    <x v="3"/>
    <s v="Same Day"/>
    <s v="MA-7437"/>
    <s v="Mark Lloyd-Ball"/>
    <x v="0"/>
    <x v="8"/>
    <x v="8"/>
    <x v="2"/>
    <x v="2"/>
    <n v="547.55999999999995"/>
    <n v="7"/>
    <n v="0"/>
    <n v="149.66999999999999"/>
  </r>
  <r>
    <n v="6651"/>
    <s v="NZ-2024-801193"/>
    <x v="1371"/>
    <d v="2024-11-16T00:00:00"/>
    <x v="2"/>
    <s v="First Class"/>
    <s v="XA-2192"/>
    <s v="Xavier Kirk-Barnes"/>
    <x v="1"/>
    <x v="2"/>
    <x v="2"/>
    <x v="0"/>
    <x v="10"/>
    <n v="858.07"/>
    <n v="1"/>
    <n v="0"/>
    <n v="177.47"/>
  </r>
  <r>
    <n v="6652"/>
    <s v="NZ-2022-716336"/>
    <x v="587"/>
    <d v="2022-06-29T00:00:00"/>
    <x v="4"/>
    <s v="Same Day"/>
    <s v="MI-2588"/>
    <s v="Mikayla Fisher-Moore"/>
    <x v="2"/>
    <x v="5"/>
    <x v="5"/>
    <x v="1"/>
    <x v="1"/>
    <n v="119.89"/>
    <n v="3"/>
    <n v="0"/>
    <n v="23.16"/>
  </r>
  <r>
    <n v="6653"/>
    <s v="NZ-2021-225302"/>
    <x v="1270"/>
    <d v="2021-07-28T00:00:00"/>
    <x v="1"/>
    <s v="Same Day"/>
    <s v="MI-6612"/>
    <s v="Michael Powell-MacKenzie"/>
    <x v="0"/>
    <x v="7"/>
    <x v="7"/>
    <x v="0"/>
    <x v="6"/>
    <n v="1373.05"/>
    <n v="9"/>
    <n v="0.15"/>
    <n v="272.23"/>
  </r>
  <r>
    <n v="6654"/>
    <s v="NZ-2022-474594"/>
    <x v="774"/>
    <d v="2022-01-14T00:00:00"/>
    <x v="4"/>
    <s v="Standard Class"/>
    <s v="PA-3437"/>
    <s v="Paul Mason"/>
    <x v="2"/>
    <x v="3"/>
    <x v="3"/>
    <x v="1"/>
    <x v="1"/>
    <n v="1439.48"/>
    <n v="4"/>
    <n v="0.2"/>
    <n v="41.16"/>
  </r>
  <r>
    <n v="6655"/>
    <s v="NZ-2024-552929"/>
    <x v="518"/>
    <d v="2024-01-22T00:00:00"/>
    <x v="2"/>
    <s v="First Class"/>
    <s v="SA-6054"/>
    <s v="Samuel Millar"/>
    <x v="2"/>
    <x v="3"/>
    <x v="3"/>
    <x v="0"/>
    <x v="4"/>
    <n v="1120.47"/>
    <n v="1"/>
    <n v="0"/>
    <n v="66.72"/>
  </r>
  <r>
    <n v="6656"/>
    <s v="NZ-2025-619384"/>
    <x v="1306"/>
    <d v="2025-04-01T00:00:00"/>
    <x v="3"/>
    <s v="Same Day"/>
    <s v="JO-6955"/>
    <s v="Joshua Hansen"/>
    <x v="2"/>
    <x v="3"/>
    <x v="3"/>
    <x v="2"/>
    <x v="5"/>
    <n v="431.1"/>
    <n v="2"/>
    <n v="0.2"/>
    <n v="30.58"/>
  </r>
  <r>
    <n v="6657"/>
    <s v="NZ-2023-740221"/>
    <x v="603"/>
    <d v="2023-07-05T00:00:00"/>
    <x v="0"/>
    <s v="Standard Class"/>
    <s v="JA-2938"/>
    <s v="James Fisher"/>
    <x v="0"/>
    <x v="9"/>
    <x v="6"/>
    <x v="1"/>
    <x v="3"/>
    <n v="927.5"/>
    <n v="2"/>
    <n v="0"/>
    <n v="52.5"/>
  </r>
  <r>
    <n v="6658"/>
    <s v="NZ-2023-303249"/>
    <x v="1224"/>
    <d v="2023-12-10T00:00:00"/>
    <x v="0"/>
    <s v="First Class"/>
    <s v="MI-3284"/>
    <s v="Michelle Parker"/>
    <x v="2"/>
    <x v="6"/>
    <x v="6"/>
    <x v="2"/>
    <x v="9"/>
    <n v="217.91"/>
    <n v="8"/>
    <n v="0.2"/>
    <n v="19.93"/>
  </r>
  <r>
    <n v="6659"/>
    <s v="NZ-2025-721286"/>
    <x v="279"/>
    <d v="2025-06-02T00:00:00"/>
    <x v="3"/>
    <s v="Second Class"/>
    <s v="GE-6457"/>
    <s v="George Sheridan"/>
    <x v="0"/>
    <x v="6"/>
    <x v="6"/>
    <x v="0"/>
    <x v="10"/>
    <n v="768.22"/>
    <n v="8"/>
    <n v="0"/>
    <n v="32.21"/>
  </r>
  <r>
    <n v="6660"/>
    <s v="NZ-2023-266739"/>
    <x v="115"/>
    <d v="2023-01-09T00:00:00"/>
    <x v="0"/>
    <s v="Same Day"/>
    <s v="SA-8520"/>
    <s v="Sarah Watts"/>
    <x v="0"/>
    <x v="9"/>
    <x v="6"/>
    <x v="0"/>
    <x v="4"/>
    <n v="550.82000000000005"/>
    <n v="10"/>
    <n v="0"/>
    <n v="94.96"/>
  </r>
  <r>
    <n v="6661"/>
    <s v="NZ-2023-442799"/>
    <x v="467"/>
    <d v="2023-04-12T00:00:00"/>
    <x v="0"/>
    <s v="Second Class"/>
    <s v="LU-6053"/>
    <s v="Luke Ireland"/>
    <x v="1"/>
    <x v="9"/>
    <x v="6"/>
    <x v="0"/>
    <x v="6"/>
    <n v="836.69"/>
    <n v="4"/>
    <n v="0"/>
    <n v="212.88"/>
  </r>
  <r>
    <n v="6662"/>
    <s v="NZ-2022-747765"/>
    <x v="173"/>
    <d v="2022-08-26T00:00:00"/>
    <x v="4"/>
    <s v="First Class"/>
    <s v="CH-4690"/>
    <s v="Christopher Parkes"/>
    <x v="0"/>
    <x v="9"/>
    <x v="6"/>
    <x v="0"/>
    <x v="10"/>
    <n v="504"/>
    <n v="6"/>
    <n v="0.15"/>
    <n v="26.39"/>
  </r>
  <r>
    <n v="6663"/>
    <s v="NZ-2022-596377"/>
    <x v="967"/>
    <d v="2022-01-17T00:00:00"/>
    <x v="4"/>
    <s v="Second Class"/>
    <s v="TR-7051"/>
    <s v="Tracey Miller"/>
    <x v="1"/>
    <x v="9"/>
    <x v="6"/>
    <x v="0"/>
    <x v="6"/>
    <n v="884.57"/>
    <n v="8"/>
    <n v="0.2"/>
    <n v="128.62"/>
  </r>
  <r>
    <n v="6664"/>
    <s v="NZ-2024-948366"/>
    <x v="1297"/>
    <d v="2024-10-24T00:00:00"/>
    <x v="2"/>
    <s v="Same Day"/>
    <s v="JO-5570"/>
    <s v="John Jones-Scott"/>
    <x v="1"/>
    <x v="8"/>
    <x v="8"/>
    <x v="0"/>
    <x v="4"/>
    <n v="326.41000000000003"/>
    <n v="9"/>
    <n v="0.15"/>
    <n v="76.73"/>
  </r>
  <r>
    <n v="6665"/>
    <s v="NZ-2021-412009"/>
    <x v="1019"/>
    <d v="2021-08-11T00:00:00"/>
    <x v="1"/>
    <s v="Same Day"/>
    <s v="EM-5204"/>
    <s v="Emily Gardiner"/>
    <x v="1"/>
    <x v="6"/>
    <x v="6"/>
    <x v="2"/>
    <x v="11"/>
    <n v="1156.3399999999999"/>
    <n v="4"/>
    <n v="0.2"/>
    <n v="234.24"/>
  </r>
  <r>
    <n v="6666"/>
    <s v="NZ-2022-794104"/>
    <x v="1254"/>
    <d v="2022-05-22T00:00:00"/>
    <x v="4"/>
    <s v="Standard Class"/>
    <s v="KE-5746"/>
    <s v="Kevin Hopkins"/>
    <x v="2"/>
    <x v="8"/>
    <x v="8"/>
    <x v="1"/>
    <x v="1"/>
    <n v="1367.91"/>
    <n v="8"/>
    <n v="0.1"/>
    <n v="307.08"/>
  </r>
  <r>
    <n v="6667"/>
    <s v="NZ-2024-797882"/>
    <x v="721"/>
    <d v="2024-02-12T00:00:00"/>
    <x v="2"/>
    <s v="Same Day"/>
    <s v="JA-3440"/>
    <s v="Janine Mitchell"/>
    <x v="0"/>
    <x v="3"/>
    <x v="3"/>
    <x v="2"/>
    <x v="9"/>
    <n v="1130.08"/>
    <n v="8"/>
    <n v="0.15"/>
    <n v="53.11"/>
  </r>
  <r>
    <n v="6668"/>
    <s v="NZ-2024-935384"/>
    <x v="125"/>
    <d v="2024-04-22T00:00:00"/>
    <x v="2"/>
    <s v="Standard Class"/>
    <s v="RE-3943"/>
    <s v="Reuben Jones"/>
    <x v="2"/>
    <x v="0"/>
    <x v="0"/>
    <x v="2"/>
    <x v="9"/>
    <n v="225.97"/>
    <n v="2"/>
    <n v="0.15"/>
    <n v="9.52"/>
  </r>
  <r>
    <n v="6669"/>
    <s v="NZ-2023-640985"/>
    <x v="601"/>
    <d v="2023-01-12T00:00:00"/>
    <x v="0"/>
    <s v="Second Class"/>
    <s v="AN-6479"/>
    <s v="Angela Webb"/>
    <x v="0"/>
    <x v="4"/>
    <x v="4"/>
    <x v="0"/>
    <x v="6"/>
    <n v="478.35"/>
    <n v="6"/>
    <n v="0"/>
    <n v="28.36"/>
  </r>
  <r>
    <n v="6670"/>
    <s v="NZ-2023-157074"/>
    <x v="1183"/>
    <d v="2023-05-14T00:00:00"/>
    <x v="0"/>
    <s v="Same Day"/>
    <s v="DA-2472"/>
    <s v="David Grant"/>
    <x v="2"/>
    <x v="2"/>
    <x v="2"/>
    <x v="2"/>
    <x v="11"/>
    <n v="437.28"/>
    <n v="9"/>
    <n v="0"/>
    <n v="43.29"/>
  </r>
  <r>
    <n v="6671"/>
    <s v="NZ-2023-209016"/>
    <x v="169"/>
    <d v="2023-10-22T00:00:00"/>
    <x v="0"/>
    <s v="Same Day"/>
    <s v="AL-2070"/>
    <s v="Alexandra MacKay"/>
    <x v="0"/>
    <x v="2"/>
    <x v="2"/>
    <x v="2"/>
    <x v="5"/>
    <n v="52.3"/>
    <n v="4"/>
    <n v="0.2"/>
    <n v="9.84"/>
  </r>
  <r>
    <n v="6672"/>
    <s v="NZ-2023-997657"/>
    <x v="1016"/>
    <d v="2023-09-12T00:00:00"/>
    <x v="0"/>
    <s v="Standard Class"/>
    <s v="RY-3523"/>
    <s v="Ryan Southee"/>
    <x v="2"/>
    <x v="3"/>
    <x v="3"/>
    <x v="2"/>
    <x v="11"/>
    <n v="821.22"/>
    <n v="7"/>
    <n v="0.2"/>
    <n v="180.01"/>
  </r>
  <r>
    <n v="6673"/>
    <s v="NZ-2021-609536"/>
    <x v="657"/>
    <d v="2021-10-23T00:00:00"/>
    <x v="1"/>
    <s v="Standard Class"/>
    <s v="AI-9623"/>
    <s v="Aidan Moore-Nielsen"/>
    <x v="2"/>
    <x v="4"/>
    <x v="4"/>
    <x v="1"/>
    <x v="7"/>
    <n v="1040.44"/>
    <n v="6"/>
    <n v="0.1"/>
    <n v="-6.3"/>
  </r>
  <r>
    <n v="6674"/>
    <s v="NZ-2024-100106"/>
    <x v="1042"/>
    <d v="2024-04-09T00:00:00"/>
    <x v="2"/>
    <s v="Same Day"/>
    <s v="JO-7096"/>
    <s v="Joanne Wood-Davis"/>
    <x v="2"/>
    <x v="5"/>
    <x v="5"/>
    <x v="1"/>
    <x v="7"/>
    <n v="708.65"/>
    <n v="8"/>
    <n v="0.15"/>
    <n v="77.739999999999995"/>
  </r>
  <r>
    <n v="6675"/>
    <s v="NZ-2021-133832"/>
    <x v="220"/>
    <d v="2021-12-12T00:00:00"/>
    <x v="1"/>
    <s v="Same Day"/>
    <s v="HE-2606"/>
    <s v="Helen Sullivan"/>
    <x v="0"/>
    <x v="3"/>
    <x v="3"/>
    <x v="1"/>
    <x v="1"/>
    <n v="1052.81"/>
    <n v="7"/>
    <n v="0.2"/>
    <n v="105.07"/>
  </r>
  <r>
    <n v="6676"/>
    <s v="NZ-2022-430921"/>
    <x v="882"/>
    <d v="2022-05-20T00:00:00"/>
    <x v="4"/>
    <s v="Same Day"/>
    <s v="MI-7011"/>
    <s v="Michelle McCallum-Phillips"/>
    <x v="0"/>
    <x v="2"/>
    <x v="2"/>
    <x v="2"/>
    <x v="2"/>
    <n v="554.37"/>
    <n v="9"/>
    <n v="0.15"/>
    <n v="66.91"/>
  </r>
  <r>
    <n v="6677"/>
    <s v="NZ-2024-690910"/>
    <x v="983"/>
    <d v="2024-10-08T00:00:00"/>
    <x v="2"/>
    <s v="Same Day"/>
    <s v="RI-8953"/>
    <s v="Richard Bishop-Ward"/>
    <x v="2"/>
    <x v="7"/>
    <x v="7"/>
    <x v="0"/>
    <x v="6"/>
    <n v="222.71"/>
    <n v="8"/>
    <n v="0"/>
    <n v="20.57"/>
  </r>
  <r>
    <n v="6678"/>
    <s v="NZ-2022-290752"/>
    <x v="786"/>
    <d v="2022-07-26T00:00:00"/>
    <x v="4"/>
    <s v="Second Class"/>
    <s v="MA-5400"/>
    <s v="Manaia Haines"/>
    <x v="2"/>
    <x v="0"/>
    <x v="0"/>
    <x v="0"/>
    <x v="10"/>
    <n v="645.94000000000005"/>
    <n v="4"/>
    <n v="0"/>
    <n v="133.69"/>
  </r>
  <r>
    <n v="6679"/>
    <s v="NZ-2023-377201"/>
    <x v="665"/>
    <d v="2023-04-14T00:00:00"/>
    <x v="0"/>
    <s v="Standard Class"/>
    <s v="SC-7866"/>
    <s v="Scott Murdoch-Brown"/>
    <x v="2"/>
    <x v="2"/>
    <x v="2"/>
    <x v="0"/>
    <x v="4"/>
    <n v="1427.4"/>
    <n v="3"/>
    <n v="0.15"/>
    <n v="173.48"/>
  </r>
  <r>
    <n v="6680"/>
    <s v="NZ-2024-483984"/>
    <x v="331"/>
    <d v="2024-07-12T00:00:00"/>
    <x v="2"/>
    <s v="Same Day"/>
    <s v="KA-6509"/>
    <s v="Kathleen George"/>
    <x v="0"/>
    <x v="6"/>
    <x v="6"/>
    <x v="1"/>
    <x v="1"/>
    <n v="892.46"/>
    <n v="2"/>
    <n v="0.2"/>
    <n v="15.25"/>
  </r>
  <r>
    <n v="6681"/>
    <s v="NZ-2022-180120"/>
    <x v="395"/>
    <d v="2022-06-26T00:00:00"/>
    <x v="4"/>
    <s v="First Class"/>
    <s v="GA-9123"/>
    <s v="Gareth Terry"/>
    <x v="0"/>
    <x v="6"/>
    <x v="6"/>
    <x v="0"/>
    <x v="4"/>
    <n v="47.85"/>
    <n v="2"/>
    <n v="0.2"/>
    <n v="5.07"/>
  </r>
  <r>
    <n v="6682"/>
    <s v="NZ-2021-531890"/>
    <x v="716"/>
    <d v="2021-11-28T00:00:00"/>
    <x v="1"/>
    <s v="Second Class"/>
    <s v="DO-1352"/>
    <s v="Donna Fowler-Saunders"/>
    <x v="2"/>
    <x v="5"/>
    <x v="5"/>
    <x v="1"/>
    <x v="8"/>
    <n v="95.58"/>
    <n v="8"/>
    <n v="0.15"/>
    <n v="10.199999999999999"/>
  </r>
  <r>
    <n v="6683"/>
    <s v="NZ-2023-636859"/>
    <x v="643"/>
    <d v="2023-05-21T00:00:00"/>
    <x v="0"/>
    <s v="Same Day"/>
    <s v="TE-6497"/>
    <s v="Terence Douglas"/>
    <x v="0"/>
    <x v="1"/>
    <x v="1"/>
    <x v="0"/>
    <x v="10"/>
    <n v="1092.72"/>
    <n v="10"/>
    <n v="0"/>
    <n v="314.83"/>
  </r>
  <r>
    <n v="6684"/>
    <s v="NZ-2023-753165"/>
    <x v="803"/>
    <d v="2023-05-03T00:00:00"/>
    <x v="0"/>
    <s v="Second Class"/>
    <s v="SO-9311"/>
    <s v="Sophie Muir"/>
    <x v="0"/>
    <x v="8"/>
    <x v="8"/>
    <x v="0"/>
    <x v="6"/>
    <n v="447.4"/>
    <n v="1"/>
    <n v="0"/>
    <n v="79.430000000000007"/>
  </r>
  <r>
    <n v="6685"/>
    <s v="NZ-2024-496097"/>
    <x v="1094"/>
    <d v="2024-04-01T00:00:00"/>
    <x v="2"/>
    <s v="Same Day"/>
    <s v="BR-4648"/>
    <s v="Brett Smart"/>
    <x v="2"/>
    <x v="6"/>
    <x v="6"/>
    <x v="0"/>
    <x v="0"/>
    <n v="1344.43"/>
    <n v="10"/>
    <n v="0"/>
    <n v="253.28"/>
  </r>
  <r>
    <n v="6686"/>
    <s v="NZ-2024-802694"/>
    <x v="649"/>
    <d v="2024-12-08T00:00:00"/>
    <x v="2"/>
    <s v="First Class"/>
    <s v="SA-9624"/>
    <s v="Sarah Butler"/>
    <x v="1"/>
    <x v="8"/>
    <x v="8"/>
    <x v="2"/>
    <x v="9"/>
    <n v="326.24"/>
    <n v="8"/>
    <n v="0.15"/>
    <n v="48.92"/>
  </r>
  <r>
    <n v="6687"/>
    <s v="NZ-2021-417790"/>
    <x v="1315"/>
    <d v="2021-09-21T00:00:00"/>
    <x v="1"/>
    <s v="Standard Class"/>
    <s v="BR-1517"/>
    <s v="Bryan Ford"/>
    <x v="0"/>
    <x v="0"/>
    <x v="0"/>
    <x v="2"/>
    <x v="11"/>
    <n v="171.06"/>
    <n v="1"/>
    <n v="0.15"/>
    <n v="2.72"/>
  </r>
  <r>
    <n v="6688"/>
    <s v="NZ-2025-597762"/>
    <x v="339"/>
    <d v="2025-05-01T00:00:00"/>
    <x v="3"/>
    <s v="Second Class"/>
    <s v="DA-4407"/>
    <s v="Damian Smith-Reid"/>
    <x v="0"/>
    <x v="3"/>
    <x v="3"/>
    <x v="1"/>
    <x v="8"/>
    <n v="1361.97"/>
    <n v="9"/>
    <n v="0.15"/>
    <n v="73.63"/>
  </r>
  <r>
    <n v="6689"/>
    <s v="NZ-2024-963987"/>
    <x v="780"/>
    <d v="2024-01-10T00:00:00"/>
    <x v="2"/>
    <s v="Same Day"/>
    <s v="DY-9022"/>
    <s v="Dylan Anderson-Jones"/>
    <x v="0"/>
    <x v="9"/>
    <x v="6"/>
    <x v="2"/>
    <x v="11"/>
    <n v="802.98"/>
    <n v="4"/>
    <n v="0"/>
    <n v="182.12"/>
  </r>
  <r>
    <n v="6690"/>
    <s v="NZ-2023-398918"/>
    <x v="414"/>
    <d v="2023-09-12T00:00:00"/>
    <x v="0"/>
    <s v="Standard Class"/>
    <s v="DA-9380"/>
    <s v="David Brown"/>
    <x v="1"/>
    <x v="2"/>
    <x v="2"/>
    <x v="1"/>
    <x v="1"/>
    <n v="1291.72"/>
    <n v="9"/>
    <n v="0.2"/>
    <n v="274.08999999999997"/>
  </r>
  <r>
    <n v="6691"/>
    <s v="NZ-2021-937018"/>
    <x v="1312"/>
    <d v="2021-08-14T00:00:00"/>
    <x v="1"/>
    <s v="Second Class"/>
    <s v="HA-5203"/>
    <s v="Hannah Funnell"/>
    <x v="0"/>
    <x v="2"/>
    <x v="2"/>
    <x v="0"/>
    <x v="4"/>
    <n v="1450.19"/>
    <n v="1"/>
    <n v="0.2"/>
    <n v="196.64"/>
  </r>
  <r>
    <n v="6692"/>
    <s v="NZ-2021-857464"/>
    <x v="675"/>
    <d v="2021-09-15T00:00:00"/>
    <x v="1"/>
    <s v="Same Day"/>
    <s v="KA-9422"/>
    <s v="Kate Wells"/>
    <x v="2"/>
    <x v="4"/>
    <x v="4"/>
    <x v="0"/>
    <x v="6"/>
    <n v="1433.23"/>
    <n v="1"/>
    <n v="0.1"/>
    <n v="203.4"/>
  </r>
  <r>
    <n v="6693"/>
    <s v="NZ-2022-176377"/>
    <x v="1147"/>
    <d v="2022-05-23T00:00:00"/>
    <x v="4"/>
    <s v="Standard Class"/>
    <s v="TH-3188"/>
    <s v="Thomas MacKay"/>
    <x v="1"/>
    <x v="9"/>
    <x v="6"/>
    <x v="1"/>
    <x v="3"/>
    <n v="214.98"/>
    <n v="6"/>
    <n v="0.2"/>
    <n v="45.63"/>
  </r>
  <r>
    <n v="6694"/>
    <s v="NZ-2022-306369"/>
    <x v="1411"/>
    <d v="2022-07-22T00:00:00"/>
    <x v="4"/>
    <s v="First Class"/>
    <s v="PA-5438"/>
    <s v="Paul Martin"/>
    <x v="2"/>
    <x v="1"/>
    <x v="1"/>
    <x v="1"/>
    <x v="8"/>
    <n v="1376.67"/>
    <n v="6"/>
    <n v="0"/>
    <n v="217.96"/>
  </r>
  <r>
    <n v="6695"/>
    <s v="NZ-2023-782098"/>
    <x v="548"/>
    <d v="2023-04-20T00:00:00"/>
    <x v="0"/>
    <s v="Second Class"/>
    <s v="GA-8492"/>
    <s v="Gary Baxter"/>
    <x v="2"/>
    <x v="4"/>
    <x v="4"/>
    <x v="0"/>
    <x v="6"/>
    <n v="1032.68"/>
    <n v="10"/>
    <n v="0.15"/>
    <n v="39.93"/>
  </r>
  <r>
    <n v="6696"/>
    <s v="NZ-2022-544977"/>
    <x v="1325"/>
    <d v="2022-11-12T00:00:00"/>
    <x v="4"/>
    <s v="First Class"/>
    <s v="CO-5119"/>
    <s v="Cole Morgan"/>
    <x v="2"/>
    <x v="0"/>
    <x v="0"/>
    <x v="2"/>
    <x v="5"/>
    <n v="1357.77"/>
    <n v="1"/>
    <n v="0"/>
    <n v="135.09"/>
  </r>
  <r>
    <n v="6697"/>
    <s v="NZ-2023-420383"/>
    <x v="791"/>
    <d v="2023-08-25T00:00:00"/>
    <x v="0"/>
    <s v="Same Day"/>
    <s v="GE-7526"/>
    <s v="Georgia McMillan"/>
    <x v="2"/>
    <x v="4"/>
    <x v="4"/>
    <x v="2"/>
    <x v="11"/>
    <n v="328.3"/>
    <n v="5"/>
    <n v="0.1"/>
    <n v="5.89"/>
  </r>
  <r>
    <n v="6698"/>
    <s v="NZ-2025-537838"/>
    <x v="1426"/>
    <d v="2025-02-09T00:00:00"/>
    <x v="3"/>
    <s v="First Class"/>
    <s v="JU-8214"/>
    <s v="Julie Bell"/>
    <x v="0"/>
    <x v="4"/>
    <x v="4"/>
    <x v="0"/>
    <x v="4"/>
    <n v="165.44"/>
    <n v="3"/>
    <n v="0.1"/>
    <n v="17.75"/>
  </r>
  <r>
    <n v="6699"/>
    <s v="NZ-2023-147462"/>
    <x v="1191"/>
    <d v="2023-01-07T00:00:00"/>
    <x v="0"/>
    <s v="Standard Class"/>
    <s v="HA-4193"/>
    <s v="Hamish Williamson"/>
    <x v="1"/>
    <x v="6"/>
    <x v="6"/>
    <x v="1"/>
    <x v="8"/>
    <n v="557.91"/>
    <n v="7"/>
    <n v="0"/>
    <n v="35.11"/>
  </r>
  <r>
    <n v="6700"/>
    <s v="NZ-2022-195892"/>
    <x v="1368"/>
    <d v="2022-06-13T00:00:00"/>
    <x v="4"/>
    <s v="Same Day"/>
    <s v="ZA-2129"/>
    <s v="Zachary Simpson"/>
    <x v="0"/>
    <x v="6"/>
    <x v="6"/>
    <x v="0"/>
    <x v="10"/>
    <n v="1128.96"/>
    <n v="2"/>
    <n v="0.1"/>
    <n v="37.67"/>
  </r>
  <r>
    <n v="6701"/>
    <s v="NZ-2021-632150"/>
    <x v="237"/>
    <d v="2021-07-20T00:00:00"/>
    <x v="1"/>
    <s v="Standard Class"/>
    <s v="KA-7586"/>
    <s v="Kaia Reeves"/>
    <x v="2"/>
    <x v="0"/>
    <x v="0"/>
    <x v="2"/>
    <x v="11"/>
    <n v="717.78"/>
    <n v="3"/>
    <n v="0.15"/>
    <n v="40.450000000000003"/>
  </r>
  <r>
    <n v="6702"/>
    <s v="NZ-2023-859456"/>
    <x v="49"/>
    <d v="2023-09-02T00:00:00"/>
    <x v="0"/>
    <s v="Same Day"/>
    <s v="ST-3616"/>
    <s v="Stephen Lucas"/>
    <x v="0"/>
    <x v="4"/>
    <x v="4"/>
    <x v="2"/>
    <x v="9"/>
    <n v="270.16000000000003"/>
    <n v="3"/>
    <n v="0.15"/>
    <n v="13.44"/>
  </r>
  <r>
    <n v="6703"/>
    <s v="NZ-2022-468451"/>
    <x v="538"/>
    <d v="2022-08-27T00:00:00"/>
    <x v="4"/>
    <s v="Second Class"/>
    <s v="SI-8321"/>
    <s v="Simon Bradley"/>
    <x v="2"/>
    <x v="5"/>
    <x v="5"/>
    <x v="0"/>
    <x v="6"/>
    <n v="609.96"/>
    <n v="8"/>
    <n v="0.2"/>
    <n v="4.8600000000000003"/>
  </r>
  <r>
    <n v="6704"/>
    <s v="NZ-2023-392289"/>
    <x v="791"/>
    <d v="2023-08-20T00:00:00"/>
    <x v="0"/>
    <s v="Second Class"/>
    <s v="SU-4993"/>
    <s v="Susan Tucker"/>
    <x v="1"/>
    <x v="9"/>
    <x v="6"/>
    <x v="2"/>
    <x v="9"/>
    <n v="72.63"/>
    <n v="2"/>
    <n v="0.15"/>
    <n v="4.67"/>
  </r>
  <r>
    <n v="6705"/>
    <s v="NZ-2024-965373"/>
    <x v="98"/>
    <d v="2024-03-13T00:00:00"/>
    <x v="2"/>
    <s v="Second Class"/>
    <s v="KA-9857"/>
    <s v="Karen Thomas-Rees"/>
    <x v="0"/>
    <x v="9"/>
    <x v="6"/>
    <x v="0"/>
    <x v="10"/>
    <n v="167.91"/>
    <n v="9"/>
    <n v="0.1"/>
    <n v="2.1"/>
  </r>
  <r>
    <n v="6706"/>
    <s v="NZ-2022-698427"/>
    <x v="182"/>
    <d v="2022-01-31T00:00:00"/>
    <x v="4"/>
    <s v="Same Day"/>
    <s v="JA-2160"/>
    <s v="James Elliott"/>
    <x v="0"/>
    <x v="6"/>
    <x v="6"/>
    <x v="2"/>
    <x v="11"/>
    <n v="713.47"/>
    <n v="3"/>
    <n v="0"/>
    <n v="63.24"/>
  </r>
  <r>
    <n v="6707"/>
    <s v="NZ-2024-417047"/>
    <x v="1094"/>
    <d v="2024-04-04T00:00:00"/>
    <x v="2"/>
    <s v="Standard Class"/>
    <s v="HA-8035"/>
    <s v="Hayley Browne"/>
    <x v="0"/>
    <x v="1"/>
    <x v="1"/>
    <x v="2"/>
    <x v="9"/>
    <n v="1366.34"/>
    <n v="5"/>
    <n v="0.2"/>
    <n v="273.41000000000003"/>
  </r>
  <r>
    <n v="6708"/>
    <s v="NZ-2024-249519"/>
    <x v="1271"/>
    <d v="2024-05-12T00:00:00"/>
    <x v="2"/>
    <s v="Second Class"/>
    <s v="KA-7004"/>
    <s v="Kate Perry"/>
    <x v="2"/>
    <x v="6"/>
    <x v="6"/>
    <x v="1"/>
    <x v="7"/>
    <n v="377.3"/>
    <n v="8"/>
    <n v="0.15"/>
    <n v="89.51"/>
  </r>
  <r>
    <n v="6709"/>
    <s v="NZ-2025-186956"/>
    <x v="217"/>
    <d v="2025-01-16T00:00:00"/>
    <x v="3"/>
    <s v="Same Day"/>
    <s v="ST-5288"/>
    <s v="Stacey Orchard"/>
    <x v="0"/>
    <x v="9"/>
    <x v="6"/>
    <x v="1"/>
    <x v="3"/>
    <n v="1459.24"/>
    <n v="2"/>
    <n v="0"/>
    <n v="215.93"/>
  </r>
  <r>
    <n v="6710"/>
    <s v="NZ-2022-728364"/>
    <x v="173"/>
    <d v="2022-08-23T00:00:00"/>
    <x v="4"/>
    <s v="First Class"/>
    <s v="LA-4827"/>
    <s v="Lauren Laurenson"/>
    <x v="0"/>
    <x v="0"/>
    <x v="0"/>
    <x v="1"/>
    <x v="8"/>
    <n v="877.41"/>
    <n v="2"/>
    <n v="0.15"/>
    <n v="207.16"/>
  </r>
  <r>
    <n v="6711"/>
    <s v="NZ-2022-516997"/>
    <x v="1076"/>
    <d v="2022-03-08T00:00:00"/>
    <x v="4"/>
    <s v="Same Day"/>
    <s v="SI-8534"/>
    <s v="Simon McDonald-Meredith"/>
    <x v="2"/>
    <x v="9"/>
    <x v="6"/>
    <x v="0"/>
    <x v="0"/>
    <n v="691.27"/>
    <n v="6"/>
    <n v="0.1"/>
    <n v="105.02"/>
  </r>
  <r>
    <n v="6712"/>
    <s v="NZ-2021-128595"/>
    <x v="793"/>
    <d v="2021-12-10T00:00:00"/>
    <x v="1"/>
    <s v="Standard Class"/>
    <s v="CH-2078"/>
    <s v="Cheryl Campbell"/>
    <x v="2"/>
    <x v="4"/>
    <x v="4"/>
    <x v="2"/>
    <x v="11"/>
    <n v="139.84"/>
    <n v="8"/>
    <n v="0"/>
    <n v="8.44"/>
  </r>
  <r>
    <n v="6713"/>
    <s v="NZ-2023-936371"/>
    <x v="414"/>
    <d v="2023-09-12T00:00:00"/>
    <x v="0"/>
    <s v="First Class"/>
    <s v="IN-9225"/>
    <s v="Indie Morris"/>
    <x v="1"/>
    <x v="7"/>
    <x v="7"/>
    <x v="2"/>
    <x v="9"/>
    <n v="1485.06"/>
    <n v="7"/>
    <n v="0.15"/>
    <n v="312.76"/>
  </r>
  <r>
    <n v="6714"/>
    <s v="NZ-2022-321778"/>
    <x v="831"/>
    <d v="2022-05-12T00:00:00"/>
    <x v="4"/>
    <s v="Second Class"/>
    <s v="LI-5946"/>
    <s v="Lisa Smith-Hart"/>
    <x v="0"/>
    <x v="4"/>
    <x v="4"/>
    <x v="2"/>
    <x v="9"/>
    <n v="863.95"/>
    <n v="10"/>
    <n v="0"/>
    <n v="240.31"/>
  </r>
  <r>
    <n v="6715"/>
    <s v="NZ-2022-542176"/>
    <x v="261"/>
    <d v="2022-08-15T00:00:00"/>
    <x v="4"/>
    <s v="Same Day"/>
    <s v="ME-1138"/>
    <s v="Megan Oliver"/>
    <x v="2"/>
    <x v="9"/>
    <x v="6"/>
    <x v="0"/>
    <x v="0"/>
    <n v="1001"/>
    <n v="4"/>
    <n v="0"/>
    <n v="279.49"/>
  </r>
  <r>
    <n v="6716"/>
    <s v="NZ-2024-661972"/>
    <x v="357"/>
    <d v="2024-08-24T00:00:00"/>
    <x v="2"/>
    <s v="Second Class"/>
    <s v="AL-9928"/>
    <s v="Alexander Martin"/>
    <x v="2"/>
    <x v="6"/>
    <x v="6"/>
    <x v="0"/>
    <x v="4"/>
    <n v="361.1"/>
    <n v="9"/>
    <n v="0.2"/>
    <n v="64.62"/>
  </r>
  <r>
    <n v="6717"/>
    <s v="NZ-2021-865982"/>
    <x v="1446"/>
    <d v="2021-10-28T00:00:00"/>
    <x v="1"/>
    <s v="Same Day"/>
    <s v="PA-5373"/>
    <s v="Paige Russell"/>
    <x v="0"/>
    <x v="7"/>
    <x v="7"/>
    <x v="0"/>
    <x v="6"/>
    <n v="951.55"/>
    <n v="8"/>
    <n v="0"/>
    <n v="124.22"/>
  </r>
  <r>
    <n v="6718"/>
    <s v="NZ-2023-782266"/>
    <x v="698"/>
    <d v="2023-09-28T00:00:00"/>
    <x v="0"/>
    <s v="First Class"/>
    <s v="LI-4067"/>
    <s v="Liam Hayes"/>
    <x v="2"/>
    <x v="6"/>
    <x v="6"/>
    <x v="1"/>
    <x v="1"/>
    <n v="664.38"/>
    <n v="1"/>
    <n v="0.15"/>
    <n v="65.77"/>
  </r>
  <r>
    <n v="6719"/>
    <s v="NZ-2022-916033"/>
    <x v="936"/>
    <d v="2022-09-12T00:00:00"/>
    <x v="4"/>
    <s v="Second Class"/>
    <s v="LI-3715"/>
    <s v="Lincoln McKenna-Bell"/>
    <x v="1"/>
    <x v="4"/>
    <x v="4"/>
    <x v="1"/>
    <x v="8"/>
    <n v="631.63"/>
    <n v="2"/>
    <n v="0.2"/>
    <n v="82.68"/>
  </r>
  <r>
    <n v="6720"/>
    <s v="NZ-2022-581020"/>
    <x v="231"/>
    <d v="2022-12-07T00:00:00"/>
    <x v="4"/>
    <s v="Second Class"/>
    <s v="RE-4597"/>
    <s v="Regan Sinclair"/>
    <x v="0"/>
    <x v="6"/>
    <x v="6"/>
    <x v="0"/>
    <x v="10"/>
    <n v="890.01"/>
    <n v="10"/>
    <n v="0"/>
    <n v="36.15"/>
  </r>
  <r>
    <n v="6721"/>
    <s v="NZ-2024-276226"/>
    <x v="1092"/>
    <d v="2024-03-23T00:00:00"/>
    <x v="2"/>
    <s v="Second Class"/>
    <s v="JA-8647"/>
    <s v="Jane Doherty"/>
    <x v="0"/>
    <x v="9"/>
    <x v="6"/>
    <x v="0"/>
    <x v="10"/>
    <n v="853.31"/>
    <n v="5"/>
    <n v="0"/>
    <n v="117.67"/>
  </r>
  <r>
    <n v="6722"/>
    <s v="NZ-2024-880071"/>
    <x v="1026"/>
    <d v="2024-11-13T00:00:00"/>
    <x v="2"/>
    <s v="First Class"/>
    <s v="CH-5260"/>
    <s v="Charlotte Baker"/>
    <x v="0"/>
    <x v="8"/>
    <x v="8"/>
    <x v="2"/>
    <x v="5"/>
    <n v="284.12"/>
    <n v="3"/>
    <n v="0.1"/>
    <n v="25.82"/>
  </r>
  <r>
    <n v="6723"/>
    <s v="NZ-2024-423414"/>
    <x v="641"/>
    <d v="2024-12-20T00:00:00"/>
    <x v="2"/>
    <s v="Second Class"/>
    <s v="DI-5513"/>
    <s v="Diane Gray"/>
    <x v="0"/>
    <x v="6"/>
    <x v="6"/>
    <x v="1"/>
    <x v="7"/>
    <n v="750.3"/>
    <n v="1"/>
    <n v="0"/>
    <n v="119.88"/>
  </r>
  <r>
    <n v="6724"/>
    <s v="NZ-2024-583314"/>
    <x v="29"/>
    <d v="2024-06-28T00:00:00"/>
    <x v="2"/>
    <s v="First Class"/>
    <s v="LU-9342"/>
    <s v="Lucas Smith-Dick"/>
    <x v="1"/>
    <x v="5"/>
    <x v="5"/>
    <x v="0"/>
    <x v="6"/>
    <n v="907.69"/>
    <n v="3"/>
    <n v="0"/>
    <n v="209.48"/>
  </r>
  <r>
    <n v="6725"/>
    <s v="NZ-2023-114960"/>
    <x v="179"/>
    <d v="2023-07-21T00:00:00"/>
    <x v="0"/>
    <s v="Second Class"/>
    <s v="AM-2220"/>
    <s v="Amber Reid"/>
    <x v="1"/>
    <x v="3"/>
    <x v="3"/>
    <x v="1"/>
    <x v="8"/>
    <n v="1058.68"/>
    <n v="6"/>
    <n v="0.15"/>
    <n v="80.23"/>
  </r>
  <r>
    <n v="6726"/>
    <s v="NZ-2022-170401"/>
    <x v="228"/>
    <d v="2022-04-01T00:00:00"/>
    <x v="4"/>
    <s v="First Class"/>
    <s v="OL-6894"/>
    <s v="Olivia Christiansen"/>
    <x v="0"/>
    <x v="4"/>
    <x v="4"/>
    <x v="1"/>
    <x v="1"/>
    <n v="231.07"/>
    <n v="2"/>
    <n v="0.2"/>
    <n v="36.99"/>
  </r>
  <r>
    <n v="6727"/>
    <s v="NZ-2024-937725"/>
    <x v="485"/>
    <d v="2024-03-17T00:00:00"/>
    <x v="2"/>
    <s v="First Class"/>
    <s v="MI-5927"/>
    <s v="Michelle Lammas"/>
    <x v="2"/>
    <x v="1"/>
    <x v="1"/>
    <x v="1"/>
    <x v="3"/>
    <n v="1061.3599999999999"/>
    <n v="2"/>
    <n v="0"/>
    <n v="300.58999999999997"/>
  </r>
  <r>
    <n v="6728"/>
    <s v="NZ-2021-638656"/>
    <x v="1266"/>
    <d v="2021-12-16T00:00:00"/>
    <x v="1"/>
    <s v="Standard Class"/>
    <s v="DA-4171"/>
    <s v="Daisy Cragg-Allan"/>
    <x v="1"/>
    <x v="5"/>
    <x v="5"/>
    <x v="1"/>
    <x v="3"/>
    <n v="732.96"/>
    <n v="7"/>
    <n v="0"/>
    <n v="114.4"/>
  </r>
  <r>
    <n v="6729"/>
    <s v="NZ-2023-441911"/>
    <x v="869"/>
    <d v="2023-01-15T00:00:00"/>
    <x v="0"/>
    <s v="Same Day"/>
    <s v="WI-3017"/>
    <s v="William Carr"/>
    <x v="2"/>
    <x v="2"/>
    <x v="2"/>
    <x v="0"/>
    <x v="6"/>
    <n v="847.24"/>
    <n v="8"/>
    <n v="0.1"/>
    <n v="125.9"/>
  </r>
  <r>
    <n v="6730"/>
    <s v="NZ-2023-370420"/>
    <x v="202"/>
    <d v="2023-12-01T00:00:00"/>
    <x v="0"/>
    <s v="First Class"/>
    <s v="ME-5174"/>
    <s v="Megan Smith-Andrew"/>
    <x v="0"/>
    <x v="2"/>
    <x v="2"/>
    <x v="1"/>
    <x v="8"/>
    <n v="24.93"/>
    <n v="7"/>
    <n v="0.2"/>
    <n v="4.09"/>
  </r>
  <r>
    <n v="6731"/>
    <s v="NZ-2021-482564"/>
    <x v="729"/>
    <d v="2021-12-23T00:00:00"/>
    <x v="1"/>
    <s v="Same Day"/>
    <s v="GR-1424"/>
    <s v="Grace Drake"/>
    <x v="1"/>
    <x v="2"/>
    <x v="2"/>
    <x v="2"/>
    <x v="5"/>
    <n v="420.91"/>
    <n v="1"/>
    <n v="0.15"/>
    <n v="-0.92"/>
  </r>
  <r>
    <n v="6732"/>
    <s v="NZ-2021-570373"/>
    <x v="716"/>
    <d v="2021-11-29T00:00:00"/>
    <x v="1"/>
    <s v="First Class"/>
    <s v="DA-8752"/>
    <s v="Darren Smith-Bell"/>
    <x v="0"/>
    <x v="4"/>
    <x v="4"/>
    <x v="0"/>
    <x v="10"/>
    <n v="238.89"/>
    <n v="8"/>
    <n v="0.15"/>
    <n v="47.14"/>
  </r>
  <r>
    <n v="6733"/>
    <s v="NZ-2021-439918"/>
    <x v="914"/>
    <d v="2021-08-22T00:00:00"/>
    <x v="1"/>
    <s v="Standard Class"/>
    <s v="CA-3923"/>
    <s v="Cameron Kenny"/>
    <x v="0"/>
    <x v="5"/>
    <x v="5"/>
    <x v="2"/>
    <x v="11"/>
    <n v="997.72"/>
    <n v="3"/>
    <n v="0.15"/>
    <n v="113.51"/>
  </r>
  <r>
    <n v="6734"/>
    <s v="NZ-2025-408887"/>
    <x v="1000"/>
    <d v="2025-02-28T00:00:00"/>
    <x v="3"/>
    <s v="Second Class"/>
    <s v="TR-4264"/>
    <s v="Trevor Hayward"/>
    <x v="0"/>
    <x v="2"/>
    <x v="2"/>
    <x v="1"/>
    <x v="8"/>
    <n v="562.23"/>
    <n v="6"/>
    <n v="0.1"/>
    <n v="81.89"/>
  </r>
  <r>
    <n v="6735"/>
    <s v="NZ-2022-306617"/>
    <x v="991"/>
    <d v="2022-10-15T00:00:00"/>
    <x v="4"/>
    <s v="Standard Class"/>
    <s v="TA-6547"/>
    <s v="Tanya McKay"/>
    <x v="2"/>
    <x v="7"/>
    <x v="7"/>
    <x v="2"/>
    <x v="5"/>
    <n v="1184.3900000000001"/>
    <n v="3"/>
    <n v="0.2"/>
    <n v="198.26"/>
  </r>
  <r>
    <n v="6736"/>
    <s v="NZ-2023-845170"/>
    <x v="872"/>
    <d v="2023-03-18T00:00:00"/>
    <x v="0"/>
    <s v="Same Day"/>
    <s v="TR-4788"/>
    <s v="Tracy Cameron"/>
    <x v="0"/>
    <x v="4"/>
    <x v="4"/>
    <x v="0"/>
    <x v="10"/>
    <n v="963.53"/>
    <n v="3"/>
    <n v="0.2"/>
    <n v="205.9"/>
  </r>
  <r>
    <n v="6737"/>
    <s v="NZ-2022-784922"/>
    <x v="1444"/>
    <d v="2022-08-19T00:00:00"/>
    <x v="4"/>
    <s v="Same Day"/>
    <s v="LO-3641"/>
    <s v="Lois Ramsay"/>
    <x v="1"/>
    <x v="7"/>
    <x v="7"/>
    <x v="0"/>
    <x v="6"/>
    <n v="608.07000000000005"/>
    <n v="6"/>
    <n v="0"/>
    <n v="17.809999999999999"/>
  </r>
  <r>
    <n v="6738"/>
    <s v="NZ-2025-200262"/>
    <x v="1447"/>
    <d v="2025-04-22T00:00:00"/>
    <x v="3"/>
    <s v="Standard Class"/>
    <s v="NI-2546"/>
    <s v="Nicole McLachlan"/>
    <x v="1"/>
    <x v="4"/>
    <x v="4"/>
    <x v="1"/>
    <x v="8"/>
    <n v="1143.6300000000001"/>
    <n v="1"/>
    <n v="0.2"/>
    <n v="65.69"/>
  </r>
  <r>
    <n v="6739"/>
    <s v="NZ-2022-688663"/>
    <x v="798"/>
    <d v="2022-03-19T00:00:00"/>
    <x v="4"/>
    <s v="Second Class"/>
    <s v="JE-2736"/>
    <s v="Jessica Robert"/>
    <x v="0"/>
    <x v="4"/>
    <x v="4"/>
    <x v="0"/>
    <x v="10"/>
    <n v="27.34"/>
    <n v="1"/>
    <n v="0.1"/>
    <n v="0.55000000000000004"/>
  </r>
  <r>
    <n v="6740"/>
    <s v="NZ-2023-890299"/>
    <x v="94"/>
    <d v="2023-03-16T00:00:00"/>
    <x v="0"/>
    <s v="Standard Class"/>
    <s v="BE-7659"/>
    <s v="Benjamin Currie"/>
    <x v="2"/>
    <x v="0"/>
    <x v="0"/>
    <x v="2"/>
    <x v="9"/>
    <n v="811.76"/>
    <n v="1"/>
    <n v="0"/>
    <n v="100.17"/>
  </r>
  <r>
    <n v="6741"/>
    <s v="NZ-2022-772492"/>
    <x v="1258"/>
    <d v="2022-09-17T00:00:00"/>
    <x v="4"/>
    <s v="Standard Class"/>
    <s v="ER-1821"/>
    <s v="Erin Wills"/>
    <x v="1"/>
    <x v="6"/>
    <x v="6"/>
    <x v="0"/>
    <x v="6"/>
    <n v="698.97"/>
    <n v="10"/>
    <n v="0.2"/>
    <n v="13.35"/>
  </r>
  <r>
    <n v="6742"/>
    <s v="NZ-2022-588035"/>
    <x v="1332"/>
    <d v="2022-10-16T00:00:00"/>
    <x v="4"/>
    <s v="Standard Class"/>
    <s v="SC-2334"/>
    <s v="Scott Moran"/>
    <x v="1"/>
    <x v="7"/>
    <x v="7"/>
    <x v="0"/>
    <x v="10"/>
    <n v="593.85"/>
    <n v="8"/>
    <n v="0.2"/>
    <n v="106.21"/>
  </r>
  <r>
    <n v="6743"/>
    <s v="NZ-2023-795225"/>
    <x v="2"/>
    <d v="2023-07-01T00:00:00"/>
    <x v="0"/>
    <s v="First Class"/>
    <s v="JA-1441"/>
    <s v="Jacob Barrett-Adams"/>
    <x v="1"/>
    <x v="7"/>
    <x v="7"/>
    <x v="1"/>
    <x v="7"/>
    <n v="393.18"/>
    <n v="1"/>
    <n v="0.2"/>
    <n v="42.86"/>
  </r>
  <r>
    <n v="6744"/>
    <s v="NZ-2024-300075"/>
    <x v="1053"/>
    <d v="2024-04-02T00:00:00"/>
    <x v="2"/>
    <s v="First Class"/>
    <s v="CA-3373"/>
    <s v="Carl Jordan"/>
    <x v="0"/>
    <x v="5"/>
    <x v="5"/>
    <x v="0"/>
    <x v="4"/>
    <n v="1174.02"/>
    <n v="4"/>
    <n v="0"/>
    <n v="285.3"/>
  </r>
  <r>
    <n v="6745"/>
    <s v="NZ-2022-992959"/>
    <x v="1332"/>
    <d v="2022-10-15T00:00:00"/>
    <x v="4"/>
    <s v="First Class"/>
    <s v="AD-1311"/>
    <s v="Adam Patchett"/>
    <x v="2"/>
    <x v="5"/>
    <x v="5"/>
    <x v="2"/>
    <x v="2"/>
    <n v="581.79"/>
    <n v="10"/>
    <n v="0"/>
    <n v="75.290000000000006"/>
  </r>
  <r>
    <n v="6746"/>
    <s v="NZ-2023-531352"/>
    <x v="1204"/>
    <d v="2023-06-15T00:00:00"/>
    <x v="0"/>
    <s v="Standard Class"/>
    <s v="KI-1821"/>
    <s v="Kim Bailey"/>
    <x v="2"/>
    <x v="9"/>
    <x v="6"/>
    <x v="0"/>
    <x v="0"/>
    <n v="996.04"/>
    <n v="8"/>
    <n v="0.1"/>
    <n v="174.08"/>
  </r>
  <r>
    <n v="6747"/>
    <s v="NZ-2022-939558"/>
    <x v="81"/>
    <d v="2022-01-10T00:00:00"/>
    <x v="4"/>
    <s v="First Class"/>
    <s v="AL-5835"/>
    <s v="Allan Doyle"/>
    <x v="0"/>
    <x v="3"/>
    <x v="3"/>
    <x v="0"/>
    <x v="0"/>
    <n v="377.46"/>
    <n v="8"/>
    <n v="0.1"/>
    <n v="3.88"/>
  </r>
  <r>
    <n v="6748"/>
    <s v="NZ-2023-353968"/>
    <x v="1134"/>
    <d v="2023-09-07T00:00:00"/>
    <x v="0"/>
    <s v="Standard Class"/>
    <s v="NI-7543"/>
    <s v="Nicola Graham"/>
    <x v="0"/>
    <x v="3"/>
    <x v="3"/>
    <x v="0"/>
    <x v="4"/>
    <n v="263.3"/>
    <n v="4"/>
    <n v="0.1"/>
    <n v="32.44"/>
  </r>
  <r>
    <n v="6749"/>
    <s v="NZ-2023-606313"/>
    <x v="1448"/>
    <d v="2023-11-14T00:00:00"/>
    <x v="0"/>
    <s v="Second Class"/>
    <s v="CA-2106"/>
    <s v="Caroline Phillips"/>
    <x v="0"/>
    <x v="2"/>
    <x v="2"/>
    <x v="1"/>
    <x v="1"/>
    <n v="1088.45"/>
    <n v="4"/>
    <n v="0.2"/>
    <n v="177.88"/>
  </r>
  <r>
    <n v="6750"/>
    <s v="NZ-2022-327306"/>
    <x v="1381"/>
    <d v="2022-09-22T00:00:00"/>
    <x v="4"/>
    <s v="Same Day"/>
    <s v="MI-9326"/>
    <s v="Michelle McLean"/>
    <x v="0"/>
    <x v="2"/>
    <x v="2"/>
    <x v="1"/>
    <x v="7"/>
    <n v="1291.8499999999999"/>
    <n v="9"/>
    <n v="0"/>
    <n v="18.82"/>
  </r>
  <r>
    <n v="6751"/>
    <s v="NZ-2025-433277"/>
    <x v="650"/>
    <d v="2025-03-24T00:00:00"/>
    <x v="3"/>
    <s v="Second Class"/>
    <s v="MA-8662"/>
    <s v="Mathew Davidson"/>
    <x v="1"/>
    <x v="9"/>
    <x v="6"/>
    <x v="1"/>
    <x v="8"/>
    <n v="963.44"/>
    <n v="9"/>
    <n v="0.2"/>
    <n v="111.23"/>
  </r>
  <r>
    <n v="6752"/>
    <s v="NZ-2024-538787"/>
    <x v="588"/>
    <d v="2024-11-03T00:00:00"/>
    <x v="2"/>
    <s v="Standard Class"/>
    <s v="SA-6420"/>
    <s v="Sandra Harris-Anderson"/>
    <x v="1"/>
    <x v="9"/>
    <x v="6"/>
    <x v="1"/>
    <x v="3"/>
    <n v="956.61"/>
    <n v="7"/>
    <n v="0.1"/>
    <n v="167"/>
  </r>
  <r>
    <n v="6753"/>
    <s v="NZ-2023-262718"/>
    <x v="328"/>
    <d v="2023-01-27T00:00:00"/>
    <x v="0"/>
    <s v="Second Class"/>
    <s v="RI-3570"/>
    <s v="Richard Vercoe"/>
    <x v="2"/>
    <x v="6"/>
    <x v="6"/>
    <x v="2"/>
    <x v="2"/>
    <n v="423.19"/>
    <n v="1"/>
    <n v="0.15"/>
    <n v="45.21"/>
  </r>
  <r>
    <n v="6754"/>
    <s v="NZ-2021-432639"/>
    <x v="418"/>
    <d v="2021-07-25T00:00:00"/>
    <x v="1"/>
    <s v="Same Day"/>
    <s v="TA-7336"/>
    <s v="Tania Brown"/>
    <x v="2"/>
    <x v="6"/>
    <x v="6"/>
    <x v="0"/>
    <x v="4"/>
    <n v="384.23"/>
    <n v="9"/>
    <n v="0.1"/>
    <n v="26.89"/>
  </r>
  <r>
    <n v="6755"/>
    <s v="NZ-2024-712469"/>
    <x v="51"/>
    <d v="2024-09-24T00:00:00"/>
    <x v="2"/>
    <s v="Standard Class"/>
    <s v="SA-6147"/>
    <s v="Samuel Brown-Parker"/>
    <x v="1"/>
    <x v="8"/>
    <x v="8"/>
    <x v="0"/>
    <x v="4"/>
    <n v="513.19000000000005"/>
    <n v="10"/>
    <n v="0.15"/>
    <n v="-3.02"/>
  </r>
  <r>
    <n v="6756"/>
    <s v="NZ-2025-776624"/>
    <x v="773"/>
    <d v="2025-04-28T00:00:00"/>
    <x v="3"/>
    <s v="Same Day"/>
    <s v="IS-8849"/>
    <s v="Isabella Atkinson"/>
    <x v="0"/>
    <x v="2"/>
    <x v="2"/>
    <x v="0"/>
    <x v="10"/>
    <n v="368.04"/>
    <n v="5"/>
    <n v="0.2"/>
    <n v="37.24"/>
  </r>
  <r>
    <n v="6757"/>
    <s v="NZ-2023-968637"/>
    <x v="823"/>
    <d v="2023-03-09T00:00:00"/>
    <x v="0"/>
    <s v="Second Class"/>
    <s v="EL-7935"/>
    <s v="Elizabeth Murdoch"/>
    <x v="0"/>
    <x v="9"/>
    <x v="6"/>
    <x v="1"/>
    <x v="8"/>
    <n v="512.80999999999995"/>
    <n v="4"/>
    <n v="0.2"/>
    <n v="8.41"/>
  </r>
  <r>
    <n v="6758"/>
    <s v="NZ-2023-347126"/>
    <x v="663"/>
    <d v="2023-03-01T00:00:00"/>
    <x v="0"/>
    <s v="Standard Class"/>
    <s v="TE-5024"/>
    <s v="Te Ariki Price-Chandler"/>
    <x v="1"/>
    <x v="0"/>
    <x v="0"/>
    <x v="0"/>
    <x v="10"/>
    <n v="57.23"/>
    <n v="9"/>
    <n v="0.15"/>
    <n v="1.78"/>
  </r>
  <r>
    <n v="6759"/>
    <s v="NZ-2021-847528"/>
    <x v="239"/>
    <d v="2021-11-06T00:00:00"/>
    <x v="1"/>
    <s v="First Class"/>
    <s v="DA-1349"/>
    <s v="David Orr"/>
    <x v="2"/>
    <x v="5"/>
    <x v="5"/>
    <x v="0"/>
    <x v="4"/>
    <n v="411.74"/>
    <n v="7"/>
    <n v="0.1"/>
    <n v="92.3"/>
  </r>
  <r>
    <n v="6760"/>
    <s v="NZ-2023-453897"/>
    <x v="556"/>
    <d v="2023-11-20T00:00:00"/>
    <x v="0"/>
    <s v="First Class"/>
    <s v="JE-7455"/>
    <s v="Jessie Newman"/>
    <x v="0"/>
    <x v="7"/>
    <x v="7"/>
    <x v="0"/>
    <x v="4"/>
    <n v="1483.44"/>
    <n v="3"/>
    <n v="0.2"/>
    <n v="182.91"/>
  </r>
  <r>
    <n v="6761"/>
    <s v="NZ-2023-158839"/>
    <x v="1321"/>
    <d v="2023-06-11T00:00:00"/>
    <x v="0"/>
    <s v="First Class"/>
    <s v="DY-3297"/>
    <s v="Dylan Davis"/>
    <x v="2"/>
    <x v="6"/>
    <x v="6"/>
    <x v="0"/>
    <x v="4"/>
    <n v="414.45"/>
    <n v="7"/>
    <n v="0.1"/>
    <n v="20.22"/>
  </r>
  <r>
    <n v="6762"/>
    <s v="NZ-2022-633417"/>
    <x v="213"/>
    <d v="2022-02-09T00:00:00"/>
    <x v="4"/>
    <s v="Same Day"/>
    <s v="CA-1274"/>
    <s v="Caleb McLeod"/>
    <x v="1"/>
    <x v="7"/>
    <x v="7"/>
    <x v="1"/>
    <x v="7"/>
    <n v="993.99"/>
    <n v="8"/>
    <n v="0.1"/>
    <n v="20.5"/>
  </r>
  <r>
    <n v="6763"/>
    <s v="NZ-2022-922075"/>
    <x v="971"/>
    <d v="2022-09-07T00:00:00"/>
    <x v="4"/>
    <s v="First Class"/>
    <s v="CH-7982"/>
    <s v="Cheryl Burns-Turnbull"/>
    <x v="0"/>
    <x v="6"/>
    <x v="6"/>
    <x v="1"/>
    <x v="1"/>
    <n v="76.569999999999993"/>
    <n v="6"/>
    <n v="0.2"/>
    <n v="4.63"/>
  </r>
  <r>
    <n v="6764"/>
    <s v="NZ-2021-918202"/>
    <x v="674"/>
    <d v="2021-08-24T00:00:00"/>
    <x v="1"/>
    <s v="Standard Class"/>
    <s v="MA-3581"/>
    <s v="Mark Wheeler"/>
    <x v="1"/>
    <x v="0"/>
    <x v="0"/>
    <x v="0"/>
    <x v="0"/>
    <n v="1399.95"/>
    <n v="9"/>
    <n v="0.1"/>
    <n v="80.84"/>
  </r>
  <r>
    <n v="6765"/>
    <s v="NZ-2023-354902"/>
    <x v="608"/>
    <d v="2023-06-23T00:00:00"/>
    <x v="0"/>
    <s v="First Class"/>
    <s v="LI-5602"/>
    <s v="Lisa Allan"/>
    <x v="1"/>
    <x v="5"/>
    <x v="5"/>
    <x v="2"/>
    <x v="5"/>
    <n v="1444.72"/>
    <n v="9"/>
    <n v="0.1"/>
    <n v="37.79"/>
  </r>
  <r>
    <n v="6766"/>
    <s v="NZ-2025-345193"/>
    <x v="1397"/>
    <d v="2025-07-12T00:00:00"/>
    <x v="3"/>
    <s v="Second Class"/>
    <s v="AD-1273"/>
    <s v="Adam West"/>
    <x v="1"/>
    <x v="0"/>
    <x v="0"/>
    <x v="2"/>
    <x v="11"/>
    <n v="363.74"/>
    <n v="1"/>
    <n v="0"/>
    <n v="12.5"/>
  </r>
  <r>
    <n v="6767"/>
    <s v="NZ-2024-355064"/>
    <x v="575"/>
    <d v="2024-01-14T00:00:00"/>
    <x v="2"/>
    <s v="First Class"/>
    <s v="JO-8772"/>
    <s v="Joshua Bryant"/>
    <x v="0"/>
    <x v="4"/>
    <x v="4"/>
    <x v="0"/>
    <x v="0"/>
    <n v="114.88"/>
    <n v="7"/>
    <n v="0"/>
    <n v="27.26"/>
  </r>
  <r>
    <n v="6768"/>
    <s v="NZ-2024-500909"/>
    <x v="1104"/>
    <d v="2024-09-05T00:00:00"/>
    <x v="2"/>
    <s v="Standard Class"/>
    <s v="BL-8827"/>
    <s v="Blake Bird-Pike"/>
    <x v="2"/>
    <x v="4"/>
    <x v="4"/>
    <x v="2"/>
    <x v="11"/>
    <n v="1157.6500000000001"/>
    <n v="1"/>
    <n v="0.2"/>
    <n v="206.51"/>
  </r>
  <r>
    <n v="6769"/>
    <s v="NZ-2023-109261"/>
    <x v="1073"/>
    <d v="2023-06-06T00:00:00"/>
    <x v="0"/>
    <s v="Same Day"/>
    <s v="FA-6472"/>
    <s v="Faith McKay"/>
    <x v="2"/>
    <x v="8"/>
    <x v="8"/>
    <x v="1"/>
    <x v="3"/>
    <n v="411.07"/>
    <n v="3"/>
    <n v="0.2"/>
    <n v="21.84"/>
  </r>
  <r>
    <n v="6770"/>
    <s v="NZ-2022-532458"/>
    <x v="720"/>
    <d v="2022-09-21T00:00:00"/>
    <x v="4"/>
    <s v="Standard Class"/>
    <s v="MO-1785"/>
    <s v="Monique Adams-Martin"/>
    <x v="1"/>
    <x v="1"/>
    <x v="1"/>
    <x v="0"/>
    <x v="10"/>
    <n v="690.3"/>
    <n v="5"/>
    <n v="0.2"/>
    <n v="35.299999999999997"/>
  </r>
  <r>
    <n v="6771"/>
    <s v="NZ-2023-520277"/>
    <x v="54"/>
    <d v="2023-11-04T00:00:00"/>
    <x v="0"/>
    <s v="Standard Class"/>
    <s v="GE-8576"/>
    <s v="George Hayward"/>
    <x v="2"/>
    <x v="6"/>
    <x v="6"/>
    <x v="0"/>
    <x v="10"/>
    <n v="1395.6"/>
    <n v="10"/>
    <n v="0.15"/>
    <n v="177.23"/>
  </r>
  <r>
    <n v="6772"/>
    <s v="NZ-2024-449231"/>
    <x v="1045"/>
    <d v="2024-04-14T00:00:00"/>
    <x v="2"/>
    <s v="Standard Class"/>
    <s v="JO-2000"/>
    <s v="John Kirk"/>
    <x v="2"/>
    <x v="4"/>
    <x v="4"/>
    <x v="0"/>
    <x v="4"/>
    <n v="368.77"/>
    <n v="1"/>
    <n v="0.1"/>
    <n v="53.73"/>
  </r>
  <r>
    <n v="6773"/>
    <s v="NZ-2024-929895"/>
    <x v="799"/>
    <d v="2024-09-26T00:00:00"/>
    <x v="2"/>
    <s v="Standard Class"/>
    <s v="RO-1685"/>
    <s v="Rosemary Hogg"/>
    <x v="0"/>
    <x v="4"/>
    <x v="4"/>
    <x v="1"/>
    <x v="7"/>
    <n v="773.02"/>
    <n v="3"/>
    <n v="0"/>
    <n v="102.45"/>
  </r>
  <r>
    <n v="6774"/>
    <s v="NZ-2025-261222"/>
    <x v="968"/>
    <d v="2025-03-13T00:00:00"/>
    <x v="3"/>
    <s v="Same Day"/>
    <s v="DA-8055"/>
    <s v="David Lane"/>
    <x v="0"/>
    <x v="3"/>
    <x v="3"/>
    <x v="0"/>
    <x v="6"/>
    <n v="1353.29"/>
    <n v="10"/>
    <n v="0"/>
    <n v="18.04"/>
  </r>
  <r>
    <n v="6775"/>
    <s v="NZ-2023-886339"/>
    <x v="1064"/>
    <d v="2023-12-05T00:00:00"/>
    <x v="0"/>
    <s v="First Class"/>
    <s v="CR-3243"/>
    <s v="Craig Soper"/>
    <x v="2"/>
    <x v="6"/>
    <x v="6"/>
    <x v="0"/>
    <x v="10"/>
    <n v="697.32"/>
    <n v="6"/>
    <n v="0.15"/>
    <n v="146.61000000000001"/>
  </r>
  <r>
    <n v="6776"/>
    <s v="NZ-2022-988873"/>
    <x v="132"/>
    <d v="2022-08-02T00:00:00"/>
    <x v="4"/>
    <s v="Standard Class"/>
    <s v="DA-1487"/>
    <s v="David Page"/>
    <x v="1"/>
    <x v="6"/>
    <x v="6"/>
    <x v="2"/>
    <x v="2"/>
    <n v="357.82"/>
    <n v="5"/>
    <n v="0.15"/>
    <n v="47.54"/>
  </r>
  <r>
    <n v="6777"/>
    <s v="NZ-2021-697216"/>
    <x v="302"/>
    <d v="2021-07-21T00:00:00"/>
    <x v="1"/>
    <s v="Second Class"/>
    <s v="SC-6517"/>
    <s v="Scott Freeth"/>
    <x v="1"/>
    <x v="2"/>
    <x v="2"/>
    <x v="2"/>
    <x v="11"/>
    <n v="144.57"/>
    <n v="4"/>
    <n v="0"/>
    <n v="32.04"/>
  </r>
  <r>
    <n v="6778"/>
    <s v="NZ-2022-402482"/>
    <x v="1228"/>
    <d v="2022-10-20T00:00:00"/>
    <x v="4"/>
    <s v="Standard Class"/>
    <s v="BR-9092"/>
    <s v="Brenda Hills"/>
    <x v="0"/>
    <x v="9"/>
    <x v="6"/>
    <x v="2"/>
    <x v="9"/>
    <n v="563.01"/>
    <n v="3"/>
    <n v="0.1"/>
    <n v="50.76"/>
  </r>
  <r>
    <n v="6779"/>
    <s v="NZ-2023-304385"/>
    <x v="646"/>
    <d v="2023-09-17T00:00:00"/>
    <x v="0"/>
    <s v="Same Day"/>
    <s v="TA-4775"/>
    <s v="Taylor Norton"/>
    <x v="0"/>
    <x v="7"/>
    <x v="7"/>
    <x v="1"/>
    <x v="1"/>
    <n v="26.98"/>
    <n v="4"/>
    <n v="0.15"/>
    <n v="1.1299999999999999"/>
  </r>
  <r>
    <n v="6780"/>
    <s v="NZ-2023-719526"/>
    <x v="1012"/>
    <d v="2023-08-06T00:00:00"/>
    <x v="0"/>
    <s v="Standard Class"/>
    <s v="WA-2323"/>
    <s v="Waimarie MacDonald-Gill"/>
    <x v="1"/>
    <x v="2"/>
    <x v="2"/>
    <x v="1"/>
    <x v="1"/>
    <n v="56.33"/>
    <n v="3"/>
    <n v="0.15"/>
    <n v="0.11"/>
  </r>
  <r>
    <n v="6781"/>
    <s v="NZ-2023-961749"/>
    <x v="1010"/>
    <d v="2023-04-18T00:00:00"/>
    <x v="0"/>
    <s v="First Class"/>
    <s v="PA-9912"/>
    <s v="Paul Smart"/>
    <x v="2"/>
    <x v="3"/>
    <x v="3"/>
    <x v="0"/>
    <x v="6"/>
    <n v="457.6"/>
    <n v="1"/>
    <n v="0.2"/>
    <n v="17.66"/>
  </r>
  <r>
    <n v="6782"/>
    <s v="NZ-2023-877325"/>
    <x v="110"/>
    <d v="2023-10-13T00:00:00"/>
    <x v="0"/>
    <s v="First Class"/>
    <s v="KA-2520"/>
    <s v="Katrina McGrath"/>
    <x v="2"/>
    <x v="0"/>
    <x v="0"/>
    <x v="2"/>
    <x v="5"/>
    <n v="727.34"/>
    <n v="3"/>
    <n v="0.2"/>
    <n v="57.51"/>
  </r>
  <r>
    <n v="6783"/>
    <s v="NZ-2021-841024"/>
    <x v="1273"/>
    <d v="2021-09-03T00:00:00"/>
    <x v="1"/>
    <s v="First Class"/>
    <s v="SA-9011"/>
    <s v="Sam Pratt"/>
    <x v="2"/>
    <x v="9"/>
    <x v="6"/>
    <x v="0"/>
    <x v="0"/>
    <n v="965.92"/>
    <n v="4"/>
    <n v="0.2"/>
    <n v="96.88"/>
  </r>
  <r>
    <n v="6784"/>
    <s v="NZ-2025-307658"/>
    <x v="1301"/>
    <d v="2025-04-25T00:00:00"/>
    <x v="3"/>
    <s v="First Class"/>
    <s v="BR-8460"/>
    <s v="Brett Carter"/>
    <x v="2"/>
    <x v="3"/>
    <x v="3"/>
    <x v="0"/>
    <x v="10"/>
    <n v="960.28"/>
    <n v="4"/>
    <n v="0.2"/>
    <n v="18.27"/>
  </r>
  <r>
    <n v="6785"/>
    <s v="NZ-2023-112416"/>
    <x v="1224"/>
    <d v="2023-12-10T00:00:00"/>
    <x v="0"/>
    <s v="Second Class"/>
    <s v="WA-2812"/>
    <s v="Wayne Scott"/>
    <x v="2"/>
    <x v="8"/>
    <x v="8"/>
    <x v="0"/>
    <x v="10"/>
    <n v="915.9"/>
    <n v="2"/>
    <n v="0.2"/>
    <n v="182.82"/>
  </r>
  <r>
    <n v="6786"/>
    <s v="NZ-2024-262792"/>
    <x v="1060"/>
    <d v="2024-08-19T00:00:00"/>
    <x v="2"/>
    <s v="Same Day"/>
    <s v="JO-5199"/>
    <s v="Joanne Barrett"/>
    <x v="0"/>
    <x v="0"/>
    <x v="0"/>
    <x v="1"/>
    <x v="7"/>
    <n v="191.21"/>
    <n v="1"/>
    <n v="0.15"/>
    <n v="23.61"/>
  </r>
  <r>
    <n v="6787"/>
    <s v="NZ-2023-783674"/>
    <x v="865"/>
    <d v="2023-11-19T00:00:00"/>
    <x v="0"/>
    <s v="Second Class"/>
    <s v="NI-3295"/>
    <s v="Nicholas Douglas"/>
    <x v="1"/>
    <x v="8"/>
    <x v="8"/>
    <x v="1"/>
    <x v="7"/>
    <n v="1057.2"/>
    <n v="3"/>
    <n v="0.15"/>
    <n v="176.63"/>
  </r>
  <r>
    <n v="6788"/>
    <s v="NZ-2023-880439"/>
    <x v="97"/>
    <d v="2023-09-14T00:00:00"/>
    <x v="0"/>
    <s v="First Class"/>
    <s v="KA-5608"/>
    <s v="Katrina Moore"/>
    <x v="1"/>
    <x v="3"/>
    <x v="3"/>
    <x v="1"/>
    <x v="1"/>
    <n v="976.09"/>
    <n v="10"/>
    <n v="0.15"/>
    <n v="78.97"/>
  </r>
  <r>
    <n v="6789"/>
    <s v="NZ-2025-604655"/>
    <x v="794"/>
    <d v="2025-05-15T00:00:00"/>
    <x v="3"/>
    <s v="Second Class"/>
    <s v="OL-9362"/>
    <s v="Olivia Fitzgerald-Wood"/>
    <x v="1"/>
    <x v="4"/>
    <x v="4"/>
    <x v="1"/>
    <x v="8"/>
    <n v="1109.93"/>
    <n v="6"/>
    <n v="0.1"/>
    <n v="140.33000000000001"/>
  </r>
  <r>
    <n v="6790"/>
    <s v="NZ-2023-736997"/>
    <x v="1141"/>
    <d v="2023-10-20T00:00:00"/>
    <x v="0"/>
    <s v="Same Day"/>
    <s v="EM-6709"/>
    <s v="Emma Gore"/>
    <x v="1"/>
    <x v="1"/>
    <x v="1"/>
    <x v="0"/>
    <x v="10"/>
    <n v="763.22"/>
    <n v="3"/>
    <n v="0"/>
    <n v="56.48"/>
  </r>
  <r>
    <n v="6791"/>
    <s v="NZ-2024-735773"/>
    <x v="1108"/>
    <d v="2024-10-03T00:00:00"/>
    <x v="2"/>
    <s v="Standard Class"/>
    <s v="SA-3579"/>
    <s v="Sandra Larsen"/>
    <x v="1"/>
    <x v="4"/>
    <x v="4"/>
    <x v="2"/>
    <x v="11"/>
    <n v="1462.55"/>
    <n v="5"/>
    <n v="0"/>
    <n v="86.69"/>
  </r>
  <r>
    <n v="6792"/>
    <s v="NZ-2024-857773"/>
    <x v="605"/>
    <d v="2024-03-12T00:00:00"/>
    <x v="2"/>
    <s v="Standard Class"/>
    <s v="CH-1821"/>
    <s v="Charlotte Lyon"/>
    <x v="1"/>
    <x v="5"/>
    <x v="5"/>
    <x v="2"/>
    <x v="11"/>
    <n v="44.09"/>
    <n v="9"/>
    <n v="0.15"/>
    <n v="7.07"/>
  </r>
  <r>
    <n v="6793"/>
    <s v="NZ-2023-773307"/>
    <x v="1232"/>
    <d v="2023-08-14T00:00:00"/>
    <x v="0"/>
    <s v="Standard Class"/>
    <s v="BR-8611"/>
    <s v="Brent Maxwell-Morgan"/>
    <x v="0"/>
    <x v="8"/>
    <x v="8"/>
    <x v="1"/>
    <x v="7"/>
    <n v="813.73"/>
    <n v="1"/>
    <n v="0"/>
    <n v="64"/>
  </r>
  <r>
    <n v="6794"/>
    <s v="NZ-2024-466222"/>
    <x v="1102"/>
    <d v="2024-11-11T00:00:00"/>
    <x v="2"/>
    <s v="Second Class"/>
    <s v="MI-9685"/>
    <s v="Michelle Lucas-Wilton"/>
    <x v="2"/>
    <x v="4"/>
    <x v="4"/>
    <x v="1"/>
    <x v="3"/>
    <n v="141.12"/>
    <n v="8"/>
    <n v="0.15"/>
    <n v="4.76"/>
  </r>
  <r>
    <n v="6795"/>
    <s v="NZ-2025-663013"/>
    <x v="70"/>
    <d v="2025-03-15T00:00:00"/>
    <x v="3"/>
    <s v="Second Class"/>
    <s v="WI-7633"/>
    <s v="William Butler"/>
    <x v="0"/>
    <x v="7"/>
    <x v="7"/>
    <x v="0"/>
    <x v="0"/>
    <n v="267.76"/>
    <n v="5"/>
    <n v="0.15"/>
    <n v="58.49"/>
  </r>
  <r>
    <n v="6796"/>
    <s v="NZ-2025-112042"/>
    <x v="1397"/>
    <d v="2025-07-08T00:00:00"/>
    <x v="3"/>
    <s v="Same Day"/>
    <s v="MI-8724"/>
    <s v="Michael Lewis"/>
    <x v="2"/>
    <x v="6"/>
    <x v="6"/>
    <x v="2"/>
    <x v="2"/>
    <n v="769.88"/>
    <n v="9"/>
    <n v="0.2"/>
    <n v="0.75"/>
  </r>
  <r>
    <n v="6797"/>
    <s v="NZ-2021-953401"/>
    <x v="657"/>
    <d v="2021-10-23T00:00:00"/>
    <x v="1"/>
    <s v="Standard Class"/>
    <s v="SI-9794"/>
    <s v="Sienna Lewis"/>
    <x v="2"/>
    <x v="2"/>
    <x v="2"/>
    <x v="1"/>
    <x v="1"/>
    <n v="1320.28"/>
    <n v="7"/>
    <n v="0"/>
    <n v="241.36"/>
  </r>
  <r>
    <n v="6798"/>
    <s v="NZ-2022-378577"/>
    <x v="1187"/>
    <d v="2022-03-11T00:00:00"/>
    <x v="4"/>
    <s v="Standard Class"/>
    <s v="KA-8577"/>
    <s v="Katie Reed"/>
    <x v="2"/>
    <x v="2"/>
    <x v="2"/>
    <x v="2"/>
    <x v="9"/>
    <n v="1090.05"/>
    <n v="8"/>
    <n v="0.1"/>
    <n v="170.26"/>
  </r>
  <r>
    <n v="6799"/>
    <s v="NZ-2023-575803"/>
    <x v="547"/>
    <d v="2023-10-04T00:00:00"/>
    <x v="0"/>
    <s v="Standard Class"/>
    <s v="TH-2803"/>
    <s v="Thomas Hoare"/>
    <x v="0"/>
    <x v="7"/>
    <x v="7"/>
    <x v="0"/>
    <x v="6"/>
    <n v="915.56"/>
    <n v="7"/>
    <n v="0"/>
    <n v="55.81"/>
  </r>
  <r>
    <n v="6800"/>
    <s v="NZ-2022-553036"/>
    <x v="1072"/>
    <d v="2022-10-10T00:00:00"/>
    <x v="4"/>
    <s v="Second Class"/>
    <s v="JA-4404"/>
    <s v="Jackson Dalton"/>
    <x v="2"/>
    <x v="0"/>
    <x v="0"/>
    <x v="2"/>
    <x v="5"/>
    <n v="71.900000000000006"/>
    <n v="6"/>
    <n v="0.2"/>
    <n v="13.97"/>
  </r>
  <r>
    <n v="6801"/>
    <s v="NZ-2024-732695"/>
    <x v="1060"/>
    <d v="2024-08-17T00:00:00"/>
    <x v="2"/>
    <s v="Standard Class"/>
    <s v="ME-7459"/>
    <s v="Melanie Donald"/>
    <x v="0"/>
    <x v="0"/>
    <x v="0"/>
    <x v="1"/>
    <x v="3"/>
    <n v="1085.75"/>
    <n v="2"/>
    <n v="0.2"/>
    <n v="129.71"/>
  </r>
  <r>
    <n v="6802"/>
    <s v="NZ-2024-267189"/>
    <x v="625"/>
    <d v="2024-12-12T00:00:00"/>
    <x v="2"/>
    <s v="Same Day"/>
    <s v="HO-1978"/>
    <s v="Holly Parkes"/>
    <x v="0"/>
    <x v="5"/>
    <x v="5"/>
    <x v="2"/>
    <x v="11"/>
    <n v="382.46"/>
    <n v="6"/>
    <n v="0.2"/>
    <n v="71.88"/>
  </r>
  <r>
    <n v="6803"/>
    <s v="NZ-2025-343188"/>
    <x v="246"/>
    <d v="2025-04-18T00:00:00"/>
    <x v="3"/>
    <s v="Standard Class"/>
    <s v="DE-2530"/>
    <s v="Denise Dillon-Crawford"/>
    <x v="1"/>
    <x v="2"/>
    <x v="2"/>
    <x v="1"/>
    <x v="3"/>
    <n v="80.13"/>
    <n v="9"/>
    <n v="0.15"/>
    <n v="1.53"/>
  </r>
  <r>
    <n v="6804"/>
    <s v="NZ-2021-988655"/>
    <x v="1266"/>
    <d v="2021-12-14T00:00:00"/>
    <x v="1"/>
    <s v="Standard Class"/>
    <s v="JA-2052"/>
    <s v="Janice Scott"/>
    <x v="1"/>
    <x v="5"/>
    <x v="5"/>
    <x v="2"/>
    <x v="5"/>
    <n v="945.88"/>
    <n v="9"/>
    <n v="0.15"/>
    <n v="31.51"/>
  </r>
  <r>
    <n v="6805"/>
    <s v="NZ-2021-220397"/>
    <x v="930"/>
    <d v="2021-08-29T00:00:00"/>
    <x v="1"/>
    <s v="Second Class"/>
    <s v="LY-7625"/>
    <s v="Lynette Smith"/>
    <x v="2"/>
    <x v="8"/>
    <x v="8"/>
    <x v="0"/>
    <x v="6"/>
    <n v="1385.68"/>
    <n v="2"/>
    <n v="0"/>
    <n v="63.5"/>
  </r>
  <r>
    <n v="6806"/>
    <s v="NZ-2022-615575"/>
    <x v="905"/>
    <d v="2022-10-30T00:00:00"/>
    <x v="4"/>
    <s v="First Class"/>
    <s v="CR-8257"/>
    <s v="Craig Farland-Robson"/>
    <x v="0"/>
    <x v="1"/>
    <x v="1"/>
    <x v="0"/>
    <x v="4"/>
    <n v="137.96"/>
    <n v="9"/>
    <n v="0"/>
    <n v="15.97"/>
  </r>
  <r>
    <n v="6807"/>
    <s v="NZ-2021-801991"/>
    <x v="424"/>
    <d v="2021-12-17T00:00:00"/>
    <x v="1"/>
    <s v="Second Class"/>
    <s v="LO-8075"/>
    <s v="Logan McDonald-Edwards"/>
    <x v="1"/>
    <x v="3"/>
    <x v="3"/>
    <x v="0"/>
    <x v="10"/>
    <n v="649.84"/>
    <n v="1"/>
    <n v="0"/>
    <n v="24.74"/>
  </r>
  <r>
    <n v="6808"/>
    <s v="NZ-2023-207611"/>
    <x v="744"/>
    <d v="2023-09-26T00:00:00"/>
    <x v="0"/>
    <s v="Standard Class"/>
    <s v="SH-7446"/>
    <s v="Shane Soper"/>
    <x v="0"/>
    <x v="7"/>
    <x v="7"/>
    <x v="0"/>
    <x v="10"/>
    <n v="647.91"/>
    <n v="7"/>
    <n v="0.15"/>
    <n v="80.739999999999995"/>
  </r>
  <r>
    <n v="6809"/>
    <s v="NZ-2024-491214"/>
    <x v="100"/>
    <d v="2024-01-05T00:00:00"/>
    <x v="2"/>
    <s v="Standard Class"/>
    <s v="NI-2962"/>
    <s v="Nikau West"/>
    <x v="2"/>
    <x v="9"/>
    <x v="6"/>
    <x v="0"/>
    <x v="4"/>
    <n v="351.89"/>
    <n v="2"/>
    <n v="0.2"/>
    <n v="13.89"/>
  </r>
  <r>
    <n v="6810"/>
    <s v="NZ-2024-454626"/>
    <x v="1061"/>
    <d v="2024-08-13T00:00:00"/>
    <x v="2"/>
    <s v="Second Class"/>
    <s v="JA-4870"/>
    <s v="James Pedersen"/>
    <x v="0"/>
    <x v="3"/>
    <x v="3"/>
    <x v="0"/>
    <x v="4"/>
    <n v="1068.51"/>
    <n v="5"/>
    <n v="0.15"/>
    <n v="228.94"/>
  </r>
  <r>
    <n v="6811"/>
    <s v="NZ-2022-819734"/>
    <x v="251"/>
    <d v="2022-02-13T00:00:00"/>
    <x v="4"/>
    <s v="Standard Class"/>
    <s v="GE-7732"/>
    <s v="Gemma Gardner"/>
    <x v="1"/>
    <x v="9"/>
    <x v="6"/>
    <x v="0"/>
    <x v="10"/>
    <n v="382.97"/>
    <n v="8"/>
    <n v="0.2"/>
    <n v="15.22"/>
  </r>
  <r>
    <n v="6812"/>
    <s v="NZ-2025-232089"/>
    <x v="292"/>
    <d v="2025-06-18T00:00:00"/>
    <x v="3"/>
    <s v="First Class"/>
    <s v="KA-9830"/>
    <s v="Karl Nicholson"/>
    <x v="1"/>
    <x v="0"/>
    <x v="0"/>
    <x v="0"/>
    <x v="0"/>
    <n v="493.37"/>
    <n v="7"/>
    <n v="0.1"/>
    <n v="30.46"/>
  </r>
  <r>
    <n v="6813"/>
    <s v="NZ-2022-257904"/>
    <x v="1436"/>
    <d v="2022-08-13T00:00:00"/>
    <x v="4"/>
    <s v="Same Day"/>
    <s v="KA-6536"/>
    <s v="Kathryn Gray"/>
    <x v="2"/>
    <x v="5"/>
    <x v="5"/>
    <x v="0"/>
    <x v="0"/>
    <n v="1044.04"/>
    <n v="1"/>
    <n v="0.2"/>
    <n v="30.61"/>
  </r>
  <r>
    <n v="6814"/>
    <s v="NZ-2023-890325"/>
    <x v="24"/>
    <d v="2023-12-10T00:00:00"/>
    <x v="0"/>
    <s v="Same Day"/>
    <s v="PE-4992"/>
    <s v="Peter Banks"/>
    <x v="1"/>
    <x v="5"/>
    <x v="5"/>
    <x v="0"/>
    <x v="4"/>
    <n v="1398.68"/>
    <n v="2"/>
    <n v="0.1"/>
    <n v="220.17"/>
  </r>
  <r>
    <n v="6815"/>
    <s v="NZ-2024-378392"/>
    <x v="1443"/>
    <d v="2024-02-08T00:00:00"/>
    <x v="2"/>
    <s v="Second Class"/>
    <s v="AN-6635"/>
    <s v="Andrew Walton"/>
    <x v="0"/>
    <x v="4"/>
    <x v="4"/>
    <x v="1"/>
    <x v="7"/>
    <n v="778.35"/>
    <n v="7"/>
    <n v="0.1"/>
    <n v="142.38999999999999"/>
  </r>
  <r>
    <n v="6816"/>
    <s v="NZ-2025-884332"/>
    <x v="664"/>
    <d v="2025-01-19T00:00:00"/>
    <x v="3"/>
    <s v="Same Day"/>
    <s v="SH-5468"/>
    <s v="Shane Dunn"/>
    <x v="1"/>
    <x v="8"/>
    <x v="8"/>
    <x v="2"/>
    <x v="5"/>
    <n v="1089.8"/>
    <n v="4"/>
    <n v="0"/>
    <n v="202.21"/>
  </r>
  <r>
    <n v="6817"/>
    <s v="NZ-2023-845221"/>
    <x v="1413"/>
    <d v="2023-07-21T00:00:00"/>
    <x v="0"/>
    <s v="Same Day"/>
    <s v="LE-3824"/>
    <s v="Leanne Wallace"/>
    <x v="0"/>
    <x v="7"/>
    <x v="7"/>
    <x v="1"/>
    <x v="7"/>
    <n v="616.28"/>
    <n v="2"/>
    <n v="0.15"/>
    <n v="145.82"/>
  </r>
  <r>
    <n v="6818"/>
    <s v="NZ-2023-152886"/>
    <x v="704"/>
    <d v="2023-11-25T00:00:00"/>
    <x v="0"/>
    <s v="First Class"/>
    <s v="RH-5694"/>
    <s v="Rhys Broughan"/>
    <x v="0"/>
    <x v="6"/>
    <x v="6"/>
    <x v="0"/>
    <x v="10"/>
    <n v="971.13"/>
    <n v="7"/>
    <n v="0.2"/>
    <n v="95.67"/>
  </r>
  <r>
    <n v="6819"/>
    <s v="NZ-2023-404122"/>
    <x v="24"/>
    <d v="2023-12-13T00:00:00"/>
    <x v="0"/>
    <s v="First Class"/>
    <s v="LI-3668"/>
    <s v="Lisa Giles"/>
    <x v="2"/>
    <x v="4"/>
    <x v="4"/>
    <x v="0"/>
    <x v="10"/>
    <n v="1154.2"/>
    <n v="9"/>
    <n v="0"/>
    <n v="69.58"/>
  </r>
  <r>
    <n v="6820"/>
    <s v="NZ-2022-266548"/>
    <x v="1403"/>
    <d v="2022-03-31T00:00:00"/>
    <x v="4"/>
    <s v="First Class"/>
    <s v="LO-7937"/>
    <s v="Louise Murdoch"/>
    <x v="2"/>
    <x v="2"/>
    <x v="2"/>
    <x v="2"/>
    <x v="5"/>
    <n v="955.29"/>
    <n v="6"/>
    <n v="0.15"/>
    <n v="51.74"/>
  </r>
  <r>
    <n v="6821"/>
    <s v="NZ-2025-239299"/>
    <x v="1268"/>
    <d v="2025-05-26T00:00:00"/>
    <x v="3"/>
    <s v="First Class"/>
    <s v="CA-3760"/>
    <s v="Carl Fleming"/>
    <x v="2"/>
    <x v="1"/>
    <x v="1"/>
    <x v="2"/>
    <x v="5"/>
    <n v="473.81"/>
    <n v="8"/>
    <n v="0"/>
    <n v="71.39"/>
  </r>
  <r>
    <n v="6822"/>
    <s v="NZ-2023-435389"/>
    <x v="394"/>
    <d v="2023-03-21T00:00:00"/>
    <x v="0"/>
    <s v="Same Day"/>
    <s v="JU-3379"/>
    <s v="Justine Jackson"/>
    <x v="2"/>
    <x v="9"/>
    <x v="6"/>
    <x v="1"/>
    <x v="7"/>
    <n v="479.6"/>
    <n v="5"/>
    <n v="0.1"/>
    <n v="99.82"/>
  </r>
  <r>
    <n v="6823"/>
    <s v="NZ-2022-345246"/>
    <x v="510"/>
    <d v="2022-04-15T00:00:00"/>
    <x v="4"/>
    <s v="First Class"/>
    <s v="CA-6619"/>
    <s v="Catherine Jefferies"/>
    <x v="1"/>
    <x v="6"/>
    <x v="6"/>
    <x v="0"/>
    <x v="10"/>
    <n v="672.7"/>
    <n v="5"/>
    <n v="0.2"/>
    <n v="13.5"/>
  </r>
  <r>
    <n v="6824"/>
    <s v="NZ-2022-339162"/>
    <x v="1292"/>
    <d v="2022-11-06T00:00:00"/>
    <x v="4"/>
    <s v="Same Day"/>
    <s v="TA-8809"/>
    <s v="Tama Thompson-Ingram"/>
    <x v="2"/>
    <x v="4"/>
    <x v="4"/>
    <x v="0"/>
    <x v="6"/>
    <n v="134.6"/>
    <n v="4"/>
    <n v="0.2"/>
    <n v="2.2200000000000002"/>
  </r>
  <r>
    <n v="6825"/>
    <s v="NZ-2024-255197"/>
    <x v="1123"/>
    <d v="2024-12-25T00:00:00"/>
    <x v="2"/>
    <s v="First Class"/>
    <s v="PA-7632"/>
    <s v="Paige Esson"/>
    <x v="0"/>
    <x v="4"/>
    <x v="4"/>
    <x v="0"/>
    <x v="6"/>
    <n v="1177.44"/>
    <n v="5"/>
    <n v="0.1"/>
    <n v="234.96"/>
  </r>
  <r>
    <n v="6826"/>
    <s v="NZ-2024-613109"/>
    <x v="495"/>
    <d v="2024-06-06T00:00:00"/>
    <x v="2"/>
    <s v="Second Class"/>
    <s v="PE-6038"/>
    <s v="Peter Scott"/>
    <x v="2"/>
    <x v="6"/>
    <x v="6"/>
    <x v="0"/>
    <x v="4"/>
    <n v="176.16"/>
    <n v="4"/>
    <n v="0.2"/>
    <n v="16.059999999999999"/>
  </r>
  <r>
    <n v="6827"/>
    <s v="NZ-2022-262869"/>
    <x v="967"/>
    <d v="2022-01-19T00:00:00"/>
    <x v="4"/>
    <s v="Standard Class"/>
    <s v="CO-1509"/>
    <s v="Cody McMurray-Gordon"/>
    <x v="0"/>
    <x v="9"/>
    <x v="6"/>
    <x v="2"/>
    <x v="5"/>
    <n v="274.38"/>
    <n v="5"/>
    <n v="0.15"/>
    <n v="29.36"/>
  </r>
  <r>
    <n v="6828"/>
    <s v="NZ-2025-347783"/>
    <x v="919"/>
    <d v="2025-07-06T00:00:00"/>
    <x v="3"/>
    <s v="Standard Class"/>
    <s v="TI-6384"/>
    <s v="Timothy Smith"/>
    <x v="1"/>
    <x v="9"/>
    <x v="6"/>
    <x v="1"/>
    <x v="7"/>
    <n v="1483.52"/>
    <n v="3"/>
    <n v="0.1"/>
    <n v="295.97000000000003"/>
  </r>
  <r>
    <n v="6829"/>
    <s v="NZ-2024-494325"/>
    <x v="3"/>
    <d v="2024-06-08T00:00:00"/>
    <x v="2"/>
    <s v="First Class"/>
    <s v="BE-6519"/>
    <s v="Benjamin Jones"/>
    <x v="1"/>
    <x v="9"/>
    <x v="6"/>
    <x v="0"/>
    <x v="6"/>
    <n v="655.8"/>
    <n v="10"/>
    <n v="0.15"/>
    <n v="45.66"/>
  </r>
  <r>
    <n v="6830"/>
    <s v="NZ-2024-341129"/>
    <x v="93"/>
    <d v="2024-12-25T00:00:00"/>
    <x v="2"/>
    <s v="Standard Class"/>
    <s v="NI-8332"/>
    <s v="Nicholas Lewis"/>
    <x v="2"/>
    <x v="9"/>
    <x v="6"/>
    <x v="2"/>
    <x v="11"/>
    <n v="432.77"/>
    <n v="8"/>
    <n v="0.15"/>
    <n v="14.8"/>
  </r>
  <r>
    <n v="6831"/>
    <s v="NZ-2022-782275"/>
    <x v="812"/>
    <d v="2022-04-15T00:00:00"/>
    <x v="4"/>
    <s v="First Class"/>
    <s v="DA-2243"/>
    <s v="Danielle Eden"/>
    <x v="0"/>
    <x v="1"/>
    <x v="1"/>
    <x v="1"/>
    <x v="8"/>
    <n v="441.44"/>
    <n v="8"/>
    <n v="0.1"/>
    <n v="110.8"/>
  </r>
  <r>
    <n v="6832"/>
    <s v="NZ-2022-676024"/>
    <x v="1404"/>
    <d v="2022-12-04T00:00:00"/>
    <x v="4"/>
    <s v="Standard Class"/>
    <s v="MI-1448"/>
    <s v="Michael Murphy"/>
    <x v="2"/>
    <x v="5"/>
    <x v="5"/>
    <x v="2"/>
    <x v="5"/>
    <n v="298.45"/>
    <n v="3"/>
    <n v="0.15"/>
    <n v="-0.84"/>
  </r>
  <r>
    <n v="6833"/>
    <s v="NZ-2024-469427"/>
    <x v="1045"/>
    <d v="2024-04-14T00:00:00"/>
    <x v="2"/>
    <s v="Standard Class"/>
    <s v="HU-5135"/>
    <s v="Huia Murdoch"/>
    <x v="2"/>
    <x v="0"/>
    <x v="0"/>
    <x v="2"/>
    <x v="2"/>
    <n v="926.04"/>
    <n v="5"/>
    <n v="0.15"/>
    <n v="-1.69"/>
  </r>
  <r>
    <n v="6834"/>
    <s v="NZ-2025-366104"/>
    <x v="48"/>
    <d v="2025-05-05T00:00:00"/>
    <x v="3"/>
    <s v="Standard Class"/>
    <s v="ME-4091"/>
    <s v="Melanie Freeth"/>
    <x v="0"/>
    <x v="2"/>
    <x v="2"/>
    <x v="1"/>
    <x v="8"/>
    <n v="529.87"/>
    <n v="6"/>
    <n v="0"/>
    <n v="32.54"/>
  </r>
  <r>
    <n v="6835"/>
    <s v="NZ-2022-686248"/>
    <x v="44"/>
    <d v="2022-08-03T00:00:00"/>
    <x v="4"/>
    <s v="Standard Class"/>
    <s v="CH-9257"/>
    <s v="Christine Gibb"/>
    <x v="0"/>
    <x v="6"/>
    <x v="6"/>
    <x v="1"/>
    <x v="1"/>
    <n v="1359.69"/>
    <n v="4"/>
    <n v="0.15"/>
    <n v="279.52"/>
  </r>
  <r>
    <n v="6836"/>
    <s v="NZ-2024-711681"/>
    <x v="923"/>
    <d v="2024-04-09T00:00:00"/>
    <x v="2"/>
    <s v="Same Day"/>
    <s v="LU-8032"/>
    <s v="Luke Taylor"/>
    <x v="0"/>
    <x v="0"/>
    <x v="0"/>
    <x v="2"/>
    <x v="2"/>
    <n v="496.17"/>
    <n v="9"/>
    <n v="0.15"/>
    <n v="65.8"/>
  </r>
  <r>
    <n v="6837"/>
    <s v="NZ-2025-560730"/>
    <x v="1156"/>
    <d v="2025-05-15T00:00:00"/>
    <x v="3"/>
    <s v="First Class"/>
    <s v="DA-6223"/>
    <s v="David Patterson"/>
    <x v="1"/>
    <x v="8"/>
    <x v="8"/>
    <x v="0"/>
    <x v="4"/>
    <n v="1181.19"/>
    <n v="7"/>
    <n v="0.2"/>
    <n v="40.17"/>
  </r>
  <r>
    <n v="6838"/>
    <s v="NZ-2023-526210"/>
    <x v="318"/>
    <d v="2023-04-01T00:00:00"/>
    <x v="0"/>
    <s v="Standard Class"/>
    <s v="GA-9753"/>
    <s v="Gareth Webb"/>
    <x v="1"/>
    <x v="6"/>
    <x v="6"/>
    <x v="1"/>
    <x v="7"/>
    <n v="528.53"/>
    <n v="2"/>
    <n v="0.2"/>
    <n v="13.09"/>
  </r>
  <r>
    <n v="6839"/>
    <s v="NZ-2024-183736"/>
    <x v="1440"/>
    <d v="2024-08-12T00:00:00"/>
    <x v="2"/>
    <s v="First Class"/>
    <s v="TR-2593"/>
    <s v="Troy Dobson"/>
    <x v="2"/>
    <x v="9"/>
    <x v="6"/>
    <x v="2"/>
    <x v="9"/>
    <n v="684.01"/>
    <n v="2"/>
    <n v="0.15"/>
    <n v="112.94"/>
  </r>
  <r>
    <n v="6840"/>
    <s v="NZ-2021-793015"/>
    <x v="1419"/>
    <d v="2021-11-12T00:00:00"/>
    <x v="1"/>
    <s v="Standard Class"/>
    <s v="PA-5085"/>
    <s v="Paul Fowler"/>
    <x v="2"/>
    <x v="1"/>
    <x v="1"/>
    <x v="0"/>
    <x v="4"/>
    <n v="728.23"/>
    <n v="1"/>
    <n v="0"/>
    <n v="153.34"/>
  </r>
  <r>
    <n v="6841"/>
    <s v="NZ-2023-928044"/>
    <x v="1230"/>
    <d v="2023-10-18T00:00:00"/>
    <x v="0"/>
    <s v="Same Day"/>
    <s v="MI-8706"/>
    <s v="Michael Cook-Riley"/>
    <x v="2"/>
    <x v="4"/>
    <x v="4"/>
    <x v="0"/>
    <x v="0"/>
    <n v="1195.57"/>
    <n v="7"/>
    <n v="0.2"/>
    <n v="116.36"/>
  </r>
  <r>
    <n v="6842"/>
    <s v="NZ-2022-166512"/>
    <x v="1287"/>
    <d v="2022-09-28T00:00:00"/>
    <x v="4"/>
    <s v="Same Day"/>
    <s v="JA-6278"/>
    <s v="Jasmine Stokes"/>
    <x v="0"/>
    <x v="9"/>
    <x v="6"/>
    <x v="1"/>
    <x v="8"/>
    <n v="1314.13"/>
    <n v="6"/>
    <n v="0.15"/>
    <n v="81.849999999999994"/>
  </r>
  <r>
    <n v="6843"/>
    <s v="NZ-2021-806179"/>
    <x v="92"/>
    <d v="2021-07-25T00:00:00"/>
    <x v="1"/>
    <s v="Standard Class"/>
    <s v="DE-1862"/>
    <s v="Deborah Lewis"/>
    <x v="1"/>
    <x v="2"/>
    <x v="2"/>
    <x v="2"/>
    <x v="11"/>
    <n v="345.79"/>
    <n v="10"/>
    <n v="0"/>
    <n v="64.739999999999995"/>
  </r>
  <r>
    <n v="6844"/>
    <s v="NZ-2023-218797"/>
    <x v="979"/>
    <d v="2023-04-16T00:00:00"/>
    <x v="0"/>
    <s v="Second Class"/>
    <s v="JE-6082"/>
    <s v="Jennifer Alexander"/>
    <x v="2"/>
    <x v="1"/>
    <x v="1"/>
    <x v="1"/>
    <x v="8"/>
    <n v="29.52"/>
    <n v="8"/>
    <n v="0.2"/>
    <n v="1.24"/>
  </r>
  <r>
    <n v="6845"/>
    <s v="NZ-2021-899238"/>
    <x v="1036"/>
    <d v="2021-10-21T00:00:00"/>
    <x v="1"/>
    <s v="First Class"/>
    <s v="JO-9528"/>
    <s v="Jocelyn Davis"/>
    <x v="0"/>
    <x v="2"/>
    <x v="2"/>
    <x v="2"/>
    <x v="5"/>
    <n v="1455.63"/>
    <n v="1"/>
    <n v="0.2"/>
    <n v="92.73"/>
  </r>
  <r>
    <n v="6846"/>
    <s v="NZ-2023-676764"/>
    <x v="386"/>
    <d v="2023-12-19T00:00:00"/>
    <x v="0"/>
    <s v="First Class"/>
    <s v="RU-9058"/>
    <s v="Ruby Monk"/>
    <x v="2"/>
    <x v="0"/>
    <x v="0"/>
    <x v="1"/>
    <x v="8"/>
    <n v="517.61"/>
    <n v="1"/>
    <n v="0.15"/>
    <n v="72.010000000000005"/>
  </r>
  <r>
    <n v="6847"/>
    <s v="NZ-2025-180095"/>
    <x v="1429"/>
    <d v="2025-06-09T00:00:00"/>
    <x v="3"/>
    <s v="First Class"/>
    <s v="SC-1571"/>
    <s v="Scott Morton"/>
    <x v="2"/>
    <x v="4"/>
    <x v="4"/>
    <x v="0"/>
    <x v="10"/>
    <n v="797.72"/>
    <n v="5"/>
    <n v="0.15"/>
    <n v="157.82"/>
  </r>
  <r>
    <n v="6848"/>
    <s v="NZ-2024-875079"/>
    <x v="1378"/>
    <d v="2024-05-30T00:00:00"/>
    <x v="2"/>
    <s v="Standard Class"/>
    <s v="RE-7369"/>
    <s v="Rebekah McKinnon"/>
    <x v="0"/>
    <x v="9"/>
    <x v="6"/>
    <x v="1"/>
    <x v="1"/>
    <n v="186.7"/>
    <n v="1"/>
    <n v="0.15"/>
    <n v="44.41"/>
  </r>
  <r>
    <n v="6849"/>
    <s v="NZ-2025-198612"/>
    <x v="1416"/>
    <d v="2025-06-30T00:00:00"/>
    <x v="3"/>
    <s v="First Class"/>
    <s v="RA-8071"/>
    <s v="Rachel Bowden"/>
    <x v="1"/>
    <x v="2"/>
    <x v="2"/>
    <x v="2"/>
    <x v="2"/>
    <n v="810.73"/>
    <n v="8"/>
    <n v="0.15"/>
    <n v="158.16999999999999"/>
  </r>
  <r>
    <n v="6850"/>
    <s v="NZ-2022-135974"/>
    <x v="1040"/>
    <d v="2022-04-19T00:00:00"/>
    <x v="4"/>
    <s v="Same Day"/>
    <s v="SA-9290"/>
    <s v="Sarah Smith"/>
    <x v="0"/>
    <x v="1"/>
    <x v="1"/>
    <x v="1"/>
    <x v="7"/>
    <n v="507.5"/>
    <n v="4"/>
    <n v="0.1"/>
    <n v="6.19"/>
  </r>
  <r>
    <n v="6851"/>
    <s v="NZ-2021-353570"/>
    <x v="199"/>
    <d v="2021-10-07T00:00:00"/>
    <x v="1"/>
    <s v="Same Day"/>
    <s v="KA-6572"/>
    <s v="Karen Pedersen"/>
    <x v="1"/>
    <x v="2"/>
    <x v="2"/>
    <x v="1"/>
    <x v="8"/>
    <n v="139.08000000000001"/>
    <n v="8"/>
    <n v="0.2"/>
    <n v="24.59"/>
  </r>
  <r>
    <n v="6852"/>
    <s v="NZ-2025-165080"/>
    <x v="1081"/>
    <d v="2025-04-14T00:00:00"/>
    <x v="3"/>
    <s v="Same Day"/>
    <s v="SU-5933"/>
    <s v="Susan Clarke-Kendall"/>
    <x v="1"/>
    <x v="2"/>
    <x v="2"/>
    <x v="1"/>
    <x v="7"/>
    <n v="862.55"/>
    <n v="4"/>
    <n v="0"/>
    <n v="31.19"/>
  </r>
  <r>
    <n v="6853"/>
    <s v="NZ-2022-322445"/>
    <x v="258"/>
    <d v="2022-10-20T00:00:00"/>
    <x v="4"/>
    <s v="Standard Class"/>
    <s v="PH-8898"/>
    <s v="Phillip Knight"/>
    <x v="1"/>
    <x v="6"/>
    <x v="6"/>
    <x v="2"/>
    <x v="11"/>
    <n v="1305.03"/>
    <n v="7"/>
    <n v="0.1"/>
    <n v="288.58999999999997"/>
  </r>
  <r>
    <n v="6854"/>
    <s v="NZ-2023-615401"/>
    <x v="1007"/>
    <d v="2023-12-07T00:00:00"/>
    <x v="0"/>
    <s v="Standard Class"/>
    <s v="ME-6930"/>
    <s v="Melissa Brown"/>
    <x v="1"/>
    <x v="7"/>
    <x v="7"/>
    <x v="0"/>
    <x v="4"/>
    <n v="872.29"/>
    <n v="6"/>
    <n v="0.15"/>
    <n v="141.69"/>
  </r>
  <r>
    <n v="6855"/>
    <s v="NZ-2024-437442"/>
    <x v="407"/>
    <d v="2024-07-17T00:00:00"/>
    <x v="2"/>
    <s v="Second Class"/>
    <s v="JA-8857"/>
    <s v="Jack Conway"/>
    <x v="2"/>
    <x v="5"/>
    <x v="5"/>
    <x v="0"/>
    <x v="6"/>
    <n v="1182.46"/>
    <n v="8"/>
    <n v="0.2"/>
    <n v="219.71"/>
  </r>
  <r>
    <n v="6856"/>
    <s v="NZ-2022-452293"/>
    <x v="163"/>
    <d v="2022-08-03T00:00:00"/>
    <x v="4"/>
    <s v="Same Day"/>
    <s v="KA-3191"/>
    <s v="Kathryn Williams"/>
    <x v="2"/>
    <x v="0"/>
    <x v="0"/>
    <x v="1"/>
    <x v="3"/>
    <n v="75.989999999999995"/>
    <n v="8"/>
    <n v="0"/>
    <n v="17.940000000000001"/>
  </r>
  <r>
    <n v="6857"/>
    <s v="NZ-2023-676289"/>
    <x v="1191"/>
    <d v="2023-01-07T00:00:00"/>
    <x v="0"/>
    <s v="Same Day"/>
    <s v="ST-9317"/>
    <s v="Stephen Jenkins"/>
    <x v="0"/>
    <x v="1"/>
    <x v="1"/>
    <x v="1"/>
    <x v="1"/>
    <n v="81.790000000000006"/>
    <n v="7"/>
    <n v="0.2"/>
    <n v="10.220000000000001"/>
  </r>
  <r>
    <n v="6858"/>
    <s v="NZ-2022-521103"/>
    <x v="481"/>
    <d v="2022-04-13T00:00:00"/>
    <x v="4"/>
    <s v="Standard Class"/>
    <s v="MI-7106"/>
    <s v="Mikayla Hansen-Davidson"/>
    <x v="2"/>
    <x v="2"/>
    <x v="2"/>
    <x v="1"/>
    <x v="8"/>
    <n v="975.76"/>
    <n v="3"/>
    <n v="0.15"/>
    <n v="137.6"/>
  </r>
  <r>
    <n v="6859"/>
    <s v="NZ-2022-997381"/>
    <x v="737"/>
    <d v="2022-10-16T00:00:00"/>
    <x v="4"/>
    <s v="Same Day"/>
    <s v="MI-2912"/>
    <s v="Michael Cameron"/>
    <x v="1"/>
    <x v="7"/>
    <x v="7"/>
    <x v="1"/>
    <x v="1"/>
    <n v="857.86"/>
    <n v="2"/>
    <n v="0.15"/>
    <n v="37.6"/>
  </r>
  <r>
    <n v="6860"/>
    <s v="NZ-2022-671240"/>
    <x v="369"/>
    <d v="2022-08-22T00:00:00"/>
    <x v="4"/>
    <s v="First Class"/>
    <s v="MA-3630"/>
    <s v="Maria Bull-Smith"/>
    <x v="0"/>
    <x v="3"/>
    <x v="3"/>
    <x v="0"/>
    <x v="0"/>
    <n v="1352.69"/>
    <n v="5"/>
    <n v="0.1"/>
    <n v="41.84"/>
  </r>
  <r>
    <n v="6861"/>
    <s v="NZ-2021-305475"/>
    <x v="300"/>
    <d v="2021-12-16T00:00:00"/>
    <x v="1"/>
    <s v="Same Day"/>
    <s v="JA-5783"/>
    <s v="Jacob Hadfield"/>
    <x v="0"/>
    <x v="0"/>
    <x v="0"/>
    <x v="0"/>
    <x v="10"/>
    <n v="666.69"/>
    <n v="4"/>
    <n v="0.2"/>
    <n v="141.91999999999999"/>
  </r>
  <r>
    <n v="6862"/>
    <s v="NZ-2024-903244"/>
    <x v="480"/>
    <d v="2024-03-25T00:00:00"/>
    <x v="2"/>
    <s v="First Class"/>
    <s v="SI-9000"/>
    <s v="Simon Hodson"/>
    <x v="2"/>
    <x v="4"/>
    <x v="4"/>
    <x v="1"/>
    <x v="1"/>
    <n v="317.26"/>
    <n v="7"/>
    <n v="0.1"/>
    <n v="42.64"/>
  </r>
  <r>
    <n v="6863"/>
    <s v="NZ-2024-991255"/>
    <x v="67"/>
    <d v="2024-03-09T00:00:00"/>
    <x v="2"/>
    <s v="Same Day"/>
    <s v="HE-8046"/>
    <s v="Helen Satherley"/>
    <x v="1"/>
    <x v="1"/>
    <x v="1"/>
    <x v="0"/>
    <x v="4"/>
    <n v="1208.5"/>
    <n v="8"/>
    <n v="0"/>
    <n v="354.36"/>
  </r>
  <r>
    <n v="6864"/>
    <s v="NZ-2023-396854"/>
    <x v="155"/>
    <d v="2023-05-19T00:00:00"/>
    <x v="0"/>
    <s v="Standard Class"/>
    <s v="JE-6367"/>
    <s v="Jessica Wallis"/>
    <x v="1"/>
    <x v="9"/>
    <x v="6"/>
    <x v="2"/>
    <x v="2"/>
    <n v="811.7"/>
    <n v="2"/>
    <n v="0.15"/>
    <n v="20.3"/>
  </r>
  <r>
    <n v="6865"/>
    <s v="NZ-2024-546683"/>
    <x v="459"/>
    <d v="2024-09-10T00:00:00"/>
    <x v="2"/>
    <s v="Second Class"/>
    <s v="GA-8095"/>
    <s v="Gareth Baker"/>
    <x v="2"/>
    <x v="9"/>
    <x v="6"/>
    <x v="0"/>
    <x v="0"/>
    <n v="214.48"/>
    <n v="7"/>
    <n v="0"/>
    <n v="58.12"/>
  </r>
  <r>
    <n v="6866"/>
    <s v="NZ-2022-618813"/>
    <x v="859"/>
    <d v="2022-04-20T00:00:00"/>
    <x v="4"/>
    <s v="First Class"/>
    <s v="TR-8444"/>
    <s v="Troy Gray"/>
    <x v="1"/>
    <x v="0"/>
    <x v="0"/>
    <x v="2"/>
    <x v="9"/>
    <n v="108.19"/>
    <n v="4"/>
    <n v="0"/>
    <n v="11.53"/>
  </r>
  <r>
    <n v="6867"/>
    <s v="NZ-2022-845713"/>
    <x v="1368"/>
    <d v="2022-06-18T00:00:00"/>
    <x v="4"/>
    <s v="Standard Class"/>
    <s v="NI-6524"/>
    <s v="Nicola Taylor"/>
    <x v="1"/>
    <x v="3"/>
    <x v="3"/>
    <x v="0"/>
    <x v="4"/>
    <n v="757.12"/>
    <n v="8"/>
    <n v="0.2"/>
    <n v="157.81"/>
  </r>
  <r>
    <n v="6868"/>
    <s v="NZ-2022-138627"/>
    <x v="191"/>
    <d v="2022-03-24T00:00:00"/>
    <x v="4"/>
    <s v="Standard Class"/>
    <s v="SA-2080"/>
    <s v="Sarah Larsen"/>
    <x v="2"/>
    <x v="8"/>
    <x v="8"/>
    <x v="2"/>
    <x v="9"/>
    <n v="809.83"/>
    <n v="9"/>
    <n v="0.15"/>
    <n v="116.03"/>
  </r>
  <r>
    <n v="6869"/>
    <s v="NZ-2023-585993"/>
    <x v="741"/>
    <d v="2023-07-29T00:00:00"/>
    <x v="0"/>
    <s v="First Class"/>
    <s v="AA-1819"/>
    <s v="Aaron Rutherford-Green"/>
    <x v="0"/>
    <x v="9"/>
    <x v="6"/>
    <x v="2"/>
    <x v="11"/>
    <n v="740.88"/>
    <n v="8"/>
    <n v="0.1"/>
    <n v="8.15"/>
  </r>
  <r>
    <n v="6870"/>
    <s v="NZ-2025-479501"/>
    <x v="1163"/>
    <d v="2025-02-11T00:00:00"/>
    <x v="3"/>
    <s v="Same Day"/>
    <s v="MI-7296"/>
    <s v="Michaela McDonald"/>
    <x v="2"/>
    <x v="3"/>
    <x v="3"/>
    <x v="2"/>
    <x v="11"/>
    <n v="1036.01"/>
    <n v="3"/>
    <n v="0.1"/>
    <n v="94.63"/>
  </r>
  <r>
    <n v="6871"/>
    <s v="NZ-2022-845889"/>
    <x v="629"/>
    <d v="2022-05-07T00:00:00"/>
    <x v="4"/>
    <s v="Second Class"/>
    <s v="AB-3044"/>
    <s v="Abigail Poole"/>
    <x v="1"/>
    <x v="9"/>
    <x v="6"/>
    <x v="0"/>
    <x v="0"/>
    <n v="333.26"/>
    <n v="8"/>
    <n v="0.2"/>
    <n v="36.75"/>
  </r>
  <r>
    <n v="6872"/>
    <s v="NZ-2025-646735"/>
    <x v="1355"/>
    <d v="2025-04-05T00:00:00"/>
    <x v="3"/>
    <s v="Standard Class"/>
    <s v="LI-2996"/>
    <s v="Lilly Shaw"/>
    <x v="1"/>
    <x v="6"/>
    <x v="6"/>
    <x v="1"/>
    <x v="8"/>
    <n v="1168.97"/>
    <n v="5"/>
    <n v="0.15"/>
    <n v="112.88"/>
  </r>
  <r>
    <n v="6873"/>
    <s v="NZ-2024-838802"/>
    <x v="858"/>
    <d v="2024-09-10T00:00:00"/>
    <x v="2"/>
    <s v="First Class"/>
    <s v="JO-6366"/>
    <s v="John O'Connor"/>
    <x v="1"/>
    <x v="6"/>
    <x v="6"/>
    <x v="2"/>
    <x v="11"/>
    <n v="868.45"/>
    <n v="1"/>
    <n v="0.1"/>
    <n v="107.29"/>
  </r>
  <r>
    <n v="6874"/>
    <s v="NZ-2024-732202"/>
    <x v="122"/>
    <d v="2024-11-26T00:00:00"/>
    <x v="2"/>
    <s v="Same Day"/>
    <s v="NI-1585"/>
    <s v="Nia Davis"/>
    <x v="0"/>
    <x v="6"/>
    <x v="6"/>
    <x v="1"/>
    <x v="7"/>
    <n v="153.16999999999999"/>
    <n v="10"/>
    <n v="0"/>
    <n v="5.13"/>
  </r>
  <r>
    <n v="6875"/>
    <s v="NZ-2024-928308"/>
    <x v="47"/>
    <d v="2024-03-20T00:00:00"/>
    <x v="2"/>
    <s v="Standard Class"/>
    <s v="AN-4465"/>
    <s v="Andrew Banks"/>
    <x v="0"/>
    <x v="6"/>
    <x v="6"/>
    <x v="1"/>
    <x v="3"/>
    <n v="785.34"/>
    <n v="1"/>
    <n v="0.2"/>
    <n v="169.98"/>
  </r>
  <r>
    <n v="6876"/>
    <s v="NZ-2022-792417"/>
    <x v="86"/>
    <d v="2022-11-02T00:00:00"/>
    <x v="4"/>
    <s v="Second Class"/>
    <s v="BR-4403"/>
    <s v="Bruce Crawford"/>
    <x v="0"/>
    <x v="1"/>
    <x v="1"/>
    <x v="0"/>
    <x v="6"/>
    <n v="684.44"/>
    <n v="4"/>
    <n v="0"/>
    <n v="18.18"/>
  </r>
  <r>
    <n v="6877"/>
    <s v="NZ-2023-789423"/>
    <x v="1241"/>
    <d v="2023-01-30T00:00:00"/>
    <x v="0"/>
    <s v="Second Class"/>
    <s v="CH-1195"/>
    <s v="Christine Edmonds-O'Brien"/>
    <x v="1"/>
    <x v="9"/>
    <x v="6"/>
    <x v="0"/>
    <x v="0"/>
    <n v="1328.02"/>
    <n v="7"/>
    <n v="0"/>
    <n v="292.27"/>
  </r>
  <r>
    <n v="6878"/>
    <s v="NZ-2023-541609"/>
    <x v="1241"/>
    <d v="2023-01-29T00:00:00"/>
    <x v="0"/>
    <s v="Same Day"/>
    <s v="JA-6486"/>
    <s v="James Murdoch"/>
    <x v="0"/>
    <x v="4"/>
    <x v="4"/>
    <x v="0"/>
    <x v="6"/>
    <n v="1200.25"/>
    <n v="3"/>
    <n v="0.1"/>
    <n v="140.29"/>
  </r>
  <r>
    <n v="6879"/>
    <s v="NZ-2021-597568"/>
    <x v="368"/>
    <d v="2021-10-06T00:00:00"/>
    <x v="1"/>
    <s v="Same Day"/>
    <s v="NI-7229"/>
    <s v="Nicholas Smith"/>
    <x v="2"/>
    <x v="9"/>
    <x v="6"/>
    <x v="1"/>
    <x v="8"/>
    <n v="1307.31"/>
    <n v="9"/>
    <n v="0.1"/>
    <n v="113.36"/>
  </r>
  <r>
    <n v="6880"/>
    <s v="NZ-2025-581420"/>
    <x v="863"/>
    <d v="2025-03-05T00:00:00"/>
    <x v="3"/>
    <s v="Standard Class"/>
    <s v="LI-6499"/>
    <s v="Linda Dean"/>
    <x v="1"/>
    <x v="1"/>
    <x v="1"/>
    <x v="2"/>
    <x v="9"/>
    <n v="637.61"/>
    <n v="3"/>
    <n v="0.1"/>
    <n v="85.28"/>
  </r>
  <r>
    <n v="6881"/>
    <s v="NZ-2025-570598"/>
    <x v="748"/>
    <d v="2025-04-20T00:00:00"/>
    <x v="3"/>
    <s v="First Class"/>
    <s v="SC-1807"/>
    <s v="Scarlett McGregor-Mason"/>
    <x v="0"/>
    <x v="0"/>
    <x v="0"/>
    <x v="2"/>
    <x v="2"/>
    <n v="207.06"/>
    <n v="5"/>
    <n v="0.15"/>
    <n v="11.33"/>
  </r>
  <r>
    <n v="6882"/>
    <s v="NZ-2024-832576"/>
    <x v="1124"/>
    <d v="2024-10-03T00:00:00"/>
    <x v="2"/>
    <s v="Same Day"/>
    <s v="CA-7398"/>
    <s v="Catherine Burton-Gardner"/>
    <x v="2"/>
    <x v="7"/>
    <x v="7"/>
    <x v="0"/>
    <x v="6"/>
    <n v="1473.45"/>
    <n v="8"/>
    <n v="0.2"/>
    <n v="299.58999999999997"/>
  </r>
  <r>
    <n v="6883"/>
    <s v="NZ-2023-445791"/>
    <x v="887"/>
    <d v="2023-06-30T00:00:00"/>
    <x v="0"/>
    <s v="First Class"/>
    <s v="HO-3982"/>
    <s v="Hope Adams"/>
    <x v="1"/>
    <x v="3"/>
    <x v="3"/>
    <x v="1"/>
    <x v="3"/>
    <n v="35.93"/>
    <n v="7"/>
    <n v="0"/>
    <n v="10.24"/>
  </r>
  <r>
    <n v="6884"/>
    <s v="NZ-2023-970748"/>
    <x v="787"/>
    <d v="2023-02-28T00:00:00"/>
    <x v="0"/>
    <s v="Standard Class"/>
    <s v="LA-8001"/>
    <s v="Laura Bird"/>
    <x v="1"/>
    <x v="7"/>
    <x v="7"/>
    <x v="1"/>
    <x v="3"/>
    <n v="709.56"/>
    <n v="7"/>
    <n v="0.2"/>
    <n v="1.87"/>
  </r>
  <r>
    <n v="6885"/>
    <s v="NZ-2022-958019"/>
    <x v="1091"/>
    <d v="2022-11-29T00:00:00"/>
    <x v="4"/>
    <s v="Second Class"/>
    <s v="WA-8722"/>
    <s v="Wayne Larsen"/>
    <x v="0"/>
    <x v="3"/>
    <x v="3"/>
    <x v="2"/>
    <x v="2"/>
    <n v="378.57"/>
    <n v="3"/>
    <n v="0"/>
    <n v="55.17"/>
  </r>
  <r>
    <n v="6886"/>
    <s v="NZ-2022-968897"/>
    <x v="658"/>
    <d v="2022-02-04T00:00:00"/>
    <x v="4"/>
    <s v="Second Class"/>
    <s v="KA-7845"/>
    <s v="Karen Bryant"/>
    <x v="0"/>
    <x v="9"/>
    <x v="6"/>
    <x v="2"/>
    <x v="5"/>
    <n v="1197.1099999999999"/>
    <n v="10"/>
    <n v="0.2"/>
    <n v="226.9"/>
  </r>
  <r>
    <n v="6887"/>
    <s v="NZ-2023-155504"/>
    <x v="1328"/>
    <d v="2023-12-17T00:00:00"/>
    <x v="0"/>
    <s v="Second Class"/>
    <s v="PA-3505"/>
    <s v="Pamela Williams"/>
    <x v="0"/>
    <x v="2"/>
    <x v="2"/>
    <x v="1"/>
    <x v="7"/>
    <n v="1390.49"/>
    <n v="7"/>
    <n v="0.2"/>
    <n v="60.63"/>
  </r>
  <r>
    <n v="6888"/>
    <s v="NZ-2023-374750"/>
    <x v="419"/>
    <d v="2023-08-28T00:00:00"/>
    <x v="0"/>
    <s v="Second Class"/>
    <s v="AM-3144"/>
    <s v="Amy Giles"/>
    <x v="1"/>
    <x v="5"/>
    <x v="5"/>
    <x v="0"/>
    <x v="4"/>
    <n v="57.63"/>
    <n v="3"/>
    <n v="0.2"/>
    <n v="5.79"/>
  </r>
  <r>
    <n v="6889"/>
    <s v="NZ-2022-791775"/>
    <x v="1322"/>
    <d v="2022-12-13T00:00:00"/>
    <x v="4"/>
    <s v="Same Day"/>
    <s v="LO-7927"/>
    <s v="Logan Williams"/>
    <x v="1"/>
    <x v="3"/>
    <x v="3"/>
    <x v="2"/>
    <x v="11"/>
    <n v="293.35000000000002"/>
    <n v="1"/>
    <n v="0.2"/>
    <n v="50.06"/>
  </r>
  <r>
    <n v="6890"/>
    <s v="NZ-2023-769623"/>
    <x v="210"/>
    <d v="2023-09-13T00:00:00"/>
    <x v="0"/>
    <s v="Second Class"/>
    <s v="HE-3582"/>
    <s v="Hemi Gore"/>
    <x v="0"/>
    <x v="4"/>
    <x v="4"/>
    <x v="2"/>
    <x v="9"/>
    <n v="1373.46"/>
    <n v="6"/>
    <n v="0.1"/>
    <n v="285.89999999999998"/>
  </r>
  <r>
    <n v="6891"/>
    <s v="NZ-2024-406182"/>
    <x v="1102"/>
    <d v="2024-11-14T00:00:00"/>
    <x v="2"/>
    <s v="Same Day"/>
    <s v="DE-3610"/>
    <s v="Denise Forrest"/>
    <x v="1"/>
    <x v="7"/>
    <x v="7"/>
    <x v="0"/>
    <x v="10"/>
    <n v="1172.33"/>
    <n v="6"/>
    <n v="0"/>
    <n v="335.8"/>
  </r>
  <r>
    <n v="6892"/>
    <s v="NZ-2022-537357"/>
    <x v="1212"/>
    <d v="2022-11-07T00:00:00"/>
    <x v="4"/>
    <s v="First Class"/>
    <s v="JE-3530"/>
    <s v="Jennifer Lewis"/>
    <x v="1"/>
    <x v="9"/>
    <x v="6"/>
    <x v="0"/>
    <x v="0"/>
    <n v="1098.21"/>
    <n v="1"/>
    <n v="0.2"/>
    <n v="240.68"/>
  </r>
  <r>
    <n v="6893"/>
    <s v="NZ-2022-566486"/>
    <x v="993"/>
    <d v="2022-01-18T00:00:00"/>
    <x v="4"/>
    <s v="Standard Class"/>
    <s v="GA-8698"/>
    <s v="Gabriel Forbes-Nash"/>
    <x v="1"/>
    <x v="1"/>
    <x v="1"/>
    <x v="2"/>
    <x v="5"/>
    <n v="1243.24"/>
    <n v="9"/>
    <n v="0.1"/>
    <n v="0.05"/>
  </r>
  <r>
    <n v="6894"/>
    <s v="NZ-2024-462258"/>
    <x v="310"/>
    <d v="2024-03-01T00:00:00"/>
    <x v="2"/>
    <s v="Same Day"/>
    <s v="JO-1619"/>
    <s v="John Johnston-Murphy"/>
    <x v="1"/>
    <x v="2"/>
    <x v="2"/>
    <x v="1"/>
    <x v="3"/>
    <n v="581.79999999999995"/>
    <n v="1"/>
    <n v="0.1"/>
    <n v="35.450000000000003"/>
  </r>
  <r>
    <n v="6895"/>
    <s v="NZ-2024-898117"/>
    <x v="588"/>
    <d v="2024-11-09T00:00:00"/>
    <x v="2"/>
    <s v="Same Day"/>
    <s v="LU-6381"/>
    <s v="Luke Coley"/>
    <x v="0"/>
    <x v="7"/>
    <x v="7"/>
    <x v="0"/>
    <x v="10"/>
    <n v="188.23"/>
    <n v="2"/>
    <n v="0"/>
    <n v="27.79"/>
  </r>
  <r>
    <n v="6896"/>
    <s v="NZ-2023-489771"/>
    <x v="128"/>
    <d v="2023-08-16T00:00:00"/>
    <x v="0"/>
    <s v="Same Day"/>
    <s v="CH-1651"/>
    <s v="Christopher Adams"/>
    <x v="1"/>
    <x v="0"/>
    <x v="0"/>
    <x v="1"/>
    <x v="7"/>
    <n v="907.29"/>
    <n v="5"/>
    <n v="0.1"/>
    <n v="43.2"/>
  </r>
  <r>
    <n v="6897"/>
    <s v="NZ-2024-550697"/>
    <x v="876"/>
    <d v="2024-02-18T00:00:00"/>
    <x v="2"/>
    <s v="First Class"/>
    <s v="MA-5328"/>
    <s v="Max Ball"/>
    <x v="0"/>
    <x v="0"/>
    <x v="0"/>
    <x v="1"/>
    <x v="1"/>
    <n v="95.45"/>
    <n v="2"/>
    <n v="0.2"/>
    <n v="19.5"/>
  </r>
  <r>
    <n v="6898"/>
    <s v="NZ-2025-645934"/>
    <x v="1205"/>
    <d v="2025-02-07T00:00:00"/>
    <x v="3"/>
    <s v="Standard Class"/>
    <s v="KI-5107"/>
    <s v="Kim Sheridan"/>
    <x v="2"/>
    <x v="0"/>
    <x v="0"/>
    <x v="2"/>
    <x v="9"/>
    <n v="1488.66"/>
    <n v="8"/>
    <n v="0.2"/>
    <n v="66.540000000000006"/>
  </r>
  <r>
    <n v="6899"/>
    <s v="NZ-2023-544398"/>
    <x v="979"/>
    <d v="2023-04-20T00:00:00"/>
    <x v="0"/>
    <s v="Standard Class"/>
    <s v="RU-2582"/>
    <s v="Ruth Gordon-Low"/>
    <x v="1"/>
    <x v="5"/>
    <x v="5"/>
    <x v="0"/>
    <x v="4"/>
    <n v="530.82000000000005"/>
    <n v="6"/>
    <n v="0.2"/>
    <n v="69.03"/>
  </r>
  <r>
    <n v="6900"/>
    <s v="NZ-2024-618566"/>
    <x v="455"/>
    <d v="2024-05-13T00:00:00"/>
    <x v="2"/>
    <s v="Same Day"/>
    <s v="DI-6506"/>
    <s v="Dianne Smith"/>
    <x v="2"/>
    <x v="2"/>
    <x v="2"/>
    <x v="0"/>
    <x v="6"/>
    <n v="600.38"/>
    <n v="9"/>
    <n v="0.2"/>
    <n v="1.92"/>
  </r>
  <r>
    <n v="6901"/>
    <s v="NZ-2021-815251"/>
    <x v="1256"/>
    <d v="2021-07-29T00:00:00"/>
    <x v="1"/>
    <s v="Same Day"/>
    <s v="EV-3874"/>
    <s v="Eva Miles-Bond"/>
    <x v="1"/>
    <x v="4"/>
    <x v="4"/>
    <x v="0"/>
    <x v="6"/>
    <n v="1286.51"/>
    <n v="3"/>
    <n v="0.2"/>
    <n v="58.63"/>
  </r>
  <r>
    <n v="6902"/>
    <s v="NZ-2021-119786"/>
    <x v="908"/>
    <d v="2021-12-18T00:00:00"/>
    <x v="1"/>
    <s v="First Class"/>
    <s v="DA-6627"/>
    <s v="Danielle McGregor"/>
    <x v="2"/>
    <x v="7"/>
    <x v="7"/>
    <x v="0"/>
    <x v="4"/>
    <n v="367.88"/>
    <n v="8"/>
    <n v="0.1"/>
    <n v="88.3"/>
  </r>
  <r>
    <n v="6903"/>
    <s v="NZ-2021-563523"/>
    <x v="1218"/>
    <d v="2021-07-16T00:00:00"/>
    <x v="1"/>
    <s v="First Class"/>
    <s v="DA-3191"/>
    <s v="Daniel Searle"/>
    <x v="2"/>
    <x v="9"/>
    <x v="6"/>
    <x v="0"/>
    <x v="10"/>
    <n v="1313.56"/>
    <n v="1"/>
    <n v="0.1"/>
    <n v="210.69"/>
  </r>
  <r>
    <n v="6904"/>
    <s v="NZ-2024-609814"/>
    <x v="1112"/>
    <d v="2024-10-11T00:00:00"/>
    <x v="2"/>
    <s v="Second Class"/>
    <s v="NA-5560"/>
    <s v="Nathaniel Roberts"/>
    <x v="1"/>
    <x v="8"/>
    <x v="8"/>
    <x v="0"/>
    <x v="6"/>
    <n v="407.44"/>
    <n v="6"/>
    <n v="0.15"/>
    <n v="53.05"/>
  </r>
  <r>
    <n v="6905"/>
    <s v="NZ-2021-305449"/>
    <x v="368"/>
    <d v="2021-10-08T00:00:00"/>
    <x v="1"/>
    <s v="Same Day"/>
    <s v="AI-7214"/>
    <s v="Aiden Pike"/>
    <x v="0"/>
    <x v="1"/>
    <x v="1"/>
    <x v="0"/>
    <x v="4"/>
    <n v="850.41"/>
    <n v="8"/>
    <n v="0.15"/>
    <n v="22.9"/>
  </r>
  <r>
    <n v="6906"/>
    <s v="NZ-2022-781630"/>
    <x v="925"/>
    <d v="2022-06-19T00:00:00"/>
    <x v="4"/>
    <s v="Second Class"/>
    <s v="PA-8493"/>
    <s v="Patricia Turner"/>
    <x v="1"/>
    <x v="2"/>
    <x v="2"/>
    <x v="0"/>
    <x v="0"/>
    <n v="232.35"/>
    <n v="2"/>
    <n v="0"/>
    <n v="55.6"/>
  </r>
  <r>
    <n v="6907"/>
    <s v="NZ-2023-741740"/>
    <x v="1152"/>
    <d v="2023-09-20T00:00:00"/>
    <x v="0"/>
    <s v="First Class"/>
    <s v="GE-8587"/>
    <s v="George Morgan"/>
    <x v="2"/>
    <x v="8"/>
    <x v="8"/>
    <x v="0"/>
    <x v="4"/>
    <n v="316.27999999999997"/>
    <n v="9"/>
    <n v="0.15"/>
    <n v="63.83"/>
  </r>
  <r>
    <n v="6908"/>
    <s v="NZ-2023-120763"/>
    <x v="805"/>
    <d v="2023-08-18T00:00:00"/>
    <x v="0"/>
    <s v="First Class"/>
    <s v="LY-2209"/>
    <s v="Lydia Burton"/>
    <x v="1"/>
    <x v="7"/>
    <x v="7"/>
    <x v="1"/>
    <x v="8"/>
    <n v="277.82"/>
    <n v="5"/>
    <n v="0"/>
    <n v="28.2"/>
  </r>
  <r>
    <n v="6909"/>
    <s v="NZ-2022-234318"/>
    <x v="1404"/>
    <d v="2022-12-05T00:00:00"/>
    <x v="4"/>
    <s v="Second Class"/>
    <s v="IS-4487"/>
    <s v="Isla Mason"/>
    <x v="2"/>
    <x v="5"/>
    <x v="5"/>
    <x v="0"/>
    <x v="4"/>
    <n v="1298.6400000000001"/>
    <n v="5"/>
    <n v="0.1"/>
    <n v="27.75"/>
  </r>
  <r>
    <n v="6910"/>
    <s v="NZ-2023-241995"/>
    <x v="99"/>
    <d v="2023-11-05T00:00:00"/>
    <x v="0"/>
    <s v="Second Class"/>
    <s v="CH-1553"/>
    <s v="Christopher Jones"/>
    <x v="0"/>
    <x v="0"/>
    <x v="0"/>
    <x v="0"/>
    <x v="0"/>
    <n v="1480.74"/>
    <n v="3"/>
    <n v="0"/>
    <n v="116.69"/>
  </r>
  <r>
    <n v="6911"/>
    <s v="NZ-2025-606237"/>
    <x v="37"/>
    <d v="2025-06-08T00:00:00"/>
    <x v="3"/>
    <s v="Second Class"/>
    <s v="KE-1119"/>
    <s v="Kelvin Gordon-Gill"/>
    <x v="2"/>
    <x v="4"/>
    <x v="4"/>
    <x v="1"/>
    <x v="8"/>
    <n v="198.91"/>
    <n v="4"/>
    <n v="0.2"/>
    <n v="24.88"/>
  </r>
  <r>
    <n v="6912"/>
    <s v="NZ-2025-344866"/>
    <x v="863"/>
    <d v="2025-03-04T00:00:00"/>
    <x v="3"/>
    <s v="First Class"/>
    <s v="KE-5116"/>
    <s v="Kenneth Guthrie-McPherson"/>
    <x v="2"/>
    <x v="7"/>
    <x v="7"/>
    <x v="1"/>
    <x v="8"/>
    <n v="866.64"/>
    <n v="2"/>
    <n v="0.2"/>
    <n v="20.309999999999999"/>
  </r>
  <r>
    <n v="6913"/>
    <s v="NZ-2024-633333"/>
    <x v="1238"/>
    <d v="2024-08-11T00:00:00"/>
    <x v="2"/>
    <s v="Same Day"/>
    <s v="OL-1675"/>
    <s v="Olivia Martin-Thompson"/>
    <x v="2"/>
    <x v="8"/>
    <x v="8"/>
    <x v="0"/>
    <x v="10"/>
    <n v="428.15"/>
    <n v="9"/>
    <n v="0.15"/>
    <n v="9.5"/>
  </r>
  <r>
    <n v="6914"/>
    <s v="NZ-2022-727639"/>
    <x v="943"/>
    <d v="2022-10-26T00:00:00"/>
    <x v="4"/>
    <s v="Standard Class"/>
    <s v="SU-7062"/>
    <s v="Susan Edmonds-Baird"/>
    <x v="1"/>
    <x v="5"/>
    <x v="5"/>
    <x v="0"/>
    <x v="6"/>
    <n v="196.09"/>
    <n v="7"/>
    <n v="0.2"/>
    <n v="29.39"/>
  </r>
  <r>
    <n v="6915"/>
    <s v="NZ-2025-404052"/>
    <x v="948"/>
    <d v="2025-02-28T00:00:00"/>
    <x v="3"/>
    <s v="Standard Class"/>
    <s v="AN-9038"/>
    <s v="Angela Smith"/>
    <x v="0"/>
    <x v="3"/>
    <x v="3"/>
    <x v="2"/>
    <x v="5"/>
    <n v="537.49"/>
    <n v="10"/>
    <n v="0.1"/>
    <n v="110.81"/>
  </r>
  <r>
    <n v="6916"/>
    <s v="NZ-2025-965538"/>
    <x v="353"/>
    <d v="2025-02-22T00:00:00"/>
    <x v="3"/>
    <s v="First Class"/>
    <s v="ME-8068"/>
    <s v="Mereana Hughes-Russell"/>
    <x v="1"/>
    <x v="3"/>
    <x v="3"/>
    <x v="2"/>
    <x v="11"/>
    <n v="174.75"/>
    <n v="9"/>
    <n v="0.1"/>
    <n v="17.510000000000002"/>
  </r>
  <r>
    <n v="6917"/>
    <s v="NZ-2023-431434"/>
    <x v="145"/>
    <d v="2023-09-29T00:00:00"/>
    <x v="0"/>
    <s v="Second Class"/>
    <s v="MA-3106"/>
    <s v="Maria McManaway"/>
    <x v="1"/>
    <x v="2"/>
    <x v="2"/>
    <x v="0"/>
    <x v="4"/>
    <n v="651.39"/>
    <n v="1"/>
    <n v="0.2"/>
    <n v="77.680000000000007"/>
  </r>
  <r>
    <n v="6918"/>
    <s v="NZ-2021-609078"/>
    <x v="1121"/>
    <d v="2022-01-06T00:00:00"/>
    <x v="4"/>
    <s v="Same Day"/>
    <s v="DO-3494"/>
    <s v="Donald Marfell"/>
    <x v="2"/>
    <x v="0"/>
    <x v="0"/>
    <x v="1"/>
    <x v="3"/>
    <n v="482.91"/>
    <n v="4"/>
    <n v="0.1"/>
    <n v="31.88"/>
  </r>
  <r>
    <n v="6919"/>
    <s v="NZ-2023-157287"/>
    <x v="449"/>
    <d v="2023-09-01T00:00:00"/>
    <x v="0"/>
    <s v="First Class"/>
    <s v="MA-6511"/>
    <s v="Mary Collis"/>
    <x v="1"/>
    <x v="6"/>
    <x v="6"/>
    <x v="2"/>
    <x v="5"/>
    <n v="193.33"/>
    <n v="3"/>
    <n v="0"/>
    <n v="36.43"/>
  </r>
  <r>
    <n v="6920"/>
    <s v="NZ-2022-288993"/>
    <x v="1414"/>
    <d v="2022-06-01T00:00:00"/>
    <x v="4"/>
    <s v="Standard Class"/>
    <s v="AD-9700"/>
    <s v="Adrian Forsyth"/>
    <x v="2"/>
    <x v="6"/>
    <x v="6"/>
    <x v="0"/>
    <x v="0"/>
    <n v="470.49"/>
    <n v="9"/>
    <n v="0.1"/>
    <n v="89.77"/>
  </r>
  <r>
    <n v="6921"/>
    <s v="NZ-2021-656124"/>
    <x v="915"/>
    <d v="2021-08-28T00:00:00"/>
    <x v="1"/>
    <s v="Second Class"/>
    <s v="JA-6267"/>
    <s v="Jane Ching"/>
    <x v="0"/>
    <x v="7"/>
    <x v="7"/>
    <x v="1"/>
    <x v="3"/>
    <n v="1353.64"/>
    <n v="7"/>
    <n v="0.1"/>
    <n v="229.33"/>
  </r>
  <r>
    <n v="6922"/>
    <s v="NZ-2024-867313"/>
    <x v="567"/>
    <d v="2024-08-29T00:00:00"/>
    <x v="2"/>
    <s v="Standard Class"/>
    <s v="ST-8931"/>
    <s v="Stephen Kenny"/>
    <x v="0"/>
    <x v="8"/>
    <x v="8"/>
    <x v="2"/>
    <x v="5"/>
    <n v="538.42999999999995"/>
    <n v="1"/>
    <n v="0.2"/>
    <n v="44.89"/>
  </r>
  <r>
    <n v="6923"/>
    <s v="NZ-2023-206846"/>
    <x v="10"/>
    <d v="2023-09-10T00:00:00"/>
    <x v="0"/>
    <s v="Standard Class"/>
    <s v="EM-5603"/>
    <s v="Emma Avery"/>
    <x v="2"/>
    <x v="5"/>
    <x v="5"/>
    <x v="2"/>
    <x v="2"/>
    <n v="204.36"/>
    <n v="3"/>
    <n v="0.1"/>
    <n v="40.96"/>
  </r>
  <r>
    <n v="6924"/>
    <s v="NZ-2022-100326"/>
    <x v="994"/>
    <d v="2022-05-25T00:00:00"/>
    <x v="4"/>
    <s v="Second Class"/>
    <s v="RE-4203"/>
    <s v="Renee Edwards"/>
    <x v="2"/>
    <x v="1"/>
    <x v="1"/>
    <x v="0"/>
    <x v="4"/>
    <n v="482.05"/>
    <n v="7"/>
    <n v="0.15"/>
    <n v="66.38"/>
  </r>
  <r>
    <n v="6925"/>
    <s v="NZ-2024-978051"/>
    <x v="211"/>
    <d v="2024-12-21T00:00:00"/>
    <x v="2"/>
    <s v="First Class"/>
    <s v="OS-8880"/>
    <s v="Oscar Stace-Hawkins"/>
    <x v="1"/>
    <x v="4"/>
    <x v="4"/>
    <x v="0"/>
    <x v="4"/>
    <n v="553.85"/>
    <n v="3"/>
    <n v="0"/>
    <n v="55.23"/>
  </r>
  <r>
    <n v="6926"/>
    <s v="NZ-2024-980147"/>
    <x v="891"/>
    <d v="2024-03-04T00:00:00"/>
    <x v="2"/>
    <s v="Same Day"/>
    <s v="NA-4037"/>
    <s v="Nathan Baxter"/>
    <x v="1"/>
    <x v="2"/>
    <x v="2"/>
    <x v="0"/>
    <x v="6"/>
    <n v="1193.71"/>
    <n v="7"/>
    <n v="0.2"/>
    <n v="-13.77"/>
  </r>
  <r>
    <n v="6927"/>
    <s v="NZ-2024-198334"/>
    <x v="1300"/>
    <d v="2024-01-07T00:00:00"/>
    <x v="2"/>
    <s v="Second Class"/>
    <s v="TI-7090"/>
    <s v="Timothy Nicol"/>
    <x v="0"/>
    <x v="0"/>
    <x v="0"/>
    <x v="1"/>
    <x v="8"/>
    <n v="796.48"/>
    <n v="1"/>
    <n v="0.1"/>
    <n v="106.81"/>
  </r>
  <r>
    <n v="6928"/>
    <s v="NZ-2024-753361"/>
    <x v="695"/>
    <d v="2024-11-20T00:00:00"/>
    <x v="2"/>
    <s v="Second Class"/>
    <s v="MA-5022"/>
    <s v="Mark Hodson-Frost"/>
    <x v="2"/>
    <x v="1"/>
    <x v="1"/>
    <x v="0"/>
    <x v="6"/>
    <n v="479.3"/>
    <n v="9"/>
    <n v="0"/>
    <n v="143.63999999999999"/>
  </r>
  <r>
    <n v="6929"/>
    <s v="NZ-2024-833271"/>
    <x v="272"/>
    <d v="2024-04-19T00:00:00"/>
    <x v="2"/>
    <s v="Standard Class"/>
    <s v="ME-7625"/>
    <s v="Megan Jarvis"/>
    <x v="0"/>
    <x v="5"/>
    <x v="5"/>
    <x v="1"/>
    <x v="8"/>
    <n v="500.51"/>
    <n v="4"/>
    <n v="0"/>
    <n v="46.06"/>
  </r>
  <r>
    <n v="6930"/>
    <s v="NZ-2024-454658"/>
    <x v="203"/>
    <d v="2024-02-04T00:00:00"/>
    <x v="2"/>
    <s v="Standard Class"/>
    <s v="KI-5114"/>
    <s v="Kim Bailey"/>
    <x v="2"/>
    <x v="3"/>
    <x v="3"/>
    <x v="2"/>
    <x v="5"/>
    <n v="756.48"/>
    <n v="9"/>
    <n v="0"/>
    <n v="177.37"/>
  </r>
  <r>
    <n v="6931"/>
    <s v="NZ-2021-460650"/>
    <x v="58"/>
    <d v="2021-08-29T00:00:00"/>
    <x v="1"/>
    <s v="First Class"/>
    <s v="RA-9350"/>
    <s v="Rawiri Price"/>
    <x v="1"/>
    <x v="2"/>
    <x v="2"/>
    <x v="1"/>
    <x v="7"/>
    <n v="1166.33"/>
    <n v="7"/>
    <n v="0.1"/>
    <n v="85.78"/>
  </r>
  <r>
    <n v="6932"/>
    <s v="NZ-2021-840396"/>
    <x v="80"/>
    <d v="2021-12-24T00:00:00"/>
    <x v="1"/>
    <s v="Standard Class"/>
    <s v="KY-1694"/>
    <s v="Kyle Stevens-Scott"/>
    <x v="0"/>
    <x v="3"/>
    <x v="3"/>
    <x v="1"/>
    <x v="1"/>
    <n v="1327.94"/>
    <n v="10"/>
    <n v="0.15"/>
    <n v="157.93"/>
  </r>
  <r>
    <n v="6933"/>
    <s v="NZ-2023-261397"/>
    <x v="521"/>
    <d v="2023-09-19T00:00:00"/>
    <x v="0"/>
    <s v="Standard Class"/>
    <s v="SC-5669"/>
    <s v="Scarlett Chambers-Strawbridge"/>
    <x v="0"/>
    <x v="3"/>
    <x v="3"/>
    <x v="2"/>
    <x v="2"/>
    <n v="329.98"/>
    <n v="1"/>
    <n v="0.15"/>
    <n v="50.31"/>
  </r>
  <r>
    <n v="6934"/>
    <s v="NZ-2024-449202"/>
    <x v="1013"/>
    <d v="2024-06-04T00:00:00"/>
    <x v="2"/>
    <s v="Second Class"/>
    <s v="JI-3825"/>
    <s v="Jillian Rogers"/>
    <x v="0"/>
    <x v="3"/>
    <x v="3"/>
    <x v="1"/>
    <x v="7"/>
    <n v="756.56"/>
    <n v="4"/>
    <n v="0.15"/>
    <n v="135.53"/>
  </r>
  <r>
    <n v="6935"/>
    <s v="NZ-2023-704557"/>
    <x v="1379"/>
    <d v="2023-02-09T00:00:00"/>
    <x v="0"/>
    <s v="Standard Class"/>
    <s v="CA-9053"/>
    <s v="Catherine Rees"/>
    <x v="2"/>
    <x v="6"/>
    <x v="6"/>
    <x v="1"/>
    <x v="3"/>
    <n v="406.09"/>
    <n v="7"/>
    <n v="0.1"/>
    <n v="100.19"/>
  </r>
  <r>
    <n v="6936"/>
    <s v="NZ-2022-345562"/>
    <x v="961"/>
    <d v="2022-12-16T00:00:00"/>
    <x v="4"/>
    <s v="First Class"/>
    <s v="NA-1617"/>
    <s v="Natalie Barnes"/>
    <x v="0"/>
    <x v="6"/>
    <x v="6"/>
    <x v="1"/>
    <x v="3"/>
    <n v="362.68"/>
    <n v="10"/>
    <n v="0.15"/>
    <n v="56.56"/>
  </r>
  <r>
    <n v="6937"/>
    <s v="NZ-2023-772626"/>
    <x v="1183"/>
    <d v="2023-05-18T00:00:00"/>
    <x v="0"/>
    <s v="First Class"/>
    <s v="TR-7115"/>
    <s v="Troy Brown"/>
    <x v="0"/>
    <x v="5"/>
    <x v="5"/>
    <x v="2"/>
    <x v="11"/>
    <n v="42.63"/>
    <n v="6"/>
    <n v="0"/>
    <n v="3.45"/>
  </r>
  <r>
    <n v="6938"/>
    <s v="NZ-2022-211156"/>
    <x v="109"/>
    <d v="2022-07-13T00:00:00"/>
    <x v="4"/>
    <s v="First Class"/>
    <s v="DA-6860"/>
    <s v="Daniel O'Connor"/>
    <x v="0"/>
    <x v="0"/>
    <x v="0"/>
    <x v="2"/>
    <x v="5"/>
    <n v="943.73"/>
    <n v="8"/>
    <n v="0"/>
    <n v="225.68"/>
  </r>
  <r>
    <n v="6939"/>
    <s v="NZ-2024-507582"/>
    <x v="1380"/>
    <d v="2024-08-18T00:00:00"/>
    <x v="2"/>
    <s v="Second Class"/>
    <s v="GE-4406"/>
    <s v="George Miller"/>
    <x v="2"/>
    <x v="7"/>
    <x v="7"/>
    <x v="2"/>
    <x v="2"/>
    <n v="1391.72"/>
    <n v="1"/>
    <n v="0.15"/>
    <n v="41.93"/>
  </r>
  <r>
    <n v="6940"/>
    <s v="NZ-2023-660291"/>
    <x v="821"/>
    <d v="2023-05-11T00:00:00"/>
    <x v="0"/>
    <s v="First Class"/>
    <s v="JA-6322"/>
    <s v="James Jackson"/>
    <x v="1"/>
    <x v="8"/>
    <x v="8"/>
    <x v="1"/>
    <x v="1"/>
    <n v="717.31"/>
    <n v="9"/>
    <n v="0.2"/>
    <n v="21.2"/>
  </r>
  <r>
    <n v="6941"/>
    <s v="NZ-2024-153802"/>
    <x v="975"/>
    <d v="2024-03-26T00:00:00"/>
    <x v="2"/>
    <s v="Standard Class"/>
    <s v="DI-2836"/>
    <s v="Diane Parker"/>
    <x v="2"/>
    <x v="5"/>
    <x v="5"/>
    <x v="2"/>
    <x v="5"/>
    <n v="452.84"/>
    <n v="3"/>
    <n v="0.2"/>
    <n v="53.29"/>
  </r>
  <r>
    <n v="6942"/>
    <s v="NZ-2021-937514"/>
    <x v="1294"/>
    <d v="2021-12-04T00:00:00"/>
    <x v="1"/>
    <s v="Same Day"/>
    <s v="RO-2830"/>
    <s v="Robert Eglinton"/>
    <x v="1"/>
    <x v="9"/>
    <x v="6"/>
    <x v="1"/>
    <x v="1"/>
    <n v="979.51"/>
    <n v="9"/>
    <n v="0"/>
    <n v="65.290000000000006"/>
  </r>
  <r>
    <n v="6943"/>
    <s v="NZ-2022-438674"/>
    <x v="782"/>
    <d v="2022-05-27T00:00:00"/>
    <x v="4"/>
    <s v="Same Day"/>
    <s v="SA-6845"/>
    <s v="Sarah Webster-Wratt"/>
    <x v="2"/>
    <x v="3"/>
    <x v="3"/>
    <x v="0"/>
    <x v="0"/>
    <n v="254.2"/>
    <n v="5"/>
    <n v="0.1"/>
    <n v="16.03"/>
  </r>
  <r>
    <n v="6944"/>
    <s v="NZ-2025-971143"/>
    <x v="436"/>
    <d v="2025-06-08T00:00:00"/>
    <x v="3"/>
    <s v="Second Class"/>
    <s v="TE-2214"/>
    <s v="Teresa McKenna"/>
    <x v="1"/>
    <x v="4"/>
    <x v="4"/>
    <x v="0"/>
    <x v="4"/>
    <n v="544.88"/>
    <n v="5"/>
    <n v="0.15"/>
    <n v="101.04"/>
  </r>
  <r>
    <n v="6945"/>
    <s v="NZ-2023-550945"/>
    <x v="741"/>
    <d v="2023-07-31T00:00:00"/>
    <x v="0"/>
    <s v="Second Class"/>
    <s v="LA-6132"/>
    <s v="Lachlan Wilton"/>
    <x v="1"/>
    <x v="1"/>
    <x v="1"/>
    <x v="0"/>
    <x v="10"/>
    <n v="1124.3599999999999"/>
    <n v="4"/>
    <n v="0.2"/>
    <n v="-5.17"/>
  </r>
  <r>
    <n v="6946"/>
    <s v="NZ-2023-401257"/>
    <x v="245"/>
    <d v="2023-05-13T00:00:00"/>
    <x v="0"/>
    <s v="Standard Class"/>
    <s v="SH-3310"/>
    <s v="Shaun Ryan"/>
    <x v="0"/>
    <x v="3"/>
    <x v="3"/>
    <x v="0"/>
    <x v="4"/>
    <n v="966.57"/>
    <n v="9"/>
    <n v="0"/>
    <n v="100.19"/>
  </r>
  <r>
    <n v="6947"/>
    <s v="NZ-2023-908243"/>
    <x v="433"/>
    <d v="2023-03-09T00:00:00"/>
    <x v="0"/>
    <s v="Standard Class"/>
    <s v="JA-9101"/>
    <s v="Jacqueline Herd"/>
    <x v="2"/>
    <x v="2"/>
    <x v="2"/>
    <x v="2"/>
    <x v="5"/>
    <n v="595.42999999999995"/>
    <n v="6"/>
    <n v="0.2"/>
    <n v="33.229999999999997"/>
  </r>
  <r>
    <n v="6948"/>
    <s v="NZ-2021-535050"/>
    <x v="673"/>
    <d v="2021-10-21T00:00:00"/>
    <x v="1"/>
    <s v="Same Day"/>
    <s v="DE-7122"/>
    <s v="Deborah Ford"/>
    <x v="0"/>
    <x v="6"/>
    <x v="6"/>
    <x v="0"/>
    <x v="10"/>
    <n v="143.65"/>
    <n v="9"/>
    <n v="0.2"/>
    <n v="8.73"/>
  </r>
  <r>
    <n v="6949"/>
    <s v="NZ-2022-968567"/>
    <x v="1406"/>
    <d v="2022-10-06T00:00:00"/>
    <x v="4"/>
    <s v="Standard Class"/>
    <s v="BE-9201"/>
    <s v="Benjamin Simmons"/>
    <x v="1"/>
    <x v="6"/>
    <x v="6"/>
    <x v="2"/>
    <x v="5"/>
    <n v="1213.98"/>
    <n v="9"/>
    <n v="0.15"/>
    <n v="138.4"/>
  </r>
  <r>
    <n v="6950"/>
    <s v="NZ-2022-630838"/>
    <x v="185"/>
    <d v="2022-02-25T00:00:00"/>
    <x v="4"/>
    <s v="Second Class"/>
    <s v="HA-4286"/>
    <s v="Harrison Adams"/>
    <x v="1"/>
    <x v="4"/>
    <x v="4"/>
    <x v="2"/>
    <x v="2"/>
    <n v="148.44999999999999"/>
    <n v="4"/>
    <n v="0.1"/>
    <n v="26.54"/>
  </r>
  <r>
    <n v="6951"/>
    <s v="NZ-2024-858090"/>
    <x v="649"/>
    <d v="2024-12-12T00:00:00"/>
    <x v="2"/>
    <s v="First Class"/>
    <s v="NI-3463"/>
    <s v="Nicole Harper"/>
    <x v="1"/>
    <x v="8"/>
    <x v="8"/>
    <x v="0"/>
    <x v="10"/>
    <n v="388.56"/>
    <n v="1"/>
    <n v="0.1"/>
    <n v="9.48"/>
  </r>
  <r>
    <n v="6952"/>
    <s v="NZ-2022-848834"/>
    <x v="488"/>
    <d v="2022-12-06T00:00:00"/>
    <x v="4"/>
    <s v="Standard Class"/>
    <s v="JO-4757"/>
    <s v="Jordan Jones"/>
    <x v="0"/>
    <x v="5"/>
    <x v="5"/>
    <x v="0"/>
    <x v="0"/>
    <n v="128.88999999999999"/>
    <n v="1"/>
    <n v="0"/>
    <n v="28.3"/>
  </r>
  <r>
    <n v="6953"/>
    <s v="NZ-2022-971644"/>
    <x v="271"/>
    <d v="2022-11-28T00:00:00"/>
    <x v="4"/>
    <s v="First Class"/>
    <s v="CA-5256"/>
    <s v="Carl West"/>
    <x v="0"/>
    <x v="2"/>
    <x v="2"/>
    <x v="1"/>
    <x v="8"/>
    <n v="522.67999999999995"/>
    <n v="4"/>
    <n v="0"/>
    <n v="26.55"/>
  </r>
  <r>
    <n v="6954"/>
    <s v="NZ-2025-747142"/>
    <x v="1081"/>
    <d v="2025-04-17T00:00:00"/>
    <x v="3"/>
    <s v="Same Day"/>
    <s v="NI-7955"/>
    <s v="Nigel Pedersen"/>
    <x v="1"/>
    <x v="3"/>
    <x v="3"/>
    <x v="2"/>
    <x v="5"/>
    <n v="1199.58"/>
    <n v="4"/>
    <n v="0.2"/>
    <n v="84"/>
  </r>
  <r>
    <n v="6955"/>
    <s v="NZ-2023-343469"/>
    <x v="305"/>
    <d v="2023-08-20T00:00:00"/>
    <x v="0"/>
    <s v="First Class"/>
    <s v="RY-2319"/>
    <s v="Ryan Hoare-McCarthy"/>
    <x v="0"/>
    <x v="2"/>
    <x v="2"/>
    <x v="1"/>
    <x v="1"/>
    <n v="1063.4100000000001"/>
    <n v="2"/>
    <n v="0.15"/>
    <n v="91.3"/>
  </r>
  <r>
    <n v="6956"/>
    <s v="NZ-2021-172904"/>
    <x v="334"/>
    <d v="2021-08-23T00:00:00"/>
    <x v="1"/>
    <s v="Same Day"/>
    <s v="MU-6285"/>
    <s v="Murray Thompson-Foley"/>
    <x v="0"/>
    <x v="2"/>
    <x v="2"/>
    <x v="0"/>
    <x v="0"/>
    <n v="327.92"/>
    <n v="10"/>
    <n v="0.1"/>
    <n v="30.91"/>
  </r>
  <r>
    <n v="6957"/>
    <s v="NZ-2025-220444"/>
    <x v="382"/>
    <d v="2025-06-01T00:00:00"/>
    <x v="3"/>
    <s v="First Class"/>
    <s v="NI-5516"/>
    <s v="Nicola Perano"/>
    <x v="2"/>
    <x v="4"/>
    <x v="4"/>
    <x v="2"/>
    <x v="5"/>
    <n v="1478.75"/>
    <n v="7"/>
    <n v="0.2"/>
    <n v="19.04"/>
  </r>
  <r>
    <n v="6958"/>
    <s v="NZ-2023-125373"/>
    <x v="1427"/>
    <d v="2023-07-10T00:00:00"/>
    <x v="0"/>
    <s v="Standard Class"/>
    <s v="JO-9955"/>
    <s v="Joshua Corbett"/>
    <x v="1"/>
    <x v="6"/>
    <x v="6"/>
    <x v="1"/>
    <x v="8"/>
    <n v="1038.5"/>
    <n v="8"/>
    <n v="0"/>
    <n v="46.1"/>
  </r>
  <r>
    <n v="6959"/>
    <s v="NZ-2022-328765"/>
    <x v="430"/>
    <d v="2022-12-24T00:00:00"/>
    <x v="4"/>
    <s v="Second Class"/>
    <s v="AN-3521"/>
    <s v="Andrea Gilmore"/>
    <x v="1"/>
    <x v="0"/>
    <x v="0"/>
    <x v="0"/>
    <x v="0"/>
    <n v="104.69"/>
    <n v="4"/>
    <n v="0"/>
    <n v="22.5"/>
  </r>
  <r>
    <n v="6960"/>
    <s v="NZ-2022-461208"/>
    <x v="1339"/>
    <d v="2022-06-24T00:00:00"/>
    <x v="4"/>
    <s v="Standard Class"/>
    <s v="KE-1289"/>
    <s v="Kevin Gray-Bull"/>
    <x v="2"/>
    <x v="0"/>
    <x v="0"/>
    <x v="1"/>
    <x v="7"/>
    <n v="256.32"/>
    <n v="1"/>
    <n v="0"/>
    <n v="41.16"/>
  </r>
  <r>
    <n v="6961"/>
    <s v="NZ-2024-984623"/>
    <x v="876"/>
    <d v="2024-02-13T00:00:00"/>
    <x v="2"/>
    <s v="Standard Class"/>
    <s v="PE-5338"/>
    <s v="Peter Love-Webb"/>
    <x v="1"/>
    <x v="9"/>
    <x v="6"/>
    <x v="1"/>
    <x v="8"/>
    <n v="437.84"/>
    <n v="2"/>
    <n v="0.2"/>
    <n v="86.33"/>
  </r>
  <r>
    <n v="6962"/>
    <s v="NZ-2023-608637"/>
    <x v="688"/>
    <d v="2023-12-28T00:00:00"/>
    <x v="0"/>
    <s v="First Class"/>
    <s v="FI-7350"/>
    <s v="Fiona Clifford"/>
    <x v="1"/>
    <x v="5"/>
    <x v="5"/>
    <x v="1"/>
    <x v="7"/>
    <n v="609.58000000000004"/>
    <n v="4"/>
    <n v="0.15"/>
    <n v="20.61"/>
  </r>
  <r>
    <n v="6963"/>
    <s v="NZ-2024-720538"/>
    <x v="411"/>
    <d v="2024-10-31T00:00:00"/>
    <x v="2"/>
    <s v="First Class"/>
    <s v="SC-3508"/>
    <s v="Scarlett Sutton"/>
    <x v="1"/>
    <x v="3"/>
    <x v="3"/>
    <x v="2"/>
    <x v="9"/>
    <n v="1396.72"/>
    <n v="5"/>
    <n v="0.2"/>
    <n v="31.03"/>
  </r>
  <r>
    <n v="6964"/>
    <s v="NZ-2022-796406"/>
    <x v="798"/>
    <d v="2022-03-18T00:00:00"/>
    <x v="4"/>
    <s v="Second Class"/>
    <s v="AN-4451"/>
    <s v="Andrew Ching"/>
    <x v="0"/>
    <x v="0"/>
    <x v="0"/>
    <x v="1"/>
    <x v="8"/>
    <n v="274.7"/>
    <n v="1"/>
    <n v="0.15"/>
    <n v="52.83"/>
  </r>
  <r>
    <n v="6965"/>
    <s v="NZ-2024-222377"/>
    <x v="465"/>
    <d v="2024-12-01T00:00:00"/>
    <x v="2"/>
    <s v="Same Day"/>
    <s v="BR-6441"/>
    <s v="Brett Roberts"/>
    <x v="0"/>
    <x v="9"/>
    <x v="6"/>
    <x v="2"/>
    <x v="2"/>
    <n v="1205.53"/>
    <n v="4"/>
    <n v="0.15"/>
    <n v="236.52"/>
  </r>
  <r>
    <n v="6966"/>
    <s v="NZ-2022-872425"/>
    <x v="235"/>
    <d v="2022-12-10T00:00:00"/>
    <x v="4"/>
    <s v="First Class"/>
    <s v="HA-8211"/>
    <s v="Hayley Dick"/>
    <x v="0"/>
    <x v="3"/>
    <x v="3"/>
    <x v="1"/>
    <x v="7"/>
    <n v="446.67"/>
    <n v="9"/>
    <n v="0.1"/>
    <n v="8.8699999999999992"/>
  </r>
  <r>
    <n v="6967"/>
    <s v="NZ-2022-994372"/>
    <x v="225"/>
    <d v="2023-01-01T00:00:00"/>
    <x v="0"/>
    <s v="First Class"/>
    <s v="AL-5829"/>
    <s v="Alan Wilton"/>
    <x v="1"/>
    <x v="0"/>
    <x v="0"/>
    <x v="1"/>
    <x v="1"/>
    <n v="382.29"/>
    <n v="1"/>
    <n v="0"/>
    <n v="76.900000000000006"/>
  </r>
  <r>
    <n v="6968"/>
    <s v="NZ-2022-612928"/>
    <x v="961"/>
    <d v="2022-12-16T00:00:00"/>
    <x v="4"/>
    <s v="Same Day"/>
    <s v="OL-5534"/>
    <s v="Oliver Ireland"/>
    <x v="1"/>
    <x v="6"/>
    <x v="6"/>
    <x v="2"/>
    <x v="11"/>
    <n v="235.83"/>
    <n v="8"/>
    <n v="0.1"/>
    <n v="48.72"/>
  </r>
  <r>
    <n v="6969"/>
    <s v="NZ-2021-651334"/>
    <x v="461"/>
    <d v="2021-09-06T00:00:00"/>
    <x v="1"/>
    <s v="Same Day"/>
    <s v="ED-9726"/>
    <s v="Eden Jones"/>
    <x v="0"/>
    <x v="5"/>
    <x v="5"/>
    <x v="0"/>
    <x v="6"/>
    <n v="571.16"/>
    <n v="6"/>
    <n v="0.15"/>
    <n v="8.1"/>
  </r>
  <r>
    <n v="6970"/>
    <s v="NZ-2024-232291"/>
    <x v="90"/>
    <d v="2024-07-23T00:00:00"/>
    <x v="2"/>
    <s v="Second Class"/>
    <s v="GL-6087"/>
    <s v="Glenda Fletcher"/>
    <x v="0"/>
    <x v="7"/>
    <x v="7"/>
    <x v="0"/>
    <x v="0"/>
    <n v="225.07"/>
    <n v="5"/>
    <n v="0.15"/>
    <n v="36.49"/>
  </r>
  <r>
    <n v="6971"/>
    <s v="NZ-2022-500507"/>
    <x v="1076"/>
    <d v="2022-03-06T00:00:00"/>
    <x v="4"/>
    <s v="Same Day"/>
    <s v="MA-1640"/>
    <s v="Marcus Stewart-Smith"/>
    <x v="1"/>
    <x v="1"/>
    <x v="1"/>
    <x v="2"/>
    <x v="9"/>
    <n v="609.66"/>
    <n v="6"/>
    <n v="0.1"/>
    <n v="92.29"/>
  </r>
  <r>
    <n v="6972"/>
    <s v="NZ-2024-199472"/>
    <x v="777"/>
    <d v="2024-02-10T00:00:00"/>
    <x v="2"/>
    <s v="Second Class"/>
    <s v="NI-6651"/>
    <s v="Nicole Cook"/>
    <x v="1"/>
    <x v="3"/>
    <x v="3"/>
    <x v="2"/>
    <x v="9"/>
    <n v="671.16"/>
    <n v="4"/>
    <n v="0.1"/>
    <n v="137.05000000000001"/>
  </r>
  <r>
    <n v="6973"/>
    <s v="NZ-2021-412278"/>
    <x v="461"/>
    <d v="2021-09-04T00:00:00"/>
    <x v="1"/>
    <s v="First Class"/>
    <s v="JE-8553"/>
    <s v="Jeremy Murphy"/>
    <x v="2"/>
    <x v="5"/>
    <x v="5"/>
    <x v="2"/>
    <x v="2"/>
    <n v="635.49"/>
    <n v="9"/>
    <n v="0.1"/>
    <n v="124.81"/>
  </r>
  <r>
    <n v="6974"/>
    <s v="NZ-2025-276961"/>
    <x v="339"/>
    <d v="2025-05-06T00:00:00"/>
    <x v="3"/>
    <s v="Standard Class"/>
    <s v="JO-5617"/>
    <s v="John May-Richards"/>
    <x v="0"/>
    <x v="8"/>
    <x v="8"/>
    <x v="0"/>
    <x v="0"/>
    <n v="1391.43"/>
    <n v="4"/>
    <n v="0"/>
    <n v="11.62"/>
  </r>
  <r>
    <n v="6975"/>
    <s v="NZ-2023-697869"/>
    <x v="741"/>
    <d v="2023-07-31T00:00:00"/>
    <x v="0"/>
    <s v="First Class"/>
    <s v="NE-7347"/>
    <s v="Neil Mitchell-Carr"/>
    <x v="2"/>
    <x v="6"/>
    <x v="6"/>
    <x v="0"/>
    <x v="10"/>
    <n v="971.92"/>
    <n v="8"/>
    <n v="0.15"/>
    <n v="4.5999999999999996"/>
  </r>
  <r>
    <n v="6976"/>
    <s v="NZ-2023-338201"/>
    <x v="393"/>
    <d v="2023-12-08T00:00:00"/>
    <x v="0"/>
    <s v="Same Day"/>
    <s v="BA-7301"/>
    <s v="Barry Hay"/>
    <x v="2"/>
    <x v="9"/>
    <x v="6"/>
    <x v="1"/>
    <x v="3"/>
    <n v="391.55"/>
    <n v="7"/>
    <n v="0.15"/>
    <n v="3.01"/>
  </r>
  <r>
    <n v="6977"/>
    <s v="NZ-2022-370061"/>
    <x v="320"/>
    <d v="2022-06-04T00:00:00"/>
    <x v="4"/>
    <s v="Second Class"/>
    <s v="JA-2423"/>
    <s v="Jack Gullery"/>
    <x v="1"/>
    <x v="6"/>
    <x v="6"/>
    <x v="2"/>
    <x v="5"/>
    <n v="1043.53"/>
    <n v="4"/>
    <n v="0"/>
    <n v="245.41"/>
  </r>
  <r>
    <n v="6978"/>
    <s v="NZ-2022-128696"/>
    <x v="457"/>
    <d v="2022-07-18T00:00:00"/>
    <x v="4"/>
    <s v="Standard Class"/>
    <s v="TA-6826"/>
    <s v="Tamati O'Sullivan"/>
    <x v="0"/>
    <x v="5"/>
    <x v="5"/>
    <x v="2"/>
    <x v="9"/>
    <n v="1293.1099999999999"/>
    <n v="3"/>
    <n v="0.15"/>
    <n v="186.4"/>
  </r>
  <r>
    <n v="6979"/>
    <s v="NZ-2024-894225"/>
    <x v="480"/>
    <d v="2024-03-25T00:00:00"/>
    <x v="2"/>
    <s v="First Class"/>
    <s v="SA-4071"/>
    <s v="Sally Doyle"/>
    <x v="2"/>
    <x v="9"/>
    <x v="6"/>
    <x v="2"/>
    <x v="9"/>
    <n v="676.54"/>
    <n v="4"/>
    <n v="0.15"/>
    <n v="5.73"/>
  </r>
  <r>
    <n v="6980"/>
    <s v="NZ-2024-308968"/>
    <x v="1238"/>
    <d v="2024-08-13T00:00:00"/>
    <x v="2"/>
    <s v="Standard Class"/>
    <s v="CA-7449"/>
    <s v="Carl Arnold"/>
    <x v="0"/>
    <x v="7"/>
    <x v="7"/>
    <x v="1"/>
    <x v="7"/>
    <n v="941.4"/>
    <n v="10"/>
    <n v="0.1"/>
    <n v="-6.58"/>
  </r>
  <r>
    <n v="6981"/>
    <s v="NZ-2022-501164"/>
    <x v="1233"/>
    <d v="2022-02-13T00:00:00"/>
    <x v="4"/>
    <s v="First Class"/>
    <s v="NI-8967"/>
    <s v="Nikora Alexander"/>
    <x v="1"/>
    <x v="1"/>
    <x v="1"/>
    <x v="1"/>
    <x v="7"/>
    <n v="448.69"/>
    <n v="4"/>
    <n v="0.1"/>
    <n v="90.85"/>
  </r>
  <r>
    <n v="6982"/>
    <s v="NZ-2025-313085"/>
    <x v="1051"/>
    <d v="2025-05-27T00:00:00"/>
    <x v="3"/>
    <s v="Second Class"/>
    <s v="AN-8893"/>
    <s v="Andrew Ford"/>
    <x v="2"/>
    <x v="2"/>
    <x v="2"/>
    <x v="2"/>
    <x v="5"/>
    <n v="1093.98"/>
    <n v="4"/>
    <n v="0.15"/>
    <n v="225.35"/>
  </r>
  <r>
    <n v="6983"/>
    <s v="NZ-2022-916331"/>
    <x v="1329"/>
    <d v="2022-07-06T00:00:00"/>
    <x v="4"/>
    <s v="First Class"/>
    <s v="MA-9000"/>
    <s v="Maree Hogg"/>
    <x v="1"/>
    <x v="2"/>
    <x v="2"/>
    <x v="1"/>
    <x v="1"/>
    <n v="402.27"/>
    <n v="9"/>
    <n v="0.2"/>
    <n v="51.58"/>
  </r>
  <r>
    <n v="6984"/>
    <s v="NZ-2024-849585"/>
    <x v="272"/>
    <d v="2024-04-25T00:00:00"/>
    <x v="2"/>
    <s v="Standard Class"/>
    <s v="LU-2013"/>
    <s v="Lucy Hope"/>
    <x v="2"/>
    <x v="5"/>
    <x v="5"/>
    <x v="0"/>
    <x v="6"/>
    <n v="1131.25"/>
    <n v="10"/>
    <n v="0"/>
    <n v="311.94"/>
  </r>
  <r>
    <n v="6985"/>
    <s v="NZ-2025-589141"/>
    <x v="216"/>
    <d v="2025-02-08T00:00:00"/>
    <x v="3"/>
    <s v="Second Class"/>
    <s v="AN-4595"/>
    <s v="Angela Clarke"/>
    <x v="1"/>
    <x v="4"/>
    <x v="4"/>
    <x v="2"/>
    <x v="2"/>
    <n v="540"/>
    <n v="5"/>
    <n v="0.15"/>
    <n v="128.26"/>
  </r>
  <r>
    <n v="6986"/>
    <s v="NZ-2022-423107"/>
    <x v="782"/>
    <d v="2022-05-28T00:00:00"/>
    <x v="4"/>
    <s v="Second Class"/>
    <s v="KA-1425"/>
    <s v="Kay Morris-Mason"/>
    <x v="0"/>
    <x v="5"/>
    <x v="5"/>
    <x v="0"/>
    <x v="10"/>
    <n v="802.66"/>
    <n v="2"/>
    <n v="0.15"/>
    <n v="164.16"/>
  </r>
  <r>
    <n v="6987"/>
    <s v="NZ-2023-513591"/>
    <x v="143"/>
    <d v="2023-03-29T00:00:00"/>
    <x v="0"/>
    <s v="First Class"/>
    <s v="JO-4637"/>
    <s v="Joanne Lucas"/>
    <x v="0"/>
    <x v="3"/>
    <x v="3"/>
    <x v="0"/>
    <x v="0"/>
    <n v="250.45"/>
    <n v="6"/>
    <n v="0.1"/>
    <n v="32.049999999999997"/>
  </r>
  <r>
    <n v="6988"/>
    <s v="NZ-2024-830913"/>
    <x v="171"/>
    <d v="2025-01-01T00:00:00"/>
    <x v="3"/>
    <s v="Same Day"/>
    <s v="LI-1041"/>
    <s v="Liam Holland"/>
    <x v="0"/>
    <x v="1"/>
    <x v="1"/>
    <x v="2"/>
    <x v="5"/>
    <n v="341.88"/>
    <n v="2"/>
    <n v="0.1"/>
    <n v="78.19"/>
  </r>
  <r>
    <n v="6989"/>
    <s v="NZ-2024-424052"/>
    <x v="278"/>
    <d v="2024-11-27T00:00:00"/>
    <x v="2"/>
    <s v="Second Class"/>
    <s v="SA-3901"/>
    <s v="Sarah Paterson"/>
    <x v="0"/>
    <x v="2"/>
    <x v="2"/>
    <x v="1"/>
    <x v="8"/>
    <n v="605.77"/>
    <n v="10"/>
    <n v="0.2"/>
    <n v="4.53"/>
  </r>
  <r>
    <n v="6990"/>
    <s v="NZ-2024-983372"/>
    <x v="442"/>
    <d v="2024-10-31T00:00:00"/>
    <x v="2"/>
    <s v="Standard Class"/>
    <s v="DA-4933"/>
    <s v="David Booth"/>
    <x v="2"/>
    <x v="4"/>
    <x v="4"/>
    <x v="1"/>
    <x v="1"/>
    <n v="1443.13"/>
    <n v="5"/>
    <n v="0.2"/>
    <n v="-17.21"/>
  </r>
  <r>
    <n v="6991"/>
    <s v="NZ-2023-982468"/>
    <x v="440"/>
    <d v="2023-07-25T00:00:00"/>
    <x v="0"/>
    <s v="Same Day"/>
    <s v="BE-6542"/>
    <s v="Benjamin Edmonds-McGregor"/>
    <x v="0"/>
    <x v="3"/>
    <x v="3"/>
    <x v="0"/>
    <x v="4"/>
    <n v="253.78"/>
    <n v="7"/>
    <n v="0.15"/>
    <n v="54.87"/>
  </r>
  <r>
    <n v="6992"/>
    <s v="NZ-2023-705743"/>
    <x v="1175"/>
    <d v="2023-02-03T00:00:00"/>
    <x v="0"/>
    <s v="Same Day"/>
    <s v="MA-8474"/>
    <s v="Maria Lewis"/>
    <x v="1"/>
    <x v="6"/>
    <x v="6"/>
    <x v="2"/>
    <x v="9"/>
    <n v="174.99"/>
    <n v="8"/>
    <n v="0.15"/>
    <n v="6.77"/>
  </r>
  <r>
    <n v="6993"/>
    <s v="NZ-2024-975504"/>
    <x v="74"/>
    <d v="2024-04-11T00:00:00"/>
    <x v="2"/>
    <s v="Second Class"/>
    <s v="AN-6141"/>
    <s v="Andrew Nicol"/>
    <x v="1"/>
    <x v="3"/>
    <x v="3"/>
    <x v="1"/>
    <x v="3"/>
    <n v="960.46"/>
    <n v="8"/>
    <n v="0.1"/>
    <n v="163.19"/>
  </r>
  <r>
    <n v="6994"/>
    <s v="NZ-2025-952459"/>
    <x v="820"/>
    <d v="2025-06-05T00:00:00"/>
    <x v="3"/>
    <s v="Standard Class"/>
    <s v="LI-8277"/>
    <s v="Lincoln Richards"/>
    <x v="2"/>
    <x v="0"/>
    <x v="0"/>
    <x v="1"/>
    <x v="8"/>
    <n v="166.92"/>
    <n v="6"/>
    <n v="0.2"/>
    <n v="28.53"/>
  </r>
  <r>
    <n v="6995"/>
    <s v="NZ-2022-422514"/>
    <x v="1368"/>
    <d v="2022-06-13T00:00:00"/>
    <x v="4"/>
    <s v="Second Class"/>
    <s v="IS-8972"/>
    <s v="Isabella Taylor"/>
    <x v="2"/>
    <x v="1"/>
    <x v="1"/>
    <x v="2"/>
    <x v="9"/>
    <n v="1064.47"/>
    <n v="5"/>
    <n v="0.1"/>
    <n v="18.2"/>
  </r>
  <r>
    <n v="6996"/>
    <s v="NZ-2022-313317"/>
    <x v="178"/>
    <d v="2023-01-05T00:00:00"/>
    <x v="0"/>
    <s v="Standard Class"/>
    <s v="DA-5742"/>
    <s v="Danielle Robson"/>
    <x v="1"/>
    <x v="9"/>
    <x v="6"/>
    <x v="1"/>
    <x v="7"/>
    <n v="1402.2"/>
    <n v="2"/>
    <n v="0.15"/>
    <n v="129.77000000000001"/>
  </r>
  <r>
    <n v="6997"/>
    <s v="NZ-2024-693505"/>
    <x v="22"/>
    <d v="2024-12-21T00:00:00"/>
    <x v="2"/>
    <s v="Second Class"/>
    <s v="ST-4545"/>
    <s v="Stuart Smith-Gill"/>
    <x v="0"/>
    <x v="2"/>
    <x v="2"/>
    <x v="2"/>
    <x v="5"/>
    <n v="393.47"/>
    <n v="6"/>
    <n v="0"/>
    <n v="73.099999999999994"/>
  </r>
  <r>
    <n v="6998"/>
    <s v="NZ-2022-216483"/>
    <x v="927"/>
    <d v="2022-03-11T00:00:00"/>
    <x v="4"/>
    <s v="Standard Class"/>
    <s v="EM-5155"/>
    <s v="Emma Matheson"/>
    <x v="0"/>
    <x v="8"/>
    <x v="8"/>
    <x v="0"/>
    <x v="6"/>
    <n v="651.77"/>
    <n v="5"/>
    <n v="0.15"/>
    <n v="23.36"/>
  </r>
  <r>
    <n v="6999"/>
    <s v="NZ-2022-666463"/>
    <x v="1324"/>
    <d v="2022-03-24T00:00:00"/>
    <x v="4"/>
    <s v="First Class"/>
    <s v="JO-5481"/>
    <s v="Joshua Davies"/>
    <x v="2"/>
    <x v="3"/>
    <x v="3"/>
    <x v="0"/>
    <x v="0"/>
    <n v="1422.78"/>
    <n v="1"/>
    <n v="0"/>
    <n v="361.64"/>
  </r>
  <r>
    <n v="7000"/>
    <s v="NZ-2025-780894"/>
    <x v="1416"/>
    <d v="2025-06-27T00:00:00"/>
    <x v="3"/>
    <s v="Same Day"/>
    <s v="TI-5685"/>
    <s v="Tiana Davison"/>
    <x v="1"/>
    <x v="1"/>
    <x v="1"/>
    <x v="2"/>
    <x v="5"/>
    <n v="199.62"/>
    <n v="1"/>
    <n v="0.1"/>
    <n v="51.08"/>
  </r>
  <r>
    <n v="7001"/>
    <s v="NZ-2023-417446"/>
    <x v="1226"/>
    <d v="2023-02-14T00:00:00"/>
    <x v="0"/>
    <s v="First Class"/>
    <s v="RI-2393"/>
    <s v="Riley West-Turner"/>
    <x v="2"/>
    <x v="3"/>
    <x v="3"/>
    <x v="0"/>
    <x v="4"/>
    <n v="736.39"/>
    <n v="3"/>
    <n v="0"/>
    <n v="120.37"/>
  </r>
  <r>
    <n v="7002"/>
    <s v="NZ-2022-877236"/>
    <x v="918"/>
    <d v="2022-04-27T00:00:00"/>
    <x v="4"/>
    <s v="Standard Class"/>
    <s v="AN-1402"/>
    <s v="Anna Costello"/>
    <x v="1"/>
    <x v="3"/>
    <x v="3"/>
    <x v="2"/>
    <x v="2"/>
    <n v="1411.52"/>
    <n v="7"/>
    <n v="0.15"/>
    <n v="36.229999999999997"/>
  </r>
  <r>
    <n v="7003"/>
    <s v="NZ-2021-145477"/>
    <x v="1036"/>
    <d v="2021-10-20T00:00:00"/>
    <x v="1"/>
    <s v="First Class"/>
    <s v="AN-9127"/>
    <s v="Andrew Douglas"/>
    <x v="2"/>
    <x v="8"/>
    <x v="8"/>
    <x v="1"/>
    <x v="3"/>
    <n v="1243.6300000000001"/>
    <n v="10"/>
    <n v="0.1"/>
    <n v="96.26"/>
  </r>
  <r>
    <n v="7004"/>
    <s v="NZ-2021-718117"/>
    <x v="220"/>
    <d v="2021-12-09T00:00:00"/>
    <x v="1"/>
    <s v="Second Class"/>
    <s v="JA-5194"/>
    <s v="Jamie Harris"/>
    <x v="2"/>
    <x v="7"/>
    <x v="7"/>
    <x v="2"/>
    <x v="11"/>
    <n v="501.49"/>
    <n v="2"/>
    <n v="0"/>
    <n v="97.25"/>
  </r>
  <r>
    <n v="7005"/>
    <s v="NZ-2021-884661"/>
    <x v="1281"/>
    <d v="2021-09-26T00:00:00"/>
    <x v="1"/>
    <s v="Same Day"/>
    <s v="KA-1152"/>
    <s v="Karen Faulkner"/>
    <x v="2"/>
    <x v="9"/>
    <x v="6"/>
    <x v="2"/>
    <x v="2"/>
    <n v="856.18"/>
    <n v="2"/>
    <n v="0.1"/>
    <n v="176.36"/>
  </r>
  <r>
    <n v="7006"/>
    <s v="NZ-2023-767042"/>
    <x v="1050"/>
    <d v="2023-12-18T00:00:00"/>
    <x v="0"/>
    <s v="Same Day"/>
    <s v="TE-2406"/>
    <s v="Teresa Pollard"/>
    <x v="2"/>
    <x v="6"/>
    <x v="6"/>
    <x v="2"/>
    <x v="2"/>
    <n v="1280.23"/>
    <n v="7"/>
    <n v="0.1"/>
    <n v="129.33000000000001"/>
  </r>
  <r>
    <n v="7007"/>
    <s v="NZ-2024-122437"/>
    <x v="835"/>
    <d v="2024-02-04T00:00:00"/>
    <x v="2"/>
    <s v="Standard Class"/>
    <s v="DE-5032"/>
    <s v="Dean Lewis"/>
    <x v="1"/>
    <x v="7"/>
    <x v="7"/>
    <x v="0"/>
    <x v="0"/>
    <n v="1446.85"/>
    <n v="4"/>
    <n v="0.1"/>
    <n v="46.97"/>
  </r>
  <r>
    <n v="7008"/>
    <s v="NZ-2025-769489"/>
    <x v="1306"/>
    <d v="2025-04-01T00:00:00"/>
    <x v="3"/>
    <s v="First Class"/>
    <s v="LU-7109"/>
    <s v="Luke Peters"/>
    <x v="1"/>
    <x v="1"/>
    <x v="1"/>
    <x v="0"/>
    <x v="6"/>
    <n v="1234.49"/>
    <n v="3"/>
    <n v="0.2"/>
    <n v="21.73"/>
  </r>
  <r>
    <n v="7009"/>
    <s v="NZ-2025-468180"/>
    <x v="367"/>
    <d v="2025-07-02T00:00:00"/>
    <x v="3"/>
    <s v="Same Day"/>
    <s v="ST-3510"/>
    <s v="Stephen Parker"/>
    <x v="0"/>
    <x v="4"/>
    <x v="4"/>
    <x v="2"/>
    <x v="9"/>
    <n v="827.12"/>
    <n v="4"/>
    <n v="0.1"/>
    <n v="177.74"/>
  </r>
  <r>
    <n v="7010"/>
    <s v="NZ-2025-911642"/>
    <x v="1269"/>
    <d v="2025-02-14T00:00:00"/>
    <x v="3"/>
    <s v="Standard Class"/>
    <s v="TA-1077"/>
    <s v="Tania Fuller"/>
    <x v="2"/>
    <x v="9"/>
    <x v="6"/>
    <x v="1"/>
    <x v="7"/>
    <n v="752.21"/>
    <n v="4"/>
    <n v="0.1"/>
    <n v="60.88"/>
  </r>
  <r>
    <n v="7011"/>
    <s v="NZ-2021-688286"/>
    <x v="537"/>
    <d v="2021-12-28T00:00:00"/>
    <x v="1"/>
    <s v="Same Day"/>
    <s v="NI-3715"/>
    <s v="Nicola Ireland"/>
    <x v="0"/>
    <x v="1"/>
    <x v="1"/>
    <x v="2"/>
    <x v="9"/>
    <n v="34.68"/>
    <n v="7"/>
    <n v="0.1"/>
    <n v="6.32"/>
  </r>
  <r>
    <n v="7012"/>
    <s v="NZ-2025-137923"/>
    <x v="469"/>
    <d v="2025-01-30T00:00:00"/>
    <x v="3"/>
    <s v="First Class"/>
    <s v="SA-4068"/>
    <s v="Sam Pritchard-Baldwin"/>
    <x v="0"/>
    <x v="0"/>
    <x v="0"/>
    <x v="1"/>
    <x v="1"/>
    <n v="511.96"/>
    <n v="4"/>
    <n v="0.15"/>
    <n v="52.44"/>
  </r>
  <r>
    <n v="7013"/>
    <s v="NZ-2023-231920"/>
    <x v="670"/>
    <d v="2023-05-06T00:00:00"/>
    <x v="0"/>
    <s v="Second Class"/>
    <s v="RU-9311"/>
    <s v="Russell Brooks"/>
    <x v="1"/>
    <x v="1"/>
    <x v="1"/>
    <x v="1"/>
    <x v="7"/>
    <n v="708.31"/>
    <n v="5"/>
    <n v="0.1"/>
    <n v="160.97"/>
  </r>
  <r>
    <n v="7014"/>
    <s v="NZ-2024-590008"/>
    <x v="1418"/>
    <d v="2024-05-16T00:00:00"/>
    <x v="2"/>
    <s v="Same Day"/>
    <s v="JO-3034"/>
    <s v="Joseph Wratt-O'Brien"/>
    <x v="1"/>
    <x v="3"/>
    <x v="3"/>
    <x v="2"/>
    <x v="5"/>
    <n v="272.73"/>
    <n v="1"/>
    <n v="0.15"/>
    <n v="7.78"/>
  </r>
  <r>
    <n v="7015"/>
    <s v="NZ-2024-918542"/>
    <x v="862"/>
    <d v="2024-01-17T00:00:00"/>
    <x v="2"/>
    <s v="Second Class"/>
    <s v="WE-4859"/>
    <s v="Wendy O'Sullivan-Miles"/>
    <x v="1"/>
    <x v="1"/>
    <x v="1"/>
    <x v="0"/>
    <x v="10"/>
    <n v="502.04"/>
    <n v="1"/>
    <n v="0.15"/>
    <n v="73.92"/>
  </r>
  <r>
    <n v="7016"/>
    <s v="NZ-2023-248116"/>
    <x v="433"/>
    <d v="2023-03-09T00:00:00"/>
    <x v="0"/>
    <s v="Standard Class"/>
    <s v="GR-7189"/>
    <s v="Gregory Thomas-Best"/>
    <x v="2"/>
    <x v="4"/>
    <x v="4"/>
    <x v="2"/>
    <x v="9"/>
    <n v="849.14"/>
    <n v="1"/>
    <n v="0"/>
    <n v="122.49"/>
  </r>
  <r>
    <n v="7017"/>
    <s v="NZ-2021-513621"/>
    <x v="910"/>
    <d v="2021-08-12T00:00:00"/>
    <x v="1"/>
    <s v="First Class"/>
    <s v="DE-1055"/>
    <s v="Dean Tapp"/>
    <x v="0"/>
    <x v="4"/>
    <x v="4"/>
    <x v="2"/>
    <x v="11"/>
    <n v="296.77"/>
    <n v="7"/>
    <n v="0.2"/>
    <n v="17.079999999999998"/>
  </r>
  <r>
    <n v="7018"/>
    <s v="NZ-2021-138352"/>
    <x v="1049"/>
    <d v="2021-11-28T00:00:00"/>
    <x v="1"/>
    <s v="Same Day"/>
    <s v="BE-8453"/>
    <s v="Bella MacDonald"/>
    <x v="2"/>
    <x v="8"/>
    <x v="8"/>
    <x v="0"/>
    <x v="4"/>
    <n v="1442.56"/>
    <n v="1"/>
    <n v="0.1"/>
    <n v="220.89"/>
  </r>
  <r>
    <n v="7019"/>
    <s v="NZ-2024-277901"/>
    <x v="992"/>
    <d v="2024-11-11T00:00:00"/>
    <x v="2"/>
    <s v="Second Class"/>
    <s v="AS-3443"/>
    <s v="Ashlee Edwards"/>
    <x v="2"/>
    <x v="7"/>
    <x v="7"/>
    <x v="0"/>
    <x v="4"/>
    <n v="724.26"/>
    <n v="7"/>
    <n v="0.15"/>
    <n v="31.65"/>
  </r>
  <r>
    <n v="7020"/>
    <s v="NZ-2023-484156"/>
    <x v="1182"/>
    <d v="2023-05-17T00:00:00"/>
    <x v="0"/>
    <s v="First Class"/>
    <s v="DA-9791"/>
    <s v="Danielle Dixon"/>
    <x v="0"/>
    <x v="4"/>
    <x v="4"/>
    <x v="0"/>
    <x v="6"/>
    <n v="402.71"/>
    <n v="7"/>
    <n v="0.2"/>
    <n v="68.540000000000006"/>
  </r>
  <r>
    <n v="7021"/>
    <s v="NZ-2023-782803"/>
    <x v="516"/>
    <d v="2023-06-30T00:00:00"/>
    <x v="0"/>
    <s v="Second Class"/>
    <s v="JA-7004"/>
    <s v="James Pollard"/>
    <x v="0"/>
    <x v="1"/>
    <x v="1"/>
    <x v="0"/>
    <x v="6"/>
    <n v="379.75"/>
    <n v="7"/>
    <n v="0.2"/>
    <n v="13.3"/>
  </r>
  <r>
    <n v="7022"/>
    <s v="NZ-2023-684039"/>
    <x v="1073"/>
    <d v="2023-06-05T00:00:00"/>
    <x v="0"/>
    <s v="Second Class"/>
    <s v="ZA-7214"/>
    <s v="Zara Lucas"/>
    <x v="0"/>
    <x v="9"/>
    <x v="6"/>
    <x v="1"/>
    <x v="7"/>
    <n v="1373.26"/>
    <n v="2"/>
    <n v="0.15"/>
    <n v="3.22"/>
  </r>
  <r>
    <n v="7023"/>
    <s v="NZ-2025-297201"/>
    <x v="829"/>
    <d v="2025-07-06T00:00:00"/>
    <x v="3"/>
    <s v="Second Class"/>
    <s v="WA-6014"/>
    <s v="Wayne Conway"/>
    <x v="2"/>
    <x v="5"/>
    <x v="5"/>
    <x v="1"/>
    <x v="1"/>
    <n v="162.5"/>
    <n v="2"/>
    <n v="0"/>
    <n v="39.43"/>
  </r>
  <r>
    <n v="7024"/>
    <s v="NZ-2023-732831"/>
    <x v="1442"/>
    <d v="2023-10-09T00:00:00"/>
    <x v="0"/>
    <s v="First Class"/>
    <s v="EL-3463"/>
    <s v="Ella Perry"/>
    <x v="0"/>
    <x v="0"/>
    <x v="0"/>
    <x v="2"/>
    <x v="2"/>
    <n v="557.4"/>
    <n v="8"/>
    <n v="0.15"/>
    <n v="114.25"/>
  </r>
  <r>
    <n v="7025"/>
    <s v="NZ-2023-298948"/>
    <x v="689"/>
    <d v="2023-01-08T00:00:00"/>
    <x v="0"/>
    <s v="First Class"/>
    <s v="RO-8150"/>
    <s v="Robert Roberts"/>
    <x v="1"/>
    <x v="4"/>
    <x v="4"/>
    <x v="2"/>
    <x v="9"/>
    <n v="893.95"/>
    <n v="3"/>
    <n v="0.1"/>
    <n v="65.84"/>
  </r>
  <r>
    <n v="7026"/>
    <s v="NZ-2022-482143"/>
    <x v="1078"/>
    <d v="2022-08-21T00:00:00"/>
    <x v="4"/>
    <s v="Same Day"/>
    <s v="PA-2158"/>
    <s v="Paul Henderson"/>
    <x v="2"/>
    <x v="3"/>
    <x v="3"/>
    <x v="2"/>
    <x v="5"/>
    <n v="1376.17"/>
    <n v="1"/>
    <n v="0.15"/>
    <n v="241.83"/>
  </r>
  <r>
    <n v="7027"/>
    <s v="NZ-2022-579346"/>
    <x v="147"/>
    <d v="2022-08-11T00:00:00"/>
    <x v="4"/>
    <s v="Same Day"/>
    <s v="ME-8340"/>
    <s v="Melissa Casey"/>
    <x v="2"/>
    <x v="6"/>
    <x v="6"/>
    <x v="2"/>
    <x v="9"/>
    <n v="472.41"/>
    <n v="10"/>
    <n v="0"/>
    <n v="42.86"/>
  </r>
  <r>
    <n v="7028"/>
    <s v="NZ-2023-120292"/>
    <x v="746"/>
    <d v="2023-05-21T00:00:00"/>
    <x v="0"/>
    <s v="Second Class"/>
    <s v="WA-9486"/>
    <s v="Warren Millar"/>
    <x v="0"/>
    <x v="4"/>
    <x v="4"/>
    <x v="2"/>
    <x v="11"/>
    <n v="196.65"/>
    <n v="5"/>
    <n v="0.1"/>
    <n v="48.63"/>
  </r>
  <r>
    <n v="7029"/>
    <s v="NZ-2022-943918"/>
    <x v="842"/>
    <d v="2022-06-08T00:00:00"/>
    <x v="4"/>
    <s v="Same Day"/>
    <s v="JE-2148"/>
    <s v="Jessica Jeffries-Smith"/>
    <x v="1"/>
    <x v="9"/>
    <x v="6"/>
    <x v="0"/>
    <x v="6"/>
    <n v="710.9"/>
    <n v="1"/>
    <n v="0.15"/>
    <n v="80.900000000000006"/>
  </r>
  <r>
    <n v="7030"/>
    <s v="NZ-2022-581269"/>
    <x v="118"/>
    <d v="2022-04-24T00:00:00"/>
    <x v="4"/>
    <s v="Second Class"/>
    <s v="PE-2413"/>
    <s v="Peter Smith"/>
    <x v="0"/>
    <x v="3"/>
    <x v="3"/>
    <x v="0"/>
    <x v="4"/>
    <n v="275.77"/>
    <n v="4"/>
    <n v="0.15"/>
    <n v="62.93"/>
  </r>
  <r>
    <n v="7031"/>
    <s v="NZ-2025-118061"/>
    <x v="1449"/>
    <d v="2025-07-10T00:00:00"/>
    <x v="3"/>
    <s v="Standard Class"/>
    <s v="DE-2590"/>
    <s v="Deborah Carter"/>
    <x v="0"/>
    <x v="7"/>
    <x v="7"/>
    <x v="2"/>
    <x v="5"/>
    <n v="448.71"/>
    <n v="7"/>
    <n v="0.15"/>
    <n v="81.27"/>
  </r>
  <r>
    <n v="7032"/>
    <s v="NZ-2023-502284"/>
    <x v="604"/>
    <d v="2023-06-13T00:00:00"/>
    <x v="0"/>
    <s v="Second Class"/>
    <s v="DE-4910"/>
    <s v="Dean Edwards"/>
    <x v="2"/>
    <x v="3"/>
    <x v="3"/>
    <x v="2"/>
    <x v="11"/>
    <n v="248.1"/>
    <n v="2"/>
    <n v="0.15"/>
    <n v="41.39"/>
  </r>
  <r>
    <n v="7033"/>
    <s v="NZ-2022-618528"/>
    <x v="234"/>
    <d v="2022-08-02T00:00:00"/>
    <x v="4"/>
    <s v="First Class"/>
    <s v="MA-3552"/>
    <s v="Mackenzie Rickard"/>
    <x v="2"/>
    <x v="5"/>
    <x v="5"/>
    <x v="0"/>
    <x v="0"/>
    <n v="484.93"/>
    <n v="6"/>
    <n v="0.15"/>
    <n v="42.56"/>
  </r>
  <r>
    <n v="7034"/>
    <s v="NZ-2023-925411"/>
    <x v="223"/>
    <d v="2023-09-27T00:00:00"/>
    <x v="0"/>
    <s v="Second Class"/>
    <s v="LI-1264"/>
    <s v="Lisa Giles"/>
    <x v="1"/>
    <x v="5"/>
    <x v="5"/>
    <x v="0"/>
    <x v="10"/>
    <n v="23.62"/>
    <n v="7"/>
    <n v="0.15"/>
    <n v="0.26"/>
  </r>
  <r>
    <n v="7035"/>
    <s v="NZ-2022-556376"/>
    <x v="1176"/>
    <d v="2022-11-06T00:00:00"/>
    <x v="4"/>
    <s v="Same Day"/>
    <s v="GE-1848"/>
    <s v="Georgia Jefferies"/>
    <x v="0"/>
    <x v="3"/>
    <x v="3"/>
    <x v="2"/>
    <x v="5"/>
    <n v="87.91"/>
    <n v="4"/>
    <n v="0.1"/>
    <n v="-0.75"/>
  </r>
  <r>
    <n v="7036"/>
    <s v="NZ-2024-944888"/>
    <x v="205"/>
    <d v="2024-08-02T00:00:00"/>
    <x v="2"/>
    <s v="Same Day"/>
    <s v="TO-4755"/>
    <s v="Todd Coley"/>
    <x v="0"/>
    <x v="8"/>
    <x v="8"/>
    <x v="0"/>
    <x v="4"/>
    <n v="828.96"/>
    <n v="8"/>
    <n v="0.1"/>
    <n v="113.57"/>
  </r>
  <r>
    <n v="7037"/>
    <s v="NZ-2024-393719"/>
    <x v="611"/>
    <d v="2024-01-22T00:00:00"/>
    <x v="2"/>
    <s v="Second Class"/>
    <s v="JA-4712"/>
    <s v="Jackson Taylor"/>
    <x v="0"/>
    <x v="1"/>
    <x v="1"/>
    <x v="2"/>
    <x v="2"/>
    <n v="541.07000000000005"/>
    <n v="2"/>
    <n v="0.2"/>
    <n v="72.12"/>
  </r>
  <r>
    <n v="7038"/>
    <s v="NZ-2022-239679"/>
    <x v="402"/>
    <d v="2022-11-19T00:00:00"/>
    <x v="4"/>
    <s v="First Class"/>
    <s v="JO-1736"/>
    <s v="John Haines"/>
    <x v="1"/>
    <x v="0"/>
    <x v="0"/>
    <x v="1"/>
    <x v="7"/>
    <n v="766.36"/>
    <n v="9"/>
    <n v="0.1"/>
    <n v="144.96"/>
  </r>
  <r>
    <n v="7039"/>
    <s v="NZ-2025-609356"/>
    <x v="638"/>
    <d v="2025-04-27T00:00:00"/>
    <x v="3"/>
    <s v="Same Day"/>
    <s v="JA-9255"/>
    <s v="Jason Rowlands"/>
    <x v="2"/>
    <x v="8"/>
    <x v="8"/>
    <x v="0"/>
    <x v="4"/>
    <n v="26.8"/>
    <n v="6"/>
    <n v="0.15"/>
    <n v="2.76"/>
  </r>
  <r>
    <n v="7040"/>
    <s v="NZ-2021-293526"/>
    <x v="1399"/>
    <d v="2021-10-17T00:00:00"/>
    <x v="1"/>
    <s v="First Class"/>
    <s v="NI-3853"/>
    <s v="Nigel Pope"/>
    <x v="0"/>
    <x v="5"/>
    <x v="5"/>
    <x v="1"/>
    <x v="1"/>
    <n v="1049.2"/>
    <n v="7"/>
    <n v="0"/>
    <n v="236.59"/>
  </r>
  <r>
    <n v="7041"/>
    <s v="NZ-2023-590147"/>
    <x v="789"/>
    <d v="2023-03-29T00:00:00"/>
    <x v="0"/>
    <s v="Standard Class"/>
    <s v="CH-8598"/>
    <s v="Christina Patterson"/>
    <x v="2"/>
    <x v="1"/>
    <x v="1"/>
    <x v="1"/>
    <x v="8"/>
    <n v="372.97"/>
    <n v="8"/>
    <n v="0.2"/>
    <n v="-3.65"/>
  </r>
  <r>
    <n v="7042"/>
    <s v="NZ-2022-505897"/>
    <x v="1248"/>
    <d v="2022-05-12T00:00:00"/>
    <x v="4"/>
    <s v="Standard Class"/>
    <s v="JA-4433"/>
    <s v="James Stevens"/>
    <x v="2"/>
    <x v="1"/>
    <x v="1"/>
    <x v="0"/>
    <x v="6"/>
    <n v="1305.1099999999999"/>
    <n v="3"/>
    <n v="0.15"/>
    <n v="24.71"/>
  </r>
  <r>
    <n v="7043"/>
    <s v="NZ-2025-324412"/>
    <x v="1283"/>
    <d v="2025-05-31T00:00:00"/>
    <x v="3"/>
    <s v="Second Class"/>
    <s v="CH-9289"/>
    <s v="Christopher Williams"/>
    <x v="0"/>
    <x v="5"/>
    <x v="5"/>
    <x v="0"/>
    <x v="10"/>
    <n v="25.69"/>
    <n v="7"/>
    <n v="0.15"/>
    <n v="0.02"/>
  </r>
  <r>
    <n v="7044"/>
    <s v="NZ-2023-535344"/>
    <x v="1232"/>
    <d v="2023-08-18T00:00:00"/>
    <x v="0"/>
    <s v="Same Day"/>
    <s v="HE-4052"/>
    <s v="Heather Reid"/>
    <x v="2"/>
    <x v="3"/>
    <x v="3"/>
    <x v="1"/>
    <x v="3"/>
    <n v="679.86"/>
    <n v="2"/>
    <n v="0.1"/>
    <n v="146.06"/>
  </r>
  <r>
    <n v="7045"/>
    <s v="NZ-2024-741849"/>
    <x v="534"/>
    <d v="2024-05-26T00:00:00"/>
    <x v="2"/>
    <s v="Standard Class"/>
    <s v="AN-5643"/>
    <s v="Anna Ward-Coleman"/>
    <x v="2"/>
    <x v="6"/>
    <x v="6"/>
    <x v="1"/>
    <x v="8"/>
    <n v="1226.2"/>
    <n v="2"/>
    <n v="0.1"/>
    <n v="33.08"/>
  </r>
  <r>
    <n v="7046"/>
    <s v="NZ-2022-693746"/>
    <x v="810"/>
    <d v="2022-08-10T00:00:00"/>
    <x v="4"/>
    <s v="Standard Class"/>
    <s v="SA-8561"/>
    <s v="Sarah Gordon"/>
    <x v="0"/>
    <x v="5"/>
    <x v="5"/>
    <x v="0"/>
    <x v="10"/>
    <n v="1318.19"/>
    <n v="1"/>
    <n v="0.2"/>
    <n v="284.52"/>
  </r>
  <r>
    <n v="7047"/>
    <s v="NZ-2023-586151"/>
    <x v="796"/>
    <d v="2023-10-14T00:00:00"/>
    <x v="0"/>
    <s v="Standard Class"/>
    <s v="AS-3002"/>
    <s v="Ashley Harris"/>
    <x v="0"/>
    <x v="2"/>
    <x v="2"/>
    <x v="1"/>
    <x v="8"/>
    <n v="384.71"/>
    <n v="2"/>
    <n v="0.15"/>
    <n v="33.729999999999997"/>
  </r>
  <r>
    <n v="7048"/>
    <s v="NZ-2024-895497"/>
    <x v="1438"/>
    <d v="2024-03-12T00:00:00"/>
    <x v="2"/>
    <s v="Second Class"/>
    <s v="HA-2622"/>
    <s v="Harley Johnston"/>
    <x v="2"/>
    <x v="0"/>
    <x v="0"/>
    <x v="1"/>
    <x v="7"/>
    <n v="160.43"/>
    <n v="1"/>
    <n v="0.1"/>
    <n v="3.92"/>
  </r>
  <r>
    <n v="7049"/>
    <s v="NZ-2025-864149"/>
    <x v="1268"/>
    <d v="2025-05-25T00:00:00"/>
    <x v="3"/>
    <s v="Second Class"/>
    <s v="AS-8131"/>
    <s v="Ashton Taylor"/>
    <x v="1"/>
    <x v="4"/>
    <x v="4"/>
    <x v="2"/>
    <x v="2"/>
    <n v="1271.8499999999999"/>
    <n v="2"/>
    <n v="0.1"/>
    <n v="254.98"/>
  </r>
  <r>
    <n v="7050"/>
    <s v="NZ-2022-702120"/>
    <x v="860"/>
    <d v="2022-06-27T00:00:00"/>
    <x v="4"/>
    <s v="Second Class"/>
    <s v="DA-5923"/>
    <s v="David Shepherd"/>
    <x v="2"/>
    <x v="9"/>
    <x v="6"/>
    <x v="1"/>
    <x v="7"/>
    <n v="60.22"/>
    <n v="2"/>
    <n v="0"/>
    <n v="5.97"/>
  </r>
  <r>
    <n v="7051"/>
    <s v="NZ-2023-313283"/>
    <x v="1379"/>
    <d v="2023-02-07T00:00:00"/>
    <x v="0"/>
    <s v="Standard Class"/>
    <s v="JA-1444"/>
    <s v="James Allerby"/>
    <x v="0"/>
    <x v="5"/>
    <x v="5"/>
    <x v="1"/>
    <x v="3"/>
    <n v="1395.76"/>
    <n v="2"/>
    <n v="0.1"/>
    <n v="256.73"/>
  </r>
  <r>
    <n v="7052"/>
    <s v="NZ-2021-372935"/>
    <x v="435"/>
    <d v="2021-08-10T00:00:00"/>
    <x v="1"/>
    <s v="First Class"/>
    <s v="JU-1755"/>
    <s v="Justin Searle-Mitchell"/>
    <x v="0"/>
    <x v="6"/>
    <x v="6"/>
    <x v="0"/>
    <x v="4"/>
    <n v="248.14"/>
    <n v="3"/>
    <n v="0.15"/>
    <n v="16.440000000000001"/>
  </r>
  <r>
    <n v="7053"/>
    <s v="NZ-2022-660034"/>
    <x v="489"/>
    <d v="2022-06-10T00:00:00"/>
    <x v="4"/>
    <s v="Same Day"/>
    <s v="AN-5514"/>
    <s v="Andrew Craig"/>
    <x v="1"/>
    <x v="0"/>
    <x v="0"/>
    <x v="2"/>
    <x v="2"/>
    <n v="586.79"/>
    <n v="1"/>
    <n v="0"/>
    <n v="115.36"/>
  </r>
  <r>
    <n v="7054"/>
    <s v="NZ-2025-262533"/>
    <x v="1158"/>
    <d v="2025-04-01T00:00:00"/>
    <x v="3"/>
    <s v="First Class"/>
    <s v="JO-3312"/>
    <s v="Joanne Curtis"/>
    <x v="0"/>
    <x v="1"/>
    <x v="1"/>
    <x v="2"/>
    <x v="2"/>
    <n v="356.3"/>
    <n v="5"/>
    <n v="0.15"/>
    <n v="63.24"/>
  </r>
  <r>
    <n v="7055"/>
    <s v="NZ-2023-427205"/>
    <x v="68"/>
    <d v="2023-10-05T00:00:00"/>
    <x v="0"/>
    <s v="Same Day"/>
    <s v="DA-8215"/>
    <s v="David Vercoe-Hughes"/>
    <x v="1"/>
    <x v="0"/>
    <x v="0"/>
    <x v="0"/>
    <x v="0"/>
    <n v="844.8"/>
    <n v="8"/>
    <n v="0.2"/>
    <n v="80.430000000000007"/>
  </r>
  <r>
    <n v="7056"/>
    <s v="NZ-2023-777659"/>
    <x v="1133"/>
    <d v="2023-05-27T00:00:00"/>
    <x v="0"/>
    <s v="Same Day"/>
    <s v="MA-6456"/>
    <s v="Mathew Short"/>
    <x v="1"/>
    <x v="2"/>
    <x v="2"/>
    <x v="0"/>
    <x v="10"/>
    <n v="349.45"/>
    <n v="8"/>
    <n v="0.1"/>
    <n v="49.09"/>
  </r>
  <r>
    <n v="7057"/>
    <s v="NZ-2022-652862"/>
    <x v="648"/>
    <d v="2022-12-18T00:00:00"/>
    <x v="4"/>
    <s v="Second Class"/>
    <s v="CH-6514"/>
    <s v="Christopher Day"/>
    <x v="1"/>
    <x v="4"/>
    <x v="4"/>
    <x v="1"/>
    <x v="7"/>
    <n v="602.23"/>
    <n v="8"/>
    <n v="0.2"/>
    <n v="126.86"/>
  </r>
  <r>
    <n v="7058"/>
    <s v="NZ-2023-160781"/>
    <x v="768"/>
    <d v="2023-04-21T00:00:00"/>
    <x v="0"/>
    <s v="Standard Class"/>
    <s v="GE-5963"/>
    <s v="Georgia Shaw"/>
    <x v="0"/>
    <x v="3"/>
    <x v="3"/>
    <x v="1"/>
    <x v="3"/>
    <n v="763.38"/>
    <n v="1"/>
    <n v="0"/>
    <n v="178.62"/>
  </r>
  <r>
    <n v="7059"/>
    <s v="NZ-2023-961589"/>
    <x v="478"/>
    <d v="2023-12-12T00:00:00"/>
    <x v="0"/>
    <s v="Same Day"/>
    <s v="DE-3726"/>
    <s v="Dean Mason"/>
    <x v="1"/>
    <x v="4"/>
    <x v="4"/>
    <x v="1"/>
    <x v="1"/>
    <n v="1274.44"/>
    <n v="8"/>
    <n v="0.15"/>
    <n v="82.62"/>
  </r>
  <r>
    <n v="7060"/>
    <s v="NZ-2023-373823"/>
    <x v="229"/>
    <d v="2023-04-17T00:00:00"/>
    <x v="0"/>
    <s v="Same Day"/>
    <s v="BR-7873"/>
    <s v="Brendan Seymour"/>
    <x v="2"/>
    <x v="6"/>
    <x v="6"/>
    <x v="2"/>
    <x v="9"/>
    <n v="622.73"/>
    <n v="10"/>
    <n v="0.15"/>
    <n v="93.62"/>
  </r>
  <r>
    <n v="7061"/>
    <s v="NZ-2024-717650"/>
    <x v="244"/>
    <d v="2024-12-31T00:00:00"/>
    <x v="2"/>
    <s v="Second Class"/>
    <s v="SA-7375"/>
    <s v="Sandra Burns"/>
    <x v="1"/>
    <x v="4"/>
    <x v="4"/>
    <x v="1"/>
    <x v="3"/>
    <n v="143.72999999999999"/>
    <n v="2"/>
    <n v="0.1"/>
    <n v="-0.96"/>
  </r>
  <r>
    <n v="7062"/>
    <s v="NZ-2023-208124"/>
    <x v="1293"/>
    <d v="2023-02-04T00:00:00"/>
    <x v="0"/>
    <s v="Standard Class"/>
    <s v="KE-6431"/>
    <s v="Kevin Lewis"/>
    <x v="2"/>
    <x v="3"/>
    <x v="3"/>
    <x v="0"/>
    <x v="4"/>
    <n v="1342.93"/>
    <n v="1"/>
    <n v="0"/>
    <n v="161.78"/>
  </r>
  <r>
    <n v="7063"/>
    <s v="NZ-2025-592932"/>
    <x v="422"/>
    <d v="2025-05-10T00:00:00"/>
    <x v="3"/>
    <s v="Same Day"/>
    <s v="DA-6551"/>
    <s v="David McGregor-Martin"/>
    <x v="1"/>
    <x v="5"/>
    <x v="5"/>
    <x v="0"/>
    <x v="4"/>
    <n v="631.14"/>
    <n v="10"/>
    <n v="0.15"/>
    <n v="145.55000000000001"/>
  </r>
  <r>
    <n v="7064"/>
    <s v="NZ-2023-271415"/>
    <x v="128"/>
    <d v="2023-08-19T00:00:00"/>
    <x v="0"/>
    <s v="Standard Class"/>
    <s v="CH-4339"/>
    <s v="Christopher Drummond"/>
    <x v="1"/>
    <x v="2"/>
    <x v="2"/>
    <x v="2"/>
    <x v="2"/>
    <n v="1454.82"/>
    <n v="3"/>
    <n v="0.2"/>
    <n v="7.0000000000000007E-2"/>
  </r>
  <r>
    <n v="7065"/>
    <s v="NZ-2021-391991"/>
    <x v="836"/>
    <d v="2021-12-02T00:00:00"/>
    <x v="1"/>
    <s v="Standard Class"/>
    <s v="KE-7869"/>
    <s v="Kelly Scott"/>
    <x v="0"/>
    <x v="6"/>
    <x v="6"/>
    <x v="0"/>
    <x v="10"/>
    <n v="808.51"/>
    <n v="9"/>
    <n v="0.15"/>
    <n v="91.4"/>
  </r>
  <r>
    <n v="7066"/>
    <s v="NZ-2022-781794"/>
    <x v="812"/>
    <d v="2022-04-15T00:00:00"/>
    <x v="4"/>
    <s v="First Class"/>
    <s v="SO-8441"/>
    <s v="Sophie Lamb"/>
    <x v="0"/>
    <x v="8"/>
    <x v="8"/>
    <x v="1"/>
    <x v="1"/>
    <n v="1486.82"/>
    <n v="10"/>
    <n v="0.1"/>
    <n v="278.27"/>
  </r>
  <r>
    <n v="7067"/>
    <s v="NZ-2023-916436"/>
    <x v="389"/>
    <d v="2024-01-03T00:00:00"/>
    <x v="2"/>
    <s v="Same Day"/>
    <s v="SA-3090"/>
    <s v="Sarah Hansen"/>
    <x v="0"/>
    <x v="7"/>
    <x v="7"/>
    <x v="1"/>
    <x v="8"/>
    <n v="141.25"/>
    <n v="8"/>
    <n v="0"/>
    <n v="2.2000000000000002"/>
  </r>
  <r>
    <n v="7068"/>
    <s v="NZ-2021-580327"/>
    <x v="221"/>
    <d v="2021-09-17T00:00:00"/>
    <x v="1"/>
    <s v="Standard Class"/>
    <s v="LI-8505"/>
    <s v="Liam George"/>
    <x v="0"/>
    <x v="9"/>
    <x v="6"/>
    <x v="0"/>
    <x v="10"/>
    <n v="1293.8"/>
    <n v="2"/>
    <n v="0.1"/>
    <n v="302.83"/>
  </r>
  <r>
    <n v="7069"/>
    <s v="NZ-2024-612193"/>
    <x v="683"/>
    <d v="2024-06-15T00:00:00"/>
    <x v="2"/>
    <s v="Second Class"/>
    <s v="PE-7685"/>
    <s v="Peyton Thompson"/>
    <x v="0"/>
    <x v="6"/>
    <x v="6"/>
    <x v="1"/>
    <x v="1"/>
    <n v="1165.1300000000001"/>
    <n v="4"/>
    <n v="0.1"/>
    <n v="121.16"/>
  </r>
  <r>
    <n v="7070"/>
    <s v="NZ-2023-752706"/>
    <x v="1153"/>
    <d v="2023-03-02T00:00:00"/>
    <x v="0"/>
    <s v="Same Day"/>
    <s v="DE-4301"/>
    <s v="Debra Gilmore"/>
    <x v="2"/>
    <x v="8"/>
    <x v="8"/>
    <x v="2"/>
    <x v="9"/>
    <n v="1292.8"/>
    <n v="3"/>
    <n v="0.2"/>
    <n v="59.57"/>
  </r>
  <r>
    <n v="7071"/>
    <s v="NZ-2025-307498"/>
    <x v="501"/>
    <d v="2025-07-10T00:00:00"/>
    <x v="3"/>
    <s v="Same Day"/>
    <s v="VI-9202"/>
    <s v="Victoria Humphrey"/>
    <x v="2"/>
    <x v="7"/>
    <x v="7"/>
    <x v="2"/>
    <x v="2"/>
    <n v="1203.52"/>
    <n v="9"/>
    <n v="0.1"/>
    <n v="264.70999999999998"/>
  </r>
  <r>
    <n v="7072"/>
    <s v="NZ-2021-759331"/>
    <x v="302"/>
    <d v="2021-07-21T00:00:00"/>
    <x v="1"/>
    <s v="First Class"/>
    <s v="RI-1852"/>
    <s v="Richard Thompson-Ireland"/>
    <x v="0"/>
    <x v="5"/>
    <x v="5"/>
    <x v="2"/>
    <x v="5"/>
    <n v="1116.25"/>
    <n v="8"/>
    <n v="0.15"/>
    <n v="32.85"/>
  </r>
  <r>
    <n v="7073"/>
    <s v="NZ-2024-510791"/>
    <x v="801"/>
    <d v="2024-10-31T00:00:00"/>
    <x v="2"/>
    <s v="First Class"/>
    <s v="LO-1796"/>
    <s v="Logan Logan"/>
    <x v="0"/>
    <x v="1"/>
    <x v="1"/>
    <x v="2"/>
    <x v="5"/>
    <n v="1221.71"/>
    <n v="10"/>
    <n v="0"/>
    <n v="128.79"/>
  </r>
  <r>
    <n v="7074"/>
    <s v="NZ-2023-799919"/>
    <x v="757"/>
    <d v="2023-04-07T00:00:00"/>
    <x v="0"/>
    <s v="Standard Class"/>
    <s v="AN-5891"/>
    <s v="Andrew Webby"/>
    <x v="2"/>
    <x v="6"/>
    <x v="6"/>
    <x v="1"/>
    <x v="3"/>
    <n v="1178.3599999999999"/>
    <n v="3"/>
    <n v="0.2"/>
    <n v="73.34"/>
  </r>
  <r>
    <n v="7075"/>
    <s v="NZ-2025-474534"/>
    <x v="584"/>
    <d v="2025-03-15T00:00:00"/>
    <x v="3"/>
    <s v="Standard Class"/>
    <s v="PA-8520"/>
    <s v="Patricia Bell-Toms"/>
    <x v="0"/>
    <x v="5"/>
    <x v="5"/>
    <x v="0"/>
    <x v="6"/>
    <n v="41.83"/>
    <n v="8"/>
    <n v="0.15"/>
    <n v="-0.32"/>
  </r>
  <r>
    <n v="7076"/>
    <s v="NZ-2022-298325"/>
    <x v="1400"/>
    <d v="2022-07-06T00:00:00"/>
    <x v="4"/>
    <s v="First Class"/>
    <s v="JA-6301"/>
    <s v="Jack Mason"/>
    <x v="1"/>
    <x v="3"/>
    <x v="3"/>
    <x v="1"/>
    <x v="1"/>
    <n v="580.72"/>
    <n v="6"/>
    <n v="0.1"/>
    <n v="81.16"/>
  </r>
  <r>
    <n v="7077"/>
    <s v="NZ-2023-277838"/>
    <x v="965"/>
    <d v="2023-08-12T00:00:00"/>
    <x v="0"/>
    <s v="Standard Class"/>
    <s v="AM-5047"/>
    <s v="Amy Patchett"/>
    <x v="2"/>
    <x v="1"/>
    <x v="1"/>
    <x v="1"/>
    <x v="7"/>
    <n v="1415.04"/>
    <n v="4"/>
    <n v="0.1"/>
    <n v="56.9"/>
  </r>
  <r>
    <n v="7078"/>
    <s v="NZ-2022-234385"/>
    <x v="431"/>
    <d v="2022-01-06T00:00:00"/>
    <x v="4"/>
    <s v="Standard Class"/>
    <s v="LI-4592"/>
    <s v="Liam Turner"/>
    <x v="0"/>
    <x v="2"/>
    <x v="2"/>
    <x v="0"/>
    <x v="6"/>
    <n v="295.3"/>
    <n v="7"/>
    <n v="0.2"/>
    <n v="20.92"/>
  </r>
  <r>
    <n v="7079"/>
    <s v="NZ-2025-612596"/>
    <x v="338"/>
    <d v="2025-01-12T00:00:00"/>
    <x v="3"/>
    <s v="Second Class"/>
    <s v="JE-8765"/>
    <s v="Jessica Caldwell"/>
    <x v="1"/>
    <x v="1"/>
    <x v="1"/>
    <x v="2"/>
    <x v="11"/>
    <n v="357.35"/>
    <n v="7"/>
    <n v="0.1"/>
    <n v="62.89"/>
  </r>
  <r>
    <n v="7080"/>
    <s v="NZ-2025-253280"/>
    <x v="792"/>
    <d v="2025-03-01T00:00:00"/>
    <x v="3"/>
    <s v="First Class"/>
    <s v="KE-9390"/>
    <s v="Kevin Knight"/>
    <x v="2"/>
    <x v="5"/>
    <x v="5"/>
    <x v="2"/>
    <x v="2"/>
    <n v="1067.01"/>
    <n v="7"/>
    <n v="0.1"/>
    <n v="168.89"/>
  </r>
  <r>
    <n v="7081"/>
    <s v="NZ-2025-762351"/>
    <x v="1426"/>
    <d v="2025-02-05T00:00:00"/>
    <x v="3"/>
    <s v="Second Class"/>
    <s v="LU-5511"/>
    <s v="Luke Smith"/>
    <x v="1"/>
    <x v="5"/>
    <x v="5"/>
    <x v="1"/>
    <x v="1"/>
    <n v="112.56"/>
    <n v="6"/>
    <n v="0.1"/>
    <n v="6.73"/>
  </r>
  <r>
    <n v="7082"/>
    <s v="NZ-2023-344964"/>
    <x v="101"/>
    <d v="2023-02-21T00:00:00"/>
    <x v="0"/>
    <s v="Standard Class"/>
    <s v="GR-4482"/>
    <s v="Graham Craven"/>
    <x v="1"/>
    <x v="0"/>
    <x v="0"/>
    <x v="2"/>
    <x v="9"/>
    <n v="985.58"/>
    <n v="2"/>
    <n v="0"/>
    <n v="110.64"/>
  </r>
  <r>
    <n v="7083"/>
    <s v="NZ-2021-232474"/>
    <x v="1340"/>
    <d v="2021-08-28T00:00:00"/>
    <x v="1"/>
    <s v="Standard Class"/>
    <s v="CA-5358"/>
    <s v="Carolyn Nicholson"/>
    <x v="2"/>
    <x v="3"/>
    <x v="3"/>
    <x v="0"/>
    <x v="0"/>
    <n v="1097.8900000000001"/>
    <n v="3"/>
    <n v="0.1"/>
    <n v="270.45999999999998"/>
  </r>
  <r>
    <n v="7084"/>
    <s v="NZ-2022-427035"/>
    <x v="40"/>
    <d v="2022-07-07T00:00:00"/>
    <x v="4"/>
    <s v="Second Class"/>
    <s v="CH-4321"/>
    <s v="Christian Burton"/>
    <x v="0"/>
    <x v="0"/>
    <x v="0"/>
    <x v="0"/>
    <x v="0"/>
    <n v="966.76"/>
    <n v="7"/>
    <n v="0.2"/>
    <n v="16.22"/>
  </r>
  <r>
    <n v="7085"/>
    <s v="NZ-2021-520956"/>
    <x v="793"/>
    <d v="2021-12-11T00:00:00"/>
    <x v="1"/>
    <s v="First Class"/>
    <s v="JA-7680"/>
    <s v="Janet Cunningham"/>
    <x v="2"/>
    <x v="6"/>
    <x v="6"/>
    <x v="1"/>
    <x v="1"/>
    <n v="1278.46"/>
    <n v="4"/>
    <n v="0"/>
    <n v="301.69"/>
  </r>
  <r>
    <n v="7086"/>
    <s v="NZ-2025-728337"/>
    <x v="1213"/>
    <d v="2025-05-22T00:00:00"/>
    <x v="3"/>
    <s v="First Class"/>
    <s v="JU-4897"/>
    <s v="Judith Anderson-Bailey"/>
    <x v="2"/>
    <x v="9"/>
    <x v="6"/>
    <x v="0"/>
    <x v="0"/>
    <n v="1099.68"/>
    <n v="7"/>
    <n v="0.15"/>
    <n v="226.22"/>
  </r>
  <r>
    <n v="7087"/>
    <s v="NZ-2024-977468"/>
    <x v="1440"/>
    <d v="2024-08-13T00:00:00"/>
    <x v="2"/>
    <s v="Standard Class"/>
    <s v="AN-4789"/>
    <s v="Ann Banks"/>
    <x v="1"/>
    <x v="3"/>
    <x v="3"/>
    <x v="1"/>
    <x v="8"/>
    <n v="33.590000000000003"/>
    <n v="4"/>
    <n v="0.15"/>
    <n v="0.85"/>
  </r>
  <r>
    <n v="7088"/>
    <s v="NZ-2025-959836"/>
    <x v="1363"/>
    <d v="2025-02-14T00:00:00"/>
    <x v="3"/>
    <s v="Second Class"/>
    <s v="ST-8343"/>
    <s v="Stephen Hoare"/>
    <x v="2"/>
    <x v="7"/>
    <x v="7"/>
    <x v="1"/>
    <x v="7"/>
    <n v="1237.27"/>
    <n v="1"/>
    <n v="0.2"/>
    <n v="112.24"/>
  </r>
  <r>
    <n v="7089"/>
    <s v="NZ-2024-138556"/>
    <x v="1041"/>
    <d v="2024-04-24T00:00:00"/>
    <x v="2"/>
    <s v="Same Day"/>
    <s v="TA-9775"/>
    <s v="Tai Allan-Newman"/>
    <x v="2"/>
    <x v="8"/>
    <x v="8"/>
    <x v="1"/>
    <x v="1"/>
    <n v="108.71"/>
    <n v="9"/>
    <n v="0.15"/>
    <n v="6.05"/>
  </r>
  <r>
    <n v="7090"/>
    <s v="NZ-2021-574598"/>
    <x v="1247"/>
    <d v="2021-10-16T00:00:00"/>
    <x v="1"/>
    <s v="Standard Class"/>
    <s v="KA-7663"/>
    <s v="Kathleen Hughes"/>
    <x v="1"/>
    <x v="6"/>
    <x v="6"/>
    <x v="0"/>
    <x v="0"/>
    <n v="816.74"/>
    <n v="6"/>
    <n v="0.15"/>
    <n v="174.85"/>
  </r>
  <r>
    <n v="7091"/>
    <s v="NZ-2022-405243"/>
    <x v="1031"/>
    <d v="2022-12-28T00:00:00"/>
    <x v="4"/>
    <s v="Second Class"/>
    <s v="WA-3699"/>
    <s v="Wayne Rose-Little"/>
    <x v="0"/>
    <x v="5"/>
    <x v="5"/>
    <x v="1"/>
    <x v="1"/>
    <n v="179.36"/>
    <n v="8"/>
    <n v="0.1"/>
    <n v="42.44"/>
  </r>
  <r>
    <n v="7092"/>
    <s v="NZ-2024-342116"/>
    <x v="889"/>
    <d v="2024-06-11T00:00:00"/>
    <x v="2"/>
    <s v="Same Day"/>
    <s v="TI-9158"/>
    <s v="Tia Crawford"/>
    <x v="1"/>
    <x v="4"/>
    <x v="4"/>
    <x v="1"/>
    <x v="3"/>
    <n v="893.9"/>
    <n v="5"/>
    <n v="0.2"/>
    <n v="17.98"/>
  </r>
  <r>
    <n v="7093"/>
    <s v="NZ-2024-627538"/>
    <x v="1297"/>
    <d v="2024-10-28T00:00:00"/>
    <x v="2"/>
    <s v="First Class"/>
    <s v="ST-7107"/>
    <s v="Steven Reid"/>
    <x v="0"/>
    <x v="4"/>
    <x v="4"/>
    <x v="2"/>
    <x v="11"/>
    <n v="958.19"/>
    <n v="7"/>
    <n v="0.1"/>
    <n v="172.48"/>
  </r>
  <r>
    <n v="7094"/>
    <s v="NZ-2025-225081"/>
    <x v="1095"/>
    <d v="2025-05-24T00:00:00"/>
    <x v="3"/>
    <s v="Standard Class"/>
    <s v="EL-8658"/>
    <s v="Elizabeth Healy"/>
    <x v="0"/>
    <x v="3"/>
    <x v="3"/>
    <x v="0"/>
    <x v="10"/>
    <n v="929.59"/>
    <n v="8"/>
    <n v="0.2"/>
    <n v="191.98"/>
  </r>
  <r>
    <n v="7095"/>
    <s v="NZ-2025-244480"/>
    <x v="1205"/>
    <d v="2025-02-07T00:00:00"/>
    <x v="3"/>
    <s v="Second Class"/>
    <s v="DE-1138"/>
    <s v="Denise Rose-Watkins"/>
    <x v="2"/>
    <x v="3"/>
    <x v="3"/>
    <x v="1"/>
    <x v="8"/>
    <n v="272.93"/>
    <n v="5"/>
    <n v="0.2"/>
    <n v="48.96"/>
  </r>
  <r>
    <n v="7096"/>
    <s v="NZ-2024-779670"/>
    <x v="1371"/>
    <d v="2024-11-11T00:00:00"/>
    <x v="2"/>
    <s v="Standard Class"/>
    <s v="PH-8766"/>
    <s v="Philip Atkinson"/>
    <x v="2"/>
    <x v="7"/>
    <x v="7"/>
    <x v="2"/>
    <x v="11"/>
    <n v="382.19"/>
    <n v="9"/>
    <n v="0.15"/>
    <n v="6.84"/>
  </r>
  <r>
    <n v="7097"/>
    <s v="NZ-2022-850327"/>
    <x v="1304"/>
    <d v="2022-04-29T00:00:00"/>
    <x v="4"/>
    <s v="First Class"/>
    <s v="RE-7109"/>
    <s v="Rebekah Harrison-Watts"/>
    <x v="1"/>
    <x v="1"/>
    <x v="1"/>
    <x v="0"/>
    <x v="6"/>
    <n v="786.5"/>
    <n v="1"/>
    <n v="0"/>
    <n v="95.6"/>
  </r>
  <r>
    <n v="7098"/>
    <s v="NZ-2024-527256"/>
    <x v="935"/>
    <d v="2024-08-22T00:00:00"/>
    <x v="2"/>
    <s v="First Class"/>
    <s v="SA-8609"/>
    <s v="Sandra Nash"/>
    <x v="1"/>
    <x v="9"/>
    <x v="6"/>
    <x v="2"/>
    <x v="11"/>
    <n v="528.65"/>
    <n v="4"/>
    <n v="0.1"/>
    <n v="66.319999999999993"/>
  </r>
  <r>
    <n v="7099"/>
    <s v="NZ-2021-137273"/>
    <x v="53"/>
    <d v="2021-09-18T00:00:00"/>
    <x v="1"/>
    <s v="Second Class"/>
    <s v="ST-1893"/>
    <s v="Stephen Donaldson"/>
    <x v="2"/>
    <x v="7"/>
    <x v="7"/>
    <x v="0"/>
    <x v="0"/>
    <n v="1442.16"/>
    <n v="10"/>
    <n v="0.2"/>
    <n v="170.9"/>
  </r>
  <r>
    <n v="7100"/>
    <s v="NZ-2022-153672"/>
    <x v="1176"/>
    <d v="2022-11-06T00:00:00"/>
    <x v="4"/>
    <s v="First Class"/>
    <s v="AS-2778"/>
    <s v="Ashley Carpenter-Oliver"/>
    <x v="0"/>
    <x v="3"/>
    <x v="3"/>
    <x v="2"/>
    <x v="9"/>
    <n v="324.2"/>
    <n v="3"/>
    <n v="0.1"/>
    <n v="72.650000000000006"/>
  </r>
  <r>
    <n v="7101"/>
    <s v="NZ-2021-835665"/>
    <x v="133"/>
    <d v="2021-08-05T00:00:00"/>
    <x v="1"/>
    <s v="Second Class"/>
    <s v="AL-9502"/>
    <s v="Alexander Anderson"/>
    <x v="1"/>
    <x v="7"/>
    <x v="7"/>
    <x v="1"/>
    <x v="7"/>
    <n v="1169.2"/>
    <n v="1"/>
    <n v="0.15"/>
    <n v="101.38"/>
  </r>
  <r>
    <n v="7102"/>
    <s v="NZ-2022-153019"/>
    <x v="624"/>
    <d v="2022-06-03T00:00:00"/>
    <x v="4"/>
    <s v="Second Class"/>
    <s v="VI-7034"/>
    <s v="Victoria Jamieson"/>
    <x v="0"/>
    <x v="1"/>
    <x v="1"/>
    <x v="1"/>
    <x v="7"/>
    <n v="1429.89"/>
    <n v="1"/>
    <n v="0"/>
    <n v="185.25"/>
  </r>
  <r>
    <n v="7103"/>
    <s v="NZ-2024-374353"/>
    <x v="1345"/>
    <d v="2024-11-30T00:00:00"/>
    <x v="2"/>
    <s v="Standard Class"/>
    <s v="JE-3786"/>
    <s v="Jessica Flood"/>
    <x v="1"/>
    <x v="3"/>
    <x v="3"/>
    <x v="0"/>
    <x v="4"/>
    <n v="1234.3900000000001"/>
    <n v="1"/>
    <n v="0.1"/>
    <n v="318.52999999999997"/>
  </r>
  <r>
    <n v="7104"/>
    <s v="NZ-2025-382708"/>
    <x v="1115"/>
    <d v="2025-07-02T00:00:00"/>
    <x v="3"/>
    <s v="Second Class"/>
    <s v="RO-4452"/>
    <s v="Robert Osborne"/>
    <x v="1"/>
    <x v="5"/>
    <x v="5"/>
    <x v="2"/>
    <x v="5"/>
    <n v="1004.67"/>
    <n v="1"/>
    <n v="0.2"/>
    <n v="200.11"/>
  </r>
  <r>
    <n v="7105"/>
    <s v="NZ-2023-318559"/>
    <x v="813"/>
    <d v="2023-08-08T00:00:00"/>
    <x v="0"/>
    <s v="Standard Class"/>
    <s v="NI-7244"/>
    <s v="Nigel Love"/>
    <x v="1"/>
    <x v="4"/>
    <x v="4"/>
    <x v="0"/>
    <x v="6"/>
    <n v="847.01"/>
    <n v="1"/>
    <n v="0.15"/>
    <n v="12.23"/>
  </r>
  <r>
    <n v="7106"/>
    <s v="NZ-2023-182290"/>
    <x v="245"/>
    <d v="2023-05-12T00:00:00"/>
    <x v="0"/>
    <s v="First Class"/>
    <s v="MI-7940"/>
    <s v="Michael Gilchrist"/>
    <x v="0"/>
    <x v="2"/>
    <x v="2"/>
    <x v="0"/>
    <x v="10"/>
    <n v="1421.07"/>
    <n v="1"/>
    <n v="0"/>
    <n v="298.56"/>
  </r>
  <r>
    <n v="7107"/>
    <s v="NZ-2025-114271"/>
    <x v="792"/>
    <d v="2025-02-26T00:00:00"/>
    <x v="3"/>
    <s v="Same Day"/>
    <s v="BE-1164"/>
    <s v="Ben O'Connell-Kirk"/>
    <x v="1"/>
    <x v="6"/>
    <x v="6"/>
    <x v="2"/>
    <x v="11"/>
    <n v="840.49"/>
    <n v="5"/>
    <n v="0.1"/>
    <n v="8.11"/>
  </r>
  <r>
    <n v="7108"/>
    <s v="NZ-2023-209046"/>
    <x v="659"/>
    <d v="2023-01-30T00:00:00"/>
    <x v="0"/>
    <s v="Second Class"/>
    <s v="JO-7080"/>
    <s v="Joshua Waugh"/>
    <x v="0"/>
    <x v="8"/>
    <x v="8"/>
    <x v="2"/>
    <x v="2"/>
    <n v="1289.44"/>
    <n v="1"/>
    <n v="0.2"/>
    <n v="115.87"/>
  </r>
  <r>
    <n v="7109"/>
    <s v="NZ-2023-599030"/>
    <x v="669"/>
    <d v="2023-02-22T00:00:00"/>
    <x v="0"/>
    <s v="Same Day"/>
    <s v="KA-1555"/>
    <s v="Katherine Edwards-Tucker"/>
    <x v="1"/>
    <x v="7"/>
    <x v="7"/>
    <x v="0"/>
    <x v="4"/>
    <n v="613.71"/>
    <n v="10"/>
    <n v="0"/>
    <n v="101.57"/>
  </r>
  <r>
    <n v="7110"/>
    <s v="NZ-2024-247412"/>
    <x v="758"/>
    <d v="2024-02-25T00:00:00"/>
    <x v="2"/>
    <s v="Same Day"/>
    <s v="HE-1994"/>
    <s v="Heather Wells"/>
    <x v="2"/>
    <x v="6"/>
    <x v="6"/>
    <x v="1"/>
    <x v="8"/>
    <n v="339.14"/>
    <n v="4"/>
    <n v="0.1"/>
    <n v="70.81"/>
  </r>
  <r>
    <n v="7111"/>
    <s v="NZ-2023-868172"/>
    <x v="10"/>
    <d v="2023-09-14T00:00:00"/>
    <x v="0"/>
    <s v="Same Day"/>
    <s v="CH-2253"/>
    <s v="Christopher York"/>
    <x v="2"/>
    <x v="6"/>
    <x v="6"/>
    <x v="2"/>
    <x v="5"/>
    <n v="101.49"/>
    <n v="2"/>
    <n v="0.15"/>
    <n v="22.45"/>
  </r>
  <r>
    <n v="7112"/>
    <s v="NZ-2025-550444"/>
    <x v="632"/>
    <d v="2025-01-08T00:00:00"/>
    <x v="3"/>
    <s v="First Class"/>
    <s v="ST-3030"/>
    <s v="Stacey Holland"/>
    <x v="0"/>
    <x v="9"/>
    <x v="6"/>
    <x v="0"/>
    <x v="10"/>
    <n v="686.99"/>
    <n v="7"/>
    <n v="0.15"/>
    <n v="164.49"/>
  </r>
  <r>
    <n v="7113"/>
    <s v="NZ-2022-571633"/>
    <x v="1035"/>
    <d v="2022-07-06T00:00:00"/>
    <x v="4"/>
    <s v="Second Class"/>
    <s v="OL-3417"/>
    <s v="Oliver Humphrey"/>
    <x v="1"/>
    <x v="7"/>
    <x v="7"/>
    <x v="2"/>
    <x v="11"/>
    <n v="559.58000000000004"/>
    <n v="4"/>
    <n v="0"/>
    <n v="6.6"/>
  </r>
  <r>
    <n v="7114"/>
    <s v="NZ-2023-449727"/>
    <x v="1232"/>
    <d v="2023-08-17T00:00:00"/>
    <x v="0"/>
    <s v="First Class"/>
    <s v="ST-9040"/>
    <s v="Stephen Allerby"/>
    <x v="0"/>
    <x v="8"/>
    <x v="8"/>
    <x v="0"/>
    <x v="0"/>
    <n v="1220.29"/>
    <n v="2"/>
    <n v="0"/>
    <n v="104.16"/>
  </r>
  <r>
    <n v="7115"/>
    <s v="NZ-2025-539464"/>
    <x v="363"/>
    <d v="2025-02-25T00:00:00"/>
    <x v="3"/>
    <s v="Standard Class"/>
    <s v="AN-6548"/>
    <s v="Anthony Thompson"/>
    <x v="0"/>
    <x v="5"/>
    <x v="5"/>
    <x v="0"/>
    <x v="4"/>
    <n v="534.13"/>
    <n v="5"/>
    <n v="0"/>
    <n v="106.69"/>
  </r>
  <r>
    <n v="7116"/>
    <s v="NZ-2024-109171"/>
    <x v="90"/>
    <d v="2024-07-22T00:00:00"/>
    <x v="2"/>
    <s v="Standard Class"/>
    <s v="ET-7080"/>
    <s v="Ethan Kelly"/>
    <x v="1"/>
    <x v="0"/>
    <x v="0"/>
    <x v="2"/>
    <x v="11"/>
    <n v="860.92"/>
    <n v="10"/>
    <n v="0"/>
    <n v="194.7"/>
  </r>
  <r>
    <n v="7117"/>
    <s v="NZ-2023-682703"/>
    <x v="1016"/>
    <d v="2023-09-09T00:00:00"/>
    <x v="0"/>
    <s v="Second Class"/>
    <s v="JO-7303"/>
    <s v="Joel Fleming"/>
    <x v="1"/>
    <x v="2"/>
    <x v="2"/>
    <x v="1"/>
    <x v="3"/>
    <n v="624.89"/>
    <n v="1"/>
    <n v="0"/>
    <n v="61.46"/>
  </r>
  <r>
    <n v="7118"/>
    <s v="NZ-2022-754186"/>
    <x v="1187"/>
    <d v="2022-03-11T00:00:00"/>
    <x v="4"/>
    <s v="Second Class"/>
    <s v="ED-4981"/>
    <s v="Eden Barnett"/>
    <x v="2"/>
    <x v="2"/>
    <x v="2"/>
    <x v="1"/>
    <x v="1"/>
    <n v="273.31"/>
    <n v="1"/>
    <n v="0.1"/>
    <n v="27.01"/>
  </r>
  <r>
    <n v="7119"/>
    <s v="NZ-2023-871962"/>
    <x v="1424"/>
    <d v="2023-04-06T00:00:00"/>
    <x v="0"/>
    <s v="Second Class"/>
    <s v="SC-5514"/>
    <s v="Scarlett Brown"/>
    <x v="1"/>
    <x v="2"/>
    <x v="2"/>
    <x v="0"/>
    <x v="6"/>
    <n v="1241.8399999999999"/>
    <n v="8"/>
    <n v="0.2"/>
    <n v="50.96"/>
  </r>
  <r>
    <n v="7120"/>
    <s v="NZ-2023-374189"/>
    <x v="779"/>
    <d v="2023-05-06T00:00:00"/>
    <x v="0"/>
    <s v="Second Class"/>
    <s v="JO-3041"/>
    <s v="Joseph Bradley"/>
    <x v="2"/>
    <x v="7"/>
    <x v="7"/>
    <x v="2"/>
    <x v="11"/>
    <n v="521.72"/>
    <n v="3"/>
    <n v="0.1"/>
    <n v="15.52"/>
  </r>
  <r>
    <n v="7121"/>
    <s v="NZ-2022-902380"/>
    <x v="654"/>
    <d v="2022-08-05T00:00:00"/>
    <x v="4"/>
    <s v="Standard Class"/>
    <s v="RA-4772"/>
    <s v="Rachel Evans"/>
    <x v="2"/>
    <x v="7"/>
    <x v="7"/>
    <x v="1"/>
    <x v="1"/>
    <n v="1191.32"/>
    <n v="4"/>
    <n v="0.2"/>
    <n v="19.98"/>
  </r>
  <r>
    <n v="7122"/>
    <s v="NZ-2024-157475"/>
    <x v="495"/>
    <d v="2024-06-05T00:00:00"/>
    <x v="2"/>
    <s v="Same Day"/>
    <s v="MA-1537"/>
    <s v="Maria Gill"/>
    <x v="0"/>
    <x v="1"/>
    <x v="1"/>
    <x v="0"/>
    <x v="0"/>
    <n v="1283.04"/>
    <n v="8"/>
    <n v="0.1"/>
    <n v="222.77"/>
  </r>
  <r>
    <n v="7123"/>
    <s v="NZ-2021-601747"/>
    <x v="1029"/>
    <d v="2021-07-19T00:00:00"/>
    <x v="1"/>
    <s v="Standard Class"/>
    <s v="MA-5080"/>
    <s v="Matthew Jones"/>
    <x v="1"/>
    <x v="8"/>
    <x v="8"/>
    <x v="0"/>
    <x v="4"/>
    <n v="666.48"/>
    <n v="8"/>
    <n v="0"/>
    <n v="199.11"/>
  </r>
  <r>
    <n v="7124"/>
    <s v="NZ-2021-464186"/>
    <x v="729"/>
    <d v="2021-12-26T00:00:00"/>
    <x v="1"/>
    <s v="First Class"/>
    <s v="EM-2584"/>
    <s v="Emily Smith-O'Neill"/>
    <x v="1"/>
    <x v="0"/>
    <x v="0"/>
    <x v="1"/>
    <x v="1"/>
    <n v="487.95"/>
    <n v="8"/>
    <n v="0.2"/>
    <n v="96.07"/>
  </r>
  <r>
    <n v="7125"/>
    <s v="NZ-2024-492334"/>
    <x v="756"/>
    <d v="2024-10-15T00:00:00"/>
    <x v="2"/>
    <s v="First Class"/>
    <s v="JA-5050"/>
    <s v="Jacqueline Prouse"/>
    <x v="0"/>
    <x v="9"/>
    <x v="6"/>
    <x v="0"/>
    <x v="6"/>
    <n v="1152.31"/>
    <n v="10"/>
    <n v="0"/>
    <n v="80.84"/>
  </r>
  <r>
    <n v="7126"/>
    <s v="NZ-2024-136067"/>
    <x v="1391"/>
    <d v="2024-05-19T00:00:00"/>
    <x v="2"/>
    <s v="Same Day"/>
    <s v="KA-5574"/>
    <s v="Kate Gray-Parker"/>
    <x v="0"/>
    <x v="0"/>
    <x v="0"/>
    <x v="0"/>
    <x v="0"/>
    <n v="430.71"/>
    <n v="5"/>
    <n v="0.1"/>
    <n v="83.28"/>
  </r>
  <r>
    <n v="7127"/>
    <s v="NZ-2025-348440"/>
    <x v="138"/>
    <d v="2025-01-11T00:00:00"/>
    <x v="3"/>
    <s v="Standard Class"/>
    <s v="MI-7858"/>
    <s v="Michael Sullivan"/>
    <x v="1"/>
    <x v="0"/>
    <x v="0"/>
    <x v="2"/>
    <x v="9"/>
    <n v="1471.47"/>
    <n v="9"/>
    <n v="0.15"/>
    <n v="261.25"/>
  </r>
  <r>
    <n v="7128"/>
    <s v="NZ-2021-141812"/>
    <x v="117"/>
    <d v="2021-11-17T00:00:00"/>
    <x v="1"/>
    <s v="First Class"/>
    <s v="HE-1180"/>
    <s v="Heather Reed"/>
    <x v="0"/>
    <x v="9"/>
    <x v="6"/>
    <x v="1"/>
    <x v="8"/>
    <n v="1280.04"/>
    <n v="8"/>
    <n v="0"/>
    <n v="255.55"/>
  </r>
  <r>
    <n v="7129"/>
    <s v="NZ-2021-519357"/>
    <x v="1019"/>
    <d v="2021-08-12T00:00:00"/>
    <x v="1"/>
    <s v="Second Class"/>
    <s v="TR-1809"/>
    <s v="Tracy Smith"/>
    <x v="1"/>
    <x v="9"/>
    <x v="6"/>
    <x v="1"/>
    <x v="8"/>
    <n v="1282.6099999999999"/>
    <n v="7"/>
    <n v="0.15"/>
    <n v="182.89"/>
  </r>
  <r>
    <n v="7130"/>
    <s v="NZ-2025-809952"/>
    <x v="401"/>
    <d v="2025-04-07T00:00:00"/>
    <x v="3"/>
    <s v="Same Day"/>
    <s v="MA-7184"/>
    <s v="Malcolm Ritchie"/>
    <x v="2"/>
    <x v="4"/>
    <x v="4"/>
    <x v="1"/>
    <x v="3"/>
    <n v="1012.48"/>
    <n v="1"/>
    <n v="0"/>
    <n v="211.78"/>
  </r>
  <r>
    <n v="7131"/>
    <s v="NZ-2025-197565"/>
    <x v="363"/>
    <d v="2025-02-21T00:00:00"/>
    <x v="3"/>
    <s v="First Class"/>
    <s v="CH-5536"/>
    <s v="Charlie Guthrie"/>
    <x v="1"/>
    <x v="6"/>
    <x v="6"/>
    <x v="1"/>
    <x v="1"/>
    <n v="1383.83"/>
    <n v="5"/>
    <n v="0.2"/>
    <n v="264.44"/>
  </r>
  <r>
    <n v="7132"/>
    <s v="NZ-2025-693052"/>
    <x v="570"/>
    <d v="2025-03-24T00:00:00"/>
    <x v="3"/>
    <s v="Same Day"/>
    <s v="AB-1071"/>
    <s v="Abigail Bowater"/>
    <x v="2"/>
    <x v="6"/>
    <x v="6"/>
    <x v="2"/>
    <x v="11"/>
    <n v="898.01"/>
    <n v="8"/>
    <n v="0.15"/>
    <n v="111.62"/>
  </r>
  <r>
    <n v="7133"/>
    <s v="NZ-2022-274518"/>
    <x v="850"/>
    <d v="2022-04-04T00:00:00"/>
    <x v="4"/>
    <s v="First Class"/>
    <s v="GR-6125"/>
    <s v="Graeme Elliott"/>
    <x v="2"/>
    <x v="1"/>
    <x v="1"/>
    <x v="0"/>
    <x v="4"/>
    <n v="1011.96"/>
    <n v="2"/>
    <n v="0"/>
    <n v="128.1"/>
  </r>
  <r>
    <n v="7134"/>
    <s v="NZ-2023-514742"/>
    <x v="564"/>
    <d v="2023-04-13T00:00:00"/>
    <x v="0"/>
    <s v="Standard Class"/>
    <s v="MA-8476"/>
    <s v="Mary Mudgway"/>
    <x v="2"/>
    <x v="1"/>
    <x v="1"/>
    <x v="2"/>
    <x v="11"/>
    <n v="112.71"/>
    <n v="4"/>
    <n v="0"/>
    <n v="2.4700000000000002"/>
  </r>
  <r>
    <n v="7135"/>
    <s v="NZ-2024-473950"/>
    <x v="756"/>
    <d v="2024-10-12T00:00:00"/>
    <x v="2"/>
    <s v="First Class"/>
    <s v="DA-8806"/>
    <s v="Darryl Farland"/>
    <x v="0"/>
    <x v="0"/>
    <x v="0"/>
    <x v="2"/>
    <x v="9"/>
    <n v="968.7"/>
    <n v="6"/>
    <n v="0.1"/>
    <n v="202.16"/>
  </r>
  <r>
    <n v="7136"/>
    <s v="NZ-2022-284359"/>
    <x v="882"/>
    <d v="2022-05-24T00:00:00"/>
    <x v="4"/>
    <s v="Standard Class"/>
    <s v="CH-1616"/>
    <s v="Christine Bailey-Moran"/>
    <x v="0"/>
    <x v="8"/>
    <x v="8"/>
    <x v="2"/>
    <x v="9"/>
    <n v="266.8"/>
    <n v="7"/>
    <n v="0"/>
    <n v="53.29"/>
  </r>
  <r>
    <n v="7137"/>
    <s v="NZ-2025-801453"/>
    <x v="37"/>
    <d v="2025-06-12T00:00:00"/>
    <x v="3"/>
    <s v="Second Class"/>
    <s v="AN-6311"/>
    <s v="Anna Fletcher"/>
    <x v="1"/>
    <x v="4"/>
    <x v="4"/>
    <x v="1"/>
    <x v="3"/>
    <n v="481.31"/>
    <n v="8"/>
    <n v="0.15"/>
    <n v="32.15"/>
  </r>
  <r>
    <n v="7138"/>
    <s v="NZ-2024-943398"/>
    <x v="148"/>
    <d v="2024-11-07T00:00:00"/>
    <x v="2"/>
    <s v="Standard Class"/>
    <s v="CH-8331"/>
    <s v="Christina Millar"/>
    <x v="2"/>
    <x v="1"/>
    <x v="1"/>
    <x v="2"/>
    <x v="5"/>
    <n v="240.16"/>
    <n v="1"/>
    <n v="0.15"/>
    <n v="32.54"/>
  </r>
  <r>
    <n v="7139"/>
    <s v="NZ-2022-795511"/>
    <x v="1078"/>
    <d v="2022-08-24T00:00:00"/>
    <x v="4"/>
    <s v="First Class"/>
    <s v="HE-7468"/>
    <s v="Hemi Smith"/>
    <x v="1"/>
    <x v="1"/>
    <x v="1"/>
    <x v="1"/>
    <x v="8"/>
    <n v="1208.9000000000001"/>
    <n v="7"/>
    <n v="0.15"/>
    <n v="-5.81"/>
  </r>
  <r>
    <n v="7140"/>
    <s v="NZ-2023-911330"/>
    <x v="1226"/>
    <d v="2023-02-15T00:00:00"/>
    <x v="0"/>
    <s v="Same Day"/>
    <s v="RE-3922"/>
    <s v="Rebecca Kelly-MacDonald"/>
    <x v="0"/>
    <x v="6"/>
    <x v="6"/>
    <x v="2"/>
    <x v="5"/>
    <n v="37.409999999999997"/>
    <n v="5"/>
    <n v="0.2"/>
    <n v="2.38"/>
  </r>
  <r>
    <n v="7141"/>
    <s v="NZ-2023-368951"/>
    <x v="1003"/>
    <d v="2023-03-16T00:00:00"/>
    <x v="0"/>
    <s v="Second Class"/>
    <s v="DE-8042"/>
    <s v="Dean Reid"/>
    <x v="2"/>
    <x v="5"/>
    <x v="5"/>
    <x v="1"/>
    <x v="7"/>
    <n v="120.12"/>
    <n v="1"/>
    <n v="0.1"/>
    <n v="19.04"/>
  </r>
  <r>
    <n v="7142"/>
    <s v="NZ-2024-986955"/>
    <x v="15"/>
    <d v="2024-06-27T00:00:00"/>
    <x v="2"/>
    <s v="Standard Class"/>
    <s v="RA-6490"/>
    <s v="Rachael Guy"/>
    <x v="1"/>
    <x v="9"/>
    <x v="6"/>
    <x v="2"/>
    <x v="9"/>
    <n v="1267.48"/>
    <n v="9"/>
    <n v="0"/>
    <n v="62.78"/>
  </r>
  <r>
    <n v="7143"/>
    <s v="NZ-2024-220541"/>
    <x v="493"/>
    <d v="2024-11-30T00:00:00"/>
    <x v="2"/>
    <s v="Second Class"/>
    <s v="DE-8233"/>
    <s v="Deborah Mitchell"/>
    <x v="2"/>
    <x v="2"/>
    <x v="2"/>
    <x v="0"/>
    <x v="10"/>
    <n v="674.69"/>
    <n v="8"/>
    <n v="0.15"/>
    <n v="37.03"/>
  </r>
  <r>
    <n v="7144"/>
    <s v="NZ-2022-778048"/>
    <x v="265"/>
    <d v="2022-12-22T00:00:00"/>
    <x v="4"/>
    <s v="Standard Class"/>
    <s v="AA-6017"/>
    <s v="Aaron O'Brien"/>
    <x v="2"/>
    <x v="5"/>
    <x v="5"/>
    <x v="1"/>
    <x v="3"/>
    <n v="1310.8"/>
    <n v="6"/>
    <n v="0"/>
    <n v="362.18"/>
  </r>
  <r>
    <n v="7145"/>
    <s v="NZ-2025-819927"/>
    <x v="342"/>
    <d v="2025-07-17T00:00:00"/>
    <x v="3"/>
    <s v="Same Day"/>
    <s v="DA-4411"/>
    <s v="David Brown"/>
    <x v="0"/>
    <x v="0"/>
    <x v="0"/>
    <x v="2"/>
    <x v="9"/>
    <n v="1455.17"/>
    <n v="6"/>
    <n v="0.1"/>
    <n v="86.59"/>
  </r>
  <r>
    <n v="7146"/>
    <s v="NZ-2024-394152"/>
    <x v="1181"/>
    <d v="2024-03-04T00:00:00"/>
    <x v="2"/>
    <s v="Standard Class"/>
    <s v="ST-8675"/>
    <s v="Stephen Foote-Clarke"/>
    <x v="1"/>
    <x v="8"/>
    <x v="8"/>
    <x v="2"/>
    <x v="5"/>
    <n v="1292.5"/>
    <n v="3"/>
    <n v="0.15"/>
    <n v="45.77"/>
  </r>
  <r>
    <n v="7147"/>
    <s v="NZ-2024-449245"/>
    <x v="1053"/>
    <d v="2024-04-06T00:00:00"/>
    <x v="2"/>
    <s v="First Class"/>
    <s v="BR-5958"/>
    <s v="Brooke Oliver"/>
    <x v="0"/>
    <x v="8"/>
    <x v="8"/>
    <x v="1"/>
    <x v="7"/>
    <n v="980.73"/>
    <n v="5"/>
    <n v="0.15"/>
    <n v="61.59"/>
  </r>
  <r>
    <n v="7148"/>
    <s v="NZ-2022-196011"/>
    <x v="1027"/>
    <d v="2022-05-29T00:00:00"/>
    <x v="4"/>
    <s v="Second Class"/>
    <s v="DE-1150"/>
    <s v="Dennis Simpson-Larsen"/>
    <x v="0"/>
    <x v="5"/>
    <x v="5"/>
    <x v="2"/>
    <x v="5"/>
    <n v="635.26"/>
    <n v="10"/>
    <n v="0"/>
    <n v="5.66"/>
  </r>
  <r>
    <n v="7149"/>
    <s v="NZ-2023-563996"/>
    <x v="533"/>
    <d v="2023-06-24T00:00:00"/>
    <x v="0"/>
    <s v="Second Class"/>
    <s v="LU-2297"/>
    <s v="Lucy Haines"/>
    <x v="2"/>
    <x v="9"/>
    <x v="6"/>
    <x v="1"/>
    <x v="8"/>
    <n v="208.31"/>
    <n v="7"/>
    <n v="0.2"/>
    <n v="29.26"/>
  </r>
  <r>
    <n v="7150"/>
    <s v="NZ-2023-136142"/>
    <x v="561"/>
    <d v="2023-11-09T00:00:00"/>
    <x v="0"/>
    <s v="Same Day"/>
    <s v="RI-7145"/>
    <s v="Ria Hayward"/>
    <x v="0"/>
    <x v="1"/>
    <x v="1"/>
    <x v="0"/>
    <x v="4"/>
    <n v="568.11"/>
    <n v="5"/>
    <n v="0.1"/>
    <n v="104.03"/>
  </r>
  <r>
    <n v="7151"/>
    <s v="NZ-2025-128878"/>
    <x v="730"/>
    <d v="2025-06-07T00:00:00"/>
    <x v="3"/>
    <s v="First Class"/>
    <s v="PE-5496"/>
    <s v="Penelope McGrath"/>
    <x v="0"/>
    <x v="3"/>
    <x v="3"/>
    <x v="1"/>
    <x v="1"/>
    <n v="694.11"/>
    <n v="4"/>
    <n v="0.15"/>
    <n v="151.15"/>
  </r>
  <r>
    <n v="7152"/>
    <s v="NZ-2023-946132"/>
    <x v="1232"/>
    <d v="2023-08-16T00:00:00"/>
    <x v="0"/>
    <s v="Standard Class"/>
    <s v="AM-5149"/>
    <s v="Amanda Thomas"/>
    <x v="0"/>
    <x v="6"/>
    <x v="6"/>
    <x v="2"/>
    <x v="9"/>
    <n v="794.13"/>
    <n v="5"/>
    <n v="0.1"/>
    <n v="182.77"/>
  </r>
  <r>
    <n v="7153"/>
    <s v="NZ-2021-594356"/>
    <x v="883"/>
    <d v="2021-12-03T00:00:00"/>
    <x v="1"/>
    <s v="First Class"/>
    <s v="JA-2477"/>
    <s v="James Martin"/>
    <x v="0"/>
    <x v="0"/>
    <x v="0"/>
    <x v="2"/>
    <x v="2"/>
    <n v="903.59"/>
    <n v="4"/>
    <n v="0.1"/>
    <n v="215.37"/>
  </r>
  <r>
    <n v="7154"/>
    <s v="NZ-2025-769998"/>
    <x v="1269"/>
    <d v="2025-02-12T00:00:00"/>
    <x v="3"/>
    <s v="Second Class"/>
    <s v="GA-4151"/>
    <s v="Gabriel Phillips"/>
    <x v="0"/>
    <x v="6"/>
    <x v="6"/>
    <x v="2"/>
    <x v="2"/>
    <n v="534.55999999999995"/>
    <n v="10"/>
    <n v="0.1"/>
    <n v="34.31"/>
  </r>
  <r>
    <n v="7155"/>
    <s v="NZ-2022-960149"/>
    <x v="759"/>
    <d v="2022-02-24T00:00:00"/>
    <x v="4"/>
    <s v="First Class"/>
    <s v="ST-4298"/>
    <s v="Stephen Findlay-MacKay"/>
    <x v="1"/>
    <x v="2"/>
    <x v="2"/>
    <x v="0"/>
    <x v="6"/>
    <n v="1111.3699999999999"/>
    <n v="4"/>
    <n v="0.1"/>
    <n v="198.53"/>
  </r>
  <r>
    <n v="7156"/>
    <s v="NZ-2022-758499"/>
    <x v="898"/>
    <d v="2022-11-18T00:00:00"/>
    <x v="4"/>
    <s v="First Class"/>
    <s v="LO-3054"/>
    <s v="Louise Murphy"/>
    <x v="2"/>
    <x v="5"/>
    <x v="5"/>
    <x v="2"/>
    <x v="9"/>
    <n v="968.46"/>
    <n v="6"/>
    <n v="0"/>
    <n v="239.33"/>
  </r>
  <r>
    <n v="7157"/>
    <s v="NZ-2022-766413"/>
    <x v="582"/>
    <d v="2022-09-13T00:00:00"/>
    <x v="4"/>
    <s v="Second Class"/>
    <s v="LI-4380"/>
    <s v="Lisa McGill"/>
    <x v="2"/>
    <x v="1"/>
    <x v="1"/>
    <x v="1"/>
    <x v="3"/>
    <n v="881.22"/>
    <n v="1"/>
    <n v="0.15"/>
    <n v="194.28"/>
  </r>
  <r>
    <n v="7158"/>
    <s v="NZ-2022-706793"/>
    <x v="320"/>
    <d v="2022-06-06T00:00:00"/>
    <x v="4"/>
    <s v="First Class"/>
    <s v="SA-5469"/>
    <s v="Sam Davis"/>
    <x v="0"/>
    <x v="8"/>
    <x v="8"/>
    <x v="1"/>
    <x v="7"/>
    <n v="407.38"/>
    <n v="4"/>
    <n v="0"/>
    <n v="18.329999999999998"/>
  </r>
  <r>
    <n v="7159"/>
    <s v="NZ-2022-871048"/>
    <x v="1120"/>
    <d v="2022-10-08T00:00:00"/>
    <x v="4"/>
    <s v="Standard Class"/>
    <s v="GE-5446"/>
    <s v="George Francis-Baxter"/>
    <x v="0"/>
    <x v="8"/>
    <x v="8"/>
    <x v="2"/>
    <x v="5"/>
    <n v="1096.4100000000001"/>
    <n v="2"/>
    <n v="0.2"/>
    <n v="202.81"/>
  </r>
  <r>
    <n v="7160"/>
    <s v="NZ-2021-776000"/>
    <x v="181"/>
    <d v="2021-10-03T00:00:00"/>
    <x v="1"/>
    <s v="Standard Class"/>
    <s v="GE-6198"/>
    <s v="Georgia Nicol-McGrath"/>
    <x v="0"/>
    <x v="6"/>
    <x v="6"/>
    <x v="0"/>
    <x v="10"/>
    <n v="1430.74"/>
    <n v="10"/>
    <n v="0.2"/>
    <n v="125.82"/>
  </r>
  <r>
    <n v="7161"/>
    <s v="NZ-2023-111990"/>
    <x v="1434"/>
    <d v="2023-07-10T00:00:00"/>
    <x v="0"/>
    <s v="First Class"/>
    <s v="DI-6410"/>
    <s v="Diana Scott"/>
    <x v="2"/>
    <x v="1"/>
    <x v="1"/>
    <x v="0"/>
    <x v="6"/>
    <n v="306.45999999999998"/>
    <n v="2"/>
    <n v="0.1"/>
    <n v="51.94"/>
  </r>
  <r>
    <n v="7162"/>
    <s v="NZ-2022-420961"/>
    <x v="492"/>
    <d v="2022-03-12T00:00:00"/>
    <x v="4"/>
    <s v="Second Class"/>
    <s v="RA-2909"/>
    <s v="Rachel Fulton"/>
    <x v="1"/>
    <x v="0"/>
    <x v="0"/>
    <x v="2"/>
    <x v="9"/>
    <n v="737.86"/>
    <n v="6"/>
    <n v="0"/>
    <n v="180.69"/>
  </r>
  <r>
    <n v="7163"/>
    <s v="NZ-2024-720823"/>
    <x v="1364"/>
    <d v="2024-07-14T00:00:00"/>
    <x v="2"/>
    <s v="Second Class"/>
    <s v="OL-2340"/>
    <s v="Oliver Stevens"/>
    <x v="1"/>
    <x v="9"/>
    <x v="6"/>
    <x v="0"/>
    <x v="10"/>
    <n v="936.85"/>
    <n v="3"/>
    <n v="0"/>
    <n v="260.77999999999997"/>
  </r>
  <r>
    <n v="7164"/>
    <s v="NZ-2022-428484"/>
    <x v="971"/>
    <d v="2022-09-08T00:00:00"/>
    <x v="4"/>
    <s v="Same Day"/>
    <s v="ME-3796"/>
    <s v="Melissa Jellyman-Beard"/>
    <x v="2"/>
    <x v="7"/>
    <x v="7"/>
    <x v="1"/>
    <x v="1"/>
    <n v="464.47"/>
    <n v="7"/>
    <n v="0.15"/>
    <n v="71.3"/>
  </r>
  <r>
    <n v="7165"/>
    <s v="NZ-2024-829606"/>
    <x v="125"/>
    <d v="2024-04-20T00:00:00"/>
    <x v="2"/>
    <s v="Same Day"/>
    <s v="KA-3312"/>
    <s v="Kate Hope"/>
    <x v="1"/>
    <x v="7"/>
    <x v="7"/>
    <x v="0"/>
    <x v="10"/>
    <n v="883.37"/>
    <n v="3"/>
    <n v="0.15"/>
    <n v="180.53"/>
  </r>
  <r>
    <n v="7166"/>
    <s v="NZ-2022-642281"/>
    <x v="925"/>
    <d v="2022-06-19T00:00:00"/>
    <x v="4"/>
    <s v="Standard Class"/>
    <s v="AN-7895"/>
    <s v="Andrew Morrison"/>
    <x v="1"/>
    <x v="0"/>
    <x v="0"/>
    <x v="1"/>
    <x v="1"/>
    <n v="1234.73"/>
    <n v="6"/>
    <n v="0.1"/>
    <n v="96.84"/>
  </r>
  <r>
    <n v="7167"/>
    <s v="NZ-2021-951327"/>
    <x v="673"/>
    <d v="2021-10-21T00:00:00"/>
    <x v="1"/>
    <s v="Same Day"/>
    <s v="BE-5720"/>
    <s v="Benjamin Perry"/>
    <x v="0"/>
    <x v="2"/>
    <x v="2"/>
    <x v="0"/>
    <x v="6"/>
    <n v="411.1"/>
    <n v="8"/>
    <n v="0.2"/>
    <n v="6.92"/>
  </r>
  <r>
    <n v="7168"/>
    <s v="NZ-2022-248545"/>
    <x v="662"/>
    <d v="2022-04-01T00:00:00"/>
    <x v="4"/>
    <s v="Second Class"/>
    <s v="CH-1395"/>
    <s v="Christopher Griffiths"/>
    <x v="0"/>
    <x v="6"/>
    <x v="6"/>
    <x v="1"/>
    <x v="1"/>
    <n v="577.75"/>
    <n v="6"/>
    <n v="0.1"/>
    <n v="114.06"/>
  </r>
  <r>
    <n v="7169"/>
    <s v="NZ-2024-152835"/>
    <x v="465"/>
    <d v="2024-11-30T00:00:00"/>
    <x v="2"/>
    <s v="Same Day"/>
    <s v="CH-2934"/>
    <s v="Christian Carpenter"/>
    <x v="0"/>
    <x v="8"/>
    <x v="8"/>
    <x v="1"/>
    <x v="7"/>
    <n v="43"/>
    <n v="10"/>
    <n v="0.1"/>
    <n v="8.77"/>
  </r>
  <r>
    <n v="7170"/>
    <s v="NZ-2022-432573"/>
    <x v="1444"/>
    <d v="2022-08-23T00:00:00"/>
    <x v="4"/>
    <s v="Same Day"/>
    <s v="TA-7632"/>
    <s v="Taylor Bruce"/>
    <x v="0"/>
    <x v="7"/>
    <x v="7"/>
    <x v="0"/>
    <x v="4"/>
    <n v="1459.96"/>
    <n v="5"/>
    <n v="0.15"/>
    <n v="296.02"/>
  </r>
  <r>
    <n v="7171"/>
    <s v="NZ-2023-285603"/>
    <x v="1413"/>
    <d v="2023-07-20T00:00:00"/>
    <x v="0"/>
    <s v="First Class"/>
    <s v="CA-6035"/>
    <s v="Cameron Hart"/>
    <x v="1"/>
    <x v="2"/>
    <x v="2"/>
    <x v="2"/>
    <x v="11"/>
    <n v="240.13"/>
    <n v="2"/>
    <n v="0.15"/>
    <n v="10.94"/>
  </r>
  <r>
    <n v="7172"/>
    <s v="NZ-2021-246906"/>
    <x v="537"/>
    <d v="2021-12-29T00:00:00"/>
    <x v="1"/>
    <s v="Standard Class"/>
    <s v="KY-4295"/>
    <s v="Kylie Newman"/>
    <x v="0"/>
    <x v="1"/>
    <x v="1"/>
    <x v="2"/>
    <x v="2"/>
    <n v="622.07000000000005"/>
    <n v="8"/>
    <n v="0.15"/>
    <n v="98.4"/>
  </r>
  <r>
    <n v="7173"/>
    <s v="NZ-2024-599195"/>
    <x v="848"/>
    <d v="2024-08-25T00:00:00"/>
    <x v="2"/>
    <s v="Same Day"/>
    <s v="TE-1630"/>
    <s v="Teresa Strawbridge"/>
    <x v="1"/>
    <x v="4"/>
    <x v="4"/>
    <x v="0"/>
    <x v="0"/>
    <n v="972.7"/>
    <n v="1"/>
    <n v="0"/>
    <n v="237.03"/>
  </r>
  <r>
    <n v="7174"/>
    <s v="NZ-2023-106903"/>
    <x v="1314"/>
    <d v="2023-11-24T00:00:00"/>
    <x v="0"/>
    <s v="Second Class"/>
    <s v="HO-5989"/>
    <s v="Holly Ham"/>
    <x v="1"/>
    <x v="1"/>
    <x v="1"/>
    <x v="0"/>
    <x v="4"/>
    <n v="1469.46"/>
    <n v="4"/>
    <n v="0.15"/>
    <n v="-17.78"/>
  </r>
  <r>
    <n v="7175"/>
    <s v="NZ-2023-924166"/>
    <x v="1002"/>
    <d v="2023-03-15T00:00:00"/>
    <x v="0"/>
    <s v="Same Day"/>
    <s v="BE-2081"/>
    <s v="Benjamin Price"/>
    <x v="2"/>
    <x v="1"/>
    <x v="1"/>
    <x v="2"/>
    <x v="2"/>
    <n v="673.79"/>
    <n v="7"/>
    <n v="0"/>
    <n v="143.72"/>
  </r>
  <r>
    <n v="7176"/>
    <s v="NZ-2023-355481"/>
    <x v="1067"/>
    <d v="2023-12-15T00:00:00"/>
    <x v="0"/>
    <s v="First Class"/>
    <s v="WI-2854"/>
    <s v="William Allen"/>
    <x v="1"/>
    <x v="9"/>
    <x v="6"/>
    <x v="0"/>
    <x v="4"/>
    <n v="1314.5"/>
    <n v="2"/>
    <n v="0.2"/>
    <n v="9.16"/>
  </r>
  <r>
    <n v="7177"/>
    <s v="NZ-2025-200491"/>
    <x v="584"/>
    <d v="2025-03-16T00:00:00"/>
    <x v="3"/>
    <s v="Same Day"/>
    <s v="KY-3819"/>
    <s v="Kyle Cook"/>
    <x v="1"/>
    <x v="7"/>
    <x v="7"/>
    <x v="2"/>
    <x v="5"/>
    <n v="715.1"/>
    <n v="2"/>
    <n v="0.1"/>
    <n v="175.44"/>
  </r>
  <r>
    <n v="7178"/>
    <s v="NZ-2024-190386"/>
    <x v="1056"/>
    <d v="2024-11-15T00:00:00"/>
    <x v="2"/>
    <s v="Same Day"/>
    <s v="AL-1610"/>
    <s v="Alana Thomas"/>
    <x v="2"/>
    <x v="3"/>
    <x v="3"/>
    <x v="1"/>
    <x v="3"/>
    <n v="548.70000000000005"/>
    <n v="10"/>
    <n v="0"/>
    <n v="154.71"/>
  </r>
  <r>
    <n v="7179"/>
    <s v="NZ-2025-798095"/>
    <x v="1237"/>
    <d v="2025-01-25T00:00:00"/>
    <x v="3"/>
    <s v="Standard Class"/>
    <s v="JA-8277"/>
    <s v="Jamie Murphy"/>
    <x v="2"/>
    <x v="7"/>
    <x v="7"/>
    <x v="0"/>
    <x v="6"/>
    <n v="1360.88"/>
    <n v="8"/>
    <n v="0.2"/>
    <n v="263.89999999999998"/>
  </r>
  <r>
    <n v="7180"/>
    <s v="NZ-2022-773087"/>
    <x v="512"/>
    <d v="2022-11-25T00:00:00"/>
    <x v="4"/>
    <s v="Same Day"/>
    <s v="BR-6349"/>
    <s v="Bronwyn Nicholson"/>
    <x v="0"/>
    <x v="0"/>
    <x v="0"/>
    <x v="0"/>
    <x v="10"/>
    <n v="36.31"/>
    <n v="3"/>
    <n v="0.1"/>
    <n v="8.67"/>
  </r>
  <r>
    <n v="7181"/>
    <s v="NZ-2024-134991"/>
    <x v="1267"/>
    <d v="2024-07-26T00:00:00"/>
    <x v="2"/>
    <s v="Same Day"/>
    <s v="PA-8948"/>
    <s v="Paul Miller"/>
    <x v="1"/>
    <x v="8"/>
    <x v="8"/>
    <x v="0"/>
    <x v="10"/>
    <n v="70.260000000000005"/>
    <n v="8"/>
    <n v="0.2"/>
    <n v="14.81"/>
  </r>
  <r>
    <n v="7182"/>
    <s v="NZ-2023-250291"/>
    <x v="1149"/>
    <d v="2023-01-26T00:00:00"/>
    <x v="0"/>
    <s v="First Class"/>
    <s v="SA-4396"/>
    <s v="Samuel Smith"/>
    <x v="0"/>
    <x v="4"/>
    <x v="4"/>
    <x v="1"/>
    <x v="8"/>
    <n v="1221.98"/>
    <n v="8"/>
    <n v="0.1"/>
    <n v="53.14"/>
  </r>
  <r>
    <n v="7183"/>
    <s v="NZ-2023-988295"/>
    <x v="524"/>
    <d v="2023-02-01T00:00:00"/>
    <x v="0"/>
    <s v="Same Day"/>
    <s v="AL-9376"/>
    <s v="Allan Gardner"/>
    <x v="0"/>
    <x v="6"/>
    <x v="6"/>
    <x v="0"/>
    <x v="6"/>
    <n v="1111.08"/>
    <n v="6"/>
    <n v="0.1"/>
    <n v="126.5"/>
  </r>
  <r>
    <n v="7184"/>
    <s v="NZ-2023-579041"/>
    <x v="1010"/>
    <d v="2023-04-14T00:00:00"/>
    <x v="0"/>
    <s v="Same Day"/>
    <s v="MA-5412"/>
    <s v="Mark Parker"/>
    <x v="0"/>
    <x v="8"/>
    <x v="8"/>
    <x v="2"/>
    <x v="5"/>
    <n v="759.61"/>
    <n v="4"/>
    <n v="0.15"/>
    <n v="42.74"/>
  </r>
  <r>
    <n v="7185"/>
    <s v="NZ-2022-288412"/>
    <x v="1040"/>
    <d v="2022-04-14T00:00:00"/>
    <x v="4"/>
    <s v="Second Class"/>
    <s v="JA-7724"/>
    <s v="Jacob Anderson"/>
    <x v="0"/>
    <x v="9"/>
    <x v="6"/>
    <x v="0"/>
    <x v="10"/>
    <n v="1400.39"/>
    <n v="10"/>
    <n v="0.15"/>
    <n v="234.85"/>
  </r>
  <r>
    <n v="7186"/>
    <s v="NZ-2022-604799"/>
    <x v="831"/>
    <d v="2022-05-10T00:00:00"/>
    <x v="4"/>
    <s v="Same Day"/>
    <s v="DO-3662"/>
    <s v="Donna Humphrey"/>
    <x v="2"/>
    <x v="0"/>
    <x v="0"/>
    <x v="2"/>
    <x v="9"/>
    <n v="311.66000000000003"/>
    <n v="5"/>
    <n v="0"/>
    <n v="55.31"/>
  </r>
  <r>
    <n v="7187"/>
    <s v="NZ-2023-843361"/>
    <x v="10"/>
    <d v="2023-09-08T00:00:00"/>
    <x v="0"/>
    <s v="Second Class"/>
    <s v="AN-6591"/>
    <s v="Anna Donaldson"/>
    <x v="0"/>
    <x v="7"/>
    <x v="7"/>
    <x v="0"/>
    <x v="4"/>
    <n v="293.61"/>
    <n v="6"/>
    <n v="0.1"/>
    <n v="43.74"/>
  </r>
  <r>
    <n v="7188"/>
    <s v="NZ-2021-624076"/>
    <x v="910"/>
    <d v="2021-08-08T00:00:00"/>
    <x v="1"/>
    <s v="Standard Class"/>
    <s v="AS-2950"/>
    <s v="Ashleigh Bell"/>
    <x v="1"/>
    <x v="4"/>
    <x v="4"/>
    <x v="0"/>
    <x v="0"/>
    <n v="721.18"/>
    <n v="5"/>
    <n v="0.2"/>
    <n v="122.13"/>
  </r>
  <r>
    <n v="7189"/>
    <s v="NZ-2022-745033"/>
    <x v="504"/>
    <d v="2022-08-05T00:00:00"/>
    <x v="4"/>
    <s v="Second Class"/>
    <s v="BR-6903"/>
    <s v="Brent Fox"/>
    <x v="2"/>
    <x v="8"/>
    <x v="8"/>
    <x v="0"/>
    <x v="10"/>
    <n v="1052.75"/>
    <n v="2"/>
    <n v="0.15"/>
    <n v="224.34"/>
  </r>
  <r>
    <n v="7190"/>
    <s v="NZ-2024-466628"/>
    <x v="203"/>
    <d v="2024-01-30T00:00:00"/>
    <x v="2"/>
    <s v="Same Day"/>
    <s v="PH-2227"/>
    <s v="Phoebe Marshall"/>
    <x v="1"/>
    <x v="1"/>
    <x v="1"/>
    <x v="1"/>
    <x v="1"/>
    <n v="63.05"/>
    <n v="6"/>
    <n v="0.2"/>
    <n v="5.96"/>
  </r>
  <r>
    <n v="7191"/>
    <s v="NZ-2022-806821"/>
    <x v="535"/>
    <d v="2022-09-04T00:00:00"/>
    <x v="4"/>
    <s v="First Class"/>
    <s v="RY-7750"/>
    <s v="Ryan Barr"/>
    <x v="0"/>
    <x v="1"/>
    <x v="1"/>
    <x v="1"/>
    <x v="1"/>
    <n v="1430.72"/>
    <n v="4"/>
    <n v="0"/>
    <n v="361.27"/>
  </r>
  <r>
    <n v="7192"/>
    <s v="NZ-2022-603678"/>
    <x v="182"/>
    <d v="2022-02-03T00:00:00"/>
    <x v="4"/>
    <s v="First Class"/>
    <s v="JO-5396"/>
    <s v="Joanne Doyle"/>
    <x v="0"/>
    <x v="9"/>
    <x v="6"/>
    <x v="2"/>
    <x v="9"/>
    <n v="394.15"/>
    <n v="2"/>
    <n v="0.1"/>
    <n v="20.05"/>
  </r>
  <r>
    <n v="7193"/>
    <s v="NZ-2023-862696"/>
    <x v="872"/>
    <d v="2023-03-14T00:00:00"/>
    <x v="0"/>
    <s v="First Class"/>
    <s v="JE-1716"/>
    <s v="Jessica Bowden"/>
    <x v="0"/>
    <x v="9"/>
    <x v="6"/>
    <x v="2"/>
    <x v="9"/>
    <n v="1350.63"/>
    <n v="8"/>
    <n v="0.2"/>
    <n v="20.73"/>
  </r>
  <r>
    <n v="7194"/>
    <s v="NZ-2025-265782"/>
    <x v="18"/>
    <d v="2025-07-15T00:00:00"/>
    <x v="3"/>
    <s v="First Class"/>
    <s v="TY-3601"/>
    <s v="Tyson McGregor"/>
    <x v="0"/>
    <x v="1"/>
    <x v="1"/>
    <x v="2"/>
    <x v="9"/>
    <n v="72.510000000000005"/>
    <n v="4"/>
    <n v="0.1"/>
    <n v="-0.06"/>
  </r>
  <r>
    <n v="7195"/>
    <s v="NZ-2022-869505"/>
    <x v="1027"/>
    <d v="2022-05-28T00:00:00"/>
    <x v="4"/>
    <s v="Same Day"/>
    <s v="SA-1353"/>
    <s v="Samantha Stewart"/>
    <x v="1"/>
    <x v="6"/>
    <x v="6"/>
    <x v="0"/>
    <x v="10"/>
    <n v="958.32"/>
    <n v="4"/>
    <n v="0"/>
    <n v="85.51"/>
  </r>
  <r>
    <n v="7196"/>
    <s v="NZ-2025-389492"/>
    <x v="1283"/>
    <d v="2025-05-30T00:00:00"/>
    <x v="3"/>
    <s v="Second Class"/>
    <s v="HA-3275"/>
    <s v="Hayden Street"/>
    <x v="1"/>
    <x v="2"/>
    <x v="2"/>
    <x v="1"/>
    <x v="7"/>
    <n v="529.51"/>
    <n v="2"/>
    <n v="0.1"/>
    <n v="119.63"/>
  </r>
  <r>
    <n v="7197"/>
    <s v="NZ-2022-545027"/>
    <x v="563"/>
    <d v="2022-06-21T00:00:00"/>
    <x v="4"/>
    <s v="Second Class"/>
    <s v="HE-4577"/>
    <s v="Heather Nicholson"/>
    <x v="0"/>
    <x v="5"/>
    <x v="5"/>
    <x v="2"/>
    <x v="2"/>
    <n v="1422.43"/>
    <n v="6"/>
    <n v="0.2"/>
    <n v="27.75"/>
  </r>
  <r>
    <n v="7198"/>
    <s v="NZ-2022-357896"/>
    <x v="512"/>
    <d v="2022-11-20T00:00:00"/>
    <x v="4"/>
    <s v="Same Day"/>
    <s v="TH-1808"/>
    <s v="Thomas Mitchell"/>
    <x v="0"/>
    <x v="6"/>
    <x v="6"/>
    <x v="0"/>
    <x v="0"/>
    <n v="134.63999999999999"/>
    <n v="9"/>
    <n v="0.1"/>
    <n v="27.57"/>
  </r>
  <r>
    <n v="7199"/>
    <s v="NZ-2023-142333"/>
    <x v="1376"/>
    <d v="2023-11-21T00:00:00"/>
    <x v="0"/>
    <s v="Same Day"/>
    <s v="BR-2636"/>
    <s v="Brendon Gledhill"/>
    <x v="2"/>
    <x v="0"/>
    <x v="0"/>
    <x v="1"/>
    <x v="1"/>
    <n v="650.66999999999996"/>
    <n v="9"/>
    <n v="0"/>
    <n v="109.28"/>
  </r>
  <r>
    <n v="7200"/>
    <s v="NZ-2022-447353"/>
    <x v="1167"/>
    <d v="2022-03-06T00:00:00"/>
    <x v="4"/>
    <s v="First Class"/>
    <s v="NA-9058"/>
    <s v="Nathan Coleman"/>
    <x v="1"/>
    <x v="5"/>
    <x v="5"/>
    <x v="2"/>
    <x v="9"/>
    <n v="1197.3599999999999"/>
    <n v="6"/>
    <n v="0"/>
    <n v="208.91"/>
  </r>
  <r>
    <n v="7201"/>
    <s v="NZ-2024-998794"/>
    <x v="1181"/>
    <d v="2024-03-06T00:00:00"/>
    <x v="2"/>
    <s v="Standard Class"/>
    <s v="KE-6447"/>
    <s v="Kelsey Burt"/>
    <x v="1"/>
    <x v="7"/>
    <x v="7"/>
    <x v="2"/>
    <x v="9"/>
    <n v="249.21"/>
    <n v="7"/>
    <n v="0.1"/>
    <n v="53"/>
  </r>
  <r>
    <n v="7202"/>
    <s v="NZ-2023-911175"/>
    <x v="114"/>
    <d v="2023-07-15T00:00:00"/>
    <x v="0"/>
    <s v="Same Day"/>
    <s v="MI-5396"/>
    <s v="Millie Patchett"/>
    <x v="1"/>
    <x v="1"/>
    <x v="1"/>
    <x v="2"/>
    <x v="11"/>
    <n v="557.82000000000005"/>
    <n v="4"/>
    <n v="0.1"/>
    <n v="93.13"/>
  </r>
  <r>
    <n v="7203"/>
    <s v="NZ-2021-205313"/>
    <x v="141"/>
    <d v="2021-08-21T00:00:00"/>
    <x v="1"/>
    <s v="Standard Class"/>
    <s v="AD-3916"/>
    <s v="Adrienne Blick"/>
    <x v="2"/>
    <x v="8"/>
    <x v="8"/>
    <x v="1"/>
    <x v="7"/>
    <n v="505.37"/>
    <n v="10"/>
    <n v="0.2"/>
    <n v="20.74"/>
  </r>
  <r>
    <n v="7204"/>
    <s v="NZ-2021-616639"/>
    <x v="1312"/>
    <d v="2021-08-17T00:00:00"/>
    <x v="1"/>
    <s v="Second Class"/>
    <s v="PA-2453"/>
    <s v="Paul Neal-Davey"/>
    <x v="0"/>
    <x v="3"/>
    <x v="3"/>
    <x v="2"/>
    <x v="11"/>
    <n v="1187.69"/>
    <n v="6"/>
    <n v="0.1"/>
    <n v="143.72"/>
  </r>
  <r>
    <n v="7205"/>
    <s v="NZ-2023-430222"/>
    <x v="1445"/>
    <d v="2023-10-25T00:00:00"/>
    <x v="0"/>
    <s v="Same Day"/>
    <s v="DA-6707"/>
    <s v="David Jenkins"/>
    <x v="0"/>
    <x v="2"/>
    <x v="2"/>
    <x v="2"/>
    <x v="5"/>
    <n v="430.23"/>
    <n v="9"/>
    <n v="0.2"/>
    <n v="82.56"/>
  </r>
  <r>
    <n v="7206"/>
    <s v="NZ-2022-907557"/>
    <x v="139"/>
    <d v="2022-02-18T00:00:00"/>
    <x v="4"/>
    <s v="Second Class"/>
    <s v="RO-4627"/>
    <s v="Robert Joe-Gordon"/>
    <x v="1"/>
    <x v="5"/>
    <x v="5"/>
    <x v="0"/>
    <x v="6"/>
    <n v="536.51"/>
    <n v="9"/>
    <n v="0"/>
    <n v="152.97999999999999"/>
  </r>
  <r>
    <n v="7207"/>
    <s v="NZ-2021-410081"/>
    <x v="252"/>
    <d v="2021-12-28T00:00:00"/>
    <x v="1"/>
    <s v="Second Class"/>
    <s v="CO-5576"/>
    <s v="Connor Currie-Watt"/>
    <x v="2"/>
    <x v="4"/>
    <x v="4"/>
    <x v="1"/>
    <x v="8"/>
    <n v="589.91999999999996"/>
    <n v="5"/>
    <n v="0.15"/>
    <n v="140.65"/>
  </r>
  <r>
    <n v="7208"/>
    <s v="NZ-2021-276393"/>
    <x v="729"/>
    <d v="2021-12-22T00:00:00"/>
    <x v="1"/>
    <s v="Second Class"/>
    <s v="SH-8936"/>
    <s v="Sharon Freeman"/>
    <x v="2"/>
    <x v="9"/>
    <x v="6"/>
    <x v="2"/>
    <x v="11"/>
    <n v="166.27"/>
    <n v="9"/>
    <n v="0.1"/>
    <n v="31.05"/>
  </r>
  <r>
    <n v="7209"/>
    <s v="NZ-2022-373521"/>
    <x v="1356"/>
    <d v="2022-06-30T00:00:00"/>
    <x v="4"/>
    <s v="Standard Class"/>
    <s v="EL-6488"/>
    <s v="Elizabeth Little"/>
    <x v="0"/>
    <x v="6"/>
    <x v="6"/>
    <x v="2"/>
    <x v="11"/>
    <n v="642.37"/>
    <n v="3"/>
    <n v="0.2"/>
    <n v="44.15"/>
  </r>
  <r>
    <n v="7210"/>
    <s v="NZ-2024-636897"/>
    <x v="1124"/>
    <d v="2024-10-07T00:00:00"/>
    <x v="2"/>
    <s v="Second Class"/>
    <s v="MI-5878"/>
    <s v="Michael Hayward"/>
    <x v="2"/>
    <x v="0"/>
    <x v="0"/>
    <x v="1"/>
    <x v="3"/>
    <n v="660"/>
    <n v="3"/>
    <n v="0.15"/>
    <n v="71.97"/>
  </r>
  <r>
    <n v="7211"/>
    <s v="NZ-2023-101720"/>
    <x v="153"/>
    <d v="2023-05-29T00:00:00"/>
    <x v="0"/>
    <s v="Second Class"/>
    <s v="JO-1822"/>
    <s v="John Mitchell"/>
    <x v="0"/>
    <x v="4"/>
    <x v="4"/>
    <x v="0"/>
    <x v="0"/>
    <n v="28.45"/>
    <n v="2"/>
    <n v="0.2"/>
    <n v="0.91"/>
  </r>
  <r>
    <n v="7212"/>
    <s v="NZ-2022-577600"/>
    <x v="397"/>
    <d v="2022-11-26T00:00:00"/>
    <x v="4"/>
    <s v="First Class"/>
    <s v="JA-1379"/>
    <s v="James Davidson"/>
    <x v="1"/>
    <x v="4"/>
    <x v="4"/>
    <x v="0"/>
    <x v="4"/>
    <n v="68.14"/>
    <n v="9"/>
    <n v="0.15"/>
    <n v="11.86"/>
  </r>
  <r>
    <n v="7213"/>
    <s v="NZ-2023-675980"/>
    <x v="1143"/>
    <d v="2023-09-06T00:00:00"/>
    <x v="0"/>
    <s v="First Class"/>
    <s v="AL-4253"/>
    <s v="Alyssa Lloyd-Woods"/>
    <x v="1"/>
    <x v="6"/>
    <x v="6"/>
    <x v="0"/>
    <x v="4"/>
    <n v="1466.01"/>
    <n v="2"/>
    <n v="0.2"/>
    <n v="298.14999999999998"/>
  </r>
  <r>
    <n v="7214"/>
    <s v="NZ-2023-727310"/>
    <x v="30"/>
    <d v="2023-01-17T00:00:00"/>
    <x v="0"/>
    <s v="Second Class"/>
    <s v="AL-9026"/>
    <s v="Allan Ward"/>
    <x v="1"/>
    <x v="2"/>
    <x v="2"/>
    <x v="0"/>
    <x v="6"/>
    <n v="434.37"/>
    <n v="10"/>
    <n v="0.1"/>
    <n v="44.05"/>
  </r>
  <r>
    <n v="7215"/>
    <s v="NZ-2025-970666"/>
    <x v="969"/>
    <d v="2025-06-26T00:00:00"/>
    <x v="3"/>
    <s v="First Class"/>
    <s v="FL-1783"/>
    <s v="Florence Smith"/>
    <x v="2"/>
    <x v="0"/>
    <x v="0"/>
    <x v="1"/>
    <x v="1"/>
    <n v="1138.02"/>
    <n v="3"/>
    <n v="0.1"/>
    <n v="236.28"/>
  </r>
  <r>
    <n v="7216"/>
    <s v="NZ-2025-840097"/>
    <x v="948"/>
    <d v="2025-02-25T00:00:00"/>
    <x v="3"/>
    <s v="Standard Class"/>
    <s v="CA-8895"/>
    <s v="Catherine Corlett"/>
    <x v="0"/>
    <x v="5"/>
    <x v="5"/>
    <x v="1"/>
    <x v="3"/>
    <n v="1411.92"/>
    <n v="10"/>
    <n v="0"/>
    <n v="296.57"/>
  </r>
  <r>
    <n v="7217"/>
    <s v="NZ-2021-574204"/>
    <x v="675"/>
    <d v="2021-09-15T00:00:00"/>
    <x v="1"/>
    <s v="Same Day"/>
    <s v="JA-4527"/>
    <s v="Jasmine Gifford"/>
    <x v="1"/>
    <x v="5"/>
    <x v="5"/>
    <x v="1"/>
    <x v="8"/>
    <n v="1379.25"/>
    <n v="10"/>
    <n v="0.1"/>
    <n v="10.74"/>
  </r>
  <r>
    <n v="7218"/>
    <s v="NZ-2024-849606"/>
    <x v="310"/>
    <d v="2024-02-28T00:00:00"/>
    <x v="2"/>
    <s v="Same Day"/>
    <s v="DA-9833"/>
    <s v="David Burns"/>
    <x v="0"/>
    <x v="1"/>
    <x v="1"/>
    <x v="2"/>
    <x v="11"/>
    <n v="568.91"/>
    <n v="2"/>
    <n v="0.15"/>
    <n v="19.21"/>
  </r>
  <r>
    <n v="7219"/>
    <s v="NZ-2025-678626"/>
    <x v="730"/>
    <d v="2025-06-07T00:00:00"/>
    <x v="3"/>
    <s v="Standard Class"/>
    <s v="CH-3683"/>
    <s v="Christopher Watt"/>
    <x v="1"/>
    <x v="0"/>
    <x v="0"/>
    <x v="0"/>
    <x v="6"/>
    <n v="679.49"/>
    <n v="7"/>
    <n v="0.15"/>
    <n v="127.35"/>
  </r>
  <r>
    <n v="7220"/>
    <s v="NZ-2022-783266"/>
    <x v="286"/>
    <d v="2022-12-12T00:00:00"/>
    <x v="4"/>
    <s v="Same Day"/>
    <s v="HA-9597"/>
    <s v="Hayley West"/>
    <x v="1"/>
    <x v="7"/>
    <x v="7"/>
    <x v="1"/>
    <x v="1"/>
    <n v="366.53"/>
    <n v="2"/>
    <n v="0"/>
    <n v="95.82"/>
  </r>
  <r>
    <n v="7221"/>
    <s v="NZ-2025-826093"/>
    <x v="969"/>
    <d v="2025-06-21T00:00:00"/>
    <x v="3"/>
    <s v="Second Class"/>
    <s v="LI-6109"/>
    <s v="Liam Turner"/>
    <x v="1"/>
    <x v="3"/>
    <x v="3"/>
    <x v="1"/>
    <x v="7"/>
    <n v="985.55"/>
    <n v="10"/>
    <n v="0.2"/>
    <n v="75.959999999999994"/>
  </r>
  <r>
    <n v="7222"/>
    <s v="NZ-2021-586196"/>
    <x v="772"/>
    <d v="2021-10-26T00:00:00"/>
    <x v="1"/>
    <s v="Standard Class"/>
    <s v="AN-3829"/>
    <s v="Andrew Parker"/>
    <x v="2"/>
    <x v="6"/>
    <x v="6"/>
    <x v="2"/>
    <x v="2"/>
    <n v="295.45"/>
    <n v="8"/>
    <n v="0.15"/>
    <n v="25.87"/>
  </r>
  <r>
    <n v="7223"/>
    <s v="NZ-2024-307599"/>
    <x v="67"/>
    <d v="2024-03-05T00:00:00"/>
    <x v="2"/>
    <s v="Second Class"/>
    <s v="CH-3613"/>
    <s v="Charles Cooke"/>
    <x v="2"/>
    <x v="9"/>
    <x v="6"/>
    <x v="0"/>
    <x v="0"/>
    <n v="458.56"/>
    <n v="1"/>
    <n v="0.1"/>
    <n v="4.1900000000000004"/>
  </r>
  <r>
    <n v="7224"/>
    <s v="NZ-2025-520898"/>
    <x v="666"/>
    <d v="2025-05-07T00:00:00"/>
    <x v="3"/>
    <s v="First Class"/>
    <s v="GA-3109"/>
    <s v="Gary Mason"/>
    <x v="0"/>
    <x v="5"/>
    <x v="5"/>
    <x v="1"/>
    <x v="3"/>
    <n v="246.82"/>
    <n v="6"/>
    <n v="0"/>
    <n v="66.16"/>
  </r>
  <r>
    <n v="7225"/>
    <s v="NZ-2023-550979"/>
    <x v="804"/>
    <d v="2023-12-20T00:00:00"/>
    <x v="0"/>
    <s v="Second Class"/>
    <s v="JA-1719"/>
    <s v="James Fuller"/>
    <x v="1"/>
    <x v="7"/>
    <x v="7"/>
    <x v="0"/>
    <x v="10"/>
    <n v="1069.06"/>
    <n v="4"/>
    <n v="0.2"/>
    <n v="17.3"/>
  </r>
  <r>
    <n v="7226"/>
    <s v="NZ-2023-678838"/>
    <x v="524"/>
    <d v="2023-01-29T00:00:00"/>
    <x v="0"/>
    <s v="Same Day"/>
    <s v="KA-3426"/>
    <s v="Kay Hart-Alve"/>
    <x v="1"/>
    <x v="1"/>
    <x v="1"/>
    <x v="2"/>
    <x v="11"/>
    <n v="1425.33"/>
    <n v="10"/>
    <n v="0.2"/>
    <n v="120.66"/>
  </r>
  <r>
    <n v="7227"/>
    <s v="NZ-2024-892816"/>
    <x v="876"/>
    <d v="2024-02-18T00:00:00"/>
    <x v="2"/>
    <s v="Standard Class"/>
    <s v="RO-1831"/>
    <s v="Rosemary Elliott"/>
    <x v="2"/>
    <x v="9"/>
    <x v="6"/>
    <x v="2"/>
    <x v="2"/>
    <n v="1231.07"/>
    <n v="6"/>
    <n v="0.1"/>
    <n v="202.92"/>
  </r>
  <r>
    <n v="7228"/>
    <s v="NZ-2022-326819"/>
    <x v="255"/>
    <d v="2022-09-26T00:00:00"/>
    <x v="4"/>
    <s v="Same Day"/>
    <s v="SI-5299"/>
    <s v="Simon Williams"/>
    <x v="2"/>
    <x v="0"/>
    <x v="0"/>
    <x v="1"/>
    <x v="8"/>
    <n v="1179.8599999999999"/>
    <n v="5"/>
    <n v="0"/>
    <n v="78.010000000000005"/>
  </r>
  <r>
    <n v="7229"/>
    <s v="NZ-2023-527891"/>
    <x v="556"/>
    <d v="2023-11-20T00:00:00"/>
    <x v="0"/>
    <s v="Second Class"/>
    <s v="OL-3004"/>
    <s v="Olivia Reeves-Moore"/>
    <x v="2"/>
    <x v="7"/>
    <x v="7"/>
    <x v="1"/>
    <x v="8"/>
    <n v="350.56"/>
    <n v="8"/>
    <n v="0.2"/>
    <n v="2.04"/>
  </r>
  <r>
    <n v="7230"/>
    <s v="NZ-2023-822041"/>
    <x v="229"/>
    <d v="2023-04-23T00:00:00"/>
    <x v="0"/>
    <s v="First Class"/>
    <s v="SA-6362"/>
    <s v="Sarah Williams-Christiansen"/>
    <x v="1"/>
    <x v="2"/>
    <x v="2"/>
    <x v="0"/>
    <x v="4"/>
    <n v="698.61"/>
    <n v="5"/>
    <n v="0.2"/>
    <n v="-12.2"/>
  </r>
  <r>
    <n v="7231"/>
    <s v="NZ-2022-906449"/>
    <x v="1369"/>
    <d v="2022-02-28T00:00:00"/>
    <x v="4"/>
    <s v="Same Day"/>
    <s v="DA-7742"/>
    <s v="Daniel Wallace"/>
    <x v="2"/>
    <x v="0"/>
    <x v="0"/>
    <x v="0"/>
    <x v="6"/>
    <n v="606.1"/>
    <n v="8"/>
    <n v="0"/>
    <n v="19.05"/>
  </r>
  <r>
    <n v="7232"/>
    <s v="NZ-2024-246692"/>
    <x v="799"/>
    <d v="2024-09-27T00:00:00"/>
    <x v="2"/>
    <s v="Standard Class"/>
    <s v="EM-5994"/>
    <s v="Emma Ireland-Lowe"/>
    <x v="1"/>
    <x v="9"/>
    <x v="6"/>
    <x v="0"/>
    <x v="10"/>
    <n v="382.29"/>
    <n v="9"/>
    <n v="0.2"/>
    <n v="38.65"/>
  </r>
  <r>
    <n v="7233"/>
    <s v="NZ-2021-275875"/>
    <x v="747"/>
    <d v="2021-11-11T00:00:00"/>
    <x v="1"/>
    <s v="Same Day"/>
    <s v="MI-4439"/>
    <s v="Michelle Taylor"/>
    <x v="0"/>
    <x v="5"/>
    <x v="5"/>
    <x v="0"/>
    <x v="6"/>
    <n v="338.6"/>
    <n v="3"/>
    <n v="0"/>
    <n v="70.97"/>
  </r>
  <r>
    <n v="7234"/>
    <s v="NZ-2025-619314"/>
    <x v="730"/>
    <d v="2025-06-06T00:00:00"/>
    <x v="3"/>
    <s v="Standard Class"/>
    <s v="LI-3065"/>
    <s v="Lisa Little"/>
    <x v="0"/>
    <x v="4"/>
    <x v="4"/>
    <x v="0"/>
    <x v="0"/>
    <n v="565.79999999999995"/>
    <n v="8"/>
    <n v="0.2"/>
    <n v="66.19"/>
  </r>
  <r>
    <n v="7235"/>
    <s v="NZ-2024-978759"/>
    <x v="780"/>
    <d v="2024-01-09T00:00:00"/>
    <x v="2"/>
    <s v="Second Class"/>
    <s v="TI-1434"/>
    <s v="Timothy Spencer"/>
    <x v="2"/>
    <x v="3"/>
    <x v="3"/>
    <x v="1"/>
    <x v="8"/>
    <n v="887.63"/>
    <n v="2"/>
    <n v="0"/>
    <n v="157.12"/>
  </r>
  <r>
    <n v="7236"/>
    <s v="NZ-2021-459412"/>
    <x v="314"/>
    <d v="2021-10-06T00:00:00"/>
    <x v="1"/>
    <s v="First Class"/>
    <s v="JO-2629"/>
    <s v="Joanna Kelly"/>
    <x v="0"/>
    <x v="0"/>
    <x v="0"/>
    <x v="1"/>
    <x v="1"/>
    <n v="1455.27"/>
    <n v="2"/>
    <n v="0.1"/>
    <n v="245.29"/>
  </r>
  <r>
    <n v="7237"/>
    <s v="NZ-2021-135112"/>
    <x v="424"/>
    <d v="2021-12-19T00:00:00"/>
    <x v="1"/>
    <s v="Same Day"/>
    <s v="HO-1294"/>
    <s v="Holly Hart"/>
    <x v="2"/>
    <x v="8"/>
    <x v="8"/>
    <x v="0"/>
    <x v="0"/>
    <n v="953.03"/>
    <n v="8"/>
    <n v="0"/>
    <n v="275.02"/>
  </r>
  <r>
    <n v="7238"/>
    <s v="NZ-2024-763849"/>
    <x v="528"/>
    <d v="2024-11-27T00:00:00"/>
    <x v="2"/>
    <s v="Second Class"/>
    <s v="CH-8714"/>
    <s v="Christopher Lewis-Rush"/>
    <x v="0"/>
    <x v="1"/>
    <x v="1"/>
    <x v="1"/>
    <x v="1"/>
    <n v="357.42"/>
    <n v="9"/>
    <n v="0.1"/>
    <n v="66.349999999999994"/>
  </r>
  <r>
    <n v="7239"/>
    <s v="NZ-2023-156656"/>
    <x v="0"/>
    <d v="2023-05-12T00:00:00"/>
    <x v="0"/>
    <s v="First Class"/>
    <s v="ME-7841"/>
    <s v="Megan Allen-Webb"/>
    <x v="0"/>
    <x v="8"/>
    <x v="8"/>
    <x v="1"/>
    <x v="7"/>
    <n v="1039.57"/>
    <n v="10"/>
    <n v="0.15"/>
    <n v="-15.3"/>
  </r>
  <r>
    <n v="7240"/>
    <s v="NZ-2022-294402"/>
    <x v="1276"/>
    <d v="2022-02-05T00:00:00"/>
    <x v="4"/>
    <s v="Same Day"/>
    <s v="HA-9972"/>
    <s v="Harrison Brown"/>
    <x v="0"/>
    <x v="5"/>
    <x v="5"/>
    <x v="0"/>
    <x v="6"/>
    <n v="36.450000000000003"/>
    <n v="5"/>
    <n v="0"/>
    <n v="7.62"/>
  </r>
  <r>
    <n v="7241"/>
    <s v="NZ-2024-532614"/>
    <x v="205"/>
    <d v="2024-08-02T00:00:00"/>
    <x v="2"/>
    <s v="Standard Class"/>
    <s v="TR-7505"/>
    <s v="Tracy Wills-Clarke"/>
    <x v="0"/>
    <x v="9"/>
    <x v="6"/>
    <x v="2"/>
    <x v="9"/>
    <n v="1379.22"/>
    <n v="2"/>
    <n v="0"/>
    <n v="378.68"/>
  </r>
  <r>
    <n v="7242"/>
    <s v="NZ-2024-148882"/>
    <x v="29"/>
    <d v="2024-07-02T00:00:00"/>
    <x v="2"/>
    <s v="Second Class"/>
    <s v="NI-3671"/>
    <s v="Nikau Baxter"/>
    <x v="0"/>
    <x v="7"/>
    <x v="7"/>
    <x v="0"/>
    <x v="10"/>
    <n v="1366.13"/>
    <n v="5"/>
    <n v="0.1"/>
    <n v="123.87"/>
  </r>
  <r>
    <n v="7243"/>
    <s v="NZ-2021-335344"/>
    <x v="224"/>
    <d v="2021-12-11T00:00:00"/>
    <x v="1"/>
    <s v="Same Day"/>
    <s v="GR-8380"/>
    <s v="Grace Rogers"/>
    <x v="1"/>
    <x v="4"/>
    <x v="4"/>
    <x v="0"/>
    <x v="0"/>
    <n v="1011.02"/>
    <n v="6"/>
    <n v="0.1"/>
    <n v="184.41"/>
  </r>
  <r>
    <n v="7244"/>
    <s v="NZ-2024-569939"/>
    <x v="51"/>
    <d v="2024-09-25T00:00:00"/>
    <x v="2"/>
    <s v="Second Class"/>
    <s v="PE-2593"/>
    <s v="Peyton Farland"/>
    <x v="2"/>
    <x v="4"/>
    <x v="4"/>
    <x v="0"/>
    <x v="6"/>
    <n v="394.8"/>
    <n v="8"/>
    <n v="0.15"/>
    <n v="35.32"/>
  </r>
  <r>
    <n v="7245"/>
    <s v="NZ-2024-338357"/>
    <x v="29"/>
    <d v="2024-06-28T00:00:00"/>
    <x v="2"/>
    <s v="Same Day"/>
    <s v="MI-7691"/>
    <s v="Michelle Webb"/>
    <x v="0"/>
    <x v="9"/>
    <x v="6"/>
    <x v="2"/>
    <x v="11"/>
    <n v="244.23"/>
    <n v="9"/>
    <n v="0.1"/>
    <n v="4.01"/>
  </r>
  <r>
    <n v="7246"/>
    <s v="NZ-2025-157847"/>
    <x v="150"/>
    <d v="2025-04-14T00:00:00"/>
    <x v="3"/>
    <s v="Standard Class"/>
    <s v="KA-8924"/>
    <s v="Katherine Griffin"/>
    <x v="1"/>
    <x v="5"/>
    <x v="5"/>
    <x v="1"/>
    <x v="3"/>
    <n v="221.13"/>
    <n v="10"/>
    <n v="0"/>
    <n v="10.33"/>
  </r>
  <r>
    <n v="7247"/>
    <s v="NZ-2024-664491"/>
    <x v="644"/>
    <d v="2024-10-21T00:00:00"/>
    <x v="2"/>
    <s v="Second Class"/>
    <s v="PA-7981"/>
    <s v="Paul Bishop"/>
    <x v="2"/>
    <x v="6"/>
    <x v="6"/>
    <x v="2"/>
    <x v="11"/>
    <n v="517.03"/>
    <n v="4"/>
    <n v="0.2"/>
    <n v="85.97"/>
  </r>
  <r>
    <n v="7248"/>
    <s v="NZ-2023-650829"/>
    <x v="1137"/>
    <d v="2023-03-10T00:00:00"/>
    <x v="0"/>
    <s v="Second Class"/>
    <s v="WI-6681"/>
    <s v="William McKenna-Cox"/>
    <x v="2"/>
    <x v="4"/>
    <x v="4"/>
    <x v="0"/>
    <x v="6"/>
    <n v="1278.55"/>
    <n v="8"/>
    <n v="0"/>
    <n v="8.11"/>
  </r>
  <r>
    <n v="7249"/>
    <s v="NZ-2025-281030"/>
    <x v="276"/>
    <d v="2025-07-05T00:00:00"/>
    <x v="3"/>
    <s v="Standard Class"/>
    <s v="JE-2292"/>
    <s v="Jessica Evans"/>
    <x v="0"/>
    <x v="8"/>
    <x v="8"/>
    <x v="2"/>
    <x v="11"/>
    <n v="127.4"/>
    <n v="7"/>
    <n v="0"/>
    <n v="29.13"/>
  </r>
  <r>
    <n v="7250"/>
    <s v="NZ-2024-831768"/>
    <x v="1418"/>
    <d v="2024-05-18T00:00:00"/>
    <x v="2"/>
    <s v="First Class"/>
    <s v="BR-5297"/>
    <s v="Brett Read"/>
    <x v="1"/>
    <x v="1"/>
    <x v="1"/>
    <x v="0"/>
    <x v="0"/>
    <n v="1258.33"/>
    <n v="7"/>
    <n v="0"/>
    <n v="364.8"/>
  </r>
  <r>
    <n v="7251"/>
    <s v="NZ-2024-508718"/>
    <x v="839"/>
    <d v="2024-03-22T00:00:00"/>
    <x v="2"/>
    <s v="Same Day"/>
    <s v="IS-8748"/>
    <s v="Isabella Middleton"/>
    <x v="0"/>
    <x v="2"/>
    <x v="2"/>
    <x v="2"/>
    <x v="11"/>
    <n v="1408.81"/>
    <n v="8"/>
    <n v="0.1"/>
    <n v="243.63"/>
  </r>
  <r>
    <n v="7252"/>
    <s v="NZ-2025-294880"/>
    <x v="37"/>
    <d v="2025-06-12T00:00:00"/>
    <x v="3"/>
    <s v="Same Day"/>
    <s v="MY-3641"/>
    <s v="Mya Stewart"/>
    <x v="0"/>
    <x v="5"/>
    <x v="5"/>
    <x v="0"/>
    <x v="6"/>
    <n v="890.5"/>
    <n v="6"/>
    <n v="0"/>
    <n v="30.75"/>
  </r>
  <r>
    <n v="7253"/>
    <s v="NZ-2022-152688"/>
    <x v="1072"/>
    <d v="2022-10-10T00:00:00"/>
    <x v="4"/>
    <s v="Second Class"/>
    <s v="AV-9909"/>
    <s v="Ava Wood"/>
    <x v="2"/>
    <x v="5"/>
    <x v="5"/>
    <x v="1"/>
    <x v="1"/>
    <n v="905.37"/>
    <n v="6"/>
    <n v="0"/>
    <n v="101.19"/>
  </r>
  <r>
    <n v="7254"/>
    <s v="NZ-2023-957955"/>
    <x v="376"/>
    <d v="2023-12-24T00:00:00"/>
    <x v="0"/>
    <s v="First Class"/>
    <s v="TO-3173"/>
    <s v="Toby Miles"/>
    <x v="2"/>
    <x v="4"/>
    <x v="4"/>
    <x v="2"/>
    <x v="2"/>
    <n v="250.54"/>
    <n v="3"/>
    <n v="0.15"/>
    <n v="37.5"/>
  </r>
  <r>
    <n v="7255"/>
    <s v="NZ-2021-327069"/>
    <x v="92"/>
    <d v="2021-07-20T00:00:00"/>
    <x v="1"/>
    <s v="Standard Class"/>
    <s v="JA-5616"/>
    <s v="Jason Page-Thompson"/>
    <x v="1"/>
    <x v="9"/>
    <x v="6"/>
    <x v="2"/>
    <x v="5"/>
    <n v="1019.88"/>
    <n v="4"/>
    <n v="0.1"/>
    <n v="204.34"/>
  </r>
  <r>
    <n v="7256"/>
    <s v="NZ-2022-824003"/>
    <x v="496"/>
    <d v="2022-09-05T00:00:00"/>
    <x v="4"/>
    <s v="Standard Class"/>
    <s v="SI-2108"/>
    <s v="Simon Taylor"/>
    <x v="0"/>
    <x v="9"/>
    <x v="6"/>
    <x v="1"/>
    <x v="7"/>
    <n v="690.72"/>
    <n v="10"/>
    <n v="0.1"/>
    <n v="34.299999999999997"/>
  </r>
  <r>
    <n v="7257"/>
    <s v="NZ-2022-507352"/>
    <x v="1264"/>
    <d v="2022-05-15T00:00:00"/>
    <x v="4"/>
    <s v="Same Day"/>
    <s v="CH-8209"/>
    <s v="Charlie Henderson"/>
    <x v="2"/>
    <x v="2"/>
    <x v="2"/>
    <x v="0"/>
    <x v="4"/>
    <n v="111.91"/>
    <n v="8"/>
    <n v="0.2"/>
    <n v="7.04"/>
  </r>
  <r>
    <n v="7258"/>
    <s v="NZ-2024-370556"/>
    <x v="519"/>
    <d v="2024-01-23T00:00:00"/>
    <x v="2"/>
    <s v="Standard Class"/>
    <s v="JE-1034"/>
    <s v="Jessica Phillips"/>
    <x v="1"/>
    <x v="4"/>
    <x v="4"/>
    <x v="2"/>
    <x v="11"/>
    <n v="1003.54"/>
    <n v="7"/>
    <n v="0.1"/>
    <n v="205.15"/>
  </r>
  <r>
    <n v="7259"/>
    <s v="NZ-2024-945166"/>
    <x v="884"/>
    <d v="2024-12-26T00:00:00"/>
    <x v="2"/>
    <s v="Second Class"/>
    <s v="DE-3786"/>
    <s v="Destiny Brown"/>
    <x v="1"/>
    <x v="8"/>
    <x v="8"/>
    <x v="2"/>
    <x v="11"/>
    <n v="1064.6099999999999"/>
    <n v="9"/>
    <n v="0.15"/>
    <n v="185.59"/>
  </r>
  <r>
    <n v="7260"/>
    <s v="NZ-2023-785588"/>
    <x v="1226"/>
    <d v="2023-02-16T00:00:00"/>
    <x v="0"/>
    <s v="Second Class"/>
    <s v="BR-3346"/>
    <s v="Bridget Morrison"/>
    <x v="0"/>
    <x v="6"/>
    <x v="6"/>
    <x v="0"/>
    <x v="4"/>
    <n v="1393.73"/>
    <n v="5"/>
    <n v="0.1"/>
    <n v="226.95"/>
  </r>
  <r>
    <n v="7261"/>
    <s v="NZ-2022-729721"/>
    <x v="286"/>
    <d v="2022-12-16T00:00:00"/>
    <x v="4"/>
    <s v="First Class"/>
    <s v="PA-1293"/>
    <s v="Patrick Anderson"/>
    <x v="2"/>
    <x v="3"/>
    <x v="3"/>
    <x v="1"/>
    <x v="8"/>
    <n v="978.84"/>
    <n v="3"/>
    <n v="0.1"/>
    <n v="94.14"/>
  </r>
  <r>
    <n v="7262"/>
    <s v="NZ-2023-381389"/>
    <x v="1169"/>
    <d v="2023-01-23T00:00:00"/>
    <x v="0"/>
    <s v="First Class"/>
    <s v="MA-4317"/>
    <s v="Maia Trask"/>
    <x v="2"/>
    <x v="5"/>
    <x v="5"/>
    <x v="0"/>
    <x v="4"/>
    <n v="237.25"/>
    <n v="8"/>
    <n v="0.1"/>
    <n v="32.47"/>
  </r>
  <r>
    <n v="7263"/>
    <s v="NZ-2024-238631"/>
    <x v="152"/>
    <d v="2024-12-20T00:00:00"/>
    <x v="2"/>
    <s v="Standard Class"/>
    <s v="KE-4702"/>
    <s v="Kevin Kemp"/>
    <x v="2"/>
    <x v="9"/>
    <x v="6"/>
    <x v="1"/>
    <x v="3"/>
    <n v="1315.83"/>
    <n v="1"/>
    <n v="0.15"/>
    <n v="210.72"/>
  </r>
  <r>
    <n v="7264"/>
    <s v="NZ-2022-655375"/>
    <x v="1450"/>
    <d v="2022-09-22T00:00:00"/>
    <x v="4"/>
    <s v="First Class"/>
    <s v="SH-8082"/>
    <s v="Shane Tapp-Ireland"/>
    <x v="2"/>
    <x v="9"/>
    <x v="6"/>
    <x v="2"/>
    <x v="5"/>
    <n v="49.58"/>
    <n v="1"/>
    <n v="0.15"/>
    <n v="7.91"/>
  </r>
  <r>
    <n v="7265"/>
    <s v="NZ-2023-143493"/>
    <x v="1342"/>
    <d v="2023-06-24T00:00:00"/>
    <x v="0"/>
    <s v="Second Class"/>
    <s v="BL-9997"/>
    <s v="Blake Booker"/>
    <x v="2"/>
    <x v="5"/>
    <x v="5"/>
    <x v="0"/>
    <x v="4"/>
    <n v="83.84"/>
    <n v="4"/>
    <n v="0.2"/>
    <n v="17.05"/>
  </r>
  <r>
    <n v="7266"/>
    <s v="NZ-2023-285326"/>
    <x v="1022"/>
    <d v="2023-12-31T00:00:00"/>
    <x v="0"/>
    <s v="Second Class"/>
    <s v="MA-2235"/>
    <s v="Matthew Jones-Hoare"/>
    <x v="2"/>
    <x v="5"/>
    <x v="5"/>
    <x v="2"/>
    <x v="11"/>
    <n v="80.2"/>
    <n v="10"/>
    <n v="0.15"/>
    <n v="15.37"/>
  </r>
  <r>
    <n v="7267"/>
    <s v="NZ-2023-504256"/>
    <x v="10"/>
    <d v="2023-09-14T00:00:00"/>
    <x v="0"/>
    <s v="First Class"/>
    <s v="DA-4958"/>
    <s v="Daniel Franklin"/>
    <x v="0"/>
    <x v="5"/>
    <x v="5"/>
    <x v="0"/>
    <x v="4"/>
    <n v="215.09"/>
    <n v="4"/>
    <n v="0"/>
    <n v="49.26"/>
  </r>
  <r>
    <n v="7268"/>
    <s v="NZ-2022-530566"/>
    <x v="1336"/>
    <d v="2022-05-31T00:00:00"/>
    <x v="4"/>
    <s v="First Class"/>
    <s v="MI-7112"/>
    <s v="Michael Davey"/>
    <x v="1"/>
    <x v="1"/>
    <x v="1"/>
    <x v="0"/>
    <x v="10"/>
    <n v="358.2"/>
    <n v="1"/>
    <n v="0.1"/>
    <n v="38.18"/>
  </r>
  <r>
    <n v="7269"/>
    <s v="NZ-2022-553660"/>
    <x v="881"/>
    <d v="2022-12-09T00:00:00"/>
    <x v="4"/>
    <s v="Second Class"/>
    <s v="SU-8632"/>
    <s v="Suzanne Nash"/>
    <x v="2"/>
    <x v="4"/>
    <x v="4"/>
    <x v="1"/>
    <x v="8"/>
    <n v="1308.83"/>
    <n v="10"/>
    <n v="0.15"/>
    <n v="272.52999999999997"/>
  </r>
  <r>
    <n v="7270"/>
    <s v="NZ-2024-786218"/>
    <x v="958"/>
    <d v="2024-11-01T00:00:00"/>
    <x v="2"/>
    <s v="Standard Class"/>
    <s v="AL-4520"/>
    <s v="Alexander Wallace-Read"/>
    <x v="2"/>
    <x v="7"/>
    <x v="7"/>
    <x v="0"/>
    <x v="6"/>
    <n v="896.57"/>
    <n v="4"/>
    <n v="0.1"/>
    <n v="121.61"/>
  </r>
  <r>
    <n v="7271"/>
    <s v="NZ-2024-379982"/>
    <x v="503"/>
    <d v="2024-09-19T00:00:00"/>
    <x v="2"/>
    <s v="Standard Class"/>
    <s v="JA-6446"/>
    <s v="James Jones"/>
    <x v="1"/>
    <x v="7"/>
    <x v="7"/>
    <x v="0"/>
    <x v="4"/>
    <n v="929.92"/>
    <n v="8"/>
    <n v="0"/>
    <n v="74.48"/>
  </r>
  <r>
    <n v="7272"/>
    <s v="NZ-2024-716226"/>
    <x v="1438"/>
    <d v="2024-03-06T00:00:00"/>
    <x v="2"/>
    <s v="Standard Class"/>
    <s v="KU-4093"/>
    <s v="Kurt Fisher"/>
    <x v="2"/>
    <x v="5"/>
    <x v="5"/>
    <x v="1"/>
    <x v="1"/>
    <n v="1338.29"/>
    <n v="3"/>
    <n v="0.2"/>
    <n v="244.08"/>
  </r>
  <r>
    <n v="7273"/>
    <s v="NZ-2022-234440"/>
    <x v="1339"/>
    <d v="2022-06-25T00:00:00"/>
    <x v="4"/>
    <s v="First Class"/>
    <s v="AM-1694"/>
    <s v="Amanda Stokes"/>
    <x v="1"/>
    <x v="5"/>
    <x v="5"/>
    <x v="0"/>
    <x v="4"/>
    <n v="1061.8599999999999"/>
    <n v="2"/>
    <n v="0.15"/>
    <n v="-0.49"/>
  </r>
  <r>
    <n v="7274"/>
    <s v="NZ-2025-831570"/>
    <x v="1237"/>
    <d v="2025-01-28T00:00:00"/>
    <x v="3"/>
    <s v="Second Class"/>
    <s v="HE-1637"/>
    <s v="Helen Williams"/>
    <x v="0"/>
    <x v="5"/>
    <x v="5"/>
    <x v="2"/>
    <x v="11"/>
    <n v="551.95000000000005"/>
    <n v="8"/>
    <n v="0.15"/>
    <n v="54.81"/>
  </r>
  <r>
    <n v="7275"/>
    <s v="NZ-2022-786213"/>
    <x v="343"/>
    <d v="2022-09-15T00:00:00"/>
    <x v="4"/>
    <s v="Second Class"/>
    <s v="RO-5838"/>
    <s v="Rose Reynolds"/>
    <x v="2"/>
    <x v="8"/>
    <x v="8"/>
    <x v="2"/>
    <x v="11"/>
    <n v="1096.04"/>
    <n v="10"/>
    <n v="0.2"/>
    <n v="90.02"/>
  </r>
  <r>
    <n v="7276"/>
    <s v="NZ-2021-270212"/>
    <x v="707"/>
    <d v="2021-10-28T00:00:00"/>
    <x v="1"/>
    <s v="Standard Class"/>
    <s v="ST-5853"/>
    <s v="Stephanie Bryant"/>
    <x v="1"/>
    <x v="4"/>
    <x v="4"/>
    <x v="0"/>
    <x v="6"/>
    <n v="795.72"/>
    <n v="4"/>
    <n v="0.15"/>
    <n v="186.33"/>
  </r>
  <r>
    <n v="7277"/>
    <s v="NZ-2023-741913"/>
    <x v="703"/>
    <d v="2023-05-05T00:00:00"/>
    <x v="0"/>
    <s v="Standard Class"/>
    <s v="MA-1856"/>
    <s v="Maddison Middleton"/>
    <x v="0"/>
    <x v="1"/>
    <x v="1"/>
    <x v="1"/>
    <x v="1"/>
    <n v="329.1"/>
    <n v="10"/>
    <n v="0.1"/>
    <n v="34.630000000000003"/>
  </r>
  <r>
    <n v="7278"/>
    <s v="NZ-2025-563051"/>
    <x v="1089"/>
    <d v="2025-06-20T00:00:00"/>
    <x v="3"/>
    <s v="Standard Class"/>
    <s v="BR-4259"/>
    <s v="Brett Watt"/>
    <x v="0"/>
    <x v="7"/>
    <x v="7"/>
    <x v="0"/>
    <x v="10"/>
    <n v="241.2"/>
    <n v="9"/>
    <n v="0"/>
    <n v="27.6"/>
  </r>
  <r>
    <n v="7279"/>
    <s v="NZ-2022-528828"/>
    <x v="1234"/>
    <d v="2022-03-16T00:00:00"/>
    <x v="4"/>
    <s v="Standard Class"/>
    <s v="WI-5809"/>
    <s v="William McKinnon"/>
    <x v="0"/>
    <x v="7"/>
    <x v="7"/>
    <x v="0"/>
    <x v="0"/>
    <n v="572.78"/>
    <n v="1"/>
    <n v="0.1"/>
    <n v="94.13"/>
  </r>
  <r>
    <n v="7280"/>
    <s v="NZ-2022-392742"/>
    <x v="523"/>
    <d v="2022-07-16T00:00:00"/>
    <x v="4"/>
    <s v="Same Day"/>
    <s v="SA-1350"/>
    <s v="Samuel Evans"/>
    <x v="1"/>
    <x v="7"/>
    <x v="7"/>
    <x v="2"/>
    <x v="11"/>
    <n v="245.78"/>
    <n v="2"/>
    <n v="0.2"/>
    <n v="17.28"/>
  </r>
  <r>
    <n v="7281"/>
    <s v="NZ-2022-949440"/>
    <x v="103"/>
    <d v="2022-02-15T00:00:00"/>
    <x v="4"/>
    <s v="Standard Class"/>
    <s v="LU-1487"/>
    <s v="Lucas Williamson"/>
    <x v="0"/>
    <x v="0"/>
    <x v="0"/>
    <x v="2"/>
    <x v="5"/>
    <n v="1163.81"/>
    <n v="7"/>
    <n v="0.2"/>
    <n v="60.82"/>
  </r>
  <r>
    <n v="7282"/>
    <s v="NZ-2022-767180"/>
    <x v="633"/>
    <d v="2022-12-21T00:00:00"/>
    <x v="4"/>
    <s v="Same Day"/>
    <s v="SA-2547"/>
    <s v="Sarah Bailey"/>
    <x v="0"/>
    <x v="3"/>
    <x v="3"/>
    <x v="2"/>
    <x v="2"/>
    <n v="1115.57"/>
    <n v="9"/>
    <n v="0"/>
    <n v="257.48"/>
  </r>
  <r>
    <n v="7283"/>
    <s v="NZ-2025-496253"/>
    <x v="999"/>
    <d v="2025-06-14T00:00:00"/>
    <x v="3"/>
    <s v="Same Day"/>
    <s v="WI-3745"/>
    <s v="William Thomas"/>
    <x v="0"/>
    <x v="6"/>
    <x v="6"/>
    <x v="2"/>
    <x v="2"/>
    <n v="140.34"/>
    <n v="1"/>
    <n v="0.1"/>
    <n v="23.59"/>
  </r>
  <r>
    <n v="7284"/>
    <s v="NZ-2022-820779"/>
    <x v="175"/>
    <d v="2022-08-31T00:00:00"/>
    <x v="4"/>
    <s v="First Class"/>
    <s v="DA-1882"/>
    <s v="David Brown"/>
    <x v="1"/>
    <x v="3"/>
    <x v="3"/>
    <x v="2"/>
    <x v="11"/>
    <n v="1198.8499999999999"/>
    <n v="6"/>
    <n v="0.2"/>
    <n v="244.64"/>
  </r>
  <r>
    <n v="7285"/>
    <s v="NZ-2023-373521"/>
    <x v="768"/>
    <d v="2023-04-21T00:00:00"/>
    <x v="0"/>
    <s v="Second Class"/>
    <s v="TO-6803"/>
    <s v="Tony Wood"/>
    <x v="0"/>
    <x v="0"/>
    <x v="0"/>
    <x v="2"/>
    <x v="2"/>
    <n v="575.67999999999995"/>
    <n v="6"/>
    <n v="0"/>
    <n v="9.06"/>
  </r>
  <r>
    <n v="7286"/>
    <s v="NZ-2022-292203"/>
    <x v="553"/>
    <d v="2022-08-09T00:00:00"/>
    <x v="4"/>
    <s v="First Class"/>
    <s v="GR-8218"/>
    <s v="Graeme Cox"/>
    <x v="1"/>
    <x v="1"/>
    <x v="1"/>
    <x v="2"/>
    <x v="11"/>
    <n v="1495.1"/>
    <n v="4"/>
    <n v="0.1"/>
    <n v="294.69"/>
  </r>
  <r>
    <n v="7287"/>
    <s v="NZ-2024-792798"/>
    <x v="1267"/>
    <d v="2024-07-27T00:00:00"/>
    <x v="2"/>
    <s v="First Class"/>
    <s v="ME-9107"/>
    <s v="Melanie Mason"/>
    <x v="0"/>
    <x v="2"/>
    <x v="2"/>
    <x v="1"/>
    <x v="7"/>
    <n v="406.07"/>
    <n v="1"/>
    <n v="0"/>
    <n v="57.36"/>
  </r>
  <r>
    <n v="7288"/>
    <s v="NZ-2023-812359"/>
    <x v="155"/>
    <d v="2023-05-17T00:00:00"/>
    <x v="0"/>
    <s v="Standard Class"/>
    <s v="SH-7576"/>
    <s v="Shayne Simmons"/>
    <x v="2"/>
    <x v="4"/>
    <x v="4"/>
    <x v="1"/>
    <x v="8"/>
    <n v="1235.04"/>
    <n v="6"/>
    <n v="0.2"/>
    <n v="230.14"/>
  </r>
  <r>
    <n v="7289"/>
    <s v="NZ-2025-922489"/>
    <x v="1426"/>
    <d v="2025-02-06T00:00:00"/>
    <x v="3"/>
    <s v="Same Day"/>
    <s v="SU-9066"/>
    <s v="Susan Smith"/>
    <x v="2"/>
    <x v="9"/>
    <x v="6"/>
    <x v="1"/>
    <x v="7"/>
    <n v="1471.44"/>
    <n v="5"/>
    <n v="0.2"/>
    <n v="253.69"/>
  </r>
  <r>
    <n v="7290"/>
    <s v="NZ-2024-611253"/>
    <x v="459"/>
    <d v="2024-09-10T00:00:00"/>
    <x v="2"/>
    <s v="Standard Class"/>
    <s v="MA-2414"/>
    <s v="Mathew Marfell-Rowlands"/>
    <x v="0"/>
    <x v="0"/>
    <x v="0"/>
    <x v="2"/>
    <x v="9"/>
    <n v="1271.18"/>
    <n v="2"/>
    <n v="0.15"/>
    <n v="8.4499999999999993"/>
  </r>
  <r>
    <n v="7291"/>
    <s v="NZ-2025-819986"/>
    <x v="776"/>
    <d v="2025-01-28T00:00:00"/>
    <x v="3"/>
    <s v="First Class"/>
    <s v="AN-3455"/>
    <s v="Anika Sowman"/>
    <x v="2"/>
    <x v="3"/>
    <x v="3"/>
    <x v="0"/>
    <x v="6"/>
    <n v="1271.45"/>
    <n v="1"/>
    <n v="0.15"/>
    <n v="115.54"/>
  </r>
  <r>
    <n v="7292"/>
    <s v="NZ-2022-737781"/>
    <x v="667"/>
    <d v="2022-01-13T00:00:00"/>
    <x v="4"/>
    <s v="Same Day"/>
    <s v="RY-9437"/>
    <s v="Ryan Hope"/>
    <x v="1"/>
    <x v="3"/>
    <x v="3"/>
    <x v="0"/>
    <x v="6"/>
    <n v="1419.38"/>
    <n v="7"/>
    <n v="0.1"/>
    <n v="367.73"/>
  </r>
  <r>
    <n v="7293"/>
    <s v="NZ-2024-965234"/>
    <x v="932"/>
    <d v="2024-01-07T00:00:00"/>
    <x v="2"/>
    <s v="Standard Class"/>
    <s v="KE-3557"/>
    <s v="Kelly Campbell"/>
    <x v="0"/>
    <x v="2"/>
    <x v="2"/>
    <x v="1"/>
    <x v="8"/>
    <n v="822.11"/>
    <n v="9"/>
    <n v="0"/>
    <n v="194.32"/>
  </r>
  <r>
    <n v="7294"/>
    <s v="NZ-2025-449323"/>
    <x v="668"/>
    <d v="2025-02-18T00:00:00"/>
    <x v="3"/>
    <s v="Standard Class"/>
    <s v="RE-3756"/>
    <s v="Rebecca Conway"/>
    <x v="1"/>
    <x v="6"/>
    <x v="6"/>
    <x v="1"/>
    <x v="3"/>
    <n v="780.48"/>
    <n v="2"/>
    <n v="0.15"/>
    <n v="99.06"/>
  </r>
  <r>
    <n v="7295"/>
    <s v="NZ-2021-710150"/>
    <x v="116"/>
    <d v="2021-09-15T00:00:00"/>
    <x v="1"/>
    <s v="Second Class"/>
    <s v="TA-5739"/>
    <s v="Taylor Zimmerman"/>
    <x v="1"/>
    <x v="9"/>
    <x v="6"/>
    <x v="1"/>
    <x v="7"/>
    <n v="1216.97"/>
    <n v="4"/>
    <n v="0.1"/>
    <n v="107.5"/>
  </r>
  <r>
    <n v="7296"/>
    <s v="NZ-2024-143641"/>
    <x v="1438"/>
    <d v="2024-03-12T00:00:00"/>
    <x v="2"/>
    <s v="First Class"/>
    <s v="AA-7932"/>
    <s v="Aaron Linton"/>
    <x v="0"/>
    <x v="4"/>
    <x v="4"/>
    <x v="0"/>
    <x v="0"/>
    <n v="710.7"/>
    <n v="5"/>
    <n v="0.2"/>
    <n v="128.26"/>
  </r>
  <r>
    <n v="7297"/>
    <s v="NZ-2024-779424"/>
    <x v="828"/>
    <d v="2024-01-26T00:00:00"/>
    <x v="2"/>
    <s v="Standard Class"/>
    <s v="NO-4809"/>
    <s v="Noah Armstrong"/>
    <x v="1"/>
    <x v="9"/>
    <x v="6"/>
    <x v="2"/>
    <x v="5"/>
    <n v="654.04"/>
    <n v="8"/>
    <n v="0.15"/>
    <n v="136.63"/>
  </r>
  <r>
    <n v="7298"/>
    <s v="NZ-2023-133940"/>
    <x v="978"/>
    <d v="2023-07-18T00:00:00"/>
    <x v="0"/>
    <s v="First Class"/>
    <s v="RO-7192"/>
    <s v="Ronald Graham"/>
    <x v="0"/>
    <x v="1"/>
    <x v="1"/>
    <x v="1"/>
    <x v="7"/>
    <n v="803.36"/>
    <n v="6"/>
    <n v="0.15"/>
    <n v="28.08"/>
  </r>
  <r>
    <n v="7299"/>
    <s v="NZ-2024-311309"/>
    <x v="1223"/>
    <d v="2024-03-20T00:00:00"/>
    <x v="2"/>
    <s v="Second Class"/>
    <s v="JE-4288"/>
    <s v="Jesse Johansen"/>
    <x v="0"/>
    <x v="3"/>
    <x v="3"/>
    <x v="0"/>
    <x v="6"/>
    <n v="842.1"/>
    <n v="5"/>
    <n v="0.15"/>
    <n v="118.85"/>
  </r>
  <r>
    <n v="7300"/>
    <s v="NZ-2025-152596"/>
    <x v="752"/>
    <d v="2025-03-25T00:00:00"/>
    <x v="3"/>
    <s v="Second Class"/>
    <s v="MA-5090"/>
    <s v="Matthew Lucas"/>
    <x v="0"/>
    <x v="2"/>
    <x v="2"/>
    <x v="1"/>
    <x v="8"/>
    <n v="211.66"/>
    <n v="7"/>
    <n v="0"/>
    <n v="5.49"/>
  </r>
  <r>
    <n v="7301"/>
    <s v="NZ-2024-250562"/>
    <x v="283"/>
    <d v="2024-02-13T00:00:00"/>
    <x v="2"/>
    <s v="Standard Class"/>
    <s v="MU-2055"/>
    <s v="Murray Bird-Riley"/>
    <x v="0"/>
    <x v="9"/>
    <x v="6"/>
    <x v="2"/>
    <x v="2"/>
    <n v="1060.03"/>
    <n v="10"/>
    <n v="0.15"/>
    <n v="107.03"/>
  </r>
  <r>
    <n v="7302"/>
    <s v="NZ-2024-796847"/>
    <x v="131"/>
    <d v="2024-07-24T00:00:00"/>
    <x v="2"/>
    <s v="Same Day"/>
    <s v="PA-4862"/>
    <s v="Paula Taylor"/>
    <x v="0"/>
    <x v="1"/>
    <x v="1"/>
    <x v="1"/>
    <x v="3"/>
    <n v="398.54"/>
    <n v="1"/>
    <n v="0.15"/>
    <n v="93.49"/>
  </r>
  <r>
    <n v="7303"/>
    <s v="NZ-2023-313790"/>
    <x v="12"/>
    <d v="2023-10-28T00:00:00"/>
    <x v="0"/>
    <s v="Second Class"/>
    <s v="LE-1693"/>
    <s v="Leanne Allen"/>
    <x v="0"/>
    <x v="6"/>
    <x v="6"/>
    <x v="1"/>
    <x v="1"/>
    <n v="822.85"/>
    <n v="6"/>
    <n v="0.15"/>
    <n v="36.49"/>
  </r>
  <r>
    <n v="7304"/>
    <s v="NZ-2022-155404"/>
    <x v="194"/>
    <d v="2022-05-31T00:00:00"/>
    <x v="4"/>
    <s v="Standard Class"/>
    <s v="RU-7900"/>
    <s v="Ruby Burton"/>
    <x v="1"/>
    <x v="0"/>
    <x v="0"/>
    <x v="1"/>
    <x v="7"/>
    <n v="1016.63"/>
    <n v="5"/>
    <n v="0.15"/>
    <n v="-10.33"/>
  </r>
  <r>
    <n v="7305"/>
    <s v="NZ-2023-420333"/>
    <x v="129"/>
    <d v="2023-03-29T00:00:00"/>
    <x v="0"/>
    <s v="Standard Class"/>
    <s v="CH-5622"/>
    <s v="Christopher Reynolds"/>
    <x v="2"/>
    <x v="9"/>
    <x v="6"/>
    <x v="1"/>
    <x v="8"/>
    <n v="339.02"/>
    <n v="9"/>
    <n v="0.2"/>
    <n v="47.93"/>
  </r>
  <r>
    <n v="7306"/>
    <s v="NZ-2021-783107"/>
    <x v="747"/>
    <d v="2021-11-10T00:00:00"/>
    <x v="1"/>
    <s v="Second Class"/>
    <s v="TO-2851"/>
    <s v="Tony Gifford"/>
    <x v="0"/>
    <x v="6"/>
    <x v="6"/>
    <x v="1"/>
    <x v="1"/>
    <n v="1095.96"/>
    <n v="2"/>
    <n v="0.1"/>
    <n v="204.76"/>
  </r>
  <r>
    <n v="7307"/>
    <s v="NZ-2023-266085"/>
    <x v="1134"/>
    <d v="2023-09-02T00:00:00"/>
    <x v="0"/>
    <s v="Same Day"/>
    <s v="AN-4937"/>
    <s v="Anthony Cunningham-Miles"/>
    <x v="0"/>
    <x v="8"/>
    <x v="8"/>
    <x v="2"/>
    <x v="2"/>
    <n v="719.3"/>
    <n v="8"/>
    <n v="0.2"/>
    <n v="110.19"/>
  </r>
  <r>
    <n v="7308"/>
    <s v="NZ-2024-605847"/>
    <x v="712"/>
    <d v="2024-12-26T00:00:00"/>
    <x v="2"/>
    <s v="Standard Class"/>
    <s v="KA-2833"/>
    <s v="Kahurangi Weston"/>
    <x v="1"/>
    <x v="1"/>
    <x v="1"/>
    <x v="1"/>
    <x v="3"/>
    <n v="126.58"/>
    <n v="2"/>
    <n v="0"/>
    <n v="24.38"/>
  </r>
  <r>
    <n v="7309"/>
    <s v="NZ-2021-782462"/>
    <x v="221"/>
    <d v="2021-09-13T00:00:00"/>
    <x v="1"/>
    <s v="Second Class"/>
    <s v="AN-5239"/>
    <s v="Angela Martin"/>
    <x v="2"/>
    <x v="0"/>
    <x v="0"/>
    <x v="2"/>
    <x v="2"/>
    <n v="1257.5999999999999"/>
    <n v="10"/>
    <n v="0"/>
    <n v="251.97"/>
  </r>
  <r>
    <n v="7310"/>
    <s v="NZ-2021-612335"/>
    <x v="800"/>
    <d v="2021-09-29T00:00:00"/>
    <x v="1"/>
    <s v="Same Day"/>
    <s v="RI-9496"/>
    <s v="Richard Rowe"/>
    <x v="1"/>
    <x v="0"/>
    <x v="0"/>
    <x v="0"/>
    <x v="10"/>
    <n v="500.3"/>
    <n v="9"/>
    <n v="0"/>
    <n v="92.2"/>
  </r>
  <r>
    <n v="7311"/>
    <s v="NZ-2021-415961"/>
    <x v="985"/>
    <d v="2021-12-11T00:00:00"/>
    <x v="1"/>
    <s v="Second Class"/>
    <s v="MA-5960"/>
    <s v="Max Hart"/>
    <x v="2"/>
    <x v="4"/>
    <x v="4"/>
    <x v="0"/>
    <x v="6"/>
    <n v="1494.7"/>
    <n v="3"/>
    <n v="0.1"/>
    <n v="177.16"/>
  </r>
  <r>
    <n v="7312"/>
    <s v="NZ-2021-109304"/>
    <x v="486"/>
    <d v="2021-12-30T00:00:00"/>
    <x v="1"/>
    <s v="Second Class"/>
    <s v="SE-5276"/>
    <s v="Sean Rossiter"/>
    <x v="0"/>
    <x v="5"/>
    <x v="5"/>
    <x v="1"/>
    <x v="8"/>
    <n v="1352.87"/>
    <n v="6"/>
    <n v="0.15"/>
    <n v="49.66"/>
  </r>
  <r>
    <n v="7313"/>
    <s v="NZ-2022-598853"/>
    <x v="1417"/>
    <d v="2022-12-16T00:00:00"/>
    <x v="4"/>
    <s v="Same Day"/>
    <s v="NI-7966"/>
    <s v="Nicole Morris-Simmons"/>
    <x v="0"/>
    <x v="2"/>
    <x v="2"/>
    <x v="1"/>
    <x v="8"/>
    <n v="138.57"/>
    <n v="4"/>
    <n v="0.15"/>
    <n v="19.45"/>
  </r>
  <r>
    <n v="7314"/>
    <s v="NZ-2024-294975"/>
    <x v="90"/>
    <d v="2024-07-21T00:00:00"/>
    <x v="2"/>
    <s v="First Class"/>
    <s v="CH-3681"/>
    <s v="Christopher Carr"/>
    <x v="0"/>
    <x v="0"/>
    <x v="0"/>
    <x v="0"/>
    <x v="10"/>
    <n v="678.63"/>
    <n v="4"/>
    <n v="0.1"/>
    <n v="10.029999999999999"/>
  </r>
  <r>
    <n v="7315"/>
    <s v="NZ-2024-398789"/>
    <x v="1053"/>
    <d v="2024-04-06T00:00:00"/>
    <x v="2"/>
    <s v="Second Class"/>
    <s v="LA-5243"/>
    <s v="Laura Gill"/>
    <x v="2"/>
    <x v="8"/>
    <x v="8"/>
    <x v="2"/>
    <x v="2"/>
    <n v="671.58"/>
    <n v="10"/>
    <n v="0"/>
    <n v="55.52"/>
  </r>
  <r>
    <n v="7316"/>
    <s v="NZ-2023-492691"/>
    <x v="687"/>
    <d v="2023-12-15T00:00:00"/>
    <x v="0"/>
    <s v="First Class"/>
    <s v="MA-2843"/>
    <s v="Maree Edwards"/>
    <x v="1"/>
    <x v="8"/>
    <x v="8"/>
    <x v="0"/>
    <x v="4"/>
    <n v="1024.9000000000001"/>
    <n v="2"/>
    <n v="0.1"/>
    <n v="197.89"/>
  </r>
  <r>
    <n v="7317"/>
    <s v="NZ-2024-404309"/>
    <x v="1393"/>
    <d v="2024-03-28T00:00:00"/>
    <x v="2"/>
    <s v="Second Class"/>
    <s v="JE-1968"/>
    <s v="Jennifer Martin"/>
    <x v="2"/>
    <x v="9"/>
    <x v="6"/>
    <x v="0"/>
    <x v="10"/>
    <n v="929.46"/>
    <n v="3"/>
    <n v="0.1"/>
    <n v="170.1"/>
  </r>
  <r>
    <n v="7318"/>
    <s v="NZ-2023-232869"/>
    <x v="1387"/>
    <d v="2023-02-06T00:00:00"/>
    <x v="0"/>
    <s v="Same Day"/>
    <s v="AL-6389"/>
    <s v="Alison Wallace"/>
    <x v="0"/>
    <x v="5"/>
    <x v="5"/>
    <x v="1"/>
    <x v="3"/>
    <n v="137.31"/>
    <n v="5"/>
    <n v="0"/>
    <n v="3"/>
  </r>
  <r>
    <n v="7319"/>
    <s v="NZ-2022-871278"/>
    <x v="1287"/>
    <d v="2022-09-23T00:00:00"/>
    <x v="4"/>
    <s v="Same Day"/>
    <s v="WA-5744"/>
    <s v="Wayne Jenkins"/>
    <x v="2"/>
    <x v="4"/>
    <x v="4"/>
    <x v="2"/>
    <x v="5"/>
    <n v="679.64"/>
    <n v="8"/>
    <n v="0"/>
    <n v="9.41"/>
  </r>
  <r>
    <n v="7320"/>
    <s v="NZ-2024-603661"/>
    <x v="1364"/>
    <d v="2024-07-11T00:00:00"/>
    <x v="2"/>
    <s v="Same Day"/>
    <s v="DY-5636"/>
    <s v="Dylan Rowe"/>
    <x v="0"/>
    <x v="7"/>
    <x v="7"/>
    <x v="0"/>
    <x v="0"/>
    <n v="76.709999999999994"/>
    <n v="7"/>
    <n v="0"/>
    <n v="6.9"/>
  </r>
  <r>
    <n v="7321"/>
    <s v="NZ-2024-551855"/>
    <x v="168"/>
    <d v="2024-09-21T00:00:00"/>
    <x v="2"/>
    <s v="Second Class"/>
    <s v="SU-2083"/>
    <s v="Summer Nicholson"/>
    <x v="2"/>
    <x v="5"/>
    <x v="5"/>
    <x v="1"/>
    <x v="3"/>
    <n v="468.64"/>
    <n v="3"/>
    <n v="0.2"/>
    <n v="62.27"/>
  </r>
  <r>
    <n v="7322"/>
    <s v="NZ-2023-506790"/>
    <x v="318"/>
    <d v="2023-04-01T00:00:00"/>
    <x v="0"/>
    <s v="First Class"/>
    <s v="JO-2232"/>
    <s v="Jordan Zimmerman"/>
    <x v="0"/>
    <x v="9"/>
    <x v="6"/>
    <x v="2"/>
    <x v="2"/>
    <n v="319.29000000000002"/>
    <n v="6"/>
    <n v="0.1"/>
    <n v="52.49"/>
  </r>
  <r>
    <n v="7323"/>
    <s v="NZ-2024-673846"/>
    <x v="180"/>
    <d v="2024-07-07T00:00:00"/>
    <x v="2"/>
    <s v="Same Day"/>
    <s v="RO-9876"/>
    <s v="Robyn Gardner"/>
    <x v="2"/>
    <x v="9"/>
    <x v="6"/>
    <x v="0"/>
    <x v="10"/>
    <n v="65.05"/>
    <n v="8"/>
    <n v="0.15"/>
    <n v="12.89"/>
  </r>
  <r>
    <n v="7324"/>
    <s v="NZ-2024-181251"/>
    <x v="569"/>
    <d v="2024-06-28T00:00:00"/>
    <x v="2"/>
    <s v="Standard Class"/>
    <s v="NO-3181"/>
    <s v="Noah Millar"/>
    <x v="1"/>
    <x v="6"/>
    <x v="6"/>
    <x v="2"/>
    <x v="2"/>
    <n v="1068.24"/>
    <n v="2"/>
    <n v="0.1"/>
    <n v="259.14999999999998"/>
  </r>
  <r>
    <n v="7325"/>
    <s v="NZ-2024-648591"/>
    <x v="681"/>
    <d v="2024-07-26T00:00:00"/>
    <x v="2"/>
    <s v="Standard Class"/>
    <s v="TA-8637"/>
    <s v="Tamati Booth"/>
    <x v="1"/>
    <x v="1"/>
    <x v="1"/>
    <x v="0"/>
    <x v="10"/>
    <n v="1177.76"/>
    <n v="4"/>
    <n v="0.2"/>
    <n v="190.5"/>
  </r>
  <r>
    <n v="7326"/>
    <s v="NZ-2023-534242"/>
    <x v="1379"/>
    <d v="2023-02-10T00:00:00"/>
    <x v="0"/>
    <s v="Same Day"/>
    <s v="RI-9703"/>
    <s v="Richard Ryan"/>
    <x v="0"/>
    <x v="4"/>
    <x v="4"/>
    <x v="0"/>
    <x v="0"/>
    <n v="533.88"/>
    <n v="8"/>
    <n v="0"/>
    <n v="124.75"/>
  </r>
  <r>
    <n v="7327"/>
    <s v="NZ-2024-141898"/>
    <x v="1320"/>
    <d v="2024-06-07T00:00:00"/>
    <x v="2"/>
    <s v="Second Class"/>
    <s v="TA-7093"/>
    <s v="Tama Cragg"/>
    <x v="2"/>
    <x v="1"/>
    <x v="1"/>
    <x v="0"/>
    <x v="0"/>
    <n v="543.36"/>
    <n v="4"/>
    <n v="0.1"/>
    <n v="73.44"/>
  </r>
  <r>
    <n v="7328"/>
    <s v="NZ-2023-903305"/>
    <x v="735"/>
    <d v="2023-05-30T00:00:00"/>
    <x v="0"/>
    <s v="Second Class"/>
    <s v="SH-4038"/>
    <s v="Shaun Smith"/>
    <x v="0"/>
    <x v="0"/>
    <x v="0"/>
    <x v="1"/>
    <x v="8"/>
    <n v="988.03"/>
    <n v="4"/>
    <n v="0.15"/>
    <n v="131.33000000000001"/>
  </r>
  <r>
    <n v="7329"/>
    <s v="NZ-2024-928887"/>
    <x v="731"/>
    <d v="2024-07-06T00:00:00"/>
    <x v="2"/>
    <s v="Second Class"/>
    <s v="SE-8136"/>
    <s v="Sebastian Brown"/>
    <x v="1"/>
    <x v="8"/>
    <x v="8"/>
    <x v="0"/>
    <x v="4"/>
    <n v="407.21"/>
    <n v="1"/>
    <n v="0"/>
    <n v="63.8"/>
  </r>
  <r>
    <n v="7330"/>
    <s v="NZ-2022-584020"/>
    <x v="1044"/>
    <d v="2022-07-15T00:00:00"/>
    <x v="4"/>
    <s v="Second Class"/>
    <s v="ED-5702"/>
    <s v="Eden Jones-Jenkins"/>
    <x v="2"/>
    <x v="9"/>
    <x v="6"/>
    <x v="1"/>
    <x v="1"/>
    <n v="438.91"/>
    <n v="7"/>
    <n v="0.2"/>
    <n v="88.01"/>
  </r>
  <r>
    <n v="7331"/>
    <s v="NZ-2023-750434"/>
    <x v="928"/>
    <d v="2023-08-04T00:00:00"/>
    <x v="0"/>
    <s v="Second Class"/>
    <s v="BR-1003"/>
    <s v="Bridget Rasmussen"/>
    <x v="2"/>
    <x v="7"/>
    <x v="7"/>
    <x v="0"/>
    <x v="4"/>
    <n v="338.97"/>
    <n v="6"/>
    <n v="0"/>
    <n v="6.05"/>
  </r>
  <r>
    <n v="7332"/>
    <s v="NZ-2022-728843"/>
    <x v="737"/>
    <d v="2022-10-11T00:00:00"/>
    <x v="4"/>
    <s v="First Class"/>
    <s v="RO-7780"/>
    <s v="Rose Griffiths"/>
    <x v="2"/>
    <x v="5"/>
    <x v="5"/>
    <x v="1"/>
    <x v="7"/>
    <n v="232.31"/>
    <n v="6"/>
    <n v="0.1"/>
    <n v="31.98"/>
  </r>
  <r>
    <n v="7333"/>
    <s v="NZ-2024-612079"/>
    <x v="1239"/>
    <d v="2024-02-23T00:00:00"/>
    <x v="2"/>
    <s v="Standard Class"/>
    <s v="JA-5439"/>
    <s v="Jason McMahon"/>
    <x v="1"/>
    <x v="5"/>
    <x v="5"/>
    <x v="1"/>
    <x v="3"/>
    <n v="276.95"/>
    <n v="6"/>
    <n v="0.1"/>
    <n v="67.08"/>
  </r>
  <r>
    <n v="7334"/>
    <s v="NZ-2022-194159"/>
    <x v="108"/>
    <d v="2022-05-10T00:00:00"/>
    <x v="4"/>
    <s v="Second Class"/>
    <s v="LI-4870"/>
    <s v="Lisa Robson"/>
    <x v="2"/>
    <x v="6"/>
    <x v="6"/>
    <x v="1"/>
    <x v="3"/>
    <n v="106.41"/>
    <n v="7"/>
    <n v="0.1"/>
    <n v="2.0699999999999998"/>
  </r>
  <r>
    <n v="7335"/>
    <s v="NZ-2023-159126"/>
    <x v="68"/>
    <d v="2023-10-04T00:00:00"/>
    <x v="0"/>
    <s v="Same Day"/>
    <s v="LI-6300"/>
    <s v="Lisa Godfrey"/>
    <x v="1"/>
    <x v="3"/>
    <x v="3"/>
    <x v="0"/>
    <x v="4"/>
    <n v="208.05"/>
    <n v="9"/>
    <n v="0.2"/>
    <n v="-3.32"/>
  </r>
  <r>
    <n v="7336"/>
    <s v="NZ-2022-228980"/>
    <x v="684"/>
    <d v="2022-08-20T00:00:00"/>
    <x v="4"/>
    <s v="Same Day"/>
    <s v="GR-8182"/>
    <s v="Grace Carter-Bartlett"/>
    <x v="1"/>
    <x v="5"/>
    <x v="5"/>
    <x v="0"/>
    <x v="6"/>
    <n v="1438.19"/>
    <n v="5"/>
    <n v="0.2"/>
    <n v="92.02"/>
  </r>
  <r>
    <n v="7337"/>
    <s v="NZ-2025-656670"/>
    <x v="637"/>
    <d v="2025-02-15T00:00:00"/>
    <x v="3"/>
    <s v="Standard Class"/>
    <s v="AL-9810"/>
    <s v="Alice McKay"/>
    <x v="0"/>
    <x v="9"/>
    <x v="6"/>
    <x v="0"/>
    <x v="6"/>
    <n v="28.14"/>
    <n v="3"/>
    <n v="0.15"/>
    <n v="3.57"/>
  </r>
  <r>
    <n v="7338"/>
    <s v="NZ-2022-501061"/>
    <x v="1368"/>
    <d v="2022-06-17T00:00:00"/>
    <x v="4"/>
    <s v="Second Class"/>
    <s v="HO-3052"/>
    <s v="Holly Gillies"/>
    <x v="2"/>
    <x v="9"/>
    <x v="6"/>
    <x v="0"/>
    <x v="10"/>
    <n v="962.68"/>
    <n v="7"/>
    <n v="0.15"/>
    <n v="137.19999999999999"/>
  </r>
  <r>
    <n v="7339"/>
    <s v="NZ-2022-589465"/>
    <x v="994"/>
    <d v="2022-05-21T00:00:00"/>
    <x v="4"/>
    <s v="Standard Class"/>
    <s v="KA-3400"/>
    <s v="Karen Stewart"/>
    <x v="1"/>
    <x v="1"/>
    <x v="1"/>
    <x v="2"/>
    <x v="11"/>
    <n v="430.23"/>
    <n v="4"/>
    <n v="0.1"/>
    <n v="56.47"/>
  </r>
  <r>
    <n v="7340"/>
    <s v="NZ-2022-464238"/>
    <x v="255"/>
    <d v="2022-09-30T00:00:00"/>
    <x v="4"/>
    <s v="Second Class"/>
    <s v="TI-4850"/>
    <s v="Timothy Thomas-Day"/>
    <x v="1"/>
    <x v="2"/>
    <x v="2"/>
    <x v="0"/>
    <x v="0"/>
    <n v="385.84"/>
    <n v="1"/>
    <n v="0.1"/>
    <n v="5.7"/>
  </r>
  <r>
    <n v="7341"/>
    <s v="NZ-2024-375230"/>
    <x v="572"/>
    <d v="2024-08-16T00:00:00"/>
    <x v="2"/>
    <s v="First Class"/>
    <s v="MI-9399"/>
    <s v="Michelle Haines"/>
    <x v="1"/>
    <x v="0"/>
    <x v="0"/>
    <x v="1"/>
    <x v="1"/>
    <n v="701.66"/>
    <n v="9"/>
    <n v="0.1"/>
    <n v="-2.62"/>
  </r>
  <r>
    <n v="7342"/>
    <s v="NZ-2022-595156"/>
    <x v="769"/>
    <d v="2022-08-14T00:00:00"/>
    <x v="4"/>
    <s v="Same Day"/>
    <s v="JA-1752"/>
    <s v="Jack Turnbull"/>
    <x v="1"/>
    <x v="3"/>
    <x v="3"/>
    <x v="2"/>
    <x v="11"/>
    <n v="700.25"/>
    <n v="7"/>
    <n v="0.2"/>
    <n v="89.32"/>
  </r>
  <r>
    <n v="7343"/>
    <s v="NZ-2021-256987"/>
    <x v="883"/>
    <d v="2021-12-07T00:00:00"/>
    <x v="1"/>
    <s v="Standard Class"/>
    <s v="JO-4870"/>
    <s v="Joshua McIntosh-Davis"/>
    <x v="2"/>
    <x v="8"/>
    <x v="8"/>
    <x v="1"/>
    <x v="7"/>
    <n v="137.30000000000001"/>
    <n v="9"/>
    <n v="0.1"/>
    <n v="34.86"/>
  </r>
  <r>
    <n v="7344"/>
    <s v="NZ-2023-145169"/>
    <x v="164"/>
    <d v="2023-12-10T00:00:00"/>
    <x v="0"/>
    <s v="First Class"/>
    <s v="GL-8210"/>
    <s v="Glenda Edmonds"/>
    <x v="0"/>
    <x v="5"/>
    <x v="5"/>
    <x v="0"/>
    <x v="6"/>
    <n v="824.09"/>
    <n v="9"/>
    <n v="0.2"/>
    <n v="132.37"/>
  </r>
  <r>
    <n v="7345"/>
    <s v="NZ-2023-263819"/>
    <x v="1110"/>
    <d v="2023-01-23T00:00:00"/>
    <x v="0"/>
    <s v="Standard Class"/>
    <s v="WE-4393"/>
    <s v="Wendy Phillips-Edwards"/>
    <x v="2"/>
    <x v="5"/>
    <x v="5"/>
    <x v="1"/>
    <x v="3"/>
    <n v="1395.63"/>
    <n v="9"/>
    <n v="0"/>
    <n v="298.01"/>
  </r>
  <r>
    <n v="7346"/>
    <s v="NZ-2023-167158"/>
    <x v="686"/>
    <d v="2023-12-30T00:00:00"/>
    <x v="0"/>
    <s v="Second Class"/>
    <s v="AN-7720"/>
    <s v="Ann Evans-Stevens"/>
    <x v="1"/>
    <x v="8"/>
    <x v="8"/>
    <x v="2"/>
    <x v="11"/>
    <n v="238.64"/>
    <n v="5"/>
    <n v="0"/>
    <n v="54.47"/>
  </r>
  <r>
    <n v="7347"/>
    <s v="NZ-2024-687364"/>
    <x v="712"/>
    <d v="2024-12-26T00:00:00"/>
    <x v="2"/>
    <s v="Second Class"/>
    <s v="JA-3921"/>
    <s v="Jake Wratt"/>
    <x v="1"/>
    <x v="9"/>
    <x v="6"/>
    <x v="0"/>
    <x v="10"/>
    <n v="1378.2"/>
    <n v="3"/>
    <n v="0.2"/>
    <n v="286.73"/>
  </r>
  <r>
    <n v="7348"/>
    <s v="NZ-2023-252610"/>
    <x v="879"/>
    <d v="2023-08-28T00:00:00"/>
    <x v="0"/>
    <s v="Same Day"/>
    <s v="IS-5847"/>
    <s v="Isaac Eden-Scott"/>
    <x v="1"/>
    <x v="9"/>
    <x v="6"/>
    <x v="0"/>
    <x v="10"/>
    <n v="538.98"/>
    <n v="2"/>
    <n v="0.1"/>
    <n v="21.79"/>
  </r>
  <r>
    <n v="7349"/>
    <s v="NZ-2023-614165"/>
    <x v="635"/>
    <d v="2023-03-06T00:00:00"/>
    <x v="0"/>
    <s v="Second Class"/>
    <s v="AN-3428"/>
    <s v="Anna Cooksley-Nielsen"/>
    <x v="0"/>
    <x v="0"/>
    <x v="0"/>
    <x v="0"/>
    <x v="10"/>
    <n v="1020.87"/>
    <n v="2"/>
    <n v="0"/>
    <n v="212.32"/>
  </r>
  <r>
    <n v="7350"/>
    <s v="NZ-2025-773587"/>
    <x v="422"/>
    <d v="2025-05-11T00:00:00"/>
    <x v="3"/>
    <s v="Same Day"/>
    <s v="AN-7695"/>
    <s v="Andrew Horton"/>
    <x v="0"/>
    <x v="9"/>
    <x v="6"/>
    <x v="1"/>
    <x v="7"/>
    <n v="346.4"/>
    <n v="2"/>
    <n v="0.2"/>
    <n v="31.36"/>
  </r>
  <r>
    <n v="7351"/>
    <s v="NZ-2024-434606"/>
    <x v="122"/>
    <d v="2024-11-26T00:00:00"/>
    <x v="2"/>
    <s v="Standard Class"/>
    <s v="GR-4671"/>
    <s v="Grace Herd"/>
    <x v="1"/>
    <x v="0"/>
    <x v="0"/>
    <x v="1"/>
    <x v="3"/>
    <n v="708.48"/>
    <n v="1"/>
    <n v="0.2"/>
    <n v="4.28"/>
  </r>
  <r>
    <n v="7352"/>
    <s v="NZ-2022-591224"/>
    <x v="1214"/>
    <d v="2022-10-08T00:00:00"/>
    <x v="4"/>
    <s v="First Class"/>
    <s v="RO-6114"/>
    <s v="Ronald Anderson-Green"/>
    <x v="1"/>
    <x v="5"/>
    <x v="5"/>
    <x v="2"/>
    <x v="5"/>
    <n v="389.1"/>
    <n v="5"/>
    <n v="0.1"/>
    <n v="47.82"/>
  </r>
  <r>
    <n v="7353"/>
    <s v="NZ-2024-449963"/>
    <x v="1300"/>
    <d v="2024-01-11T00:00:00"/>
    <x v="2"/>
    <s v="Second Class"/>
    <s v="KE-8860"/>
    <s v="Kelly Brown"/>
    <x v="1"/>
    <x v="9"/>
    <x v="6"/>
    <x v="0"/>
    <x v="6"/>
    <n v="718.27"/>
    <n v="2"/>
    <n v="0"/>
    <n v="97.34"/>
  </r>
  <r>
    <n v="7354"/>
    <s v="NZ-2022-169330"/>
    <x v="46"/>
    <d v="2022-11-08T00:00:00"/>
    <x v="4"/>
    <s v="First Class"/>
    <s v="JE-9836"/>
    <s v="Jennifer Berry"/>
    <x v="0"/>
    <x v="1"/>
    <x v="1"/>
    <x v="1"/>
    <x v="8"/>
    <n v="778.7"/>
    <n v="7"/>
    <n v="0.15"/>
    <n v="157.69999999999999"/>
  </r>
  <r>
    <n v="7355"/>
    <s v="NZ-2022-660487"/>
    <x v="11"/>
    <d v="2022-10-16T00:00:00"/>
    <x v="4"/>
    <s v="Same Day"/>
    <s v="DI-7722"/>
    <s v="Diane Harris"/>
    <x v="1"/>
    <x v="9"/>
    <x v="6"/>
    <x v="0"/>
    <x v="0"/>
    <n v="890.38"/>
    <n v="3"/>
    <n v="0.1"/>
    <n v="149.01"/>
  </r>
  <r>
    <n v="7356"/>
    <s v="NZ-2024-615194"/>
    <x v="428"/>
    <d v="2024-05-24T00:00:00"/>
    <x v="2"/>
    <s v="Second Class"/>
    <s v="JA-5714"/>
    <s v="Jackson May"/>
    <x v="1"/>
    <x v="7"/>
    <x v="7"/>
    <x v="1"/>
    <x v="1"/>
    <n v="114.26"/>
    <n v="5"/>
    <n v="0.15"/>
    <n v="21.78"/>
  </r>
  <r>
    <n v="7357"/>
    <s v="NZ-2022-780138"/>
    <x v="182"/>
    <d v="2022-01-31T00:00:00"/>
    <x v="4"/>
    <s v="Same Day"/>
    <s v="KA-1656"/>
    <s v="Kathleen Sheridan"/>
    <x v="1"/>
    <x v="4"/>
    <x v="4"/>
    <x v="1"/>
    <x v="1"/>
    <n v="525.92999999999995"/>
    <n v="4"/>
    <n v="0.15"/>
    <n v="27.11"/>
  </r>
  <r>
    <n v="7358"/>
    <s v="NZ-2024-499741"/>
    <x v="244"/>
    <d v="2024-12-27T00:00:00"/>
    <x v="2"/>
    <s v="Second Class"/>
    <s v="SH-4453"/>
    <s v="Shane McLeod"/>
    <x v="2"/>
    <x v="4"/>
    <x v="4"/>
    <x v="2"/>
    <x v="5"/>
    <n v="220.14"/>
    <n v="4"/>
    <n v="0.2"/>
    <n v="15.07"/>
  </r>
  <r>
    <n v="7359"/>
    <s v="NZ-2024-607729"/>
    <x v="1045"/>
    <d v="2024-04-18T00:00:00"/>
    <x v="2"/>
    <s v="Same Day"/>
    <s v="ME-5508"/>
    <s v="Megan Stratford"/>
    <x v="0"/>
    <x v="9"/>
    <x v="6"/>
    <x v="1"/>
    <x v="3"/>
    <n v="553.59"/>
    <n v="5"/>
    <n v="0"/>
    <n v="86.79"/>
  </r>
  <r>
    <n v="7360"/>
    <s v="NZ-2024-383698"/>
    <x v="1060"/>
    <d v="2024-08-16T00:00:00"/>
    <x v="2"/>
    <s v="Second Class"/>
    <s v="DO-8376"/>
    <s v="Donna Sullivan-Rees"/>
    <x v="1"/>
    <x v="0"/>
    <x v="0"/>
    <x v="1"/>
    <x v="1"/>
    <n v="1450.14"/>
    <n v="2"/>
    <n v="0"/>
    <n v="203.3"/>
  </r>
  <r>
    <n v="7361"/>
    <s v="NZ-2025-834280"/>
    <x v="1164"/>
    <d v="2025-06-25T00:00:00"/>
    <x v="3"/>
    <s v="Standard Class"/>
    <s v="MA-4627"/>
    <s v="Matthew Gill"/>
    <x v="2"/>
    <x v="3"/>
    <x v="3"/>
    <x v="2"/>
    <x v="9"/>
    <n v="721.53"/>
    <n v="2"/>
    <n v="0.2"/>
    <n v="62.79"/>
  </r>
  <r>
    <n v="7362"/>
    <s v="NZ-2025-467425"/>
    <x v="999"/>
    <d v="2025-06-16T00:00:00"/>
    <x v="3"/>
    <s v="Same Day"/>
    <s v="AR-9368"/>
    <s v="Ari Lane"/>
    <x v="1"/>
    <x v="5"/>
    <x v="5"/>
    <x v="0"/>
    <x v="0"/>
    <n v="1376.28"/>
    <n v="6"/>
    <n v="0.2"/>
    <n v="154.99"/>
  </r>
  <r>
    <n v="7363"/>
    <s v="NZ-2025-993657"/>
    <x v="135"/>
    <d v="2025-02-02T00:00:00"/>
    <x v="3"/>
    <s v="Second Class"/>
    <s v="MA-7337"/>
    <s v="Madison McMillan"/>
    <x v="2"/>
    <x v="2"/>
    <x v="2"/>
    <x v="1"/>
    <x v="7"/>
    <n v="74.61"/>
    <n v="4"/>
    <n v="0.2"/>
    <n v="4.3099999999999996"/>
  </r>
  <r>
    <n v="7364"/>
    <s v="NZ-2022-803548"/>
    <x v="1406"/>
    <d v="2022-10-01T00:00:00"/>
    <x v="4"/>
    <s v="First Class"/>
    <s v="AM-5431"/>
    <s v="Amy Frost"/>
    <x v="2"/>
    <x v="1"/>
    <x v="1"/>
    <x v="2"/>
    <x v="5"/>
    <n v="1147.81"/>
    <n v="1"/>
    <n v="0.15"/>
    <n v="121.9"/>
  </r>
  <r>
    <n v="7365"/>
    <s v="NZ-2023-942530"/>
    <x v="669"/>
    <d v="2023-02-22T00:00:00"/>
    <x v="0"/>
    <s v="Standard Class"/>
    <s v="AM-2710"/>
    <s v="Amelia Knowles"/>
    <x v="0"/>
    <x v="5"/>
    <x v="5"/>
    <x v="2"/>
    <x v="2"/>
    <n v="1421.18"/>
    <n v="5"/>
    <n v="0.2"/>
    <n v="111.32"/>
  </r>
  <r>
    <n v="7366"/>
    <s v="NZ-2022-580877"/>
    <x v="976"/>
    <d v="2022-09-12T00:00:00"/>
    <x v="4"/>
    <s v="Same Day"/>
    <s v="KA-6282"/>
    <s v="Kaia Bush-Osborne"/>
    <x v="2"/>
    <x v="2"/>
    <x v="2"/>
    <x v="1"/>
    <x v="8"/>
    <n v="661.59"/>
    <n v="4"/>
    <n v="0.2"/>
    <n v="55.11"/>
  </r>
  <r>
    <n v="7367"/>
    <s v="NZ-2022-176338"/>
    <x v="315"/>
    <d v="2022-01-08T00:00:00"/>
    <x v="4"/>
    <s v="Standard Class"/>
    <s v="RO-9556"/>
    <s v="Ross Rose"/>
    <x v="2"/>
    <x v="2"/>
    <x v="2"/>
    <x v="0"/>
    <x v="0"/>
    <n v="1303.3800000000001"/>
    <n v="2"/>
    <n v="0.1"/>
    <n v="270.51"/>
  </r>
  <r>
    <n v="7368"/>
    <s v="NZ-2022-566730"/>
    <x v="1093"/>
    <d v="2022-01-25T00:00:00"/>
    <x v="4"/>
    <s v="First Class"/>
    <s v="BE-7416"/>
    <s v="Ben Barr"/>
    <x v="1"/>
    <x v="3"/>
    <x v="3"/>
    <x v="0"/>
    <x v="4"/>
    <n v="1381.1"/>
    <n v="8"/>
    <n v="0.1"/>
    <n v="173.78"/>
  </r>
  <r>
    <n v="7369"/>
    <s v="NZ-2022-247547"/>
    <x v="576"/>
    <d v="2022-09-02T00:00:00"/>
    <x v="4"/>
    <s v="Same Day"/>
    <s v="DI-3516"/>
    <s v="Diane Rayner"/>
    <x v="0"/>
    <x v="2"/>
    <x v="2"/>
    <x v="0"/>
    <x v="4"/>
    <n v="967.5"/>
    <n v="6"/>
    <n v="0.1"/>
    <n v="165.15"/>
  </r>
  <r>
    <n v="7370"/>
    <s v="NZ-2023-964586"/>
    <x v="49"/>
    <d v="2023-09-05T00:00:00"/>
    <x v="0"/>
    <s v="Same Day"/>
    <s v="JA-9053"/>
    <s v="Jack Seymour-Fox"/>
    <x v="0"/>
    <x v="2"/>
    <x v="2"/>
    <x v="0"/>
    <x v="10"/>
    <n v="811.56"/>
    <n v="4"/>
    <n v="0"/>
    <n v="241.17"/>
  </r>
  <r>
    <n v="7371"/>
    <s v="NZ-2025-148633"/>
    <x v="263"/>
    <d v="2025-05-07T00:00:00"/>
    <x v="3"/>
    <s v="First Class"/>
    <s v="DI-6269"/>
    <s v="Diane McKenna"/>
    <x v="1"/>
    <x v="4"/>
    <x v="4"/>
    <x v="0"/>
    <x v="6"/>
    <n v="966.34"/>
    <n v="1"/>
    <n v="0.2"/>
    <n v="181.15"/>
  </r>
  <r>
    <n v="7372"/>
    <s v="NZ-2024-621152"/>
    <x v="1286"/>
    <d v="2025-01-04T00:00:00"/>
    <x v="3"/>
    <s v="Same Day"/>
    <s v="EM-4274"/>
    <s v="Emma Waghorn"/>
    <x v="0"/>
    <x v="2"/>
    <x v="2"/>
    <x v="1"/>
    <x v="3"/>
    <n v="1158.18"/>
    <n v="2"/>
    <n v="0.2"/>
    <n v="22.87"/>
  </r>
  <r>
    <n v="7373"/>
    <s v="NZ-2023-349830"/>
    <x v="60"/>
    <d v="2023-06-05T00:00:00"/>
    <x v="0"/>
    <s v="First Class"/>
    <s v="MO-5339"/>
    <s v="Molly Chapman"/>
    <x v="2"/>
    <x v="3"/>
    <x v="3"/>
    <x v="1"/>
    <x v="1"/>
    <n v="1408.22"/>
    <n v="9"/>
    <n v="0.15"/>
    <n v="248.44"/>
  </r>
  <r>
    <n v="7374"/>
    <s v="NZ-2024-837555"/>
    <x v="34"/>
    <d v="2024-02-27T00:00:00"/>
    <x v="2"/>
    <s v="Second Class"/>
    <s v="SA-3663"/>
    <s v="Sara Edwards"/>
    <x v="0"/>
    <x v="9"/>
    <x v="6"/>
    <x v="1"/>
    <x v="3"/>
    <n v="1091.94"/>
    <n v="8"/>
    <n v="0.15"/>
    <n v="40.75"/>
  </r>
  <r>
    <n v="7375"/>
    <s v="NZ-2021-603860"/>
    <x v="59"/>
    <d v="2021-11-13T00:00:00"/>
    <x v="1"/>
    <s v="Same Day"/>
    <s v="KE-1464"/>
    <s v="Kevin Anderson"/>
    <x v="0"/>
    <x v="3"/>
    <x v="3"/>
    <x v="2"/>
    <x v="5"/>
    <n v="911.58"/>
    <n v="10"/>
    <n v="0.15"/>
    <n v="65.12"/>
  </r>
  <r>
    <n v="7376"/>
    <s v="NZ-2024-864565"/>
    <x v="1053"/>
    <d v="2024-04-02T00:00:00"/>
    <x v="2"/>
    <s v="Same Day"/>
    <s v="PA-5506"/>
    <s v="Patrick Best-McGrath"/>
    <x v="1"/>
    <x v="0"/>
    <x v="0"/>
    <x v="2"/>
    <x v="11"/>
    <n v="395.59"/>
    <n v="5"/>
    <n v="0.2"/>
    <n v="24.13"/>
  </r>
  <r>
    <n v="7377"/>
    <s v="NZ-2024-789641"/>
    <x v="392"/>
    <d v="2024-12-22T00:00:00"/>
    <x v="2"/>
    <s v="First Class"/>
    <s v="LA-4689"/>
    <s v="Lance Scott"/>
    <x v="2"/>
    <x v="5"/>
    <x v="5"/>
    <x v="0"/>
    <x v="0"/>
    <n v="1158.95"/>
    <n v="7"/>
    <n v="0.15"/>
    <n v="205.06"/>
  </r>
  <r>
    <n v="7378"/>
    <s v="NZ-2022-995883"/>
    <x v="631"/>
    <d v="2022-07-05T00:00:00"/>
    <x v="4"/>
    <s v="Second Class"/>
    <s v="IH-8660"/>
    <s v="Ihaia Low"/>
    <x v="2"/>
    <x v="0"/>
    <x v="0"/>
    <x v="2"/>
    <x v="5"/>
    <n v="166.22"/>
    <n v="9"/>
    <n v="0.15"/>
    <n v="27.23"/>
  </r>
  <r>
    <n v="7379"/>
    <s v="NZ-2022-962766"/>
    <x v="769"/>
    <d v="2022-08-13T00:00:00"/>
    <x v="4"/>
    <s v="Standard Class"/>
    <s v="TH-8502"/>
    <s v="Thomas Moore"/>
    <x v="2"/>
    <x v="1"/>
    <x v="1"/>
    <x v="0"/>
    <x v="0"/>
    <n v="1371.75"/>
    <n v="3"/>
    <n v="0"/>
    <n v="61.03"/>
  </r>
  <r>
    <n v="7380"/>
    <s v="NZ-2025-582190"/>
    <x v="1174"/>
    <d v="2025-01-14T00:00:00"/>
    <x v="3"/>
    <s v="Second Class"/>
    <s v="RO-7441"/>
    <s v="Robert Vincent"/>
    <x v="1"/>
    <x v="3"/>
    <x v="3"/>
    <x v="2"/>
    <x v="9"/>
    <n v="1252.42"/>
    <n v="2"/>
    <n v="0.15"/>
    <n v="297.08999999999997"/>
  </r>
  <r>
    <n v="7381"/>
    <s v="NZ-2022-580357"/>
    <x v="372"/>
    <d v="2022-01-21T00:00:00"/>
    <x v="4"/>
    <s v="Second Class"/>
    <s v="ST-2050"/>
    <s v="Stephanie Currie"/>
    <x v="2"/>
    <x v="3"/>
    <x v="3"/>
    <x v="2"/>
    <x v="11"/>
    <n v="449.23"/>
    <n v="3"/>
    <n v="0"/>
    <n v="84.73"/>
  </r>
  <r>
    <n v="7382"/>
    <s v="NZ-2025-143738"/>
    <x v="42"/>
    <d v="2025-06-09T00:00:00"/>
    <x v="3"/>
    <s v="Standard Class"/>
    <s v="SH-4259"/>
    <s v="Shane Harris"/>
    <x v="2"/>
    <x v="5"/>
    <x v="5"/>
    <x v="0"/>
    <x v="4"/>
    <n v="432.52"/>
    <n v="8"/>
    <n v="0.2"/>
    <n v="14.31"/>
  </r>
  <r>
    <n v="7383"/>
    <s v="NZ-2024-483840"/>
    <x v="1415"/>
    <d v="2024-06-18T00:00:00"/>
    <x v="2"/>
    <s v="First Class"/>
    <s v="JO-3547"/>
    <s v="Jocelyn Frost"/>
    <x v="0"/>
    <x v="4"/>
    <x v="4"/>
    <x v="1"/>
    <x v="7"/>
    <n v="1343.79"/>
    <n v="2"/>
    <n v="0.15"/>
    <n v="80.23"/>
  </r>
  <r>
    <n v="7384"/>
    <s v="NZ-2024-809511"/>
    <x v="1402"/>
    <d v="2024-07-23T00:00:00"/>
    <x v="2"/>
    <s v="First Class"/>
    <s v="MA-1445"/>
    <s v="Madison Martin"/>
    <x v="1"/>
    <x v="4"/>
    <x v="4"/>
    <x v="1"/>
    <x v="7"/>
    <n v="715.5"/>
    <n v="3"/>
    <n v="0.1"/>
    <n v="6.07"/>
  </r>
  <r>
    <n v="7385"/>
    <s v="NZ-2021-666874"/>
    <x v="1036"/>
    <d v="2021-10-20T00:00:00"/>
    <x v="1"/>
    <s v="Second Class"/>
    <s v="RI-7301"/>
    <s v="Richard Burns"/>
    <x v="2"/>
    <x v="5"/>
    <x v="5"/>
    <x v="1"/>
    <x v="3"/>
    <n v="133.63999999999999"/>
    <n v="10"/>
    <n v="0"/>
    <n v="39.659999999999997"/>
  </r>
  <r>
    <n v="7386"/>
    <s v="NZ-2023-398779"/>
    <x v="1296"/>
    <d v="2023-03-17T00:00:00"/>
    <x v="0"/>
    <s v="Same Day"/>
    <s v="KE-2191"/>
    <s v="Keith Price-Cunningham"/>
    <x v="0"/>
    <x v="4"/>
    <x v="4"/>
    <x v="2"/>
    <x v="9"/>
    <n v="1496.25"/>
    <n v="10"/>
    <n v="0.15"/>
    <n v="216.62"/>
  </r>
  <r>
    <n v="7387"/>
    <s v="NZ-2022-735760"/>
    <x v="1358"/>
    <d v="2023-01-05T00:00:00"/>
    <x v="0"/>
    <s v="Second Class"/>
    <s v="JA-4550"/>
    <s v="Jacob Carter"/>
    <x v="0"/>
    <x v="5"/>
    <x v="5"/>
    <x v="0"/>
    <x v="0"/>
    <n v="193.01"/>
    <n v="8"/>
    <n v="0"/>
    <n v="2.34"/>
  </r>
  <r>
    <n v="7388"/>
    <s v="NZ-2024-662425"/>
    <x v="442"/>
    <d v="2024-11-01T00:00:00"/>
    <x v="2"/>
    <s v="Standard Class"/>
    <s v="JO-4109"/>
    <s v="Joshua Smith"/>
    <x v="1"/>
    <x v="1"/>
    <x v="1"/>
    <x v="1"/>
    <x v="3"/>
    <n v="310.58"/>
    <n v="5"/>
    <n v="0.15"/>
    <n v="65.61"/>
  </r>
  <r>
    <n v="7389"/>
    <s v="NZ-2023-506406"/>
    <x v="433"/>
    <d v="2023-03-10T00:00:00"/>
    <x v="0"/>
    <s v="Second Class"/>
    <s v="NE-5583"/>
    <s v="Neil Stevenson"/>
    <x v="0"/>
    <x v="1"/>
    <x v="1"/>
    <x v="1"/>
    <x v="8"/>
    <n v="104.19"/>
    <n v="1"/>
    <n v="0.2"/>
    <n v="-1.97"/>
  </r>
  <r>
    <n v="7390"/>
    <s v="NZ-2022-377000"/>
    <x v="881"/>
    <d v="2022-12-08T00:00:00"/>
    <x v="4"/>
    <s v="Second Class"/>
    <s v="DE-8017"/>
    <s v="Debbie Butler"/>
    <x v="0"/>
    <x v="4"/>
    <x v="4"/>
    <x v="2"/>
    <x v="5"/>
    <n v="229.24"/>
    <n v="2"/>
    <n v="0"/>
    <n v="46.73"/>
  </r>
  <r>
    <n v="7391"/>
    <s v="NZ-2025-989658"/>
    <x v="417"/>
    <d v="2025-02-19T00:00:00"/>
    <x v="3"/>
    <s v="Same Day"/>
    <s v="TU-1431"/>
    <s v="Tui Brown"/>
    <x v="0"/>
    <x v="3"/>
    <x v="3"/>
    <x v="1"/>
    <x v="1"/>
    <n v="1426.85"/>
    <n v="8"/>
    <n v="0.15"/>
    <n v="57.03"/>
  </r>
  <r>
    <n v="7392"/>
    <s v="NZ-2022-631920"/>
    <x v="759"/>
    <d v="2022-02-26T00:00:00"/>
    <x v="4"/>
    <s v="Second Class"/>
    <s v="JA-5174"/>
    <s v="Jake Craw-Griffin"/>
    <x v="0"/>
    <x v="1"/>
    <x v="1"/>
    <x v="2"/>
    <x v="5"/>
    <n v="902.17"/>
    <n v="6"/>
    <n v="0.2"/>
    <n v="63.84"/>
  </r>
  <r>
    <n v="7393"/>
    <s v="NZ-2024-531623"/>
    <x v="296"/>
    <d v="2024-02-18T00:00:00"/>
    <x v="2"/>
    <s v="Second Class"/>
    <s v="KA-6938"/>
    <s v="Kathryn Banks"/>
    <x v="0"/>
    <x v="5"/>
    <x v="5"/>
    <x v="2"/>
    <x v="11"/>
    <n v="1279.6600000000001"/>
    <n v="10"/>
    <n v="0.1"/>
    <n v="105.57"/>
  </r>
  <r>
    <n v="7394"/>
    <s v="NZ-2025-807812"/>
    <x v="738"/>
    <d v="2025-03-12T00:00:00"/>
    <x v="3"/>
    <s v="Second Class"/>
    <s v="AN-3846"/>
    <s v="Andrew Ferguson"/>
    <x v="1"/>
    <x v="6"/>
    <x v="6"/>
    <x v="2"/>
    <x v="11"/>
    <n v="936.64"/>
    <n v="3"/>
    <n v="0.1"/>
    <n v="71.709999999999994"/>
  </r>
  <r>
    <n v="7395"/>
    <s v="NZ-2021-600140"/>
    <x v="300"/>
    <d v="2021-12-14T00:00:00"/>
    <x v="1"/>
    <s v="Second Class"/>
    <s v="LE-6706"/>
    <s v="Leah O'Keefe"/>
    <x v="2"/>
    <x v="3"/>
    <x v="3"/>
    <x v="2"/>
    <x v="11"/>
    <n v="248.46"/>
    <n v="2"/>
    <n v="0.15"/>
    <n v="-2.81"/>
  </r>
  <r>
    <n v="7396"/>
    <s v="NZ-2025-996601"/>
    <x v="854"/>
    <d v="2025-05-05T00:00:00"/>
    <x v="3"/>
    <s v="Second Class"/>
    <s v="IS-9673"/>
    <s v="Isaac Harrison"/>
    <x v="2"/>
    <x v="9"/>
    <x v="6"/>
    <x v="1"/>
    <x v="8"/>
    <n v="81.39"/>
    <n v="7"/>
    <n v="0.15"/>
    <n v="18.28"/>
  </r>
  <r>
    <n v="7397"/>
    <s v="NZ-2022-313452"/>
    <x v="596"/>
    <d v="2022-03-13T00:00:00"/>
    <x v="4"/>
    <s v="Same Day"/>
    <s v="RU-4715"/>
    <s v="Russell Hills"/>
    <x v="0"/>
    <x v="9"/>
    <x v="6"/>
    <x v="2"/>
    <x v="2"/>
    <n v="825.18"/>
    <n v="3"/>
    <n v="0.2"/>
    <n v="80.540000000000006"/>
  </r>
  <r>
    <n v="7398"/>
    <s v="NZ-2023-515905"/>
    <x v="1330"/>
    <d v="2023-03-01T00:00:00"/>
    <x v="0"/>
    <s v="Standard Class"/>
    <s v="PA-9554"/>
    <s v="Paul Hansen"/>
    <x v="1"/>
    <x v="8"/>
    <x v="8"/>
    <x v="1"/>
    <x v="8"/>
    <n v="1085.3399999999999"/>
    <n v="9"/>
    <n v="0.2"/>
    <n v="125.93"/>
  </r>
  <r>
    <n v="7399"/>
    <s v="NZ-2022-754558"/>
    <x v="289"/>
    <d v="2022-05-20T00:00:00"/>
    <x v="4"/>
    <s v="Same Day"/>
    <s v="VA-5167"/>
    <s v="Valerie Hyde"/>
    <x v="0"/>
    <x v="8"/>
    <x v="8"/>
    <x v="2"/>
    <x v="2"/>
    <n v="1002.83"/>
    <n v="7"/>
    <n v="0.1"/>
    <n v="206.95"/>
  </r>
  <r>
    <n v="7400"/>
    <s v="NZ-2022-157345"/>
    <x v="802"/>
    <d v="2022-05-02T00:00:00"/>
    <x v="4"/>
    <s v="Second Class"/>
    <s v="DI-5333"/>
    <s v="Dianne Dawick-Wells"/>
    <x v="0"/>
    <x v="0"/>
    <x v="0"/>
    <x v="0"/>
    <x v="6"/>
    <n v="685.09"/>
    <n v="4"/>
    <n v="0.2"/>
    <n v="94.2"/>
  </r>
  <r>
    <n v="7401"/>
    <s v="NZ-2025-617992"/>
    <x v="1150"/>
    <d v="2025-04-23T00:00:00"/>
    <x v="3"/>
    <s v="Same Day"/>
    <s v="PA-1267"/>
    <s v="Pauline Ireland"/>
    <x v="1"/>
    <x v="7"/>
    <x v="7"/>
    <x v="1"/>
    <x v="8"/>
    <n v="238.01"/>
    <n v="4"/>
    <n v="0.1"/>
    <n v="5.37"/>
  </r>
  <r>
    <n v="7402"/>
    <s v="NZ-2023-137852"/>
    <x v="757"/>
    <d v="2023-04-05T00:00:00"/>
    <x v="0"/>
    <s v="Same Day"/>
    <s v="CL-8601"/>
    <s v="Claire Stratton"/>
    <x v="2"/>
    <x v="4"/>
    <x v="4"/>
    <x v="2"/>
    <x v="5"/>
    <n v="1144.53"/>
    <n v="7"/>
    <n v="0.2"/>
    <n v="163.15"/>
  </r>
  <r>
    <n v="7403"/>
    <s v="NZ-2024-841627"/>
    <x v="499"/>
    <d v="2024-10-22T00:00:00"/>
    <x v="2"/>
    <s v="Same Day"/>
    <s v="HO-7277"/>
    <s v="Holly Kirk"/>
    <x v="0"/>
    <x v="8"/>
    <x v="8"/>
    <x v="2"/>
    <x v="5"/>
    <n v="1425.62"/>
    <n v="1"/>
    <n v="0.15"/>
    <n v="254.74"/>
  </r>
  <r>
    <n v="7404"/>
    <s v="NZ-2025-372178"/>
    <x v="339"/>
    <d v="2025-05-01T00:00:00"/>
    <x v="3"/>
    <s v="Same Day"/>
    <s v="VI-6825"/>
    <s v="Victoria Anderson"/>
    <x v="2"/>
    <x v="9"/>
    <x v="6"/>
    <x v="2"/>
    <x v="9"/>
    <n v="353.97"/>
    <n v="5"/>
    <n v="0"/>
    <n v="69.900000000000006"/>
  </r>
  <r>
    <n v="7405"/>
    <s v="NZ-2025-145155"/>
    <x v="18"/>
    <d v="2025-07-15T00:00:00"/>
    <x v="3"/>
    <s v="Second Class"/>
    <s v="RO-9683"/>
    <s v="Robyn Cook"/>
    <x v="1"/>
    <x v="1"/>
    <x v="1"/>
    <x v="2"/>
    <x v="11"/>
    <n v="742.33"/>
    <n v="10"/>
    <n v="0"/>
    <n v="117.78"/>
  </r>
  <r>
    <n v="7406"/>
    <s v="NZ-2022-232446"/>
    <x v="81"/>
    <d v="2022-01-09T00:00:00"/>
    <x v="4"/>
    <s v="Second Class"/>
    <s v="BE-6538"/>
    <s v="Bella MacKay-Horton"/>
    <x v="2"/>
    <x v="3"/>
    <x v="3"/>
    <x v="2"/>
    <x v="11"/>
    <n v="683.22"/>
    <n v="10"/>
    <n v="0"/>
    <n v="175.9"/>
  </r>
  <r>
    <n v="7407"/>
    <s v="NZ-2022-559159"/>
    <x v="86"/>
    <d v="2022-11-03T00:00:00"/>
    <x v="4"/>
    <s v="Standard Class"/>
    <s v="MU-1282"/>
    <s v="Murray McLeod"/>
    <x v="2"/>
    <x v="1"/>
    <x v="1"/>
    <x v="1"/>
    <x v="3"/>
    <n v="69.77"/>
    <n v="7"/>
    <n v="0"/>
    <n v="19.440000000000001"/>
  </r>
  <r>
    <n v="7408"/>
    <s v="NZ-2024-947149"/>
    <x v="649"/>
    <d v="2024-12-12T00:00:00"/>
    <x v="2"/>
    <s v="Second Class"/>
    <s v="KI-5924"/>
    <s v="Kimberley Trask"/>
    <x v="2"/>
    <x v="3"/>
    <x v="3"/>
    <x v="1"/>
    <x v="8"/>
    <n v="1119.82"/>
    <n v="5"/>
    <n v="0.1"/>
    <n v="290.68"/>
  </r>
  <r>
    <n v="7409"/>
    <s v="NZ-2022-209471"/>
    <x v="1159"/>
    <d v="2022-06-07T00:00:00"/>
    <x v="4"/>
    <s v="Standard Class"/>
    <s v="LI-6424"/>
    <s v="Lisa Pearce"/>
    <x v="2"/>
    <x v="3"/>
    <x v="3"/>
    <x v="2"/>
    <x v="2"/>
    <n v="610"/>
    <n v="10"/>
    <n v="0.15"/>
    <n v="144.46"/>
  </r>
  <r>
    <n v="7410"/>
    <s v="NZ-2021-901717"/>
    <x v="418"/>
    <d v="2021-07-22T00:00:00"/>
    <x v="1"/>
    <s v="Second Class"/>
    <s v="BE-5297"/>
    <s v="Benjamin Green"/>
    <x v="0"/>
    <x v="4"/>
    <x v="4"/>
    <x v="0"/>
    <x v="10"/>
    <n v="908.82"/>
    <n v="4"/>
    <n v="0.1"/>
    <n v="53.31"/>
  </r>
  <r>
    <n v="7411"/>
    <s v="NZ-2023-125384"/>
    <x v="1413"/>
    <d v="2023-07-23T00:00:00"/>
    <x v="0"/>
    <s v="Same Day"/>
    <s v="JA-2134"/>
    <s v="Jan Moore"/>
    <x v="2"/>
    <x v="6"/>
    <x v="6"/>
    <x v="2"/>
    <x v="2"/>
    <n v="479.15"/>
    <n v="8"/>
    <n v="0.2"/>
    <n v="9.8800000000000008"/>
  </r>
  <r>
    <n v="7412"/>
    <s v="NZ-2023-338638"/>
    <x v="254"/>
    <d v="2023-08-13T00:00:00"/>
    <x v="0"/>
    <s v="Same Day"/>
    <s v="SI-9815"/>
    <s v="Simon Stace"/>
    <x v="1"/>
    <x v="6"/>
    <x v="6"/>
    <x v="2"/>
    <x v="2"/>
    <n v="856.2"/>
    <n v="9"/>
    <n v="0.15"/>
    <n v="38.26"/>
  </r>
  <r>
    <n v="7413"/>
    <s v="NZ-2023-387270"/>
    <x v="1151"/>
    <d v="2023-10-08T00:00:00"/>
    <x v="0"/>
    <s v="First Class"/>
    <s v="MI-9102"/>
    <s v="Michael Jarvis"/>
    <x v="1"/>
    <x v="0"/>
    <x v="0"/>
    <x v="0"/>
    <x v="0"/>
    <n v="432.2"/>
    <n v="9"/>
    <n v="0.15"/>
    <n v="32.67"/>
  </r>
  <r>
    <n v="7414"/>
    <s v="NZ-2024-720337"/>
    <x v="958"/>
    <d v="2024-10-31T00:00:00"/>
    <x v="2"/>
    <s v="Second Class"/>
    <s v="CL-6684"/>
    <s v="Claire Marshall"/>
    <x v="1"/>
    <x v="8"/>
    <x v="8"/>
    <x v="2"/>
    <x v="11"/>
    <n v="290.64999999999998"/>
    <n v="7"/>
    <n v="0.2"/>
    <n v="61.93"/>
  </r>
  <r>
    <n v="7415"/>
    <s v="NZ-2023-561524"/>
    <x v="345"/>
    <d v="2023-07-07T00:00:00"/>
    <x v="0"/>
    <s v="Same Day"/>
    <s v="GR-7397"/>
    <s v="Graeme Simpson"/>
    <x v="2"/>
    <x v="9"/>
    <x v="6"/>
    <x v="0"/>
    <x v="4"/>
    <n v="849.36"/>
    <n v="9"/>
    <n v="0.1"/>
    <n v="67.63"/>
  </r>
  <r>
    <n v="7416"/>
    <s v="NZ-2023-878219"/>
    <x v="980"/>
    <d v="2024-01-04T00:00:00"/>
    <x v="2"/>
    <s v="Same Day"/>
    <s v="JA-3987"/>
    <s v="Jade McLean-Rasmussen"/>
    <x v="1"/>
    <x v="8"/>
    <x v="8"/>
    <x v="2"/>
    <x v="11"/>
    <n v="307.52999999999997"/>
    <n v="5"/>
    <n v="0.1"/>
    <n v="2.66"/>
  </r>
  <r>
    <n v="7417"/>
    <s v="NZ-2025-798295"/>
    <x v="1080"/>
    <d v="2025-07-08T00:00:00"/>
    <x v="3"/>
    <s v="Second Class"/>
    <s v="KA-4565"/>
    <s v="Karen Parker"/>
    <x v="2"/>
    <x v="8"/>
    <x v="8"/>
    <x v="0"/>
    <x v="10"/>
    <n v="1189.3800000000001"/>
    <n v="4"/>
    <n v="0.2"/>
    <n v="74.97"/>
  </r>
  <r>
    <n v="7418"/>
    <s v="NZ-2025-432215"/>
    <x v="1051"/>
    <d v="2025-05-29T00:00:00"/>
    <x v="3"/>
    <s v="Same Day"/>
    <s v="EL-9712"/>
    <s v="Ella Blair"/>
    <x v="0"/>
    <x v="4"/>
    <x v="4"/>
    <x v="2"/>
    <x v="2"/>
    <n v="935.33"/>
    <n v="9"/>
    <n v="0"/>
    <n v="63.89"/>
  </r>
  <r>
    <n v="7419"/>
    <s v="NZ-2022-162701"/>
    <x v="850"/>
    <d v="2022-04-01T00:00:00"/>
    <x v="4"/>
    <s v="Second Class"/>
    <s v="AN-3200"/>
    <s v="Angela Harris"/>
    <x v="2"/>
    <x v="3"/>
    <x v="3"/>
    <x v="2"/>
    <x v="11"/>
    <n v="1209.2"/>
    <n v="3"/>
    <n v="0.2"/>
    <n v="122.45"/>
  </r>
  <r>
    <n v="7420"/>
    <s v="NZ-2023-969154"/>
    <x v="1314"/>
    <d v="2023-11-25T00:00:00"/>
    <x v="0"/>
    <s v="Same Day"/>
    <s v="CO-8604"/>
    <s v="Connor Thompson"/>
    <x v="2"/>
    <x v="2"/>
    <x v="2"/>
    <x v="2"/>
    <x v="9"/>
    <n v="98.81"/>
    <n v="7"/>
    <n v="0.15"/>
    <n v="10.029999999999999"/>
  </r>
  <r>
    <n v="7421"/>
    <s v="NZ-2023-796945"/>
    <x v="516"/>
    <d v="2023-07-05T00:00:00"/>
    <x v="0"/>
    <s v="Standard Class"/>
    <s v="LO-7590"/>
    <s v="Lorraine Gill"/>
    <x v="2"/>
    <x v="1"/>
    <x v="1"/>
    <x v="1"/>
    <x v="7"/>
    <n v="645.63"/>
    <n v="4"/>
    <n v="0.1"/>
    <n v="88.6"/>
  </r>
  <r>
    <n v="7422"/>
    <s v="NZ-2024-668006"/>
    <x v="811"/>
    <d v="2024-07-27T00:00:00"/>
    <x v="2"/>
    <s v="Second Class"/>
    <s v="KE-1801"/>
    <s v="Kenneth Neal"/>
    <x v="1"/>
    <x v="2"/>
    <x v="2"/>
    <x v="1"/>
    <x v="7"/>
    <n v="1492.69"/>
    <n v="5"/>
    <n v="0"/>
    <n v="164.45"/>
  </r>
  <r>
    <n v="7423"/>
    <s v="NZ-2024-684308"/>
    <x v="932"/>
    <d v="2024-01-05T00:00:00"/>
    <x v="2"/>
    <s v="First Class"/>
    <s v="JU-5789"/>
    <s v="Julia Taylor"/>
    <x v="1"/>
    <x v="1"/>
    <x v="1"/>
    <x v="2"/>
    <x v="2"/>
    <n v="299.01"/>
    <n v="8"/>
    <n v="0.15"/>
    <n v="48.79"/>
  </r>
  <r>
    <n v="7424"/>
    <s v="NZ-2021-712746"/>
    <x v="220"/>
    <d v="2021-12-11T00:00:00"/>
    <x v="1"/>
    <s v="Second Class"/>
    <s v="MA-9371"/>
    <s v="Matilda Nicol-McLachlan"/>
    <x v="2"/>
    <x v="7"/>
    <x v="7"/>
    <x v="0"/>
    <x v="6"/>
    <n v="1287.3900000000001"/>
    <n v="8"/>
    <n v="0.15"/>
    <n v="167.37"/>
  </r>
  <r>
    <n v="7425"/>
    <s v="NZ-2024-184252"/>
    <x v="448"/>
    <d v="2024-12-12T00:00:00"/>
    <x v="2"/>
    <s v="Standard Class"/>
    <s v="MI-5621"/>
    <s v="Michael Barnett"/>
    <x v="0"/>
    <x v="9"/>
    <x v="6"/>
    <x v="2"/>
    <x v="9"/>
    <n v="214.83"/>
    <n v="10"/>
    <n v="0.1"/>
    <n v="27.81"/>
  </r>
  <r>
    <n v="7426"/>
    <s v="NZ-2021-203782"/>
    <x v="374"/>
    <d v="2021-08-15T00:00:00"/>
    <x v="1"/>
    <s v="Same Day"/>
    <s v="SU-9451"/>
    <s v="Susan Burnett"/>
    <x v="2"/>
    <x v="7"/>
    <x v="7"/>
    <x v="2"/>
    <x v="11"/>
    <n v="703.48"/>
    <n v="6"/>
    <n v="0"/>
    <n v="61.98"/>
  </r>
  <r>
    <n v="7427"/>
    <s v="NZ-2024-720646"/>
    <x v="355"/>
    <d v="2024-10-12T00:00:00"/>
    <x v="2"/>
    <s v="Standard Class"/>
    <s v="JA-5082"/>
    <s v="Jade Stubbs"/>
    <x v="1"/>
    <x v="8"/>
    <x v="8"/>
    <x v="0"/>
    <x v="6"/>
    <n v="1360.43"/>
    <n v="10"/>
    <n v="0.2"/>
    <n v="86.4"/>
  </r>
  <r>
    <n v="7428"/>
    <s v="NZ-2025-778241"/>
    <x v="37"/>
    <d v="2025-06-12T00:00:00"/>
    <x v="3"/>
    <s v="First Class"/>
    <s v="SH-1556"/>
    <s v="Shaun Pike"/>
    <x v="2"/>
    <x v="2"/>
    <x v="2"/>
    <x v="1"/>
    <x v="8"/>
    <n v="752.23"/>
    <n v="7"/>
    <n v="0.1"/>
    <n v="88.15"/>
  </r>
  <r>
    <n v="7429"/>
    <s v="NZ-2024-131719"/>
    <x v="15"/>
    <d v="2024-06-29T00:00:00"/>
    <x v="2"/>
    <s v="First Class"/>
    <s v="NI-3112"/>
    <s v="Nikita Robert"/>
    <x v="0"/>
    <x v="6"/>
    <x v="6"/>
    <x v="2"/>
    <x v="5"/>
    <n v="204.34"/>
    <n v="4"/>
    <n v="0.2"/>
    <n v="36.700000000000003"/>
  </r>
  <r>
    <n v="7430"/>
    <s v="NZ-2023-914651"/>
    <x v="1028"/>
    <d v="2023-07-01T00:00:00"/>
    <x v="0"/>
    <s v="Same Day"/>
    <s v="PA-6848"/>
    <s v="Paul Mitchell"/>
    <x v="2"/>
    <x v="9"/>
    <x v="6"/>
    <x v="0"/>
    <x v="6"/>
    <n v="375.62"/>
    <n v="1"/>
    <n v="0.2"/>
    <n v="53.15"/>
  </r>
  <r>
    <n v="7431"/>
    <s v="NZ-2023-856942"/>
    <x v="621"/>
    <d v="2023-06-04T00:00:00"/>
    <x v="0"/>
    <s v="First Class"/>
    <s v="RU-6056"/>
    <s v="Russell Grant-Bright"/>
    <x v="1"/>
    <x v="4"/>
    <x v="4"/>
    <x v="2"/>
    <x v="5"/>
    <n v="925.47"/>
    <n v="4"/>
    <n v="0"/>
    <n v="127.97"/>
  </r>
  <r>
    <n v="7432"/>
    <s v="NZ-2024-420145"/>
    <x v="845"/>
    <d v="2024-09-28T00:00:00"/>
    <x v="2"/>
    <s v="First Class"/>
    <s v="SH-5530"/>
    <s v="Sheryl Chambers"/>
    <x v="0"/>
    <x v="5"/>
    <x v="5"/>
    <x v="0"/>
    <x v="0"/>
    <n v="501.88"/>
    <n v="8"/>
    <n v="0.15"/>
    <n v="103.67"/>
  </r>
  <r>
    <n v="7433"/>
    <s v="NZ-2024-936311"/>
    <x v="442"/>
    <d v="2024-10-28T00:00:00"/>
    <x v="2"/>
    <s v="First Class"/>
    <s v="MA-2899"/>
    <s v="Margaret Ritchie"/>
    <x v="2"/>
    <x v="6"/>
    <x v="6"/>
    <x v="0"/>
    <x v="6"/>
    <n v="772.83"/>
    <n v="9"/>
    <n v="0.15"/>
    <n v="68.25"/>
  </r>
  <r>
    <n v="7434"/>
    <s v="NZ-2025-458075"/>
    <x v="45"/>
    <d v="2025-03-09T00:00:00"/>
    <x v="3"/>
    <s v="First Class"/>
    <s v="WI-7858"/>
    <s v="Willow Mason"/>
    <x v="2"/>
    <x v="0"/>
    <x v="0"/>
    <x v="1"/>
    <x v="1"/>
    <n v="232.3"/>
    <n v="4"/>
    <n v="0"/>
    <n v="20.41"/>
  </r>
  <r>
    <n v="7435"/>
    <s v="NZ-2022-488731"/>
    <x v="109"/>
    <d v="2022-07-10T00:00:00"/>
    <x v="4"/>
    <s v="First Class"/>
    <s v="AD-8535"/>
    <s v="Adam Roberts-Burgess"/>
    <x v="0"/>
    <x v="1"/>
    <x v="1"/>
    <x v="0"/>
    <x v="4"/>
    <n v="703.36"/>
    <n v="3"/>
    <n v="0.15"/>
    <n v="130.46"/>
  </r>
  <r>
    <n v="7436"/>
    <s v="NZ-2024-168598"/>
    <x v="1015"/>
    <d v="2024-09-05T00:00:00"/>
    <x v="2"/>
    <s v="First Class"/>
    <s v="FI-5542"/>
    <s v="Fiona Stuart"/>
    <x v="2"/>
    <x v="8"/>
    <x v="8"/>
    <x v="0"/>
    <x v="4"/>
    <n v="124.97"/>
    <n v="8"/>
    <n v="0.1"/>
    <n v="11.61"/>
  </r>
  <r>
    <n v="7437"/>
    <s v="NZ-2022-615833"/>
    <x v="421"/>
    <d v="2022-07-30T00:00:00"/>
    <x v="4"/>
    <s v="First Class"/>
    <s v="JO-5072"/>
    <s v="John Douglas"/>
    <x v="1"/>
    <x v="4"/>
    <x v="4"/>
    <x v="2"/>
    <x v="9"/>
    <n v="1338.15"/>
    <n v="9"/>
    <n v="0"/>
    <n v="311.51"/>
  </r>
  <r>
    <n v="7438"/>
    <s v="NZ-2025-208847"/>
    <x v="422"/>
    <d v="2025-05-09T00:00:00"/>
    <x v="3"/>
    <s v="Same Day"/>
    <s v="CA-5331"/>
    <s v="Carolyn McKinnon"/>
    <x v="1"/>
    <x v="5"/>
    <x v="5"/>
    <x v="2"/>
    <x v="9"/>
    <n v="954.8"/>
    <n v="10"/>
    <n v="0.2"/>
    <n v="102.22"/>
  </r>
  <r>
    <n v="7439"/>
    <s v="NZ-2022-309265"/>
    <x v="1403"/>
    <d v="2022-04-01T00:00:00"/>
    <x v="4"/>
    <s v="First Class"/>
    <s v="RA-1277"/>
    <s v="Rachel Neal"/>
    <x v="1"/>
    <x v="1"/>
    <x v="1"/>
    <x v="1"/>
    <x v="7"/>
    <n v="874.75"/>
    <n v="1"/>
    <n v="0"/>
    <n v="219.96"/>
  </r>
  <r>
    <n v="7440"/>
    <s v="NZ-2025-737836"/>
    <x v="838"/>
    <d v="2025-03-27T00:00:00"/>
    <x v="3"/>
    <s v="First Class"/>
    <s v="JO-6446"/>
    <s v="John Jones"/>
    <x v="1"/>
    <x v="3"/>
    <x v="3"/>
    <x v="1"/>
    <x v="3"/>
    <n v="338.94"/>
    <n v="2"/>
    <n v="0.1"/>
    <n v="60.25"/>
  </r>
  <r>
    <n v="7441"/>
    <s v="NZ-2022-198899"/>
    <x v="1400"/>
    <d v="2022-07-02T00:00:00"/>
    <x v="4"/>
    <s v="Second Class"/>
    <s v="MO-8835"/>
    <s v="Monique Jenkins"/>
    <x v="2"/>
    <x v="7"/>
    <x v="7"/>
    <x v="2"/>
    <x v="5"/>
    <n v="1226.17"/>
    <n v="7"/>
    <n v="0"/>
    <n v="73.67"/>
  </r>
  <r>
    <n v="7442"/>
    <s v="NZ-2022-950761"/>
    <x v="957"/>
    <d v="2022-11-16T00:00:00"/>
    <x v="4"/>
    <s v="Same Day"/>
    <s v="TR-3611"/>
    <s v="Tracey George"/>
    <x v="2"/>
    <x v="3"/>
    <x v="3"/>
    <x v="2"/>
    <x v="2"/>
    <n v="225.05"/>
    <n v="1"/>
    <n v="0.15"/>
    <n v="31.8"/>
  </r>
  <r>
    <n v="7443"/>
    <s v="NZ-2024-740474"/>
    <x v="1068"/>
    <d v="2024-05-03T00:00:00"/>
    <x v="2"/>
    <s v="First Class"/>
    <s v="EM-7850"/>
    <s v="Emily Coleman"/>
    <x v="1"/>
    <x v="0"/>
    <x v="0"/>
    <x v="0"/>
    <x v="10"/>
    <n v="1009.83"/>
    <n v="6"/>
    <n v="0.2"/>
    <n v="55.36"/>
  </r>
  <r>
    <n v="7444"/>
    <s v="NZ-2021-177297"/>
    <x v="189"/>
    <d v="2021-10-13T00:00:00"/>
    <x v="1"/>
    <s v="Second Class"/>
    <s v="LI-8730"/>
    <s v="Lisa Smith"/>
    <x v="2"/>
    <x v="4"/>
    <x v="4"/>
    <x v="2"/>
    <x v="9"/>
    <n v="42.35"/>
    <n v="1"/>
    <n v="0.1"/>
    <n v="2.19"/>
  </r>
  <r>
    <n v="7445"/>
    <s v="NZ-2022-747066"/>
    <x v="873"/>
    <d v="2022-04-05T00:00:00"/>
    <x v="4"/>
    <s v="Standard Class"/>
    <s v="HA-8910"/>
    <s v="Hamish Wallace"/>
    <x v="2"/>
    <x v="8"/>
    <x v="8"/>
    <x v="1"/>
    <x v="3"/>
    <n v="832.72"/>
    <n v="2"/>
    <n v="0.1"/>
    <n v="107.07"/>
  </r>
  <r>
    <n v="7446"/>
    <s v="NZ-2024-596682"/>
    <x v="1185"/>
    <d v="2024-07-25T00:00:00"/>
    <x v="2"/>
    <s v="Standard Class"/>
    <s v="TH-8348"/>
    <s v="Thomas Booth"/>
    <x v="0"/>
    <x v="5"/>
    <x v="5"/>
    <x v="1"/>
    <x v="3"/>
    <n v="844.99"/>
    <n v="5"/>
    <n v="0.2"/>
    <n v="49.33"/>
  </r>
  <r>
    <n v="7447"/>
    <s v="NZ-2025-603276"/>
    <x v="1156"/>
    <d v="2025-05-20T00:00:00"/>
    <x v="3"/>
    <s v="Second Class"/>
    <s v="GE-2333"/>
    <s v="George Lawson"/>
    <x v="2"/>
    <x v="0"/>
    <x v="0"/>
    <x v="1"/>
    <x v="3"/>
    <n v="751.99"/>
    <n v="8"/>
    <n v="0"/>
    <n v="111.13"/>
  </r>
  <r>
    <n v="7448"/>
    <s v="NZ-2022-859262"/>
    <x v="378"/>
    <d v="2022-08-21T00:00:00"/>
    <x v="4"/>
    <s v="Second Class"/>
    <s v="AM-9204"/>
    <s v="Amelia Stevens"/>
    <x v="1"/>
    <x v="5"/>
    <x v="5"/>
    <x v="1"/>
    <x v="8"/>
    <n v="316.13"/>
    <n v="8"/>
    <n v="0"/>
    <n v="61.77"/>
  </r>
  <r>
    <n v="7449"/>
    <s v="NZ-2022-797748"/>
    <x v="1305"/>
    <d v="2022-09-01T00:00:00"/>
    <x v="4"/>
    <s v="Same Day"/>
    <s v="JE-9272"/>
    <s v="Jessica Crawford"/>
    <x v="1"/>
    <x v="7"/>
    <x v="7"/>
    <x v="2"/>
    <x v="5"/>
    <n v="1243.79"/>
    <n v="9"/>
    <n v="0"/>
    <n v="353.06"/>
  </r>
  <r>
    <n v="7450"/>
    <s v="NZ-2022-347169"/>
    <x v="1251"/>
    <d v="2022-03-12T00:00:00"/>
    <x v="4"/>
    <s v="Standard Class"/>
    <s v="CH-7420"/>
    <s v="Christopher Lammas"/>
    <x v="2"/>
    <x v="1"/>
    <x v="1"/>
    <x v="0"/>
    <x v="6"/>
    <n v="140.21"/>
    <n v="1"/>
    <n v="0.1"/>
    <n v="7.99"/>
  </r>
  <r>
    <n v="7451"/>
    <s v="NZ-2024-995904"/>
    <x v="1343"/>
    <d v="2024-04-13T00:00:00"/>
    <x v="2"/>
    <s v="Same Day"/>
    <s v="LA-1742"/>
    <s v="Lance O'Donnell"/>
    <x v="2"/>
    <x v="9"/>
    <x v="6"/>
    <x v="1"/>
    <x v="3"/>
    <n v="209.64"/>
    <n v="3"/>
    <n v="0"/>
    <n v="34.630000000000003"/>
  </r>
  <r>
    <n v="7452"/>
    <s v="NZ-2022-885196"/>
    <x v="1365"/>
    <d v="2022-06-04T00:00:00"/>
    <x v="4"/>
    <s v="First Class"/>
    <s v="MI-6862"/>
    <s v="Mitchell Atkinson"/>
    <x v="1"/>
    <x v="5"/>
    <x v="5"/>
    <x v="0"/>
    <x v="4"/>
    <n v="495.29"/>
    <n v="2"/>
    <n v="0.2"/>
    <n v="24.09"/>
  </r>
  <r>
    <n v="7453"/>
    <s v="NZ-2023-768603"/>
    <x v="532"/>
    <d v="2024-01-05T00:00:00"/>
    <x v="2"/>
    <s v="Second Class"/>
    <s v="FL-1768"/>
    <s v="Flynn Webster"/>
    <x v="2"/>
    <x v="6"/>
    <x v="6"/>
    <x v="2"/>
    <x v="5"/>
    <n v="1297.74"/>
    <n v="3"/>
    <n v="0.15"/>
    <n v="110.29"/>
  </r>
  <r>
    <n v="7454"/>
    <s v="NZ-2022-381366"/>
    <x v="552"/>
    <d v="2022-10-16T00:00:00"/>
    <x v="4"/>
    <s v="Standard Class"/>
    <s v="CH-5115"/>
    <s v="Christine Smith"/>
    <x v="0"/>
    <x v="0"/>
    <x v="0"/>
    <x v="1"/>
    <x v="3"/>
    <n v="598.46"/>
    <n v="10"/>
    <n v="0.15"/>
    <n v="54.47"/>
  </r>
  <r>
    <n v="7455"/>
    <s v="NZ-2024-158793"/>
    <x v="620"/>
    <d v="2024-05-22T00:00:00"/>
    <x v="2"/>
    <s v="Standard Class"/>
    <s v="TY-2229"/>
    <s v="Tyler Oliver-Aitken"/>
    <x v="2"/>
    <x v="8"/>
    <x v="8"/>
    <x v="2"/>
    <x v="2"/>
    <n v="62.65"/>
    <n v="10"/>
    <n v="0"/>
    <n v="6.12"/>
  </r>
  <r>
    <n v="7456"/>
    <s v="NZ-2023-610463"/>
    <x v="110"/>
    <d v="2023-10-11T00:00:00"/>
    <x v="0"/>
    <s v="Second Class"/>
    <s v="FI-9671"/>
    <s v="Fiona Eden"/>
    <x v="0"/>
    <x v="5"/>
    <x v="5"/>
    <x v="0"/>
    <x v="10"/>
    <n v="899.32"/>
    <n v="7"/>
    <n v="0"/>
    <n v="0.85"/>
  </r>
  <r>
    <n v="7457"/>
    <s v="NZ-2021-831384"/>
    <x v="981"/>
    <d v="2021-09-13T00:00:00"/>
    <x v="1"/>
    <s v="First Class"/>
    <s v="AN-2133"/>
    <s v="Anthony Moore"/>
    <x v="0"/>
    <x v="3"/>
    <x v="3"/>
    <x v="2"/>
    <x v="9"/>
    <n v="763.83"/>
    <n v="3"/>
    <n v="0"/>
    <n v="163.58000000000001"/>
  </r>
  <r>
    <n v="7458"/>
    <s v="NZ-2025-217364"/>
    <x v="1283"/>
    <d v="2025-05-28T00:00:00"/>
    <x v="3"/>
    <s v="First Class"/>
    <s v="DE-6077"/>
    <s v="Deborah McLean"/>
    <x v="1"/>
    <x v="0"/>
    <x v="0"/>
    <x v="0"/>
    <x v="6"/>
    <n v="1033.44"/>
    <n v="7"/>
    <n v="0"/>
    <n v="188"/>
  </r>
  <r>
    <n v="7459"/>
    <s v="NZ-2025-492081"/>
    <x v="638"/>
    <d v="2025-04-26T00:00:00"/>
    <x v="3"/>
    <s v="Standard Class"/>
    <s v="JA-5927"/>
    <s v="Jamie McDonald"/>
    <x v="1"/>
    <x v="7"/>
    <x v="7"/>
    <x v="1"/>
    <x v="1"/>
    <n v="239.3"/>
    <n v="10"/>
    <n v="0.1"/>
    <n v="15.57"/>
  </r>
  <r>
    <n v="7460"/>
    <s v="NZ-2022-285540"/>
    <x v="648"/>
    <d v="2022-12-18T00:00:00"/>
    <x v="4"/>
    <s v="First Class"/>
    <s v="SI-5344"/>
    <s v="Simon Lane"/>
    <x v="2"/>
    <x v="2"/>
    <x v="2"/>
    <x v="0"/>
    <x v="0"/>
    <n v="790.29"/>
    <n v="6"/>
    <n v="0.1"/>
    <n v="-4.1399999999999997"/>
  </r>
  <r>
    <n v="7461"/>
    <s v="NZ-2023-232427"/>
    <x v="566"/>
    <d v="2023-04-22T00:00:00"/>
    <x v="0"/>
    <s v="Same Day"/>
    <s v="AL-9432"/>
    <s v="Alison Bright"/>
    <x v="0"/>
    <x v="4"/>
    <x v="4"/>
    <x v="0"/>
    <x v="0"/>
    <n v="707.91"/>
    <n v="7"/>
    <n v="0.1"/>
    <n v="107.83"/>
  </r>
  <r>
    <n v="7462"/>
    <s v="NZ-2021-195445"/>
    <x v="585"/>
    <d v="2021-10-16T00:00:00"/>
    <x v="1"/>
    <s v="Second Class"/>
    <s v="AN-3133"/>
    <s v="Anthony Spelman-Green"/>
    <x v="2"/>
    <x v="8"/>
    <x v="8"/>
    <x v="2"/>
    <x v="9"/>
    <n v="653.57000000000005"/>
    <n v="2"/>
    <n v="0"/>
    <n v="33.01"/>
  </r>
  <r>
    <n v="7463"/>
    <s v="NZ-2025-998321"/>
    <x v="1386"/>
    <d v="2025-04-06T00:00:00"/>
    <x v="3"/>
    <s v="First Class"/>
    <s v="ET-3220"/>
    <s v="Ethan Thompson"/>
    <x v="2"/>
    <x v="4"/>
    <x v="4"/>
    <x v="2"/>
    <x v="5"/>
    <n v="1345.28"/>
    <n v="5"/>
    <n v="0"/>
    <n v="323.86"/>
  </r>
  <r>
    <n v="7464"/>
    <s v="NZ-2021-352260"/>
    <x v="32"/>
    <d v="2022-01-04T00:00:00"/>
    <x v="4"/>
    <s v="Second Class"/>
    <s v="RO-5991"/>
    <s v="Robert Russell"/>
    <x v="1"/>
    <x v="0"/>
    <x v="0"/>
    <x v="0"/>
    <x v="6"/>
    <n v="814.91"/>
    <n v="2"/>
    <n v="0"/>
    <n v="151.72999999999999"/>
  </r>
  <r>
    <n v="7465"/>
    <s v="NZ-2021-848272"/>
    <x v="239"/>
    <d v="2021-11-04T00:00:00"/>
    <x v="1"/>
    <s v="Standard Class"/>
    <s v="DE-6937"/>
    <s v="Deborah Bary"/>
    <x v="1"/>
    <x v="0"/>
    <x v="0"/>
    <x v="1"/>
    <x v="3"/>
    <n v="1436.13"/>
    <n v="1"/>
    <n v="0.1"/>
    <n v="268.25"/>
  </r>
  <r>
    <n v="7466"/>
    <s v="NZ-2023-820571"/>
    <x v="1148"/>
    <d v="2023-07-29T00:00:00"/>
    <x v="0"/>
    <s v="First Class"/>
    <s v="JA-8147"/>
    <s v="James Smith"/>
    <x v="2"/>
    <x v="7"/>
    <x v="7"/>
    <x v="0"/>
    <x v="0"/>
    <n v="872.18"/>
    <n v="2"/>
    <n v="0.2"/>
    <n v="46.09"/>
  </r>
  <r>
    <n v="7467"/>
    <s v="NZ-2024-458019"/>
    <x v="1053"/>
    <d v="2024-04-05T00:00:00"/>
    <x v="2"/>
    <s v="Standard Class"/>
    <s v="KE-7664"/>
    <s v="Kelly Tanner"/>
    <x v="2"/>
    <x v="0"/>
    <x v="0"/>
    <x v="0"/>
    <x v="6"/>
    <n v="671.36"/>
    <n v="10"/>
    <n v="0.1"/>
    <n v="129.13999999999999"/>
  </r>
  <r>
    <n v="7468"/>
    <s v="NZ-2022-889230"/>
    <x v="434"/>
    <d v="2022-04-08T00:00:00"/>
    <x v="4"/>
    <s v="Second Class"/>
    <s v="TH-2954"/>
    <s v="Thomas Oliver"/>
    <x v="2"/>
    <x v="5"/>
    <x v="5"/>
    <x v="2"/>
    <x v="11"/>
    <n v="760.5"/>
    <n v="4"/>
    <n v="0.15"/>
    <n v="146.51"/>
  </r>
  <r>
    <n v="7469"/>
    <s v="NZ-2022-684583"/>
    <x v="1258"/>
    <d v="2022-09-12T00:00:00"/>
    <x v="4"/>
    <s v="First Class"/>
    <s v="CA-4128"/>
    <s v="Caleb Evans"/>
    <x v="2"/>
    <x v="4"/>
    <x v="4"/>
    <x v="0"/>
    <x v="6"/>
    <n v="302.27999999999997"/>
    <n v="4"/>
    <n v="0.2"/>
    <n v="16.98"/>
  </r>
  <r>
    <n v="7470"/>
    <s v="NZ-2025-751042"/>
    <x v="337"/>
    <d v="2025-06-07T00:00:00"/>
    <x v="3"/>
    <s v="Second Class"/>
    <s v="CH-7895"/>
    <s v="Christopher Brown-Whyte"/>
    <x v="1"/>
    <x v="5"/>
    <x v="5"/>
    <x v="1"/>
    <x v="7"/>
    <n v="1058.5"/>
    <n v="1"/>
    <n v="0.1"/>
    <n v="100.68"/>
  </r>
  <r>
    <n v="7471"/>
    <s v="NZ-2023-511440"/>
    <x v="742"/>
    <d v="2023-10-13T00:00:00"/>
    <x v="0"/>
    <s v="Standard Class"/>
    <s v="MA-7532"/>
    <s v="Margaret Green"/>
    <x v="1"/>
    <x v="4"/>
    <x v="4"/>
    <x v="1"/>
    <x v="1"/>
    <n v="653.38"/>
    <n v="7"/>
    <n v="0.2"/>
    <n v="114.35"/>
  </r>
  <r>
    <n v="7472"/>
    <s v="NZ-2025-304516"/>
    <x v="717"/>
    <d v="2025-03-05T00:00:00"/>
    <x v="3"/>
    <s v="Standard Class"/>
    <s v="OL-6270"/>
    <s v="Oliver Arnold"/>
    <x v="1"/>
    <x v="4"/>
    <x v="4"/>
    <x v="2"/>
    <x v="9"/>
    <n v="167.82"/>
    <n v="9"/>
    <n v="0"/>
    <n v="31.75"/>
  </r>
  <r>
    <n v="7473"/>
    <s v="NZ-2024-988819"/>
    <x v="61"/>
    <d v="2024-02-27T00:00:00"/>
    <x v="2"/>
    <s v="First Class"/>
    <s v="IS-4592"/>
    <s v="Isabella Hansen-Ching"/>
    <x v="1"/>
    <x v="0"/>
    <x v="0"/>
    <x v="1"/>
    <x v="8"/>
    <n v="1475.91"/>
    <n v="9"/>
    <n v="0.1"/>
    <n v="188.49"/>
  </r>
  <r>
    <n v="7474"/>
    <s v="NZ-2024-840227"/>
    <x v="1320"/>
    <d v="2024-06-03T00:00:00"/>
    <x v="2"/>
    <s v="Second Class"/>
    <s v="LE-6979"/>
    <s v="Leah Gibbons"/>
    <x v="0"/>
    <x v="3"/>
    <x v="3"/>
    <x v="1"/>
    <x v="1"/>
    <n v="1422.82"/>
    <n v="5"/>
    <n v="0"/>
    <n v="293.45"/>
  </r>
  <r>
    <n v="7475"/>
    <s v="NZ-2024-277033"/>
    <x v="815"/>
    <d v="2024-07-16T00:00:00"/>
    <x v="2"/>
    <s v="Second Class"/>
    <s v="SO-3425"/>
    <s v="Sophie Alve"/>
    <x v="2"/>
    <x v="9"/>
    <x v="6"/>
    <x v="0"/>
    <x v="0"/>
    <n v="294.85000000000002"/>
    <n v="6"/>
    <n v="0"/>
    <n v="43.64"/>
  </r>
  <r>
    <n v="7476"/>
    <s v="NZ-2025-919574"/>
    <x v="1033"/>
    <d v="2025-06-26T00:00:00"/>
    <x v="3"/>
    <s v="First Class"/>
    <s v="NA-8435"/>
    <s v="Natasha Evans-Burns"/>
    <x v="1"/>
    <x v="3"/>
    <x v="3"/>
    <x v="0"/>
    <x v="6"/>
    <n v="173.68"/>
    <n v="6"/>
    <n v="0.2"/>
    <n v="24.83"/>
  </r>
  <r>
    <n v="7477"/>
    <s v="NZ-2021-483457"/>
    <x v="836"/>
    <d v="2021-12-04T00:00:00"/>
    <x v="1"/>
    <s v="Standard Class"/>
    <s v="MI-4196"/>
    <s v="Mia Laing"/>
    <x v="2"/>
    <x v="4"/>
    <x v="4"/>
    <x v="2"/>
    <x v="11"/>
    <n v="431.88"/>
    <n v="6"/>
    <n v="0"/>
    <n v="72.17"/>
  </r>
  <r>
    <n v="7478"/>
    <s v="NZ-2023-452583"/>
    <x v="540"/>
    <d v="2023-07-04T00:00:00"/>
    <x v="0"/>
    <s v="Same Day"/>
    <s v="JE-9464"/>
    <s v="Jessie Dixon"/>
    <x v="0"/>
    <x v="0"/>
    <x v="0"/>
    <x v="2"/>
    <x v="5"/>
    <n v="1019.34"/>
    <n v="6"/>
    <n v="0.15"/>
    <n v="86.44"/>
  </r>
  <r>
    <n v="7479"/>
    <s v="NZ-2023-829568"/>
    <x v="250"/>
    <d v="2023-05-10T00:00:00"/>
    <x v="0"/>
    <s v="Same Day"/>
    <s v="RH-6071"/>
    <s v="Rhys Fitzgerald"/>
    <x v="2"/>
    <x v="0"/>
    <x v="0"/>
    <x v="0"/>
    <x v="6"/>
    <n v="1477.86"/>
    <n v="4"/>
    <n v="0.15"/>
    <n v="143.36000000000001"/>
  </r>
  <r>
    <n v="7480"/>
    <s v="NZ-2025-412567"/>
    <x v="1099"/>
    <d v="2025-04-06T00:00:00"/>
    <x v="3"/>
    <s v="Second Class"/>
    <s v="GR-2683"/>
    <s v="Grace Anderson"/>
    <x v="2"/>
    <x v="7"/>
    <x v="7"/>
    <x v="0"/>
    <x v="6"/>
    <n v="1030.46"/>
    <n v="5"/>
    <n v="0.1"/>
    <n v="238.04"/>
  </r>
  <r>
    <n v="7481"/>
    <s v="NZ-2021-353572"/>
    <x v="1111"/>
    <d v="2021-08-01T00:00:00"/>
    <x v="1"/>
    <s v="Same Day"/>
    <s v="TA-6868"/>
    <s v="Tama Barnett-Paul"/>
    <x v="2"/>
    <x v="5"/>
    <x v="5"/>
    <x v="2"/>
    <x v="2"/>
    <n v="1268.9000000000001"/>
    <n v="7"/>
    <n v="0.15"/>
    <n v="11.91"/>
  </r>
  <r>
    <n v="7482"/>
    <s v="NZ-2024-386228"/>
    <x v="67"/>
    <d v="2024-03-09T00:00:00"/>
    <x v="2"/>
    <s v="Same Day"/>
    <s v="TI-4691"/>
    <s v="Timothy Grant"/>
    <x v="2"/>
    <x v="0"/>
    <x v="0"/>
    <x v="1"/>
    <x v="8"/>
    <n v="763.89"/>
    <n v="4"/>
    <n v="0.2"/>
    <n v="51.28"/>
  </r>
  <r>
    <n v="7483"/>
    <s v="NZ-2023-601480"/>
    <x v="136"/>
    <d v="2023-03-27T00:00:00"/>
    <x v="0"/>
    <s v="Second Class"/>
    <s v="KE-9337"/>
    <s v="Kenneth Williams"/>
    <x v="2"/>
    <x v="9"/>
    <x v="6"/>
    <x v="2"/>
    <x v="9"/>
    <n v="427.13"/>
    <n v="5"/>
    <n v="0.15"/>
    <n v="57.22"/>
  </r>
  <r>
    <n v="7484"/>
    <s v="NZ-2023-648732"/>
    <x v="1277"/>
    <d v="2023-06-23T00:00:00"/>
    <x v="0"/>
    <s v="Same Day"/>
    <s v="LY-7541"/>
    <s v="Lynette West-O'Connell"/>
    <x v="1"/>
    <x v="9"/>
    <x v="6"/>
    <x v="1"/>
    <x v="3"/>
    <n v="404.92"/>
    <n v="7"/>
    <n v="0.1"/>
    <n v="94.26"/>
  </r>
  <r>
    <n v="7485"/>
    <s v="NZ-2023-218097"/>
    <x v="1232"/>
    <d v="2023-08-12T00:00:00"/>
    <x v="0"/>
    <s v="Standard Class"/>
    <s v="SA-2450"/>
    <s v="Samuel Powell"/>
    <x v="1"/>
    <x v="7"/>
    <x v="7"/>
    <x v="1"/>
    <x v="1"/>
    <n v="1338.68"/>
    <n v="8"/>
    <n v="0.2"/>
    <n v="185.34"/>
  </r>
  <r>
    <n v="7486"/>
    <s v="NZ-2023-977357"/>
    <x v="928"/>
    <d v="2023-08-07T00:00:00"/>
    <x v="0"/>
    <s v="Same Day"/>
    <s v="RY-5728"/>
    <s v="Ryder George"/>
    <x v="2"/>
    <x v="8"/>
    <x v="8"/>
    <x v="0"/>
    <x v="4"/>
    <n v="97.11"/>
    <n v="7"/>
    <n v="0.2"/>
    <n v="-1.51"/>
  </r>
  <r>
    <n v="7487"/>
    <s v="NZ-2022-473541"/>
    <x v="761"/>
    <d v="2022-08-30T00:00:00"/>
    <x v="4"/>
    <s v="First Class"/>
    <s v="MO-4829"/>
    <s v="Molly Coley"/>
    <x v="0"/>
    <x v="1"/>
    <x v="1"/>
    <x v="0"/>
    <x v="4"/>
    <n v="1492.48"/>
    <n v="6"/>
    <n v="0.1"/>
    <n v="364.63"/>
  </r>
  <r>
    <n v="7488"/>
    <s v="NZ-2022-726420"/>
    <x v="737"/>
    <d v="2022-10-11T00:00:00"/>
    <x v="4"/>
    <s v="Standard Class"/>
    <s v="VA-4880"/>
    <s v="Vanessa Mercer"/>
    <x v="1"/>
    <x v="8"/>
    <x v="8"/>
    <x v="0"/>
    <x v="10"/>
    <n v="273.83"/>
    <n v="8"/>
    <n v="0"/>
    <n v="19.100000000000001"/>
  </r>
  <r>
    <n v="7489"/>
    <s v="NZ-2023-220913"/>
    <x v="542"/>
    <d v="2023-11-07T00:00:00"/>
    <x v="0"/>
    <s v="Second Class"/>
    <s v="GR-3075"/>
    <s v="Graham McMillan"/>
    <x v="0"/>
    <x v="9"/>
    <x v="6"/>
    <x v="2"/>
    <x v="5"/>
    <n v="1425.87"/>
    <n v="10"/>
    <n v="0"/>
    <n v="123.17"/>
  </r>
  <r>
    <n v="7490"/>
    <s v="NZ-2022-380158"/>
    <x v="636"/>
    <d v="2022-04-20T00:00:00"/>
    <x v="4"/>
    <s v="Second Class"/>
    <s v="TA-9610"/>
    <s v="Tania Morgan"/>
    <x v="0"/>
    <x v="4"/>
    <x v="4"/>
    <x v="0"/>
    <x v="10"/>
    <n v="598.15"/>
    <n v="6"/>
    <n v="0.15"/>
    <n v="-2.73"/>
  </r>
  <r>
    <n v="7491"/>
    <s v="NZ-2024-314248"/>
    <x v="1352"/>
    <d v="2024-04-19T00:00:00"/>
    <x v="2"/>
    <s v="Second Class"/>
    <s v="NO-3729"/>
    <s v="Noah Moore"/>
    <x v="0"/>
    <x v="5"/>
    <x v="5"/>
    <x v="1"/>
    <x v="8"/>
    <n v="614.21"/>
    <n v="5"/>
    <n v="0.2"/>
    <n v="121.21"/>
  </r>
  <r>
    <n v="7492"/>
    <s v="NZ-2023-847004"/>
    <x v="706"/>
    <d v="2023-02-09T00:00:00"/>
    <x v="0"/>
    <s v="First Class"/>
    <s v="AD-9945"/>
    <s v="Adrienne Wood-Stuart"/>
    <x v="1"/>
    <x v="2"/>
    <x v="2"/>
    <x v="1"/>
    <x v="3"/>
    <n v="874"/>
    <n v="6"/>
    <n v="0.15"/>
    <n v="76.400000000000006"/>
  </r>
  <r>
    <n v="7493"/>
    <s v="NZ-2022-855931"/>
    <x v="1436"/>
    <d v="2022-08-08T00:00:00"/>
    <x v="4"/>
    <s v="Same Day"/>
    <s v="BR-7081"/>
    <s v="Brian Roberts"/>
    <x v="1"/>
    <x v="0"/>
    <x v="0"/>
    <x v="1"/>
    <x v="7"/>
    <n v="139.66"/>
    <n v="2"/>
    <n v="0"/>
    <n v="39.19"/>
  </r>
  <r>
    <n v="7494"/>
    <s v="NZ-2023-441501"/>
    <x v="505"/>
    <d v="2023-03-26T00:00:00"/>
    <x v="0"/>
    <s v="Same Day"/>
    <s v="JO-8859"/>
    <s v="Joel Matthews"/>
    <x v="2"/>
    <x v="9"/>
    <x v="6"/>
    <x v="1"/>
    <x v="1"/>
    <n v="453.96"/>
    <n v="3"/>
    <n v="0.2"/>
    <n v="60.28"/>
  </r>
  <r>
    <n v="7495"/>
    <s v="NZ-2024-909403"/>
    <x v="932"/>
    <d v="2024-01-10T00:00:00"/>
    <x v="2"/>
    <s v="Standard Class"/>
    <s v="NA-2389"/>
    <s v="Natasha Hooper"/>
    <x v="2"/>
    <x v="9"/>
    <x v="6"/>
    <x v="1"/>
    <x v="3"/>
    <n v="1011.84"/>
    <n v="10"/>
    <n v="0"/>
    <n v="144.57"/>
  </r>
  <r>
    <n v="7496"/>
    <s v="NZ-2023-847065"/>
    <x v="91"/>
    <d v="2023-12-30T00:00:00"/>
    <x v="0"/>
    <s v="Standard Class"/>
    <s v="RO-9367"/>
    <s v="Rosemary Vincent"/>
    <x v="1"/>
    <x v="5"/>
    <x v="5"/>
    <x v="1"/>
    <x v="7"/>
    <n v="1411.59"/>
    <n v="5"/>
    <n v="0.1"/>
    <n v="166.61"/>
  </r>
  <r>
    <n v="7497"/>
    <s v="NZ-2022-560784"/>
    <x v="311"/>
    <d v="2022-02-01T00:00:00"/>
    <x v="4"/>
    <s v="Same Day"/>
    <s v="SA-7025"/>
    <s v="Savannah Anderson"/>
    <x v="2"/>
    <x v="9"/>
    <x v="6"/>
    <x v="1"/>
    <x v="1"/>
    <n v="1091.43"/>
    <n v="6"/>
    <n v="0.15"/>
    <n v="189.3"/>
  </r>
  <r>
    <n v="7498"/>
    <s v="NZ-2024-595397"/>
    <x v="1280"/>
    <d v="2024-06-09T00:00:00"/>
    <x v="2"/>
    <s v="Second Class"/>
    <s v="LO-5003"/>
    <s v="Louise Rush-Judd"/>
    <x v="2"/>
    <x v="2"/>
    <x v="2"/>
    <x v="2"/>
    <x v="11"/>
    <n v="1038.06"/>
    <n v="3"/>
    <n v="0.1"/>
    <n v="211.78"/>
  </r>
  <r>
    <n v="7499"/>
    <s v="NZ-2021-211699"/>
    <x v="914"/>
    <d v="2021-08-23T00:00:00"/>
    <x v="1"/>
    <s v="Same Day"/>
    <s v="JE-1762"/>
    <s v="Jennifer Broughan"/>
    <x v="2"/>
    <x v="1"/>
    <x v="1"/>
    <x v="2"/>
    <x v="5"/>
    <n v="294.94"/>
    <n v="10"/>
    <n v="0.15"/>
    <n v="0.32"/>
  </r>
  <r>
    <n v="7500"/>
    <s v="NZ-2024-432221"/>
    <x v="797"/>
    <d v="2024-09-05T00:00:00"/>
    <x v="2"/>
    <s v="Same Day"/>
    <s v="KE-8248"/>
    <s v="Keira Waters"/>
    <x v="1"/>
    <x v="7"/>
    <x v="7"/>
    <x v="1"/>
    <x v="1"/>
    <n v="608.04999999999995"/>
    <n v="1"/>
    <n v="0.15"/>
    <n v="100.72"/>
  </r>
  <r>
    <n v="7501"/>
    <s v="NZ-2023-571516"/>
    <x v="136"/>
    <d v="2023-03-27T00:00:00"/>
    <x v="0"/>
    <s v="Same Day"/>
    <s v="NI-2466"/>
    <s v="Nicola Reeves-Smith"/>
    <x v="1"/>
    <x v="7"/>
    <x v="7"/>
    <x v="0"/>
    <x v="6"/>
    <n v="404.25"/>
    <n v="1"/>
    <n v="0.15"/>
    <n v="84.67"/>
  </r>
  <r>
    <n v="7502"/>
    <s v="NZ-2024-327519"/>
    <x v="205"/>
    <d v="2024-08-01T00:00:00"/>
    <x v="2"/>
    <s v="Same Day"/>
    <s v="LO-2513"/>
    <s v="Logan Rasmussen-Stewart"/>
    <x v="0"/>
    <x v="5"/>
    <x v="5"/>
    <x v="2"/>
    <x v="2"/>
    <n v="1129.67"/>
    <n v="8"/>
    <n v="0.15"/>
    <n v="163.86"/>
  </r>
  <r>
    <n v="7503"/>
    <s v="NZ-2022-331665"/>
    <x v="1240"/>
    <d v="2022-07-02T00:00:00"/>
    <x v="4"/>
    <s v="Second Class"/>
    <s v="SH-6819"/>
    <s v="Shane Butcher"/>
    <x v="0"/>
    <x v="6"/>
    <x v="6"/>
    <x v="0"/>
    <x v="6"/>
    <n v="970.99"/>
    <n v="6"/>
    <n v="0.1"/>
    <n v="64.680000000000007"/>
  </r>
  <r>
    <n v="7504"/>
    <s v="NZ-2024-133058"/>
    <x v="935"/>
    <d v="2024-08-26T00:00:00"/>
    <x v="2"/>
    <s v="Same Day"/>
    <s v="LE-6561"/>
    <s v="Leo Watt"/>
    <x v="1"/>
    <x v="5"/>
    <x v="5"/>
    <x v="0"/>
    <x v="0"/>
    <n v="732.64"/>
    <n v="5"/>
    <n v="0.1"/>
    <n v="32.630000000000003"/>
  </r>
  <r>
    <n v="7505"/>
    <s v="NZ-2021-407719"/>
    <x v="1399"/>
    <d v="2021-10-18T00:00:00"/>
    <x v="1"/>
    <s v="Standard Class"/>
    <s v="HE-9985"/>
    <s v="Heather Evans"/>
    <x v="1"/>
    <x v="5"/>
    <x v="5"/>
    <x v="2"/>
    <x v="9"/>
    <n v="155.25"/>
    <n v="3"/>
    <n v="0.15"/>
    <n v="18.97"/>
  </r>
  <r>
    <n v="7506"/>
    <s v="NZ-2021-537921"/>
    <x v="80"/>
    <d v="2021-12-21T00:00:00"/>
    <x v="1"/>
    <s v="Standard Class"/>
    <s v="IA-7987"/>
    <s v="Ian Smith"/>
    <x v="1"/>
    <x v="9"/>
    <x v="6"/>
    <x v="0"/>
    <x v="0"/>
    <n v="663.4"/>
    <n v="3"/>
    <n v="0.1"/>
    <n v="96.41"/>
  </r>
  <r>
    <n v="7507"/>
    <s v="NZ-2024-914961"/>
    <x v="1323"/>
    <d v="2024-10-02T00:00:00"/>
    <x v="2"/>
    <s v="First Class"/>
    <s v="SU-8485"/>
    <s v="Suzanne Hart"/>
    <x v="2"/>
    <x v="9"/>
    <x v="6"/>
    <x v="1"/>
    <x v="8"/>
    <n v="1157.3800000000001"/>
    <n v="1"/>
    <n v="0"/>
    <n v="124.04"/>
  </r>
  <r>
    <n v="7508"/>
    <s v="NZ-2023-320970"/>
    <x v="476"/>
    <d v="2023-02-20T00:00:00"/>
    <x v="0"/>
    <s v="Second Class"/>
    <s v="KA-6900"/>
    <s v="Katie Stone"/>
    <x v="2"/>
    <x v="2"/>
    <x v="2"/>
    <x v="2"/>
    <x v="9"/>
    <n v="1487.34"/>
    <n v="5"/>
    <n v="0.2"/>
    <n v="80.03"/>
  </r>
  <r>
    <n v="7509"/>
    <s v="NZ-2024-284932"/>
    <x v="495"/>
    <d v="2024-06-03T00:00:00"/>
    <x v="2"/>
    <s v="Standard Class"/>
    <s v="JO-4877"/>
    <s v="Joanne Reardon-Mayo"/>
    <x v="0"/>
    <x v="6"/>
    <x v="6"/>
    <x v="2"/>
    <x v="11"/>
    <n v="348.87"/>
    <n v="10"/>
    <n v="0"/>
    <n v="60.44"/>
  </r>
  <r>
    <n v="7510"/>
    <s v="NZ-2024-776175"/>
    <x v="1098"/>
    <d v="2024-05-12T00:00:00"/>
    <x v="2"/>
    <s v="Standard Class"/>
    <s v="ED-8134"/>
    <s v="Edward Williams"/>
    <x v="0"/>
    <x v="8"/>
    <x v="8"/>
    <x v="0"/>
    <x v="6"/>
    <n v="41.87"/>
    <n v="10"/>
    <n v="0.1"/>
    <n v="5.08"/>
  </r>
  <r>
    <n v="7511"/>
    <s v="NZ-2024-322767"/>
    <x v="1179"/>
    <d v="2024-12-10T00:00:00"/>
    <x v="2"/>
    <s v="Standard Class"/>
    <s v="PH-8392"/>
    <s v="Phoebe Ferguson"/>
    <x v="1"/>
    <x v="3"/>
    <x v="3"/>
    <x v="1"/>
    <x v="7"/>
    <n v="122.83"/>
    <n v="1"/>
    <n v="0"/>
    <n v="20.88"/>
  </r>
  <r>
    <n v="7512"/>
    <s v="NZ-2021-424156"/>
    <x v="1029"/>
    <d v="2021-07-19T00:00:00"/>
    <x v="1"/>
    <s v="Standard Class"/>
    <s v="GR-2847"/>
    <s v="Gregory Scott"/>
    <x v="1"/>
    <x v="9"/>
    <x v="6"/>
    <x v="0"/>
    <x v="6"/>
    <n v="1342.95"/>
    <n v="6"/>
    <n v="0.2"/>
    <n v="75.92"/>
  </r>
  <r>
    <n v="7513"/>
    <s v="NZ-2024-129283"/>
    <x v="625"/>
    <d v="2024-12-13T00:00:00"/>
    <x v="2"/>
    <s v="First Class"/>
    <s v="TR-8465"/>
    <s v="Tracey Gill"/>
    <x v="2"/>
    <x v="6"/>
    <x v="6"/>
    <x v="2"/>
    <x v="9"/>
    <n v="366.94"/>
    <n v="9"/>
    <n v="0.1"/>
    <n v="4.75"/>
  </r>
  <r>
    <n v="7514"/>
    <s v="NZ-2025-783556"/>
    <x v="1097"/>
    <d v="2025-06-02T00:00:00"/>
    <x v="3"/>
    <s v="First Class"/>
    <s v="GE-1583"/>
    <s v="Georgia Bassett-Bary"/>
    <x v="0"/>
    <x v="1"/>
    <x v="1"/>
    <x v="1"/>
    <x v="3"/>
    <n v="1296.96"/>
    <n v="8"/>
    <n v="0"/>
    <n v="141.94"/>
  </r>
  <r>
    <n v="7515"/>
    <s v="NZ-2022-214048"/>
    <x v="1322"/>
    <d v="2022-12-08T00:00:00"/>
    <x v="4"/>
    <s v="Same Day"/>
    <s v="HE-7011"/>
    <s v="Helen Dobson"/>
    <x v="1"/>
    <x v="9"/>
    <x v="6"/>
    <x v="2"/>
    <x v="5"/>
    <n v="1023.48"/>
    <n v="1"/>
    <n v="0.15"/>
    <n v="104.33"/>
  </r>
  <r>
    <n v="7516"/>
    <s v="NZ-2021-789132"/>
    <x v="435"/>
    <d v="2021-08-12T00:00:00"/>
    <x v="1"/>
    <s v="First Class"/>
    <s v="GE-2442"/>
    <s v="Geoffrey Kennedy-Williamson"/>
    <x v="1"/>
    <x v="3"/>
    <x v="3"/>
    <x v="2"/>
    <x v="11"/>
    <n v="220.64"/>
    <n v="4"/>
    <n v="0"/>
    <n v="60.31"/>
  </r>
  <r>
    <n v="7517"/>
    <s v="NZ-2022-237728"/>
    <x v="684"/>
    <d v="2022-08-23T00:00:00"/>
    <x v="4"/>
    <s v="First Class"/>
    <s v="JO-8438"/>
    <s v="John Webb"/>
    <x v="1"/>
    <x v="5"/>
    <x v="5"/>
    <x v="1"/>
    <x v="8"/>
    <n v="934.31"/>
    <n v="9"/>
    <n v="0.2"/>
    <n v="69.37"/>
  </r>
  <r>
    <n v="7518"/>
    <s v="NZ-2023-839955"/>
    <x v="134"/>
    <d v="2023-01-08T00:00:00"/>
    <x v="0"/>
    <s v="First Class"/>
    <s v="JA-4052"/>
    <s v="Jackson Evans"/>
    <x v="0"/>
    <x v="0"/>
    <x v="0"/>
    <x v="0"/>
    <x v="10"/>
    <n v="587.5"/>
    <n v="2"/>
    <n v="0"/>
    <n v="2.0499999999999998"/>
  </r>
  <r>
    <n v="7519"/>
    <s v="NZ-2023-166161"/>
    <x v="547"/>
    <d v="2023-10-06T00:00:00"/>
    <x v="0"/>
    <s v="Second Class"/>
    <s v="CO-6141"/>
    <s v="Colin Oliver"/>
    <x v="0"/>
    <x v="1"/>
    <x v="1"/>
    <x v="0"/>
    <x v="6"/>
    <n v="346.38"/>
    <n v="4"/>
    <n v="0.2"/>
    <n v="5.65"/>
  </r>
  <r>
    <n v="7520"/>
    <s v="NZ-2025-400134"/>
    <x v="570"/>
    <d v="2025-03-23T00:00:00"/>
    <x v="3"/>
    <s v="Standard Class"/>
    <s v="OL-2466"/>
    <s v="Olivia Owen"/>
    <x v="1"/>
    <x v="6"/>
    <x v="6"/>
    <x v="1"/>
    <x v="8"/>
    <n v="548.69000000000005"/>
    <n v="9"/>
    <n v="0.1"/>
    <n v="33.96"/>
  </r>
  <r>
    <n v="7521"/>
    <s v="NZ-2022-916111"/>
    <x v="1369"/>
    <d v="2022-02-28T00:00:00"/>
    <x v="4"/>
    <s v="Standard Class"/>
    <s v="CH-2961"/>
    <s v="Christine Lloyd"/>
    <x v="2"/>
    <x v="9"/>
    <x v="6"/>
    <x v="2"/>
    <x v="9"/>
    <n v="1145.6600000000001"/>
    <n v="9"/>
    <n v="0"/>
    <n v="65.78"/>
  </r>
  <r>
    <n v="7522"/>
    <s v="NZ-2024-907633"/>
    <x v="204"/>
    <d v="2024-01-16T00:00:00"/>
    <x v="2"/>
    <s v="First Class"/>
    <s v="MI-1724"/>
    <s v="Michelle Brown"/>
    <x v="0"/>
    <x v="6"/>
    <x v="6"/>
    <x v="2"/>
    <x v="2"/>
    <n v="1379.86"/>
    <n v="7"/>
    <n v="0.1"/>
    <n v="147.66"/>
  </r>
  <r>
    <n v="7523"/>
    <s v="NZ-2024-512392"/>
    <x v="1415"/>
    <d v="2024-06-15T00:00:00"/>
    <x v="2"/>
    <s v="Same Day"/>
    <s v="CA-7785"/>
    <s v="Cameron Thompson-Boon"/>
    <x v="0"/>
    <x v="2"/>
    <x v="2"/>
    <x v="0"/>
    <x v="4"/>
    <n v="1148.3"/>
    <n v="1"/>
    <n v="0"/>
    <n v="62.16"/>
  </r>
  <r>
    <n v="7524"/>
    <s v="NZ-2024-427807"/>
    <x v="962"/>
    <d v="2024-08-03T00:00:00"/>
    <x v="2"/>
    <s v="Second Class"/>
    <s v="WI-7900"/>
    <s v="William Simpson"/>
    <x v="2"/>
    <x v="6"/>
    <x v="6"/>
    <x v="0"/>
    <x v="0"/>
    <n v="980.22"/>
    <n v="8"/>
    <n v="0.2"/>
    <n v="0.96"/>
  </r>
  <r>
    <n v="7525"/>
    <s v="NZ-2024-358207"/>
    <x v="170"/>
    <d v="2024-08-02T00:00:00"/>
    <x v="2"/>
    <s v="Same Day"/>
    <s v="KA-8769"/>
    <s v="Kaia MacKay"/>
    <x v="1"/>
    <x v="4"/>
    <x v="4"/>
    <x v="1"/>
    <x v="7"/>
    <n v="971.79"/>
    <n v="1"/>
    <n v="0"/>
    <n v="38.03"/>
  </r>
  <r>
    <n v="7526"/>
    <s v="NZ-2025-220373"/>
    <x v="263"/>
    <d v="2025-05-07T00:00:00"/>
    <x v="3"/>
    <s v="Standard Class"/>
    <s v="AL-6520"/>
    <s v="Alan Pritchard"/>
    <x v="1"/>
    <x v="4"/>
    <x v="4"/>
    <x v="0"/>
    <x v="0"/>
    <n v="367.45"/>
    <n v="5"/>
    <n v="0.15"/>
    <n v="15.88"/>
  </r>
  <r>
    <n v="7527"/>
    <s v="NZ-2023-736526"/>
    <x v="892"/>
    <d v="2023-06-07T00:00:00"/>
    <x v="0"/>
    <s v="Standard Class"/>
    <s v="GR-9576"/>
    <s v="Gregory Middleton"/>
    <x v="0"/>
    <x v="8"/>
    <x v="8"/>
    <x v="2"/>
    <x v="5"/>
    <n v="1455.14"/>
    <n v="6"/>
    <n v="0.2"/>
    <n v="-16.88"/>
  </r>
  <r>
    <n v="7528"/>
    <s v="NZ-2021-316694"/>
    <x v="949"/>
    <d v="2021-08-20T00:00:00"/>
    <x v="1"/>
    <s v="First Class"/>
    <s v="LY-8749"/>
    <s v="Lynette Paterson"/>
    <x v="0"/>
    <x v="2"/>
    <x v="2"/>
    <x v="2"/>
    <x v="11"/>
    <n v="781.76"/>
    <n v="8"/>
    <n v="0.1"/>
    <n v="26.6"/>
  </r>
  <r>
    <n v="7529"/>
    <s v="NZ-2023-744691"/>
    <x v="1331"/>
    <d v="2023-02-15T00:00:00"/>
    <x v="0"/>
    <s v="Same Day"/>
    <s v="DI-2234"/>
    <s v="Diane Hodson"/>
    <x v="1"/>
    <x v="2"/>
    <x v="2"/>
    <x v="0"/>
    <x v="0"/>
    <n v="540.22"/>
    <n v="2"/>
    <n v="0.15"/>
    <n v="126.48"/>
  </r>
  <r>
    <n v="7530"/>
    <s v="NZ-2024-365896"/>
    <x v="455"/>
    <d v="2024-05-08T00:00:00"/>
    <x v="2"/>
    <s v="Same Day"/>
    <s v="DA-1284"/>
    <s v="Daniel Rowlands-North"/>
    <x v="0"/>
    <x v="6"/>
    <x v="6"/>
    <x v="2"/>
    <x v="11"/>
    <n v="1489.49"/>
    <n v="1"/>
    <n v="0.2"/>
    <n v="300.27"/>
  </r>
  <r>
    <n v="7531"/>
    <s v="NZ-2022-631102"/>
    <x v="488"/>
    <d v="2022-12-07T00:00:00"/>
    <x v="4"/>
    <s v="Second Class"/>
    <s v="GE-8799"/>
    <s v="Georgia Wall"/>
    <x v="2"/>
    <x v="3"/>
    <x v="3"/>
    <x v="0"/>
    <x v="4"/>
    <n v="126.59"/>
    <n v="4"/>
    <n v="0.2"/>
    <n v="8.2200000000000006"/>
  </r>
  <r>
    <n v="7532"/>
    <s v="NZ-2023-470899"/>
    <x v="1313"/>
    <d v="2023-06-29T00:00:00"/>
    <x v="0"/>
    <s v="Same Day"/>
    <s v="SU-1561"/>
    <s v="Susan Kelly"/>
    <x v="1"/>
    <x v="3"/>
    <x v="3"/>
    <x v="1"/>
    <x v="1"/>
    <n v="330.36"/>
    <n v="5"/>
    <n v="0.1"/>
    <n v="47.92"/>
  </r>
  <r>
    <n v="7533"/>
    <s v="NZ-2022-970567"/>
    <x v="1009"/>
    <d v="2022-05-17T00:00:00"/>
    <x v="4"/>
    <s v="Second Class"/>
    <s v="JA-5671"/>
    <s v="Jacob Jenkins"/>
    <x v="2"/>
    <x v="2"/>
    <x v="2"/>
    <x v="2"/>
    <x v="9"/>
    <n v="997.55"/>
    <n v="9"/>
    <n v="0.1"/>
    <n v="24.98"/>
  </r>
  <r>
    <n v="7534"/>
    <s v="NZ-2022-624667"/>
    <x v="1228"/>
    <d v="2022-10-19T00:00:00"/>
    <x v="4"/>
    <s v="First Class"/>
    <s v="KE-2457"/>
    <s v="Keegan Beard"/>
    <x v="0"/>
    <x v="5"/>
    <x v="5"/>
    <x v="0"/>
    <x v="0"/>
    <n v="336.47"/>
    <n v="2"/>
    <n v="0.1"/>
    <n v="77"/>
  </r>
  <r>
    <n v="7535"/>
    <s v="NZ-2021-835209"/>
    <x v="334"/>
    <d v="2021-08-24T00:00:00"/>
    <x v="1"/>
    <s v="Standard Class"/>
    <s v="CH-2651"/>
    <s v="Chelsea Parkes"/>
    <x v="0"/>
    <x v="1"/>
    <x v="1"/>
    <x v="2"/>
    <x v="2"/>
    <n v="607.33000000000004"/>
    <n v="3"/>
    <n v="0.15"/>
    <n v="113.6"/>
  </r>
  <r>
    <n v="7536"/>
    <s v="NZ-2023-236769"/>
    <x v="1387"/>
    <d v="2023-02-10T00:00:00"/>
    <x v="0"/>
    <s v="Second Class"/>
    <s v="JA-7968"/>
    <s v="Jasmine Small"/>
    <x v="0"/>
    <x v="4"/>
    <x v="4"/>
    <x v="2"/>
    <x v="9"/>
    <n v="428.37"/>
    <n v="9"/>
    <n v="0.1"/>
    <n v="64.77"/>
  </r>
  <r>
    <n v="7537"/>
    <s v="NZ-2021-163041"/>
    <x v="707"/>
    <d v="2021-10-31T00:00:00"/>
    <x v="1"/>
    <s v="Same Day"/>
    <s v="HO-2475"/>
    <s v="Holly Allan"/>
    <x v="2"/>
    <x v="7"/>
    <x v="7"/>
    <x v="0"/>
    <x v="6"/>
    <n v="708.73"/>
    <n v="3"/>
    <n v="0.2"/>
    <n v="31.35"/>
  </r>
  <r>
    <n v="7538"/>
    <s v="NZ-2025-961629"/>
    <x v="1213"/>
    <d v="2025-05-21T00:00:00"/>
    <x v="3"/>
    <s v="Same Day"/>
    <s v="CA-5378"/>
    <s v="Caleb Gee"/>
    <x v="1"/>
    <x v="6"/>
    <x v="6"/>
    <x v="0"/>
    <x v="10"/>
    <n v="185.89"/>
    <n v="2"/>
    <n v="0.1"/>
    <n v="42.64"/>
  </r>
  <r>
    <n v="7539"/>
    <s v="NZ-2023-527122"/>
    <x v="599"/>
    <d v="2023-09-22T00:00:00"/>
    <x v="0"/>
    <s v="First Class"/>
    <s v="MI-9143"/>
    <s v="Michael Barnett"/>
    <x v="0"/>
    <x v="7"/>
    <x v="7"/>
    <x v="0"/>
    <x v="10"/>
    <n v="173.83"/>
    <n v="2"/>
    <n v="0.15"/>
    <n v="4.92"/>
  </r>
  <r>
    <n v="7540"/>
    <s v="NZ-2025-113676"/>
    <x v="948"/>
    <d v="2025-03-01T00:00:00"/>
    <x v="3"/>
    <s v="Second Class"/>
    <s v="RA-4132"/>
    <s v="Raewyn Wells"/>
    <x v="1"/>
    <x v="3"/>
    <x v="3"/>
    <x v="2"/>
    <x v="9"/>
    <n v="20.53"/>
    <n v="7"/>
    <n v="0.2"/>
    <n v="3.81"/>
  </r>
  <r>
    <n v="7541"/>
    <s v="NZ-2022-441157"/>
    <x v="1040"/>
    <d v="2022-04-19T00:00:00"/>
    <x v="4"/>
    <s v="First Class"/>
    <s v="FE-2540"/>
    <s v="Felix Hogg"/>
    <x v="1"/>
    <x v="2"/>
    <x v="2"/>
    <x v="1"/>
    <x v="7"/>
    <n v="533.5"/>
    <n v="6"/>
    <n v="0.1"/>
    <n v="23.58"/>
  </r>
  <r>
    <n v="7542"/>
    <s v="NZ-2024-467251"/>
    <x v="1100"/>
    <d v="2024-03-24T00:00:00"/>
    <x v="2"/>
    <s v="Same Day"/>
    <s v="EM-9488"/>
    <s v="Emily Wood"/>
    <x v="0"/>
    <x v="9"/>
    <x v="6"/>
    <x v="1"/>
    <x v="7"/>
    <n v="938.37"/>
    <n v="1"/>
    <n v="0"/>
    <n v="256.75"/>
  </r>
  <r>
    <n v="7543"/>
    <s v="NZ-2022-259365"/>
    <x v="902"/>
    <d v="2022-02-19T00:00:00"/>
    <x v="4"/>
    <s v="Standard Class"/>
    <s v="JA-2268"/>
    <s v="Jack Smith"/>
    <x v="0"/>
    <x v="4"/>
    <x v="4"/>
    <x v="0"/>
    <x v="10"/>
    <n v="644.54999999999995"/>
    <n v="7"/>
    <n v="0.15"/>
    <n v="14.71"/>
  </r>
  <r>
    <n v="7544"/>
    <s v="NZ-2023-530821"/>
    <x v="1451"/>
    <d v="2023-04-22T00:00:00"/>
    <x v="0"/>
    <s v="Same Day"/>
    <s v="LU-4412"/>
    <s v="Lucy Aldridge"/>
    <x v="2"/>
    <x v="7"/>
    <x v="7"/>
    <x v="0"/>
    <x v="4"/>
    <n v="1343.36"/>
    <n v="7"/>
    <n v="0.15"/>
    <n v="70.16"/>
  </r>
  <r>
    <n v="7545"/>
    <s v="NZ-2022-533355"/>
    <x v="397"/>
    <d v="2022-11-26T00:00:00"/>
    <x v="4"/>
    <s v="Standard Class"/>
    <s v="MA-1159"/>
    <s v="Marie Walsh"/>
    <x v="2"/>
    <x v="7"/>
    <x v="7"/>
    <x v="2"/>
    <x v="2"/>
    <n v="1495.72"/>
    <n v="10"/>
    <n v="0.1"/>
    <n v="2.64"/>
  </r>
  <r>
    <n v="7546"/>
    <s v="NZ-2022-181351"/>
    <x v="957"/>
    <d v="2022-11-14T00:00:00"/>
    <x v="4"/>
    <s v="Standard Class"/>
    <s v="WI-4253"/>
    <s v="William Stewart-Mercer"/>
    <x v="1"/>
    <x v="6"/>
    <x v="6"/>
    <x v="2"/>
    <x v="5"/>
    <n v="546.73"/>
    <n v="2"/>
    <n v="0.15"/>
    <n v="8.25"/>
  </r>
  <r>
    <n v="7547"/>
    <s v="NZ-2024-357686"/>
    <x v="499"/>
    <d v="2024-10-24T00:00:00"/>
    <x v="2"/>
    <s v="Same Day"/>
    <s v="PA-1316"/>
    <s v="Pauline Hutchinson"/>
    <x v="2"/>
    <x v="8"/>
    <x v="8"/>
    <x v="0"/>
    <x v="6"/>
    <n v="223.54"/>
    <n v="4"/>
    <n v="0.1"/>
    <n v="-1.71"/>
  </r>
  <r>
    <n v="7548"/>
    <s v="NZ-2022-459070"/>
    <x v="375"/>
    <d v="2022-04-09T00:00:00"/>
    <x v="4"/>
    <s v="Second Class"/>
    <s v="DA-8036"/>
    <s v="David McMahon-Whittaker"/>
    <x v="0"/>
    <x v="6"/>
    <x v="6"/>
    <x v="1"/>
    <x v="1"/>
    <n v="498.08"/>
    <n v="5"/>
    <n v="0.15"/>
    <n v="1.81"/>
  </r>
  <r>
    <n v="7549"/>
    <s v="NZ-2023-340121"/>
    <x v="599"/>
    <d v="2023-09-25T00:00:00"/>
    <x v="0"/>
    <s v="Second Class"/>
    <s v="JA-9351"/>
    <s v="Jack Lucas-Harris"/>
    <x v="1"/>
    <x v="1"/>
    <x v="1"/>
    <x v="1"/>
    <x v="7"/>
    <n v="470.07"/>
    <n v="4"/>
    <n v="0"/>
    <n v="35.4"/>
  </r>
  <r>
    <n v="7550"/>
    <s v="NZ-2024-509150"/>
    <x v="1024"/>
    <d v="2024-06-04T00:00:00"/>
    <x v="2"/>
    <s v="First Class"/>
    <s v="KE-2609"/>
    <s v="Kevin Morton"/>
    <x v="2"/>
    <x v="5"/>
    <x v="5"/>
    <x v="2"/>
    <x v="5"/>
    <n v="650.72"/>
    <n v="9"/>
    <n v="0"/>
    <n v="83.62"/>
  </r>
  <r>
    <n v="7551"/>
    <s v="NZ-2022-840296"/>
    <x v="496"/>
    <d v="2022-09-10T00:00:00"/>
    <x v="4"/>
    <s v="Second Class"/>
    <s v="GR-9829"/>
    <s v="Grace Bond"/>
    <x v="0"/>
    <x v="3"/>
    <x v="3"/>
    <x v="1"/>
    <x v="7"/>
    <n v="1452.44"/>
    <n v="5"/>
    <n v="0.1"/>
    <n v="180.7"/>
  </r>
  <r>
    <n v="7552"/>
    <s v="NZ-2022-758907"/>
    <x v="375"/>
    <d v="2022-04-10T00:00:00"/>
    <x v="4"/>
    <s v="Second Class"/>
    <s v="JO-3967"/>
    <s v="John Batchelar"/>
    <x v="2"/>
    <x v="1"/>
    <x v="1"/>
    <x v="1"/>
    <x v="1"/>
    <n v="74.489999999999995"/>
    <n v="1"/>
    <n v="0.2"/>
    <n v="4.6100000000000003"/>
  </r>
  <r>
    <n v="7553"/>
    <s v="NZ-2025-840819"/>
    <x v="484"/>
    <d v="2025-02-20T00:00:00"/>
    <x v="3"/>
    <s v="Standard Class"/>
    <s v="EL-2701"/>
    <s v="Elizabeth Ward-Bryant"/>
    <x v="0"/>
    <x v="9"/>
    <x v="6"/>
    <x v="0"/>
    <x v="4"/>
    <n v="490.27"/>
    <n v="3"/>
    <n v="0.2"/>
    <n v="8.09"/>
  </r>
  <r>
    <n v="7554"/>
    <s v="NZ-2024-491841"/>
    <x v="499"/>
    <d v="2024-10-24T00:00:00"/>
    <x v="2"/>
    <s v="Second Class"/>
    <s v="HA-6111"/>
    <s v="Hayden Martin"/>
    <x v="2"/>
    <x v="3"/>
    <x v="3"/>
    <x v="0"/>
    <x v="0"/>
    <n v="208.06"/>
    <n v="10"/>
    <n v="0.2"/>
    <n v="13.52"/>
  </r>
  <r>
    <n v="7555"/>
    <s v="NZ-2025-965906"/>
    <x v="1155"/>
    <d v="2025-01-07T00:00:00"/>
    <x v="3"/>
    <s v="First Class"/>
    <s v="SA-1874"/>
    <s v="Sarah Lawson"/>
    <x v="2"/>
    <x v="7"/>
    <x v="7"/>
    <x v="1"/>
    <x v="3"/>
    <n v="1222.93"/>
    <n v="4"/>
    <n v="0.1"/>
    <n v="94.34"/>
  </r>
  <r>
    <n v="7556"/>
    <s v="NZ-2023-821489"/>
    <x v="169"/>
    <d v="2023-10-21T00:00:00"/>
    <x v="0"/>
    <s v="Second Class"/>
    <s v="TH-5686"/>
    <s v="Thomas Arnold"/>
    <x v="1"/>
    <x v="3"/>
    <x v="3"/>
    <x v="1"/>
    <x v="8"/>
    <n v="1090.29"/>
    <n v="10"/>
    <n v="0.1"/>
    <n v="110.28"/>
  </r>
  <r>
    <n v="7557"/>
    <s v="NZ-2022-529279"/>
    <x v="213"/>
    <d v="2022-02-06T00:00:00"/>
    <x v="4"/>
    <s v="First Class"/>
    <s v="LA-4947"/>
    <s v="Lauren Ellery"/>
    <x v="0"/>
    <x v="2"/>
    <x v="2"/>
    <x v="2"/>
    <x v="2"/>
    <n v="299.64"/>
    <n v="2"/>
    <n v="0.15"/>
    <n v="16.93"/>
  </r>
  <r>
    <n v="7558"/>
    <s v="NZ-2022-210437"/>
    <x v="654"/>
    <d v="2022-08-06T00:00:00"/>
    <x v="4"/>
    <s v="Second Class"/>
    <s v="MA-2111"/>
    <s v="Max Williams"/>
    <x v="0"/>
    <x v="1"/>
    <x v="1"/>
    <x v="1"/>
    <x v="8"/>
    <n v="560.96"/>
    <n v="5"/>
    <n v="0.1"/>
    <n v="88.13"/>
  </r>
  <r>
    <n v="7559"/>
    <s v="NZ-2023-114976"/>
    <x v="736"/>
    <d v="2023-11-29T00:00:00"/>
    <x v="0"/>
    <s v="First Class"/>
    <s v="AN-7077"/>
    <s v="Andrew Miller-Knight"/>
    <x v="0"/>
    <x v="4"/>
    <x v="4"/>
    <x v="2"/>
    <x v="5"/>
    <n v="943.69"/>
    <n v="7"/>
    <n v="0.15"/>
    <n v="140.79"/>
  </r>
  <r>
    <n v="7560"/>
    <s v="NZ-2025-555951"/>
    <x v="752"/>
    <d v="2025-03-24T00:00:00"/>
    <x v="3"/>
    <s v="Second Class"/>
    <s v="BR-8052"/>
    <s v="Bruce Boniface"/>
    <x v="1"/>
    <x v="8"/>
    <x v="8"/>
    <x v="2"/>
    <x v="2"/>
    <n v="742.41"/>
    <n v="3"/>
    <n v="0"/>
    <n v="175.36"/>
  </r>
  <r>
    <n v="7561"/>
    <s v="NZ-2024-426908"/>
    <x v="493"/>
    <d v="2024-11-30T00:00:00"/>
    <x v="2"/>
    <s v="Same Day"/>
    <s v="AN-5484"/>
    <s v="Angel Rodgers"/>
    <x v="1"/>
    <x v="7"/>
    <x v="7"/>
    <x v="2"/>
    <x v="9"/>
    <n v="222.63"/>
    <n v="10"/>
    <n v="0.1"/>
    <n v="55.04"/>
  </r>
  <r>
    <n v="7562"/>
    <s v="NZ-2022-974776"/>
    <x v="1406"/>
    <d v="2022-10-02T00:00:00"/>
    <x v="4"/>
    <s v="First Class"/>
    <s v="MA-5638"/>
    <s v="Madison Green"/>
    <x v="0"/>
    <x v="3"/>
    <x v="3"/>
    <x v="0"/>
    <x v="4"/>
    <n v="981.14"/>
    <n v="10"/>
    <n v="0.1"/>
    <n v="-6.31"/>
  </r>
  <r>
    <n v="7563"/>
    <s v="NZ-2021-604518"/>
    <x v="890"/>
    <d v="2021-11-24T00:00:00"/>
    <x v="1"/>
    <s v="Second Class"/>
    <s v="JU-8456"/>
    <s v="Judith Robson"/>
    <x v="0"/>
    <x v="3"/>
    <x v="3"/>
    <x v="0"/>
    <x v="6"/>
    <n v="860.38"/>
    <n v="4"/>
    <n v="0.15"/>
    <n v="2.0699999999999998"/>
  </r>
  <r>
    <n v="7564"/>
    <s v="NZ-2021-269575"/>
    <x v="716"/>
    <d v="2021-12-01T00:00:00"/>
    <x v="1"/>
    <s v="Same Day"/>
    <s v="MI-6821"/>
    <s v="Michelle Davis-Baker"/>
    <x v="2"/>
    <x v="2"/>
    <x v="2"/>
    <x v="2"/>
    <x v="2"/>
    <n v="122.37"/>
    <n v="5"/>
    <n v="0.1"/>
    <n v="21.06"/>
  </r>
  <r>
    <n v="7565"/>
    <s v="NZ-2023-639259"/>
    <x v="741"/>
    <d v="2023-07-30T00:00:00"/>
    <x v="0"/>
    <s v="Standard Class"/>
    <s v="JU-4494"/>
    <s v="Julie Healy"/>
    <x v="2"/>
    <x v="6"/>
    <x v="6"/>
    <x v="1"/>
    <x v="8"/>
    <n v="983.38"/>
    <n v="9"/>
    <n v="0"/>
    <n v="255.63"/>
  </r>
  <r>
    <n v="7566"/>
    <s v="NZ-2025-179790"/>
    <x v="829"/>
    <d v="2025-07-08T00:00:00"/>
    <x v="3"/>
    <s v="First Class"/>
    <s v="LI-8548"/>
    <s v="Linda Mason-Graham"/>
    <x v="0"/>
    <x v="1"/>
    <x v="1"/>
    <x v="1"/>
    <x v="3"/>
    <n v="706.83"/>
    <n v="1"/>
    <n v="0.1"/>
    <n v="4.74"/>
  </r>
  <r>
    <n v="7567"/>
    <s v="NZ-2022-941511"/>
    <x v="1235"/>
    <d v="2022-03-02T00:00:00"/>
    <x v="4"/>
    <s v="Same Day"/>
    <s v="LE-6415"/>
    <s v="Leanne Jensen"/>
    <x v="0"/>
    <x v="4"/>
    <x v="4"/>
    <x v="2"/>
    <x v="11"/>
    <n v="1350.76"/>
    <n v="9"/>
    <n v="0.15"/>
    <n v="68.97"/>
  </r>
  <r>
    <n v="7568"/>
    <s v="NZ-2022-484637"/>
    <x v="1147"/>
    <d v="2022-05-26T00:00:00"/>
    <x v="4"/>
    <s v="First Class"/>
    <s v="RI-4530"/>
    <s v="Richard Sowman"/>
    <x v="2"/>
    <x v="7"/>
    <x v="7"/>
    <x v="2"/>
    <x v="11"/>
    <n v="1280.8"/>
    <n v="6"/>
    <n v="0.1"/>
    <n v="300.39"/>
  </r>
  <r>
    <n v="7569"/>
    <s v="NZ-2022-159511"/>
    <x v="693"/>
    <d v="2022-05-24T00:00:00"/>
    <x v="4"/>
    <s v="First Class"/>
    <s v="KA-5148"/>
    <s v="Katrina Lewis"/>
    <x v="2"/>
    <x v="7"/>
    <x v="7"/>
    <x v="2"/>
    <x v="2"/>
    <n v="483.68"/>
    <n v="1"/>
    <n v="0.15"/>
    <n v="61.76"/>
  </r>
  <r>
    <n v="7570"/>
    <s v="NZ-2021-694477"/>
    <x v="95"/>
    <d v="2021-07-21T00:00:00"/>
    <x v="1"/>
    <s v="Second Class"/>
    <s v="GR-8757"/>
    <s v="Graeme Smith-Rowe"/>
    <x v="1"/>
    <x v="1"/>
    <x v="1"/>
    <x v="0"/>
    <x v="6"/>
    <n v="1295.2"/>
    <n v="8"/>
    <n v="0"/>
    <n v="362.92"/>
  </r>
  <r>
    <n v="7571"/>
    <s v="NZ-2022-519170"/>
    <x v="1408"/>
    <d v="2022-10-30T00:00:00"/>
    <x v="4"/>
    <s v="Same Day"/>
    <s v="MA-7595"/>
    <s v="Maree Reid-Greer"/>
    <x v="1"/>
    <x v="5"/>
    <x v="5"/>
    <x v="1"/>
    <x v="8"/>
    <n v="800.21"/>
    <n v="8"/>
    <n v="0.15"/>
    <n v="77.239999999999995"/>
  </r>
  <r>
    <n v="7572"/>
    <s v="NZ-2023-156270"/>
    <x v="1427"/>
    <d v="2023-07-07T00:00:00"/>
    <x v="0"/>
    <s v="Second Class"/>
    <s v="SI-9930"/>
    <s v="Sienna Olsen"/>
    <x v="2"/>
    <x v="5"/>
    <x v="5"/>
    <x v="0"/>
    <x v="4"/>
    <n v="1407.26"/>
    <n v="8"/>
    <n v="0.1"/>
    <n v="91.91"/>
  </r>
  <r>
    <n v="7573"/>
    <s v="NZ-2022-857676"/>
    <x v="1311"/>
    <d v="2022-06-15T00:00:00"/>
    <x v="4"/>
    <s v="Standard Class"/>
    <s v="JA-4517"/>
    <s v="James Thompson"/>
    <x v="1"/>
    <x v="4"/>
    <x v="4"/>
    <x v="0"/>
    <x v="6"/>
    <n v="1201.0999999999999"/>
    <n v="1"/>
    <n v="0.15"/>
    <n v="247.94"/>
  </r>
  <r>
    <n v="7574"/>
    <s v="NZ-2024-694171"/>
    <x v="90"/>
    <d v="2024-07-24T00:00:00"/>
    <x v="2"/>
    <s v="First Class"/>
    <s v="AA-2237"/>
    <s v="Aaron Allan"/>
    <x v="0"/>
    <x v="8"/>
    <x v="8"/>
    <x v="2"/>
    <x v="9"/>
    <n v="47.59"/>
    <n v="9"/>
    <n v="0"/>
    <n v="4.03"/>
  </r>
  <r>
    <n v="7575"/>
    <s v="NZ-2025-635393"/>
    <x v="1452"/>
    <d v="2025-03-28T00:00:00"/>
    <x v="3"/>
    <s v="Second Class"/>
    <s v="LA-8081"/>
    <s v="Lance Anderson"/>
    <x v="0"/>
    <x v="8"/>
    <x v="8"/>
    <x v="1"/>
    <x v="3"/>
    <n v="40.75"/>
    <n v="5"/>
    <n v="0.15"/>
    <n v="7.68"/>
  </r>
  <r>
    <n v="7576"/>
    <s v="NZ-2022-244597"/>
    <x v="281"/>
    <d v="2022-06-29T00:00:00"/>
    <x v="4"/>
    <s v="First Class"/>
    <s v="RI-3903"/>
    <s v="Richard Henry"/>
    <x v="1"/>
    <x v="8"/>
    <x v="8"/>
    <x v="1"/>
    <x v="7"/>
    <n v="657.15"/>
    <n v="8"/>
    <n v="0.1"/>
    <n v="148.88999999999999"/>
  </r>
  <r>
    <n v="7577"/>
    <s v="NZ-2021-910751"/>
    <x v="200"/>
    <d v="2021-10-31T00:00:00"/>
    <x v="1"/>
    <s v="Second Class"/>
    <s v="PE-8745"/>
    <s v="Peter Walton"/>
    <x v="1"/>
    <x v="6"/>
    <x v="6"/>
    <x v="2"/>
    <x v="11"/>
    <n v="1478.46"/>
    <n v="6"/>
    <n v="0.15"/>
    <n v="4.58"/>
  </r>
  <r>
    <n v="7578"/>
    <s v="NZ-2021-834946"/>
    <x v="410"/>
    <d v="2021-08-04T00:00:00"/>
    <x v="1"/>
    <s v="Standard Class"/>
    <s v="GL-3395"/>
    <s v="Glen Gordon"/>
    <x v="2"/>
    <x v="0"/>
    <x v="0"/>
    <x v="2"/>
    <x v="5"/>
    <n v="1017.28"/>
    <n v="2"/>
    <n v="0.1"/>
    <n v="195.42"/>
  </r>
  <r>
    <n v="7579"/>
    <s v="NZ-2024-285216"/>
    <x v="1350"/>
    <d v="2024-04-05T00:00:00"/>
    <x v="2"/>
    <s v="First Class"/>
    <s v="AN-3267"/>
    <s v="Anna Gray-Greig"/>
    <x v="2"/>
    <x v="2"/>
    <x v="2"/>
    <x v="2"/>
    <x v="2"/>
    <n v="173.81"/>
    <n v="5"/>
    <n v="0.2"/>
    <n v="27.46"/>
  </r>
  <r>
    <n v="7580"/>
    <s v="NZ-2023-851605"/>
    <x v="547"/>
    <d v="2023-10-05T00:00:00"/>
    <x v="0"/>
    <s v="Standard Class"/>
    <s v="RA-2577"/>
    <s v="Rachel Harris-Morgan"/>
    <x v="1"/>
    <x v="2"/>
    <x v="2"/>
    <x v="0"/>
    <x v="0"/>
    <n v="1494.86"/>
    <n v="5"/>
    <n v="0.2"/>
    <n v="31.75"/>
  </r>
  <r>
    <n v="7581"/>
    <s v="NZ-2024-474916"/>
    <x v="1118"/>
    <d v="2024-09-03T00:00:00"/>
    <x v="2"/>
    <s v="Second Class"/>
    <s v="MA-9009"/>
    <s v="Maree Hodson-Davidson"/>
    <x v="2"/>
    <x v="1"/>
    <x v="1"/>
    <x v="2"/>
    <x v="2"/>
    <n v="639.77"/>
    <n v="9"/>
    <n v="0.2"/>
    <n v="97.16"/>
  </r>
  <r>
    <n v="7582"/>
    <s v="NZ-2021-860981"/>
    <x v="908"/>
    <d v="2021-12-19T00:00:00"/>
    <x v="1"/>
    <s v="First Class"/>
    <s v="RI-8968"/>
    <s v="Richard Small"/>
    <x v="2"/>
    <x v="8"/>
    <x v="8"/>
    <x v="1"/>
    <x v="7"/>
    <n v="1356.84"/>
    <n v="2"/>
    <n v="0.2"/>
    <n v="-0.84"/>
  </r>
  <r>
    <n v="7583"/>
    <s v="NZ-2024-813164"/>
    <x v="695"/>
    <d v="2024-11-21T00:00:00"/>
    <x v="2"/>
    <s v="Same Day"/>
    <s v="JE-4680"/>
    <s v="Jeffrey Davey"/>
    <x v="2"/>
    <x v="5"/>
    <x v="5"/>
    <x v="0"/>
    <x v="4"/>
    <n v="986.25"/>
    <n v="5"/>
    <n v="0.1"/>
    <n v="128.22999999999999"/>
  </r>
  <r>
    <n v="7584"/>
    <s v="NZ-2022-144256"/>
    <x v="380"/>
    <d v="2022-10-15T00:00:00"/>
    <x v="4"/>
    <s v="Standard Class"/>
    <s v="DE-7079"/>
    <s v="Debbie Connolly"/>
    <x v="1"/>
    <x v="1"/>
    <x v="1"/>
    <x v="2"/>
    <x v="9"/>
    <n v="22.41"/>
    <n v="7"/>
    <n v="0.1"/>
    <n v="4.32"/>
  </r>
  <r>
    <n v="7585"/>
    <s v="NZ-2023-920377"/>
    <x v="1313"/>
    <d v="2023-06-26T00:00:00"/>
    <x v="0"/>
    <s v="Standard Class"/>
    <s v="PE-5968"/>
    <s v="Peter Smith-Atkinson"/>
    <x v="1"/>
    <x v="1"/>
    <x v="1"/>
    <x v="2"/>
    <x v="11"/>
    <n v="188.56"/>
    <n v="8"/>
    <n v="0.2"/>
    <n v="34.78"/>
  </r>
  <r>
    <n v="7586"/>
    <s v="NZ-2023-716338"/>
    <x v="1302"/>
    <d v="2024-01-02T00:00:00"/>
    <x v="2"/>
    <s v="Second Class"/>
    <s v="KA-9761"/>
    <s v="Karen Fenton"/>
    <x v="1"/>
    <x v="5"/>
    <x v="5"/>
    <x v="2"/>
    <x v="2"/>
    <n v="138.68"/>
    <n v="8"/>
    <n v="0"/>
    <n v="0.72"/>
  </r>
  <r>
    <n v="7587"/>
    <s v="NZ-2022-855480"/>
    <x v="1044"/>
    <d v="2022-07-09T00:00:00"/>
    <x v="4"/>
    <s v="First Class"/>
    <s v="JA-3264"/>
    <s v="Jack Simpson-Broughan"/>
    <x v="1"/>
    <x v="3"/>
    <x v="3"/>
    <x v="2"/>
    <x v="5"/>
    <n v="307.52999999999997"/>
    <n v="10"/>
    <n v="0.1"/>
    <n v="12.65"/>
  </r>
  <r>
    <n v="7588"/>
    <s v="NZ-2024-223994"/>
    <x v="3"/>
    <d v="2024-06-08T00:00:00"/>
    <x v="2"/>
    <s v="Same Day"/>
    <s v="AN-6150"/>
    <s v="Ann McIntosh"/>
    <x v="2"/>
    <x v="2"/>
    <x v="2"/>
    <x v="1"/>
    <x v="8"/>
    <n v="571.33000000000004"/>
    <n v="10"/>
    <n v="0.15"/>
    <n v="7.71"/>
  </r>
  <r>
    <n v="7589"/>
    <s v="NZ-2023-857130"/>
    <x v="1277"/>
    <d v="2023-06-18T00:00:00"/>
    <x v="0"/>
    <s v="First Class"/>
    <s v="TA-2968"/>
    <s v="Tama Stubbs"/>
    <x v="2"/>
    <x v="8"/>
    <x v="8"/>
    <x v="1"/>
    <x v="7"/>
    <n v="454.45"/>
    <n v="2"/>
    <n v="0.15"/>
    <n v="63.92"/>
  </r>
  <r>
    <n v="7590"/>
    <s v="NZ-2022-486902"/>
    <x v="431"/>
    <d v="2022-01-06T00:00:00"/>
    <x v="4"/>
    <s v="First Class"/>
    <s v="EM-3161"/>
    <s v="Emily Richards"/>
    <x v="1"/>
    <x v="7"/>
    <x v="7"/>
    <x v="1"/>
    <x v="1"/>
    <n v="50.16"/>
    <n v="7"/>
    <n v="0.1"/>
    <n v="9.02"/>
  </r>
  <r>
    <n v="7591"/>
    <s v="NZ-2025-306175"/>
    <x v="1355"/>
    <d v="2025-04-04T00:00:00"/>
    <x v="3"/>
    <s v="Same Day"/>
    <s v="RO-4450"/>
    <s v="Robert Arnold"/>
    <x v="1"/>
    <x v="8"/>
    <x v="8"/>
    <x v="0"/>
    <x v="0"/>
    <n v="838.17"/>
    <n v="6"/>
    <n v="0.2"/>
    <n v="-12.5"/>
  </r>
  <r>
    <n v="7592"/>
    <s v="NZ-2025-140421"/>
    <x v="750"/>
    <d v="2025-06-12T00:00:00"/>
    <x v="3"/>
    <s v="First Class"/>
    <s v="CA-1896"/>
    <s v="Catherine Wills"/>
    <x v="2"/>
    <x v="9"/>
    <x v="6"/>
    <x v="0"/>
    <x v="6"/>
    <n v="364.16"/>
    <n v="2"/>
    <n v="0.2"/>
    <n v="42.95"/>
  </r>
  <r>
    <n v="7593"/>
    <s v="NZ-2023-100519"/>
    <x v="144"/>
    <d v="2023-08-20T00:00:00"/>
    <x v="0"/>
    <s v="Standard Class"/>
    <s v="JA-7379"/>
    <s v="Jacob Lewis"/>
    <x v="1"/>
    <x v="1"/>
    <x v="1"/>
    <x v="0"/>
    <x v="0"/>
    <n v="239.4"/>
    <n v="6"/>
    <n v="0.15"/>
    <n v="55.75"/>
  </r>
  <r>
    <n v="7594"/>
    <s v="NZ-2022-956200"/>
    <x v="1436"/>
    <d v="2022-08-09T00:00:00"/>
    <x v="4"/>
    <s v="Same Day"/>
    <s v="JO-6200"/>
    <s v="Jonathan McDonald-Black"/>
    <x v="1"/>
    <x v="5"/>
    <x v="5"/>
    <x v="1"/>
    <x v="1"/>
    <n v="845.96"/>
    <n v="9"/>
    <n v="0.15"/>
    <n v="106.07"/>
  </r>
  <r>
    <n v="7595"/>
    <s v="NZ-2021-607859"/>
    <x v="220"/>
    <d v="2021-12-09T00:00:00"/>
    <x v="1"/>
    <s v="Same Day"/>
    <s v="RU-2555"/>
    <s v="Russell Taylor"/>
    <x v="0"/>
    <x v="9"/>
    <x v="6"/>
    <x v="0"/>
    <x v="4"/>
    <n v="1401.33"/>
    <n v="3"/>
    <n v="0.2"/>
    <n v="298.52"/>
  </r>
  <r>
    <n v="7596"/>
    <s v="NZ-2025-618012"/>
    <x v="1236"/>
    <d v="2025-06-23T00:00:00"/>
    <x v="3"/>
    <s v="Same Day"/>
    <s v="AR-6000"/>
    <s v="Ari Bruce"/>
    <x v="1"/>
    <x v="7"/>
    <x v="7"/>
    <x v="2"/>
    <x v="2"/>
    <n v="673.27"/>
    <n v="7"/>
    <n v="0.15"/>
    <n v="145.58000000000001"/>
  </r>
  <r>
    <n v="7597"/>
    <s v="NZ-2024-265332"/>
    <x v="995"/>
    <d v="2024-07-02T00:00:00"/>
    <x v="2"/>
    <s v="First Class"/>
    <s v="SH-3332"/>
    <s v="Sharon Rutherford"/>
    <x v="2"/>
    <x v="7"/>
    <x v="7"/>
    <x v="2"/>
    <x v="11"/>
    <n v="1195.21"/>
    <n v="2"/>
    <n v="0"/>
    <n v="275.72000000000003"/>
  </r>
  <r>
    <n v="7598"/>
    <s v="NZ-2023-142769"/>
    <x v="963"/>
    <d v="2023-12-25T00:00:00"/>
    <x v="0"/>
    <s v="First Class"/>
    <s v="KA-3939"/>
    <s v="Kate Howard"/>
    <x v="1"/>
    <x v="4"/>
    <x v="4"/>
    <x v="2"/>
    <x v="11"/>
    <n v="957.96"/>
    <n v="3"/>
    <n v="0"/>
    <n v="27.38"/>
  </r>
  <r>
    <n v="7599"/>
    <s v="NZ-2021-152954"/>
    <x v="1247"/>
    <d v="2021-10-15T00:00:00"/>
    <x v="1"/>
    <s v="First Class"/>
    <s v="AN-2522"/>
    <s v="Anthony Shaw-Webb"/>
    <x v="2"/>
    <x v="7"/>
    <x v="7"/>
    <x v="0"/>
    <x v="4"/>
    <n v="328.45"/>
    <n v="10"/>
    <n v="0.15"/>
    <n v="64.98"/>
  </r>
  <r>
    <n v="7600"/>
    <s v="NZ-2022-139350"/>
    <x v="1394"/>
    <d v="2022-11-25T00:00:00"/>
    <x v="4"/>
    <s v="Same Day"/>
    <s v="ME-4498"/>
    <s v="Megan Webb"/>
    <x v="1"/>
    <x v="1"/>
    <x v="1"/>
    <x v="2"/>
    <x v="5"/>
    <n v="188.35"/>
    <n v="6"/>
    <n v="0.2"/>
    <n v="32.69"/>
  </r>
  <r>
    <n v="7601"/>
    <s v="NZ-2022-931981"/>
    <x v="658"/>
    <d v="2022-02-02T00:00:00"/>
    <x v="4"/>
    <s v="Same Day"/>
    <s v="AM-9566"/>
    <s v="Amanda Whittaker-Carson"/>
    <x v="2"/>
    <x v="1"/>
    <x v="1"/>
    <x v="0"/>
    <x v="0"/>
    <n v="1242.03"/>
    <n v="7"/>
    <n v="0.15"/>
    <n v="132.21"/>
  </r>
  <r>
    <n v="7602"/>
    <s v="NZ-2021-108585"/>
    <x v="1165"/>
    <d v="2021-08-08T00:00:00"/>
    <x v="1"/>
    <s v="Standard Class"/>
    <s v="WA-1387"/>
    <s v="Wayne Read-Dillon"/>
    <x v="0"/>
    <x v="8"/>
    <x v="8"/>
    <x v="1"/>
    <x v="7"/>
    <n v="661.27"/>
    <n v="5"/>
    <n v="0.15"/>
    <n v="29.03"/>
  </r>
  <r>
    <n v="7603"/>
    <s v="NZ-2025-834390"/>
    <x v="217"/>
    <d v="2025-01-13T00:00:00"/>
    <x v="3"/>
    <s v="Second Class"/>
    <s v="MU-1535"/>
    <s v="Murray George"/>
    <x v="1"/>
    <x v="7"/>
    <x v="7"/>
    <x v="0"/>
    <x v="10"/>
    <n v="1197.3599999999999"/>
    <n v="3"/>
    <n v="0.15"/>
    <n v="163.99"/>
  </r>
  <r>
    <n v="7604"/>
    <s v="NZ-2023-696416"/>
    <x v="1302"/>
    <d v="2023-12-31T00:00:00"/>
    <x v="0"/>
    <s v="Standard Class"/>
    <s v="NA-1534"/>
    <s v="Nathan Sullivan"/>
    <x v="0"/>
    <x v="3"/>
    <x v="3"/>
    <x v="2"/>
    <x v="11"/>
    <n v="618.41999999999996"/>
    <n v="8"/>
    <n v="0.1"/>
    <n v="136.97999999999999"/>
  </r>
  <r>
    <n v="7605"/>
    <s v="NZ-2025-824459"/>
    <x v="1283"/>
    <d v="2025-06-01T00:00:00"/>
    <x v="3"/>
    <s v="Standard Class"/>
    <s v="HE-5882"/>
    <s v="Helen McGrath"/>
    <x v="1"/>
    <x v="2"/>
    <x v="2"/>
    <x v="0"/>
    <x v="6"/>
    <n v="849.84"/>
    <n v="8"/>
    <n v="0.15"/>
    <n v="101.78"/>
  </r>
  <r>
    <n v="7606"/>
    <s v="NZ-2024-700542"/>
    <x v="507"/>
    <d v="2024-04-28T00:00:00"/>
    <x v="2"/>
    <s v="Same Day"/>
    <s v="AN-1761"/>
    <s v="Anna Whyte"/>
    <x v="1"/>
    <x v="8"/>
    <x v="8"/>
    <x v="2"/>
    <x v="5"/>
    <n v="1054.3399999999999"/>
    <n v="4"/>
    <n v="0.15"/>
    <n v="39.18"/>
  </r>
  <r>
    <n v="7607"/>
    <s v="NZ-2022-637114"/>
    <x v="1436"/>
    <d v="2022-08-11T00:00:00"/>
    <x v="4"/>
    <s v="Standard Class"/>
    <s v="MA-6664"/>
    <s v="Mary O'Brien"/>
    <x v="0"/>
    <x v="3"/>
    <x v="3"/>
    <x v="2"/>
    <x v="11"/>
    <n v="1433.72"/>
    <n v="5"/>
    <n v="0.2"/>
    <n v="164.72"/>
  </r>
  <r>
    <n v="7608"/>
    <s v="NZ-2022-850733"/>
    <x v="312"/>
    <d v="2022-05-20T00:00:00"/>
    <x v="4"/>
    <s v="Standard Class"/>
    <s v="SI-1794"/>
    <s v="Simon Dixon"/>
    <x v="2"/>
    <x v="6"/>
    <x v="6"/>
    <x v="0"/>
    <x v="0"/>
    <n v="101.96"/>
    <n v="8"/>
    <n v="0.1"/>
    <n v="5.64"/>
  </r>
  <r>
    <n v="7609"/>
    <s v="NZ-2024-407100"/>
    <x v="448"/>
    <d v="2024-12-12T00:00:00"/>
    <x v="2"/>
    <s v="Second Class"/>
    <s v="RO-4234"/>
    <s v="Robert Brown"/>
    <x v="0"/>
    <x v="7"/>
    <x v="7"/>
    <x v="1"/>
    <x v="1"/>
    <n v="651.13"/>
    <n v="4"/>
    <n v="0.1"/>
    <n v="60.01"/>
  </r>
  <r>
    <n v="7610"/>
    <s v="NZ-2022-558075"/>
    <x v="96"/>
    <d v="2022-08-19T00:00:00"/>
    <x v="4"/>
    <s v="Same Day"/>
    <s v="RI-3470"/>
    <s v="Richard Coleman"/>
    <x v="1"/>
    <x v="3"/>
    <x v="3"/>
    <x v="0"/>
    <x v="6"/>
    <n v="175.7"/>
    <n v="6"/>
    <n v="0.2"/>
    <n v="7.26"/>
  </r>
  <r>
    <n v="7611"/>
    <s v="NZ-2022-454378"/>
    <x v="853"/>
    <d v="2022-04-30T00:00:00"/>
    <x v="4"/>
    <s v="Same Day"/>
    <s v="DE-9990"/>
    <s v="Dean Hughes-Simpson"/>
    <x v="1"/>
    <x v="9"/>
    <x v="6"/>
    <x v="0"/>
    <x v="4"/>
    <n v="878.65"/>
    <n v="8"/>
    <n v="0"/>
    <n v="247.4"/>
  </r>
  <r>
    <n v="7612"/>
    <s v="NZ-2025-719512"/>
    <x v="1268"/>
    <d v="2025-05-30T00:00:00"/>
    <x v="3"/>
    <s v="First Class"/>
    <s v="CO-3560"/>
    <s v="Courtney Jones"/>
    <x v="0"/>
    <x v="4"/>
    <x v="4"/>
    <x v="2"/>
    <x v="2"/>
    <n v="496.4"/>
    <n v="7"/>
    <n v="0.15"/>
    <n v="34.340000000000003"/>
  </r>
  <r>
    <n v="7613"/>
    <s v="NZ-2023-328258"/>
    <x v="965"/>
    <d v="2023-08-09T00:00:00"/>
    <x v="0"/>
    <s v="Same Day"/>
    <s v="JE-2257"/>
    <s v="Jessica Cameron"/>
    <x v="1"/>
    <x v="3"/>
    <x v="3"/>
    <x v="0"/>
    <x v="10"/>
    <n v="617.14"/>
    <n v="3"/>
    <n v="0.2"/>
    <n v="95.61"/>
  </r>
  <r>
    <n v="7614"/>
    <s v="NZ-2023-452101"/>
    <x v="939"/>
    <d v="2023-07-31T00:00:00"/>
    <x v="0"/>
    <s v="Second Class"/>
    <s v="AN-7374"/>
    <s v="Anna Gee"/>
    <x v="0"/>
    <x v="3"/>
    <x v="3"/>
    <x v="0"/>
    <x v="0"/>
    <n v="798.19"/>
    <n v="8"/>
    <n v="0.15"/>
    <n v="188.77"/>
  </r>
  <r>
    <n v="7615"/>
    <s v="NZ-2024-620293"/>
    <x v="41"/>
    <d v="2024-09-18T00:00:00"/>
    <x v="2"/>
    <s v="First Class"/>
    <s v="DE-1447"/>
    <s v="Dean Mason"/>
    <x v="0"/>
    <x v="8"/>
    <x v="8"/>
    <x v="2"/>
    <x v="11"/>
    <n v="103"/>
    <n v="9"/>
    <n v="0.15"/>
    <n v="7.28"/>
  </r>
  <r>
    <n v="7616"/>
    <s v="NZ-2023-134762"/>
    <x v="990"/>
    <d v="2023-01-28T00:00:00"/>
    <x v="0"/>
    <s v="First Class"/>
    <s v="SI-6116"/>
    <s v="Simon Jackson-Burrell"/>
    <x v="0"/>
    <x v="0"/>
    <x v="0"/>
    <x v="1"/>
    <x v="7"/>
    <n v="945.4"/>
    <n v="10"/>
    <n v="0"/>
    <n v="222.39"/>
  </r>
  <r>
    <n v="7617"/>
    <s v="NZ-2021-294410"/>
    <x v="600"/>
    <d v="2021-11-15T00:00:00"/>
    <x v="1"/>
    <s v="Second Class"/>
    <s v="MA-2032"/>
    <s v="Manaia Sutton"/>
    <x v="0"/>
    <x v="9"/>
    <x v="6"/>
    <x v="0"/>
    <x v="0"/>
    <n v="1002.66"/>
    <n v="2"/>
    <n v="0"/>
    <n v="20.21"/>
  </r>
  <r>
    <n v="7618"/>
    <s v="NZ-2024-702772"/>
    <x v="215"/>
    <d v="2024-05-24T00:00:00"/>
    <x v="2"/>
    <s v="First Class"/>
    <s v="BR-5584"/>
    <s v="Brooke Cook-Low"/>
    <x v="0"/>
    <x v="2"/>
    <x v="2"/>
    <x v="0"/>
    <x v="4"/>
    <n v="673.53"/>
    <n v="8"/>
    <n v="0.1"/>
    <n v="133.9"/>
  </r>
  <r>
    <n v="7619"/>
    <s v="NZ-2023-895455"/>
    <x v="83"/>
    <d v="2023-11-14T00:00:00"/>
    <x v="0"/>
    <s v="Second Class"/>
    <s v="MA-1196"/>
    <s v="Matthew Thomas"/>
    <x v="0"/>
    <x v="0"/>
    <x v="0"/>
    <x v="2"/>
    <x v="5"/>
    <n v="1363.91"/>
    <n v="7"/>
    <n v="0.15"/>
    <n v="165.89"/>
  </r>
  <r>
    <n v="7620"/>
    <s v="NZ-2024-606456"/>
    <x v="1333"/>
    <d v="2024-07-10T00:00:00"/>
    <x v="2"/>
    <s v="Standard Class"/>
    <s v="JE-6261"/>
    <s v="Jemma Rodgers"/>
    <x v="2"/>
    <x v="5"/>
    <x v="5"/>
    <x v="2"/>
    <x v="5"/>
    <n v="403.91"/>
    <n v="3"/>
    <n v="0.15"/>
    <n v="3.09"/>
  </r>
  <r>
    <n v="7621"/>
    <s v="NZ-2023-542340"/>
    <x v="669"/>
    <d v="2023-02-16T00:00:00"/>
    <x v="0"/>
    <s v="Second Class"/>
    <s v="GE-6347"/>
    <s v="Geoffrey Allerby"/>
    <x v="1"/>
    <x v="5"/>
    <x v="5"/>
    <x v="2"/>
    <x v="11"/>
    <n v="500.23"/>
    <n v="1"/>
    <n v="0"/>
    <n v="128.63"/>
  </r>
  <r>
    <n v="7622"/>
    <s v="NZ-2024-470385"/>
    <x v="1119"/>
    <d v="2024-02-06T00:00:00"/>
    <x v="2"/>
    <s v="First Class"/>
    <s v="TR-8776"/>
    <s v="Trevor Hughes"/>
    <x v="1"/>
    <x v="0"/>
    <x v="0"/>
    <x v="0"/>
    <x v="10"/>
    <n v="860.76"/>
    <n v="8"/>
    <n v="0.2"/>
    <n v="152.97"/>
  </r>
  <r>
    <n v="7623"/>
    <s v="NZ-2024-366075"/>
    <x v="1263"/>
    <d v="2024-04-20T00:00:00"/>
    <x v="2"/>
    <s v="First Class"/>
    <s v="JO-8871"/>
    <s v="Joel Woolley"/>
    <x v="0"/>
    <x v="9"/>
    <x v="6"/>
    <x v="0"/>
    <x v="0"/>
    <n v="423.84"/>
    <n v="1"/>
    <n v="0.2"/>
    <n v="2.69"/>
  </r>
  <r>
    <n v="7624"/>
    <s v="NZ-2022-553592"/>
    <x v="402"/>
    <d v="2022-11-21T00:00:00"/>
    <x v="4"/>
    <s v="Second Class"/>
    <s v="EL-9900"/>
    <s v="Elizabeth Casey-Perry"/>
    <x v="1"/>
    <x v="3"/>
    <x v="3"/>
    <x v="1"/>
    <x v="7"/>
    <n v="970.81"/>
    <n v="9"/>
    <n v="0.15"/>
    <n v="127.48"/>
  </r>
  <r>
    <n v="7625"/>
    <s v="NZ-2022-757204"/>
    <x v="535"/>
    <d v="2022-09-05T00:00:00"/>
    <x v="4"/>
    <s v="Same Day"/>
    <s v="MI-6073"/>
    <s v="Michael Simpson"/>
    <x v="2"/>
    <x v="7"/>
    <x v="7"/>
    <x v="2"/>
    <x v="5"/>
    <n v="385.28"/>
    <n v="7"/>
    <n v="0.1"/>
    <n v="45.69"/>
  </r>
  <r>
    <n v="7626"/>
    <s v="NZ-2023-241586"/>
    <x v="686"/>
    <d v="2023-12-26T00:00:00"/>
    <x v="0"/>
    <s v="Second Class"/>
    <s v="KI-8955"/>
    <s v="Kirsty Ritchie-Harris"/>
    <x v="1"/>
    <x v="9"/>
    <x v="6"/>
    <x v="2"/>
    <x v="5"/>
    <n v="864.19"/>
    <n v="2"/>
    <n v="0.2"/>
    <n v="123.64"/>
  </r>
  <r>
    <n v="7627"/>
    <s v="NZ-2023-978896"/>
    <x v="468"/>
    <d v="2023-06-19T00:00:00"/>
    <x v="0"/>
    <s v="Second Class"/>
    <s v="AN-2744"/>
    <s v="Anthony Bailey-Meredith"/>
    <x v="1"/>
    <x v="4"/>
    <x v="4"/>
    <x v="2"/>
    <x v="9"/>
    <n v="815.92"/>
    <n v="9"/>
    <n v="0"/>
    <n v="136.04"/>
  </r>
  <r>
    <n v="7628"/>
    <s v="NZ-2021-609012"/>
    <x v="220"/>
    <d v="2021-12-13T00:00:00"/>
    <x v="1"/>
    <s v="Second Class"/>
    <s v="MA-9273"/>
    <s v="Matthew Hodson"/>
    <x v="2"/>
    <x v="5"/>
    <x v="5"/>
    <x v="1"/>
    <x v="8"/>
    <n v="998.36"/>
    <n v="1"/>
    <n v="0.15"/>
    <n v="81.17"/>
  </r>
  <r>
    <n v="7629"/>
    <s v="NZ-2023-142558"/>
    <x v="1370"/>
    <d v="2023-02-07T00:00:00"/>
    <x v="0"/>
    <s v="Second Class"/>
    <s v="ME-9635"/>
    <s v="Megan Cooke"/>
    <x v="0"/>
    <x v="7"/>
    <x v="7"/>
    <x v="2"/>
    <x v="5"/>
    <n v="904.47"/>
    <n v="9"/>
    <n v="0.1"/>
    <n v="153.6"/>
  </r>
  <r>
    <n v="7630"/>
    <s v="NZ-2021-109581"/>
    <x v="314"/>
    <d v="2021-10-08T00:00:00"/>
    <x v="1"/>
    <s v="First Class"/>
    <s v="JA-9856"/>
    <s v="Jane Graham"/>
    <x v="1"/>
    <x v="2"/>
    <x v="2"/>
    <x v="2"/>
    <x v="2"/>
    <n v="294.95999999999998"/>
    <n v="1"/>
    <n v="0.15"/>
    <n v="19.64"/>
  </r>
  <r>
    <n v="7631"/>
    <s v="NZ-2022-473060"/>
    <x v="107"/>
    <d v="2022-09-03T00:00:00"/>
    <x v="4"/>
    <s v="Same Day"/>
    <s v="RU-3858"/>
    <s v="Ruby Thomas"/>
    <x v="2"/>
    <x v="6"/>
    <x v="6"/>
    <x v="2"/>
    <x v="2"/>
    <n v="835.35"/>
    <n v="6"/>
    <n v="0.15"/>
    <n v="156.57"/>
  </r>
  <r>
    <n v="7632"/>
    <s v="NZ-2022-749218"/>
    <x v="457"/>
    <d v="2022-07-18T00:00:00"/>
    <x v="4"/>
    <s v="Same Day"/>
    <s v="NO-5015"/>
    <s v="Noah Ramsay-Duncan"/>
    <x v="1"/>
    <x v="8"/>
    <x v="8"/>
    <x v="1"/>
    <x v="1"/>
    <n v="329.94"/>
    <n v="8"/>
    <n v="0"/>
    <n v="77.63"/>
  </r>
  <r>
    <n v="7633"/>
    <s v="NZ-2021-863258"/>
    <x v="890"/>
    <d v="2021-11-24T00:00:00"/>
    <x v="1"/>
    <s v="First Class"/>
    <s v="CO-8327"/>
    <s v="Courtney Reed"/>
    <x v="2"/>
    <x v="3"/>
    <x v="3"/>
    <x v="2"/>
    <x v="9"/>
    <n v="814.87"/>
    <n v="9"/>
    <n v="0.2"/>
    <n v="72.430000000000007"/>
  </r>
  <r>
    <n v="7634"/>
    <s v="NZ-2021-472166"/>
    <x v="257"/>
    <d v="2021-09-07T00:00:00"/>
    <x v="1"/>
    <s v="Same Day"/>
    <s v="ME-6760"/>
    <s v="Megan Boyd"/>
    <x v="0"/>
    <x v="1"/>
    <x v="1"/>
    <x v="1"/>
    <x v="3"/>
    <n v="560.91999999999996"/>
    <n v="5"/>
    <n v="0.1"/>
    <n v="40.659999999999997"/>
  </r>
  <r>
    <n v="7635"/>
    <s v="NZ-2023-848137"/>
    <x v="564"/>
    <d v="2023-04-12T00:00:00"/>
    <x v="0"/>
    <s v="First Class"/>
    <s v="JA-3256"/>
    <s v="Jane Ritchie-Anderson"/>
    <x v="1"/>
    <x v="9"/>
    <x v="6"/>
    <x v="2"/>
    <x v="2"/>
    <n v="684.39"/>
    <n v="1"/>
    <n v="0.2"/>
    <n v="97.93"/>
  </r>
  <r>
    <n v="7636"/>
    <s v="NZ-2022-398531"/>
    <x v="952"/>
    <d v="2022-06-28T00:00:00"/>
    <x v="4"/>
    <s v="Same Day"/>
    <s v="JA-9040"/>
    <s v="Jacob MacKenzie"/>
    <x v="1"/>
    <x v="2"/>
    <x v="2"/>
    <x v="0"/>
    <x v="0"/>
    <n v="816.89"/>
    <n v="10"/>
    <n v="0.15"/>
    <n v="18.88"/>
  </r>
  <r>
    <n v="7637"/>
    <s v="NZ-2022-733398"/>
    <x v="810"/>
    <d v="2022-08-11T00:00:00"/>
    <x v="4"/>
    <s v="First Class"/>
    <s v="LI-8411"/>
    <s v="Lisa Gleeson"/>
    <x v="0"/>
    <x v="2"/>
    <x v="2"/>
    <x v="0"/>
    <x v="0"/>
    <n v="1439.71"/>
    <n v="9"/>
    <n v="0.15"/>
    <n v="219.46"/>
  </r>
  <r>
    <n v="7638"/>
    <s v="NZ-2022-572172"/>
    <x v="694"/>
    <d v="2022-09-21T00:00:00"/>
    <x v="4"/>
    <s v="First Class"/>
    <s v="FL-9175"/>
    <s v="Flynn O'Brien-Gledhill"/>
    <x v="1"/>
    <x v="2"/>
    <x v="2"/>
    <x v="1"/>
    <x v="8"/>
    <n v="779.68"/>
    <n v="6"/>
    <n v="0"/>
    <n v="31.19"/>
  </r>
  <r>
    <n v="7639"/>
    <s v="NZ-2022-544160"/>
    <x v="1157"/>
    <d v="2022-02-25T00:00:00"/>
    <x v="4"/>
    <s v="Standard Class"/>
    <s v="LU-7986"/>
    <s v="Luke Burns-Boon"/>
    <x v="2"/>
    <x v="2"/>
    <x v="2"/>
    <x v="1"/>
    <x v="7"/>
    <n v="408.74"/>
    <n v="5"/>
    <n v="0"/>
    <n v="62.74"/>
  </r>
  <r>
    <n v="7640"/>
    <s v="NZ-2021-224508"/>
    <x v="1173"/>
    <d v="2021-10-08T00:00:00"/>
    <x v="1"/>
    <s v="Same Day"/>
    <s v="NI-3414"/>
    <s v="Nicola Short"/>
    <x v="1"/>
    <x v="3"/>
    <x v="3"/>
    <x v="2"/>
    <x v="11"/>
    <n v="173.65"/>
    <n v="6"/>
    <n v="0"/>
    <n v="23.22"/>
  </r>
  <r>
    <n v="7641"/>
    <s v="NZ-2021-395506"/>
    <x v="619"/>
    <d v="2021-10-09T00:00:00"/>
    <x v="1"/>
    <s v="Same Day"/>
    <s v="HA-9885"/>
    <s v="Harper Sanders"/>
    <x v="1"/>
    <x v="1"/>
    <x v="1"/>
    <x v="0"/>
    <x v="10"/>
    <n v="512.58000000000004"/>
    <n v="3"/>
    <n v="0"/>
    <n v="123.28"/>
  </r>
  <r>
    <n v="7642"/>
    <s v="NZ-2023-804744"/>
    <x v="87"/>
    <d v="2023-09-03T00:00:00"/>
    <x v="0"/>
    <s v="Same Day"/>
    <s v="KI-4931"/>
    <s v="Kirsty Johnston"/>
    <x v="2"/>
    <x v="6"/>
    <x v="6"/>
    <x v="2"/>
    <x v="2"/>
    <n v="674.51"/>
    <n v="5"/>
    <n v="0.15"/>
    <n v="138.44"/>
  </r>
  <r>
    <n v="7643"/>
    <s v="NZ-2024-141484"/>
    <x v="66"/>
    <d v="2024-11-02T00:00:00"/>
    <x v="2"/>
    <s v="Same Day"/>
    <s v="PO-5230"/>
    <s v="Poppy Baldick"/>
    <x v="1"/>
    <x v="5"/>
    <x v="5"/>
    <x v="1"/>
    <x v="1"/>
    <n v="493.52"/>
    <n v="6"/>
    <n v="0"/>
    <n v="24.87"/>
  </r>
  <r>
    <n v="7644"/>
    <s v="NZ-2023-271831"/>
    <x v="522"/>
    <d v="2023-01-02T00:00:00"/>
    <x v="0"/>
    <s v="Second Class"/>
    <s v="DA-7023"/>
    <s v="David Reeves"/>
    <x v="0"/>
    <x v="0"/>
    <x v="0"/>
    <x v="0"/>
    <x v="4"/>
    <n v="1094.71"/>
    <n v="7"/>
    <n v="0"/>
    <n v="38.57"/>
  </r>
  <r>
    <n v="7645"/>
    <s v="NZ-2021-364359"/>
    <x v="121"/>
    <d v="2021-11-06T00:00:00"/>
    <x v="1"/>
    <s v="First Class"/>
    <s v="IS-6089"/>
    <s v="Isabelle Boon-Webby"/>
    <x v="2"/>
    <x v="0"/>
    <x v="0"/>
    <x v="0"/>
    <x v="6"/>
    <n v="1148.96"/>
    <n v="2"/>
    <n v="0.15"/>
    <n v="195.71"/>
  </r>
  <r>
    <n v="7646"/>
    <s v="NZ-2024-283202"/>
    <x v="205"/>
    <d v="2024-08-07T00:00:00"/>
    <x v="2"/>
    <s v="First Class"/>
    <s v="KA-3455"/>
    <s v="Karen Barr"/>
    <x v="0"/>
    <x v="4"/>
    <x v="4"/>
    <x v="1"/>
    <x v="1"/>
    <n v="1266.9000000000001"/>
    <n v="5"/>
    <n v="0.2"/>
    <n v="142.56"/>
  </r>
  <r>
    <n v="7647"/>
    <s v="NZ-2023-519770"/>
    <x v="1377"/>
    <d v="2023-04-01T00:00:00"/>
    <x v="0"/>
    <s v="Second Class"/>
    <s v="NI-4651"/>
    <s v="Nikau Dalton"/>
    <x v="2"/>
    <x v="4"/>
    <x v="4"/>
    <x v="2"/>
    <x v="9"/>
    <n v="1087.24"/>
    <n v="7"/>
    <n v="0.2"/>
    <n v="5.82"/>
  </r>
  <r>
    <n v="7648"/>
    <s v="NZ-2022-576960"/>
    <x v="993"/>
    <d v="2022-01-21T00:00:00"/>
    <x v="4"/>
    <s v="First Class"/>
    <s v="JE-1047"/>
    <s v="Jeffrey McKay"/>
    <x v="0"/>
    <x v="0"/>
    <x v="0"/>
    <x v="2"/>
    <x v="2"/>
    <n v="746.47"/>
    <n v="5"/>
    <n v="0"/>
    <n v="210.47"/>
  </r>
  <r>
    <n v="7649"/>
    <s v="NZ-2022-449867"/>
    <x v="693"/>
    <d v="2022-05-27T00:00:00"/>
    <x v="4"/>
    <s v="Second Class"/>
    <s v="SA-5347"/>
    <s v="Sandra Griffin"/>
    <x v="1"/>
    <x v="3"/>
    <x v="3"/>
    <x v="1"/>
    <x v="7"/>
    <n v="222.8"/>
    <n v="4"/>
    <n v="0.2"/>
    <n v="9.11"/>
  </r>
  <r>
    <n v="7650"/>
    <s v="NZ-2025-898727"/>
    <x v="1197"/>
    <d v="2025-06-11T00:00:00"/>
    <x v="3"/>
    <s v="Standard Class"/>
    <s v="JO-1159"/>
    <s v="Joshua Mason"/>
    <x v="1"/>
    <x v="2"/>
    <x v="2"/>
    <x v="0"/>
    <x v="0"/>
    <n v="498.1"/>
    <n v="9"/>
    <n v="0.1"/>
    <n v="54.04"/>
  </r>
  <r>
    <n v="7651"/>
    <s v="NZ-2023-110752"/>
    <x v="869"/>
    <d v="2023-01-16T00:00:00"/>
    <x v="0"/>
    <s v="Second Class"/>
    <s v="GR-5035"/>
    <s v="Graeme Gray"/>
    <x v="1"/>
    <x v="4"/>
    <x v="4"/>
    <x v="2"/>
    <x v="5"/>
    <n v="317.66000000000003"/>
    <n v="8"/>
    <n v="0"/>
    <n v="74.55"/>
  </r>
  <r>
    <n v="7652"/>
    <s v="NZ-2021-516464"/>
    <x v="1270"/>
    <d v="2021-07-30T00:00:00"/>
    <x v="1"/>
    <s v="Same Day"/>
    <s v="RE-7095"/>
    <s v="Regan Thompson"/>
    <x v="2"/>
    <x v="0"/>
    <x v="0"/>
    <x v="0"/>
    <x v="6"/>
    <n v="72.930000000000007"/>
    <n v="6"/>
    <n v="0.15"/>
    <n v="7.33"/>
  </r>
  <r>
    <n v="7653"/>
    <s v="NZ-2022-886464"/>
    <x v="672"/>
    <d v="2022-11-14T00:00:00"/>
    <x v="4"/>
    <s v="Standard Class"/>
    <s v="HE-4347"/>
    <s v="Heather Brown"/>
    <x v="2"/>
    <x v="9"/>
    <x v="6"/>
    <x v="1"/>
    <x v="8"/>
    <n v="1290.3499999999999"/>
    <n v="4"/>
    <n v="0.1"/>
    <n v="172.05"/>
  </r>
  <r>
    <n v="7654"/>
    <s v="NZ-2024-571021"/>
    <x v="912"/>
    <d v="2024-03-01T00:00:00"/>
    <x v="2"/>
    <s v="Second Class"/>
    <s v="LO-8635"/>
    <s v="Louis Forbes"/>
    <x v="0"/>
    <x v="8"/>
    <x v="8"/>
    <x v="2"/>
    <x v="11"/>
    <n v="627.57000000000005"/>
    <n v="3"/>
    <n v="0.2"/>
    <n v="53.3"/>
  </r>
  <r>
    <n v="7655"/>
    <s v="NZ-2022-435247"/>
    <x v="1324"/>
    <d v="2022-03-23T00:00:00"/>
    <x v="4"/>
    <s v="Second Class"/>
    <s v="JA-4513"/>
    <s v="Jason Jenkins"/>
    <x v="1"/>
    <x v="1"/>
    <x v="1"/>
    <x v="0"/>
    <x v="10"/>
    <n v="906.76"/>
    <n v="4"/>
    <n v="0"/>
    <n v="102.65"/>
  </r>
  <r>
    <n v="7656"/>
    <s v="NZ-2023-426400"/>
    <x v="1191"/>
    <d v="2023-01-09T00:00:00"/>
    <x v="0"/>
    <s v="Standard Class"/>
    <s v="KE-5533"/>
    <s v="Kerry Small"/>
    <x v="1"/>
    <x v="9"/>
    <x v="6"/>
    <x v="2"/>
    <x v="11"/>
    <n v="35.07"/>
    <n v="1"/>
    <n v="0.2"/>
    <n v="5.48"/>
  </r>
  <r>
    <n v="7657"/>
    <s v="NZ-2021-290020"/>
    <x v="464"/>
    <d v="2021-08-09T00:00:00"/>
    <x v="1"/>
    <s v="Same Day"/>
    <s v="KA-8432"/>
    <s v="Kathryn Page"/>
    <x v="2"/>
    <x v="9"/>
    <x v="6"/>
    <x v="2"/>
    <x v="9"/>
    <n v="656.01"/>
    <n v="1"/>
    <n v="0.1"/>
    <n v="155.72999999999999"/>
  </r>
  <r>
    <n v="7658"/>
    <s v="NZ-2024-656872"/>
    <x v="1326"/>
    <d v="2024-09-10T00:00:00"/>
    <x v="2"/>
    <s v="Second Class"/>
    <s v="CA-8234"/>
    <s v="Caleb Bell"/>
    <x v="2"/>
    <x v="6"/>
    <x v="6"/>
    <x v="0"/>
    <x v="10"/>
    <n v="343.12"/>
    <n v="8"/>
    <n v="0.2"/>
    <n v="14.36"/>
  </r>
  <r>
    <n v="7659"/>
    <s v="NZ-2022-870335"/>
    <x v="105"/>
    <d v="2022-05-10T00:00:00"/>
    <x v="4"/>
    <s v="Second Class"/>
    <s v="TH-1020"/>
    <s v="Thomas Rogers"/>
    <x v="2"/>
    <x v="8"/>
    <x v="8"/>
    <x v="2"/>
    <x v="5"/>
    <n v="145.08000000000001"/>
    <n v="9"/>
    <n v="0.2"/>
    <n v="17.399999999999999"/>
  </r>
  <r>
    <n v="7660"/>
    <s v="NZ-2023-317308"/>
    <x v="160"/>
    <d v="2023-07-30T00:00:00"/>
    <x v="0"/>
    <s v="Second Class"/>
    <s v="KA-5144"/>
    <s v="Katrina Harris-Bell"/>
    <x v="1"/>
    <x v="2"/>
    <x v="2"/>
    <x v="1"/>
    <x v="1"/>
    <n v="1473.84"/>
    <n v="10"/>
    <n v="0.15"/>
    <n v="265.10000000000002"/>
  </r>
  <r>
    <n v="7661"/>
    <s v="NZ-2023-618609"/>
    <x v="6"/>
    <d v="2023-06-09T00:00:00"/>
    <x v="0"/>
    <s v="First Class"/>
    <s v="HO-2314"/>
    <s v="Holly Booker"/>
    <x v="1"/>
    <x v="4"/>
    <x v="4"/>
    <x v="2"/>
    <x v="2"/>
    <n v="1254.6600000000001"/>
    <n v="9"/>
    <n v="0.2"/>
    <n v="180.84"/>
  </r>
  <r>
    <n v="7662"/>
    <s v="NZ-2022-749556"/>
    <x v="1324"/>
    <d v="2022-03-25T00:00:00"/>
    <x v="4"/>
    <s v="Standard Class"/>
    <s v="TO-3782"/>
    <s v="Toni Watts"/>
    <x v="1"/>
    <x v="8"/>
    <x v="8"/>
    <x v="2"/>
    <x v="2"/>
    <n v="1055.25"/>
    <n v="10"/>
    <n v="0.1"/>
    <n v="80.290000000000006"/>
  </r>
  <r>
    <n v="7663"/>
    <s v="NZ-2025-382577"/>
    <x v="337"/>
    <d v="2025-06-05T00:00:00"/>
    <x v="3"/>
    <s v="Second Class"/>
    <s v="NI-6436"/>
    <s v="Nicole Ireland"/>
    <x v="2"/>
    <x v="9"/>
    <x v="6"/>
    <x v="0"/>
    <x v="6"/>
    <n v="897.31"/>
    <n v="10"/>
    <n v="0"/>
    <n v="12.85"/>
  </r>
  <r>
    <n v="7664"/>
    <s v="NZ-2022-379437"/>
    <x v="647"/>
    <d v="2022-03-26T00:00:00"/>
    <x v="4"/>
    <s v="First Class"/>
    <s v="JE-6601"/>
    <s v="Jessica Morrison"/>
    <x v="2"/>
    <x v="3"/>
    <x v="3"/>
    <x v="2"/>
    <x v="2"/>
    <n v="389"/>
    <n v="6"/>
    <n v="0.1"/>
    <n v="38.42"/>
  </r>
  <r>
    <n v="7665"/>
    <s v="NZ-2024-843625"/>
    <x v="591"/>
    <d v="2024-04-14T00:00:00"/>
    <x v="2"/>
    <s v="Same Day"/>
    <s v="JE-5287"/>
    <s v="Jessica Ingram"/>
    <x v="2"/>
    <x v="2"/>
    <x v="2"/>
    <x v="2"/>
    <x v="9"/>
    <n v="844.99"/>
    <n v="9"/>
    <n v="0.1"/>
    <n v="102.69"/>
  </r>
  <r>
    <n v="7666"/>
    <s v="NZ-2023-405676"/>
    <x v="274"/>
    <d v="2023-06-16T00:00:00"/>
    <x v="0"/>
    <s v="Standard Class"/>
    <s v="LI-9335"/>
    <s v="Lisa Dobson"/>
    <x v="1"/>
    <x v="5"/>
    <x v="5"/>
    <x v="1"/>
    <x v="1"/>
    <n v="324.45999999999998"/>
    <n v="3"/>
    <n v="0.15"/>
    <n v="68.83"/>
  </r>
  <r>
    <n v="7667"/>
    <s v="NZ-2021-574453"/>
    <x v="1315"/>
    <d v="2021-09-22T00:00:00"/>
    <x v="1"/>
    <s v="First Class"/>
    <s v="DI-1975"/>
    <s v="Diane Francis"/>
    <x v="1"/>
    <x v="0"/>
    <x v="0"/>
    <x v="0"/>
    <x v="0"/>
    <n v="953.5"/>
    <n v="1"/>
    <n v="0.2"/>
    <n v="14.23"/>
  </r>
  <r>
    <n v="7668"/>
    <s v="NZ-2022-880690"/>
    <x v="471"/>
    <d v="2022-09-17T00:00:00"/>
    <x v="4"/>
    <s v="Same Day"/>
    <s v="KI-8091"/>
    <s v="Kim Pedersen"/>
    <x v="2"/>
    <x v="5"/>
    <x v="5"/>
    <x v="2"/>
    <x v="9"/>
    <n v="975.47"/>
    <n v="5"/>
    <n v="0.2"/>
    <n v="40.880000000000003"/>
  </r>
  <r>
    <n v="7669"/>
    <s v="NZ-2025-980850"/>
    <x v="743"/>
    <d v="2025-04-25T00:00:00"/>
    <x v="3"/>
    <s v="Standard Class"/>
    <s v="EL-6878"/>
    <s v="Elizabeth Smith"/>
    <x v="0"/>
    <x v="3"/>
    <x v="3"/>
    <x v="0"/>
    <x v="0"/>
    <n v="1266.28"/>
    <n v="7"/>
    <n v="0"/>
    <n v="279.27999999999997"/>
  </r>
  <r>
    <n v="7670"/>
    <s v="NZ-2025-682226"/>
    <x v="1000"/>
    <d v="2025-03-05T00:00:00"/>
    <x v="3"/>
    <s v="Standard Class"/>
    <s v="DI-1843"/>
    <s v="Diane Turner-Buick"/>
    <x v="0"/>
    <x v="3"/>
    <x v="3"/>
    <x v="0"/>
    <x v="6"/>
    <n v="1236.8"/>
    <n v="10"/>
    <n v="0.1"/>
    <n v="122.94"/>
  </r>
  <r>
    <n v="7671"/>
    <s v="NZ-2023-671733"/>
    <x v="965"/>
    <d v="2023-08-14T00:00:00"/>
    <x v="0"/>
    <s v="Standard Class"/>
    <s v="MA-4664"/>
    <s v="Matthew Robson-Drummond"/>
    <x v="1"/>
    <x v="7"/>
    <x v="7"/>
    <x v="1"/>
    <x v="7"/>
    <n v="129.86000000000001"/>
    <n v="10"/>
    <n v="0.1"/>
    <n v="18.2"/>
  </r>
  <r>
    <n v="7672"/>
    <s v="NZ-2022-352342"/>
    <x v="243"/>
    <d v="2022-06-15T00:00:00"/>
    <x v="4"/>
    <s v="First Class"/>
    <s v="ST-7828"/>
    <s v="Steven Moore-Baker"/>
    <x v="0"/>
    <x v="9"/>
    <x v="6"/>
    <x v="1"/>
    <x v="7"/>
    <n v="190.78"/>
    <n v="9"/>
    <n v="0.15"/>
    <n v="12.49"/>
  </r>
  <r>
    <n v="7673"/>
    <s v="NZ-2021-944802"/>
    <x v="183"/>
    <d v="2021-09-21T00:00:00"/>
    <x v="1"/>
    <s v="Standard Class"/>
    <s v="DA-7898"/>
    <s v="David Fitzgerald"/>
    <x v="0"/>
    <x v="7"/>
    <x v="7"/>
    <x v="2"/>
    <x v="11"/>
    <n v="509.07"/>
    <n v="2"/>
    <n v="0.15"/>
    <n v="113"/>
  </r>
  <r>
    <n v="7674"/>
    <s v="NZ-2022-984513"/>
    <x v="830"/>
    <d v="2022-11-18T00:00:00"/>
    <x v="4"/>
    <s v="Standard Class"/>
    <s v="AN-5848"/>
    <s v="Andrea Barnett"/>
    <x v="2"/>
    <x v="6"/>
    <x v="6"/>
    <x v="2"/>
    <x v="11"/>
    <n v="116.1"/>
    <n v="5"/>
    <n v="0.1"/>
    <n v="-0.24"/>
  </r>
  <r>
    <n v="7675"/>
    <s v="NZ-2023-503347"/>
    <x v="1354"/>
    <d v="2023-08-30T00:00:00"/>
    <x v="0"/>
    <s v="Second Class"/>
    <s v="HA-1503"/>
    <s v="Hayley Ramsay-Hansen"/>
    <x v="0"/>
    <x v="1"/>
    <x v="1"/>
    <x v="0"/>
    <x v="10"/>
    <n v="131.66999999999999"/>
    <n v="6"/>
    <n v="0.2"/>
    <n v="3.64"/>
  </r>
  <r>
    <n v="7676"/>
    <s v="NZ-2022-155472"/>
    <x v="596"/>
    <d v="2022-03-16T00:00:00"/>
    <x v="4"/>
    <s v="Second Class"/>
    <s v="SH-5148"/>
    <s v="Shane MacDonald"/>
    <x v="0"/>
    <x v="4"/>
    <x v="4"/>
    <x v="2"/>
    <x v="9"/>
    <n v="696.14"/>
    <n v="9"/>
    <n v="0.15"/>
    <n v="36.869999999999997"/>
  </r>
  <r>
    <n v="7677"/>
    <s v="NZ-2025-137260"/>
    <x v="1096"/>
    <d v="2025-06-21T00:00:00"/>
    <x v="3"/>
    <s v="Second Class"/>
    <s v="AN-9349"/>
    <s v="Angela O'Neill"/>
    <x v="0"/>
    <x v="5"/>
    <x v="5"/>
    <x v="2"/>
    <x v="9"/>
    <n v="1358.34"/>
    <n v="8"/>
    <n v="0.1"/>
    <n v="288.39"/>
  </r>
  <r>
    <n v="7678"/>
    <s v="NZ-2023-942123"/>
    <x v="188"/>
    <d v="2023-10-05T00:00:00"/>
    <x v="0"/>
    <s v="Second Class"/>
    <s v="NA-5150"/>
    <s v="Natasha Russell"/>
    <x v="2"/>
    <x v="3"/>
    <x v="3"/>
    <x v="1"/>
    <x v="8"/>
    <n v="1220.49"/>
    <n v="4"/>
    <n v="0"/>
    <n v="55.8"/>
  </r>
  <r>
    <n v="7679"/>
    <s v="NZ-2023-881057"/>
    <x v="1204"/>
    <d v="2023-06-20T00:00:00"/>
    <x v="0"/>
    <s v="Second Class"/>
    <s v="SH-1773"/>
    <s v="Shaun Bowden"/>
    <x v="1"/>
    <x v="4"/>
    <x v="4"/>
    <x v="0"/>
    <x v="0"/>
    <n v="595.39"/>
    <n v="7"/>
    <n v="0"/>
    <n v="110.27"/>
  </r>
  <r>
    <n v="7680"/>
    <s v="NZ-2024-344172"/>
    <x v="205"/>
    <d v="2024-08-04T00:00:00"/>
    <x v="2"/>
    <s v="First Class"/>
    <s v="TA-7261"/>
    <s v="Taylor Turner"/>
    <x v="0"/>
    <x v="4"/>
    <x v="4"/>
    <x v="2"/>
    <x v="5"/>
    <n v="757.88"/>
    <n v="9"/>
    <n v="0"/>
    <n v="197.55"/>
  </r>
  <r>
    <n v="7681"/>
    <s v="NZ-2025-637559"/>
    <x v="880"/>
    <d v="2025-06-01T00:00:00"/>
    <x v="3"/>
    <s v="First Class"/>
    <s v="GE-7605"/>
    <s v="Georgina Davis"/>
    <x v="1"/>
    <x v="9"/>
    <x v="6"/>
    <x v="2"/>
    <x v="11"/>
    <n v="546.72"/>
    <n v="8"/>
    <n v="0"/>
    <n v="126.78"/>
  </r>
  <r>
    <n v="7682"/>
    <s v="NZ-2023-198112"/>
    <x v="193"/>
    <d v="2023-06-01T00:00:00"/>
    <x v="0"/>
    <s v="Same Day"/>
    <s v="ST-8294"/>
    <s v="Stephen Dixon-Anderson"/>
    <x v="2"/>
    <x v="3"/>
    <x v="3"/>
    <x v="0"/>
    <x v="10"/>
    <n v="965.81"/>
    <n v="7"/>
    <n v="0.15"/>
    <n v="208.06"/>
  </r>
  <r>
    <n v="7683"/>
    <s v="NZ-2024-904361"/>
    <x v="591"/>
    <d v="2024-04-14T00:00:00"/>
    <x v="2"/>
    <s v="Standard Class"/>
    <s v="MI-1043"/>
    <s v="Michael Dixon"/>
    <x v="2"/>
    <x v="0"/>
    <x v="0"/>
    <x v="2"/>
    <x v="11"/>
    <n v="1426.04"/>
    <n v="8"/>
    <n v="0.15"/>
    <n v="300.27999999999997"/>
  </r>
  <r>
    <n v="7684"/>
    <s v="NZ-2021-805785"/>
    <x v="696"/>
    <d v="2021-09-23T00:00:00"/>
    <x v="1"/>
    <s v="Same Day"/>
    <s v="DE-6442"/>
    <s v="Debra Reid-Scott"/>
    <x v="0"/>
    <x v="7"/>
    <x v="7"/>
    <x v="2"/>
    <x v="9"/>
    <n v="67.819999999999993"/>
    <n v="10"/>
    <n v="0.1"/>
    <n v="4.9400000000000004"/>
  </r>
  <r>
    <n v="7685"/>
    <s v="NZ-2024-248775"/>
    <x v="428"/>
    <d v="2024-05-20T00:00:00"/>
    <x v="2"/>
    <s v="Same Day"/>
    <s v="HA-4334"/>
    <s v="Hannah Stace"/>
    <x v="1"/>
    <x v="2"/>
    <x v="2"/>
    <x v="1"/>
    <x v="7"/>
    <n v="136.61000000000001"/>
    <n v="10"/>
    <n v="0.1"/>
    <n v="20.57"/>
  </r>
  <r>
    <n v="7686"/>
    <s v="NZ-2024-391382"/>
    <x v="1206"/>
    <d v="2024-06-15T00:00:00"/>
    <x v="2"/>
    <s v="Same Day"/>
    <s v="JA-5563"/>
    <s v="Jacqueline Doherty"/>
    <x v="1"/>
    <x v="6"/>
    <x v="6"/>
    <x v="0"/>
    <x v="10"/>
    <n v="238.66"/>
    <n v="6"/>
    <n v="0.1"/>
    <n v="52.17"/>
  </r>
  <r>
    <n v="7687"/>
    <s v="NZ-2022-795618"/>
    <x v="147"/>
    <d v="2022-08-09T00:00:00"/>
    <x v="4"/>
    <s v="Same Day"/>
    <s v="JO-8905"/>
    <s v="John Terry"/>
    <x v="2"/>
    <x v="0"/>
    <x v="0"/>
    <x v="2"/>
    <x v="9"/>
    <n v="621.70000000000005"/>
    <n v="8"/>
    <n v="0.15"/>
    <n v="-8.17"/>
  </r>
  <r>
    <n v="7688"/>
    <s v="NZ-2023-214194"/>
    <x v="1148"/>
    <d v="2023-07-28T00:00:00"/>
    <x v="0"/>
    <s v="First Class"/>
    <s v="PA-8023"/>
    <s v="Paul Henderson"/>
    <x v="0"/>
    <x v="6"/>
    <x v="6"/>
    <x v="0"/>
    <x v="10"/>
    <n v="487.51"/>
    <n v="4"/>
    <n v="0.2"/>
    <n v="14.48"/>
  </r>
  <r>
    <n v="7689"/>
    <s v="NZ-2025-658635"/>
    <x v="1306"/>
    <d v="2025-03-28T00:00:00"/>
    <x v="3"/>
    <s v="Second Class"/>
    <s v="NI-2454"/>
    <s v="Nicholas Anderson"/>
    <x v="2"/>
    <x v="8"/>
    <x v="8"/>
    <x v="0"/>
    <x v="0"/>
    <n v="1277.6099999999999"/>
    <n v="9"/>
    <n v="0"/>
    <n v="352.96"/>
  </r>
  <r>
    <n v="7690"/>
    <s v="NZ-2025-829179"/>
    <x v="216"/>
    <d v="2025-02-12T00:00:00"/>
    <x v="3"/>
    <s v="Standard Class"/>
    <s v="DI-1075"/>
    <s v="Diana Lee"/>
    <x v="0"/>
    <x v="2"/>
    <x v="2"/>
    <x v="2"/>
    <x v="5"/>
    <n v="1247.5999999999999"/>
    <n v="3"/>
    <n v="0"/>
    <n v="173.66"/>
  </r>
  <r>
    <n v="7691"/>
    <s v="NZ-2025-883627"/>
    <x v="1203"/>
    <d v="2025-01-18T00:00:00"/>
    <x v="3"/>
    <s v="Same Day"/>
    <s v="RO-1857"/>
    <s v="Ross Weston"/>
    <x v="1"/>
    <x v="2"/>
    <x v="2"/>
    <x v="2"/>
    <x v="9"/>
    <n v="503.66"/>
    <n v="4"/>
    <n v="0"/>
    <n v="9.98"/>
  </r>
  <r>
    <n v="7692"/>
    <s v="NZ-2024-876601"/>
    <x v="708"/>
    <d v="2024-09-27T00:00:00"/>
    <x v="2"/>
    <s v="Second Class"/>
    <s v="SC-6252"/>
    <s v="Scott Matthews-Cameron"/>
    <x v="0"/>
    <x v="2"/>
    <x v="2"/>
    <x v="2"/>
    <x v="9"/>
    <n v="106.84"/>
    <n v="2"/>
    <n v="0.2"/>
    <n v="4.3099999999999996"/>
  </r>
  <r>
    <n v="7693"/>
    <s v="NZ-2023-443768"/>
    <x v="589"/>
    <d v="2023-11-03T00:00:00"/>
    <x v="0"/>
    <s v="Second Class"/>
    <s v="BE-2347"/>
    <s v="Ben Chambers-Best"/>
    <x v="0"/>
    <x v="9"/>
    <x v="6"/>
    <x v="2"/>
    <x v="11"/>
    <n v="1230.82"/>
    <n v="7"/>
    <n v="0.1"/>
    <n v="115.52"/>
  </r>
  <r>
    <n v="7694"/>
    <s v="NZ-2021-601472"/>
    <x v="32"/>
    <d v="2022-01-03T00:00:00"/>
    <x v="4"/>
    <s v="Second Class"/>
    <s v="RO-4685"/>
    <s v="Robin Newman"/>
    <x v="2"/>
    <x v="2"/>
    <x v="2"/>
    <x v="1"/>
    <x v="1"/>
    <n v="239.6"/>
    <n v="2"/>
    <n v="0.1"/>
    <n v="4.53"/>
  </r>
  <r>
    <n v="7695"/>
    <s v="NZ-2022-767803"/>
    <x v="84"/>
    <d v="2022-03-07T00:00:00"/>
    <x v="4"/>
    <s v="Standard Class"/>
    <s v="PA-7131"/>
    <s v="Patrick Alexander"/>
    <x v="1"/>
    <x v="8"/>
    <x v="8"/>
    <x v="2"/>
    <x v="9"/>
    <n v="793.93"/>
    <n v="4"/>
    <n v="0.1"/>
    <n v="52.35"/>
  </r>
  <r>
    <n v="7696"/>
    <s v="NZ-2021-176570"/>
    <x v="795"/>
    <d v="2021-08-22T00:00:00"/>
    <x v="1"/>
    <s v="Same Day"/>
    <s v="AN-1188"/>
    <s v="Angus Rodgers-Smith"/>
    <x v="1"/>
    <x v="4"/>
    <x v="4"/>
    <x v="0"/>
    <x v="10"/>
    <n v="1308.82"/>
    <n v="8"/>
    <n v="0.1"/>
    <n v="-10.75"/>
  </r>
  <r>
    <n v="7697"/>
    <s v="NZ-2023-234463"/>
    <x v="1428"/>
    <d v="2023-09-13T00:00:00"/>
    <x v="0"/>
    <s v="Second Class"/>
    <s v="PE-9960"/>
    <s v="Peter Jackson"/>
    <x v="1"/>
    <x v="6"/>
    <x v="6"/>
    <x v="1"/>
    <x v="7"/>
    <n v="965.85"/>
    <n v="7"/>
    <n v="0"/>
    <n v="26.54"/>
  </r>
  <r>
    <n v="7698"/>
    <s v="NZ-2021-158902"/>
    <x v="679"/>
    <d v="2021-11-24T00:00:00"/>
    <x v="1"/>
    <s v="First Class"/>
    <s v="SA-3204"/>
    <s v="Samuel McMillan"/>
    <x v="2"/>
    <x v="4"/>
    <x v="4"/>
    <x v="2"/>
    <x v="2"/>
    <n v="1435.38"/>
    <n v="5"/>
    <n v="0"/>
    <n v="29.15"/>
  </r>
  <r>
    <n v="7699"/>
    <s v="NZ-2021-442571"/>
    <x v="59"/>
    <d v="2021-11-15T00:00:00"/>
    <x v="1"/>
    <s v="Same Day"/>
    <s v="AN-1998"/>
    <s v="Anna Green-Lucas"/>
    <x v="1"/>
    <x v="1"/>
    <x v="1"/>
    <x v="0"/>
    <x v="10"/>
    <n v="129.25"/>
    <n v="3"/>
    <n v="0.15"/>
    <n v="20.27"/>
  </r>
  <r>
    <n v="7700"/>
    <s v="NZ-2022-243398"/>
    <x v="667"/>
    <d v="2022-01-11T00:00:00"/>
    <x v="4"/>
    <s v="Standard Class"/>
    <s v="DE-5986"/>
    <s v="Debbie Humphrey"/>
    <x v="0"/>
    <x v="2"/>
    <x v="2"/>
    <x v="0"/>
    <x v="4"/>
    <n v="1290.5"/>
    <n v="6"/>
    <n v="0.1"/>
    <n v="116.25"/>
  </r>
  <r>
    <n v="7701"/>
    <s v="NZ-2022-754342"/>
    <x v="1040"/>
    <d v="2022-04-16T00:00:00"/>
    <x v="4"/>
    <s v="Same Day"/>
    <s v="PH-8562"/>
    <s v="Philippa McCarthy"/>
    <x v="1"/>
    <x v="8"/>
    <x v="8"/>
    <x v="2"/>
    <x v="2"/>
    <n v="103.62"/>
    <n v="10"/>
    <n v="0.15"/>
    <n v="17.03"/>
  </r>
  <r>
    <n v="7702"/>
    <s v="NZ-2021-383137"/>
    <x v="1029"/>
    <d v="2021-07-18T00:00:00"/>
    <x v="1"/>
    <s v="First Class"/>
    <s v="SO-4088"/>
    <s v="Sophia Butcher"/>
    <x v="2"/>
    <x v="9"/>
    <x v="6"/>
    <x v="2"/>
    <x v="11"/>
    <n v="232.97"/>
    <n v="1"/>
    <n v="0.15"/>
    <n v="7.05"/>
  </r>
  <r>
    <n v="7703"/>
    <s v="NZ-2024-416102"/>
    <x v="1299"/>
    <d v="2024-06-28T00:00:00"/>
    <x v="2"/>
    <s v="Standard Class"/>
    <s v="SU-4539"/>
    <s v="Susan Linton-Nash"/>
    <x v="0"/>
    <x v="9"/>
    <x v="6"/>
    <x v="2"/>
    <x v="2"/>
    <n v="831.17"/>
    <n v="7"/>
    <n v="0.1"/>
    <n v="74.31"/>
  </r>
  <r>
    <n v="7704"/>
    <s v="NZ-2021-873699"/>
    <x v="696"/>
    <d v="2021-09-19T00:00:00"/>
    <x v="1"/>
    <s v="Second Class"/>
    <s v="RI-4954"/>
    <s v="Richard Williams-Frost"/>
    <x v="2"/>
    <x v="5"/>
    <x v="5"/>
    <x v="1"/>
    <x v="8"/>
    <n v="650.26"/>
    <n v="6"/>
    <n v="0.15"/>
    <n v="106.83"/>
  </r>
  <r>
    <n v="7705"/>
    <s v="NZ-2024-685738"/>
    <x v="355"/>
    <d v="2024-10-06T00:00:00"/>
    <x v="2"/>
    <s v="Second Class"/>
    <s v="CR-4094"/>
    <s v="Craig Henderson"/>
    <x v="2"/>
    <x v="1"/>
    <x v="1"/>
    <x v="0"/>
    <x v="10"/>
    <n v="1388.5"/>
    <n v="10"/>
    <n v="0.15"/>
    <n v="220.94"/>
  </r>
  <r>
    <n v="7706"/>
    <s v="NZ-2024-649926"/>
    <x v="51"/>
    <d v="2024-09-25T00:00:00"/>
    <x v="2"/>
    <s v="Second Class"/>
    <s v="TR-6242"/>
    <s v="Troy Barr"/>
    <x v="2"/>
    <x v="0"/>
    <x v="0"/>
    <x v="0"/>
    <x v="6"/>
    <n v="338.57"/>
    <n v="4"/>
    <n v="0.2"/>
    <n v="27.54"/>
  </r>
  <r>
    <n v="7707"/>
    <s v="NZ-2024-674760"/>
    <x v="1360"/>
    <d v="2024-10-13T00:00:00"/>
    <x v="2"/>
    <s v="Standard Class"/>
    <s v="NI-4511"/>
    <s v="Nicole Curtis"/>
    <x v="0"/>
    <x v="5"/>
    <x v="5"/>
    <x v="1"/>
    <x v="7"/>
    <n v="1480.15"/>
    <n v="5"/>
    <n v="0.2"/>
    <n v="160.22"/>
  </r>
  <r>
    <n v="7708"/>
    <s v="NZ-2025-700843"/>
    <x v="1126"/>
    <d v="2025-01-17T00:00:00"/>
    <x v="3"/>
    <s v="Standard Class"/>
    <s v="RO-9780"/>
    <s v="Robert Harris"/>
    <x v="2"/>
    <x v="7"/>
    <x v="7"/>
    <x v="1"/>
    <x v="3"/>
    <n v="840.49"/>
    <n v="1"/>
    <n v="0"/>
    <n v="214.1"/>
  </r>
  <r>
    <n v="7709"/>
    <s v="NZ-2021-566279"/>
    <x v="1229"/>
    <d v="2021-08-17T00:00:00"/>
    <x v="1"/>
    <s v="Standard Class"/>
    <s v="CO-2793"/>
    <s v="Cody Skinner"/>
    <x v="0"/>
    <x v="6"/>
    <x v="6"/>
    <x v="2"/>
    <x v="2"/>
    <n v="1173.02"/>
    <n v="8"/>
    <n v="0.2"/>
    <n v="144.44"/>
  </r>
  <r>
    <n v="7710"/>
    <s v="NZ-2024-772354"/>
    <x v="1265"/>
    <d v="2024-12-12T00:00:00"/>
    <x v="2"/>
    <s v="Standard Class"/>
    <s v="TR-6811"/>
    <s v="Troy Buick"/>
    <x v="2"/>
    <x v="8"/>
    <x v="8"/>
    <x v="1"/>
    <x v="1"/>
    <n v="400.57"/>
    <n v="7"/>
    <n v="0.2"/>
    <n v="48.57"/>
  </r>
  <r>
    <n v="7711"/>
    <s v="NZ-2023-376323"/>
    <x v="966"/>
    <d v="2023-04-27T00:00:00"/>
    <x v="0"/>
    <s v="Second Class"/>
    <s v="TE-5937"/>
    <s v="Tessa Anderson"/>
    <x v="1"/>
    <x v="6"/>
    <x v="6"/>
    <x v="1"/>
    <x v="3"/>
    <n v="151.37"/>
    <n v="3"/>
    <n v="0.1"/>
    <n v="9.7100000000000009"/>
  </r>
  <r>
    <n v="7712"/>
    <s v="NZ-2022-437843"/>
    <x v="977"/>
    <d v="2022-10-15T00:00:00"/>
    <x v="4"/>
    <s v="Same Day"/>
    <s v="CO-1889"/>
    <s v="Cooper McNabb"/>
    <x v="2"/>
    <x v="7"/>
    <x v="7"/>
    <x v="2"/>
    <x v="5"/>
    <n v="1470.29"/>
    <n v="2"/>
    <n v="0.1"/>
    <n v="226.14"/>
  </r>
  <r>
    <n v="7713"/>
    <s v="NZ-2022-432177"/>
    <x v="898"/>
    <d v="2022-11-22T00:00:00"/>
    <x v="4"/>
    <s v="Second Class"/>
    <s v="TO-4213"/>
    <s v="Todd Christiansen"/>
    <x v="2"/>
    <x v="3"/>
    <x v="3"/>
    <x v="1"/>
    <x v="1"/>
    <n v="417.15"/>
    <n v="10"/>
    <n v="0.2"/>
    <n v="-4.5599999999999996"/>
  </r>
  <r>
    <n v="7714"/>
    <s v="NZ-2023-513865"/>
    <x v="1138"/>
    <d v="2023-11-09T00:00:00"/>
    <x v="0"/>
    <s v="Same Day"/>
    <s v="RI-5927"/>
    <s v="Richard Gray"/>
    <x v="0"/>
    <x v="7"/>
    <x v="7"/>
    <x v="2"/>
    <x v="5"/>
    <n v="1245.71"/>
    <n v="2"/>
    <n v="0.2"/>
    <n v="93.16"/>
  </r>
  <r>
    <n v="7715"/>
    <s v="NZ-2023-946063"/>
    <x v="928"/>
    <d v="2023-08-04T00:00:00"/>
    <x v="0"/>
    <s v="Same Day"/>
    <s v="CH-7792"/>
    <s v="Christopher Stokes"/>
    <x v="1"/>
    <x v="4"/>
    <x v="4"/>
    <x v="0"/>
    <x v="4"/>
    <n v="1329.94"/>
    <n v="3"/>
    <n v="0"/>
    <n v="122.5"/>
  </r>
  <r>
    <n v="7716"/>
    <s v="NZ-2021-288709"/>
    <x v="675"/>
    <d v="2021-09-16T00:00:00"/>
    <x v="1"/>
    <s v="Second Class"/>
    <s v="LI-4368"/>
    <s v="Lisa Jensen"/>
    <x v="1"/>
    <x v="9"/>
    <x v="6"/>
    <x v="2"/>
    <x v="9"/>
    <n v="553.28"/>
    <n v="2"/>
    <n v="0"/>
    <n v="127.11"/>
  </r>
  <r>
    <n v="7717"/>
    <s v="NZ-2025-787450"/>
    <x v="1081"/>
    <d v="2025-04-17T00:00:00"/>
    <x v="3"/>
    <s v="Standard Class"/>
    <s v="NI-7281"/>
    <s v="Nicola Stewart-Allan"/>
    <x v="0"/>
    <x v="1"/>
    <x v="1"/>
    <x v="1"/>
    <x v="1"/>
    <n v="411.22"/>
    <n v="6"/>
    <n v="0.15"/>
    <n v="8.93"/>
  </r>
  <r>
    <n v="7718"/>
    <s v="NZ-2024-504555"/>
    <x v="474"/>
    <d v="2024-02-01T00:00:00"/>
    <x v="2"/>
    <s v="First Class"/>
    <s v="RE-7667"/>
    <s v="Rebecca Cragg"/>
    <x v="1"/>
    <x v="5"/>
    <x v="5"/>
    <x v="2"/>
    <x v="5"/>
    <n v="34.909999999999997"/>
    <n v="5"/>
    <n v="0"/>
    <n v="9.07"/>
  </r>
  <r>
    <n v="7719"/>
    <s v="NZ-2025-262474"/>
    <x v="13"/>
    <d v="2025-03-01T00:00:00"/>
    <x v="3"/>
    <s v="Same Day"/>
    <s v="TH-2623"/>
    <s v="Thomas Wood"/>
    <x v="1"/>
    <x v="7"/>
    <x v="7"/>
    <x v="2"/>
    <x v="5"/>
    <n v="343.53"/>
    <n v="7"/>
    <n v="0.1"/>
    <n v="79.13"/>
  </r>
  <r>
    <n v="7720"/>
    <s v="NZ-2023-848370"/>
    <x v="816"/>
    <d v="2023-03-29T00:00:00"/>
    <x v="0"/>
    <s v="First Class"/>
    <s v="JU-3577"/>
    <s v="Judith Neal"/>
    <x v="2"/>
    <x v="9"/>
    <x v="6"/>
    <x v="1"/>
    <x v="1"/>
    <n v="1054.8"/>
    <n v="6"/>
    <n v="0.15"/>
    <n v="-14.51"/>
  </r>
  <r>
    <n v="7721"/>
    <s v="NZ-2025-907319"/>
    <x v="263"/>
    <d v="2025-05-08T00:00:00"/>
    <x v="3"/>
    <s v="First Class"/>
    <s v="DI-3809"/>
    <s v="Diana Smith"/>
    <x v="1"/>
    <x v="0"/>
    <x v="0"/>
    <x v="1"/>
    <x v="3"/>
    <n v="1032.52"/>
    <n v="1"/>
    <n v="0"/>
    <n v="165.51"/>
  </r>
  <r>
    <n v="7722"/>
    <s v="NZ-2023-117578"/>
    <x v="937"/>
    <d v="2023-04-24T00:00:00"/>
    <x v="0"/>
    <s v="Second Class"/>
    <s v="TR-3423"/>
    <s v="Tracy Prouse"/>
    <x v="0"/>
    <x v="2"/>
    <x v="2"/>
    <x v="2"/>
    <x v="2"/>
    <n v="1096.72"/>
    <n v="1"/>
    <n v="0"/>
    <n v="138.44999999999999"/>
  </r>
  <r>
    <n v="7723"/>
    <s v="NZ-2022-342701"/>
    <x v="1044"/>
    <d v="2022-07-12T00:00:00"/>
    <x v="4"/>
    <s v="Standard Class"/>
    <s v="CA-2917"/>
    <s v="Caroline Bartlett-Hansen"/>
    <x v="1"/>
    <x v="6"/>
    <x v="6"/>
    <x v="2"/>
    <x v="11"/>
    <n v="981.02"/>
    <n v="1"/>
    <n v="0"/>
    <n v="177.72"/>
  </r>
  <r>
    <n v="7724"/>
    <s v="NZ-2023-735806"/>
    <x v="195"/>
    <d v="2023-08-22T00:00:00"/>
    <x v="0"/>
    <s v="Same Day"/>
    <s v="WA-8161"/>
    <s v="Wayne Read"/>
    <x v="0"/>
    <x v="8"/>
    <x v="8"/>
    <x v="1"/>
    <x v="8"/>
    <n v="1435.18"/>
    <n v="9"/>
    <n v="0.15"/>
    <n v="136.1"/>
  </r>
  <r>
    <n v="7725"/>
    <s v="NZ-2024-253633"/>
    <x v="1282"/>
    <d v="2024-03-31T00:00:00"/>
    <x v="2"/>
    <s v="First Class"/>
    <s v="ME-8937"/>
    <s v="Megan Taylor"/>
    <x v="0"/>
    <x v="7"/>
    <x v="7"/>
    <x v="0"/>
    <x v="10"/>
    <n v="875.89"/>
    <n v="7"/>
    <n v="0.2"/>
    <n v="134.68"/>
  </r>
  <r>
    <n v="7726"/>
    <s v="NZ-2024-474948"/>
    <x v="1243"/>
    <d v="2024-07-08T00:00:00"/>
    <x v="2"/>
    <s v="Standard Class"/>
    <s v="MA-8128"/>
    <s v="Madison Baker-Jamieson"/>
    <x v="0"/>
    <x v="1"/>
    <x v="1"/>
    <x v="2"/>
    <x v="9"/>
    <n v="580.73"/>
    <n v="10"/>
    <n v="0.1"/>
    <n v="44.52"/>
  </r>
  <r>
    <n v="7727"/>
    <s v="NZ-2023-323113"/>
    <x v="1208"/>
    <d v="2023-07-31T00:00:00"/>
    <x v="0"/>
    <s v="Standard Class"/>
    <s v="RE-4555"/>
    <s v="Reuben O'Connell"/>
    <x v="2"/>
    <x v="2"/>
    <x v="2"/>
    <x v="0"/>
    <x v="10"/>
    <n v="164.55"/>
    <n v="1"/>
    <n v="0.2"/>
    <n v="35.840000000000003"/>
  </r>
  <r>
    <n v="7728"/>
    <s v="NZ-2023-768105"/>
    <x v="803"/>
    <d v="2023-05-06T00:00:00"/>
    <x v="0"/>
    <s v="Same Day"/>
    <s v="SU-5885"/>
    <s v="Suzanne Blair-McKenna"/>
    <x v="1"/>
    <x v="5"/>
    <x v="5"/>
    <x v="0"/>
    <x v="4"/>
    <n v="705.85"/>
    <n v="2"/>
    <n v="0.2"/>
    <n v="52.3"/>
  </r>
  <r>
    <n v="7729"/>
    <s v="NZ-2023-923234"/>
    <x v="0"/>
    <d v="2023-05-15T00:00:00"/>
    <x v="0"/>
    <s v="Second Class"/>
    <s v="CR-7269"/>
    <s v="Craig Smith"/>
    <x v="2"/>
    <x v="6"/>
    <x v="6"/>
    <x v="2"/>
    <x v="11"/>
    <n v="1341.81"/>
    <n v="1"/>
    <n v="0"/>
    <n v="198.27"/>
  </r>
  <r>
    <n v="7730"/>
    <s v="NZ-2025-739121"/>
    <x v="339"/>
    <d v="2025-05-05T00:00:00"/>
    <x v="3"/>
    <s v="First Class"/>
    <s v="DI-4384"/>
    <s v="Diana Nielsen"/>
    <x v="1"/>
    <x v="5"/>
    <x v="5"/>
    <x v="1"/>
    <x v="1"/>
    <n v="154.24"/>
    <n v="6"/>
    <n v="0.15"/>
    <n v="13.9"/>
  </r>
  <r>
    <n v="7731"/>
    <s v="NZ-2024-660726"/>
    <x v="545"/>
    <d v="2024-08-12T00:00:00"/>
    <x v="2"/>
    <s v="Same Day"/>
    <s v="PA-1789"/>
    <s v="Paul Love-Robert"/>
    <x v="2"/>
    <x v="0"/>
    <x v="0"/>
    <x v="1"/>
    <x v="7"/>
    <n v="441.48"/>
    <n v="2"/>
    <n v="0.2"/>
    <n v="38.54"/>
  </r>
  <r>
    <n v="7732"/>
    <s v="NZ-2021-293968"/>
    <x v="897"/>
    <d v="2021-11-04T00:00:00"/>
    <x v="1"/>
    <s v="Same Day"/>
    <s v="LE-1218"/>
    <s v="Levi Arnott"/>
    <x v="1"/>
    <x v="2"/>
    <x v="2"/>
    <x v="1"/>
    <x v="8"/>
    <n v="773.29"/>
    <n v="3"/>
    <n v="0.15"/>
    <n v="78.73"/>
  </r>
  <r>
    <n v="7733"/>
    <s v="NZ-2022-806692"/>
    <x v="354"/>
    <d v="2022-02-08T00:00:00"/>
    <x v="4"/>
    <s v="Second Class"/>
    <s v="JO-1006"/>
    <s v="John Reeves"/>
    <x v="2"/>
    <x v="6"/>
    <x v="6"/>
    <x v="0"/>
    <x v="4"/>
    <n v="698.14"/>
    <n v="3"/>
    <n v="0"/>
    <n v="62.31"/>
  </r>
  <r>
    <n v="7734"/>
    <s v="NZ-2022-285653"/>
    <x v="977"/>
    <d v="2022-10-17T00:00:00"/>
    <x v="4"/>
    <s v="First Class"/>
    <s v="BR-9207"/>
    <s v="Brad Hewitt"/>
    <x v="0"/>
    <x v="9"/>
    <x v="6"/>
    <x v="0"/>
    <x v="10"/>
    <n v="437.94"/>
    <n v="1"/>
    <n v="0.1"/>
    <n v="84.72"/>
  </r>
  <r>
    <n v="7735"/>
    <s v="NZ-2022-157995"/>
    <x v="563"/>
    <d v="2022-06-23T00:00:00"/>
    <x v="4"/>
    <s v="Same Day"/>
    <s v="BR-9776"/>
    <s v="Brett Brown"/>
    <x v="2"/>
    <x v="6"/>
    <x v="6"/>
    <x v="1"/>
    <x v="3"/>
    <n v="932.59"/>
    <n v="5"/>
    <n v="0"/>
    <n v="73.66"/>
  </r>
  <r>
    <n v="7736"/>
    <s v="NZ-2025-325218"/>
    <x v="680"/>
    <d v="2025-06-16T00:00:00"/>
    <x v="3"/>
    <s v="First Class"/>
    <s v="WI-6358"/>
    <s v="William Wheeler-Twidle"/>
    <x v="1"/>
    <x v="6"/>
    <x v="6"/>
    <x v="1"/>
    <x v="7"/>
    <n v="1146.23"/>
    <n v="3"/>
    <n v="0.2"/>
    <n v="121.01"/>
  </r>
  <r>
    <n v="7737"/>
    <s v="NZ-2021-299774"/>
    <x v="199"/>
    <d v="2021-10-09T00:00:00"/>
    <x v="1"/>
    <s v="Same Day"/>
    <s v="JE-2682"/>
    <s v="Jeremy Mitchell"/>
    <x v="1"/>
    <x v="1"/>
    <x v="1"/>
    <x v="1"/>
    <x v="7"/>
    <n v="29.59"/>
    <n v="10"/>
    <n v="0.15"/>
    <n v="5.64"/>
  </r>
  <r>
    <n v="7738"/>
    <s v="NZ-2023-627267"/>
    <x v="1249"/>
    <d v="2023-08-13T00:00:00"/>
    <x v="0"/>
    <s v="Same Day"/>
    <s v="AM-2667"/>
    <s v="Amanda Black"/>
    <x v="2"/>
    <x v="4"/>
    <x v="4"/>
    <x v="1"/>
    <x v="1"/>
    <n v="935.57"/>
    <n v="1"/>
    <n v="0.15"/>
    <n v="24.87"/>
  </r>
  <r>
    <n v="7739"/>
    <s v="NZ-2024-925437"/>
    <x v="958"/>
    <d v="2024-11-03T00:00:00"/>
    <x v="2"/>
    <s v="Same Day"/>
    <s v="ME-6829"/>
    <s v="Melissa Warner"/>
    <x v="1"/>
    <x v="9"/>
    <x v="6"/>
    <x v="0"/>
    <x v="4"/>
    <n v="987.98"/>
    <n v="10"/>
    <n v="0"/>
    <n v="46.1"/>
  </r>
  <r>
    <n v="7740"/>
    <s v="NZ-2025-892087"/>
    <x v="56"/>
    <d v="2025-04-10T00:00:00"/>
    <x v="3"/>
    <s v="First Class"/>
    <s v="OL-4836"/>
    <s v="Olivia Moore"/>
    <x v="1"/>
    <x v="7"/>
    <x v="7"/>
    <x v="1"/>
    <x v="1"/>
    <n v="844.86"/>
    <n v="4"/>
    <n v="0.1"/>
    <n v="213.94"/>
  </r>
  <r>
    <n v="7741"/>
    <s v="NZ-2023-723557"/>
    <x v="250"/>
    <d v="2023-05-11T00:00:00"/>
    <x v="0"/>
    <s v="Same Day"/>
    <s v="TA-3506"/>
    <s v="Tanya Mitchell"/>
    <x v="1"/>
    <x v="9"/>
    <x v="6"/>
    <x v="2"/>
    <x v="11"/>
    <n v="440.05"/>
    <n v="4"/>
    <n v="0.15"/>
    <n v="73.8"/>
  </r>
  <r>
    <n v="7742"/>
    <s v="NZ-2024-308815"/>
    <x v="848"/>
    <d v="2024-08-27T00:00:00"/>
    <x v="2"/>
    <s v="Standard Class"/>
    <s v="MA-3781"/>
    <s v="Maree Millard-Satherley"/>
    <x v="1"/>
    <x v="9"/>
    <x v="6"/>
    <x v="1"/>
    <x v="3"/>
    <n v="1122.75"/>
    <n v="7"/>
    <n v="0.2"/>
    <n v="69.650000000000006"/>
  </r>
  <r>
    <n v="7743"/>
    <s v="NZ-2022-709263"/>
    <x v="1251"/>
    <d v="2022-03-13T00:00:00"/>
    <x v="4"/>
    <s v="Second Class"/>
    <s v="JU-4387"/>
    <s v="Julie Gardiner"/>
    <x v="0"/>
    <x v="8"/>
    <x v="8"/>
    <x v="2"/>
    <x v="5"/>
    <n v="51.26"/>
    <n v="10"/>
    <n v="0.1"/>
    <n v="4.49"/>
  </r>
  <r>
    <n v="7744"/>
    <s v="NZ-2022-846676"/>
    <x v="158"/>
    <d v="2022-01-21T00:00:00"/>
    <x v="4"/>
    <s v="Standard Class"/>
    <s v="MO-5613"/>
    <s v="Monique Clarke"/>
    <x v="2"/>
    <x v="6"/>
    <x v="6"/>
    <x v="2"/>
    <x v="2"/>
    <n v="288.52"/>
    <n v="1"/>
    <n v="0.15"/>
    <n v="40.22"/>
  </r>
  <r>
    <n v="7745"/>
    <s v="NZ-2022-517370"/>
    <x v="769"/>
    <d v="2022-08-15T00:00:00"/>
    <x v="4"/>
    <s v="Second Class"/>
    <s v="CO-3594"/>
    <s v="Cody Brooks"/>
    <x v="1"/>
    <x v="0"/>
    <x v="0"/>
    <x v="1"/>
    <x v="1"/>
    <n v="395.08"/>
    <n v="8"/>
    <n v="0.15"/>
    <n v="13.18"/>
  </r>
  <r>
    <n v="7746"/>
    <s v="NZ-2022-648696"/>
    <x v="1216"/>
    <d v="2022-11-18T00:00:00"/>
    <x v="4"/>
    <s v="Second Class"/>
    <s v="EM-8428"/>
    <s v="Emily Greer"/>
    <x v="0"/>
    <x v="3"/>
    <x v="3"/>
    <x v="2"/>
    <x v="5"/>
    <n v="165.41"/>
    <n v="1"/>
    <n v="0.15"/>
    <n v="11.96"/>
  </r>
  <r>
    <n v="7747"/>
    <s v="NZ-2024-407034"/>
    <x v="1384"/>
    <d v="2024-02-08T00:00:00"/>
    <x v="2"/>
    <s v="First Class"/>
    <s v="AL-2715"/>
    <s v="Allan Clarke"/>
    <x v="1"/>
    <x v="9"/>
    <x v="6"/>
    <x v="1"/>
    <x v="8"/>
    <n v="987.03"/>
    <n v="3"/>
    <n v="0"/>
    <n v="249.71"/>
  </r>
  <r>
    <n v="7748"/>
    <s v="NZ-2023-250406"/>
    <x v="669"/>
    <d v="2023-02-17T00:00:00"/>
    <x v="0"/>
    <s v="First Class"/>
    <s v="IA-1660"/>
    <s v="Ian Bell"/>
    <x v="1"/>
    <x v="9"/>
    <x v="6"/>
    <x v="0"/>
    <x v="6"/>
    <n v="32.520000000000003"/>
    <n v="4"/>
    <n v="0.1"/>
    <n v="5.36"/>
  </r>
  <r>
    <n v="7749"/>
    <s v="NZ-2025-551268"/>
    <x v="854"/>
    <d v="2025-05-05T00:00:00"/>
    <x v="3"/>
    <s v="First Class"/>
    <s v="NA-4063"/>
    <s v="Nathan Evans"/>
    <x v="2"/>
    <x v="9"/>
    <x v="6"/>
    <x v="2"/>
    <x v="11"/>
    <n v="947.65"/>
    <n v="5"/>
    <n v="0.2"/>
    <n v="0.57999999999999996"/>
  </r>
  <r>
    <n v="7750"/>
    <s v="NZ-2024-777343"/>
    <x v="41"/>
    <d v="2024-09-21T00:00:00"/>
    <x v="2"/>
    <s v="Second Class"/>
    <s v="MA-8265"/>
    <s v="Mark Hodson"/>
    <x v="2"/>
    <x v="2"/>
    <x v="2"/>
    <x v="0"/>
    <x v="4"/>
    <n v="1376.06"/>
    <n v="4"/>
    <n v="0.15"/>
    <n v="296.10000000000002"/>
  </r>
  <r>
    <n v="7751"/>
    <s v="NZ-2023-336201"/>
    <x v="1048"/>
    <d v="2023-02-09T00:00:00"/>
    <x v="0"/>
    <s v="First Class"/>
    <s v="SU-7521"/>
    <s v="Susan Gray"/>
    <x v="1"/>
    <x v="4"/>
    <x v="4"/>
    <x v="2"/>
    <x v="5"/>
    <n v="923.69"/>
    <n v="2"/>
    <n v="0.1"/>
    <n v="181.41"/>
  </r>
  <r>
    <n v="7752"/>
    <s v="NZ-2022-198634"/>
    <x v="734"/>
    <d v="2022-09-11T00:00:00"/>
    <x v="4"/>
    <s v="First Class"/>
    <s v="NA-4797"/>
    <s v="Natalie Turner"/>
    <x v="1"/>
    <x v="9"/>
    <x v="6"/>
    <x v="0"/>
    <x v="6"/>
    <n v="425.49"/>
    <n v="6"/>
    <n v="0"/>
    <n v="26.4"/>
  </r>
  <r>
    <n v="7753"/>
    <s v="NZ-2024-555709"/>
    <x v="1114"/>
    <d v="2024-09-05T00:00:00"/>
    <x v="2"/>
    <s v="First Class"/>
    <s v="AN-7247"/>
    <s v="Anthony Allen"/>
    <x v="1"/>
    <x v="4"/>
    <x v="4"/>
    <x v="0"/>
    <x v="0"/>
    <n v="708.02"/>
    <n v="8"/>
    <n v="0.1"/>
    <n v="48.56"/>
  </r>
  <r>
    <n v="7754"/>
    <s v="NZ-2022-531621"/>
    <x v="1344"/>
    <d v="2022-04-24T00:00:00"/>
    <x v="4"/>
    <s v="First Class"/>
    <s v="KA-3278"/>
    <s v="Kathryn Jones"/>
    <x v="1"/>
    <x v="9"/>
    <x v="6"/>
    <x v="1"/>
    <x v="1"/>
    <n v="1014.71"/>
    <n v="5"/>
    <n v="0.15"/>
    <n v="37.340000000000003"/>
  </r>
  <r>
    <n v="7755"/>
    <s v="NZ-2022-838292"/>
    <x v="1076"/>
    <d v="2022-03-04T00:00:00"/>
    <x v="4"/>
    <s v="First Class"/>
    <s v="BA-2624"/>
    <s v="Barbara Lucas"/>
    <x v="0"/>
    <x v="9"/>
    <x v="6"/>
    <x v="1"/>
    <x v="7"/>
    <n v="253.26"/>
    <n v="8"/>
    <n v="0"/>
    <n v="60.45"/>
  </r>
  <r>
    <n v="7756"/>
    <s v="NZ-2022-678863"/>
    <x v="481"/>
    <d v="2022-04-15T00:00:00"/>
    <x v="4"/>
    <s v="Second Class"/>
    <s v="MA-2006"/>
    <s v="Martin Clunies-Ross"/>
    <x v="0"/>
    <x v="1"/>
    <x v="1"/>
    <x v="0"/>
    <x v="0"/>
    <n v="1266.45"/>
    <n v="5"/>
    <n v="0.2"/>
    <n v="264.22000000000003"/>
  </r>
  <r>
    <n v="7757"/>
    <s v="NZ-2022-866443"/>
    <x v="1194"/>
    <d v="2022-07-23T00:00:00"/>
    <x v="4"/>
    <s v="First Class"/>
    <s v="AS-5862"/>
    <s v="Ashley Coleman"/>
    <x v="2"/>
    <x v="3"/>
    <x v="3"/>
    <x v="0"/>
    <x v="6"/>
    <n v="248.9"/>
    <n v="10"/>
    <n v="0"/>
    <n v="36.380000000000003"/>
  </r>
  <r>
    <n v="7758"/>
    <s v="NZ-2024-548847"/>
    <x v="1380"/>
    <d v="2024-08-23T00:00:00"/>
    <x v="2"/>
    <s v="Same Day"/>
    <s v="JA-7470"/>
    <s v="James Price"/>
    <x v="1"/>
    <x v="7"/>
    <x v="7"/>
    <x v="1"/>
    <x v="8"/>
    <n v="148.43"/>
    <n v="4"/>
    <n v="0.1"/>
    <n v="7.55"/>
  </r>
  <r>
    <n v="7759"/>
    <s v="NZ-2022-155137"/>
    <x v="366"/>
    <d v="2022-12-09T00:00:00"/>
    <x v="4"/>
    <s v="First Class"/>
    <s v="MA-7126"/>
    <s v="Martin Hyde-York"/>
    <x v="2"/>
    <x v="3"/>
    <x v="3"/>
    <x v="2"/>
    <x v="9"/>
    <n v="565.79"/>
    <n v="2"/>
    <n v="0.2"/>
    <n v="30.34"/>
  </r>
  <r>
    <n v="7760"/>
    <s v="NZ-2025-749234"/>
    <x v="206"/>
    <d v="2025-04-22T00:00:00"/>
    <x v="3"/>
    <s v="First Class"/>
    <s v="RE-5979"/>
    <s v="Rebecca Coley-Williamson"/>
    <x v="0"/>
    <x v="8"/>
    <x v="8"/>
    <x v="1"/>
    <x v="3"/>
    <n v="1093.5899999999999"/>
    <n v="1"/>
    <n v="0.2"/>
    <n v="234.63"/>
  </r>
  <r>
    <n v="7761"/>
    <s v="NZ-2022-781938"/>
    <x v="802"/>
    <d v="2022-05-03T00:00:00"/>
    <x v="4"/>
    <s v="Same Day"/>
    <s v="CH-6732"/>
    <s v="Christopher Anderson-Wallace"/>
    <x v="1"/>
    <x v="1"/>
    <x v="1"/>
    <x v="2"/>
    <x v="5"/>
    <n v="1268.23"/>
    <n v="4"/>
    <n v="0.1"/>
    <n v="-8.33"/>
  </r>
  <r>
    <n v="7762"/>
    <s v="NZ-2023-535579"/>
    <x v="1085"/>
    <d v="2023-10-16T00:00:00"/>
    <x v="0"/>
    <s v="Standard Class"/>
    <s v="BR-7489"/>
    <s v="Brendan Barnett"/>
    <x v="2"/>
    <x v="5"/>
    <x v="5"/>
    <x v="2"/>
    <x v="9"/>
    <n v="1033.3900000000001"/>
    <n v="9"/>
    <n v="0.15"/>
    <n v="146.4"/>
  </r>
  <r>
    <n v="7763"/>
    <s v="NZ-2024-322269"/>
    <x v="475"/>
    <d v="2024-08-17T00:00:00"/>
    <x v="2"/>
    <s v="First Class"/>
    <s v="LU-2628"/>
    <s v="Lucy Smith"/>
    <x v="1"/>
    <x v="5"/>
    <x v="5"/>
    <x v="1"/>
    <x v="3"/>
    <n v="278.08"/>
    <n v="8"/>
    <n v="0.1"/>
    <n v="38.96"/>
  </r>
  <r>
    <n v="7764"/>
    <s v="NZ-2022-618699"/>
    <x v="1240"/>
    <d v="2022-07-07T00:00:00"/>
    <x v="4"/>
    <s v="Second Class"/>
    <s v="JE-6996"/>
    <s v="Jennifer Thompson-Graham"/>
    <x v="1"/>
    <x v="8"/>
    <x v="8"/>
    <x v="1"/>
    <x v="1"/>
    <n v="279.42"/>
    <n v="9"/>
    <n v="0.2"/>
    <n v="44.19"/>
  </r>
  <r>
    <n v="7765"/>
    <s v="NZ-2021-579990"/>
    <x v="517"/>
    <d v="2021-10-21T00:00:00"/>
    <x v="1"/>
    <s v="Same Day"/>
    <s v="DA-3655"/>
    <s v="Damian Anderson"/>
    <x v="2"/>
    <x v="1"/>
    <x v="1"/>
    <x v="2"/>
    <x v="5"/>
    <n v="267.41000000000003"/>
    <n v="10"/>
    <n v="0.15"/>
    <n v="12.49"/>
  </r>
  <r>
    <n v="7766"/>
    <s v="NZ-2025-871907"/>
    <x v="1099"/>
    <d v="2025-04-11T00:00:00"/>
    <x v="3"/>
    <s v="First Class"/>
    <s v="AN-6823"/>
    <s v="Andrew Webster"/>
    <x v="1"/>
    <x v="5"/>
    <x v="5"/>
    <x v="2"/>
    <x v="11"/>
    <n v="841.42"/>
    <n v="10"/>
    <n v="0"/>
    <n v="133.37"/>
  </r>
  <r>
    <n v="7767"/>
    <s v="NZ-2021-715872"/>
    <x v="615"/>
    <d v="2021-10-27T00:00:00"/>
    <x v="1"/>
    <s v="First Class"/>
    <s v="PA-6490"/>
    <s v="Patricia Gore"/>
    <x v="2"/>
    <x v="3"/>
    <x v="3"/>
    <x v="1"/>
    <x v="1"/>
    <n v="1364.68"/>
    <n v="8"/>
    <n v="0.15"/>
    <n v="34.36"/>
  </r>
  <r>
    <n v="7768"/>
    <s v="NZ-2022-191362"/>
    <x v="994"/>
    <d v="2022-05-22T00:00:00"/>
    <x v="4"/>
    <s v="Second Class"/>
    <s v="SC-9333"/>
    <s v="Scott Henderson"/>
    <x v="2"/>
    <x v="5"/>
    <x v="5"/>
    <x v="0"/>
    <x v="10"/>
    <n v="130.96"/>
    <n v="1"/>
    <n v="0"/>
    <n v="11.25"/>
  </r>
  <r>
    <n v="7769"/>
    <s v="NZ-2022-198853"/>
    <x v="1344"/>
    <d v="2022-04-23T00:00:00"/>
    <x v="4"/>
    <s v="Standard Class"/>
    <s v="ST-9651"/>
    <s v="Stephen Hart-Wood"/>
    <x v="1"/>
    <x v="5"/>
    <x v="5"/>
    <x v="0"/>
    <x v="6"/>
    <n v="967.48"/>
    <n v="1"/>
    <n v="0.1"/>
    <n v="-4.13"/>
  </r>
  <r>
    <n v="7770"/>
    <s v="NZ-2025-115903"/>
    <x v="1099"/>
    <d v="2025-04-09T00:00:00"/>
    <x v="3"/>
    <s v="Same Day"/>
    <s v="BA-7341"/>
    <s v="Barbara Smith"/>
    <x v="0"/>
    <x v="3"/>
    <x v="3"/>
    <x v="2"/>
    <x v="5"/>
    <n v="1060.6400000000001"/>
    <n v="4"/>
    <n v="0"/>
    <n v="221.95"/>
  </r>
  <r>
    <n v="7771"/>
    <s v="NZ-2021-392268"/>
    <x v="1294"/>
    <d v="2021-12-09T00:00:00"/>
    <x v="1"/>
    <s v="First Class"/>
    <s v="MI-9131"/>
    <s v="Michelle Willis-Learmonth"/>
    <x v="2"/>
    <x v="8"/>
    <x v="8"/>
    <x v="1"/>
    <x v="1"/>
    <n v="586.25"/>
    <n v="7"/>
    <n v="0.15"/>
    <n v="8.76"/>
  </r>
  <r>
    <n v="7772"/>
    <s v="NZ-2022-380216"/>
    <x v="320"/>
    <d v="2022-06-07T00:00:00"/>
    <x v="4"/>
    <s v="Second Class"/>
    <s v="DE-1446"/>
    <s v="Debra Mitchell"/>
    <x v="1"/>
    <x v="9"/>
    <x v="6"/>
    <x v="2"/>
    <x v="11"/>
    <n v="1189.27"/>
    <n v="8"/>
    <n v="0"/>
    <n v="75.569999999999993"/>
  </r>
  <r>
    <n v="7773"/>
    <s v="NZ-2023-798405"/>
    <x v="807"/>
    <d v="2023-11-27T00:00:00"/>
    <x v="0"/>
    <s v="Second Class"/>
    <s v="TI-5357"/>
    <s v="Timothy Hanson"/>
    <x v="0"/>
    <x v="4"/>
    <x v="4"/>
    <x v="0"/>
    <x v="0"/>
    <n v="649.89"/>
    <n v="9"/>
    <n v="0.2"/>
    <n v="15.21"/>
  </r>
  <r>
    <n v="7774"/>
    <s v="NZ-2022-273866"/>
    <x v="416"/>
    <d v="2022-09-22T00:00:00"/>
    <x v="4"/>
    <s v="First Class"/>
    <s v="TO-3116"/>
    <s v="Tony Jacques"/>
    <x v="1"/>
    <x v="9"/>
    <x v="6"/>
    <x v="2"/>
    <x v="9"/>
    <n v="433.74"/>
    <n v="5"/>
    <n v="0.1"/>
    <n v="17.3"/>
  </r>
  <r>
    <n v="7775"/>
    <s v="NZ-2023-977288"/>
    <x v="1023"/>
    <d v="2023-06-21T00:00:00"/>
    <x v="0"/>
    <s v="Second Class"/>
    <s v="YV-8058"/>
    <s v="Yvonne Anderson"/>
    <x v="2"/>
    <x v="9"/>
    <x v="6"/>
    <x v="1"/>
    <x v="8"/>
    <n v="1222.02"/>
    <n v="2"/>
    <n v="0.15"/>
    <n v="156.41999999999999"/>
  </r>
  <r>
    <n v="7776"/>
    <s v="NZ-2021-906495"/>
    <x v="1029"/>
    <d v="2021-07-21T00:00:00"/>
    <x v="1"/>
    <s v="Same Day"/>
    <s v="SO-8430"/>
    <s v="Sophie Saunders-Gleeson"/>
    <x v="0"/>
    <x v="6"/>
    <x v="6"/>
    <x v="1"/>
    <x v="8"/>
    <n v="1032.08"/>
    <n v="3"/>
    <n v="0.1"/>
    <n v="267.47000000000003"/>
  </r>
  <r>
    <n v="7777"/>
    <s v="NZ-2024-576476"/>
    <x v="630"/>
    <d v="2024-01-31T00:00:00"/>
    <x v="2"/>
    <s v="Second Class"/>
    <s v="CA-6105"/>
    <s v="Carol Nelson"/>
    <x v="0"/>
    <x v="5"/>
    <x v="5"/>
    <x v="0"/>
    <x v="4"/>
    <n v="703.53"/>
    <n v="8"/>
    <n v="0.2"/>
    <n v="107.85"/>
  </r>
  <r>
    <n v="7778"/>
    <s v="NZ-2024-532945"/>
    <x v="1057"/>
    <d v="2024-12-23T00:00:00"/>
    <x v="2"/>
    <s v="First Class"/>
    <s v="BR-8794"/>
    <s v="Bruce Baldwin"/>
    <x v="1"/>
    <x v="0"/>
    <x v="0"/>
    <x v="0"/>
    <x v="6"/>
    <n v="841.53"/>
    <n v="2"/>
    <n v="0.15"/>
    <n v="155.30000000000001"/>
  </r>
  <r>
    <n v="7779"/>
    <s v="NZ-2023-775702"/>
    <x v="1361"/>
    <d v="2023-09-04T00:00:00"/>
    <x v="0"/>
    <s v="Second Class"/>
    <s v="SA-8147"/>
    <s v="Sarah Mann"/>
    <x v="1"/>
    <x v="5"/>
    <x v="5"/>
    <x v="2"/>
    <x v="5"/>
    <n v="647.42999999999995"/>
    <n v="4"/>
    <n v="0.2"/>
    <n v="81.510000000000005"/>
  </r>
  <r>
    <n v="7780"/>
    <s v="NZ-2024-757947"/>
    <x v="1092"/>
    <d v="2024-03-27T00:00:00"/>
    <x v="2"/>
    <s v="Same Day"/>
    <s v="NA-1997"/>
    <s v="Natalie Nash"/>
    <x v="1"/>
    <x v="5"/>
    <x v="5"/>
    <x v="1"/>
    <x v="3"/>
    <n v="1322.92"/>
    <n v="1"/>
    <n v="0.2"/>
    <n v="13.76"/>
  </r>
  <r>
    <n v="7781"/>
    <s v="NZ-2022-299560"/>
    <x v="1021"/>
    <d v="2022-08-30T00:00:00"/>
    <x v="4"/>
    <s v="Second Class"/>
    <s v="CR-7484"/>
    <s v="Craig Owen"/>
    <x v="1"/>
    <x v="5"/>
    <x v="5"/>
    <x v="1"/>
    <x v="8"/>
    <n v="282.43"/>
    <n v="9"/>
    <n v="0.15"/>
    <n v="14.07"/>
  </r>
  <r>
    <n v="7782"/>
    <s v="NZ-2023-395052"/>
    <x v="5"/>
    <d v="2023-11-02T00:00:00"/>
    <x v="0"/>
    <s v="First Class"/>
    <s v="HA-7650"/>
    <s v="Hayley Matthews"/>
    <x v="2"/>
    <x v="3"/>
    <x v="3"/>
    <x v="2"/>
    <x v="2"/>
    <n v="473.41"/>
    <n v="8"/>
    <n v="0"/>
    <n v="73.47"/>
  </r>
  <r>
    <n v="7783"/>
    <s v="NZ-2024-988262"/>
    <x v="1113"/>
    <d v="2024-04-25T00:00:00"/>
    <x v="2"/>
    <s v="Same Day"/>
    <s v="TH-4128"/>
    <s v="Thomas Clarke"/>
    <x v="1"/>
    <x v="2"/>
    <x v="2"/>
    <x v="1"/>
    <x v="7"/>
    <n v="698.22"/>
    <n v="9"/>
    <n v="0"/>
    <n v="117.81"/>
  </r>
  <r>
    <n v="7784"/>
    <s v="NZ-2023-363628"/>
    <x v="541"/>
    <d v="2023-07-13T00:00:00"/>
    <x v="0"/>
    <s v="Second Class"/>
    <s v="JO-2127"/>
    <s v="Joanna Doyle-Smart"/>
    <x v="2"/>
    <x v="8"/>
    <x v="8"/>
    <x v="2"/>
    <x v="9"/>
    <n v="1275.94"/>
    <n v="8"/>
    <n v="0.15"/>
    <n v="210.74"/>
  </r>
  <r>
    <n v="7785"/>
    <s v="NZ-2023-805922"/>
    <x v="426"/>
    <d v="2023-08-02T00:00:00"/>
    <x v="0"/>
    <s v="First Class"/>
    <s v="MA-2966"/>
    <s v="Mathew Powell"/>
    <x v="0"/>
    <x v="9"/>
    <x v="6"/>
    <x v="1"/>
    <x v="3"/>
    <n v="1489"/>
    <n v="3"/>
    <n v="0"/>
    <n v="279.88"/>
  </r>
  <r>
    <n v="7786"/>
    <s v="NZ-2024-388752"/>
    <x v="732"/>
    <d v="2024-10-30T00:00:00"/>
    <x v="2"/>
    <s v="Second Class"/>
    <s v="NA-3051"/>
    <s v="Nathan Harrison"/>
    <x v="2"/>
    <x v="2"/>
    <x v="2"/>
    <x v="0"/>
    <x v="6"/>
    <n v="225.9"/>
    <n v="9"/>
    <n v="0.2"/>
    <n v="28.29"/>
  </r>
  <r>
    <n v="7787"/>
    <s v="NZ-2021-165984"/>
    <x v="424"/>
    <d v="2021-12-23T00:00:00"/>
    <x v="1"/>
    <s v="Second Class"/>
    <s v="DA-2974"/>
    <s v="Darren Olsen"/>
    <x v="2"/>
    <x v="6"/>
    <x v="6"/>
    <x v="0"/>
    <x v="4"/>
    <n v="1460.17"/>
    <n v="10"/>
    <n v="0.1"/>
    <n v="198.56"/>
  </r>
  <r>
    <n v="7788"/>
    <s v="NZ-2023-980279"/>
    <x v="188"/>
    <d v="2023-10-02T00:00:00"/>
    <x v="0"/>
    <s v="First Class"/>
    <s v="LE-4397"/>
    <s v="Leon Conway"/>
    <x v="2"/>
    <x v="7"/>
    <x v="7"/>
    <x v="1"/>
    <x v="7"/>
    <n v="1253.1600000000001"/>
    <n v="8"/>
    <n v="0.1"/>
    <n v="-7.97"/>
  </r>
  <r>
    <n v="7789"/>
    <s v="NZ-2024-277118"/>
    <x v="1373"/>
    <d v="2024-10-12T00:00:00"/>
    <x v="2"/>
    <s v="First Class"/>
    <s v="RA-7344"/>
    <s v="Rachel Hooper"/>
    <x v="1"/>
    <x v="9"/>
    <x v="6"/>
    <x v="0"/>
    <x v="6"/>
    <n v="1285.5999999999999"/>
    <n v="2"/>
    <n v="0.2"/>
    <n v="-4.91"/>
  </r>
  <r>
    <n v="7790"/>
    <s v="NZ-2021-792013"/>
    <x v="660"/>
    <d v="2021-10-05T00:00:00"/>
    <x v="1"/>
    <s v="Same Day"/>
    <s v="JA-2475"/>
    <s v="Jason Bryant"/>
    <x v="2"/>
    <x v="0"/>
    <x v="0"/>
    <x v="2"/>
    <x v="2"/>
    <n v="1083.95"/>
    <n v="5"/>
    <n v="0.2"/>
    <n v="86.97"/>
  </r>
  <r>
    <n v="7791"/>
    <s v="NZ-2021-628817"/>
    <x v="284"/>
    <d v="2021-10-21T00:00:00"/>
    <x v="1"/>
    <s v="First Class"/>
    <s v="LU-9635"/>
    <s v="Luke Hardie"/>
    <x v="0"/>
    <x v="5"/>
    <x v="5"/>
    <x v="2"/>
    <x v="2"/>
    <n v="486.05"/>
    <n v="3"/>
    <n v="0"/>
    <n v="91.36"/>
  </r>
  <r>
    <n v="7792"/>
    <s v="NZ-2023-259985"/>
    <x v="1143"/>
    <d v="2023-09-06T00:00:00"/>
    <x v="0"/>
    <s v="Second Class"/>
    <s v="CH-4391"/>
    <s v="Charlotte Carpenter-Waters"/>
    <x v="2"/>
    <x v="8"/>
    <x v="8"/>
    <x v="1"/>
    <x v="3"/>
    <n v="1078.54"/>
    <n v="5"/>
    <n v="0"/>
    <n v="45.13"/>
  </r>
  <r>
    <n v="7793"/>
    <s v="NZ-2025-921791"/>
    <x v="70"/>
    <d v="2025-03-20T00:00:00"/>
    <x v="3"/>
    <s v="Same Day"/>
    <s v="MA-1529"/>
    <s v="Matthew Brown"/>
    <x v="2"/>
    <x v="5"/>
    <x v="5"/>
    <x v="2"/>
    <x v="2"/>
    <n v="323.25"/>
    <n v="7"/>
    <n v="0.2"/>
    <n v="53.52"/>
  </r>
  <r>
    <n v="7794"/>
    <s v="NZ-2021-172211"/>
    <x v="17"/>
    <d v="2021-10-28T00:00:00"/>
    <x v="1"/>
    <s v="Same Day"/>
    <s v="SO-7012"/>
    <s v="Sophie Stevens"/>
    <x v="1"/>
    <x v="0"/>
    <x v="0"/>
    <x v="2"/>
    <x v="2"/>
    <n v="1280.6199999999999"/>
    <n v="10"/>
    <n v="0.2"/>
    <n v="263.02999999999997"/>
  </r>
  <r>
    <n v="7795"/>
    <s v="NZ-2024-799027"/>
    <x v="355"/>
    <d v="2024-10-08T00:00:00"/>
    <x v="2"/>
    <s v="Same Day"/>
    <s v="KE-3422"/>
    <s v="Kevin Davies"/>
    <x v="2"/>
    <x v="0"/>
    <x v="0"/>
    <x v="2"/>
    <x v="2"/>
    <n v="1195.94"/>
    <n v="9"/>
    <n v="0.2"/>
    <n v="87.81"/>
  </r>
  <r>
    <n v="7796"/>
    <s v="NZ-2021-980427"/>
    <x v="1273"/>
    <d v="2021-09-08T00:00:00"/>
    <x v="1"/>
    <s v="Second Class"/>
    <s v="SA-4168"/>
    <s v="Samantha Smith"/>
    <x v="0"/>
    <x v="4"/>
    <x v="4"/>
    <x v="0"/>
    <x v="10"/>
    <n v="689.74"/>
    <n v="3"/>
    <n v="0.1"/>
    <n v="151.91999999999999"/>
  </r>
  <r>
    <n v="7797"/>
    <s v="NZ-2025-829460"/>
    <x v="367"/>
    <d v="2025-06-29T00:00:00"/>
    <x v="3"/>
    <s v="Second Class"/>
    <s v="EL-6431"/>
    <s v="Elizabeth Cook"/>
    <x v="2"/>
    <x v="2"/>
    <x v="2"/>
    <x v="0"/>
    <x v="6"/>
    <n v="127"/>
    <n v="8"/>
    <n v="0.2"/>
    <n v="2.31"/>
  </r>
  <r>
    <n v="7798"/>
    <s v="NZ-2021-207186"/>
    <x v="119"/>
    <d v="2021-07-17T00:00:00"/>
    <x v="1"/>
    <s v="Same Day"/>
    <s v="DO-5810"/>
    <s v="Dominic Boyce"/>
    <x v="2"/>
    <x v="0"/>
    <x v="0"/>
    <x v="0"/>
    <x v="10"/>
    <n v="508.82"/>
    <n v="9"/>
    <n v="0.1"/>
    <n v="-4.58"/>
  </r>
  <r>
    <n v="7799"/>
    <s v="NZ-2021-673709"/>
    <x v="95"/>
    <d v="2021-07-22T00:00:00"/>
    <x v="1"/>
    <s v="First Class"/>
    <s v="JE-2821"/>
    <s v="Jeremy Bailey"/>
    <x v="2"/>
    <x v="8"/>
    <x v="8"/>
    <x v="1"/>
    <x v="7"/>
    <n v="1085.02"/>
    <n v="9"/>
    <n v="0"/>
    <n v="317.69"/>
  </r>
  <r>
    <n v="7800"/>
    <s v="NZ-2022-674931"/>
    <x v="1250"/>
    <d v="2022-12-30T00:00:00"/>
    <x v="4"/>
    <s v="Same Day"/>
    <s v="RA-3583"/>
    <s v="Rachael Davidson"/>
    <x v="1"/>
    <x v="4"/>
    <x v="4"/>
    <x v="1"/>
    <x v="3"/>
    <n v="720.13"/>
    <n v="2"/>
    <n v="0.15"/>
    <n v="136.66999999999999"/>
  </r>
  <r>
    <n v="7801"/>
    <s v="NZ-2022-575961"/>
    <x v="831"/>
    <d v="2022-05-09T00:00:00"/>
    <x v="4"/>
    <s v="Second Class"/>
    <s v="AL-5154"/>
    <s v="Alan McKay"/>
    <x v="0"/>
    <x v="5"/>
    <x v="5"/>
    <x v="0"/>
    <x v="4"/>
    <n v="1005.12"/>
    <n v="6"/>
    <n v="0.1"/>
    <n v="192.27"/>
  </r>
  <r>
    <n v="7802"/>
    <s v="NZ-2023-110605"/>
    <x v="1007"/>
    <d v="2023-12-10T00:00:00"/>
    <x v="0"/>
    <s v="Same Day"/>
    <s v="ST-9865"/>
    <s v="Steven Bryant"/>
    <x v="2"/>
    <x v="9"/>
    <x v="6"/>
    <x v="0"/>
    <x v="4"/>
    <n v="647.69000000000005"/>
    <n v="5"/>
    <n v="0.1"/>
    <n v="135.41999999999999"/>
  </r>
  <r>
    <n v="7803"/>
    <s v="NZ-2022-324458"/>
    <x v="583"/>
    <d v="2022-09-07T00:00:00"/>
    <x v="4"/>
    <s v="Second Class"/>
    <s v="SI-6003"/>
    <s v="Simon Vercoe"/>
    <x v="0"/>
    <x v="7"/>
    <x v="7"/>
    <x v="1"/>
    <x v="3"/>
    <n v="747.41"/>
    <n v="9"/>
    <n v="0.1"/>
    <n v="113.33"/>
  </r>
  <r>
    <n v="7804"/>
    <s v="NZ-2023-635400"/>
    <x v="736"/>
    <d v="2023-11-27T00:00:00"/>
    <x v="0"/>
    <s v="First Class"/>
    <s v="SH-5119"/>
    <s v="Shaun Hoskins"/>
    <x v="2"/>
    <x v="4"/>
    <x v="4"/>
    <x v="2"/>
    <x v="5"/>
    <n v="772.56"/>
    <n v="8"/>
    <n v="0.15"/>
    <n v="168.05"/>
  </r>
  <r>
    <n v="7805"/>
    <s v="NZ-2023-183976"/>
    <x v="1328"/>
    <d v="2023-12-17T00:00:00"/>
    <x v="0"/>
    <s v="Second Class"/>
    <s v="RA-7119"/>
    <s v="Rachel Fitzgerald"/>
    <x v="2"/>
    <x v="7"/>
    <x v="7"/>
    <x v="0"/>
    <x v="10"/>
    <n v="881.84"/>
    <n v="1"/>
    <n v="0.15"/>
    <n v="142.80000000000001"/>
  </r>
  <r>
    <n v="7806"/>
    <s v="NZ-2024-415034"/>
    <x v="840"/>
    <d v="2024-11-17T00:00:00"/>
    <x v="2"/>
    <s v="Second Class"/>
    <s v="WA-7505"/>
    <s v="Wayne Rickard"/>
    <x v="2"/>
    <x v="2"/>
    <x v="2"/>
    <x v="0"/>
    <x v="0"/>
    <n v="1304.93"/>
    <n v="3"/>
    <n v="0"/>
    <n v="15.99"/>
  </r>
  <r>
    <n v="7807"/>
    <s v="NZ-2024-100278"/>
    <x v="932"/>
    <d v="2024-01-06T00:00:00"/>
    <x v="2"/>
    <s v="Second Class"/>
    <s v="SA-9274"/>
    <s v="Samuel Morton"/>
    <x v="1"/>
    <x v="7"/>
    <x v="7"/>
    <x v="2"/>
    <x v="9"/>
    <n v="713.96"/>
    <n v="1"/>
    <n v="0.1"/>
    <n v="123.63"/>
  </r>
  <r>
    <n v="7808"/>
    <s v="NZ-2024-277826"/>
    <x v="1299"/>
    <d v="2024-06-27T00:00:00"/>
    <x v="2"/>
    <s v="First Class"/>
    <s v="KI-2137"/>
    <s v="Kim Taylor"/>
    <x v="1"/>
    <x v="9"/>
    <x v="6"/>
    <x v="1"/>
    <x v="8"/>
    <n v="766.78"/>
    <n v="5"/>
    <n v="0.1"/>
    <n v="50.85"/>
  </r>
  <r>
    <n v="7809"/>
    <s v="NZ-2024-934287"/>
    <x v="785"/>
    <d v="2024-06-03T00:00:00"/>
    <x v="2"/>
    <s v="Standard Class"/>
    <s v="GR-1856"/>
    <s v="Gregory Smith"/>
    <x v="2"/>
    <x v="9"/>
    <x v="6"/>
    <x v="0"/>
    <x v="0"/>
    <n v="680.8"/>
    <n v="2"/>
    <n v="0.15"/>
    <n v="-9"/>
  </r>
  <r>
    <n v="7810"/>
    <s v="NZ-2025-289480"/>
    <x v="513"/>
    <d v="2025-01-24T00:00:00"/>
    <x v="3"/>
    <s v="Second Class"/>
    <s v="TI-4510"/>
    <s v="Timothy Jones"/>
    <x v="0"/>
    <x v="7"/>
    <x v="7"/>
    <x v="2"/>
    <x v="11"/>
    <n v="509.82"/>
    <n v="9"/>
    <n v="0.2"/>
    <n v="82.81"/>
  </r>
  <r>
    <n v="7811"/>
    <s v="NZ-2024-513481"/>
    <x v="575"/>
    <d v="2024-01-15T00:00:00"/>
    <x v="2"/>
    <s v="Same Day"/>
    <s v="CR-1193"/>
    <s v="Craig Anderson-Jensen"/>
    <x v="2"/>
    <x v="1"/>
    <x v="1"/>
    <x v="1"/>
    <x v="7"/>
    <n v="564.67999999999995"/>
    <n v="9"/>
    <n v="0.1"/>
    <n v="81.37"/>
  </r>
  <r>
    <n v="7812"/>
    <s v="NZ-2025-635229"/>
    <x v="1355"/>
    <d v="2025-04-05T00:00:00"/>
    <x v="3"/>
    <s v="Standard Class"/>
    <s v="DA-5878"/>
    <s v="David Miles"/>
    <x v="1"/>
    <x v="6"/>
    <x v="6"/>
    <x v="1"/>
    <x v="8"/>
    <n v="1354.69"/>
    <n v="2"/>
    <n v="0"/>
    <n v="48.78"/>
  </r>
  <r>
    <n v="7813"/>
    <s v="NZ-2024-650917"/>
    <x v="157"/>
    <d v="2024-08-28T00:00:00"/>
    <x v="2"/>
    <s v="First Class"/>
    <s v="SH-9852"/>
    <s v="Sharon Foote-Fowler"/>
    <x v="0"/>
    <x v="6"/>
    <x v="6"/>
    <x v="0"/>
    <x v="0"/>
    <n v="320.48"/>
    <n v="5"/>
    <n v="0.15"/>
    <n v="50.93"/>
  </r>
  <r>
    <n v="7814"/>
    <s v="NZ-2024-359876"/>
    <x v="763"/>
    <d v="2024-05-31T00:00:00"/>
    <x v="2"/>
    <s v="First Class"/>
    <s v="ME-6639"/>
    <s v="Melanie O'Donnell"/>
    <x v="2"/>
    <x v="9"/>
    <x v="6"/>
    <x v="2"/>
    <x v="11"/>
    <n v="423.62"/>
    <n v="2"/>
    <n v="0.15"/>
    <n v="60.36"/>
  </r>
  <r>
    <n v="7815"/>
    <s v="NZ-2023-943655"/>
    <x v="91"/>
    <d v="2023-12-30T00:00:00"/>
    <x v="0"/>
    <s v="Standard Class"/>
    <s v="GA-7725"/>
    <s v="Gabriel Burton-Lang"/>
    <x v="1"/>
    <x v="0"/>
    <x v="0"/>
    <x v="1"/>
    <x v="8"/>
    <n v="953.57"/>
    <n v="2"/>
    <n v="0.2"/>
    <n v="61.56"/>
  </r>
  <r>
    <n v="7816"/>
    <s v="NZ-2024-874319"/>
    <x v="357"/>
    <d v="2024-08-22T00:00:00"/>
    <x v="2"/>
    <s v="First Class"/>
    <s v="BR-3309"/>
    <s v="Brenda Wratt"/>
    <x v="2"/>
    <x v="4"/>
    <x v="4"/>
    <x v="2"/>
    <x v="2"/>
    <n v="1437"/>
    <n v="6"/>
    <n v="0.1"/>
    <n v="295.93"/>
  </r>
  <r>
    <n v="7817"/>
    <s v="NZ-2023-118574"/>
    <x v="928"/>
    <d v="2023-08-04T00:00:00"/>
    <x v="0"/>
    <s v="First Class"/>
    <s v="HA-8178"/>
    <s v="Hannah Burnett"/>
    <x v="1"/>
    <x v="1"/>
    <x v="1"/>
    <x v="2"/>
    <x v="9"/>
    <n v="792.96"/>
    <n v="7"/>
    <n v="0.15"/>
    <n v="188.64"/>
  </r>
  <r>
    <n v="7818"/>
    <s v="NZ-2021-704356"/>
    <x v="1069"/>
    <d v="2021-09-29T00:00:00"/>
    <x v="1"/>
    <s v="First Class"/>
    <s v="AN-5641"/>
    <s v="Andrew Coley"/>
    <x v="0"/>
    <x v="9"/>
    <x v="6"/>
    <x v="1"/>
    <x v="1"/>
    <n v="1293.0999999999999"/>
    <n v="2"/>
    <n v="0"/>
    <n v="33.840000000000003"/>
  </r>
  <r>
    <n v="7819"/>
    <s v="NZ-2024-658288"/>
    <x v="1423"/>
    <d v="2024-12-05T00:00:00"/>
    <x v="2"/>
    <s v="Second Class"/>
    <s v="SE-1584"/>
    <s v="Sean McGrath"/>
    <x v="2"/>
    <x v="7"/>
    <x v="7"/>
    <x v="0"/>
    <x v="6"/>
    <n v="622.95000000000005"/>
    <n v="9"/>
    <n v="0"/>
    <n v="20.25"/>
  </r>
  <r>
    <n v="7820"/>
    <s v="NZ-2022-718985"/>
    <x v="444"/>
    <d v="2022-12-28T00:00:00"/>
    <x v="4"/>
    <s v="Second Class"/>
    <s v="MI-3859"/>
    <s v="Mia Knight-Barnes"/>
    <x v="1"/>
    <x v="7"/>
    <x v="7"/>
    <x v="0"/>
    <x v="10"/>
    <n v="511.17"/>
    <n v="6"/>
    <n v="0.2"/>
    <n v="32.46"/>
  </r>
  <r>
    <n v="7821"/>
    <s v="NZ-2023-380050"/>
    <x v="669"/>
    <d v="2023-02-19T00:00:00"/>
    <x v="0"/>
    <s v="Same Day"/>
    <s v="KE-4818"/>
    <s v="Kenneth Stratton-Henderson"/>
    <x v="0"/>
    <x v="4"/>
    <x v="4"/>
    <x v="2"/>
    <x v="11"/>
    <n v="1119.48"/>
    <n v="4"/>
    <n v="0.15"/>
    <n v="237.66"/>
  </r>
  <r>
    <n v="7822"/>
    <s v="NZ-2025-183300"/>
    <x v="1385"/>
    <d v="2025-05-24T00:00:00"/>
    <x v="3"/>
    <s v="Standard Class"/>
    <s v="SO-1407"/>
    <s v="Sophie Gray"/>
    <x v="0"/>
    <x v="0"/>
    <x v="0"/>
    <x v="1"/>
    <x v="8"/>
    <n v="1462.34"/>
    <n v="2"/>
    <n v="0.1"/>
    <n v="311.82"/>
  </r>
  <r>
    <n v="7823"/>
    <s v="NZ-2023-136921"/>
    <x v="1435"/>
    <d v="2023-01-19T00:00:00"/>
    <x v="0"/>
    <s v="Second Class"/>
    <s v="GR-1117"/>
    <s v="Grant Jenkins"/>
    <x v="1"/>
    <x v="4"/>
    <x v="4"/>
    <x v="2"/>
    <x v="2"/>
    <n v="197.14"/>
    <n v="8"/>
    <n v="0.2"/>
    <n v="9.08"/>
  </r>
  <r>
    <n v="7824"/>
    <s v="NZ-2023-599502"/>
    <x v="1427"/>
    <d v="2023-07-12T00:00:00"/>
    <x v="0"/>
    <s v="Standard Class"/>
    <s v="BR-2314"/>
    <s v="Brent Stevens-Holland"/>
    <x v="1"/>
    <x v="2"/>
    <x v="2"/>
    <x v="1"/>
    <x v="3"/>
    <n v="899.81"/>
    <n v="8"/>
    <n v="0.1"/>
    <n v="218.23"/>
  </r>
  <r>
    <n v="7825"/>
    <s v="NZ-2023-186108"/>
    <x v="1128"/>
    <d v="2023-03-14T00:00:00"/>
    <x v="0"/>
    <s v="Second Class"/>
    <s v="CR-6771"/>
    <s v="Craig Lambert"/>
    <x v="0"/>
    <x v="1"/>
    <x v="1"/>
    <x v="1"/>
    <x v="7"/>
    <n v="890.97"/>
    <n v="5"/>
    <n v="0.15"/>
    <n v="52.11"/>
  </r>
  <r>
    <n v="7826"/>
    <s v="NZ-2022-224169"/>
    <x v="163"/>
    <d v="2022-08-05T00:00:00"/>
    <x v="4"/>
    <s v="Same Day"/>
    <s v="HA-8389"/>
    <s v="Harrison Jones"/>
    <x v="1"/>
    <x v="8"/>
    <x v="8"/>
    <x v="2"/>
    <x v="5"/>
    <n v="1240.76"/>
    <n v="4"/>
    <n v="0.1"/>
    <n v="104.54"/>
  </r>
  <r>
    <n v="7827"/>
    <s v="NZ-2025-789152"/>
    <x v="722"/>
    <d v="2025-04-17T00:00:00"/>
    <x v="3"/>
    <s v="Second Class"/>
    <s v="RO-1495"/>
    <s v="Robert McMurray-Smith"/>
    <x v="2"/>
    <x v="6"/>
    <x v="6"/>
    <x v="0"/>
    <x v="10"/>
    <n v="740.42"/>
    <n v="9"/>
    <n v="0"/>
    <n v="217.72"/>
  </r>
  <r>
    <n v="7828"/>
    <s v="NZ-2025-794269"/>
    <x v="280"/>
    <d v="2025-01-22T00:00:00"/>
    <x v="3"/>
    <s v="Same Day"/>
    <s v="RI-2631"/>
    <s v="Richard Duncan"/>
    <x v="0"/>
    <x v="4"/>
    <x v="4"/>
    <x v="1"/>
    <x v="7"/>
    <n v="1304.8499999999999"/>
    <n v="3"/>
    <n v="0.1"/>
    <n v="236.15"/>
  </r>
  <r>
    <n v="7829"/>
    <s v="NZ-2023-326140"/>
    <x v="419"/>
    <d v="2023-08-31T00:00:00"/>
    <x v="0"/>
    <s v="Same Day"/>
    <s v="BR-9961"/>
    <s v="Brianna Harris"/>
    <x v="1"/>
    <x v="6"/>
    <x v="6"/>
    <x v="0"/>
    <x v="6"/>
    <n v="792.15"/>
    <n v="2"/>
    <n v="0.2"/>
    <n v="158.68"/>
  </r>
  <r>
    <n v="7830"/>
    <s v="NZ-2023-529601"/>
    <x v="1064"/>
    <d v="2023-12-04T00:00:00"/>
    <x v="0"/>
    <s v="Same Day"/>
    <s v="SH-7347"/>
    <s v="Sheryl Ryan"/>
    <x v="0"/>
    <x v="0"/>
    <x v="0"/>
    <x v="2"/>
    <x v="5"/>
    <n v="88.48"/>
    <n v="3"/>
    <n v="0.2"/>
    <n v="10.48"/>
  </r>
  <r>
    <n v="7831"/>
    <s v="NZ-2021-406256"/>
    <x v="224"/>
    <d v="2021-12-10T00:00:00"/>
    <x v="1"/>
    <s v="First Class"/>
    <s v="TA-8155"/>
    <s v="Tania Turner"/>
    <x v="2"/>
    <x v="9"/>
    <x v="6"/>
    <x v="2"/>
    <x v="2"/>
    <n v="636.26"/>
    <n v="4"/>
    <n v="0.1"/>
    <n v="79.180000000000007"/>
  </r>
  <r>
    <n v="7832"/>
    <s v="NZ-2023-627186"/>
    <x v="1208"/>
    <d v="2023-08-04T00:00:00"/>
    <x v="0"/>
    <s v="Second Class"/>
    <s v="PA-3881"/>
    <s v="Patrick Matthews-Holdaway"/>
    <x v="0"/>
    <x v="2"/>
    <x v="2"/>
    <x v="1"/>
    <x v="7"/>
    <n v="827.05"/>
    <n v="3"/>
    <n v="0.15"/>
    <n v="38.72"/>
  </r>
  <r>
    <n v="7833"/>
    <s v="NZ-2025-843723"/>
    <x v="863"/>
    <d v="2025-03-07T00:00:00"/>
    <x v="3"/>
    <s v="First Class"/>
    <s v="AN-2147"/>
    <s v="Andrea Scott"/>
    <x v="1"/>
    <x v="2"/>
    <x v="2"/>
    <x v="0"/>
    <x v="4"/>
    <n v="302.70999999999998"/>
    <n v="9"/>
    <n v="0"/>
    <n v="88.34"/>
  </r>
  <r>
    <n v="7834"/>
    <s v="NZ-2023-943142"/>
    <x v="1137"/>
    <d v="2023-03-12T00:00:00"/>
    <x v="0"/>
    <s v="Standard Class"/>
    <s v="HA-6631"/>
    <s v="Hannah Ellery-Bailey"/>
    <x v="2"/>
    <x v="9"/>
    <x v="6"/>
    <x v="1"/>
    <x v="7"/>
    <n v="541.42999999999995"/>
    <n v="8"/>
    <n v="0.1"/>
    <n v="73.87"/>
  </r>
  <r>
    <n v="7835"/>
    <s v="NZ-2025-232342"/>
    <x v="306"/>
    <d v="2025-05-22T00:00:00"/>
    <x v="3"/>
    <s v="First Class"/>
    <s v="MI-2470"/>
    <s v="Michael Dawick-Pratt"/>
    <x v="1"/>
    <x v="5"/>
    <x v="5"/>
    <x v="2"/>
    <x v="5"/>
    <n v="1397.47"/>
    <n v="4"/>
    <n v="0"/>
    <n v="92.89"/>
  </r>
  <r>
    <n v="7836"/>
    <s v="NZ-2023-975655"/>
    <x v="1376"/>
    <d v="2023-11-25T00:00:00"/>
    <x v="0"/>
    <s v="Second Class"/>
    <s v="VI-7311"/>
    <s v="Vicki Gill"/>
    <x v="2"/>
    <x v="2"/>
    <x v="2"/>
    <x v="1"/>
    <x v="1"/>
    <n v="448.72"/>
    <n v="4"/>
    <n v="0.15"/>
    <n v="90.67"/>
  </r>
  <r>
    <n v="7837"/>
    <s v="NZ-2023-332760"/>
    <x v="219"/>
    <d v="2023-11-16T00:00:00"/>
    <x v="0"/>
    <s v="Standard Class"/>
    <s v="AM-4979"/>
    <s v="Amanda O'Neill"/>
    <x v="1"/>
    <x v="3"/>
    <x v="3"/>
    <x v="2"/>
    <x v="5"/>
    <n v="136.32"/>
    <n v="10"/>
    <n v="0"/>
    <n v="13.97"/>
  </r>
  <r>
    <n v="7838"/>
    <s v="NZ-2025-406558"/>
    <x v="1155"/>
    <d v="2025-01-11T00:00:00"/>
    <x v="3"/>
    <s v="Standard Class"/>
    <s v="JE-2588"/>
    <s v="Jessica Donald"/>
    <x v="0"/>
    <x v="1"/>
    <x v="1"/>
    <x v="0"/>
    <x v="10"/>
    <n v="56.86"/>
    <n v="2"/>
    <n v="0"/>
    <n v="1.57"/>
  </r>
  <r>
    <n v="7839"/>
    <s v="NZ-2022-545177"/>
    <x v="636"/>
    <d v="2022-04-21T00:00:00"/>
    <x v="4"/>
    <s v="Standard Class"/>
    <s v="WA-4445"/>
    <s v="Wayne Nicol"/>
    <x v="1"/>
    <x v="1"/>
    <x v="1"/>
    <x v="0"/>
    <x v="4"/>
    <n v="150.16999999999999"/>
    <n v="1"/>
    <n v="0.2"/>
    <n v="-1.99"/>
  </r>
  <r>
    <n v="7840"/>
    <s v="NZ-2022-220146"/>
    <x v="538"/>
    <d v="2022-08-30T00:00:00"/>
    <x v="4"/>
    <s v="Same Day"/>
    <s v="KA-6996"/>
    <s v="Kayla Edwards"/>
    <x v="2"/>
    <x v="2"/>
    <x v="2"/>
    <x v="0"/>
    <x v="0"/>
    <n v="1278.21"/>
    <n v="6"/>
    <n v="0.2"/>
    <n v="195.89"/>
  </r>
  <r>
    <n v="7841"/>
    <s v="NZ-2023-409372"/>
    <x v="821"/>
    <d v="2023-05-15T00:00:00"/>
    <x v="0"/>
    <s v="Standard Class"/>
    <s v="NO-4685"/>
    <s v="Noel Lewis"/>
    <x v="2"/>
    <x v="9"/>
    <x v="6"/>
    <x v="2"/>
    <x v="2"/>
    <n v="1224.47"/>
    <n v="10"/>
    <n v="0.15"/>
    <n v="-0.19"/>
  </r>
  <r>
    <n v="7842"/>
    <s v="NZ-2023-895138"/>
    <x v="360"/>
    <d v="2023-05-29T00:00:00"/>
    <x v="0"/>
    <s v="Same Day"/>
    <s v="AD-5386"/>
    <s v="Addison Terry"/>
    <x v="2"/>
    <x v="8"/>
    <x v="8"/>
    <x v="2"/>
    <x v="5"/>
    <n v="412.93"/>
    <n v="5"/>
    <n v="0.15"/>
    <n v="48.11"/>
  </r>
  <r>
    <n v="7843"/>
    <s v="NZ-2022-686872"/>
    <x v="587"/>
    <d v="2022-07-01T00:00:00"/>
    <x v="4"/>
    <s v="Same Day"/>
    <s v="RO-8729"/>
    <s v="Robert Thompson"/>
    <x v="0"/>
    <x v="1"/>
    <x v="1"/>
    <x v="1"/>
    <x v="3"/>
    <n v="314.14999999999998"/>
    <n v="10"/>
    <n v="0"/>
    <n v="15.1"/>
  </r>
  <r>
    <n v="7844"/>
    <s v="NZ-2021-372902"/>
    <x v="141"/>
    <d v="2021-08-18T00:00:00"/>
    <x v="1"/>
    <s v="Standard Class"/>
    <s v="GI-7965"/>
    <s v="Gillian Morrison"/>
    <x v="1"/>
    <x v="8"/>
    <x v="8"/>
    <x v="1"/>
    <x v="3"/>
    <n v="438.58"/>
    <n v="9"/>
    <n v="0.15"/>
    <n v="63.89"/>
  </r>
  <r>
    <n v="7845"/>
    <s v="NZ-2023-433297"/>
    <x v="1285"/>
    <d v="2023-05-27T00:00:00"/>
    <x v="0"/>
    <s v="First Class"/>
    <s v="AM-7274"/>
    <s v="Amber Morrison-MacKenzie"/>
    <x v="0"/>
    <x v="2"/>
    <x v="2"/>
    <x v="1"/>
    <x v="1"/>
    <n v="755.95"/>
    <n v="5"/>
    <n v="0"/>
    <n v="39.409999999999997"/>
  </r>
  <r>
    <n v="7846"/>
    <s v="NZ-2025-902865"/>
    <x v="339"/>
    <d v="2025-05-01T00:00:00"/>
    <x v="3"/>
    <s v="First Class"/>
    <s v="IS-4402"/>
    <s v="Isabella Larsen"/>
    <x v="1"/>
    <x v="6"/>
    <x v="6"/>
    <x v="0"/>
    <x v="0"/>
    <n v="674.06"/>
    <n v="9"/>
    <n v="0.2"/>
    <n v="94.71"/>
  </r>
  <r>
    <n v="7847"/>
    <s v="NZ-2025-177481"/>
    <x v="1200"/>
    <d v="2025-06-17T00:00:00"/>
    <x v="3"/>
    <s v="Standard Class"/>
    <s v="ED-3609"/>
    <s v="Eden Saunders"/>
    <x v="0"/>
    <x v="7"/>
    <x v="7"/>
    <x v="2"/>
    <x v="5"/>
    <n v="1240.9000000000001"/>
    <n v="8"/>
    <n v="0.1"/>
    <n v="200.94"/>
  </r>
  <r>
    <n v="7848"/>
    <s v="NZ-2024-404441"/>
    <x v="285"/>
    <d v="2024-05-12T00:00:00"/>
    <x v="2"/>
    <s v="First Class"/>
    <s v="VA-5598"/>
    <s v="Vanessa Smart"/>
    <x v="1"/>
    <x v="4"/>
    <x v="4"/>
    <x v="1"/>
    <x v="1"/>
    <n v="31.41"/>
    <n v="6"/>
    <n v="0.1"/>
    <n v="0.2"/>
  </r>
  <r>
    <n v="7849"/>
    <s v="NZ-2022-450721"/>
    <x v="656"/>
    <d v="2022-10-03T00:00:00"/>
    <x v="4"/>
    <s v="First Class"/>
    <s v="JA-5463"/>
    <s v="Jamie Thompson"/>
    <x v="1"/>
    <x v="3"/>
    <x v="3"/>
    <x v="0"/>
    <x v="4"/>
    <n v="1369.12"/>
    <n v="6"/>
    <n v="0.15"/>
    <n v="-5.09"/>
  </r>
  <r>
    <n v="7850"/>
    <s v="NZ-2022-880761"/>
    <x v="1009"/>
    <d v="2022-05-17T00:00:00"/>
    <x v="4"/>
    <s v="First Class"/>
    <s v="RO-5390"/>
    <s v="Robert Holdaway"/>
    <x v="1"/>
    <x v="2"/>
    <x v="2"/>
    <x v="0"/>
    <x v="0"/>
    <n v="263.10000000000002"/>
    <n v="1"/>
    <n v="0.15"/>
    <n v="33.56"/>
  </r>
  <r>
    <n v="7851"/>
    <s v="NZ-2022-792232"/>
    <x v="1046"/>
    <d v="2022-09-20T00:00:00"/>
    <x v="4"/>
    <s v="Standard Class"/>
    <s v="GA-1836"/>
    <s v="Gareth Bryant"/>
    <x v="0"/>
    <x v="3"/>
    <x v="3"/>
    <x v="2"/>
    <x v="11"/>
    <n v="1468.48"/>
    <n v="7"/>
    <n v="0.1"/>
    <n v="84.97"/>
  </r>
  <r>
    <n v="7852"/>
    <s v="NZ-2023-611731"/>
    <x v="946"/>
    <d v="2023-09-06T00:00:00"/>
    <x v="0"/>
    <s v="Standard Class"/>
    <s v="DA-6205"/>
    <s v="David Procter"/>
    <x v="1"/>
    <x v="1"/>
    <x v="1"/>
    <x v="0"/>
    <x v="10"/>
    <n v="1171.03"/>
    <n v="8"/>
    <n v="0.1"/>
    <n v="248.01"/>
  </r>
  <r>
    <n v="7853"/>
    <s v="NZ-2023-924417"/>
    <x v="505"/>
    <d v="2023-03-25T00:00:00"/>
    <x v="0"/>
    <s v="Standard Class"/>
    <s v="RE-1675"/>
    <s v="Rebekah Hart-Smith"/>
    <x v="2"/>
    <x v="2"/>
    <x v="2"/>
    <x v="1"/>
    <x v="8"/>
    <n v="1460.59"/>
    <n v="10"/>
    <n v="0.2"/>
    <n v="-13.91"/>
  </r>
  <r>
    <n v="7854"/>
    <s v="NZ-2025-994828"/>
    <x v="1188"/>
    <d v="2025-05-01T00:00:00"/>
    <x v="3"/>
    <s v="Same Day"/>
    <s v="MA-2150"/>
    <s v="Mark McDonald"/>
    <x v="2"/>
    <x v="1"/>
    <x v="1"/>
    <x v="0"/>
    <x v="4"/>
    <n v="683.98"/>
    <n v="2"/>
    <n v="0.2"/>
    <n v="47.17"/>
  </r>
  <r>
    <n v="7855"/>
    <s v="NZ-2023-770094"/>
    <x v="1387"/>
    <d v="2023-02-08T00:00:00"/>
    <x v="0"/>
    <s v="First Class"/>
    <s v="PA-1947"/>
    <s v="Paris Knox"/>
    <x v="1"/>
    <x v="0"/>
    <x v="0"/>
    <x v="2"/>
    <x v="11"/>
    <n v="769.4"/>
    <n v="2"/>
    <n v="0"/>
    <n v="92.76"/>
  </r>
  <r>
    <n v="7856"/>
    <s v="NZ-2024-319692"/>
    <x v="1367"/>
    <d v="2024-01-19T00:00:00"/>
    <x v="2"/>
    <s v="Same Day"/>
    <s v="PA-5250"/>
    <s v="Patrick Anderson"/>
    <x v="0"/>
    <x v="9"/>
    <x v="6"/>
    <x v="0"/>
    <x v="4"/>
    <n v="794.3"/>
    <n v="5"/>
    <n v="0"/>
    <n v="64.7"/>
  </r>
  <r>
    <n v="7857"/>
    <s v="NZ-2025-410658"/>
    <x v="1310"/>
    <d v="2025-05-19T00:00:00"/>
    <x v="3"/>
    <s v="Same Day"/>
    <s v="GR-4265"/>
    <s v="Grant Smith"/>
    <x v="0"/>
    <x v="6"/>
    <x v="6"/>
    <x v="0"/>
    <x v="6"/>
    <n v="1252.48"/>
    <n v="10"/>
    <n v="0.2"/>
    <n v="-5.09"/>
  </r>
  <r>
    <n v="7858"/>
    <s v="NZ-2022-192053"/>
    <x v="991"/>
    <d v="2022-10-12T00:00:00"/>
    <x v="4"/>
    <s v="First Class"/>
    <s v="CH-1322"/>
    <s v="Christopher Guard-Jones"/>
    <x v="0"/>
    <x v="9"/>
    <x v="6"/>
    <x v="1"/>
    <x v="3"/>
    <n v="807.94"/>
    <n v="3"/>
    <n v="0.15"/>
    <n v="56.26"/>
  </r>
  <r>
    <n v="7859"/>
    <s v="NZ-2021-291374"/>
    <x v="1359"/>
    <d v="2022-01-02T00:00:00"/>
    <x v="4"/>
    <s v="First Class"/>
    <s v="KE-1476"/>
    <s v="Kevin Hay"/>
    <x v="1"/>
    <x v="1"/>
    <x v="1"/>
    <x v="2"/>
    <x v="2"/>
    <n v="70.44"/>
    <n v="7"/>
    <n v="0.1"/>
    <n v="10.57"/>
  </r>
  <r>
    <n v="7860"/>
    <s v="NZ-2021-421179"/>
    <x v="696"/>
    <d v="2021-09-25T00:00:00"/>
    <x v="1"/>
    <s v="Second Class"/>
    <s v="SA-3506"/>
    <s v="Sarah Street"/>
    <x v="0"/>
    <x v="5"/>
    <x v="5"/>
    <x v="0"/>
    <x v="4"/>
    <n v="690.59"/>
    <n v="3"/>
    <n v="0.1"/>
    <n v="161.21"/>
  </r>
  <r>
    <n v="7861"/>
    <s v="NZ-2023-776814"/>
    <x v="547"/>
    <d v="2023-10-04T00:00:00"/>
    <x v="0"/>
    <s v="First Class"/>
    <s v="RE-9185"/>
    <s v="Rebecca Jamieson-Dyer"/>
    <x v="1"/>
    <x v="7"/>
    <x v="7"/>
    <x v="1"/>
    <x v="3"/>
    <n v="54.69"/>
    <n v="10"/>
    <n v="0"/>
    <n v="12.63"/>
  </r>
  <r>
    <n v="7862"/>
    <s v="NZ-2022-795931"/>
    <x v="933"/>
    <d v="2022-11-17T00:00:00"/>
    <x v="4"/>
    <s v="Standard Class"/>
    <s v="CA-9040"/>
    <s v="Carolyn Strawbridge"/>
    <x v="2"/>
    <x v="8"/>
    <x v="8"/>
    <x v="2"/>
    <x v="5"/>
    <n v="434.22"/>
    <n v="9"/>
    <n v="0"/>
    <n v="53.96"/>
  </r>
  <r>
    <n v="7863"/>
    <s v="NZ-2022-427269"/>
    <x v="1365"/>
    <d v="2022-06-08T00:00:00"/>
    <x v="4"/>
    <s v="Standard Class"/>
    <s v="NI-5785"/>
    <s v="Nicole Harris"/>
    <x v="1"/>
    <x v="6"/>
    <x v="6"/>
    <x v="1"/>
    <x v="8"/>
    <n v="361.87"/>
    <n v="5"/>
    <n v="0"/>
    <n v="65.540000000000006"/>
  </r>
  <r>
    <n v="7864"/>
    <s v="NZ-2023-588479"/>
    <x v="573"/>
    <d v="2023-08-26T00:00:00"/>
    <x v="0"/>
    <s v="Same Day"/>
    <s v="MA-7518"/>
    <s v="Mark Sixtus"/>
    <x v="2"/>
    <x v="4"/>
    <x v="4"/>
    <x v="1"/>
    <x v="8"/>
    <n v="1093.08"/>
    <n v="3"/>
    <n v="0.15"/>
    <n v="185.07"/>
  </r>
  <r>
    <n v="7865"/>
    <s v="NZ-2023-507817"/>
    <x v="554"/>
    <d v="2023-05-13T00:00:00"/>
    <x v="0"/>
    <s v="First Class"/>
    <s v="JA-3482"/>
    <s v="Jasmine Learmonth-Walsh"/>
    <x v="2"/>
    <x v="9"/>
    <x v="6"/>
    <x v="2"/>
    <x v="11"/>
    <n v="313.2"/>
    <n v="9"/>
    <n v="0"/>
    <n v="4.16"/>
  </r>
  <r>
    <n v="7866"/>
    <s v="NZ-2022-634002"/>
    <x v="55"/>
    <d v="2022-06-23T00:00:00"/>
    <x v="4"/>
    <s v="Standard Class"/>
    <s v="JA-4601"/>
    <s v="James Meredith"/>
    <x v="0"/>
    <x v="4"/>
    <x v="4"/>
    <x v="0"/>
    <x v="6"/>
    <n v="1154.0899999999999"/>
    <n v="2"/>
    <n v="0.2"/>
    <n v="138.11000000000001"/>
  </r>
  <r>
    <n v="7867"/>
    <s v="NZ-2022-917821"/>
    <x v="1091"/>
    <d v="2022-12-02T00:00:00"/>
    <x v="4"/>
    <s v="First Class"/>
    <s v="CH-6999"/>
    <s v="Christine Stubbs"/>
    <x v="0"/>
    <x v="8"/>
    <x v="8"/>
    <x v="0"/>
    <x v="6"/>
    <n v="663.52"/>
    <n v="3"/>
    <n v="0"/>
    <n v="121.71"/>
  </r>
  <r>
    <n v="7868"/>
    <s v="NZ-2024-248885"/>
    <x v="923"/>
    <d v="2024-04-07T00:00:00"/>
    <x v="2"/>
    <s v="First Class"/>
    <s v="JU-9285"/>
    <s v="Justin Morris"/>
    <x v="0"/>
    <x v="6"/>
    <x v="6"/>
    <x v="2"/>
    <x v="11"/>
    <n v="1181.95"/>
    <n v="10"/>
    <n v="0.15"/>
    <n v="269.57"/>
  </r>
  <r>
    <n v="7869"/>
    <s v="NZ-2022-652199"/>
    <x v="84"/>
    <d v="2022-03-07T00:00:00"/>
    <x v="4"/>
    <s v="First Class"/>
    <s v="AL-5045"/>
    <s v="Alexander Blick"/>
    <x v="2"/>
    <x v="4"/>
    <x v="4"/>
    <x v="1"/>
    <x v="7"/>
    <n v="410.74"/>
    <n v="5"/>
    <n v="0.15"/>
    <n v="64.53"/>
  </r>
  <r>
    <n v="7870"/>
    <s v="NZ-2022-537362"/>
    <x v="140"/>
    <d v="2022-12-03T00:00:00"/>
    <x v="4"/>
    <s v="Same Day"/>
    <s v="PH-6340"/>
    <s v="Phoenix Morrison"/>
    <x v="2"/>
    <x v="0"/>
    <x v="0"/>
    <x v="2"/>
    <x v="5"/>
    <n v="1422.55"/>
    <n v="1"/>
    <n v="0"/>
    <n v="315.08"/>
  </r>
  <r>
    <n v="7871"/>
    <s v="NZ-2024-570138"/>
    <x v="204"/>
    <d v="2024-01-18T00:00:00"/>
    <x v="2"/>
    <s v="Second Class"/>
    <s v="MA-6447"/>
    <s v="Maria Hayward"/>
    <x v="2"/>
    <x v="1"/>
    <x v="1"/>
    <x v="2"/>
    <x v="9"/>
    <n v="121.39"/>
    <n v="8"/>
    <n v="0.1"/>
    <n v="-0.89"/>
  </r>
  <r>
    <n v="7872"/>
    <s v="NZ-2024-179846"/>
    <x v="1300"/>
    <d v="2024-01-11T00:00:00"/>
    <x v="2"/>
    <s v="First Class"/>
    <s v="JO-1877"/>
    <s v="John Holland"/>
    <x v="2"/>
    <x v="2"/>
    <x v="2"/>
    <x v="1"/>
    <x v="7"/>
    <n v="1439.77"/>
    <n v="9"/>
    <n v="0.15"/>
    <n v="256.77999999999997"/>
  </r>
  <r>
    <n v="7873"/>
    <s v="NZ-2025-385382"/>
    <x v="861"/>
    <d v="2025-07-04T00:00:00"/>
    <x v="3"/>
    <s v="Second Class"/>
    <s v="MA-5036"/>
    <s v="Mark Poole"/>
    <x v="0"/>
    <x v="5"/>
    <x v="5"/>
    <x v="0"/>
    <x v="4"/>
    <n v="984.02"/>
    <n v="1"/>
    <n v="0.1"/>
    <n v="58.56"/>
  </r>
  <r>
    <n v="7874"/>
    <s v="NZ-2021-351085"/>
    <x v="299"/>
    <d v="2021-07-29T00:00:00"/>
    <x v="1"/>
    <s v="Same Day"/>
    <s v="PA-1348"/>
    <s v="Patrick Dillon"/>
    <x v="0"/>
    <x v="5"/>
    <x v="5"/>
    <x v="1"/>
    <x v="1"/>
    <n v="667.49"/>
    <n v="10"/>
    <n v="0"/>
    <n v="28.2"/>
  </r>
  <r>
    <n v="7875"/>
    <s v="NZ-2022-454205"/>
    <x v="552"/>
    <d v="2022-10-20T00:00:00"/>
    <x v="4"/>
    <s v="Second Class"/>
    <s v="JA-1409"/>
    <s v="Jane Freeth-Bary"/>
    <x v="1"/>
    <x v="9"/>
    <x v="6"/>
    <x v="0"/>
    <x v="0"/>
    <n v="588.58000000000004"/>
    <n v="4"/>
    <n v="0"/>
    <n v="114.72"/>
  </r>
  <r>
    <n v="7876"/>
    <s v="NZ-2022-392179"/>
    <x v="88"/>
    <d v="2022-09-30T00:00:00"/>
    <x v="4"/>
    <s v="Second Class"/>
    <s v="HA-1213"/>
    <s v="Hannah Williams"/>
    <x v="2"/>
    <x v="8"/>
    <x v="8"/>
    <x v="0"/>
    <x v="4"/>
    <n v="133.66999999999999"/>
    <n v="6"/>
    <n v="0.15"/>
    <n v="29.09"/>
  </r>
  <r>
    <n v="7877"/>
    <s v="NZ-2022-247718"/>
    <x v="551"/>
    <d v="2022-09-02T00:00:00"/>
    <x v="4"/>
    <s v="First Class"/>
    <s v="CA-4601"/>
    <s v="Caleb Jackson"/>
    <x v="0"/>
    <x v="9"/>
    <x v="6"/>
    <x v="1"/>
    <x v="8"/>
    <n v="1454.74"/>
    <n v="2"/>
    <n v="0"/>
    <n v="40.85"/>
  </r>
  <r>
    <n v="7878"/>
    <s v="NZ-2025-544068"/>
    <x v="295"/>
    <d v="2025-05-02T00:00:00"/>
    <x v="3"/>
    <s v="First Class"/>
    <s v="DA-9893"/>
    <s v="Daniel Mudgway-Eglinton"/>
    <x v="0"/>
    <x v="3"/>
    <x v="3"/>
    <x v="2"/>
    <x v="2"/>
    <n v="465.96"/>
    <n v="5"/>
    <n v="0.15"/>
    <n v="14.56"/>
  </r>
  <r>
    <n v="7879"/>
    <s v="NZ-2023-438655"/>
    <x v="361"/>
    <d v="2023-10-16T00:00:00"/>
    <x v="0"/>
    <s v="Same Day"/>
    <s v="SH-8597"/>
    <s v="Sharon McLean-Hills"/>
    <x v="0"/>
    <x v="2"/>
    <x v="2"/>
    <x v="1"/>
    <x v="7"/>
    <n v="821.29"/>
    <n v="4"/>
    <n v="0"/>
    <n v="73.22"/>
  </r>
  <r>
    <n v="7880"/>
    <s v="NZ-2022-858186"/>
    <x v="113"/>
    <d v="2022-06-13T00:00:00"/>
    <x v="4"/>
    <s v="First Class"/>
    <s v="EL-6192"/>
    <s v="Elaine Baker"/>
    <x v="1"/>
    <x v="3"/>
    <x v="3"/>
    <x v="1"/>
    <x v="8"/>
    <n v="981.13"/>
    <n v="7"/>
    <n v="0.15"/>
    <n v="78.87"/>
  </r>
  <r>
    <n v="7881"/>
    <s v="NZ-2023-772252"/>
    <x v="1083"/>
    <d v="2023-11-02T00:00:00"/>
    <x v="0"/>
    <s v="First Class"/>
    <s v="BR-1078"/>
    <s v="Bronwyn Davis"/>
    <x v="2"/>
    <x v="1"/>
    <x v="1"/>
    <x v="2"/>
    <x v="11"/>
    <n v="599.85"/>
    <n v="7"/>
    <n v="0.2"/>
    <n v="102.15"/>
  </r>
  <r>
    <n v="7882"/>
    <s v="NZ-2022-168499"/>
    <x v="760"/>
    <d v="2022-05-01T00:00:00"/>
    <x v="4"/>
    <s v="Second Class"/>
    <s v="BR-7929"/>
    <s v="Brianna Aitken"/>
    <x v="1"/>
    <x v="3"/>
    <x v="3"/>
    <x v="1"/>
    <x v="3"/>
    <n v="1258.55"/>
    <n v="10"/>
    <n v="0"/>
    <n v="185.26"/>
  </r>
  <r>
    <n v="7883"/>
    <s v="NZ-2022-162700"/>
    <x v="290"/>
    <d v="2023-01-03T00:00:00"/>
    <x v="0"/>
    <s v="Second Class"/>
    <s v="SA-1110"/>
    <s v="Samuel Cole"/>
    <x v="2"/>
    <x v="5"/>
    <x v="5"/>
    <x v="1"/>
    <x v="1"/>
    <n v="715.16"/>
    <n v="10"/>
    <n v="0"/>
    <n v="84.07"/>
  </r>
  <r>
    <n v="7884"/>
    <s v="NZ-2022-387687"/>
    <x v="878"/>
    <d v="2022-09-23T00:00:00"/>
    <x v="4"/>
    <s v="Same Day"/>
    <s v="GE-9025"/>
    <s v="Georgina Gillespie"/>
    <x v="2"/>
    <x v="5"/>
    <x v="5"/>
    <x v="1"/>
    <x v="3"/>
    <n v="923.55"/>
    <n v="2"/>
    <n v="0.1"/>
    <n v="35.270000000000003"/>
  </r>
  <r>
    <n v="7885"/>
    <s v="NZ-2023-724833"/>
    <x v="49"/>
    <d v="2023-09-08T00:00:00"/>
    <x v="0"/>
    <s v="Standard Class"/>
    <s v="BR-9352"/>
    <s v="Bruce Gordon"/>
    <x v="2"/>
    <x v="3"/>
    <x v="3"/>
    <x v="1"/>
    <x v="1"/>
    <n v="323.98"/>
    <n v="5"/>
    <n v="0.15"/>
    <n v="62.52"/>
  </r>
  <r>
    <n v="7886"/>
    <s v="NZ-2021-755528"/>
    <x v="303"/>
    <d v="2021-08-09T00:00:00"/>
    <x v="1"/>
    <s v="Standard Class"/>
    <s v="RO-9690"/>
    <s v="Robyn Taylor"/>
    <x v="1"/>
    <x v="9"/>
    <x v="6"/>
    <x v="0"/>
    <x v="0"/>
    <n v="1373.34"/>
    <n v="3"/>
    <n v="0.1"/>
    <n v="147.34"/>
  </r>
  <r>
    <n v="7887"/>
    <s v="NZ-2022-837687"/>
    <x v="437"/>
    <d v="2022-07-10T00:00:00"/>
    <x v="4"/>
    <s v="First Class"/>
    <s v="AN-2227"/>
    <s v="Andrew Dean-Beard"/>
    <x v="2"/>
    <x v="3"/>
    <x v="3"/>
    <x v="0"/>
    <x v="0"/>
    <n v="756.38"/>
    <n v="4"/>
    <n v="0.1"/>
    <n v="157.07"/>
  </r>
  <r>
    <n v="7888"/>
    <s v="NZ-2021-553719"/>
    <x v="778"/>
    <d v="2021-10-18T00:00:00"/>
    <x v="1"/>
    <s v="Same Day"/>
    <s v="TH-5371"/>
    <s v="Thomas Harris"/>
    <x v="2"/>
    <x v="7"/>
    <x v="7"/>
    <x v="2"/>
    <x v="2"/>
    <n v="901.76"/>
    <n v="3"/>
    <n v="0"/>
    <n v="199.77"/>
  </r>
  <r>
    <n v="7889"/>
    <s v="NZ-2024-764075"/>
    <x v="955"/>
    <d v="2024-03-13T00:00:00"/>
    <x v="2"/>
    <s v="Standard Class"/>
    <s v="NI-9763"/>
    <s v="Nicole Edwards-Fowler"/>
    <x v="1"/>
    <x v="6"/>
    <x v="6"/>
    <x v="0"/>
    <x v="6"/>
    <n v="59.55"/>
    <n v="10"/>
    <n v="0"/>
    <n v="15.74"/>
  </r>
  <r>
    <n v="7890"/>
    <s v="NZ-2022-653469"/>
    <x v="1311"/>
    <d v="2022-06-15T00:00:00"/>
    <x v="4"/>
    <s v="Second Class"/>
    <s v="AL-2108"/>
    <s v="Alexandra Ford"/>
    <x v="1"/>
    <x v="6"/>
    <x v="6"/>
    <x v="2"/>
    <x v="11"/>
    <n v="1300.5899999999999"/>
    <n v="8"/>
    <n v="0.1"/>
    <n v="9.51"/>
  </r>
  <r>
    <n v="7891"/>
    <s v="NZ-2024-911394"/>
    <x v="1280"/>
    <d v="2024-06-13T00:00:00"/>
    <x v="2"/>
    <s v="Same Day"/>
    <s v="GR-1936"/>
    <s v="Grant Tucker"/>
    <x v="0"/>
    <x v="1"/>
    <x v="1"/>
    <x v="1"/>
    <x v="7"/>
    <n v="533.41"/>
    <n v="9"/>
    <n v="0.2"/>
    <n v="93.63"/>
  </r>
  <r>
    <n v="7892"/>
    <s v="NZ-2024-893319"/>
    <x v="51"/>
    <d v="2024-09-23T00:00:00"/>
    <x v="2"/>
    <s v="Standard Class"/>
    <s v="JU-9349"/>
    <s v="Julie Dalton"/>
    <x v="2"/>
    <x v="6"/>
    <x v="6"/>
    <x v="0"/>
    <x v="10"/>
    <n v="1411.89"/>
    <n v="5"/>
    <n v="0"/>
    <n v="82.86"/>
  </r>
  <r>
    <n v="7893"/>
    <s v="NZ-2023-390740"/>
    <x v="744"/>
    <d v="2023-09-26T00:00:00"/>
    <x v="0"/>
    <s v="Same Day"/>
    <s v="TO-4523"/>
    <s v="Toby Moore"/>
    <x v="1"/>
    <x v="5"/>
    <x v="5"/>
    <x v="1"/>
    <x v="1"/>
    <n v="501.97"/>
    <n v="9"/>
    <n v="0"/>
    <n v="5.53"/>
  </r>
  <r>
    <n v="7894"/>
    <s v="NZ-2021-258643"/>
    <x v="80"/>
    <d v="2021-12-24T00:00:00"/>
    <x v="1"/>
    <s v="Second Class"/>
    <s v="DO-1258"/>
    <s v="Donna Kelly"/>
    <x v="0"/>
    <x v="7"/>
    <x v="7"/>
    <x v="2"/>
    <x v="2"/>
    <n v="1300.1600000000001"/>
    <n v="6"/>
    <n v="0"/>
    <n v="25.08"/>
  </r>
  <r>
    <n v="7895"/>
    <s v="NZ-2023-971087"/>
    <x v="91"/>
    <d v="2024-01-01T00:00:00"/>
    <x v="2"/>
    <s v="Same Day"/>
    <s v="SA-1188"/>
    <s v="Sandra Carson"/>
    <x v="1"/>
    <x v="9"/>
    <x v="6"/>
    <x v="1"/>
    <x v="1"/>
    <n v="670.38"/>
    <n v="3"/>
    <n v="0"/>
    <n v="171.39"/>
  </r>
  <r>
    <n v="7896"/>
    <s v="NZ-2022-288639"/>
    <x v="1180"/>
    <d v="2022-09-08T00:00:00"/>
    <x v="4"/>
    <s v="First Class"/>
    <s v="JA-9827"/>
    <s v="Jacob McMahon"/>
    <x v="0"/>
    <x v="9"/>
    <x v="6"/>
    <x v="2"/>
    <x v="2"/>
    <n v="83.01"/>
    <n v="2"/>
    <n v="0"/>
    <n v="5.74"/>
  </r>
  <r>
    <n v="7897"/>
    <s v="NZ-2023-984295"/>
    <x v="1208"/>
    <d v="2023-08-02T00:00:00"/>
    <x v="0"/>
    <s v="Second Class"/>
    <s v="SH-7876"/>
    <s v="Shirley Bright-Barrett"/>
    <x v="1"/>
    <x v="3"/>
    <x v="3"/>
    <x v="1"/>
    <x v="7"/>
    <n v="1427.8"/>
    <n v="4"/>
    <n v="0.1"/>
    <n v="2.1800000000000002"/>
  </r>
  <r>
    <n v="7898"/>
    <s v="NZ-2022-925092"/>
    <x v="645"/>
    <d v="2022-11-08T00:00:00"/>
    <x v="4"/>
    <s v="Same Day"/>
    <s v="JA-1764"/>
    <s v="Jamie Webster"/>
    <x v="2"/>
    <x v="1"/>
    <x v="1"/>
    <x v="2"/>
    <x v="5"/>
    <n v="347.5"/>
    <n v="2"/>
    <n v="0"/>
    <n v="3.3"/>
  </r>
  <r>
    <n v="7899"/>
    <s v="NZ-2023-726087"/>
    <x v="456"/>
    <d v="2023-10-25T00:00:00"/>
    <x v="0"/>
    <s v="First Class"/>
    <s v="KE-1507"/>
    <s v="Kerry Gray"/>
    <x v="1"/>
    <x v="7"/>
    <x v="7"/>
    <x v="0"/>
    <x v="6"/>
    <n v="68.94"/>
    <n v="9"/>
    <n v="0.1"/>
    <n v="17.48"/>
  </r>
  <r>
    <n v="7900"/>
    <s v="NZ-2024-373239"/>
    <x v="1042"/>
    <d v="2024-04-14T00:00:00"/>
    <x v="2"/>
    <s v="Standard Class"/>
    <s v="ME-8077"/>
    <s v="Megan Stevens"/>
    <x v="0"/>
    <x v="1"/>
    <x v="1"/>
    <x v="2"/>
    <x v="2"/>
    <n v="1073.8499999999999"/>
    <n v="2"/>
    <n v="0.1"/>
    <n v="156.87"/>
  </r>
  <r>
    <n v="7901"/>
    <s v="NZ-2023-739416"/>
    <x v="1317"/>
    <d v="2023-07-19T00:00:00"/>
    <x v="0"/>
    <s v="Same Day"/>
    <s v="MA-6673"/>
    <s v="Matthew Bowden"/>
    <x v="0"/>
    <x v="7"/>
    <x v="7"/>
    <x v="2"/>
    <x v="5"/>
    <n v="1369.08"/>
    <n v="6"/>
    <n v="0.15"/>
    <n v="153.72"/>
  </r>
  <r>
    <n v="7902"/>
    <s v="NZ-2025-311747"/>
    <x v="1139"/>
    <d v="2025-04-10T00:00:00"/>
    <x v="3"/>
    <s v="Standard Class"/>
    <s v="LU-6753"/>
    <s v="Lucy Beattie-Hubbard"/>
    <x v="0"/>
    <x v="9"/>
    <x v="6"/>
    <x v="2"/>
    <x v="2"/>
    <n v="818.15"/>
    <n v="7"/>
    <n v="0.2"/>
    <n v="117.7"/>
  </r>
  <r>
    <n v="7903"/>
    <s v="NZ-2024-760547"/>
    <x v="316"/>
    <d v="2024-08-08T00:00:00"/>
    <x v="2"/>
    <s v="Standard Class"/>
    <s v="DO-5632"/>
    <s v="Donald Small"/>
    <x v="2"/>
    <x v="6"/>
    <x v="6"/>
    <x v="1"/>
    <x v="8"/>
    <n v="135.9"/>
    <n v="1"/>
    <n v="0"/>
    <n v="28.82"/>
  </r>
  <r>
    <n v="7904"/>
    <s v="NZ-2024-445938"/>
    <x v="180"/>
    <d v="2024-07-04T00:00:00"/>
    <x v="2"/>
    <s v="First Class"/>
    <s v="TI-5961"/>
    <s v="Tina Saunders"/>
    <x v="2"/>
    <x v="8"/>
    <x v="8"/>
    <x v="0"/>
    <x v="10"/>
    <n v="438.03"/>
    <n v="3"/>
    <n v="0.1"/>
    <n v="62.8"/>
  </r>
  <r>
    <n v="7905"/>
    <s v="NZ-2023-570136"/>
    <x v="491"/>
    <d v="2023-02-19T00:00:00"/>
    <x v="0"/>
    <s v="Second Class"/>
    <s v="AM-6343"/>
    <s v="Amanda Marsh-Skinner"/>
    <x v="0"/>
    <x v="7"/>
    <x v="7"/>
    <x v="1"/>
    <x v="8"/>
    <n v="776.79"/>
    <n v="7"/>
    <n v="0.2"/>
    <n v="56.45"/>
  </r>
  <r>
    <n v="7906"/>
    <s v="NZ-2025-725288"/>
    <x v="1095"/>
    <d v="2025-05-24T00:00:00"/>
    <x v="3"/>
    <s v="Same Day"/>
    <s v="HO-6533"/>
    <s v="Holly O'Keefe"/>
    <x v="0"/>
    <x v="3"/>
    <x v="3"/>
    <x v="1"/>
    <x v="3"/>
    <n v="414.54"/>
    <n v="2"/>
    <n v="0.15"/>
    <n v="26.23"/>
  </r>
  <r>
    <n v="7907"/>
    <s v="NZ-2022-850997"/>
    <x v="798"/>
    <d v="2022-03-16T00:00:00"/>
    <x v="4"/>
    <s v="Standard Class"/>
    <s v="KE-1656"/>
    <s v="Keith Osborne"/>
    <x v="2"/>
    <x v="2"/>
    <x v="2"/>
    <x v="0"/>
    <x v="10"/>
    <n v="256.36"/>
    <n v="4"/>
    <n v="0.1"/>
    <n v="20.57"/>
  </r>
  <r>
    <n v="7908"/>
    <s v="NZ-2023-876564"/>
    <x v="82"/>
    <d v="2023-10-04T00:00:00"/>
    <x v="0"/>
    <s v="Standard Class"/>
    <s v="AM-4619"/>
    <s v="Amanda Scott"/>
    <x v="1"/>
    <x v="2"/>
    <x v="2"/>
    <x v="2"/>
    <x v="5"/>
    <n v="621.91"/>
    <n v="3"/>
    <n v="0"/>
    <n v="138.85"/>
  </r>
  <r>
    <n v="7909"/>
    <s v="NZ-2023-782406"/>
    <x v="573"/>
    <d v="2023-08-27T00:00:00"/>
    <x v="0"/>
    <s v="First Class"/>
    <s v="RU-3782"/>
    <s v="Russell Lucas"/>
    <x v="0"/>
    <x v="5"/>
    <x v="5"/>
    <x v="0"/>
    <x v="4"/>
    <n v="110.35"/>
    <n v="10"/>
    <n v="0"/>
    <n v="23.05"/>
  </r>
  <r>
    <n v="7910"/>
    <s v="NZ-2024-896135"/>
    <x v="1265"/>
    <d v="2024-12-06T00:00:00"/>
    <x v="2"/>
    <s v="First Class"/>
    <s v="ST-3715"/>
    <s v="Stephen Robb"/>
    <x v="0"/>
    <x v="7"/>
    <x v="7"/>
    <x v="2"/>
    <x v="2"/>
    <n v="980.11"/>
    <n v="6"/>
    <n v="0"/>
    <n v="227.1"/>
  </r>
  <r>
    <n v="7911"/>
    <s v="NZ-2022-251070"/>
    <x v="1198"/>
    <d v="2022-01-17T00:00:00"/>
    <x v="4"/>
    <s v="Standard Class"/>
    <s v="RO-7710"/>
    <s v="Rodney Gardner"/>
    <x v="1"/>
    <x v="9"/>
    <x v="6"/>
    <x v="0"/>
    <x v="10"/>
    <n v="733.33"/>
    <n v="7"/>
    <n v="0"/>
    <n v="93.5"/>
  </r>
  <r>
    <n v="7912"/>
    <s v="NZ-2025-758420"/>
    <x v="327"/>
    <d v="2025-02-02T00:00:00"/>
    <x v="3"/>
    <s v="First Class"/>
    <s v="MI-5477"/>
    <s v="Mila Morgan"/>
    <x v="2"/>
    <x v="3"/>
    <x v="3"/>
    <x v="1"/>
    <x v="7"/>
    <n v="458.49"/>
    <n v="9"/>
    <n v="0.2"/>
    <n v="93.19"/>
  </r>
  <r>
    <n v="7913"/>
    <s v="NZ-2023-232543"/>
    <x v="10"/>
    <d v="2023-09-13T00:00:00"/>
    <x v="0"/>
    <s v="Standard Class"/>
    <s v="MA-2444"/>
    <s v="Matthew McGill"/>
    <x v="2"/>
    <x v="0"/>
    <x v="0"/>
    <x v="1"/>
    <x v="1"/>
    <n v="363.4"/>
    <n v="4"/>
    <n v="0.15"/>
    <n v="79.989999999999995"/>
  </r>
  <r>
    <n v="7914"/>
    <s v="NZ-2024-824840"/>
    <x v="330"/>
    <d v="2024-02-12T00:00:00"/>
    <x v="2"/>
    <s v="Standard Class"/>
    <s v="SA-8043"/>
    <s v="Sarah Sheridan"/>
    <x v="1"/>
    <x v="0"/>
    <x v="0"/>
    <x v="0"/>
    <x v="10"/>
    <n v="808.35"/>
    <n v="10"/>
    <n v="0"/>
    <n v="164.91"/>
  </r>
  <r>
    <n v="7915"/>
    <s v="NZ-2021-346365"/>
    <x v="795"/>
    <d v="2021-08-20T00:00:00"/>
    <x v="1"/>
    <s v="Second Class"/>
    <s v="RI-7372"/>
    <s v="Richard Day"/>
    <x v="1"/>
    <x v="3"/>
    <x v="3"/>
    <x v="1"/>
    <x v="8"/>
    <n v="1453.53"/>
    <n v="9"/>
    <n v="0.15"/>
    <n v="266.60000000000002"/>
  </r>
  <r>
    <n v="7916"/>
    <s v="NZ-2023-953556"/>
    <x v="1006"/>
    <d v="2023-08-08T00:00:00"/>
    <x v="0"/>
    <s v="Second Class"/>
    <s v="WI-2327"/>
    <s v="William Woolley"/>
    <x v="2"/>
    <x v="7"/>
    <x v="7"/>
    <x v="1"/>
    <x v="8"/>
    <n v="1182.44"/>
    <n v="8"/>
    <n v="0.1"/>
    <n v="100.74"/>
  </r>
  <r>
    <n v="7917"/>
    <s v="NZ-2022-571183"/>
    <x v="1202"/>
    <d v="2022-04-24T00:00:00"/>
    <x v="4"/>
    <s v="First Class"/>
    <s v="MA-5119"/>
    <s v="Marion Low-Smith"/>
    <x v="1"/>
    <x v="4"/>
    <x v="4"/>
    <x v="1"/>
    <x v="7"/>
    <n v="834.51"/>
    <n v="9"/>
    <n v="0.1"/>
    <n v="53.89"/>
  </r>
  <r>
    <n v="7918"/>
    <s v="NZ-2024-214947"/>
    <x v="1113"/>
    <d v="2024-04-21T00:00:00"/>
    <x v="2"/>
    <s v="Second Class"/>
    <s v="WA-6711"/>
    <s v="Wayne Parker"/>
    <x v="2"/>
    <x v="5"/>
    <x v="5"/>
    <x v="2"/>
    <x v="11"/>
    <n v="1235.02"/>
    <n v="9"/>
    <n v="0.1"/>
    <n v="194.16"/>
  </r>
  <r>
    <n v="7919"/>
    <s v="NZ-2021-699090"/>
    <x v="1111"/>
    <d v="2021-08-01T00:00:00"/>
    <x v="1"/>
    <s v="Second Class"/>
    <s v="SA-5338"/>
    <s v="Sam Holdaway"/>
    <x v="2"/>
    <x v="6"/>
    <x v="6"/>
    <x v="0"/>
    <x v="0"/>
    <n v="640.34"/>
    <n v="6"/>
    <n v="0.1"/>
    <n v="57.64"/>
  </r>
  <r>
    <n v="7920"/>
    <s v="NZ-2023-329081"/>
    <x v="1421"/>
    <d v="2023-02-05T00:00:00"/>
    <x v="0"/>
    <s v="Second Class"/>
    <s v="HE-6992"/>
    <s v="Helen Francis"/>
    <x v="0"/>
    <x v="2"/>
    <x v="2"/>
    <x v="1"/>
    <x v="3"/>
    <n v="1259.6500000000001"/>
    <n v="9"/>
    <n v="0.1"/>
    <n v="141.01"/>
  </r>
  <r>
    <n v="7921"/>
    <s v="NZ-2024-790196"/>
    <x v="788"/>
    <d v="2024-11-19T00:00:00"/>
    <x v="2"/>
    <s v="Same Day"/>
    <s v="JA-2397"/>
    <s v="Janine Taylor-Ryan"/>
    <x v="2"/>
    <x v="6"/>
    <x v="6"/>
    <x v="0"/>
    <x v="4"/>
    <n v="98.85"/>
    <n v="10"/>
    <n v="0.1"/>
    <n v="15.41"/>
  </r>
  <r>
    <n v="7922"/>
    <s v="NZ-2022-201802"/>
    <x v="850"/>
    <d v="2022-04-04T00:00:00"/>
    <x v="4"/>
    <s v="First Class"/>
    <s v="RO-3787"/>
    <s v="Robyn Ford-Greig"/>
    <x v="1"/>
    <x v="6"/>
    <x v="6"/>
    <x v="2"/>
    <x v="11"/>
    <n v="1436.59"/>
    <n v="4"/>
    <n v="0.1"/>
    <n v="288.66000000000003"/>
  </r>
  <r>
    <n v="7923"/>
    <s v="NZ-2022-706510"/>
    <x v="173"/>
    <d v="2022-08-25T00:00:00"/>
    <x v="4"/>
    <s v="Second Class"/>
    <s v="EI-2656"/>
    <s v="Eilish Hansen"/>
    <x v="0"/>
    <x v="2"/>
    <x v="2"/>
    <x v="0"/>
    <x v="4"/>
    <n v="1235.18"/>
    <n v="2"/>
    <n v="0.1"/>
    <n v="187.18"/>
  </r>
  <r>
    <n v="7924"/>
    <s v="NZ-2022-909050"/>
    <x v="258"/>
    <d v="2022-10-22T00:00:00"/>
    <x v="4"/>
    <s v="First Class"/>
    <s v="TI-5997"/>
    <s v="Tia McMillan"/>
    <x v="1"/>
    <x v="8"/>
    <x v="8"/>
    <x v="1"/>
    <x v="8"/>
    <n v="917.54"/>
    <n v="1"/>
    <n v="0.1"/>
    <n v="136.04"/>
  </r>
  <r>
    <n v="7925"/>
    <s v="NZ-2023-572301"/>
    <x v="445"/>
    <d v="2023-03-27T00:00:00"/>
    <x v="0"/>
    <s v="Standard Class"/>
    <s v="KE-3825"/>
    <s v="Kelvin Funnell"/>
    <x v="2"/>
    <x v="2"/>
    <x v="2"/>
    <x v="1"/>
    <x v="1"/>
    <n v="1423.27"/>
    <n v="4"/>
    <n v="0.15"/>
    <n v="243.26"/>
  </r>
  <r>
    <n v="7926"/>
    <s v="NZ-2024-415712"/>
    <x v="122"/>
    <d v="2024-11-22T00:00:00"/>
    <x v="2"/>
    <s v="Standard Class"/>
    <s v="JU-1650"/>
    <s v="Julie Francis-Butler"/>
    <x v="0"/>
    <x v="2"/>
    <x v="2"/>
    <x v="1"/>
    <x v="8"/>
    <n v="668.3"/>
    <n v="3"/>
    <n v="0.15"/>
    <n v="33.96"/>
  </r>
  <r>
    <n v="7927"/>
    <s v="NZ-2021-713586"/>
    <x v="334"/>
    <d v="2021-08-20T00:00:00"/>
    <x v="1"/>
    <s v="Standard Class"/>
    <s v="TH-6008"/>
    <s v="Thomas Day-Martin"/>
    <x v="1"/>
    <x v="7"/>
    <x v="7"/>
    <x v="1"/>
    <x v="1"/>
    <n v="1009.81"/>
    <n v="5"/>
    <n v="0.15"/>
    <n v="152.99"/>
  </r>
  <r>
    <n v="7928"/>
    <s v="NZ-2025-272419"/>
    <x v="1000"/>
    <d v="2025-03-04T00:00:00"/>
    <x v="3"/>
    <s v="Standard Class"/>
    <s v="PA-4258"/>
    <s v="Paul Joe"/>
    <x v="1"/>
    <x v="2"/>
    <x v="2"/>
    <x v="1"/>
    <x v="7"/>
    <n v="42.44"/>
    <n v="2"/>
    <n v="0"/>
    <n v="7.87"/>
  </r>
  <r>
    <n v="7929"/>
    <s v="NZ-2024-588922"/>
    <x v="817"/>
    <d v="2024-08-23T00:00:00"/>
    <x v="2"/>
    <s v="First Class"/>
    <s v="GR-6457"/>
    <s v="Grace Francis"/>
    <x v="1"/>
    <x v="9"/>
    <x v="6"/>
    <x v="1"/>
    <x v="8"/>
    <n v="387.78"/>
    <n v="9"/>
    <n v="0"/>
    <n v="24.37"/>
  </r>
  <r>
    <n v="7930"/>
    <s v="NZ-2022-332500"/>
    <x v="1046"/>
    <d v="2022-09-22T00:00:00"/>
    <x v="4"/>
    <s v="Second Class"/>
    <s v="AV-6128"/>
    <s v="Ava Smith"/>
    <x v="0"/>
    <x v="8"/>
    <x v="8"/>
    <x v="0"/>
    <x v="4"/>
    <n v="1015.9"/>
    <n v="10"/>
    <n v="0"/>
    <n v="239.15"/>
  </r>
  <r>
    <n v="7931"/>
    <s v="NZ-2022-995050"/>
    <x v="255"/>
    <d v="2022-09-29T00:00:00"/>
    <x v="4"/>
    <s v="First Class"/>
    <s v="MI-4561"/>
    <s v="Michael Ryan"/>
    <x v="0"/>
    <x v="0"/>
    <x v="0"/>
    <x v="0"/>
    <x v="6"/>
    <n v="326.85000000000002"/>
    <n v="7"/>
    <n v="0"/>
    <n v="81.62"/>
  </r>
  <r>
    <n v="7932"/>
    <s v="NZ-2023-238235"/>
    <x v="254"/>
    <d v="2023-08-16T00:00:00"/>
    <x v="0"/>
    <s v="First Class"/>
    <s v="AN-4234"/>
    <s v="Andrew Morrison"/>
    <x v="0"/>
    <x v="0"/>
    <x v="0"/>
    <x v="1"/>
    <x v="3"/>
    <n v="100.31"/>
    <n v="10"/>
    <n v="0.2"/>
    <n v="5.1100000000000003"/>
  </r>
  <r>
    <n v="7933"/>
    <s v="NZ-2025-961458"/>
    <x v="750"/>
    <d v="2025-06-10T00:00:00"/>
    <x v="3"/>
    <s v="Same Day"/>
    <s v="JE-8849"/>
    <s v="Jennifer Adams"/>
    <x v="2"/>
    <x v="8"/>
    <x v="8"/>
    <x v="2"/>
    <x v="9"/>
    <n v="678.4"/>
    <n v="5"/>
    <n v="0.15"/>
    <n v="31.52"/>
  </r>
  <r>
    <n v="7934"/>
    <s v="NZ-2022-879236"/>
    <x v="734"/>
    <d v="2022-09-15T00:00:00"/>
    <x v="4"/>
    <s v="First Class"/>
    <s v="EL-1229"/>
    <s v="Ella Orchard"/>
    <x v="1"/>
    <x v="8"/>
    <x v="8"/>
    <x v="0"/>
    <x v="0"/>
    <n v="529.97"/>
    <n v="8"/>
    <n v="0.2"/>
    <n v="116.46"/>
  </r>
  <r>
    <n v="7935"/>
    <s v="NZ-2024-758103"/>
    <x v="947"/>
    <d v="2024-02-19T00:00:00"/>
    <x v="2"/>
    <s v="Same Day"/>
    <s v="CH-6348"/>
    <s v="Cheryl Clarke"/>
    <x v="0"/>
    <x v="0"/>
    <x v="0"/>
    <x v="2"/>
    <x v="11"/>
    <n v="1116.75"/>
    <n v="5"/>
    <n v="0.15"/>
    <n v="135.85"/>
  </r>
  <r>
    <n v="7936"/>
    <s v="NZ-2021-273664"/>
    <x v="323"/>
    <d v="2021-09-17T00:00:00"/>
    <x v="1"/>
    <s v="Second Class"/>
    <s v="GR-8870"/>
    <s v="Grace Hodson"/>
    <x v="2"/>
    <x v="5"/>
    <x v="5"/>
    <x v="0"/>
    <x v="6"/>
    <n v="508.05"/>
    <n v="5"/>
    <n v="0.1"/>
    <n v="15.21"/>
  </r>
  <r>
    <n v="7937"/>
    <s v="NZ-2024-954636"/>
    <x v="1062"/>
    <d v="2024-09-28T00:00:00"/>
    <x v="2"/>
    <s v="Second Class"/>
    <s v="MI-9525"/>
    <s v="Mikayla Potter"/>
    <x v="2"/>
    <x v="4"/>
    <x v="4"/>
    <x v="0"/>
    <x v="10"/>
    <n v="805.92"/>
    <n v="9"/>
    <n v="0.2"/>
    <n v="54.32"/>
  </r>
  <r>
    <n v="7938"/>
    <s v="NZ-2022-384754"/>
    <x v="614"/>
    <d v="2022-04-26T00:00:00"/>
    <x v="4"/>
    <s v="Same Day"/>
    <s v="TO-9967"/>
    <s v="Tom Crawford"/>
    <x v="2"/>
    <x v="1"/>
    <x v="1"/>
    <x v="0"/>
    <x v="10"/>
    <n v="346.39"/>
    <n v="3"/>
    <n v="0.15"/>
    <n v="11.58"/>
  </r>
  <r>
    <n v="7939"/>
    <s v="NZ-2022-769955"/>
    <x v="395"/>
    <d v="2022-07-02T00:00:00"/>
    <x v="4"/>
    <s v="Second Class"/>
    <s v="LI-1911"/>
    <s v="Linda Grant-Edwards"/>
    <x v="2"/>
    <x v="5"/>
    <x v="5"/>
    <x v="2"/>
    <x v="11"/>
    <n v="1355.63"/>
    <n v="10"/>
    <n v="0.1"/>
    <n v="240.02"/>
  </r>
  <r>
    <n v="7940"/>
    <s v="NZ-2025-929930"/>
    <x v="650"/>
    <d v="2025-03-25T00:00:00"/>
    <x v="3"/>
    <s v="Standard Class"/>
    <s v="CA-1460"/>
    <s v="Carl Forrest"/>
    <x v="2"/>
    <x v="9"/>
    <x v="6"/>
    <x v="2"/>
    <x v="9"/>
    <n v="300.33999999999997"/>
    <n v="7"/>
    <n v="0"/>
    <n v="38.380000000000003"/>
  </r>
  <r>
    <n v="7941"/>
    <s v="NZ-2024-900284"/>
    <x v="695"/>
    <d v="2024-11-25T00:00:00"/>
    <x v="2"/>
    <s v="Same Day"/>
    <s v="WI-1090"/>
    <s v="William Oliver"/>
    <x v="0"/>
    <x v="2"/>
    <x v="2"/>
    <x v="1"/>
    <x v="1"/>
    <n v="923.71"/>
    <n v="1"/>
    <n v="0"/>
    <n v="102.15"/>
  </r>
  <r>
    <n v="7942"/>
    <s v="NZ-2024-324964"/>
    <x v="1391"/>
    <d v="2024-05-19T00:00:00"/>
    <x v="2"/>
    <s v="Second Class"/>
    <s v="JO-2630"/>
    <s v="Jonathan Munro"/>
    <x v="1"/>
    <x v="8"/>
    <x v="8"/>
    <x v="0"/>
    <x v="0"/>
    <n v="963.4"/>
    <n v="6"/>
    <n v="0"/>
    <n v="250.04"/>
  </r>
  <r>
    <n v="7943"/>
    <s v="NZ-2021-479702"/>
    <x v="559"/>
    <d v="2021-09-22T00:00:00"/>
    <x v="1"/>
    <s v="First Class"/>
    <s v="MA-5223"/>
    <s v="Mark Taylor"/>
    <x v="2"/>
    <x v="6"/>
    <x v="6"/>
    <x v="2"/>
    <x v="9"/>
    <n v="1323.93"/>
    <n v="1"/>
    <n v="0"/>
    <n v="344.07"/>
  </r>
  <r>
    <n v="7944"/>
    <s v="NZ-2024-762130"/>
    <x v="756"/>
    <d v="2024-10-13T00:00:00"/>
    <x v="2"/>
    <s v="Same Day"/>
    <s v="LO-7966"/>
    <s v="Logan Gardner"/>
    <x v="1"/>
    <x v="6"/>
    <x v="6"/>
    <x v="1"/>
    <x v="8"/>
    <n v="532.08000000000004"/>
    <n v="10"/>
    <n v="0.15"/>
    <n v="65.12"/>
  </r>
  <r>
    <n v="7945"/>
    <s v="NZ-2022-732998"/>
    <x v="676"/>
    <d v="2022-04-09T00:00:00"/>
    <x v="4"/>
    <s v="Same Day"/>
    <s v="EL-1806"/>
    <s v="Ella Rush"/>
    <x v="1"/>
    <x v="4"/>
    <x v="4"/>
    <x v="2"/>
    <x v="9"/>
    <n v="134.47999999999999"/>
    <n v="10"/>
    <n v="0.1"/>
    <n v="34.5"/>
  </r>
  <r>
    <n v="7946"/>
    <s v="NZ-2023-133752"/>
    <x v="959"/>
    <d v="2023-07-12T00:00:00"/>
    <x v="0"/>
    <s v="Standard Class"/>
    <s v="JA-7464"/>
    <s v="James Zimmerman-Henderson"/>
    <x v="0"/>
    <x v="3"/>
    <x v="3"/>
    <x v="0"/>
    <x v="6"/>
    <n v="478.54"/>
    <n v="9"/>
    <n v="0.1"/>
    <n v="5.12"/>
  </r>
  <r>
    <n v="7947"/>
    <s v="NZ-2023-624246"/>
    <x v="1361"/>
    <d v="2023-09-01T00:00:00"/>
    <x v="0"/>
    <s v="Second Class"/>
    <s v="MA-3127"/>
    <s v="Mathew Rutherford"/>
    <x v="1"/>
    <x v="9"/>
    <x v="6"/>
    <x v="2"/>
    <x v="5"/>
    <n v="160.25"/>
    <n v="9"/>
    <n v="0.1"/>
    <n v="23.02"/>
  </r>
  <r>
    <n v="7948"/>
    <s v="NZ-2022-170965"/>
    <x v="957"/>
    <d v="2022-11-13T00:00:00"/>
    <x v="4"/>
    <s v="Second Class"/>
    <s v="CR-4428"/>
    <s v="Craig Peters-McEwen"/>
    <x v="1"/>
    <x v="1"/>
    <x v="1"/>
    <x v="1"/>
    <x v="1"/>
    <n v="1089.1199999999999"/>
    <n v="7"/>
    <n v="0.2"/>
    <n v="35.53"/>
  </r>
  <r>
    <n v="7949"/>
    <s v="NZ-2023-632057"/>
    <x v="69"/>
    <d v="2023-11-02T00:00:00"/>
    <x v="0"/>
    <s v="Same Day"/>
    <s v="GL-8391"/>
    <s v="Glenda McKay"/>
    <x v="1"/>
    <x v="2"/>
    <x v="2"/>
    <x v="0"/>
    <x v="6"/>
    <n v="456.19"/>
    <n v="6"/>
    <n v="0"/>
    <n v="51.26"/>
  </r>
  <r>
    <n v="7950"/>
    <s v="NZ-2021-579457"/>
    <x v="745"/>
    <d v="2021-12-18T00:00:00"/>
    <x v="1"/>
    <s v="Second Class"/>
    <s v="DY-4616"/>
    <s v="Dylan Stratton-Morris"/>
    <x v="2"/>
    <x v="6"/>
    <x v="6"/>
    <x v="0"/>
    <x v="4"/>
    <n v="422.79"/>
    <n v="1"/>
    <n v="0.1"/>
    <n v="61.74"/>
  </r>
  <r>
    <n v="7951"/>
    <s v="NZ-2022-746313"/>
    <x v="842"/>
    <d v="2022-06-06T00:00:00"/>
    <x v="4"/>
    <s v="Same Day"/>
    <s v="CH-2791"/>
    <s v="Christopher Rees"/>
    <x v="1"/>
    <x v="3"/>
    <x v="3"/>
    <x v="1"/>
    <x v="1"/>
    <n v="256.26"/>
    <n v="6"/>
    <n v="0"/>
    <n v="43.08"/>
  </r>
  <r>
    <n v="7952"/>
    <s v="NZ-2021-472859"/>
    <x v="585"/>
    <d v="2021-10-14T00:00:00"/>
    <x v="1"/>
    <s v="Standard Class"/>
    <s v="RA-4007"/>
    <s v="Rachel Kennedy-Fox"/>
    <x v="2"/>
    <x v="5"/>
    <x v="5"/>
    <x v="0"/>
    <x v="6"/>
    <n v="376.69"/>
    <n v="5"/>
    <n v="0"/>
    <n v="71.23"/>
  </r>
  <r>
    <n v="7953"/>
    <s v="NZ-2021-388237"/>
    <x v="17"/>
    <d v="2021-10-24T00:00:00"/>
    <x v="1"/>
    <s v="Second Class"/>
    <s v="KA-5499"/>
    <s v="Karen Read-Bowater"/>
    <x v="1"/>
    <x v="1"/>
    <x v="1"/>
    <x v="0"/>
    <x v="10"/>
    <n v="1060.07"/>
    <n v="7"/>
    <n v="0.2"/>
    <n v="-11.17"/>
  </r>
  <r>
    <n v="7954"/>
    <s v="NZ-2022-399301"/>
    <x v="381"/>
    <d v="2022-06-12T00:00:00"/>
    <x v="4"/>
    <s v="First Class"/>
    <s v="LA-3426"/>
    <s v="Lachlan Harris-Jenkins"/>
    <x v="1"/>
    <x v="6"/>
    <x v="6"/>
    <x v="2"/>
    <x v="5"/>
    <n v="507.72"/>
    <n v="6"/>
    <n v="0.1"/>
    <n v="111.12"/>
  </r>
  <r>
    <n v="7955"/>
    <s v="NZ-2024-672508"/>
    <x v="244"/>
    <d v="2025-01-02T00:00:00"/>
    <x v="3"/>
    <s v="First Class"/>
    <s v="JA-3005"/>
    <s v="Janine Way"/>
    <x v="0"/>
    <x v="3"/>
    <x v="3"/>
    <x v="1"/>
    <x v="3"/>
    <n v="886.5"/>
    <n v="10"/>
    <n v="0.1"/>
    <n v="96.89"/>
  </r>
  <r>
    <n v="7956"/>
    <s v="NZ-2023-310689"/>
    <x v="1064"/>
    <d v="2023-12-01T00:00:00"/>
    <x v="0"/>
    <s v="First Class"/>
    <s v="KI-1824"/>
    <s v="Kimberley Davis-McKay"/>
    <x v="0"/>
    <x v="2"/>
    <x v="2"/>
    <x v="2"/>
    <x v="9"/>
    <n v="1394.46"/>
    <n v="1"/>
    <n v="0"/>
    <n v="326.64"/>
  </r>
  <r>
    <n v="7957"/>
    <s v="NZ-2022-307520"/>
    <x v="1091"/>
    <d v="2022-11-27T00:00:00"/>
    <x v="4"/>
    <s v="Standard Class"/>
    <s v="WE-7759"/>
    <s v="Wendy Mitchell"/>
    <x v="1"/>
    <x v="1"/>
    <x v="1"/>
    <x v="2"/>
    <x v="9"/>
    <n v="579.74"/>
    <n v="6"/>
    <n v="0.15"/>
    <n v="22.88"/>
  </r>
  <r>
    <n v="7958"/>
    <s v="NZ-2022-264321"/>
    <x v="1436"/>
    <d v="2022-08-10T00:00:00"/>
    <x v="4"/>
    <s v="Second Class"/>
    <s v="KA-4520"/>
    <s v="Kaia George"/>
    <x v="2"/>
    <x v="6"/>
    <x v="6"/>
    <x v="1"/>
    <x v="3"/>
    <n v="955.82"/>
    <n v="10"/>
    <n v="0.1"/>
    <n v="-1.72"/>
  </r>
  <r>
    <n v="7959"/>
    <s v="NZ-2023-522344"/>
    <x v="6"/>
    <d v="2023-06-13T00:00:00"/>
    <x v="0"/>
    <s v="Standard Class"/>
    <s v="LO-9496"/>
    <s v="Logan Neal-Mudgway"/>
    <x v="1"/>
    <x v="2"/>
    <x v="2"/>
    <x v="0"/>
    <x v="6"/>
    <n v="185.02"/>
    <n v="9"/>
    <n v="0"/>
    <n v="11.59"/>
  </r>
  <r>
    <n v="7960"/>
    <s v="NZ-2024-382356"/>
    <x v="1402"/>
    <d v="2024-07-23T00:00:00"/>
    <x v="2"/>
    <s v="Standard Class"/>
    <s v="BE-3284"/>
    <s v="Benjamin Holland-Kendall"/>
    <x v="2"/>
    <x v="1"/>
    <x v="1"/>
    <x v="2"/>
    <x v="11"/>
    <n v="567.05999999999995"/>
    <n v="2"/>
    <n v="0.2"/>
    <n v="10.11"/>
  </r>
  <r>
    <n v="7961"/>
    <s v="NZ-2024-437979"/>
    <x v="171"/>
    <d v="2024-12-28T00:00:00"/>
    <x v="2"/>
    <s v="Same Day"/>
    <s v="CO-9302"/>
    <s v="Connor McDonald"/>
    <x v="1"/>
    <x v="0"/>
    <x v="0"/>
    <x v="1"/>
    <x v="3"/>
    <n v="595.22"/>
    <n v="4"/>
    <n v="0.1"/>
    <n v="-4.51"/>
  </r>
  <r>
    <n v="7962"/>
    <s v="NZ-2023-193427"/>
    <x v="516"/>
    <d v="2023-07-01T00:00:00"/>
    <x v="0"/>
    <s v="Same Day"/>
    <s v="AL-3378"/>
    <s v="Alison Prentice"/>
    <x v="1"/>
    <x v="1"/>
    <x v="1"/>
    <x v="0"/>
    <x v="4"/>
    <n v="123.74"/>
    <n v="8"/>
    <n v="0.2"/>
    <n v="0.48"/>
  </r>
  <r>
    <n v="7963"/>
    <s v="NZ-2021-188003"/>
    <x v="795"/>
    <d v="2021-08-17T00:00:00"/>
    <x v="1"/>
    <s v="Standard Class"/>
    <s v="SO-3939"/>
    <s v="Sonia Norton"/>
    <x v="2"/>
    <x v="9"/>
    <x v="6"/>
    <x v="1"/>
    <x v="1"/>
    <n v="465.11"/>
    <n v="3"/>
    <n v="0"/>
    <n v="50.35"/>
  </r>
  <r>
    <n v="7964"/>
    <s v="NZ-2024-329506"/>
    <x v="75"/>
    <d v="2024-11-23T00:00:00"/>
    <x v="2"/>
    <s v="Second Class"/>
    <s v="MA-3044"/>
    <s v="Matthew Thomas"/>
    <x v="1"/>
    <x v="3"/>
    <x v="3"/>
    <x v="1"/>
    <x v="1"/>
    <n v="1145.4100000000001"/>
    <n v="7"/>
    <n v="0.15"/>
    <n v="247.9"/>
  </r>
  <r>
    <n v="7965"/>
    <s v="NZ-2023-444082"/>
    <x v="1295"/>
    <d v="2023-11-14T00:00:00"/>
    <x v="0"/>
    <s v="First Class"/>
    <s v="AI-7733"/>
    <s v="Aimee Black"/>
    <x v="2"/>
    <x v="3"/>
    <x v="3"/>
    <x v="2"/>
    <x v="2"/>
    <n v="1084.69"/>
    <n v="4"/>
    <n v="0.2"/>
    <n v="71.2"/>
  </r>
  <r>
    <n v="7966"/>
    <s v="NZ-2022-292630"/>
    <x v="1031"/>
    <d v="2022-12-27T00:00:00"/>
    <x v="4"/>
    <s v="Same Day"/>
    <s v="EL-7853"/>
    <s v="Elizabeth Graham"/>
    <x v="1"/>
    <x v="8"/>
    <x v="8"/>
    <x v="2"/>
    <x v="2"/>
    <n v="329.79"/>
    <n v="9"/>
    <n v="0.2"/>
    <n v="-2.59"/>
  </r>
  <r>
    <n v="7967"/>
    <s v="NZ-2024-687205"/>
    <x v="714"/>
    <d v="2024-04-06T00:00:00"/>
    <x v="2"/>
    <s v="Same Day"/>
    <s v="RY-5232"/>
    <s v="Ryan Webster"/>
    <x v="2"/>
    <x v="0"/>
    <x v="0"/>
    <x v="0"/>
    <x v="6"/>
    <n v="1465.14"/>
    <n v="9"/>
    <n v="0.15"/>
    <n v="221.46"/>
  </r>
  <r>
    <n v="7968"/>
    <s v="NZ-2022-527269"/>
    <x v="192"/>
    <d v="2022-05-28T00:00:00"/>
    <x v="4"/>
    <s v="Same Day"/>
    <s v="PH-4502"/>
    <s v="Phillip Bishell"/>
    <x v="0"/>
    <x v="5"/>
    <x v="5"/>
    <x v="1"/>
    <x v="1"/>
    <n v="265.07"/>
    <n v="2"/>
    <n v="0.2"/>
    <n v="49.79"/>
  </r>
  <r>
    <n v="7969"/>
    <s v="NZ-2023-189337"/>
    <x v="796"/>
    <d v="2023-10-12T00:00:00"/>
    <x v="0"/>
    <s v="First Class"/>
    <s v="PE-9369"/>
    <s v="Peter Jensen"/>
    <x v="2"/>
    <x v="2"/>
    <x v="2"/>
    <x v="2"/>
    <x v="5"/>
    <n v="644.66999999999996"/>
    <n v="10"/>
    <n v="0"/>
    <n v="99.38"/>
  </r>
  <r>
    <n v="7970"/>
    <s v="NZ-2021-957195"/>
    <x v="329"/>
    <d v="2021-09-03T00:00:00"/>
    <x v="1"/>
    <s v="Same Day"/>
    <s v="WE-4445"/>
    <s v="Wendy Carter"/>
    <x v="0"/>
    <x v="5"/>
    <x v="5"/>
    <x v="1"/>
    <x v="7"/>
    <n v="1095.3800000000001"/>
    <n v="9"/>
    <n v="0.1"/>
    <n v="16.29"/>
  </r>
  <r>
    <n v="7971"/>
    <s v="NZ-2022-776608"/>
    <x v="381"/>
    <d v="2022-06-15T00:00:00"/>
    <x v="4"/>
    <s v="Standard Class"/>
    <s v="JE-9862"/>
    <s v="Jennifer Neal-Guy"/>
    <x v="0"/>
    <x v="1"/>
    <x v="1"/>
    <x v="1"/>
    <x v="1"/>
    <n v="41.48"/>
    <n v="5"/>
    <n v="0.15"/>
    <n v="2.77"/>
  </r>
  <r>
    <n v="7972"/>
    <s v="NZ-2025-377002"/>
    <x v="45"/>
    <d v="2025-03-09T00:00:00"/>
    <x v="3"/>
    <s v="First Class"/>
    <s v="HA-8261"/>
    <s v="Hayley Fowler"/>
    <x v="2"/>
    <x v="7"/>
    <x v="7"/>
    <x v="0"/>
    <x v="6"/>
    <n v="557.22"/>
    <n v="9"/>
    <n v="0.1"/>
    <n v="96.49"/>
  </r>
  <r>
    <n v="7973"/>
    <s v="NZ-2023-325167"/>
    <x v="467"/>
    <d v="2023-04-12T00:00:00"/>
    <x v="0"/>
    <s v="Second Class"/>
    <s v="EL-7041"/>
    <s v="Elizabeth Williams"/>
    <x v="1"/>
    <x v="7"/>
    <x v="7"/>
    <x v="0"/>
    <x v="10"/>
    <n v="1093.51"/>
    <n v="9"/>
    <n v="0.2"/>
    <n v="202.94"/>
  </r>
  <r>
    <n v="7974"/>
    <s v="NZ-2023-686824"/>
    <x v="445"/>
    <d v="2023-04-01T00:00:00"/>
    <x v="0"/>
    <s v="Same Day"/>
    <s v="DA-2157"/>
    <s v="Darryl Smith"/>
    <x v="1"/>
    <x v="5"/>
    <x v="5"/>
    <x v="1"/>
    <x v="1"/>
    <n v="669.95"/>
    <n v="3"/>
    <n v="0.15"/>
    <n v="58.6"/>
  </r>
  <r>
    <n v="7975"/>
    <s v="NZ-2024-370847"/>
    <x v="740"/>
    <d v="2024-01-26T00:00:00"/>
    <x v="2"/>
    <s v="Second Class"/>
    <s v="WI-2377"/>
    <s v="William Pedersen"/>
    <x v="1"/>
    <x v="3"/>
    <x v="3"/>
    <x v="2"/>
    <x v="5"/>
    <n v="1284.72"/>
    <n v="8"/>
    <n v="0.2"/>
    <n v="49.87"/>
  </r>
  <r>
    <n v="7976"/>
    <s v="NZ-2025-589381"/>
    <x v="1096"/>
    <d v="2025-06-23T00:00:00"/>
    <x v="3"/>
    <s v="Standard Class"/>
    <s v="LI-2800"/>
    <s v="Lisa Ward"/>
    <x v="1"/>
    <x v="5"/>
    <x v="5"/>
    <x v="1"/>
    <x v="7"/>
    <n v="500.78"/>
    <n v="8"/>
    <n v="0.2"/>
    <n v="108.83"/>
  </r>
  <r>
    <n v="7977"/>
    <s v="NZ-2022-691225"/>
    <x v="1412"/>
    <d v="2022-01-22T00:00:00"/>
    <x v="4"/>
    <s v="Same Day"/>
    <s v="GA-6188"/>
    <s v="Garry Ewart"/>
    <x v="0"/>
    <x v="5"/>
    <x v="5"/>
    <x v="2"/>
    <x v="5"/>
    <n v="702.71"/>
    <n v="10"/>
    <n v="0.2"/>
    <n v="73.709999999999994"/>
  </r>
  <r>
    <n v="7978"/>
    <s v="NZ-2024-602385"/>
    <x v="15"/>
    <d v="2024-06-26T00:00:00"/>
    <x v="2"/>
    <s v="Second Class"/>
    <s v="SU-6659"/>
    <s v="Suzanne Kay"/>
    <x v="2"/>
    <x v="5"/>
    <x v="5"/>
    <x v="1"/>
    <x v="3"/>
    <n v="1224.9000000000001"/>
    <n v="8"/>
    <n v="0.2"/>
    <n v="20.63"/>
  </r>
  <r>
    <n v="7979"/>
    <s v="NZ-2024-290191"/>
    <x v="984"/>
    <d v="2024-09-20T00:00:00"/>
    <x v="2"/>
    <s v="Second Class"/>
    <s v="JO-9533"/>
    <s v="Joel Horn"/>
    <x v="0"/>
    <x v="9"/>
    <x v="6"/>
    <x v="1"/>
    <x v="3"/>
    <n v="1473.94"/>
    <n v="8"/>
    <n v="0.15"/>
    <n v="13.47"/>
  </r>
  <r>
    <n v="7980"/>
    <s v="NZ-2023-221488"/>
    <x v="419"/>
    <d v="2023-09-01T00:00:00"/>
    <x v="0"/>
    <s v="First Class"/>
    <s v="WA-7609"/>
    <s v="Wayne Ham"/>
    <x v="1"/>
    <x v="8"/>
    <x v="8"/>
    <x v="0"/>
    <x v="6"/>
    <n v="1197.75"/>
    <n v="4"/>
    <n v="0.2"/>
    <n v="186.61"/>
  </r>
  <r>
    <n v="7981"/>
    <s v="NZ-2022-390989"/>
    <x v="971"/>
    <d v="2022-09-09T00:00:00"/>
    <x v="4"/>
    <s v="First Class"/>
    <s v="DA-3505"/>
    <s v="Daniel Brown-Stewart"/>
    <x v="1"/>
    <x v="0"/>
    <x v="0"/>
    <x v="1"/>
    <x v="3"/>
    <n v="789.62"/>
    <n v="10"/>
    <n v="0"/>
    <n v="84.58"/>
  </r>
  <r>
    <n v="7982"/>
    <s v="NZ-2024-510084"/>
    <x v="962"/>
    <d v="2024-08-03T00:00:00"/>
    <x v="2"/>
    <s v="Same Day"/>
    <s v="LU-7857"/>
    <s v="Luke McKenna-Matthews"/>
    <x v="1"/>
    <x v="2"/>
    <x v="2"/>
    <x v="0"/>
    <x v="6"/>
    <n v="637.84"/>
    <n v="3"/>
    <n v="0.2"/>
    <n v="109.82"/>
  </r>
  <r>
    <n v="7983"/>
    <s v="NZ-2025-548604"/>
    <x v="500"/>
    <d v="2025-02-02T00:00:00"/>
    <x v="3"/>
    <s v="Standard Class"/>
    <s v="AN-7092"/>
    <s v="Anthony Shaw"/>
    <x v="2"/>
    <x v="7"/>
    <x v="7"/>
    <x v="1"/>
    <x v="8"/>
    <n v="1229.5"/>
    <n v="10"/>
    <n v="0"/>
    <n v="24.76"/>
  </r>
  <r>
    <n v="7984"/>
    <s v="NZ-2023-303087"/>
    <x v="179"/>
    <d v="2023-07-24T00:00:00"/>
    <x v="0"/>
    <s v="Second Class"/>
    <s v="CA-4691"/>
    <s v="Carol Jamieson"/>
    <x v="1"/>
    <x v="7"/>
    <x v="7"/>
    <x v="0"/>
    <x v="0"/>
    <n v="1217.3699999999999"/>
    <n v="7"/>
    <n v="0"/>
    <n v="359.8"/>
  </r>
  <r>
    <n v="7985"/>
    <s v="NZ-2024-345174"/>
    <x v="499"/>
    <d v="2024-10-21T00:00:00"/>
    <x v="2"/>
    <s v="Standard Class"/>
    <s v="JU-3015"/>
    <s v="Judith Black"/>
    <x v="1"/>
    <x v="8"/>
    <x v="8"/>
    <x v="1"/>
    <x v="8"/>
    <n v="1254.6500000000001"/>
    <n v="2"/>
    <n v="0.2"/>
    <n v="254.39"/>
  </r>
  <r>
    <n v="7986"/>
    <s v="NZ-2024-935344"/>
    <x v="701"/>
    <d v="2024-06-25T00:00:00"/>
    <x v="2"/>
    <s v="First Class"/>
    <s v="AN-8682"/>
    <s v="Annabelle Stevens"/>
    <x v="1"/>
    <x v="8"/>
    <x v="8"/>
    <x v="0"/>
    <x v="0"/>
    <n v="1227.27"/>
    <n v="1"/>
    <n v="0.15"/>
    <n v="212.84"/>
  </r>
  <r>
    <n v="7987"/>
    <s v="NZ-2023-298761"/>
    <x v="959"/>
    <d v="2023-07-07T00:00:00"/>
    <x v="0"/>
    <s v="Standard Class"/>
    <s v="DA-9245"/>
    <s v="David Bartlett"/>
    <x v="0"/>
    <x v="0"/>
    <x v="0"/>
    <x v="1"/>
    <x v="7"/>
    <n v="689.86"/>
    <n v="6"/>
    <n v="0.2"/>
    <n v="51.36"/>
  </r>
  <r>
    <n v="7988"/>
    <s v="NZ-2022-624378"/>
    <x v="88"/>
    <d v="2022-09-25T00:00:00"/>
    <x v="4"/>
    <s v="Standard Class"/>
    <s v="RU-8469"/>
    <s v="Ruby McFarlane"/>
    <x v="2"/>
    <x v="8"/>
    <x v="8"/>
    <x v="0"/>
    <x v="0"/>
    <n v="1476.65"/>
    <n v="9"/>
    <n v="0.2"/>
    <n v="210.67"/>
  </r>
  <r>
    <n v="7989"/>
    <s v="NZ-2021-342797"/>
    <x v="1338"/>
    <d v="2021-11-29T00:00:00"/>
    <x v="1"/>
    <s v="Same Day"/>
    <s v="GE-5261"/>
    <s v="George Craig"/>
    <x v="1"/>
    <x v="3"/>
    <x v="3"/>
    <x v="1"/>
    <x v="1"/>
    <n v="885.98"/>
    <n v="8"/>
    <n v="0.2"/>
    <n v="-10.4"/>
  </r>
  <r>
    <n v="7990"/>
    <s v="NZ-2022-438832"/>
    <x v="371"/>
    <d v="2022-04-20T00:00:00"/>
    <x v="4"/>
    <s v="Second Class"/>
    <s v="AN-3391"/>
    <s v="Andrew Dixon-Jamieson"/>
    <x v="0"/>
    <x v="2"/>
    <x v="2"/>
    <x v="0"/>
    <x v="6"/>
    <n v="281.43"/>
    <n v="7"/>
    <n v="0"/>
    <n v="3.6"/>
  </r>
  <r>
    <n v="7991"/>
    <s v="NZ-2022-514417"/>
    <x v="273"/>
    <d v="2022-09-29T00:00:00"/>
    <x v="4"/>
    <s v="Second Class"/>
    <s v="ST-2000"/>
    <s v="Stephen Smith"/>
    <x v="2"/>
    <x v="2"/>
    <x v="2"/>
    <x v="2"/>
    <x v="11"/>
    <n v="1464.86"/>
    <n v="5"/>
    <n v="0"/>
    <n v="61.5"/>
  </r>
  <r>
    <n v="7992"/>
    <s v="NZ-2022-464689"/>
    <x v="1395"/>
    <d v="2022-12-18T00:00:00"/>
    <x v="4"/>
    <s v="Same Day"/>
    <s v="MA-8204"/>
    <s v="Matthew Bailey"/>
    <x v="2"/>
    <x v="9"/>
    <x v="6"/>
    <x v="0"/>
    <x v="0"/>
    <n v="1130.3699999999999"/>
    <n v="4"/>
    <n v="0"/>
    <n v="248.97"/>
  </r>
  <r>
    <n v="7993"/>
    <s v="NZ-2023-998791"/>
    <x v="451"/>
    <d v="2023-10-19T00:00:00"/>
    <x v="0"/>
    <s v="First Class"/>
    <s v="RA-3024"/>
    <s v="Raymond Waugh"/>
    <x v="1"/>
    <x v="0"/>
    <x v="0"/>
    <x v="2"/>
    <x v="9"/>
    <n v="955.28"/>
    <n v="4"/>
    <n v="0.1"/>
    <n v="128.08000000000001"/>
  </r>
  <r>
    <n v="7994"/>
    <s v="NZ-2025-442198"/>
    <x v="825"/>
    <d v="2025-04-22T00:00:00"/>
    <x v="3"/>
    <s v="Same Day"/>
    <s v="MA-7226"/>
    <s v="Mackenzie Morrison"/>
    <x v="2"/>
    <x v="0"/>
    <x v="0"/>
    <x v="2"/>
    <x v="5"/>
    <n v="1209.6400000000001"/>
    <n v="8"/>
    <n v="0.1"/>
    <n v="236.06"/>
  </r>
  <r>
    <n v="7995"/>
    <s v="NZ-2024-327385"/>
    <x v="218"/>
    <d v="2024-12-07T00:00:00"/>
    <x v="2"/>
    <s v="First Class"/>
    <s v="HE-7310"/>
    <s v="Henry Nielsen"/>
    <x v="0"/>
    <x v="1"/>
    <x v="1"/>
    <x v="0"/>
    <x v="10"/>
    <n v="798.53"/>
    <n v="6"/>
    <n v="0.15"/>
    <n v="159.13999999999999"/>
  </r>
  <r>
    <n v="7996"/>
    <s v="NZ-2022-891167"/>
    <x v="182"/>
    <d v="2022-02-01T00:00:00"/>
    <x v="4"/>
    <s v="Second Class"/>
    <s v="AS-3486"/>
    <s v="Ashlee Lloyd"/>
    <x v="2"/>
    <x v="2"/>
    <x v="2"/>
    <x v="0"/>
    <x v="6"/>
    <n v="488.09"/>
    <n v="7"/>
    <n v="0.15"/>
    <n v="13.26"/>
  </r>
  <r>
    <n v="7997"/>
    <s v="NZ-2023-853106"/>
    <x v="82"/>
    <d v="2023-09-30T00:00:00"/>
    <x v="0"/>
    <s v="Second Class"/>
    <s v="SA-1698"/>
    <s v="Samuel Bird"/>
    <x v="2"/>
    <x v="4"/>
    <x v="4"/>
    <x v="1"/>
    <x v="7"/>
    <n v="899.75"/>
    <n v="6"/>
    <n v="0"/>
    <n v="77.650000000000006"/>
  </r>
  <r>
    <n v="7998"/>
    <s v="NZ-2021-650281"/>
    <x v="418"/>
    <d v="2021-07-21T00:00:00"/>
    <x v="1"/>
    <s v="Same Day"/>
    <s v="AN-7367"/>
    <s v="Anthony Brown"/>
    <x v="2"/>
    <x v="7"/>
    <x v="7"/>
    <x v="0"/>
    <x v="4"/>
    <n v="1047.27"/>
    <n v="2"/>
    <n v="0"/>
    <n v="267.19"/>
  </r>
  <r>
    <n v="7999"/>
    <s v="NZ-2024-788443"/>
    <x v="558"/>
    <d v="2024-07-20T00:00:00"/>
    <x v="2"/>
    <s v="Standard Class"/>
    <s v="MI-1205"/>
    <s v="Michael Perano"/>
    <x v="1"/>
    <x v="7"/>
    <x v="7"/>
    <x v="1"/>
    <x v="8"/>
    <n v="1364.43"/>
    <n v="4"/>
    <n v="0.15"/>
    <n v="116.12"/>
  </r>
  <r>
    <n v="8000"/>
    <s v="NZ-2024-266231"/>
    <x v="1221"/>
    <d v="2024-12-29T00:00:00"/>
    <x v="2"/>
    <s v="Second Class"/>
    <s v="DO-5277"/>
    <s v="Donna Kerr"/>
    <x v="1"/>
    <x v="8"/>
    <x v="8"/>
    <x v="2"/>
    <x v="9"/>
    <n v="1426.59"/>
    <n v="8"/>
    <n v="0.1"/>
    <n v="30.68"/>
  </r>
  <r>
    <n v="8001"/>
    <s v="NZ-2022-321927"/>
    <x v="275"/>
    <d v="2022-12-23T00:00:00"/>
    <x v="4"/>
    <s v="Standard Class"/>
    <s v="MA-7591"/>
    <s v="Margaret Barnett"/>
    <x v="2"/>
    <x v="9"/>
    <x v="6"/>
    <x v="0"/>
    <x v="10"/>
    <n v="98.51"/>
    <n v="1"/>
    <n v="0"/>
    <n v="6.97"/>
  </r>
  <r>
    <n v="8002"/>
    <s v="NZ-2022-962329"/>
    <x v="553"/>
    <d v="2022-08-11T00:00:00"/>
    <x v="4"/>
    <s v="Second Class"/>
    <s v="TH-5564"/>
    <s v="Thomas Twidle-Browne"/>
    <x v="0"/>
    <x v="9"/>
    <x v="6"/>
    <x v="2"/>
    <x v="11"/>
    <n v="663.51"/>
    <n v="10"/>
    <n v="0"/>
    <n v="64.66"/>
  </r>
  <r>
    <n v="8003"/>
    <s v="NZ-2021-689542"/>
    <x v="675"/>
    <d v="2021-09-13T00:00:00"/>
    <x v="1"/>
    <s v="Second Class"/>
    <s v="DA-3816"/>
    <s v="Daniel Dalton"/>
    <x v="1"/>
    <x v="1"/>
    <x v="1"/>
    <x v="2"/>
    <x v="5"/>
    <n v="1350.5"/>
    <n v="5"/>
    <n v="0.2"/>
    <n v="256.77999999999997"/>
  </r>
  <r>
    <n v="8004"/>
    <s v="NZ-2023-814420"/>
    <x v="610"/>
    <d v="2024-01-03T00:00:00"/>
    <x v="2"/>
    <s v="First Class"/>
    <s v="LI-3620"/>
    <s v="Liam Perry"/>
    <x v="2"/>
    <x v="9"/>
    <x v="6"/>
    <x v="1"/>
    <x v="1"/>
    <n v="1467.79"/>
    <n v="9"/>
    <n v="0.2"/>
    <n v="115.15"/>
  </r>
  <r>
    <n v="8005"/>
    <s v="NZ-2023-170364"/>
    <x v="160"/>
    <d v="2023-07-31T00:00:00"/>
    <x v="0"/>
    <s v="Standard Class"/>
    <s v="CA-3770"/>
    <s v="Caleb Andrew"/>
    <x v="0"/>
    <x v="3"/>
    <x v="3"/>
    <x v="1"/>
    <x v="3"/>
    <n v="207.77"/>
    <n v="10"/>
    <n v="0.1"/>
    <n v="11.21"/>
  </r>
  <r>
    <n v="8006"/>
    <s v="NZ-2024-845249"/>
    <x v="157"/>
    <d v="2024-08-29T00:00:00"/>
    <x v="2"/>
    <s v="First Class"/>
    <s v="JO-6779"/>
    <s v="Joshua Jennings"/>
    <x v="0"/>
    <x v="0"/>
    <x v="0"/>
    <x v="1"/>
    <x v="7"/>
    <n v="416.61"/>
    <n v="6"/>
    <n v="0"/>
    <n v="65.16"/>
  </r>
  <r>
    <n v="8007"/>
    <s v="NZ-2022-413617"/>
    <x v="1129"/>
    <d v="2022-02-04T00:00:00"/>
    <x v="4"/>
    <s v="Same Day"/>
    <s v="BR-7722"/>
    <s v="Brendan Baldick"/>
    <x v="0"/>
    <x v="4"/>
    <x v="4"/>
    <x v="1"/>
    <x v="3"/>
    <n v="1122.5"/>
    <n v="10"/>
    <n v="0.1"/>
    <n v="99.46"/>
  </r>
  <r>
    <n v="8008"/>
    <s v="NZ-2021-582027"/>
    <x v="1165"/>
    <d v="2021-08-07T00:00:00"/>
    <x v="1"/>
    <s v="First Class"/>
    <s v="GI-3401"/>
    <s v="Gillian Barnett"/>
    <x v="1"/>
    <x v="6"/>
    <x v="6"/>
    <x v="0"/>
    <x v="0"/>
    <n v="1483.03"/>
    <n v="4"/>
    <n v="0.1"/>
    <n v="299.82"/>
  </r>
  <r>
    <n v="8009"/>
    <s v="NZ-2022-845222"/>
    <x v="927"/>
    <d v="2022-03-16T00:00:00"/>
    <x v="4"/>
    <s v="Same Day"/>
    <s v="JA-3158"/>
    <s v="Jacqueline Gilchrist-Scott"/>
    <x v="0"/>
    <x v="6"/>
    <x v="6"/>
    <x v="0"/>
    <x v="0"/>
    <n v="983.06"/>
    <n v="3"/>
    <n v="0.15"/>
    <n v="90.71"/>
  </r>
  <r>
    <n v="8010"/>
    <s v="NZ-2022-644778"/>
    <x v="354"/>
    <d v="2022-02-10T00:00:00"/>
    <x v="4"/>
    <s v="Same Day"/>
    <s v="JO-1533"/>
    <s v="Jonathan Wells-Orchard"/>
    <x v="1"/>
    <x v="9"/>
    <x v="6"/>
    <x v="2"/>
    <x v="5"/>
    <n v="282.81"/>
    <n v="1"/>
    <n v="0.2"/>
    <n v="36.28"/>
  </r>
  <r>
    <n v="8011"/>
    <s v="NZ-2024-912846"/>
    <x v="285"/>
    <d v="2024-05-13T00:00:00"/>
    <x v="2"/>
    <s v="Second Class"/>
    <s v="AM-3360"/>
    <s v="Amelia Cooksley"/>
    <x v="0"/>
    <x v="5"/>
    <x v="5"/>
    <x v="1"/>
    <x v="3"/>
    <n v="377.04"/>
    <n v="1"/>
    <n v="0"/>
    <n v="5.43"/>
  </r>
  <r>
    <n v="8012"/>
    <s v="NZ-2023-922538"/>
    <x v="10"/>
    <d v="2023-09-11T00:00:00"/>
    <x v="0"/>
    <s v="Same Day"/>
    <s v="JE-4210"/>
    <s v="Jessica Forbes"/>
    <x v="0"/>
    <x v="8"/>
    <x v="8"/>
    <x v="1"/>
    <x v="3"/>
    <n v="22.72"/>
    <n v="9"/>
    <n v="0.1"/>
    <n v="0.95"/>
  </r>
  <r>
    <n v="8013"/>
    <s v="NZ-2023-751477"/>
    <x v="94"/>
    <d v="2023-03-16T00:00:00"/>
    <x v="0"/>
    <s v="Second Class"/>
    <s v="TR-2508"/>
    <s v="Travis Middleton"/>
    <x v="1"/>
    <x v="2"/>
    <x v="2"/>
    <x v="2"/>
    <x v="5"/>
    <n v="651.12"/>
    <n v="2"/>
    <n v="0"/>
    <n v="98.42"/>
  </r>
  <r>
    <n v="8014"/>
    <s v="NZ-2024-635015"/>
    <x v="1346"/>
    <d v="2024-10-27T00:00:00"/>
    <x v="2"/>
    <s v="Second Class"/>
    <s v="IS-9400"/>
    <s v="Isaiah Rees"/>
    <x v="1"/>
    <x v="3"/>
    <x v="3"/>
    <x v="1"/>
    <x v="8"/>
    <n v="1247"/>
    <n v="8"/>
    <n v="0.2"/>
    <n v="9.7899999999999991"/>
  </r>
  <r>
    <n v="8015"/>
    <s v="NZ-2023-477317"/>
    <x v="704"/>
    <d v="2023-12-01T00:00:00"/>
    <x v="0"/>
    <s v="Standard Class"/>
    <s v="EM-2311"/>
    <s v="Emily Costello-Vercoe"/>
    <x v="2"/>
    <x v="3"/>
    <x v="3"/>
    <x v="0"/>
    <x v="6"/>
    <n v="359.68"/>
    <n v="9"/>
    <n v="0.1"/>
    <n v="42.57"/>
  </r>
  <r>
    <n v="8016"/>
    <s v="NZ-2023-609438"/>
    <x v="318"/>
    <d v="2023-03-30T00:00:00"/>
    <x v="0"/>
    <s v="First Class"/>
    <s v="GL-3457"/>
    <s v="Glenn Morrison"/>
    <x v="0"/>
    <x v="1"/>
    <x v="1"/>
    <x v="1"/>
    <x v="1"/>
    <n v="1060.72"/>
    <n v="3"/>
    <n v="0.2"/>
    <n v="91.3"/>
  </r>
  <r>
    <n v="8017"/>
    <s v="NZ-2025-608288"/>
    <x v="1283"/>
    <d v="2025-05-29T00:00:00"/>
    <x v="3"/>
    <s v="Second Class"/>
    <s v="SU-2202"/>
    <s v="Suzanne Thompson-Cook"/>
    <x v="0"/>
    <x v="0"/>
    <x v="0"/>
    <x v="2"/>
    <x v="2"/>
    <n v="1173.79"/>
    <n v="4"/>
    <n v="0.1"/>
    <n v="132.13"/>
  </r>
  <r>
    <n v="8018"/>
    <s v="NZ-2023-160818"/>
    <x v="1073"/>
    <d v="2023-06-06T00:00:00"/>
    <x v="0"/>
    <s v="Same Day"/>
    <s v="JO-4934"/>
    <s v="John Moran"/>
    <x v="1"/>
    <x v="2"/>
    <x v="2"/>
    <x v="0"/>
    <x v="6"/>
    <n v="362.25"/>
    <n v="10"/>
    <n v="0.2"/>
    <n v="66.78"/>
  </r>
  <r>
    <n v="8019"/>
    <s v="NZ-2023-227254"/>
    <x v="803"/>
    <d v="2023-05-09T00:00:00"/>
    <x v="0"/>
    <s v="First Class"/>
    <s v="SI-6095"/>
    <s v="Sienna Pratt-Bell"/>
    <x v="0"/>
    <x v="2"/>
    <x v="2"/>
    <x v="0"/>
    <x v="6"/>
    <n v="135.93"/>
    <n v="8"/>
    <n v="0"/>
    <n v="0.13"/>
  </r>
  <r>
    <n v="8020"/>
    <s v="NZ-2022-727475"/>
    <x v="769"/>
    <d v="2022-08-14T00:00:00"/>
    <x v="4"/>
    <s v="First Class"/>
    <s v="JA-8523"/>
    <s v="Jayden Currie"/>
    <x v="0"/>
    <x v="9"/>
    <x v="6"/>
    <x v="2"/>
    <x v="2"/>
    <n v="876.44"/>
    <n v="7"/>
    <n v="0.15"/>
    <n v="134.08000000000001"/>
  </r>
  <r>
    <n v="8021"/>
    <s v="NZ-2023-723151"/>
    <x v="1341"/>
    <d v="2023-03-08T00:00:00"/>
    <x v="0"/>
    <s v="Standard Class"/>
    <s v="GA-9626"/>
    <s v="Gary Taylor"/>
    <x v="2"/>
    <x v="1"/>
    <x v="1"/>
    <x v="2"/>
    <x v="9"/>
    <n v="358.17"/>
    <n v="6"/>
    <n v="0"/>
    <n v="76.430000000000007"/>
  </r>
  <r>
    <n v="8022"/>
    <s v="NZ-2025-866821"/>
    <x v="1283"/>
    <d v="2025-06-01T00:00:00"/>
    <x v="3"/>
    <s v="Same Day"/>
    <s v="BR-2882"/>
    <s v="Brian Harris"/>
    <x v="0"/>
    <x v="6"/>
    <x v="6"/>
    <x v="0"/>
    <x v="10"/>
    <n v="946.12"/>
    <n v="8"/>
    <n v="0"/>
    <n v="4.45"/>
  </r>
  <r>
    <n v="8023"/>
    <s v="NZ-2023-155160"/>
    <x v="1211"/>
    <d v="2023-10-01T00:00:00"/>
    <x v="0"/>
    <s v="Standard Class"/>
    <s v="LO-6856"/>
    <s v="Lorraine Nolan"/>
    <x v="1"/>
    <x v="7"/>
    <x v="7"/>
    <x v="2"/>
    <x v="11"/>
    <n v="1050.4000000000001"/>
    <n v="3"/>
    <n v="0"/>
    <n v="144.66"/>
  </r>
  <r>
    <n v="8024"/>
    <s v="NZ-2024-558053"/>
    <x v="801"/>
    <d v="2024-10-28T00:00:00"/>
    <x v="2"/>
    <s v="Standard Class"/>
    <s v="RI-6986"/>
    <s v="Richard Law"/>
    <x v="1"/>
    <x v="0"/>
    <x v="0"/>
    <x v="1"/>
    <x v="3"/>
    <n v="792.81"/>
    <n v="2"/>
    <n v="0.15"/>
    <n v="141.26"/>
  </r>
  <r>
    <n v="8025"/>
    <s v="NZ-2022-232880"/>
    <x v="1189"/>
    <d v="2022-03-24T00:00:00"/>
    <x v="4"/>
    <s v="First Class"/>
    <s v="RE-9813"/>
    <s v="Rex North"/>
    <x v="1"/>
    <x v="0"/>
    <x v="0"/>
    <x v="2"/>
    <x v="2"/>
    <n v="740.74"/>
    <n v="10"/>
    <n v="0"/>
    <n v="130.5"/>
  </r>
  <r>
    <n v="8026"/>
    <s v="NZ-2022-610806"/>
    <x v="1368"/>
    <d v="2022-06-17T00:00:00"/>
    <x v="4"/>
    <s v="Same Day"/>
    <s v="GL-8687"/>
    <s v="Glen Ward"/>
    <x v="2"/>
    <x v="7"/>
    <x v="7"/>
    <x v="2"/>
    <x v="2"/>
    <n v="276.89"/>
    <n v="10"/>
    <n v="0.1"/>
    <n v="-1.3"/>
  </r>
  <r>
    <n v="8027"/>
    <s v="NZ-2023-834683"/>
    <x v="433"/>
    <d v="2023-03-11T00:00:00"/>
    <x v="0"/>
    <s v="Second Class"/>
    <s v="SA-2849"/>
    <s v="Sarah Batchelar"/>
    <x v="0"/>
    <x v="4"/>
    <x v="4"/>
    <x v="2"/>
    <x v="11"/>
    <n v="844.31"/>
    <n v="3"/>
    <n v="0"/>
    <n v="242.34"/>
  </r>
  <r>
    <n v="8028"/>
    <s v="NZ-2022-434865"/>
    <x v="395"/>
    <d v="2022-06-30T00:00:00"/>
    <x v="4"/>
    <s v="Same Day"/>
    <s v="JA-1955"/>
    <s v="Jared Prentice"/>
    <x v="2"/>
    <x v="5"/>
    <x v="5"/>
    <x v="2"/>
    <x v="9"/>
    <n v="510.56"/>
    <n v="6"/>
    <n v="0.15"/>
    <n v="4.51"/>
  </r>
  <r>
    <n v="8029"/>
    <s v="NZ-2024-745464"/>
    <x v="1418"/>
    <d v="2024-05-15T00:00:00"/>
    <x v="2"/>
    <s v="Same Day"/>
    <s v="GR-4126"/>
    <s v="Grant O'Brien"/>
    <x v="1"/>
    <x v="6"/>
    <x v="6"/>
    <x v="2"/>
    <x v="11"/>
    <n v="677.42"/>
    <n v="7"/>
    <n v="0.15"/>
    <n v="30.1"/>
  </r>
  <r>
    <n v="8030"/>
    <s v="NZ-2021-562949"/>
    <x v="949"/>
    <d v="2021-08-21T00:00:00"/>
    <x v="1"/>
    <s v="Same Day"/>
    <s v="MA-3295"/>
    <s v="Matthew Ryan"/>
    <x v="2"/>
    <x v="0"/>
    <x v="0"/>
    <x v="1"/>
    <x v="8"/>
    <n v="1202.8900000000001"/>
    <n v="4"/>
    <n v="0.15"/>
    <n v="154.63999999999999"/>
  </r>
  <r>
    <n v="8031"/>
    <s v="NZ-2025-884029"/>
    <x v="543"/>
    <d v="2025-04-24T00:00:00"/>
    <x v="3"/>
    <s v="First Class"/>
    <s v="SU-9752"/>
    <s v="Summer Lewis-Weston"/>
    <x v="0"/>
    <x v="2"/>
    <x v="2"/>
    <x v="1"/>
    <x v="8"/>
    <n v="1135.08"/>
    <n v="8"/>
    <n v="0"/>
    <n v="111.54"/>
  </r>
  <r>
    <n v="8032"/>
    <s v="NZ-2022-360947"/>
    <x v="71"/>
    <d v="2022-04-19T00:00:00"/>
    <x v="4"/>
    <s v="Same Day"/>
    <s v="JO-2954"/>
    <s v="John Russell"/>
    <x v="0"/>
    <x v="7"/>
    <x v="7"/>
    <x v="1"/>
    <x v="8"/>
    <n v="319.57"/>
    <n v="5"/>
    <n v="0.1"/>
    <n v="26.84"/>
  </r>
  <r>
    <n v="8033"/>
    <s v="NZ-2024-324180"/>
    <x v="661"/>
    <d v="2024-02-22T00:00:00"/>
    <x v="2"/>
    <s v="Same Day"/>
    <s v="AN-2420"/>
    <s v="Angela Bruce"/>
    <x v="0"/>
    <x v="5"/>
    <x v="5"/>
    <x v="2"/>
    <x v="11"/>
    <n v="234.75"/>
    <n v="6"/>
    <n v="0.15"/>
    <n v="35.409999999999997"/>
  </r>
  <r>
    <n v="8034"/>
    <s v="NZ-2023-804210"/>
    <x v="593"/>
    <d v="2023-08-05T00:00:00"/>
    <x v="0"/>
    <s v="Second Class"/>
    <s v="SI-4603"/>
    <s v="Simon Campbell"/>
    <x v="2"/>
    <x v="8"/>
    <x v="8"/>
    <x v="0"/>
    <x v="0"/>
    <n v="34.590000000000003"/>
    <n v="1"/>
    <n v="0.2"/>
    <n v="1.97"/>
  </r>
  <r>
    <n v="8035"/>
    <s v="NZ-2024-669822"/>
    <x v="885"/>
    <d v="2024-01-11T00:00:00"/>
    <x v="2"/>
    <s v="Standard Class"/>
    <s v="MI-2058"/>
    <s v="Michele Walsh"/>
    <x v="2"/>
    <x v="1"/>
    <x v="1"/>
    <x v="0"/>
    <x v="10"/>
    <n v="349.61"/>
    <n v="7"/>
    <n v="0.15"/>
    <n v="45.4"/>
  </r>
  <r>
    <n v="8036"/>
    <s v="NZ-2023-399251"/>
    <x v="1130"/>
    <d v="2023-02-25T00:00:00"/>
    <x v="0"/>
    <s v="First Class"/>
    <s v="PH-2534"/>
    <s v="Phillip Thomas"/>
    <x v="2"/>
    <x v="8"/>
    <x v="8"/>
    <x v="0"/>
    <x v="0"/>
    <n v="525.52"/>
    <n v="4"/>
    <n v="0"/>
    <n v="134.41"/>
  </r>
  <r>
    <n v="8037"/>
    <s v="NZ-2021-271795"/>
    <x v="483"/>
    <d v="2021-09-23T00:00:00"/>
    <x v="1"/>
    <s v="Second Class"/>
    <s v="KA-5268"/>
    <s v="Karen Brown"/>
    <x v="2"/>
    <x v="2"/>
    <x v="2"/>
    <x v="0"/>
    <x v="0"/>
    <n v="1241.2"/>
    <n v="8"/>
    <n v="0.15"/>
    <n v="118.62"/>
  </r>
  <r>
    <n v="8038"/>
    <s v="NZ-2023-563297"/>
    <x v="319"/>
    <d v="2023-09-16T00:00:00"/>
    <x v="0"/>
    <s v="First Class"/>
    <s v="ST-3620"/>
    <s v="Stephen McDonald"/>
    <x v="1"/>
    <x v="5"/>
    <x v="5"/>
    <x v="1"/>
    <x v="7"/>
    <n v="1118.51"/>
    <n v="6"/>
    <n v="0.2"/>
    <n v="137.82"/>
  </r>
  <r>
    <n v="8039"/>
    <s v="NZ-2022-838346"/>
    <x v="343"/>
    <d v="2022-09-11T00:00:00"/>
    <x v="4"/>
    <s v="First Class"/>
    <s v="AN-8877"/>
    <s v="Anita Dalziel-Cook"/>
    <x v="1"/>
    <x v="4"/>
    <x v="4"/>
    <x v="1"/>
    <x v="7"/>
    <n v="354.55"/>
    <n v="8"/>
    <n v="0.2"/>
    <n v="53.44"/>
  </r>
  <r>
    <n v="8040"/>
    <s v="NZ-2022-155624"/>
    <x v="1176"/>
    <d v="2022-11-06T00:00:00"/>
    <x v="4"/>
    <s v="Standard Class"/>
    <s v="ST-6528"/>
    <s v="Stacey Berry"/>
    <x v="2"/>
    <x v="7"/>
    <x v="7"/>
    <x v="1"/>
    <x v="3"/>
    <n v="106.91"/>
    <n v="10"/>
    <n v="0.2"/>
    <n v="9.24"/>
  </r>
  <r>
    <n v="8041"/>
    <s v="NZ-2023-186342"/>
    <x v="877"/>
    <d v="2023-01-22T00:00:00"/>
    <x v="0"/>
    <s v="Standard Class"/>
    <s v="CL-7456"/>
    <s v="Claire Stewart-Hook"/>
    <x v="0"/>
    <x v="2"/>
    <x v="2"/>
    <x v="1"/>
    <x v="8"/>
    <n v="1100.6500000000001"/>
    <n v="7"/>
    <n v="0.15"/>
    <n v="6.2"/>
  </r>
  <r>
    <n v="8042"/>
    <s v="NZ-2022-104451"/>
    <x v="457"/>
    <d v="2022-07-17T00:00:00"/>
    <x v="4"/>
    <s v="Same Day"/>
    <s v="JA-5455"/>
    <s v="Jacob Harris"/>
    <x v="0"/>
    <x v="7"/>
    <x v="7"/>
    <x v="2"/>
    <x v="5"/>
    <n v="480.61"/>
    <n v="5"/>
    <n v="0"/>
    <n v="137.66999999999999"/>
  </r>
  <r>
    <n v="8043"/>
    <s v="NZ-2024-408359"/>
    <x v="1360"/>
    <d v="2024-10-15T00:00:00"/>
    <x v="2"/>
    <s v="First Class"/>
    <s v="FA-1517"/>
    <s v="Faith Davis"/>
    <x v="2"/>
    <x v="5"/>
    <x v="5"/>
    <x v="0"/>
    <x v="10"/>
    <n v="236.75"/>
    <n v="2"/>
    <n v="0"/>
    <n v="52.99"/>
  </r>
  <r>
    <n v="8044"/>
    <s v="NZ-2023-944028"/>
    <x v="298"/>
    <d v="2023-12-25T00:00:00"/>
    <x v="0"/>
    <s v="Second Class"/>
    <s v="CO-8359"/>
    <s v="Connor Gaskin"/>
    <x v="1"/>
    <x v="0"/>
    <x v="0"/>
    <x v="1"/>
    <x v="7"/>
    <n v="979.19"/>
    <n v="2"/>
    <n v="0.15"/>
    <n v="40.700000000000003"/>
  </r>
  <r>
    <n v="8045"/>
    <s v="NZ-2024-116648"/>
    <x v="459"/>
    <d v="2024-09-07T00:00:00"/>
    <x v="2"/>
    <s v="First Class"/>
    <s v="AL-1312"/>
    <s v="Alan Chandler"/>
    <x v="1"/>
    <x v="5"/>
    <x v="5"/>
    <x v="0"/>
    <x v="4"/>
    <n v="161.06"/>
    <n v="2"/>
    <n v="0"/>
    <n v="41.35"/>
  </r>
  <r>
    <n v="8046"/>
    <s v="NZ-2023-304691"/>
    <x v="813"/>
    <d v="2023-08-03T00:00:00"/>
    <x v="0"/>
    <s v="Standard Class"/>
    <s v="LA-6583"/>
    <s v="Lauren Sheridan-Pearson"/>
    <x v="0"/>
    <x v="4"/>
    <x v="4"/>
    <x v="0"/>
    <x v="4"/>
    <n v="725.54"/>
    <n v="9"/>
    <n v="0.1"/>
    <n v="89.69"/>
  </r>
  <r>
    <n v="8047"/>
    <s v="NZ-2022-717382"/>
    <x v="957"/>
    <d v="2022-11-14T00:00:00"/>
    <x v="4"/>
    <s v="Same Day"/>
    <s v="CH-4336"/>
    <s v="Cheryl Fulton"/>
    <x v="2"/>
    <x v="3"/>
    <x v="3"/>
    <x v="0"/>
    <x v="6"/>
    <n v="1207.19"/>
    <n v="6"/>
    <n v="0.2"/>
    <n v="229.37"/>
  </r>
  <r>
    <n v="8048"/>
    <s v="NZ-2022-801031"/>
    <x v="1262"/>
    <d v="2022-07-20T00:00:00"/>
    <x v="4"/>
    <s v="First Class"/>
    <s v="MI-6878"/>
    <s v="Michelle Jones"/>
    <x v="2"/>
    <x v="2"/>
    <x v="2"/>
    <x v="0"/>
    <x v="10"/>
    <n v="1497.94"/>
    <n v="8"/>
    <n v="0.1"/>
    <n v="-7.7"/>
  </r>
  <r>
    <n v="8049"/>
    <s v="NZ-2023-567227"/>
    <x v="1067"/>
    <d v="2023-12-14T00:00:00"/>
    <x v="0"/>
    <s v="Second Class"/>
    <s v="JA-4091"/>
    <s v="James Jones-Carr"/>
    <x v="1"/>
    <x v="4"/>
    <x v="4"/>
    <x v="2"/>
    <x v="11"/>
    <n v="826.37"/>
    <n v="3"/>
    <n v="0.1"/>
    <n v="33.99"/>
  </r>
  <r>
    <n v="8050"/>
    <s v="NZ-2022-488281"/>
    <x v="261"/>
    <d v="2022-08-11T00:00:00"/>
    <x v="4"/>
    <s v="First Class"/>
    <s v="GA-2305"/>
    <s v="Gary Crawford-Humphrey"/>
    <x v="1"/>
    <x v="9"/>
    <x v="6"/>
    <x v="1"/>
    <x v="1"/>
    <n v="874"/>
    <n v="9"/>
    <n v="0.15"/>
    <n v="134.75"/>
  </r>
  <r>
    <n v="8051"/>
    <s v="NZ-2025-736178"/>
    <x v="668"/>
    <d v="2025-02-19T00:00:00"/>
    <x v="3"/>
    <s v="Standard Class"/>
    <s v="EL-6239"/>
    <s v="Ella Scott"/>
    <x v="0"/>
    <x v="4"/>
    <x v="4"/>
    <x v="1"/>
    <x v="7"/>
    <n v="1322.89"/>
    <n v="8"/>
    <n v="0"/>
    <n v="38.4"/>
  </r>
  <r>
    <n v="8052"/>
    <s v="NZ-2024-431676"/>
    <x v="355"/>
    <d v="2024-10-08T00:00:00"/>
    <x v="2"/>
    <s v="Standard Class"/>
    <s v="LE-1408"/>
    <s v="Lee Matheson"/>
    <x v="1"/>
    <x v="5"/>
    <x v="5"/>
    <x v="2"/>
    <x v="2"/>
    <n v="585.37"/>
    <n v="8"/>
    <n v="0.2"/>
    <n v="39.64"/>
  </r>
  <r>
    <n v="8053"/>
    <s v="NZ-2023-947112"/>
    <x v="129"/>
    <d v="2023-04-01T00:00:00"/>
    <x v="0"/>
    <s v="Same Day"/>
    <s v="LU-7015"/>
    <s v="Luke Jackson"/>
    <x v="1"/>
    <x v="8"/>
    <x v="8"/>
    <x v="0"/>
    <x v="10"/>
    <n v="29.12"/>
    <n v="10"/>
    <n v="0.2"/>
    <n v="4.59"/>
  </r>
  <r>
    <n v="8054"/>
    <s v="NZ-2023-307210"/>
    <x v="1135"/>
    <d v="2023-03-16T00:00:00"/>
    <x v="0"/>
    <s v="Second Class"/>
    <s v="SA-2477"/>
    <s v="Samantha Simmons-Humphrey"/>
    <x v="2"/>
    <x v="5"/>
    <x v="5"/>
    <x v="1"/>
    <x v="1"/>
    <n v="1139.47"/>
    <n v="3"/>
    <n v="0.15"/>
    <n v="141.63999999999999"/>
  </r>
  <r>
    <n v="8055"/>
    <s v="NZ-2024-563464"/>
    <x v="885"/>
    <d v="2024-01-11T00:00:00"/>
    <x v="2"/>
    <s v="Standard Class"/>
    <s v="RO-3192"/>
    <s v="Ronald Thompson"/>
    <x v="2"/>
    <x v="5"/>
    <x v="5"/>
    <x v="1"/>
    <x v="1"/>
    <n v="1123.21"/>
    <n v="5"/>
    <n v="0.2"/>
    <n v="48.97"/>
  </r>
  <r>
    <n v="8056"/>
    <s v="NZ-2022-371050"/>
    <x v="1420"/>
    <d v="2022-07-31T00:00:00"/>
    <x v="4"/>
    <s v="Second Class"/>
    <s v="HE-3015"/>
    <s v="Helen Cunningham"/>
    <x v="0"/>
    <x v="5"/>
    <x v="5"/>
    <x v="0"/>
    <x v="0"/>
    <n v="852.66"/>
    <n v="4"/>
    <n v="0.1"/>
    <n v="116.88"/>
  </r>
  <r>
    <n v="8057"/>
    <s v="NZ-2023-158915"/>
    <x v="532"/>
    <d v="2023-12-31T00:00:00"/>
    <x v="0"/>
    <s v="Second Class"/>
    <s v="TE-1739"/>
    <s v="Teresa Ryan-Perano"/>
    <x v="2"/>
    <x v="0"/>
    <x v="0"/>
    <x v="2"/>
    <x v="11"/>
    <n v="766.25"/>
    <n v="2"/>
    <n v="0.2"/>
    <n v="79.28"/>
  </r>
  <r>
    <n v="8058"/>
    <s v="NZ-2023-478539"/>
    <x v="134"/>
    <d v="2023-01-07T00:00:00"/>
    <x v="0"/>
    <s v="Same Day"/>
    <s v="PE-1618"/>
    <s v="Peter McEwen"/>
    <x v="0"/>
    <x v="8"/>
    <x v="8"/>
    <x v="0"/>
    <x v="4"/>
    <n v="885.4"/>
    <n v="4"/>
    <n v="0.15"/>
    <n v="204.73"/>
  </r>
  <r>
    <n v="8059"/>
    <s v="NZ-2023-588429"/>
    <x v="1152"/>
    <d v="2023-09-24T00:00:00"/>
    <x v="0"/>
    <s v="First Class"/>
    <s v="VI-6113"/>
    <s v="Victoria Smith"/>
    <x v="1"/>
    <x v="0"/>
    <x v="0"/>
    <x v="1"/>
    <x v="1"/>
    <n v="617.35"/>
    <n v="5"/>
    <n v="0.2"/>
    <n v="111.57"/>
  </r>
  <r>
    <n v="8060"/>
    <s v="NZ-2024-606476"/>
    <x v="340"/>
    <d v="2024-05-02T00:00:00"/>
    <x v="2"/>
    <s v="Same Day"/>
    <s v="HE-6118"/>
    <s v="Helen Graham"/>
    <x v="2"/>
    <x v="1"/>
    <x v="1"/>
    <x v="2"/>
    <x v="2"/>
    <n v="664.16"/>
    <n v="5"/>
    <n v="0"/>
    <n v="26.8"/>
  </r>
  <r>
    <n v="8061"/>
    <s v="NZ-2024-250699"/>
    <x v="845"/>
    <d v="2024-09-27T00:00:00"/>
    <x v="2"/>
    <s v="Second Class"/>
    <s v="ST-7612"/>
    <s v="Stuart Stace"/>
    <x v="2"/>
    <x v="0"/>
    <x v="0"/>
    <x v="1"/>
    <x v="8"/>
    <n v="470.02"/>
    <n v="2"/>
    <n v="0.2"/>
    <n v="-8.23"/>
  </r>
  <r>
    <n v="8062"/>
    <s v="NZ-2023-803975"/>
    <x v="621"/>
    <d v="2023-06-05T00:00:00"/>
    <x v="0"/>
    <s v="First Class"/>
    <s v="GA-5492"/>
    <s v="Gary Andrew"/>
    <x v="2"/>
    <x v="0"/>
    <x v="0"/>
    <x v="0"/>
    <x v="0"/>
    <n v="497.35"/>
    <n v="6"/>
    <n v="0.2"/>
    <n v="17.329999999999998"/>
  </r>
  <r>
    <n v="8063"/>
    <s v="NZ-2022-856568"/>
    <x v="818"/>
    <d v="2022-08-22T00:00:00"/>
    <x v="4"/>
    <s v="First Class"/>
    <s v="PA-4120"/>
    <s v="Paige Arnott"/>
    <x v="2"/>
    <x v="4"/>
    <x v="4"/>
    <x v="1"/>
    <x v="7"/>
    <n v="655.97"/>
    <n v="7"/>
    <n v="0.15"/>
    <n v="88.84"/>
  </r>
  <r>
    <n v="8064"/>
    <s v="NZ-2024-218500"/>
    <x v="1020"/>
    <d v="2024-08-06T00:00:00"/>
    <x v="2"/>
    <s v="Second Class"/>
    <s v="CO-8690"/>
    <s v="Cody Morgan"/>
    <x v="1"/>
    <x v="7"/>
    <x v="7"/>
    <x v="1"/>
    <x v="8"/>
    <n v="143.59"/>
    <n v="8"/>
    <n v="0.15"/>
    <n v="20.14"/>
  </r>
  <r>
    <n v="8065"/>
    <s v="NZ-2023-481392"/>
    <x v="99"/>
    <d v="2023-11-06T00:00:00"/>
    <x v="0"/>
    <s v="First Class"/>
    <s v="SA-8749"/>
    <s v="Sarah Marfell"/>
    <x v="1"/>
    <x v="9"/>
    <x v="6"/>
    <x v="0"/>
    <x v="6"/>
    <n v="767"/>
    <n v="7"/>
    <n v="0"/>
    <n v="171.38"/>
  </r>
  <r>
    <n v="8066"/>
    <s v="NZ-2023-262912"/>
    <x v="735"/>
    <d v="2023-05-31T00:00:00"/>
    <x v="0"/>
    <s v="Second Class"/>
    <s v="JA-3924"/>
    <s v="Jack Smith"/>
    <x v="0"/>
    <x v="9"/>
    <x v="6"/>
    <x v="1"/>
    <x v="7"/>
    <n v="1237.9000000000001"/>
    <n v="5"/>
    <n v="0"/>
    <n v="124.04"/>
  </r>
  <r>
    <n v="8067"/>
    <s v="NZ-2024-771390"/>
    <x v="1243"/>
    <d v="2024-07-09T00:00:00"/>
    <x v="2"/>
    <s v="Standard Class"/>
    <s v="SU-4735"/>
    <s v="Summer Small-Davidson"/>
    <x v="0"/>
    <x v="3"/>
    <x v="3"/>
    <x v="2"/>
    <x v="9"/>
    <n v="1240.2"/>
    <n v="8"/>
    <n v="0.2"/>
    <n v="50.93"/>
  </r>
  <r>
    <n v="8068"/>
    <s v="NZ-2023-956735"/>
    <x v="305"/>
    <d v="2023-08-20T00:00:00"/>
    <x v="0"/>
    <s v="First Class"/>
    <s v="LU-4066"/>
    <s v="Lucy Jones"/>
    <x v="2"/>
    <x v="6"/>
    <x v="6"/>
    <x v="2"/>
    <x v="2"/>
    <n v="1020.04"/>
    <n v="8"/>
    <n v="0.2"/>
    <n v="149.76"/>
  </r>
  <r>
    <n v="8069"/>
    <s v="NZ-2025-297138"/>
    <x v="501"/>
    <d v="2025-07-06T00:00:00"/>
    <x v="3"/>
    <s v="First Class"/>
    <s v="CH-8111"/>
    <s v="Charlie Gill"/>
    <x v="0"/>
    <x v="6"/>
    <x v="6"/>
    <x v="0"/>
    <x v="6"/>
    <n v="214.24"/>
    <n v="9"/>
    <n v="0.2"/>
    <n v="-2.62"/>
  </r>
  <r>
    <n v="8070"/>
    <s v="NZ-2023-825314"/>
    <x v="869"/>
    <d v="2023-01-17T00:00:00"/>
    <x v="0"/>
    <s v="Same Day"/>
    <s v="NI-4522"/>
    <s v="Nicholas Smith"/>
    <x v="1"/>
    <x v="2"/>
    <x v="2"/>
    <x v="2"/>
    <x v="5"/>
    <n v="1397.68"/>
    <n v="10"/>
    <n v="0.15"/>
    <n v="141.78"/>
  </r>
  <r>
    <n v="8071"/>
    <s v="NZ-2025-687658"/>
    <x v="987"/>
    <d v="2025-03-06T00:00:00"/>
    <x v="3"/>
    <s v="Standard Class"/>
    <s v="EM-2665"/>
    <s v="Emma Marsh"/>
    <x v="0"/>
    <x v="0"/>
    <x v="0"/>
    <x v="0"/>
    <x v="4"/>
    <n v="583.59"/>
    <n v="4"/>
    <n v="0.1"/>
    <n v="6.3"/>
  </r>
  <r>
    <n v="8072"/>
    <s v="NZ-2024-791809"/>
    <x v="171"/>
    <d v="2025-01-03T00:00:00"/>
    <x v="3"/>
    <s v="First Class"/>
    <s v="IA-7634"/>
    <s v="Ian Smith"/>
    <x v="1"/>
    <x v="7"/>
    <x v="7"/>
    <x v="2"/>
    <x v="11"/>
    <n v="1253.94"/>
    <n v="9"/>
    <n v="0.2"/>
    <n v="254.36"/>
  </r>
  <r>
    <n v="8073"/>
    <s v="NZ-2023-596211"/>
    <x v="665"/>
    <d v="2023-04-18T00:00:00"/>
    <x v="0"/>
    <s v="First Class"/>
    <s v="LI-9167"/>
    <s v="Lilly Mitchell"/>
    <x v="2"/>
    <x v="4"/>
    <x v="4"/>
    <x v="2"/>
    <x v="2"/>
    <n v="644.45000000000005"/>
    <n v="4"/>
    <n v="0.2"/>
    <n v="63.48"/>
  </r>
  <r>
    <n v="8074"/>
    <s v="NZ-2022-796883"/>
    <x v="1192"/>
    <d v="2022-02-26T00:00:00"/>
    <x v="4"/>
    <s v="First Class"/>
    <s v="EL-7309"/>
    <s v="Eli West"/>
    <x v="2"/>
    <x v="8"/>
    <x v="8"/>
    <x v="2"/>
    <x v="9"/>
    <n v="635.1"/>
    <n v="9"/>
    <n v="0"/>
    <n v="89.57"/>
  </r>
  <r>
    <n v="8075"/>
    <s v="NZ-2025-391873"/>
    <x v="422"/>
    <d v="2025-05-08T00:00:00"/>
    <x v="3"/>
    <s v="Same Day"/>
    <s v="CA-7179"/>
    <s v="Carter Lucas"/>
    <x v="2"/>
    <x v="4"/>
    <x v="4"/>
    <x v="2"/>
    <x v="11"/>
    <n v="859.44"/>
    <n v="5"/>
    <n v="0.15"/>
    <n v="141.16"/>
  </r>
  <r>
    <n v="8076"/>
    <s v="NZ-2023-805394"/>
    <x v="1182"/>
    <d v="2023-05-20T00:00:00"/>
    <x v="0"/>
    <s v="Same Day"/>
    <s v="JA-5976"/>
    <s v="Jacqueline Gardiner-MacDonald"/>
    <x v="1"/>
    <x v="2"/>
    <x v="2"/>
    <x v="2"/>
    <x v="5"/>
    <n v="437.12"/>
    <n v="3"/>
    <n v="0.2"/>
    <n v="61.51"/>
  </r>
  <r>
    <n v="8077"/>
    <s v="NZ-2021-868014"/>
    <x v="334"/>
    <d v="2021-08-22T00:00:00"/>
    <x v="1"/>
    <s v="Same Day"/>
    <s v="DA-7258"/>
    <s v="Daniel Browne"/>
    <x v="1"/>
    <x v="9"/>
    <x v="6"/>
    <x v="1"/>
    <x v="7"/>
    <n v="1236.57"/>
    <n v="9"/>
    <n v="0.15"/>
    <n v="92.57"/>
  </r>
  <r>
    <n v="8078"/>
    <s v="NZ-2023-426653"/>
    <x v="1296"/>
    <d v="2023-03-19T00:00:00"/>
    <x v="0"/>
    <s v="First Class"/>
    <s v="GA-1991"/>
    <s v="Garry McEwen-Laing"/>
    <x v="1"/>
    <x v="4"/>
    <x v="4"/>
    <x v="2"/>
    <x v="2"/>
    <n v="462.28"/>
    <n v="9"/>
    <n v="0"/>
    <n v="49.66"/>
  </r>
  <r>
    <n v="8079"/>
    <s v="NZ-2024-320496"/>
    <x v="411"/>
    <d v="2024-10-29T00:00:00"/>
    <x v="2"/>
    <s v="Same Day"/>
    <s v="LI-7457"/>
    <s v="Linda McGregor"/>
    <x v="1"/>
    <x v="0"/>
    <x v="0"/>
    <x v="2"/>
    <x v="5"/>
    <n v="1490.19"/>
    <n v="3"/>
    <n v="0.2"/>
    <n v="112.15"/>
  </r>
  <r>
    <n v="8080"/>
    <s v="NZ-2021-281495"/>
    <x v="709"/>
    <d v="2021-07-31T00:00:00"/>
    <x v="1"/>
    <s v="Standard Class"/>
    <s v="JO-5618"/>
    <s v="Jordan Bush-Rutherford"/>
    <x v="2"/>
    <x v="5"/>
    <x v="5"/>
    <x v="2"/>
    <x v="2"/>
    <n v="417.22"/>
    <n v="7"/>
    <n v="0.2"/>
    <n v="82.98"/>
  </r>
  <r>
    <n v="8081"/>
    <s v="NZ-2023-797947"/>
    <x v="242"/>
    <d v="2023-05-02T00:00:00"/>
    <x v="0"/>
    <s v="Second Class"/>
    <s v="ST-8998"/>
    <s v="Stacey Morrison"/>
    <x v="0"/>
    <x v="4"/>
    <x v="4"/>
    <x v="1"/>
    <x v="3"/>
    <n v="639.47"/>
    <n v="5"/>
    <n v="0.15"/>
    <n v="106.92"/>
  </r>
  <r>
    <n v="8082"/>
    <s v="NZ-2022-456796"/>
    <x v="898"/>
    <d v="2022-11-17T00:00:00"/>
    <x v="4"/>
    <s v="Second Class"/>
    <s v="HE-5283"/>
    <s v="Heather O'Brien-May"/>
    <x v="1"/>
    <x v="1"/>
    <x v="1"/>
    <x v="2"/>
    <x v="2"/>
    <n v="816.16"/>
    <n v="9"/>
    <n v="0.1"/>
    <n v="171.5"/>
  </r>
  <r>
    <n v="8083"/>
    <s v="NZ-2024-539342"/>
    <x v="740"/>
    <d v="2024-01-30T00:00:00"/>
    <x v="2"/>
    <s v="First Class"/>
    <s v="WI-6120"/>
    <s v="Wiremu Crawford"/>
    <x v="1"/>
    <x v="6"/>
    <x v="6"/>
    <x v="1"/>
    <x v="1"/>
    <n v="1375.73"/>
    <n v="3"/>
    <n v="0"/>
    <n v="349.54"/>
  </r>
  <r>
    <n v="8084"/>
    <s v="NZ-2023-496086"/>
    <x v="856"/>
    <d v="2023-04-01T00:00:00"/>
    <x v="0"/>
    <s v="Same Day"/>
    <s v="JA-9042"/>
    <s v="James Baker-McLeod"/>
    <x v="1"/>
    <x v="7"/>
    <x v="7"/>
    <x v="2"/>
    <x v="9"/>
    <n v="540.73"/>
    <n v="1"/>
    <n v="0.15"/>
    <n v="5.74"/>
  </r>
  <r>
    <n v="8085"/>
    <s v="NZ-2024-482677"/>
    <x v="326"/>
    <d v="2024-09-08T00:00:00"/>
    <x v="2"/>
    <s v="First Class"/>
    <s v="AI-8374"/>
    <s v="Aiden Eglinton-Wheeler"/>
    <x v="1"/>
    <x v="5"/>
    <x v="5"/>
    <x v="2"/>
    <x v="5"/>
    <n v="150.43"/>
    <n v="10"/>
    <n v="0.15"/>
    <n v="28.67"/>
  </r>
  <r>
    <n v="8086"/>
    <s v="NZ-2021-669230"/>
    <x v="709"/>
    <d v="2021-07-28T00:00:00"/>
    <x v="1"/>
    <s v="Same Day"/>
    <s v="EL-7820"/>
    <s v="Ella Phillips"/>
    <x v="2"/>
    <x v="4"/>
    <x v="4"/>
    <x v="0"/>
    <x v="4"/>
    <n v="369.66"/>
    <n v="1"/>
    <n v="0"/>
    <n v="82.83"/>
  </r>
  <r>
    <n v="8087"/>
    <s v="NZ-2023-474590"/>
    <x v="541"/>
    <d v="2023-07-18T00:00:00"/>
    <x v="0"/>
    <s v="Same Day"/>
    <s v="SC-5066"/>
    <s v="Scott Tapp"/>
    <x v="2"/>
    <x v="0"/>
    <x v="0"/>
    <x v="0"/>
    <x v="4"/>
    <n v="353.38"/>
    <n v="9"/>
    <n v="0.2"/>
    <n v="63.93"/>
  </r>
  <r>
    <n v="8088"/>
    <s v="NZ-2024-210651"/>
    <x v="644"/>
    <d v="2024-10-19T00:00:00"/>
    <x v="2"/>
    <s v="Same Day"/>
    <s v="OL-8404"/>
    <s v="Oliver Brown"/>
    <x v="0"/>
    <x v="1"/>
    <x v="1"/>
    <x v="0"/>
    <x v="10"/>
    <n v="301.29000000000002"/>
    <n v="4"/>
    <n v="0.15"/>
    <n v="4.34"/>
  </r>
  <r>
    <n v="8089"/>
    <s v="NZ-2022-477805"/>
    <x v="11"/>
    <d v="2022-10-11T00:00:00"/>
    <x v="4"/>
    <s v="Standard Class"/>
    <s v="MI-3635"/>
    <s v="Michael Mason"/>
    <x v="0"/>
    <x v="4"/>
    <x v="4"/>
    <x v="0"/>
    <x v="10"/>
    <n v="767.93"/>
    <n v="6"/>
    <n v="0"/>
    <n v="24.67"/>
  </r>
  <r>
    <n v="8090"/>
    <s v="NZ-2024-644892"/>
    <x v="781"/>
    <d v="2024-05-11T00:00:00"/>
    <x v="2"/>
    <s v="First Class"/>
    <s v="DA-7434"/>
    <s v="David Holland"/>
    <x v="2"/>
    <x v="9"/>
    <x v="6"/>
    <x v="0"/>
    <x v="0"/>
    <n v="1318.39"/>
    <n v="7"/>
    <n v="0.2"/>
    <n v="101.8"/>
  </r>
  <r>
    <n v="8091"/>
    <s v="NZ-2021-409876"/>
    <x v="303"/>
    <d v="2021-08-11T00:00:00"/>
    <x v="1"/>
    <s v="Same Day"/>
    <s v="PA-8476"/>
    <s v="Paul Sixtus"/>
    <x v="2"/>
    <x v="0"/>
    <x v="0"/>
    <x v="0"/>
    <x v="0"/>
    <n v="50.23"/>
    <n v="3"/>
    <n v="0.2"/>
    <n v="6.97"/>
  </r>
  <r>
    <n v="8092"/>
    <s v="NZ-2025-288020"/>
    <x v="57"/>
    <d v="2025-04-06T00:00:00"/>
    <x v="3"/>
    <s v="Second Class"/>
    <s v="EM-4346"/>
    <s v="Emma Smith"/>
    <x v="0"/>
    <x v="0"/>
    <x v="0"/>
    <x v="2"/>
    <x v="2"/>
    <n v="907.32"/>
    <n v="9"/>
    <n v="0.15"/>
    <n v="64.59"/>
  </r>
  <r>
    <n v="8093"/>
    <s v="NZ-2024-909204"/>
    <x v="788"/>
    <d v="2024-11-23T00:00:00"/>
    <x v="2"/>
    <s v="Standard Class"/>
    <s v="CH-6678"/>
    <s v="Christopher McCormick"/>
    <x v="1"/>
    <x v="0"/>
    <x v="0"/>
    <x v="0"/>
    <x v="4"/>
    <n v="894.82"/>
    <n v="7"/>
    <n v="0.15"/>
    <n v="178.1"/>
  </r>
  <r>
    <n v="8094"/>
    <s v="NZ-2023-386263"/>
    <x v="998"/>
    <d v="2023-10-23T00:00:00"/>
    <x v="0"/>
    <s v="First Class"/>
    <s v="BR-3746"/>
    <s v="Brian Ryan"/>
    <x v="0"/>
    <x v="0"/>
    <x v="0"/>
    <x v="2"/>
    <x v="2"/>
    <n v="1099.5"/>
    <n v="1"/>
    <n v="0.2"/>
    <n v="109.33"/>
  </r>
  <r>
    <n v="8095"/>
    <s v="NZ-2022-448403"/>
    <x v="523"/>
    <d v="2022-07-18T00:00:00"/>
    <x v="4"/>
    <s v="Second Class"/>
    <s v="GR-2239"/>
    <s v="Gregory Coley"/>
    <x v="0"/>
    <x v="7"/>
    <x v="7"/>
    <x v="2"/>
    <x v="5"/>
    <n v="1416.96"/>
    <n v="4"/>
    <n v="0.1"/>
    <n v="232.23"/>
  </r>
  <r>
    <n v="8096"/>
    <s v="NZ-2021-705465"/>
    <x v="1019"/>
    <d v="2021-08-15T00:00:00"/>
    <x v="1"/>
    <s v="Standard Class"/>
    <s v="FI-7716"/>
    <s v="Fiona Smith"/>
    <x v="1"/>
    <x v="9"/>
    <x v="6"/>
    <x v="0"/>
    <x v="0"/>
    <n v="1421.45"/>
    <n v="10"/>
    <n v="0"/>
    <n v="176.42"/>
  </r>
  <r>
    <n v="8097"/>
    <s v="NZ-2023-500535"/>
    <x v="1341"/>
    <d v="2023-03-04T00:00:00"/>
    <x v="0"/>
    <s v="Standard Class"/>
    <s v="JE-7045"/>
    <s v="Jenna Thompson"/>
    <x v="1"/>
    <x v="5"/>
    <x v="5"/>
    <x v="2"/>
    <x v="9"/>
    <n v="1306.19"/>
    <n v="1"/>
    <n v="0.15"/>
    <n v="262.17"/>
  </r>
  <r>
    <n v="8098"/>
    <s v="NZ-2025-628730"/>
    <x v="919"/>
    <d v="2025-07-12T00:00:00"/>
    <x v="3"/>
    <s v="Same Day"/>
    <s v="AN-4619"/>
    <s v="Andrew O'Sullivan"/>
    <x v="2"/>
    <x v="9"/>
    <x v="6"/>
    <x v="2"/>
    <x v="11"/>
    <n v="523.75"/>
    <n v="10"/>
    <n v="0"/>
    <n v="97.83"/>
  </r>
  <r>
    <n v="8099"/>
    <s v="NZ-2024-690171"/>
    <x v="474"/>
    <d v="2024-01-27T00:00:00"/>
    <x v="2"/>
    <s v="Standard Class"/>
    <s v="TO-4485"/>
    <s v="Tony Hood"/>
    <x v="1"/>
    <x v="8"/>
    <x v="8"/>
    <x v="2"/>
    <x v="5"/>
    <n v="656.82"/>
    <n v="9"/>
    <n v="0.2"/>
    <n v="74.55"/>
  </r>
  <r>
    <n v="8100"/>
    <s v="NZ-2022-605294"/>
    <x v="1381"/>
    <d v="2022-09-22T00:00:00"/>
    <x v="4"/>
    <s v="Standard Class"/>
    <s v="MI-6705"/>
    <s v="Michael Smith"/>
    <x v="1"/>
    <x v="6"/>
    <x v="6"/>
    <x v="0"/>
    <x v="0"/>
    <n v="280.91000000000003"/>
    <n v="5"/>
    <n v="0"/>
    <n v="26.67"/>
  </r>
  <r>
    <n v="8101"/>
    <s v="NZ-2021-403326"/>
    <x v="530"/>
    <d v="2021-11-10T00:00:00"/>
    <x v="1"/>
    <s v="Second Class"/>
    <s v="ME-8269"/>
    <s v="Melissa Rowe"/>
    <x v="1"/>
    <x v="5"/>
    <x v="5"/>
    <x v="2"/>
    <x v="2"/>
    <n v="1493.33"/>
    <n v="3"/>
    <n v="0.2"/>
    <n v="207.48"/>
  </r>
  <r>
    <n v="8102"/>
    <s v="NZ-2025-689162"/>
    <x v="306"/>
    <d v="2025-05-23T00:00:00"/>
    <x v="3"/>
    <s v="First Class"/>
    <s v="MI-7421"/>
    <s v="Michael Harrison"/>
    <x v="1"/>
    <x v="0"/>
    <x v="0"/>
    <x v="2"/>
    <x v="9"/>
    <n v="115.14"/>
    <n v="2"/>
    <n v="0.15"/>
    <n v="12.81"/>
  </r>
  <r>
    <n v="8103"/>
    <s v="NZ-2023-214967"/>
    <x v="963"/>
    <d v="2023-12-30T00:00:00"/>
    <x v="0"/>
    <s v="Same Day"/>
    <s v="RI-9058"/>
    <s v="Richard Meads-Douglas"/>
    <x v="2"/>
    <x v="3"/>
    <x v="3"/>
    <x v="0"/>
    <x v="4"/>
    <n v="65.67"/>
    <n v="9"/>
    <n v="0.1"/>
    <n v="8.7899999999999991"/>
  </r>
  <r>
    <n v="8104"/>
    <s v="NZ-2025-317373"/>
    <x v="664"/>
    <d v="2025-01-22T00:00:00"/>
    <x v="3"/>
    <s v="Standard Class"/>
    <s v="DE-1668"/>
    <s v="Dean Parkes"/>
    <x v="1"/>
    <x v="8"/>
    <x v="8"/>
    <x v="2"/>
    <x v="2"/>
    <n v="887.86"/>
    <n v="10"/>
    <n v="0.1"/>
    <n v="187.95"/>
  </r>
  <r>
    <n v="8105"/>
    <s v="NZ-2023-599131"/>
    <x v="879"/>
    <d v="2023-08-28T00:00:00"/>
    <x v="0"/>
    <s v="Standard Class"/>
    <s v="EL-4513"/>
    <s v="Elise Reardon"/>
    <x v="1"/>
    <x v="7"/>
    <x v="7"/>
    <x v="2"/>
    <x v="5"/>
    <n v="866.68"/>
    <n v="10"/>
    <n v="0.15"/>
    <n v="21.11"/>
  </r>
  <r>
    <n v="8106"/>
    <s v="NZ-2022-397678"/>
    <x v="439"/>
    <d v="2022-07-26T00:00:00"/>
    <x v="4"/>
    <s v="Second Class"/>
    <s v="TA-2089"/>
    <s v="Tania Thomas-McCallum"/>
    <x v="0"/>
    <x v="5"/>
    <x v="5"/>
    <x v="2"/>
    <x v="2"/>
    <n v="582.92999999999995"/>
    <n v="10"/>
    <n v="0.2"/>
    <n v="34.22"/>
  </r>
  <r>
    <n v="8107"/>
    <s v="NZ-2022-595735"/>
    <x v="1369"/>
    <d v="2022-03-03T00:00:00"/>
    <x v="4"/>
    <s v="Second Class"/>
    <s v="SC-7680"/>
    <s v="Scott Smith-Strawbridge"/>
    <x v="1"/>
    <x v="7"/>
    <x v="7"/>
    <x v="2"/>
    <x v="2"/>
    <n v="520.88"/>
    <n v="5"/>
    <n v="0.1"/>
    <n v="65.47"/>
  </r>
  <r>
    <n v="8108"/>
    <s v="NZ-2024-106805"/>
    <x v="1299"/>
    <d v="2024-06-28T00:00:00"/>
    <x v="2"/>
    <s v="Second Class"/>
    <s v="ME-3389"/>
    <s v="Megan Alve"/>
    <x v="2"/>
    <x v="0"/>
    <x v="0"/>
    <x v="0"/>
    <x v="4"/>
    <n v="1080.5"/>
    <n v="10"/>
    <n v="0.1"/>
    <n v="136.38"/>
  </r>
  <r>
    <n v="8109"/>
    <s v="NZ-2022-573118"/>
    <x v="1311"/>
    <d v="2022-06-19T00:00:00"/>
    <x v="4"/>
    <s v="First Class"/>
    <s v="CL-2473"/>
    <s v="Claire Bond"/>
    <x v="0"/>
    <x v="3"/>
    <x v="3"/>
    <x v="0"/>
    <x v="6"/>
    <n v="322.86"/>
    <n v="3"/>
    <n v="0"/>
    <n v="43.07"/>
  </r>
  <r>
    <n v="8110"/>
    <s v="NZ-2024-130640"/>
    <x v="708"/>
    <d v="2024-09-27T00:00:00"/>
    <x v="2"/>
    <s v="Same Day"/>
    <s v="EM-7613"/>
    <s v="Emily Stewart"/>
    <x v="1"/>
    <x v="1"/>
    <x v="1"/>
    <x v="1"/>
    <x v="3"/>
    <n v="375.41"/>
    <n v="2"/>
    <n v="0"/>
    <n v="78.5"/>
  </r>
  <r>
    <n v="8111"/>
    <s v="NZ-2023-536998"/>
    <x v="978"/>
    <d v="2023-07-18T00:00:00"/>
    <x v="0"/>
    <s v="Standard Class"/>
    <s v="HE-3452"/>
    <s v="Heather Marshall"/>
    <x v="2"/>
    <x v="7"/>
    <x v="7"/>
    <x v="2"/>
    <x v="9"/>
    <n v="1006.76"/>
    <n v="6"/>
    <n v="0.15"/>
    <n v="28.52"/>
  </r>
  <r>
    <n v="8112"/>
    <s v="NZ-2025-162875"/>
    <x v="294"/>
    <d v="2025-01-11T00:00:00"/>
    <x v="3"/>
    <s v="Second Class"/>
    <s v="NI-3693"/>
    <s v="Nicola Jones"/>
    <x v="2"/>
    <x v="7"/>
    <x v="7"/>
    <x v="2"/>
    <x v="11"/>
    <n v="1432.39"/>
    <n v="10"/>
    <n v="0.2"/>
    <n v="70.66"/>
  </r>
  <r>
    <n v="8113"/>
    <s v="NZ-2022-997720"/>
    <x v="397"/>
    <d v="2022-11-22T00:00:00"/>
    <x v="4"/>
    <s v="Same Day"/>
    <s v="ST-4020"/>
    <s v="Steven Barnett"/>
    <x v="1"/>
    <x v="6"/>
    <x v="6"/>
    <x v="0"/>
    <x v="6"/>
    <n v="147.03"/>
    <n v="7"/>
    <n v="0.1"/>
    <n v="19.72"/>
  </r>
  <r>
    <n v="8114"/>
    <s v="NZ-2024-856722"/>
    <x v="1393"/>
    <d v="2024-03-29T00:00:00"/>
    <x v="2"/>
    <s v="Same Day"/>
    <s v="HE-6171"/>
    <s v="Helen Burgess"/>
    <x v="1"/>
    <x v="2"/>
    <x v="2"/>
    <x v="0"/>
    <x v="6"/>
    <n v="1337.15"/>
    <n v="10"/>
    <n v="0.1"/>
    <n v="202.24"/>
  </r>
  <r>
    <n v="8115"/>
    <s v="NZ-2022-715140"/>
    <x v="343"/>
    <d v="2022-09-14T00:00:00"/>
    <x v="4"/>
    <s v="Same Day"/>
    <s v="AN-8734"/>
    <s v="Anthony Phillips"/>
    <x v="1"/>
    <x v="1"/>
    <x v="1"/>
    <x v="2"/>
    <x v="9"/>
    <n v="247.49"/>
    <n v="5"/>
    <n v="0.1"/>
    <n v="59.52"/>
  </r>
  <r>
    <n v="8116"/>
    <s v="NZ-2022-405461"/>
    <x v="241"/>
    <d v="2022-10-14T00:00:00"/>
    <x v="4"/>
    <s v="Same Day"/>
    <s v="MI-6985"/>
    <s v="Mia Ward-Gillies"/>
    <x v="0"/>
    <x v="5"/>
    <x v="5"/>
    <x v="0"/>
    <x v="6"/>
    <n v="380.46"/>
    <n v="8"/>
    <n v="0.1"/>
    <n v="82.74"/>
  </r>
  <r>
    <n v="8117"/>
    <s v="NZ-2024-280278"/>
    <x v="1433"/>
    <d v="2024-04-21T00:00:00"/>
    <x v="2"/>
    <s v="Same Day"/>
    <s v="SI-2274"/>
    <s v="Simon Davey"/>
    <x v="1"/>
    <x v="4"/>
    <x v="4"/>
    <x v="0"/>
    <x v="0"/>
    <n v="1135.97"/>
    <n v="8"/>
    <n v="0"/>
    <n v="11.28"/>
  </r>
  <r>
    <n v="8118"/>
    <s v="NZ-2022-651985"/>
    <x v="1194"/>
    <d v="2022-07-25T00:00:00"/>
    <x v="4"/>
    <s v="First Class"/>
    <s v="AN-8011"/>
    <s v="Angel Pollard"/>
    <x v="2"/>
    <x v="0"/>
    <x v="0"/>
    <x v="0"/>
    <x v="6"/>
    <n v="291.8"/>
    <n v="9"/>
    <n v="0.2"/>
    <n v="34.380000000000003"/>
  </r>
  <r>
    <n v="8119"/>
    <s v="NZ-2022-507086"/>
    <x v="1324"/>
    <d v="2022-03-23T00:00:00"/>
    <x v="4"/>
    <s v="Second Class"/>
    <s v="AR-2702"/>
    <s v="Aroha Hills"/>
    <x v="0"/>
    <x v="0"/>
    <x v="0"/>
    <x v="1"/>
    <x v="8"/>
    <n v="145.22999999999999"/>
    <n v="9"/>
    <n v="0.1"/>
    <n v="34.619999999999997"/>
  </r>
  <r>
    <n v="8120"/>
    <s v="NZ-2022-765013"/>
    <x v="103"/>
    <d v="2022-02-14T00:00:00"/>
    <x v="4"/>
    <s v="First Class"/>
    <s v="RE-9531"/>
    <s v="Regan Foote"/>
    <x v="1"/>
    <x v="1"/>
    <x v="1"/>
    <x v="2"/>
    <x v="11"/>
    <n v="85.58"/>
    <n v="4"/>
    <n v="0"/>
    <n v="5.64"/>
  </r>
  <r>
    <n v="8121"/>
    <s v="NZ-2024-954473"/>
    <x v="149"/>
    <d v="2024-11-26T00:00:00"/>
    <x v="2"/>
    <s v="First Class"/>
    <s v="JO-3289"/>
    <s v="John Hughes"/>
    <x v="1"/>
    <x v="3"/>
    <x v="3"/>
    <x v="0"/>
    <x v="6"/>
    <n v="1306.08"/>
    <n v="10"/>
    <n v="0.1"/>
    <n v="81.52"/>
  </r>
  <r>
    <n v="8122"/>
    <s v="NZ-2021-745510"/>
    <x v="117"/>
    <d v="2021-11-18T00:00:00"/>
    <x v="1"/>
    <s v="Standard Class"/>
    <s v="JA-7193"/>
    <s v="Jacob Kelly"/>
    <x v="1"/>
    <x v="6"/>
    <x v="6"/>
    <x v="2"/>
    <x v="9"/>
    <n v="905.02"/>
    <n v="5"/>
    <n v="0.1"/>
    <n v="63.86"/>
  </r>
  <r>
    <n v="8123"/>
    <s v="NZ-2024-168317"/>
    <x v="1267"/>
    <d v="2024-07-24T00:00:00"/>
    <x v="2"/>
    <s v="First Class"/>
    <s v="EL-1022"/>
    <s v="Ella Hoare"/>
    <x v="1"/>
    <x v="7"/>
    <x v="7"/>
    <x v="0"/>
    <x v="10"/>
    <n v="231.18"/>
    <n v="7"/>
    <n v="0"/>
    <n v="63.3"/>
  </r>
  <r>
    <n v="8124"/>
    <s v="NZ-2024-102588"/>
    <x v="125"/>
    <d v="2024-04-25T00:00:00"/>
    <x v="2"/>
    <s v="First Class"/>
    <s v="AN-9845"/>
    <s v="Annette Cole"/>
    <x v="1"/>
    <x v="3"/>
    <x v="3"/>
    <x v="0"/>
    <x v="0"/>
    <n v="1234.1300000000001"/>
    <n v="6"/>
    <n v="0.15"/>
    <n v="18.38"/>
  </r>
  <r>
    <n v="8125"/>
    <s v="NZ-2024-964747"/>
    <x v="1112"/>
    <d v="2024-10-11T00:00:00"/>
    <x v="2"/>
    <s v="Same Day"/>
    <s v="RU-6217"/>
    <s v="Ruby Meredith"/>
    <x v="0"/>
    <x v="5"/>
    <x v="5"/>
    <x v="0"/>
    <x v="0"/>
    <n v="840.93"/>
    <n v="1"/>
    <n v="0"/>
    <n v="222.67"/>
  </r>
  <r>
    <n v="8126"/>
    <s v="NZ-2023-696618"/>
    <x v="143"/>
    <d v="2023-04-01T00:00:00"/>
    <x v="0"/>
    <s v="Standard Class"/>
    <s v="NA-2840"/>
    <s v="Nathan Lewis"/>
    <x v="2"/>
    <x v="0"/>
    <x v="0"/>
    <x v="2"/>
    <x v="11"/>
    <n v="804.73"/>
    <n v="4"/>
    <n v="0.2"/>
    <n v="172.15"/>
  </r>
  <r>
    <n v="8127"/>
    <s v="NZ-2023-320889"/>
    <x v="468"/>
    <d v="2023-06-18T00:00:00"/>
    <x v="0"/>
    <s v="Same Day"/>
    <s v="AN-4183"/>
    <s v="Andrew Morrison"/>
    <x v="2"/>
    <x v="2"/>
    <x v="2"/>
    <x v="1"/>
    <x v="1"/>
    <n v="164.32"/>
    <n v="10"/>
    <n v="0"/>
    <n v="40.630000000000003"/>
  </r>
  <r>
    <n v="8128"/>
    <s v="NZ-2023-122904"/>
    <x v="593"/>
    <d v="2023-08-02T00:00:00"/>
    <x v="0"/>
    <s v="First Class"/>
    <s v="KY-8230"/>
    <s v="Kyle Waugh"/>
    <x v="0"/>
    <x v="8"/>
    <x v="8"/>
    <x v="0"/>
    <x v="6"/>
    <n v="248.3"/>
    <n v="6"/>
    <n v="0"/>
    <n v="6.19"/>
  </r>
  <r>
    <n v="8129"/>
    <s v="NZ-2021-257654"/>
    <x v="249"/>
    <d v="2022-01-01T00:00:00"/>
    <x v="4"/>
    <s v="First Class"/>
    <s v="DE-8219"/>
    <s v="Denise McIntosh"/>
    <x v="1"/>
    <x v="0"/>
    <x v="0"/>
    <x v="1"/>
    <x v="3"/>
    <n v="983.66"/>
    <n v="1"/>
    <n v="0"/>
    <n v="63.22"/>
  </r>
  <r>
    <n v="8130"/>
    <s v="NZ-2023-539859"/>
    <x v="522"/>
    <d v="2023-01-02T00:00:00"/>
    <x v="0"/>
    <s v="Same Day"/>
    <s v="WA-6505"/>
    <s v="Warren Pratt"/>
    <x v="2"/>
    <x v="2"/>
    <x v="2"/>
    <x v="2"/>
    <x v="2"/>
    <n v="1300.97"/>
    <n v="3"/>
    <n v="0"/>
    <n v="241.69"/>
  </r>
  <r>
    <n v="8131"/>
    <s v="NZ-2022-394478"/>
    <x v="993"/>
    <d v="2022-01-22T00:00:00"/>
    <x v="4"/>
    <s v="First Class"/>
    <s v="NI-6785"/>
    <s v="Nigel Barnett"/>
    <x v="2"/>
    <x v="6"/>
    <x v="6"/>
    <x v="2"/>
    <x v="2"/>
    <n v="368.24"/>
    <n v="7"/>
    <n v="0.1"/>
    <n v="36.96"/>
  </r>
  <r>
    <n v="8132"/>
    <s v="NZ-2023-842651"/>
    <x v="1130"/>
    <d v="2023-02-20T00:00:00"/>
    <x v="0"/>
    <s v="First Class"/>
    <s v="TR-2044"/>
    <s v="Tracey McMillan"/>
    <x v="2"/>
    <x v="4"/>
    <x v="4"/>
    <x v="2"/>
    <x v="9"/>
    <n v="790.64"/>
    <n v="5"/>
    <n v="0.15"/>
    <n v="123.11"/>
  </r>
  <r>
    <n v="8133"/>
    <s v="NZ-2022-139534"/>
    <x v="1322"/>
    <d v="2022-12-11T00:00:00"/>
    <x v="4"/>
    <s v="Same Day"/>
    <s v="NI-5595"/>
    <s v="Nicholas Howell-Murphy"/>
    <x v="0"/>
    <x v="9"/>
    <x v="6"/>
    <x v="1"/>
    <x v="8"/>
    <n v="463.33"/>
    <n v="5"/>
    <n v="0.1"/>
    <n v="111.48"/>
  </r>
  <r>
    <n v="8134"/>
    <s v="NZ-2024-130536"/>
    <x v="984"/>
    <d v="2024-09-22T00:00:00"/>
    <x v="2"/>
    <s v="First Class"/>
    <s v="AD-1222"/>
    <s v="Adam Brown"/>
    <x v="1"/>
    <x v="3"/>
    <x v="3"/>
    <x v="0"/>
    <x v="4"/>
    <n v="1066.8"/>
    <n v="9"/>
    <n v="0.1"/>
    <n v="190.16"/>
  </r>
  <r>
    <n v="8135"/>
    <s v="NZ-2022-514766"/>
    <x v="225"/>
    <d v="2023-01-02T00:00:00"/>
    <x v="0"/>
    <s v="Standard Class"/>
    <s v="KE-8152"/>
    <s v="Kelly Jeffries-Jackson"/>
    <x v="1"/>
    <x v="1"/>
    <x v="1"/>
    <x v="0"/>
    <x v="10"/>
    <n v="231.28"/>
    <n v="10"/>
    <n v="0.2"/>
    <n v="24.43"/>
  </r>
  <r>
    <n v="8136"/>
    <s v="NZ-2023-221351"/>
    <x v="1193"/>
    <d v="2023-04-11T00:00:00"/>
    <x v="0"/>
    <s v="Standard Class"/>
    <s v="LU-7102"/>
    <s v="Lucas Gee"/>
    <x v="0"/>
    <x v="4"/>
    <x v="4"/>
    <x v="2"/>
    <x v="2"/>
    <n v="652.02"/>
    <n v="8"/>
    <n v="0.2"/>
    <n v="81.81"/>
  </r>
  <r>
    <n v="8137"/>
    <s v="NZ-2024-492448"/>
    <x v="1077"/>
    <d v="2024-08-28T00:00:00"/>
    <x v="2"/>
    <s v="Second Class"/>
    <s v="JE-2038"/>
    <s v="Jenna Thompson"/>
    <x v="2"/>
    <x v="7"/>
    <x v="7"/>
    <x v="1"/>
    <x v="8"/>
    <n v="130.30000000000001"/>
    <n v="6"/>
    <n v="0.15"/>
    <n v="26.21"/>
  </r>
  <r>
    <n v="8138"/>
    <s v="NZ-2024-825152"/>
    <x v="340"/>
    <d v="2024-05-02T00:00:00"/>
    <x v="2"/>
    <s v="Same Day"/>
    <s v="KA-2060"/>
    <s v="Kathryn Larsen"/>
    <x v="1"/>
    <x v="4"/>
    <x v="4"/>
    <x v="1"/>
    <x v="7"/>
    <n v="429.12"/>
    <n v="3"/>
    <n v="0.15"/>
    <n v="90.42"/>
  </r>
  <r>
    <n v="8139"/>
    <s v="NZ-2021-194695"/>
    <x v="728"/>
    <d v="2021-08-14T00:00:00"/>
    <x v="1"/>
    <s v="Same Day"/>
    <s v="ST-5115"/>
    <s v="Stuart Harris"/>
    <x v="1"/>
    <x v="3"/>
    <x v="3"/>
    <x v="1"/>
    <x v="3"/>
    <n v="1231.44"/>
    <n v="10"/>
    <n v="0.2"/>
    <n v="141.86000000000001"/>
  </r>
  <r>
    <n v="8140"/>
    <s v="NZ-2022-207648"/>
    <x v="759"/>
    <d v="2022-02-26T00:00:00"/>
    <x v="4"/>
    <s v="First Class"/>
    <s v="NI-9646"/>
    <s v="Nicole Scott"/>
    <x v="0"/>
    <x v="3"/>
    <x v="3"/>
    <x v="1"/>
    <x v="3"/>
    <n v="1424.44"/>
    <n v="10"/>
    <n v="0.15"/>
    <n v="210.1"/>
  </r>
  <r>
    <n v="8141"/>
    <s v="NZ-2023-646560"/>
    <x v="1153"/>
    <d v="2023-03-02T00:00:00"/>
    <x v="0"/>
    <s v="First Class"/>
    <s v="JA-3600"/>
    <s v="Jacqueline Eglinton"/>
    <x v="2"/>
    <x v="6"/>
    <x v="6"/>
    <x v="0"/>
    <x v="6"/>
    <n v="741.32"/>
    <n v="1"/>
    <n v="0.1"/>
    <n v="65.33"/>
  </r>
  <r>
    <n v="8142"/>
    <s v="NZ-2025-267308"/>
    <x v="717"/>
    <d v="2025-03-04T00:00:00"/>
    <x v="3"/>
    <s v="Standard Class"/>
    <s v="TY-1316"/>
    <s v="Tyler Harrison-Howell"/>
    <x v="0"/>
    <x v="7"/>
    <x v="7"/>
    <x v="0"/>
    <x v="6"/>
    <n v="582.77"/>
    <n v="3"/>
    <n v="0.2"/>
    <n v="113.64"/>
  </r>
  <r>
    <n v="8143"/>
    <s v="NZ-2021-710706"/>
    <x v="207"/>
    <d v="2021-12-06T00:00:00"/>
    <x v="1"/>
    <s v="Same Day"/>
    <s v="SA-7323"/>
    <s v="Samuel Robert-Matthews"/>
    <x v="0"/>
    <x v="9"/>
    <x v="6"/>
    <x v="1"/>
    <x v="8"/>
    <n v="585.32000000000005"/>
    <n v="10"/>
    <n v="0.15"/>
    <n v="-1.2"/>
  </r>
  <r>
    <n v="8144"/>
    <s v="NZ-2025-812305"/>
    <x v="48"/>
    <d v="2025-05-10T00:00:00"/>
    <x v="3"/>
    <s v="Same Day"/>
    <s v="SA-9334"/>
    <s v="Samuel Wills"/>
    <x v="0"/>
    <x v="9"/>
    <x v="6"/>
    <x v="2"/>
    <x v="5"/>
    <n v="639.67999999999995"/>
    <n v="3"/>
    <n v="0.1"/>
    <n v="79.53"/>
  </r>
  <r>
    <n v="8145"/>
    <s v="NZ-2023-381695"/>
    <x v="959"/>
    <d v="2023-07-12T00:00:00"/>
    <x v="0"/>
    <s v="Standard Class"/>
    <s v="CA-8322"/>
    <s v="Cassandra Jones"/>
    <x v="0"/>
    <x v="8"/>
    <x v="8"/>
    <x v="2"/>
    <x v="5"/>
    <n v="503.11"/>
    <n v="5"/>
    <n v="0.2"/>
    <n v="-5.58"/>
  </r>
  <r>
    <n v="8146"/>
    <s v="NZ-2025-259104"/>
    <x v="722"/>
    <d v="2025-04-18T00:00:00"/>
    <x v="3"/>
    <s v="Second Class"/>
    <s v="JI-8212"/>
    <s v="Jill Stewart"/>
    <x v="1"/>
    <x v="2"/>
    <x v="2"/>
    <x v="2"/>
    <x v="9"/>
    <n v="924.97"/>
    <n v="7"/>
    <n v="0"/>
    <n v="260.08999999999997"/>
  </r>
  <r>
    <n v="8147"/>
    <s v="NZ-2025-797223"/>
    <x v="1426"/>
    <d v="2025-02-10T00:00:00"/>
    <x v="3"/>
    <s v="Standard Class"/>
    <s v="CA-2264"/>
    <s v="Caroline Kerr"/>
    <x v="0"/>
    <x v="6"/>
    <x v="6"/>
    <x v="1"/>
    <x v="3"/>
    <n v="890.89"/>
    <n v="9"/>
    <n v="0.1"/>
    <n v="201.48"/>
  </r>
  <r>
    <n v="8148"/>
    <s v="NZ-2025-859970"/>
    <x v="1205"/>
    <d v="2025-02-04T00:00:00"/>
    <x v="3"/>
    <s v="Second Class"/>
    <s v="JE-4684"/>
    <s v="Jeremy Jackson"/>
    <x v="2"/>
    <x v="5"/>
    <x v="5"/>
    <x v="2"/>
    <x v="2"/>
    <n v="825.63"/>
    <n v="8"/>
    <n v="0.2"/>
    <n v="136.93"/>
  </r>
  <r>
    <n v="8149"/>
    <s v="NZ-2024-958077"/>
    <x v="917"/>
    <d v="2024-07-06T00:00:00"/>
    <x v="2"/>
    <s v="Second Class"/>
    <s v="MI-7427"/>
    <s v="Mia Black"/>
    <x v="1"/>
    <x v="4"/>
    <x v="4"/>
    <x v="1"/>
    <x v="8"/>
    <n v="1417.66"/>
    <n v="2"/>
    <n v="0.2"/>
    <n v="58.64"/>
  </r>
  <r>
    <n v="8150"/>
    <s v="NZ-2022-100032"/>
    <x v="938"/>
    <d v="2022-03-02T00:00:00"/>
    <x v="4"/>
    <s v="Same Day"/>
    <s v="SU-9973"/>
    <s v="Suzanne Hughes"/>
    <x v="0"/>
    <x v="8"/>
    <x v="8"/>
    <x v="1"/>
    <x v="7"/>
    <n v="1198.3599999999999"/>
    <n v="2"/>
    <n v="0.15"/>
    <n v="74.540000000000006"/>
  </r>
  <r>
    <n v="8151"/>
    <s v="NZ-2023-296485"/>
    <x v="688"/>
    <d v="2023-12-24T00:00:00"/>
    <x v="0"/>
    <s v="First Class"/>
    <s v="BR-8129"/>
    <s v="Brian Bryant"/>
    <x v="2"/>
    <x v="1"/>
    <x v="1"/>
    <x v="0"/>
    <x v="4"/>
    <n v="1132.29"/>
    <n v="5"/>
    <n v="0.2"/>
    <n v="106.23"/>
  </r>
  <r>
    <n v="8152"/>
    <s v="NZ-2022-653922"/>
    <x v="1231"/>
    <d v="2022-07-26T00:00:00"/>
    <x v="4"/>
    <s v="Same Day"/>
    <s v="DE-7649"/>
    <s v="Debra Craw"/>
    <x v="1"/>
    <x v="9"/>
    <x v="6"/>
    <x v="2"/>
    <x v="2"/>
    <n v="1477.22"/>
    <n v="5"/>
    <n v="0.2"/>
    <n v="41.12"/>
  </r>
  <r>
    <n v="8153"/>
    <s v="NZ-2021-126986"/>
    <x v="910"/>
    <d v="2021-08-09T00:00:00"/>
    <x v="1"/>
    <s v="Standard Class"/>
    <s v="CH-1842"/>
    <s v="Christopher Buchanan-Carter"/>
    <x v="2"/>
    <x v="4"/>
    <x v="4"/>
    <x v="2"/>
    <x v="2"/>
    <n v="421.81"/>
    <n v="7"/>
    <n v="0.15"/>
    <n v="19.940000000000001"/>
  </r>
  <r>
    <n v="8154"/>
    <s v="NZ-2021-669758"/>
    <x v="483"/>
    <d v="2021-09-19T00:00:00"/>
    <x v="1"/>
    <s v="Same Day"/>
    <s v="HA-6797"/>
    <s v="Hayden Lee"/>
    <x v="2"/>
    <x v="7"/>
    <x v="7"/>
    <x v="1"/>
    <x v="3"/>
    <n v="376.37"/>
    <n v="1"/>
    <n v="0.1"/>
    <n v="58.39"/>
  </r>
  <r>
    <n v="8155"/>
    <s v="NZ-2023-281870"/>
    <x v="129"/>
    <d v="2023-03-31T00:00:00"/>
    <x v="0"/>
    <s v="Standard Class"/>
    <s v="TA-5972"/>
    <s v="Tanya Nicholas-Jones"/>
    <x v="1"/>
    <x v="7"/>
    <x v="7"/>
    <x v="1"/>
    <x v="7"/>
    <n v="409.79"/>
    <n v="1"/>
    <n v="0"/>
    <n v="12.45"/>
  </r>
  <r>
    <n v="8156"/>
    <s v="NZ-2024-547992"/>
    <x v="620"/>
    <d v="2024-05-25T00:00:00"/>
    <x v="2"/>
    <s v="Second Class"/>
    <s v="PH-1479"/>
    <s v="Phoenix Moore"/>
    <x v="2"/>
    <x v="2"/>
    <x v="2"/>
    <x v="1"/>
    <x v="8"/>
    <n v="412.26"/>
    <n v="5"/>
    <n v="0.15"/>
    <n v="92.28"/>
  </r>
  <r>
    <n v="8157"/>
    <s v="NZ-2023-136228"/>
    <x v="1028"/>
    <d v="2023-06-29T00:00:00"/>
    <x v="0"/>
    <s v="Standard Class"/>
    <s v="EM-1392"/>
    <s v="Emma Pickering"/>
    <x v="0"/>
    <x v="6"/>
    <x v="6"/>
    <x v="2"/>
    <x v="5"/>
    <n v="645.28"/>
    <n v="5"/>
    <n v="0"/>
    <n v="63.75"/>
  </r>
  <r>
    <n v="8158"/>
    <s v="NZ-2022-431752"/>
    <x v="1212"/>
    <d v="2022-11-05T00:00:00"/>
    <x v="4"/>
    <s v="Second Class"/>
    <s v="JO-1947"/>
    <s v="Joshua O'Neill"/>
    <x v="2"/>
    <x v="8"/>
    <x v="8"/>
    <x v="1"/>
    <x v="3"/>
    <n v="1167.02"/>
    <n v="9"/>
    <n v="0.15"/>
    <n v="-5.09"/>
  </r>
  <r>
    <n v="8159"/>
    <s v="NZ-2023-338713"/>
    <x v="210"/>
    <d v="2023-09-13T00:00:00"/>
    <x v="0"/>
    <s v="Same Day"/>
    <s v="SA-4224"/>
    <s v="Samuel Manson"/>
    <x v="0"/>
    <x v="3"/>
    <x v="3"/>
    <x v="1"/>
    <x v="1"/>
    <n v="1207"/>
    <n v="1"/>
    <n v="0.1"/>
    <n v="158.52000000000001"/>
  </r>
  <r>
    <n v="8160"/>
    <s v="NZ-2025-409796"/>
    <x v="999"/>
    <d v="2025-06-17T00:00:00"/>
    <x v="3"/>
    <s v="Same Day"/>
    <s v="KE-8666"/>
    <s v="Kelly Corbett"/>
    <x v="2"/>
    <x v="0"/>
    <x v="0"/>
    <x v="1"/>
    <x v="3"/>
    <n v="1146.42"/>
    <n v="5"/>
    <n v="0.2"/>
    <n v="245.22"/>
  </r>
  <r>
    <n v="8161"/>
    <s v="NZ-2022-854056"/>
    <x v="1368"/>
    <d v="2022-06-14T00:00:00"/>
    <x v="4"/>
    <s v="Second Class"/>
    <s v="MA-7223"/>
    <s v="Madison Smith"/>
    <x v="1"/>
    <x v="5"/>
    <x v="5"/>
    <x v="0"/>
    <x v="10"/>
    <n v="1098.6500000000001"/>
    <n v="3"/>
    <n v="0"/>
    <n v="20.079999999999998"/>
  </r>
  <r>
    <n v="8162"/>
    <s v="NZ-2024-393723"/>
    <x v="1025"/>
    <d v="2024-01-06T00:00:00"/>
    <x v="2"/>
    <s v="First Class"/>
    <s v="SH-9716"/>
    <s v="Shane Green-Jensen"/>
    <x v="1"/>
    <x v="9"/>
    <x v="6"/>
    <x v="2"/>
    <x v="11"/>
    <n v="816.31"/>
    <n v="7"/>
    <n v="0.1"/>
    <n v="151.79"/>
  </r>
  <r>
    <n v="8163"/>
    <s v="NZ-2025-318005"/>
    <x v="45"/>
    <d v="2025-03-05T00:00:00"/>
    <x v="3"/>
    <s v="Second Class"/>
    <s v="AI-6409"/>
    <s v="Aiden Rowland"/>
    <x v="2"/>
    <x v="5"/>
    <x v="5"/>
    <x v="1"/>
    <x v="8"/>
    <n v="1174.68"/>
    <n v="8"/>
    <n v="0"/>
    <n v="128.69"/>
  </r>
  <r>
    <n v="8164"/>
    <s v="NZ-2024-611909"/>
    <x v="592"/>
    <d v="2024-12-31T00:00:00"/>
    <x v="2"/>
    <s v="First Class"/>
    <s v="AL-4585"/>
    <s v="Alicia Smith"/>
    <x v="0"/>
    <x v="2"/>
    <x v="2"/>
    <x v="1"/>
    <x v="7"/>
    <n v="884.28"/>
    <n v="3"/>
    <n v="0.2"/>
    <n v="70.900000000000006"/>
  </r>
  <r>
    <n v="8165"/>
    <s v="NZ-2022-241659"/>
    <x v="648"/>
    <d v="2022-12-17T00:00:00"/>
    <x v="4"/>
    <s v="Second Class"/>
    <s v="EL-1933"/>
    <s v="Elizabeth Hickey"/>
    <x v="2"/>
    <x v="5"/>
    <x v="5"/>
    <x v="1"/>
    <x v="1"/>
    <n v="412.39"/>
    <n v="7"/>
    <n v="0"/>
    <n v="0.12"/>
  </r>
  <r>
    <n v="8166"/>
    <s v="NZ-2024-325539"/>
    <x v="534"/>
    <d v="2024-05-26T00:00:00"/>
    <x v="2"/>
    <s v="Standard Class"/>
    <s v="WE-3665"/>
    <s v="Wendy Johnston"/>
    <x v="2"/>
    <x v="8"/>
    <x v="8"/>
    <x v="2"/>
    <x v="11"/>
    <n v="395.31"/>
    <n v="2"/>
    <n v="0.15"/>
    <n v="19.21"/>
  </r>
  <r>
    <n v="8167"/>
    <s v="NZ-2022-824716"/>
    <x v="275"/>
    <d v="2022-12-19T00:00:00"/>
    <x v="4"/>
    <s v="Same Day"/>
    <s v="CO-1799"/>
    <s v="Colin Ritchie"/>
    <x v="2"/>
    <x v="4"/>
    <x v="4"/>
    <x v="2"/>
    <x v="9"/>
    <n v="621.92999999999995"/>
    <n v="7"/>
    <n v="0.15"/>
    <n v="48.4"/>
  </r>
  <r>
    <n v="8168"/>
    <s v="NZ-2025-736461"/>
    <x v="1355"/>
    <d v="2025-04-08T00:00:00"/>
    <x v="3"/>
    <s v="First Class"/>
    <s v="BE-6095"/>
    <s v="Benjamin Mason-Freeman"/>
    <x v="1"/>
    <x v="2"/>
    <x v="2"/>
    <x v="1"/>
    <x v="8"/>
    <n v="930"/>
    <n v="9"/>
    <n v="0.15"/>
    <n v="80.06"/>
  </r>
  <r>
    <n v="8169"/>
    <s v="NZ-2024-417590"/>
    <x v="331"/>
    <d v="2024-07-14T00:00:00"/>
    <x v="2"/>
    <s v="Second Class"/>
    <s v="MA-2126"/>
    <s v="Mark Patchett"/>
    <x v="0"/>
    <x v="2"/>
    <x v="2"/>
    <x v="0"/>
    <x v="0"/>
    <n v="1467.42"/>
    <n v="4"/>
    <n v="0.15"/>
    <n v="-6.41"/>
  </r>
  <r>
    <n v="8170"/>
    <s v="NZ-2024-452026"/>
    <x v="495"/>
    <d v="2024-06-04T00:00:00"/>
    <x v="2"/>
    <s v="First Class"/>
    <s v="SA-3774"/>
    <s v="Sarah Smith"/>
    <x v="1"/>
    <x v="1"/>
    <x v="1"/>
    <x v="1"/>
    <x v="1"/>
    <n v="118.15"/>
    <n v="6"/>
    <n v="0.2"/>
    <n v="2.83"/>
  </r>
  <r>
    <n v="8171"/>
    <s v="NZ-2023-559402"/>
    <x v="134"/>
    <d v="2023-01-06T00:00:00"/>
    <x v="0"/>
    <s v="Second Class"/>
    <s v="JA-6437"/>
    <s v="James Gardner"/>
    <x v="1"/>
    <x v="5"/>
    <x v="5"/>
    <x v="1"/>
    <x v="1"/>
    <n v="1075.07"/>
    <n v="3"/>
    <n v="0"/>
    <n v="26.51"/>
  </r>
  <r>
    <n v="8172"/>
    <s v="NZ-2023-847428"/>
    <x v="1003"/>
    <d v="2023-03-10T00:00:00"/>
    <x v="0"/>
    <s v="Standard Class"/>
    <s v="LE-4291"/>
    <s v="Levi Griffiths"/>
    <x v="1"/>
    <x v="4"/>
    <x v="4"/>
    <x v="2"/>
    <x v="5"/>
    <n v="866.84"/>
    <n v="8"/>
    <n v="0.2"/>
    <n v="100.54"/>
  </r>
  <r>
    <n v="8173"/>
    <s v="NZ-2022-556407"/>
    <x v="1395"/>
    <d v="2022-12-16T00:00:00"/>
    <x v="4"/>
    <s v="Standard Class"/>
    <s v="DA-4289"/>
    <s v="David Webb"/>
    <x v="1"/>
    <x v="5"/>
    <x v="5"/>
    <x v="2"/>
    <x v="5"/>
    <n v="757.55"/>
    <n v="2"/>
    <n v="0.2"/>
    <n v="56.85"/>
  </r>
  <r>
    <n v="8174"/>
    <s v="NZ-2021-109339"/>
    <x v="1338"/>
    <d v="2021-11-30T00:00:00"/>
    <x v="1"/>
    <s v="First Class"/>
    <s v="ST-1604"/>
    <s v="Stephen Scott"/>
    <x v="0"/>
    <x v="0"/>
    <x v="0"/>
    <x v="2"/>
    <x v="11"/>
    <n v="212.92"/>
    <n v="6"/>
    <n v="0.1"/>
    <n v="19.41"/>
  </r>
  <r>
    <n v="8175"/>
    <s v="NZ-2022-994715"/>
    <x v="450"/>
    <d v="2022-05-08T00:00:00"/>
    <x v="4"/>
    <s v="Same Day"/>
    <s v="VI-4514"/>
    <s v="Vicki Barker"/>
    <x v="2"/>
    <x v="4"/>
    <x v="4"/>
    <x v="1"/>
    <x v="1"/>
    <n v="744.86"/>
    <n v="4"/>
    <n v="0"/>
    <n v="87.43"/>
  </r>
  <r>
    <n v="8176"/>
    <s v="NZ-2023-179267"/>
    <x v="1169"/>
    <d v="2023-01-18T00:00:00"/>
    <x v="0"/>
    <s v="Standard Class"/>
    <s v="NA-2991"/>
    <s v="Nathan Beattie"/>
    <x v="2"/>
    <x v="1"/>
    <x v="1"/>
    <x v="1"/>
    <x v="1"/>
    <n v="1000.11"/>
    <n v="6"/>
    <n v="0.2"/>
    <n v="24.46"/>
  </r>
  <r>
    <n v="8177"/>
    <s v="NZ-2023-955947"/>
    <x v="1048"/>
    <d v="2023-02-11T00:00:00"/>
    <x v="0"/>
    <s v="Second Class"/>
    <s v="TH-7563"/>
    <s v="Thomas Blick"/>
    <x v="0"/>
    <x v="4"/>
    <x v="4"/>
    <x v="0"/>
    <x v="6"/>
    <n v="556.21"/>
    <n v="4"/>
    <n v="0"/>
    <n v="23.39"/>
  </r>
  <r>
    <n v="8178"/>
    <s v="NZ-2022-154893"/>
    <x v="1287"/>
    <d v="2022-09-23T00:00:00"/>
    <x v="4"/>
    <s v="First Class"/>
    <s v="JA-3799"/>
    <s v="Jade Manning"/>
    <x v="1"/>
    <x v="3"/>
    <x v="3"/>
    <x v="0"/>
    <x v="0"/>
    <n v="638.34"/>
    <n v="7"/>
    <n v="0.2"/>
    <n v="12.88"/>
  </r>
  <r>
    <n v="8179"/>
    <s v="NZ-2022-709908"/>
    <x v="1093"/>
    <d v="2022-01-25T00:00:00"/>
    <x v="4"/>
    <s v="Standard Class"/>
    <s v="RY-8172"/>
    <s v="Ryan Stone"/>
    <x v="1"/>
    <x v="7"/>
    <x v="7"/>
    <x v="2"/>
    <x v="9"/>
    <n v="207.95"/>
    <n v="8"/>
    <n v="0"/>
    <n v="7.62"/>
  </r>
  <r>
    <n v="8180"/>
    <s v="NZ-2022-937812"/>
    <x v="1250"/>
    <d v="2022-12-28T00:00:00"/>
    <x v="4"/>
    <s v="Standard Class"/>
    <s v="GE-9576"/>
    <s v="Georgia Scott"/>
    <x v="1"/>
    <x v="2"/>
    <x v="2"/>
    <x v="1"/>
    <x v="3"/>
    <n v="1054.82"/>
    <n v="4"/>
    <n v="0"/>
    <n v="211.64"/>
  </r>
  <r>
    <n v="8181"/>
    <s v="NZ-2023-369204"/>
    <x v="1351"/>
    <d v="2023-03-10T00:00:00"/>
    <x v="0"/>
    <s v="Second Class"/>
    <s v="SH-7980"/>
    <s v="Shelley Lang"/>
    <x v="1"/>
    <x v="6"/>
    <x v="6"/>
    <x v="1"/>
    <x v="7"/>
    <n v="1419.82"/>
    <n v="8"/>
    <n v="0"/>
    <n v="45.13"/>
  </r>
  <r>
    <n v="8182"/>
    <s v="NZ-2022-776500"/>
    <x v="1109"/>
    <d v="2022-04-01T00:00:00"/>
    <x v="4"/>
    <s v="Standard Class"/>
    <s v="DA-1228"/>
    <s v="Daniel Henderson"/>
    <x v="2"/>
    <x v="2"/>
    <x v="2"/>
    <x v="1"/>
    <x v="1"/>
    <n v="173.32"/>
    <n v="3"/>
    <n v="0"/>
    <n v="31.49"/>
  </r>
  <r>
    <n v="8183"/>
    <s v="NZ-2022-323819"/>
    <x v="1120"/>
    <d v="2022-10-09T00:00:00"/>
    <x v="4"/>
    <s v="First Class"/>
    <s v="CH-3845"/>
    <s v="Charlotte Davies"/>
    <x v="0"/>
    <x v="8"/>
    <x v="8"/>
    <x v="1"/>
    <x v="7"/>
    <n v="108.6"/>
    <n v="5"/>
    <n v="0.2"/>
    <n v="17.579999999999998"/>
  </r>
  <r>
    <n v="8184"/>
    <s v="NZ-2024-356859"/>
    <x v="611"/>
    <d v="2024-01-22T00:00:00"/>
    <x v="2"/>
    <s v="Standard Class"/>
    <s v="LO-3817"/>
    <s v="Logan Webby"/>
    <x v="0"/>
    <x v="2"/>
    <x v="2"/>
    <x v="2"/>
    <x v="2"/>
    <n v="673.97"/>
    <n v="10"/>
    <n v="0.15"/>
    <n v="122.73"/>
  </r>
  <r>
    <n v="8185"/>
    <s v="NZ-2025-479316"/>
    <x v="1174"/>
    <d v="2025-01-13T00:00:00"/>
    <x v="3"/>
    <s v="Second Class"/>
    <s v="SA-8221"/>
    <s v="Sandra Brown"/>
    <x v="1"/>
    <x v="2"/>
    <x v="2"/>
    <x v="2"/>
    <x v="2"/>
    <n v="542.48"/>
    <n v="10"/>
    <n v="0.2"/>
    <n v="90.23"/>
  </r>
  <r>
    <n v="8186"/>
    <s v="NZ-2022-866637"/>
    <x v="28"/>
    <d v="2022-01-06T00:00:00"/>
    <x v="4"/>
    <s v="Second Class"/>
    <s v="AN-4149"/>
    <s v="Anna Roberts"/>
    <x v="0"/>
    <x v="1"/>
    <x v="1"/>
    <x v="2"/>
    <x v="5"/>
    <n v="652.44000000000005"/>
    <n v="10"/>
    <n v="0.15"/>
    <n v="81.81"/>
  </r>
  <r>
    <n v="8187"/>
    <s v="NZ-2021-535219"/>
    <x v="1069"/>
    <d v="2021-09-28T00:00:00"/>
    <x v="1"/>
    <s v="Standard Class"/>
    <s v="ME-1822"/>
    <s v="Melanie Phillips"/>
    <x v="1"/>
    <x v="6"/>
    <x v="6"/>
    <x v="1"/>
    <x v="7"/>
    <n v="343.4"/>
    <n v="6"/>
    <n v="0.15"/>
    <n v="4.13"/>
  </r>
  <r>
    <n v="8188"/>
    <s v="NZ-2024-520511"/>
    <x v="640"/>
    <d v="2024-09-14T00:00:00"/>
    <x v="2"/>
    <s v="First Class"/>
    <s v="JA-6382"/>
    <s v="Jayden Christie"/>
    <x v="0"/>
    <x v="1"/>
    <x v="1"/>
    <x v="2"/>
    <x v="9"/>
    <n v="884.84"/>
    <n v="3"/>
    <n v="0.2"/>
    <n v="28.3"/>
  </r>
  <r>
    <n v="8189"/>
    <s v="NZ-2023-878221"/>
    <x v="533"/>
    <d v="2023-06-24T00:00:00"/>
    <x v="0"/>
    <s v="Same Day"/>
    <s v="DE-4556"/>
    <s v="Dean Best"/>
    <x v="1"/>
    <x v="2"/>
    <x v="2"/>
    <x v="1"/>
    <x v="3"/>
    <n v="136.4"/>
    <n v="2"/>
    <n v="0.15"/>
    <n v="27.37"/>
  </r>
  <r>
    <n v="8190"/>
    <s v="NZ-2021-413225"/>
    <x v="121"/>
    <d v="2021-11-02T00:00:00"/>
    <x v="1"/>
    <s v="Same Day"/>
    <s v="SC-4638"/>
    <s v="Scott Watt-Richards"/>
    <x v="2"/>
    <x v="7"/>
    <x v="7"/>
    <x v="1"/>
    <x v="8"/>
    <n v="310.82"/>
    <n v="6"/>
    <n v="0"/>
    <n v="59.26"/>
  </r>
  <r>
    <n v="8191"/>
    <s v="NZ-2023-624373"/>
    <x v="456"/>
    <d v="2023-10-28T00:00:00"/>
    <x v="0"/>
    <s v="Standard Class"/>
    <s v="WI-9039"/>
    <s v="William Jones"/>
    <x v="0"/>
    <x v="7"/>
    <x v="7"/>
    <x v="0"/>
    <x v="6"/>
    <n v="401.18"/>
    <n v="10"/>
    <n v="0.15"/>
    <n v="59.57"/>
  </r>
  <r>
    <n v="8192"/>
    <s v="NZ-2023-393319"/>
    <x v="1133"/>
    <d v="2023-05-28T00:00:00"/>
    <x v="0"/>
    <s v="Second Class"/>
    <s v="NA-4627"/>
    <s v="Nathan Coleman"/>
    <x v="1"/>
    <x v="4"/>
    <x v="4"/>
    <x v="2"/>
    <x v="2"/>
    <n v="873.67"/>
    <n v="9"/>
    <n v="0.2"/>
    <n v="66.38"/>
  </r>
  <r>
    <n v="8193"/>
    <s v="NZ-2024-104698"/>
    <x v="1098"/>
    <d v="2024-05-11T00:00:00"/>
    <x v="2"/>
    <s v="Standard Class"/>
    <s v="ST-2122"/>
    <s v="Stephanie Craven"/>
    <x v="1"/>
    <x v="9"/>
    <x v="6"/>
    <x v="0"/>
    <x v="10"/>
    <n v="1088.92"/>
    <n v="10"/>
    <n v="0.2"/>
    <n v="181.98"/>
  </r>
  <r>
    <n v="8194"/>
    <s v="NZ-2023-343477"/>
    <x v="247"/>
    <d v="2023-05-27T00:00:00"/>
    <x v="0"/>
    <s v="Same Day"/>
    <s v="JA-1572"/>
    <s v="Jake Simmons"/>
    <x v="2"/>
    <x v="0"/>
    <x v="0"/>
    <x v="2"/>
    <x v="2"/>
    <n v="1353.68"/>
    <n v="2"/>
    <n v="0.1"/>
    <n v="62.1"/>
  </r>
  <r>
    <n v="8195"/>
    <s v="NZ-2022-658802"/>
    <x v="654"/>
    <d v="2022-08-08T00:00:00"/>
    <x v="4"/>
    <s v="Second Class"/>
    <s v="JA-7162"/>
    <s v="Jane Wallis-Taylor"/>
    <x v="2"/>
    <x v="7"/>
    <x v="7"/>
    <x v="0"/>
    <x v="6"/>
    <n v="356.07"/>
    <n v="7"/>
    <n v="0.2"/>
    <n v="23.83"/>
  </r>
  <r>
    <n v="8196"/>
    <s v="NZ-2022-309897"/>
    <x v="720"/>
    <d v="2022-09-25T00:00:00"/>
    <x v="4"/>
    <s v="First Class"/>
    <s v="LI-8222"/>
    <s v="Lisa Carson"/>
    <x v="2"/>
    <x v="2"/>
    <x v="2"/>
    <x v="2"/>
    <x v="5"/>
    <n v="394.16"/>
    <n v="9"/>
    <n v="0.15"/>
    <n v="0.25"/>
  </r>
  <r>
    <n v="8197"/>
    <s v="NZ-2021-365237"/>
    <x v="1353"/>
    <d v="2021-12-01T00:00:00"/>
    <x v="1"/>
    <s v="First Class"/>
    <s v="EL-1647"/>
    <s v="Ella Aitken"/>
    <x v="0"/>
    <x v="9"/>
    <x v="6"/>
    <x v="0"/>
    <x v="10"/>
    <n v="1193.8"/>
    <n v="9"/>
    <n v="0"/>
    <n v="53.56"/>
  </r>
  <r>
    <n v="8198"/>
    <s v="NZ-2022-228775"/>
    <x v="1079"/>
    <d v="2022-09-30T00:00:00"/>
    <x v="4"/>
    <s v="Second Class"/>
    <s v="AA-6260"/>
    <s v="Aaron Morgan-Jones"/>
    <x v="2"/>
    <x v="2"/>
    <x v="2"/>
    <x v="1"/>
    <x v="7"/>
    <n v="1117.8499999999999"/>
    <n v="10"/>
    <n v="0"/>
    <n v="292.10000000000002"/>
  </r>
  <r>
    <n v="8199"/>
    <s v="NZ-2021-294767"/>
    <x v="1229"/>
    <d v="2021-08-13T00:00:00"/>
    <x v="1"/>
    <s v="First Class"/>
    <s v="MI-4503"/>
    <s v="Michael Richards"/>
    <x v="2"/>
    <x v="8"/>
    <x v="8"/>
    <x v="1"/>
    <x v="1"/>
    <n v="99.83"/>
    <n v="7"/>
    <n v="0.2"/>
    <n v="7.61"/>
  </r>
  <r>
    <n v="8200"/>
    <s v="NZ-2022-313078"/>
    <x v="1344"/>
    <d v="2022-04-27T00:00:00"/>
    <x v="4"/>
    <s v="Second Class"/>
    <s v="DA-8741"/>
    <s v="Daniel MacDonald"/>
    <x v="2"/>
    <x v="5"/>
    <x v="5"/>
    <x v="0"/>
    <x v="0"/>
    <n v="619.83000000000004"/>
    <n v="2"/>
    <n v="0.2"/>
    <n v="88.96"/>
  </r>
  <r>
    <n v="8201"/>
    <s v="NZ-2021-148612"/>
    <x v="974"/>
    <d v="2021-11-22T00:00:00"/>
    <x v="1"/>
    <s v="Standard Class"/>
    <s v="PA-3700"/>
    <s v="Paula Waghorn"/>
    <x v="1"/>
    <x v="7"/>
    <x v="7"/>
    <x v="0"/>
    <x v="10"/>
    <n v="1127.3800000000001"/>
    <n v="6"/>
    <n v="0.15"/>
    <n v="164.87"/>
  </r>
  <r>
    <n v="8202"/>
    <s v="NZ-2021-370775"/>
    <x v="1273"/>
    <d v="2021-09-06T00:00:00"/>
    <x v="1"/>
    <s v="Standard Class"/>
    <s v="KI-2745"/>
    <s v="Kim Morgan"/>
    <x v="1"/>
    <x v="4"/>
    <x v="4"/>
    <x v="2"/>
    <x v="9"/>
    <n v="1320.25"/>
    <n v="9"/>
    <n v="0.15"/>
    <n v="279.13"/>
  </r>
  <r>
    <n v="8203"/>
    <s v="NZ-2024-323455"/>
    <x v="1181"/>
    <d v="2024-02-29T00:00:00"/>
    <x v="2"/>
    <s v="First Class"/>
    <s v="AM-8905"/>
    <s v="Amanda O'Connor-Robert"/>
    <x v="1"/>
    <x v="0"/>
    <x v="0"/>
    <x v="1"/>
    <x v="3"/>
    <n v="569.34"/>
    <n v="5"/>
    <n v="0"/>
    <n v="140.5"/>
  </r>
  <r>
    <n v="8204"/>
    <s v="NZ-2022-606844"/>
    <x v="1368"/>
    <d v="2022-06-12T00:00:00"/>
    <x v="4"/>
    <s v="Same Day"/>
    <s v="WE-7492"/>
    <s v="Wendy Burr"/>
    <x v="1"/>
    <x v="7"/>
    <x v="7"/>
    <x v="1"/>
    <x v="7"/>
    <n v="109.29"/>
    <n v="6"/>
    <n v="0.1"/>
    <n v="20.21"/>
  </r>
  <r>
    <n v="8205"/>
    <s v="NZ-2024-585473"/>
    <x v="708"/>
    <d v="2024-09-29T00:00:00"/>
    <x v="2"/>
    <s v="Same Day"/>
    <s v="BA-5144"/>
    <s v="Barbara Wood"/>
    <x v="2"/>
    <x v="6"/>
    <x v="6"/>
    <x v="2"/>
    <x v="11"/>
    <n v="1354.08"/>
    <n v="8"/>
    <n v="0.2"/>
    <n v="136.4"/>
  </r>
  <r>
    <n v="8206"/>
    <s v="NZ-2023-312805"/>
    <x v="1430"/>
    <d v="2023-02-23T00:00:00"/>
    <x v="0"/>
    <s v="First Class"/>
    <s v="ER-5337"/>
    <s v="Erin Buckley"/>
    <x v="2"/>
    <x v="1"/>
    <x v="1"/>
    <x v="1"/>
    <x v="8"/>
    <n v="172.23"/>
    <n v="9"/>
    <n v="0.2"/>
    <n v="37.74"/>
  </r>
  <r>
    <n v="8207"/>
    <s v="NZ-2023-595339"/>
    <x v="247"/>
    <d v="2023-05-25T00:00:00"/>
    <x v="0"/>
    <s v="Second Class"/>
    <s v="AN-5108"/>
    <s v="Anthony Hills-Smith"/>
    <x v="1"/>
    <x v="7"/>
    <x v="7"/>
    <x v="1"/>
    <x v="8"/>
    <n v="86.48"/>
    <n v="1"/>
    <n v="0.2"/>
    <n v="9.89"/>
  </r>
  <r>
    <n v="8208"/>
    <s v="NZ-2023-624658"/>
    <x v="114"/>
    <d v="2023-07-20T00:00:00"/>
    <x v="0"/>
    <s v="Same Day"/>
    <s v="JU-5889"/>
    <s v="Julie Fletcher-Stone"/>
    <x v="1"/>
    <x v="5"/>
    <x v="5"/>
    <x v="2"/>
    <x v="5"/>
    <n v="358.55"/>
    <n v="8"/>
    <n v="0.15"/>
    <n v="12.16"/>
  </r>
  <r>
    <n v="8209"/>
    <s v="NZ-2023-535008"/>
    <x v="900"/>
    <d v="2023-04-28T00:00:00"/>
    <x v="0"/>
    <s v="Same Day"/>
    <s v="SA-1942"/>
    <s v="Sandra Dalton"/>
    <x v="1"/>
    <x v="2"/>
    <x v="2"/>
    <x v="1"/>
    <x v="7"/>
    <n v="935.26"/>
    <n v="2"/>
    <n v="0.15"/>
    <n v="61.49"/>
  </r>
  <r>
    <n v="8210"/>
    <s v="NZ-2024-774637"/>
    <x v="1106"/>
    <d v="2024-06-03T00:00:00"/>
    <x v="2"/>
    <s v="Standard Class"/>
    <s v="OL-2077"/>
    <s v="Olivia Davidson"/>
    <x v="1"/>
    <x v="3"/>
    <x v="3"/>
    <x v="1"/>
    <x v="8"/>
    <n v="911.79"/>
    <n v="1"/>
    <n v="0.1"/>
    <n v="41.09"/>
  </r>
  <r>
    <n v="8211"/>
    <s v="NZ-2022-815833"/>
    <x v="228"/>
    <d v="2022-04-04T00:00:00"/>
    <x v="4"/>
    <s v="Standard Class"/>
    <s v="JA-1228"/>
    <s v="Jacob Williams"/>
    <x v="2"/>
    <x v="4"/>
    <x v="4"/>
    <x v="2"/>
    <x v="11"/>
    <n v="1279.6400000000001"/>
    <n v="9"/>
    <n v="0.15"/>
    <n v="7.48"/>
  </r>
  <r>
    <n v="8212"/>
    <s v="NZ-2024-656452"/>
    <x v="1378"/>
    <d v="2024-05-26T00:00:00"/>
    <x v="2"/>
    <s v="First Class"/>
    <s v="BR-3612"/>
    <s v="Brayden Turner-Alve"/>
    <x v="0"/>
    <x v="6"/>
    <x v="6"/>
    <x v="2"/>
    <x v="9"/>
    <n v="196.34"/>
    <n v="7"/>
    <n v="0.15"/>
    <n v="7.73"/>
  </r>
  <r>
    <n v="8213"/>
    <s v="NZ-2024-710145"/>
    <x v="301"/>
    <d v="2024-03-05T00:00:00"/>
    <x v="2"/>
    <s v="Same Day"/>
    <s v="CA-1418"/>
    <s v="Caleb McMahon"/>
    <x v="0"/>
    <x v="6"/>
    <x v="6"/>
    <x v="0"/>
    <x v="10"/>
    <n v="782.14"/>
    <n v="9"/>
    <n v="0.15"/>
    <n v="14.53"/>
  </r>
  <r>
    <n v="8214"/>
    <s v="NZ-2022-988598"/>
    <x v="786"/>
    <d v="2022-07-25T00:00:00"/>
    <x v="4"/>
    <s v="First Class"/>
    <s v="TA-2443"/>
    <s v="Tara Thomas"/>
    <x v="0"/>
    <x v="7"/>
    <x v="7"/>
    <x v="2"/>
    <x v="9"/>
    <n v="1484.51"/>
    <n v="9"/>
    <n v="0.2"/>
    <n v="284.54000000000002"/>
  </r>
  <r>
    <n v="8215"/>
    <s v="NZ-2022-177679"/>
    <x v="1404"/>
    <d v="2022-12-06T00:00:00"/>
    <x v="4"/>
    <s v="First Class"/>
    <s v="RY-8704"/>
    <s v="Ryder Thomas"/>
    <x v="1"/>
    <x v="2"/>
    <x v="2"/>
    <x v="1"/>
    <x v="8"/>
    <n v="1208.8499999999999"/>
    <n v="6"/>
    <n v="0.2"/>
    <n v="-16.68"/>
  </r>
  <r>
    <n v="8216"/>
    <s v="NZ-2023-917285"/>
    <x v="1351"/>
    <d v="2023-03-15T00:00:00"/>
    <x v="0"/>
    <s v="Second Class"/>
    <s v="NA-9422"/>
    <s v="Nathan Hewitt"/>
    <x v="2"/>
    <x v="0"/>
    <x v="0"/>
    <x v="2"/>
    <x v="5"/>
    <n v="372.78"/>
    <n v="7"/>
    <n v="0.2"/>
    <n v="13.75"/>
  </r>
  <r>
    <n v="8217"/>
    <s v="NZ-2023-733545"/>
    <x v="433"/>
    <d v="2023-03-05T00:00:00"/>
    <x v="0"/>
    <s v="First Class"/>
    <s v="SU-9082"/>
    <s v="Suzanne Guard-Williams"/>
    <x v="2"/>
    <x v="7"/>
    <x v="7"/>
    <x v="0"/>
    <x v="4"/>
    <n v="140.24"/>
    <n v="3"/>
    <n v="0"/>
    <n v="19.27"/>
  </r>
  <r>
    <n v="8218"/>
    <s v="NZ-2025-232001"/>
    <x v="638"/>
    <d v="2025-04-28T00:00:00"/>
    <x v="3"/>
    <s v="Second Class"/>
    <s v="BE-8939"/>
    <s v="Bernard Hayes-Jennings"/>
    <x v="2"/>
    <x v="2"/>
    <x v="2"/>
    <x v="0"/>
    <x v="0"/>
    <n v="190.23"/>
    <n v="9"/>
    <n v="0.1"/>
    <n v="8.33"/>
  </r>
  <r>
    <n v="8219"/>
    <s v="NZ-2022-394897"/>
    <x v="693"/>
    <d v="2022-05-28T00:00:00"/>
    <x v="4"/>
    <s v="Standard Class"/>
    <s v="RI-9892"/>
    <s v="Richard Robb-Morton"/>
    <x v="0"/>
    <x v="8"/>
    <x v="8"/>
    <x v="1"/>
    <x v="3"/>
    <n v="192.05"/>
    <n v="6"/>
    <n v="0.1"/>
    <n v="43.98"/>
  </r>
  <r>
    <n v="8220"/>
    <s v="NZ-2023-349293"/>
    <x v="94"/>
    <d v="2023-03-22T00:00:00"/>
    <x v="0"/>
    <s v="Same Day"/>
    <s v="WI-1790"/>
    <s v="William Zimmerman-Schwass"/>
    <x v="2"/>
    <x v="4"/>
    <x v="4"/>
    <x v="1"/>
    <x v="3"/>
    <n v="347.63"/>
    <n v="9"/>
    <n v="0.1"/>
    <n v="84.43"/>
  </r>
  <r>
    <n v="8221"/>
    <s v="NZ-2024-841361"/>
    <x v="341"/>
    <d v="2024-06-13T00:00:00"/>
    <x v="2"/>
    <s v="Same Day"/>
    <s v="CL-6240"/>
    <s v="Claire Rogers"/>
    <x v="1"/>
    <x v="3"/>
    <x v="3"/>
    <x v="2"/>
    <x v="5"/>
    <n v="485.23"/>
    <n v="6"/>
    <n v="0.1"/>
    <n v="34.4"/>
  </r>
  <r>
    <n v="8222"/>
    <s v="NZ-2024-475859"/>
    <x v="100"/>
    <d v="2024-01-04T00:00:00"/>
    <x v="2"/>
    <s v="First Class"/>
    <s v="JO-2702"/>
    <s v="Joel Hawkins"/>
    <x v="0"/>
    <x v="3"/>
    <x v="3"/>
    <x v="2"/>
    <x v="11"/>
    <n v="735.41"/>
    <n v="1"/>
    <n v="0"/>
    <n v="113.04"/>
  </r>
  <r>
    <n v="8223"/>
    <s v="NZ-2023-948819"/>
    <x v="468"/>
    <d v="2023-06-15T00:00:00"/>
    <x v="0"/>
    <s v="Same Day"/>
    <s v="LU-1629"/>
    <s v="Lucas Lamb"/>
    <x v="1"/>
    <x v="7"/>
    <x v="7"/>
    <x v="0"/>
    <x v="0"/>
    <n v="310.55"/>
    <n v="9"/>
    <n v="0.15"/>
    <n v="68.59"/>
  </r>
  <r>
    <n v="8224"/>
    <s v="NZ-2023-149193"/>
    <x v="210"/>
    <d v="2023-09-18T00:00:00"/>
    <x v="0"/>
    <s v="First Class"/>
    <s v="JO-7394"/>
    <s v="Jordan Fox"/>
    <x v="2"/>
    <x v="0"/>
    <x v="0"/>
    <x v="2"/>
    <x v="11"/>
    <n v="78.61"/>
    <n v="4"/>
    <n v="0"/>
    <n v="0.08"/>
  </r>
  <r>
    <n v="8225"/>
    <s v="NZ-2021-278073"/>
    <x v="374"/>
    <d v="2021-08-15T00:00:00"/>
    <x v="1"/>
    <s v="Standard Class"/>
    <s v="SA-4112"/>
    <s v="Samantha Wood"/>
    <x v="0"/>
    <x v="4"/>
    <x v="4"/>
    <x v="0"/>
    <x v="0"/>
    <n v="114"/>
    <n v="3"/>
    <n v="0.1"/>
    <n v="13.93"/>
  </r>
  <r>
    <n v="8226"/>
    <s v="NZ-2023-582901"/>
    <x v="445"/>
    <d v="2023-03-29T00:00:00"/>
    <x v="0"/>
    <s v="Same Day"/>
    <s v="SA-6226"/>
    <s v="Sarah Reid"/>
    <x v="2"/>
    <x v="7"/>
    <x v="7"/>
    <x v="2"/>
    <x v="2"/>
    <n v="1296.57"/>
    <n v="3"/>
    <n v="0.2"/>
    <n v="62.66"/>
  </r>
  <r>
    <n v="8227"/>
    <s v="NZ-2025-541971"/>
    <x v="1272"/>
    <d v="2025-02-10T00:00:00"/>
    <x v="3"/>
    <s v="Standard Class"/>
    <s v="KA-6521"/>
    <s v="Kathleen Hansen"/>
    <x v="1"/>
    <x v="1"/>
    <x v="1"/>
    <x v="1"/>
    <x v="3"/>
    <n v="623.66999999999996"/>
    <n v="9"/>
    <n v="0"/>
    <n v="185.81"/>
  </r>
  <r>
    <n v="8228"/>
    <s v="NZ-2021-519089"/>
    <x v="1312"/>
    <d v="2021-08-17T00:00:00"/>
    <x v="1"/>
    <s v="First Class"/>
    <s v="QU-8488"/>
    <s v="Quinn Davis-Hay"/>
    <x v="0"/>
    <x v="9"/>
    <x v="6"/>
    <x v="2"/>
    <x v="2"/>
    <n v="1184.43"/>
    <n v="1"/>
    <n v="0.15"/>
    <n v="275.57"/>
  </r>
  <r>
    <n v="8229"/>
    <s v="NZ-2022-178324"/>
    <x v="1254"/>
    <d v="2022-05-21T00:00:00"/>
    <x v="4"/>
    <s v="Same Day"/>
    <s v="ST-2495"/>
    <s v="Stephanie Stevens"/>
    <x v="2"/>
    <x v="0"/>
    <x v="0"/>
    <x v="1"/>
    <x v="8"/>
    <n v="797.83"/>
    <n v="10"/>
    <n v="0.15"/>
    <n v="119.39"/>
  </r>
  <r>
    <n v="8230"/>
    <s v="NZ-2023-479787"/>
    <x v="851"/>
    <d v="2023-11-10T00:00:00"/>
    <x v="0"/>
    <s v="Standard Class"/>
    <s v="VA-1125"/>
    <s v="Vanessa Thomas"/>
    <x v="1"/>
    <x v="2"/>
    <x v="2"/>
    <x v="1"/>
    <x v="1"/>
    <n v="308.57"/>
    <n v="1"/>
    <n v="0.2"/>
    <n v="-5.39"/>
  </r>
  <r>
    <n v="8231"/>
    <s v="NZ-2024-147597"/>
    <x v="1323"/>
    <d v="2024-09-28T00:00:00"/>
    <x v="2"/>
    <s v="First Class"/>
    <s v="SO-6507"/>
    <s v="Sophia Ford"/>
    <x v="1"/>
    <x v="1"/>
    <x v="1"/>
    <x v="1"/>
    <x v="1"/>
    <n v="392.3"/>
    <n v="10"/>
    <n v="0.15"/>
    <n v="-0.98"/>
  </r>
  <r>
    <n v="8232"/>
    <s v="NZ-2022-473353"/>
    <x v="1109"/>
    <d v="2022-04-01T00:00:00"/>
    <x v="4"/>
    <s v="First Class"/>
    <s v="DA-9043"/>
    <s v="Darren Logan"/>
    <x v="2"/>
    <x v="0"/>
    <x v="0"/>
    <x v="1"/>
    <x v="7"/>
    <n v="1255.76"/>
    <n v="2"/>
    <n v="0"/>
    <n v="361.58"/>
  </r>
  <r>
    <n v="8233"/>
    <s v="NZ-2023-377820"/>
    <x v="1008"/>
    <d v="2023-11-18T00:00:00"/>
    <x v="0"/>
    <s v="Same Day"/>
    <s v="CA-6227"/>
    <s v="Caroline Howell"/>
    <x v="2"/>
    <x v="6"/>
    <x v="6"/>
    <x v="1"/>
    <x v="3"/>
    <n v="642.91999999999996"/>
    <n v="7"/>
    <n v="0.1"/>
    <n v="163.62"/>
  </r>
  <r>
    <n v="8234"/>
    <s v="NZ-2023-696048"/>
    <x v="959"/>
    <d v="2023-07-08T00:00:00"/>
    <x v="0"/>
    <s v="First Class"/>
    <s v="TH-3506"/>
    <s v="Thomas Olsen"/>
    <x v="0"/>
    <x v="7"/>
    <x v="7"/>
    <x v="0"/>
    <x v="6"/>
    <n v="1442.61"/>
    <n v="3"/>
    <n v="0.15"/>
    <n v="206.39"/>
  </r>
  <r>
    <n v="8235"/>
    <s v="NZ-2024-107702"/>
    <x v="605"/>
    <d v="2024-03-15T00:00:00"/>
    <x v="2"/>
    <s v="Second Class"/>
    <s v="AR-4502"/>
    <s v="Ariana Clifford"/>
    <x v="2"/>
    <x v="1"/>
    <x v="1"/>
    <x v="2"/>
    <x v="11"/>
    <n v="1231.81"/>
    <n v="8"/>
    <n v="0.1"/>
    <n v="21.96"/>
  </r>
  <r>
    <n v="8236"/>
    <s v="NZ-2021-713859"/>
    <x v="793"/>
    <d v="2021-12-05T00:00:00"/>
    <x v="1"/>
    <s v="Standard Class"/>
    <s v="LE-1036"/>
    <s v="Leah McKay-Gaskin"/>
    <x v="2"/>
    <x v="8"/>
    <x v="8"/>
    <x v="1"/>
    <x v="1"/>
    <n v="1454.17"/>
    <n v="1"/>
    <n v="0.2"/>
    <n v="37.700000000000003"/>
  </r>
  <r>
    <n v="8237"/>
    <s v="NZ-2022-619101"/>
    <x v="976"/>
    <d v="2022-09-12T00:00:00"/>
    <x v="4"/>
    <s v="First Class"/>
    <s v="SH-5353"/>
    <s v="Sharon Williams-Harris"/>
    <x v="1"/>
    <x v="8"/>
    <x v="8"/>
    <x v="2"/>
    <x v="2"/>
    <n v="327.63"/>
    <n v="3"/>
    <n v="0.15"/>
    <n v="35.35"/>
  </r>
  <r>
    <n v="8238"/>
    <s v="NZ-2023-293009"/>
    <x v="440"/>
    <d v="2023-07-28T00:00:00"/>
    <x v="0"/>
    <s v="First Class"/>
    <s v="GR-6698"/>
    <s v="Graham Fairhall-Laing"/>
    <x v="1"/>
    <x v="7"/>
    <x v="7"/>
    <x v="0"/>
    <x v="10"/>
    <n v="1391.73"/>
    <n v="10"/>
    <n v="0.2"/>
    <n v="150.97"/>
  </r>
  <r>
    <n v="8239"/>
    <s v="NZ-2024-709378"/>
    <x v="644"/>
    <d v="2024-10-21T00:00:00"/>
    <x v="2"/>
    <s v="Standard Class"/>
    <s v="TO-2266"/>
    <s v="Tony Kerr"/>
    <x v="1"/>
    <x v="3"/>
    <x v="3"/>
    <x v="1"/>
    <x v="8"/>
    <n v="888.99"/>
    <n v="9"/>
    <n v="0.15"/>
    <n v="41.58"/>
  </r>
  <r>
    <n v="8240"/>
    <s v="NZ-2022-790020"/>
    <x v="1339"/>
    <d v="2022-06-24T00:00:00"/>
    <x v="4"/>
    <s v="Same Day"/>
    <s v="CA-1036"/>
    <s v="Catherine Knox"/>
    <x v="1"/>
    <x v="8"/>
    <x v="8"/>
    <x v="2"/>
    <x v="5"/>
    <n v="34.549999999999997"/>
    <n v="4"/>
    <n v="0.15"/>
    <n v="3.41"/>
  </r>
  <r>
    <n v="8241"/>
    <s v="NZ-2024-541048"/>
    <x v="1025"/>
    <d v="2024-01-05T00:00:00"/>
    <x v="2"/>
    <s v="First Class"/>
    <s v="MO-9365"/>
    <s v="Molly Rowland"/>
    <x v="2"/>
    <x v="5"/>
    <x v="5"/>
    <x v="0"/>
    <x v="4"/>
    <n v="827.59"/>
    <n v="10"/>
    <n v="0.1"/>
    <n v="20.38"/>
  </r>
  <r>
    <n v="8242"/>
    <s v="NZ-2021-729898"/>
    <x v="1419"/>
    <d v="2021-11-15T00:00:00"/>
    <x v="1"/>
    <s v="Standard Class"/>
    <s v="NA-8742"/>
    <s v="Natalie Gleeson"/>
    <x v="2"/>
    <x v="6"/>
    <x v="6"/>
    <x v="2"/>
    <x v="9"/>
    <n v="933.54"/>
    <n v="1"/>
    <n v="0.2"/>
    <n v="120.07"/>
  </r>
  <r>
    <n v="8243"/>
    <s v="NZ-2023-127783"/>
    <x v="1291"/>
    <d v="2023-02-16T00:00:00"/>
    <x v="0"/>
    <s v="Same Day"/>
    <s v="CH-3123"/>
    <s v="Christine Williams"/>
    <x v="2"/>
    <x v="5"/>
    <x v="5"/>
    <x v="1"/>
    <x v="8"/>
    <n v="391.16"/>
    <n v="7"/>
    <n v="0.2"/>
    <n v="73.52"/>
  </r>
  <r>
    <n v="8244"/>
    <s v="NZ-2021-552456"/>
    <x v="329"/>
    <d v="2021-09-03T00:00:00"/>
    <x v="1"/>
    <s v="Same Day"/>
    <s v="AR-7539"/>
    <s v="Arthur Read"/>
    <x v="0"/>
    <x v="9"/>
    <x v="6"/>
    <x v="0"/>
    <x v="0"/>
    <n v="415.2"/>
    <n v="4"/>
    <n v="0.15"/>
    <n v="-1.48"/>
  </r>
  <r>
    <n v="8245"/>
    <s v="NZ-2022-595956"/>
    <x v="576"/>
    <d v="2022-08-28T00:00:00"/>
    <x v="4"/>
    <s v="Standard Class"/>
    <s v="AN-4276"/>
    <s v="Annabelle Newman"/>
    <x v="0"/>
    <x v="7"/>
    <x v="7"/>
    <x v="2"/>
    <x v="5"/>
    <n v="97.78"/>
    <n v="7"/>
    <n v="0"/>
    <n v="7.18"/>
  </r>
  <r>
    <n v="8246"/>
    <s v="NZ-2023-989363"/>
    <x v="608"/>
    <d v="2023-06-24T00:00:00"/>
    <x v="0"/>
    <s v="Same Day"/>
    <s v="PH-2444"/>
    <s v="Philip Kelly"/>
    <x v="2"/>
    <x v="7"/>
    <x v="7"/>
    <x v="0"/>
    <x v="6"/>
    <n v="1066.31"/>
    <n v="10"/>
    <n v="0.2"/>
    <n v="129.63"/>
  </r>
  <r>
    <n v="8247"/>
    <s v="NZ-2024-604529"/>
    <x v="639"/>
    <d v="2024-03-03T00:00:00"/>
    <x v="2"/>
    <s v="Standard Class"/>
    <s v="PE-7932"/>
    <s v="Peyton Mason"/>
    <x v="1"/>
    <x v="6"/>
    <x v="6"/>
    <x v="0"/>
    <x v="4"/>
    <n v="284.20999999999998"/>
    <n v="9"/>
    <n v="0.1"/>
    <n v="69.62"/>
  </r>
  <r>
    <n v="8248"/>
    <s v="NZ-2023-506753"/>
    <x v="796"/>
    <d v="2023-10-10T00:00:00"/>
    <x v="0"/>
    <s v="Same Day"/>
    <s v="PH-1932"/>
    <s v="Phoebe Kendall-Smith"/>
    <x v="0"/>
    <x v="3"/>
    <x v="3"/>
    <x v="2"/>
    <x v="11"/>
    <n v="805.92"/>
    <n v="2"/>
    <n v="0"/>
    <n v="239.03"/>
  </r>
  <r>
    <n v="8249"/>
    <s v="NZ-2022-357584"/>
    <x v="1194"/>
    <d v="2022-07-23T00:00:00"/>
    <x v="4"/>
    <s v="Standard Class"/>
    <s v="CA-6742"/>
    <s v="Callum Robson"/>
    <x v="1"/>
    <x v="4"/>
    <x v="4"/>
    <x v="2"/>
    <x v="2"/>
    <n v="1446.16"/>
    <n v="10"/>
    <n v="0.15"/>
    <n v="96.76"/>
  </r>
  <r>
    <n v="8250"/>
    <s v="NZ-2024-607825"/>
    <x v="545"/>
    <d v="2024-08-12T00:00:00"/>
    <x v="2"/>
    <s v="Same Day"/>
    <s v="AN-1732"/>
    <s v="Angus Nicol"/>
    <x v="0"/>
    <x v="6"/>
    <x v="6"/>
    <x v="0"/>
    <x v="0"/>
    <n v="991.66"/>
    <n v="2"/>
    <n v="0.15"/>
    <n v="157.1"/>
  </r>
  <r>
    <n v="8251"/>
    <s v="NZ-2023-728708"/>
    <x v="478"/>
    <d v="2023-12-15T00:00:00"/>
    <x v="0"/>
    <s v="Second Class"/>
    <s v="RA-1477"/>
    <s v="Rachel Osborne"/>
    <x v="0"/>
    <x v="8"/>
    <x v="8"/>
    <x v="0"/>
    <x v="6"/>
    <n v="315.54000000000002"/>
    <n v="1"/>
    <n v="0.15"/>
    <n v="74.3"/>
  </r>
  <r>
    <n v="8252"/>
    <s v="NZ-2022-458470"/>
    <x v="1255"/>
    <d v="2022-05-28T00:00:00"/>
    <x v="4"/>
    <s v="Same Day"/>
    <s v="AN-1082"/>
    <s v="Andrew Toms-O'Leary"/>
    <x v="1"/>
    <x v="3"/>
    <x v="3"/>
    <x v="0"/>
    <x v="6"/>
    <n v="1286.73"/>
    <n v="7"/>
    <n v="0.2"/>
    <n v="215.2"/>
  </r>
  <r>
    <n v="8253"/>
    <s v="NZ-2023-173896"/>
    <x v="142"/>
    <d v="2023-01-25T00:00:00"/>
    <x v="0"/>
    <s v="First Class"/>
    <s v="WA-3705"/>
    <s v="Wayne Herd"/>
    <x v="2"/>
    <x v="1"/>
    <x v="1"/>
    <x v="0"/>
    <x v="10"/>
    <n v="1200.1099999999999"/>
    <n v="7"/>
    <n v="0.2"/>
    <n v="250.11"/>
  </r>
  <r>
    <n v="8254"/>
    <s v="NZ-2022-757298"/>
    <x v="281"/>
    <d v="2022-06-29T00:00:00"/>
    <x v="4"/>
    <s v="Same Day"/>
    <s v="CH-3816"/>
    <s v="Chelsea Douglas"/>
    <x v="0"/>
    <x v="2"/>
    <x v="2"/>
    <x v="1"/>
    <x v="8"/>
    <n v="1229.78"/>
    <n v="4"/>
    <n v="0.2"/>
    <n v="110.12"/>
  </r>
  <r>
    <n v="8255"/>
    <s v="NZ-2022-731454"/>
    <x v="1001"/>
    <d v="2022-03-30T00:00:00"/>
    <x v="4"/>
    <s v="Second Class"/>
    <s v="WI-7631"/>
    <s v="Wiremu Field"/>
    <x v="0"/>
    <x v="2"/>
    <x v="2"/>
    <x v="1"/>
    <x v="3"/>
    <n v="1350.06"/>
    <n v="10"/>
    <n v="0"/>
    <n v="2.27"/>
  </r>
  <r>
    <n v="8256"/>
    <s v="NZ-2022-732493"/>
    <x v="79"/>
    <d v="2022-12-15T00:00:00"/>
    <x v="4"/>
    <s v="First Class"/>
    <s v="MI-4111"/>
    <s v="Michael Hansen"/>
    <x v="1"/>
    <x v="4"/>
    <x v="4"/>
    <x v="0"/>
    <x v="0"/>
    <n v="1274"/>
    <n v="4"/>
    <n v="0.2"/>
    <n v="233.5"/>
  </r>
  <r>
    <n v="8257"/>
    <s v="NZ-2025-622172"/>
    <x v="1126"/>
    <d v="2025-01-17T00:00:00"/>
    <x v="3"/>
    <s v="Same Day"/>
    <s v="AD-4760"/>
    <s v="Adrienne Webb"/>
    <x v="1"/>
    <x v="7"/>
    <x v="7"/>
    <x v="1"/>
    <x v="3"/>
    <n v="1231.92"/>
    <n v="6"/>
    <n v="0"/>
    <n v="336.89"/>
  </r>
  <r>
    <n v="8258"/>
    <s v="NZ-2023-847497"/>
    <x v="1296"/>
    <d v="2023-03-20T00:00:00"/>
    <x v="0"/>
    <s v="Second Class"/>
    <s v="MA-6341"/>
    <s v="Matthew Hodson-Watts"/>
    <x v="2"/>
    <x v="7"/>
    <x v="7"/>
    <x v="0"/>
    <x v="6"/>
    <n v="784.54"/>
    <n v="5"/>
    <n v="0.15"/>
    <n v="166.28"/>
  </r>
  <r>
    <n v="8259"/>
    <s v="NZ-2025-887589"/>
    <x v="1237"/>
    <d v="2025-01-24T00:00:00"/>
    <x v="3"/>
    <s v="Standard Class"/>
    <s v="ST-3888"/>
    <s v="Steven Spencer-Pollard"/>
    <x v="0"/>
    <x v="6"/>
    <x v="6"/>
    <x v="2"/>
    <x v="2"/>
    <n v="96.06"/>
    <n v="4"/>
    <n v="0.15"/>
    <n v="-0.96"/>
  </r>
  <r>
    <n v="8260"/>
    <s v="NZ-2024-989746"/>
    <x v="149"/>
    <d v="2024-11-29T00:00:00"/>
    <x v="2"/>
    <s v="Standard Class"/>
    <s v="AN-9694"/>
    <s v="Andrew Small"/>
    <x v="2"/>
    <x v="1"/>
    <x v="1"/>
    <x v="2"/>
    <x v="2"/>
    <n v="1167.44"/>
    <n v="8"/>
    <n v="0.1"/>
    <n v="150.94"/>
  </r>
  <r>
    <n v="8261"/>
    <s v="NZ-2021-695603"/>
    <x v="537"/>
    <d v="2021-12-29T00:00:00"/>
    <x v="1"/>
    <s v="Second Class"/>
    <s v="JO-6256"/>
    <s v="Joshua Bary"/>
    <x v="2"/>
    <x v="0"/>
    <x v="0"/>
    <x v="0"/>
    <x v="0"/>
    <n v="938.69"/>
    <n v="10"/>
    <n v="0.2"/>
    <n v="171.45"/>
  </r>
  <r>
    <n v="8262"/>
    <s v="NZ-2023-141453"/>
    <x v="813"/>
    <d v="2023-08-03T00:00:00"/>
    <x v="0"/>
    <s v="Second Class"/>
    <s v="LI-7805"/>
    <s v="Lisa Aitken"/>
    <x v="2"/>
    <x v="6"/>
    <x v="6"/>
    <x v="1"/>
    <x v="3"/>
    <n v="633.46"/>
    <n v="9"/>
    <n v="0.1"/>
    <n v="131.75"/>
  </r>
  <r>
    <n v="8263"/>
    <s v="NZ-2022-858082"/>
    <x v="108"/>
    <d v="2022-05-04T00:00:00"/>
    <x v="4"/>
    <s v="First Class"/>
    <s v="XA-6854"/>
    <s v="Xavier MacKay"/>
    <x v="1"/>
    <x v="2"/>
    <x v="2"/>
    <x v="0"/>
    <x v="0"/>
    <n v="1209.45"/>
    <n v="4"/>
    <n v="0"/>
    <n v="241.9"/>
  </r>
  <r>
    <n v="8264"/>
    <s v="NZ-2022-277045"/>
    <x v="1309"/>
    <d v="2022-02-26T00:00:00"/>
    <x v="4"/>
    <s v="First Class"/>
    <s v="LY-5801"/>
    <s v="Lynette Anderson"/>
    <x v="0"/>
    <x v="9"/>
    <x v="6"/>
    <x v="1"/>
    <x v="1"/>
    <n v="288.10000000000002"/>
    <n v="3"/>
    <n v="0.2"/>
    <n v="43.6"/>
  </r>
  <r>
    <n v="8265"/>
    <s v="NZ-2022-175447"/>
    <x v="510"/>
    <d v="2022-04-13T00:00:00"/>
    <x v="4"/>
    <s v="Second Class"/>
    <s v="HA-9509"/>
    <s v="Hamish Thompson"/>
    <x v="1"/>
    <x v="3"/>
    <x v="3"/>
    <x v="2"/>
    <x v="5"/>
    <n v="1347.36"/>
    <n v="3"/>
    <n v="0.15"/>
    <n v="212.88"/>
  </r>
  <r>
    <n v="8266"/>
    <s v="NZ-2021-667569"/>
    <x v="836"/>
    <d v="2021-12-05T00:00:00"/>
    <x v="1"/>
    <s v="Second Class"/>
    <s v="ST-4636"/>
    <s v="Stephanie McMahon"/>
    <x v="2"/>
    <x v="6"/>
    <x v="6"/>
    <x v="1"/>
    <x v="1"/>
    <n v="1059.31"/>
    <n v="6"/>
    <n v="0"/>
    <n v="261.76"/>
  </r>
  <r>
    <n v="8267"/>
    <s v="NZ-2025-926927"/>
    <x v="500"/>
    <d v="2025-01-29T00:00:00"/>
    <x v="3"/>
    <s v="Standard Class"/>
    <s v="TI-5461"/>
    <s v="Tiana Jackson"/>
    <x v="2"/>
    <x v="7"/>
    <x v="7"/>
    <x v="2"/>
    <x v="11"/>
    <n v="644.70000000000005"/>
    <n v="9"/>
    <n v="0.2"/>
    <n v="41.51"/>
  </r>
  <r>
    <n v="8268"/>
    <s v="NZ-2024-205549"/>
    <x v="1367"/>
    <d v="2024-01-24T00:00:00"/>
    <x v="2"/>
    <s v="Second Class"/>
    <s v="PA-4603"/>
    <s v="Paige Harper"/>
    <x v="2"/>
    <x v="8"/>
    <x v="8"/>
    <x v="1"/>
    <x v="3"/>
    <n v="1201.25"/>
    <n v="7"/>
    <n v="0.2"/>
    <n v="259.93"/>
  </r>
  <r>
    <n v="8269"/>
    <s v="NZ-2021-351886"/>
    <x v="1225"/>
    <d v="2021-11-23T00:00:00"/>
    <x v="1"/>
    <s v="First Class"/>
    <s v="RU-3562"/>
    <s v="Ruby McGregor"/>
    <x v="2"/>
    <x v="8"/>
    <x v="8"/>
    <x v="1"/>
    <x v="7"/>
    <n v="489.01"/>
    <n v="10"/>
    <n v="0"/>
    <n v="47.59"/>
  </r>
  <r>
    <n v="8270"/>
    <s v="NZ-2023-152355"/>
    <x v="531"/>
    <d v="2023-03-20T00:00:00"/>
    <x v="0"/>
    <s v="Standard Class"/>
    <s v="AA-9975"/>
    <s v="Aaron Baker"/>
    <x v="2"/>
    <x v="7"/>
    <x v="7"/>
    <x v="2"/>
    <x v="9"/>
    <n v="927.8"/>
    <n v="3"/>
    <n v="0"/>
    <n v="149.16"/>
  </r>
  <r>
    <n v="8271"/>
    <s v="NZ-2022-827060"/>
    <x v="1209"/>
    <d v="2022-06-20T00:00:00"/>
    <x v="4"/>
    <s v="Second Class"/>
    <s v="SA-9608"/>
    <s v="Samantha Wallace"/>
    <x v="2"/>
    <x v="8"/>
    <x v="8"/>
    <x v="0"/>
    <x v="4"/>
    <n v="995.99"/>
    <n v="6"/>
    <n v="0.2"/>
    <n v="35.18"/>
  </r>
  <r>
    <n v="8272"/>
    <s v="NZ-2023-958117"/>
    <x v="454"/>
    <d v="2023-02-17T00:00:00"/>
    <x v="0"/>
    <s v="Second Class"/>
    <s v="SA-5371"/>
    <s v="Sarah Marfell"/>
    <x v="0"/>
    <x v="9"/>
    <x v="6"/>
    <x v="1"/>
    <x v="3"/>
    <n v="675.41"/>
    <n v="9"/>
    <n v="0"/>
    <n v="5.18"/>
  </r>
  <r>
    <n v="8273"/>
    <s v="NZ-2023-224205"/>
    <x v="443"/>
    <d v="2023-11-18T00:00:00"/>
    <x v="0"/>
    <s v="First Class"/>
    <s v="LI-8321"/>
    <s v="Lisa Newman-Turner"/>
    <x v="1"/>
    <x v="7"/>
    <x v="7"/>
    <x v="0"/>
    <x v="4"/>
    <n v="923.09"/>
    <n v="9"/>
    <n v="0.2"/>
    <n v="-17.829999999999998"/>
  </r>
  <r>
    <n v="8274"/>
    <s v="NZ-2021-379414"/>
    <x v="1049"/>
    <d v="2021-11-28T00:00:00"/>
    <x v="1"/>
    <s v="Standard Class"/>
    <s v="IS-3564"/>
    <s v="Isabelle Ward"/>
    <x v="0"/>
    <x v="4"/>
    <x v="4"/>
    <x v="1"/>
    <x v="1"/>
    <n v="769.46"/>
    <n v="7"/>
    <n v="0.1"/>
    <n v="4.72"/>
  </r>
  <r>
    <n v="8275"/>
    <s v="NZ-2022-298361"/>
    <x v="439"/>
    <d v="2022-08-01T00:00:00"/>
    <x v="4"/>
    <s v="Standard Class"/>
    <s v="DO-7781"/>
    <s v="Donna Page"/>
    <x v="1"/>
    <x v="4"/>
    <x v="4"/>
    <x v="2"/>
    <x v="9"/>
    <n v="116.07"/>
    <n v="7"/>
    <n v="0.1"/>
    <n v="8.68"/>
  </r>
  <r>
    <n v="8276"/>
    <s v="NZ-2025-664034"/>
    <x v="1219"/>
    <d v="2025-03-19T00:00:00"/>
    <x v="3"/>
    <s v="Same Day"/>
    <s v="ST-9270"/>
    <s v="Stuart Martin"/>
    <x v="1"/>
    <x v="4"/>
    <x v="4"/>
    <x v="1"/>
    <x v="7"/>
    <n v="189.76"/>
    <n v="7"/>
    <n v="0.1"/>
    <n v="46.26"/>
  </r>
  <r>
    <n v="8277"/>
    <s v="NZ-2023-893567"/>
    <x v="305"/>
    <d v="2023-08-19T00:00:00"/>
    <x v="0"/>
    <s v="First Class"/>
    <s v="JO-5462"/>
    <s v="John MacKay"/>
    <x v="1"/>
    <x v="7"/>
    <x v="7"/>
    <x v="2"/>
    <x v="5"/>
    <n v="280.37"/>
    <n v="3"/>
    <n v="0.15"/>
    <n v="19.29"/>
  </r>
  <r>
    <n v="8278"/>
    <s v="NZ-2024-849749"/>
    <x v="499"/>
    <d v="2024-10-19T00:00:00"/>
    <x v="2"/>
    <s v="Same Day"/>
    <s v="AN-1987"/>
    <s v="Anna Weston"/>
    <x v="0"/>
    <x v="6"/>
    <x v="6"/>
    <x v="2"/>
    <x v="9"/>
    <n v="270.57"/>
    <n v="3"/>
    <n v="0"/>
    <n v="57.22"/>
  </r>
  <r>
    <n v="8279"/>
    <s v="NZ-2023-550968"/>
    <x v="643"/>
    <d v="2023-05-19T00:00:00"/>
    <x v="0"/>
    <s v="Standard Class"/>
    <s v="SU-2450"/>
    <s v="Susan McEwen"/>
    <x v="1"/>
    <x v="6"/>
    <x v="6"/>
    <x v="2"/>
    <x v="9"/>
    <n v="730.43"/>
    <n v="8"/>
    <n v="0.1"/>
    <n v="182.38"/>
  </r>
  <r>
    <n v="8280"/>
    <s v="NZ-2024-462470"/>
    <x v="515"/>
    <d v="2024-06-07T00:00:00"/>
    <x v="2"/>
    <s v="Standard Class"/>
    <s v="DE-6446"/>
    <s v="Deborah Cox-Brooks"/>
    <x v="2"/>
    <x v="7"/>
    <x v="7"/>
    <x v="1"/>
    <x v="7"/>
    <n v="205.34"/>
    <n v="9"/>
    <n v="0.1"/>
    <n v="15.52"/>
  </r>
  <r>
    <n v="8281"/>
    <s v="NZ-2023-798916"/>
    <x v="1398"/>
    <d v="2023-01-10T00:00:00"/>
    <x v="0"/>
    <s v="First Class"/>
    <s v="LI-2801"/>
    <s v="Lisa Corlett"/>
    <x v="2"/>
    <x v="7"/>
    <x v="7"/>
    <x v="0"/>
    <x v="0"/>
    <n v="522.48"/>
    <n v="2"/>
    <n v="0"/>
    <n v="153.21"/>
  </r>
  <r>
    <n v="8282"/>
    <s v="NZ-2022-870028"/>
    <x v="1369"/>
    <d v="2022-03-05T00:00:00"/>
    <x v="4"/>
    <s v="Standard Class"/>
    <s v="GE-6563"/>
    <s v="Gemma Fisher-Fulton"/>
    <x v="0"/>
    <x v="8"/>
    <x v="8"/>
    <x v="1"/>
    <x v="8"/>
    <n v="1253.28"/>
    <n v="5"/>
    <n v="0.1"/>
    <n v="166.33"/>
  </r>
  <r>
    <n v="8283"/>
    <s v="NZ-2022-389575"/>
    <x v="1009"/>
    <d v="2022-05-12T00:00:00"/>
    <x v="4"/>
    <s v="Same Day"/>
    <s v="AN-4399"/>
    <s v="Anthony Gill"/>
    <x v="0"/>
    <x v="6"/>
    <x v="6"/>
    <x v="2"/>
    <x v="11"/>
    <n v="911.77"/>
    <n v="5"/>
    <n v="0.1"/>
    <n v="209.07"/>
  </r>
  <r>
    <n v="8284"/>
    <s v="NZ-2022-281266"/>
    <x v="810"/>
    <d v="2022-08-14T00:00:00"/>
    <x v="4"/>
    <s v="Same Day"/>
    <s v="RO-3494"/>
    <s v="Robert Hadfield-Frost"/>
    <x v="0"/>
    <x v="5"/>
    <x v="5"/>
    <x v="2"/>
    <x v="9"/>
    <n v="500.42"/>
    <n v="3"/>
    <n v="0"/>
    <n v="12.06"/>
  </r>
  <r>
    <n v="8285"/>
    <s v="NZ-2021-649886"/>
    <x v="300"/>
    <d v="2021-12-13T00:00:00"/>
    <x v="1"/>
    <s v="First Class"/>
    <s v="CH-3753"/>
    <s v="Charlotte Nolan"/>
    <x v="2"/>
    <x v="8"/>
    <x v="8"/>
    <x v="2"/>
    <x v="11"/>
    <n v="465.69"/>
    <n v="4"/>
    <n v="0"/>
    <n v="33.46"/>
  </r>
  <r>
    <n v="8286"/>
    <s v="NZ-2024-540311"/>
    <x v="995"/>
    <d v="2024-07-05T00:00:00"/>
    <x v="2"/>
    <s v="Second Class"/>
    <s v="SA-6736"/>
    <s v="Sarah Lewis"/>
    <x v="1"/>
    <x v="9"/>
    <x v="6"/>
    <x v="0"/>
    <x v="6"/>
    <n v="124.88"/>
    <n v="3"/>
    <n v="0.15"/>
    <n v="13.06"/>
  </r>
  <r>
    <n v="8287"/>
    <s v="NZ-2024-186336"/>
    <x v="122"/>
    <d v="2024-11-22T00:00:00"/>
    <x v="2"/>
    <s v="Same Day"/>
    <s v="PE-8515"/>
    <s v="Peter Higgins"/>
    <x v="0"/>
    <x v="0"/>
    <x v="0"/>
    <x v="1"/>
    <x v="8"/>
    <n v="455.8"/>
    <n v="6"/>
    <n v="0.15"/>
    <n v="12.58"/>
  </r>
  <r>
    <n v="8288"/>
    <s v="NZ-2024-351090"/>
    <x v="287"/>
    <d v="2024-11-22T00:00:00"/>
    <x v="2"/>
    <s v="Standard Class"/>
    <s v="RY-9287"/>
    <s v="Ryan Lancaster"/>
    <x v="2"/>
    <x v="8"/>
    <x v="8"/>
    <x v="1"/>
    <x v="8"/>
    <n v="519.32000000000005"/>
    <n v="1"/>
    <n v="0.2"/>
    <n v="18.190000000000001"/>
  </r>
  <r>
    <n v="8289"/>
    <s v="NZ-2023-602371"/>
    <x v="1321"/>
    <d v="2023-06-17T00:00:00"/>
    <x v="0"/>
    <s v="Same Day"/>
    <s v="XA-7087"/>
    <s v="Xavier Eaton"/>
    <x v="0"/>
    <x v="4"/>
    <x v="4"/>
    <x v="0"/>
    <x v="10"/>
    <n v="791.7"/>
    <n v="9"/>
    <n v="0"/>
    <n v="9"/>
  </r>
  <r>
    <n v="8290"/>
    <s v="NZ-2023-491473"/>
    <x v="1370"/>
    <d v="2023-02-10T00:00:00"/>
    <x v="0"/>
    <s v="Second Class"/>
    <s v="HA-1866"/>
    <s v="Harry Doyle"/>
    <x v="2"/>
    <x v="9"/>
    <x v="6"/>
    <x v="1"/>
    <x v="8"/>
    <n v="1089.9100000000001"/>
    <n v="10"/>
    <n v="0.15"/>
    <n v="241.3"/>
  </r>
  <r>
    <n v="8291"/>
    <s v="NZ-2023-848617"/>
    <x v="796"/>
    <d v="2023-10-11T00:00:00"/>
    <x v="0"/>
    <s v="Second Class"/>
    <s v="MA-3980"/>
    <s v="Martin McLachlan"/>
    <x v="1"/>
    <x v="7"/>
    <x v="7"/>
    <x v="2"/>
    <x v="5"/>
    <n v="533.28"/>
    <n v="10"/>
    <n v="0.2"/>
    <n v="104.94"/>
  </r>
  <r>
    <n v="8292"/>
    <s v="NZ-2025-681656"/>
    <x v="940"/>
    <d v="2025-01-04T00:00:00"/>
    <x v="3"/>
    <s v="Second Class"/>
    <s v="MI-3818"/>
    <s v="Michele Stewart-Horton"/>
    <x v="0"/>
    <x v="3"/>
    <x v="3"/>
    <x v="1"/>
    <x v="7"/>
    <n v="228.43"/>
    <n v="8"/>
    <n v="0.2"/>
    <n v="-0.31"/>
  </r>
  <r>
    <n v="8293"/>
    <s v="NZ-2022-289537"/>
    <x v="1417"/>
    <d v="2022-12-16T00:00:00"/>
    <x v="4"/>
    <s v="Standard Class"/>
    <s v="JA-6468"/>
    <s v="Jason Edwards"/>
    <x v="1"/>
    <x v="3"/>
    <x v="3"/>
    <x v="1"/>
    <x v="7"/>
    <n v="227.17"/>
    <n v="5"/>
    <n v="0.2"/>
    <n v="47.44"/>
  </r>
  <r>
    <n v="8294"/>
    <s v="NZ-2021-846113"/>
    <x v="949"/>
    <d v="2021-08-23T00:00:00"/>
    <x v="1"/>
    <s v="Second Class"/>
    <s v="OL-3548"/>
    <s v="Olivia Rush"/>
    <x v="0"/>
    <x v="0"/>
    <x v="0"/>
    <x v="1"/>
    <x v="8"/>
    <n v="447.74"/>
    <n v="1"/>
    <n v="0"/>
    <n v="79.989999999999995"/>
  </r>
  <r>
    <n v="8295"/>
    <s v="NZ-2022-655671"/>
    <x v="423"/>
    <d v="2022-10-24T00:00:00"/>
    <x v="4"/>
    <s v="Same Day"/>
    <s v="AN-5404"/>
    <s v="Andrew Shand-Davis"/>
    <x v="1"/>
    <x v="6"/>
    <x v="6"/>
    <x v="1"/>
    <x v="3"/>
    <n v="1353.74"/>
    <n v="3"/>
    <n v="0.2"/>
    <n v="89.8"/>
  </r>
  <r>
    <n v="8296"/>
    <s v="NZ-2023-891296"/>
    <x v="965"/>
    <d v="2023-08-10T00:00:00"/>
    <x v="0"/>
    <s v="Second Class"/>
    <s v="RI-7669"/>
    <s v="Richard Mason"/>
    <x v="2"/>
    <x v="1"/>
    <x v="1"/>
    <x v="2"/>
    <x v="11"/>
    <n v="852.46"/>
    <n v="6"/>
    <n v="0"/>
    <n v="3.61"/>
  </r>
  <r>
    <n v="8297"/>
    <s v="NZ-2024-592882"/>
    <x v="168"/>
    <d v="2024-09-25T00:00:00"/>
    <x v="2"/>
    <s v="Standard Class"/>
    <s v="SU-2046"/>
    <s v="Susan Richards"/>
    <x v="0"/>
    <x v="5"/>
    <x v="5"/>
    <x v="0"/>
    <x v="4"/>
    <n v="386.22"/>
    <n v="5"/>
    <n v="0.1"/>
    <n v="97.66"/>
  </r>
  <r>
    <n v="8298"/>
    <s v="NZ-2023-474357"/>
    <x v="1184"/>
    <d v="2023-07-06T00:00:00"/>
    <x v="0"/>
    <s v="Same Day"/>
    <s v="RY-3665"/>
    <s v="Ryan Davies"/>
    <x v="1"/>
    <x v="1"/>
    <x v="1"/>
    <x v="1"/>
    <x v="8"/>
    <n v="1279.44"/>
    <n v="7"/>
    <n v="0.15"/>
    <n v="121.95"/>
  </r>
  <r>
    <n v="8299"/>
    <s v="NZ-2023-779825"/>
    <x v="796"/>
    <d v="2023-10-11T00:00:00"/>
    <x v="0"/>
    <s v="First Class"/>
    <s v="RE-8064"/>
    <s v="Rebecca Searle"/>
    <x v="0"/>
    <x v="7"/>
    <x v="7"/>
    <x v="0"/>
    <x v="4"/>
    <n v="1166.78"/>
    <n v="9"/>
    <n v="0.1"/>
    <n v="299.63"/>
  </r>
  <r>
    <n v="8300"/>
    <s v="NZ-2024-700893"/>
    <x v="301"/>
    <d v="2024-03-03T00:00:00"/>
    <x v="2"/>
    <s v="Second Class"/>
    <s v="ME-9110"/>
    <s v="Melanie Butcher"/>
    <x v="1"/>
    <x v="2"/>
    <x v="2"/>
    <x v="1"/>
    <x v="7"/>
    <n v="1472.9"/>
    <n v="1"/>
    <n v="0.15"/>
    <n v="143.38"/>
  </r>
  <r>
    <n v="8301"/>
    <s v="NZ-2024-944441"/>
    <x v="595"/>
    <d v="2024-12-11T00:00:00"/>
    <x v="2"/>
    <s v="First Class"/>
    <s v="KI-3706"/>
    <s v="Kim Croad"/>
    <x v="2"/>
    <x v="6"/>
    <x v="6"/>
    <x v="0"/>
    <x v="0"/>
    <n v="663.67"/>
    <n v="2"/>
    <n v="0.2"/>
    <n v="2.86"/>
  </r>
  <r>
    <n v="8302"/>
    <s v="NZ-2021-633915"/>
    <x v="300"/>
    <d v="2021-12-16T00:00:00"/>
    <x v="1"/>
    <s v="Standard Class"/>
    <s v="JA-5827"/>
    <s v="Jamie Walton"/>
    <x v="2"/>
    <x v="8"/>
    <x v="8"/>
    <x v="0"/>
    <x v="4"/>
    <n v="896.61"/>
    <n v="6"/>
    <n v="0.2"/>
    <n v="134.13"/>
  </r>
  <r>
    <n v="8303"/>
    <s v="NZ-2023-667796"/>
    <x v="1342"/>
    <d v="2023-06-19T00:00:00"/>
    <x v="0"/>
    <s v="Same Day"/>
    <s v="SU-2441"/>
    <s v="Suzanne Muir"/>
    <x v="1"/>
    <x v="2"/>
    <x v="2"/>
    <x v="2"/>
    <x v="2"/>
    <n v="236.24"/>
    <n v="2"/>
    <n v="0.1"/>
    <n v="23.74"/>
  </r>
  <r>
    <n v="8304"/>
    <s v="NZ-2022-275047"/>
    <x v="1058"/>
    <d v="2022-01-15T00:00:00"/>
    <x v="4"/>
    <s v="Second Class"/>
    <s v="KA-2936"/>
    <s v="Karen Hayward"/>
    <x v="2"/>
    <x v="2"/>
    <x v="2"/>
    <x v="2"/>
    <x v="5"/>
    <n v="895.75"/>
    <n v="8"/>
    <n v="0.15"/>
    <n v="59.9"/>
  </r>
  <r>
    <n v="8305"/>
    <s v="NZ-2021-913920"/>
    <x v="745"/>
    <d v="2021-12-15T00:00:00"/>
    <x v="1"/>
    <s v="Standard Class"/>
    <s v="JU-6651"/>
    <s v="Judith Knowles"/>
    <x v="1"/>
    <x v="2"/>
    <x v="2"/>
    <x v="2"/>
    <x v="9"/>
    <n v="524.88"/>
    <n v="8"/>
    <n v="0.1"/>
    <n v="90.08"/>
  </r>
  <r>
    <n v="8306"/>
    <s v="NZ-2023-785875"/>
    <x v="94"/>
    <d v="2023-03-22T00:00:00"/>
    <x v="0"/>
    <s v="Standard Class"/>
    <s v="JO-4767"/>
    <s v="Joanne Bell-Harris"/>
    <x v="2"/>
    <x v="9"/>
    <x v="6"/>
    <x v="0"/>
    <x v="6"/>
    <n v="467.56"/>
    <n v="8"/>
    <n v="0.2"/>
    <n v="77.319999999999993"/>
  </r>
  <r>
    <n v="8307"/>
    <s v="NZ-2024-126002"/>
    <x v="1333"/>
    <d v="2024-07-08T00:00:00"/>
    <x v="2"/>
    <s v="First Class"/>
    <s v="TA-3864"/>
    <s v="Taylor Kelly"/>
    <x v="1"/>
    <x v="8"/>
    <x v="8"/>
    <x v="2"/>
    <x v="11"/>
    <n v="45.37"/>
    <n v="4"/>
    <n v="0.1"/>
    <n v="2.73"/>
  </r>
  <r>
    <n v="8308"/>
    <s v="NZ-2024-144597"/>
    <x v="536"/>
    <d v="2024-09-26T00:00:00"/>
    <x v="2"/>
    <s v="Same Day"/>
    <s v="JE-5150"/>
    <s v="Jeremy Hadfield"/>
    <x v="0"/>
    <x v="6"/>
    <x v="6"/>
    <x v="1"/>
    <x v="3"/>
    <n v="527.73"/>
    <n v="10"/>
    <n v="0.2"/>
    <n v="55.79"/>
  </r>
  <r>
    <n v="8309"/>
    <s v="NZ-2023-124607"/>
    <x v="352"/>
    <d v="2023-11-26T00:00:00"/>
    <x v="0"/>
    <s v="Standard Class"/>
    <s v="JA-2694"/>
    <s v="Jade Anderson"/>
    <x v="0"/>
    <x v="2"/>
    <x v="2"/>
    <x v="1"/>
    <x v="8"/>
    <n v="1481.07"/>
    <n v="3"/>
    <n v="0"/>
    <n v="355.1"/>
  </r>
  <r>
    <n v="8310"/>
    <s v="NZ-2022-590745"/>
    <x v="1154"/>
    <d v="2022-10-30T00:00:00"/>
    <x v="4"/>
    <s v="Standard Class"/>
    <s v="JU-1733"/>
    <s v="Julie Jackson"/>
    <x v="2"/>
    <x v="4"/>
    <x v="4"/>
    <x v="0"/>
    <x v="6"/>
    <n v="384.93"/>
    <n v="1"/>
    <n v="0"/>
    <n v="77.5"/>
  </r>
  <r>
    <n v="8311"/>
    <s v="NZ-2024-643282"/>
    <x v="814"/>
    <d v="2024-06-14T00:00:00"/>
    <x v="2"/>
    <s v="First Class"/>
    <s v="DE-8498"/>
    <s v="Deborah Hawkins-Smith"/>
    <x v="1"/>
    <x v="5"/>
    <x v="5"/>
    <x v="0"/>
    <x v="10"/>
    <n v="556.33000000000004"/>
    <n v="7"/>
    <n v="0.1"/>
    <n v="11.31"/>
  </r>
  <r>
    <n v="8312"/>
    <s v="NZ-2021-580715"/>
    <x v="1177"/>
    <d v="2021-11-07T00:00:00"/>
    <x v="1"/>
    <s v="Standard Class"/>
    <s v="BR-4530"/>
    <s v="Brent Johnston"/>
    <x v="0"/>
    <x v="3"/>
    <x v="3"/>
    <x v="1"/>
    <x v="1"/>
    <n v="886.13"/>
    <n v="5"/>
    <n v="0.15"/>
    <n v="111.02"/>
  </r>
  <r>
    <n v="8313"/>
    <s v="NZ-2024-704121"/>
    <x v="152"/>
    <d v="2024-12-17T00:00:00"/>
    <x v="2"/>
    <s v="Same Day"/>
    <s v="PA-7734"/>
    <s v="Patrick Jennings"/>
    <x v="0"/>
    <x v="9"/>
    <x v="6"/>
    <x v="1"/>
    <x v="8"/>
    <n v="586.14"/>
    <n v="10"/>
    <n v="0.1"/>
    <n v="66.56"/>
  </r>
  <r>
    <n v="8314"/>
    <s v="NZ-2025-819640"/>
    <x v="506"/>
    <d v="2025-02-19T00:00:00"/>
    <x v="3"/>
    <s v="First Class"/>
    <s v="PA-1960"/>
    <s v="Paula Simpson-Dunn"/>
    <x v="1"/>
    <x v="3"/>
    <x v="3"/>
    <x v="1"/>
    <x v="7"/>
    <n v="1301.44"/>
    <n v="4"/>
    <n v="0.15"/>
    <n v="72.78"/>
  </r>
  <r>
    <n v="8315"/>
    <s v="NZ-2024-486442"/>
    <x v="756"/>
    <d v="2024-10-14T00:00:00"/>
    <x v="2"/>
    <s v="First Class"/>
    <s v="GA-8139"/>
    <s v="Garry Blair"/>
    <x v="2"/>
    <x v="6"/>
    <x v="6"/>
    <x v="1"/>
    <x v="3"/>
    <n v="32.1"/>
    <n v="8"/>
    <n v="0.15"/>
    <n v="5.96"/>
  </r>
  <r>
    <n v="8316"/>
    <s v="NZ-2022-645162"/>
    <x v="71"/>
    <d v="2022-04-23T00:00:00"/>
    <x v="4"/>
    <s v="Second Class"/>
    <s v="CO-6574"/>
    <s v="Cole Henderson"/>
    <x v="0"/>
    <x v="5"/>
    <x v="5"/>
    <x v="2"/>
    <x v="9"/>
    <n v="1297.1500000000001"/>
    <n v="6"/>
    <n v="0"/>
    <n v="56.72"/>
  </r>
  <r>
    <n v="8317"/>
    <s v="NZ-2023-304700"/>
    <x v="698"/>
    <d v="2023-09-28T00:00:00"/>
    <x v="0"/>
    <s v="First Class"/>
    <s v="LA-2583"/>
    <s v="Lance Brown-Morris"/>
    <x v="1"/>
    <x v="8"/>
    <x v="8"/>
    <x v="0"/>
    <x v="6"/>
    <n v="874.53"/>
    <n v="2"/>
    <n v="0"/>
    <n v="74.83"/>
  </r>
  <r>
    <n v="8318"/>
    <s v="NZ-2023-956214"/>
    <x v="490"/>
    <d v="2023-12-16T00:00:00"/>
    <x v="0"/>
    <s v="Standard Class"/>
    <s v="AT-3013"/>
    <s v="Ataahua Gray-Dawick"/>
    <x v="1"/>
    <x v="8"/>
    <x v="8"/>
    <x v="0"/>
    <x v="0"/>
    <n v="549.78"/>
    <n v="4"/>
    <n v="0.2"/>
    <n v="91.36"/>
  </r>
  <r>
    <n v="8319"/>
    <s v="NZ-2023-863517"/>
    <x v="1296"/>
    <d v="2023-03-18T00:00:00"/>
    <x v="0"/>
    <s v="Same Day"/>
    <s v="MA-5222"/>
    <s v="Mary Hansen"/>
    <x v="1"/>
    <x v="2"/>
    <x v="2"/>
    <x v="0"/>
    <x v="10"/>
    <n v="1389.06"/>
    <n v="7"/>
    <n v="0.2"/>
    <n v="238.5"/>
  </r>
  <r>
    <n v="8320"/>
    <s v="NZ-2025-634768"/>
    <x v="1158"/>
    <d v="2025-03-28T00:00:00"/>
    <x v="3"/>
    <s v="Standard Class"/>
    <s v="CA-4069"/>
    <s v="Cameron Riley"/>
    <x v="2"/>
    <x v="5"/>
    <x v="5"/>
    <x v="1"/>
    <x v="8"/>
    <n v="269.25"/>
    <n v="2"/>
    <n v="0.1"/>
    <n v="7.33"/>
  </r>
  <r>
    <n v="8321"/>
    <s v="NZ-2021-333524"/>
    <x v="1399"/>
    <d v="2021-10-19T00:00:00"/>
    <x v="1"/>
    <s v="First Class"/>
    <s v="KE-2496"/>
    <s v="Kelsey Brown"/>
    <x v="1"/>
    <x v="9"/>
    <x v="6"/>
    <x v="2"/>
    <x v="9"/>
    <n v="1210.8699999999999"/>
    <n v="4"/>
    <n v="0.1"/>
    <n v="216.04"/>
  </r>
  <r>
    <n v="8322"/>
    <s v="NZ-2022-583975"/>
    <x v="1046"/>
    <d v="2022-09-17T00:00:00"/>
    <x v="4"/>
    <s v="Standard Class"/>
    <s v="TE-9937"/>
    <s v="Teresa Phillips"/>
    <x v="2"/>
    <x v="1"/>
    <x v="1"/>
    <x v="0"/>
    <x v="10"/>
    <n v="1462.76"/>
    <n v="8"/>
    <n v="0.2"/>
    <n v="-10.88"/>
  </r>
  <r>
    <n v="8323"/>
    <s v="NZ-2022-541185"/>
    <x v="648"/>
    <d v="2022-12-17T00:00:00"/>
    <x v="4"/>
    <s v="Second Class"/>
    <s v="MA-1875"/>
    <s v="Mary Bell"/>
    <x v="2"/>
    <x v="0"/>
    <x v="0"/>
    <x v="1"/>
    <x v="7"/>
    <n v="1194.81"/>
    <n v="7"/>
    <n v="0"/>
    <n v="195.07"/>
  </r>
  <r>
    <n v="8324"/>
    <s v="NZ-2023-235006"/>
    <x v="533"/>
    <d v="2023-06-23T00:00:00"/>
    <x v="0"/>
    <s v="Same Day"/>
    <s v="MI-4786"/>
    <s v="Mitchell Avery"/>
    <x v="0"/>
    <x v="9"/>
    <x v="6"/>
    <x v="2"/>
    <x v="11"/>
    <n v="968.89"/>
    <n v="4"/>
    <n v="0.1"/>
    <n v="70.11"/>
  </r>
  <r>
    <n v="8325"/>
    <s v="NZ-2024-525315"/>
    <x v="550"/>
    <d v="2024-02-21T00:00:00"/>
    <x v="2"/>
    <s v="Standard Class"/>
    <s v="TR-4336"/>
    <s v="Tracy Bailey"/>
    <x v="0"/>
    <x v="9"/>
    <x v="6"/>
    <x v="1"/>
    <x v="3"/>
    <n v="810.24"/>
    <n v="6"/>
    <n v="0"/>
    <n v="178.53"/>
  </r>
  <r>
    <n v="8326"/>
    <s v="NZ-2023-482275"/>
    <x v="1125"/>
    <d v="2023-07-18T00:00:00"/>
    <x v="0"/>
    <s v="First Class"/>
    <s v="DA-7822"/>
    <s v="Daniel Smith"/>
    <x v="2"/>
    <x v="9"/>
    <x v="6"/>
    <x v="0"/>
    <x v="6"/>
    <n v="1385.87"/>
    <n v="10"/>
    <n v="0.1"/>
    <n v="208.9"/>
  </r>
  <r>
    <n v="8327"/>
    <s v="NZ-2021-501070"/>
    <x v="1173"/>
    <d v="2021-10-14T00:00:00"/>
    <x v="1"/>
    <s v="Standard Class"/>
    <s v="AM-6938"/>
    <s v="Amber Hanson"/>
    <x v="2"/>
    <x v="5"/>
    <x v="5"/>
    <x v="2"/>
    <x v="11"/>
    <n v="720.47"/>
    <n v="2"/>
    <n v="0"/>
    <n v="133.78"/>
  </r>
  <r>
    <n v="8328"/>
    <s v="NZ-2024-491827"/>
    <x v="1345"/>
    <d v="2024-12-02T00:00:00"/>
    <x v="2"/>
    <s v="Same Day"/>
    <s v="RI-8788"/>
    <s v="Richard Russell"/>
    <x v="2"/>
    <x v="8"/>
    <x v="8"/>
    <x v="1"/>
    <x v="3"/>
    <n v="1380.63"/>
    <n v="10"/>
    <n v="0.2"/>
    <n v="273.16000000000003"/>
  </r>
  <r>
    <n v="8329"/>
    <s v="NZ-2025-915414"/>
    <x v="854"/>
    <d v="2025-05-04T00:00:00"/>
    <x v="3"/>
    <s v="Standard Class"/>
    <s v="WI-4982"/>
    <s v="William Butler"/>
    <x v="0"/>
    <x v="3"/>
    <x v="3"/>
    <x v="2"/>
    <x v="5"/>
    <n v="1131.18"/>
    <n v="5"/>
    <n v="0.15"/>
    <n v="251.09"/>
  </r>
  <r>
    <n v="8330"/>
    <s v="NZ-2022-140880"/>
    <x v="1222"/>
    <d v="2022-08-29T00:00:00"/>
    <x v="4"/>
    <s v="First Class"/>
    <s v="DA-7172"/>
    <s v="Daniel Carroll"/>
    <x v="0"/>
    <x v="0"/>
    <x v="0"/>
    <x v="0"/>
    <x v="6"/>
    <n v="860.84"/>
    <n v="10"/>
    <n v="0"/>
    <n v="175.62"/>
  </r>
  <r>
    <n v="8331"/>
    <s v="NZ-2024-769379"/>
    <x v="1352"/>
    <d v="2024-04-16T00:00:00"/>
    <x v="2"/>
    <s v="Standard Class"/>
    <s v="DA-2100"/>
    <s v="Daniel Mason"/>
    <x v="1"/>
    <x v="1"/>
    <x v="1"/>
    <x v="2"/>
    <x v="2"/>
    <n v="53.59"/>
    <n v="3"/>
    <n v="0"/>
    <n v="6.39"/>
  </r>
  <r>
    <n v="8332"/>
    <s v="NZ-2025-630262"/>
    <x v="940"/>
    <d v="2025-01-03T00:00:00"/>
    <x v="3"/>
    <s v="Same Day"/>
    <s v="KY-4050"/>
    <s v="Kylie Barnes-Gray"/>
    <x v="1"/>
    <x v="7"/>
    <x v="7"/>
    <x v="2"/>
    <x v="9"/>
    <n v="928.27"/>
    <n v="8"/>
    <n v="0.15"/>
    <n v="100.75"/>
  </r>
  <r>
    <n v="8333"/>
    <s v="NZ-2021-438283"/>
    <x v="600"/>
    <d v="2021-11-19T00:00:00"/>
    <x v="1"/>
    <s v="Second Class"/>
    <s v="TR-1274"/>
    <s v="Troy Spencer"/>
    <x v="1"/>
    <x v="1"/>
    <x v="1"/>
    <x v="0"/>
    <x v="0"/>
    <n v="1281.76"/>
    <n v="6"/>
    <n v="0"/>
    <n v="54.68"/>
  </r>
  <r>
    <n v="8334"/>
    <s v="NZ-2022-249742"/>
    <x v="108"/>
    <d v="2022-05-09T00:00:00"/>
    <x v="4"/>
    <s v="Same Day"/>
    <s v="HE-4288"/>
    <s v="Heidi Perry"/>
    <x v="2"/>
    <x v="1"/>
    <x v="1"/>
    <x v="1"/>
    <x v="3"/>
    <n v="796.4"/>
    <n v="9"/>
    <n v="0.2"/>
    <n v="123.84"/>
  </r>
  <r>
    <n v="8335"/>
    <s v="NZ-2022-144343"/>
    <x v="624"/>
    <d v="2022-05-30T00:00:00"/>
    <x v="4"/>
    <s v="Standard Class"/>
    <s v="EM-8351"/>
    <s v="Emma Wells-Davis"/>
    <x v="1"/>
    <x v="6"/>
    <x v="6"/>
    <x v="2"/>
    <x v="5"/>
    <n v="130.66"/>
    <n v="2"/>
    <n v="0"/>
    <n v="5.95"/>
  </r>
  <r>
    <n v="8336"/>
    <s v="NZ-2023-421229"/>
    <x v="490"/>
    <d v="2023-12-18T00:00:00"/>
    <x v="0"/>
    <s v="Same Day"/>
    <s v="LI-7186"/>
    <s v="Linda O'Leary"/>
    <x v="1"/>
    <x v="5"/>
    <x v="5"/>
    <x v="0"/>
    <x v="10"/>
    <n v="1223.8399999999999"/>
    <n v="10"/>
    <n v="0.2"/>
    <n v="94.86"/>
  </r>
  <r>
    <n v="8337"/>
    <s v="NZ-2021-116096"/>
    <x v="930"/>
    <d v="2021-08-31T00:00:00"/>
    <x v="1"/>
    <s v="Same Day"/>
    <s v="SU-7643"/>
    <s v="Suzanne Smith-Lang"/>
    <x v="1"/>
    <x v="5"/>
    <x v="5"/>
    <x v="0"/>
    <x v="4"/>
    <n v="1428.27"/>
    <n v="2"/>
    <n v="0.1"/>
    <n v="230.3"/>
  </r>
  <r>
    <n v="8338"/>
    <s v="NZ-2021-315836"/>
    <x v="1353"/>
    <d v="2021-12-04T00:00:00"/>
    <x v="1"/>
    <s v="Standard Class"/>
    <s v="LE-9146"/>
    <s v="Leanne Davison"/>
    <x v="1"/>
    <x v="2"/>
    <x v="2"/>
    <x v="1"/>
    <x v="1"/>
    <n v="1293.32"/>
    <n v="1"/>
    <n v="0"/>
    <n v="16.32"/>
  </r>
  <r>
    <n v="8339"/>
    <s v="NZ-2023-353631"/>
    <x v="1143"/>
    <d v="2023-09-06T00:00:00"/>
    <x v="0"/>
    <s v="Standard Class"/>
    <s v="DE-1362"/>
    <s v="Deborah Jones-Rowlands"/>
    <x v="2"/>
    <x v="5"/>
    <x v="5"/>
    <x v="1"/>
    <x v="7"/>
    <n v="431.17"/>
    <n v="6"/>
    <n v="0.15"/>
    <n v="34.39"/>
  </r>
  <r>
    <n v="8340"/>
    <s v="NZ-2023-198507"/>
    <x v="2"/>
    <d v="2023-06-29T00:00:00"/>
    <x v="0"/>
    <s v="First Class"/>
    <s v="AN-4067"/>
    <s v="Ann Jensen"/>
    <x v="0"/>
    <x v="5"/>
    <x v="5"/>
    <x v="0"/>
    <x v="0"/>
    <n v="43.08"/>
    <n v="9"/>
    <n v="0"/>
    <n v="8.27"/>
  </r>
  <r>
    <n v="8341"/>
    <s v="NZ-2021-578898"/>
    <x v="696"/>
    <d v="2021-09-22T00:00:00"/>
    <x v="1"/>
    <s v="First Class"/>
    <s v="DA-7815"/>
    <s v="David Hamilton"/>
    <x v="2"/>
    <x v="1"/>
    <x v="1"/>
    <x v="1"/>
    <x v="3"/>
    <n v="596.94000000000005"/>
    <n v="8"/>
    <n v="0.1"/>
    <n v="92.18"/>
  </r>
  <r>
    <n v="8342"/>
    <s v="NZ-2023-462615"/>
    <x v="1341"/>
    <d v="2023-03-07T00:00:00"/>
    <x v="0"/>
    <s v="Standard Class"/>
    <s v="JA-6622"/>
    <s v="Jade Short"/>
    <x v="1"/>
    <x v="1"/>
    <x v="1"/>
    <x v="2"/>
    <x v="5"/>
    <n v="728.68"/>
    <n v="1"/>
    <n v="0.15"/>
    <n v="99.06"/>
  </r>
  <r>
    <n v="8343"/>
    <s v="NZ-2023-665747"/>
    <x v="787"/>
    <d v="2023-02-27T00:00:00"/>
    <x v="0"/>
    <s v="Same Day"/>
    <s v="CH-1370"/>
    <s v="Charlie Moore"/>
    <x v="1"/>
    <x v="6"/>
    <x v="6"/>
    <x v="0"/>
    <x v="0"/>
    <n v="150.9"/>
    <n v="10"/>
    <n v="0.2"/>
    <n v="15.9"/>
  </r>
  <r>
    <n v="8344"/>
    <s v="NZ-2022-599116"/>
    <x v="81"/>
    <d v="2022-01-11T00:00:00"/>
    <x v="4"/>
    <s v="Second Class"/>
    <s v="JA-2214"/>
    <s v="Jason Harrison"/>
    <x v="1"/>
    <x v="2"/>
    <x v="2"/>
    <x v="2"/>
    <x v="11"/>
    <n v="385.43"/>
    <n v="8"/>
    <n v="0.1"/>
    <n v="8.9700000000000006"/>
  </r>
  <r>
    <n v="8345"/>
    <s v="NZ-2021-717800"/>
    <x v="985"/>
    <d v="2021-12-16T00:00:00"/>
    <x v="1"/>
    <s v="Second Class"/>
    <s v="CR-5252"/>
    <s v="Crystal Lowe"/>
    <x v="1"/>
    <x v="7"/>
    <x v="7"/>
    <x v="0"/>
    <x v="6"/>
    <n v="1349.81"/>
    <n v="7"/>
    <n v="0.1"/>
    <n v="195.73"/>
  </r>
  <r>
    <n v="8346"/>
    <s v="NZ-2024-193423"/>
    <x v="270"/>
    <d v="2024-05-26T00:00:00"/>
    <x v="2"/>
    <s v="Standard Class"/>
    <s v="PA-4529"/>
    <s v="Paul Hart"/>
    <x v="2"/>
    <x v="9"/>
    <x v="6"/>
    <x v="0"/>
    <x v="0"/>
    <n v="1130.26"/>
    <n v="5"/>
    <n v="0.15"/>
    <n v="143.52000000000001"/>
  </r>
  <r>
    <n v="8347"/>
    <s v="NZ-2022-728137"/>
    <x v="315"/>
    <d v="2022-01-07T00:00:00"/>
    <x v="4"/>
    <s v="Same Day"/>
    <s v="ZA-5326"/>
    <s v="Zara Searle"/>
    <x v="2"/>
    <x v="5"/>
    <x v="5"/>
    <x v="2"/>
    <x v="2"/>
    <n v="825.27"/>
    <n v="8"/>
    <n v="0"/>
    <n v="93.66"/>
  </r>
  <r>
    <n v="8348"/>
    <s v="NZ-2024-592285"/>
    <x v="1423"/>
    <d v="2024-12-03T00:00:00"/>
    <x v="2"/>
    <s v="Second Class"/>
    <s v="SA-4311"/>
    <s v="Sandra Duncan"/>
    <x v="0"/>
    <x v="2"/>
    <x v="2"/>
    <x v="1"/>
    <x v="8"/>
    <n v="777.99"/>
    <n v="2"/>
    <n v="0.15"/>
    <n v="183.08"/>
  </r>
  <r>
    <n v="8349"/>
    <s v="NZ-2022-343543"/>
    <x v="624"/>
    <d v="2022-05-30T00:00:00"/>
    <x v="4"/>
    <s v="Same Day"/>
    <s v="MI-7387"/>
    <s v="Michelle Jones"/>
    <x v="1"/>
    <x v="2"/>
    <x v="2"/>
    <x v="0"/>
    <x v="4"/>
    <n v="1314.76"/>
    <n v="1"/>
    <n v="0.2"/>
    <n v="245.7"/>
  </r>
  <r>
    <n v="8350"/>
    <s v="NZ-2023-860537"/>
    <x v="1295"/>
    <d v="2023-11-16T00:00:00"/>
    <x v="0"/>
    <s v="Same Day"/>
    <s v="JE-4382"/>
    <s v="Jeremy Matthews"/>
    <x v="1"/>
    <x v="3"/>
    <x v="3"/>
    <x v="2"/>
    <x v="2"/>
    <n v="591.59"/>
    <n v="10"/>
    <n v="0"/>
    <n v="136.78"/>
  </r>
  <r>
    <n v="8351"/>
    <s v="NZ-2024-392986"/>
    <x v="575"/>
    <d v="2024-01-12T00:00:00"/>
    <x v="2"/>
    <s v="First Class"/>
    <s v="OL-3724"/>
    <s v="Olivia Anderson"/>
    <x v="0"/>
    <x v="3"/>
    <x v="3"/>
    <x v="2"/>
    <x v="11"/>
    <n v="1125.44"/>
    <n v="2"/>
    <n v="0.1"/>
    <n v="233.18"/>
  </r>
  <r>
    <n v="8352"/>
    <s v="NZ-2025-596935"/>
    <x v="1237"/>
    <d v="2025-01-27T00:00:00"/>
    <x v="3"/>
    <s v="First Class"/>
    <s v="WE-6186"/>
    <s v="Wendy Dalziel"/>
    <x v="0"/>
    <x v="6"/>
    <x v="6"/>
    <x v="0"/>
    <x v="0"/>
    <n v="822.15"/>
    <n v="10"/>
    <n v="0.1"/>
    <n v="22.23"/>
  </r>
  <r>
    <n v="8353"/>
    <s v="NZ-2021-933143"/>
    <x v="1122"/>
    <d v="2021-12-01T00:00:00"/>
    <x v="1"/>
    <s v="Same Day"/>
    <s v="JA-1609"/>
    <s v="James Thomas"/>
    <x v="0"/>
    <x v="7"/>
    <x v="7"/>
    <x v="1"/>
    <x v="1"/>
    <n v="1081.43"/>
    <n v="10"/>
    <n v="0.15"/>
    <n v="0.33"/>
  </r>
  <r>
    <n v="8354"/>
    <s v="NZ-2025-333480"/>
    <x v="1145"/>
    <d v="2025-03-03T00:00:00"/>
    <x v="3"/>
    <s v="Standard Class"/>
    <s v="SA-5406"/>
    <s v="Sarah Dawson"/>
    <x v="0"/>
    <x v="8"/>
    <x v="8"/>
    <x v="2"/>
    <x v="2"/>
    <n v="587.89"/>
    <n v="1"/>
    <n v="0"/>
    <n v="5.79"/>
  </r>
  <r>
    <n v="8355"/>
    <s v="NZ-2021-505910"/>
    <x v="793"/>
    <d v="2021-12-10T00:00:00"/>
    <x v="1"/>
    <s v="Second Class"/>
    <s v="ST-5741"/>
    <s v="Stephen Giles"/>
    <x v="0"/>
    <x v="8"/>
    <x v="8"/>
    <x v="1"/>
    <x v="8"/>
    <n v="1375.66"/>
    <n v="10"/>
    <n v="0.2"/>
    <n v="183.71"/>
  </r>
  <r>
    <n v="8356"/>
    <s v="NZ-2024-791735"/>
    <x v="511"/>
    <d v="2024-04-26T00:00:00"/>
    <x v="2"/>
    <s v="Same Day"/>
    <s v="RE-8348"/>
    <s v="Reuben Jackson-MacDonald"/>
    <x v="2"/>
    <x v="3"/>
    <x v="3"/>
    <x v="1"/>
    <x v="1"/>
    <n v="1058.75"/>
    <n v="8"/>
    <n v="0.2"/>
    <n v="-15.62"/>
  </r>
  <r>
    <n v="8357"/>
    <s v="NZ-2022-258497"/>
    <x v="439"/>
    <d v="2022-07-26T00:00:00"/>
    <x v="4"/>
    <s v="First Class"/>
    <s v="NI-5151"/>
    <s v="Nicola Kendall-Simmonds"/>
    <x v="2"/>
    <x v="8"/>
    <x v="8"/>
    <x v="1"/>
    <x v="7"/>
    <n v="1036.3900000000001"/>
    <n v="3"/>
    <n v="0.15"/>
    <n v="187.72"/>
  </r>
  <r>
    <n v="8358"/>
    <s v="NZ-2023-646741"/>
    <x v="612"/>
    <d v="2023-01-15T00:00:00"/>
    <x v="0"/>
    <s v="Standard Class"/>
    <s v="JE-2036"/>
    <s v="Jessica Hope"/>
    <x v="1"/>
    <x v="3"/>
    <x v="3"/>
    <x v="1"/>
    <x v="7"/>
    <n v="284.08999999999997"/>
    <n v="1"/>
    <n v="0.1"/>
    <n v="49.68"/>
  </r>
  <r>
    <n v="8359"/>
    <s v="NZ-2023-255669"/>
    <x v="527"/>
    <d v="2023-08-09T00:00:00"/>
    <x v="0"/>
    <s v="First Class"/>
    <s v="AD-2794"/>
    <s v="Adrienne Hickey"/>
    <x v="1"/>
    <x v="7"/>
    <x v="7"/>
    <x v="0"/>
    <x v="0"/>
    <n v="1151.4100000000001"/>
    <n v="6"/>
    <n v="0.1"/>
    <n v="148.93"/>
  </r>
  <r>
    <n v="8360"/>
    <s v="NZ-2024-493837"/>
    <x v="266"/>
    <d v="2024-06-10T00:00:00"/>
    <x v="2"/>
    <s v="Standard Class"/>
    <s v="BL-5437"/>
    <s v="Blake Reid"/>
    <x v="0"/>
    <x v="1"/>
    <x v="1"/>
    <x v="1"/>
    <x v="3"/>
    <n v="62.49"/>
    <n v="5"/>
    <n v="0"/>
    <n v="17.27"/>
  </r>
  <r>
    <n v="8361"/>
    <s v="NZ-2022-565547"/>
    <x v="1262"/>
    <d v="2022-07-20T00:00:00"/>
    <x v="4"/>
    <s v="First Class"/>
    <s v="RO-4132"/>
    <s v="Roger Stratford"/>
    <x v="1"/>
    <x v="3"/>
    <x v="3"/>
    <x v="0"/>
    <x v="4"/>
    <n v="1124.8699999999999"/>
    <n v="6"/>
    <n v="0.2"/>
    <n v="218.16"/>
  </r>
  <r>
    <n v="8362"/>
    <s v="NZ-2022-148554"/>
    <x v="1335"/>
    <d v="2022-03-19T00:00:00"/>
    <x v="4"/>
    <s v="Same Day"/>
    <s v="KA-4129"/>
    <s v="Kathleen Cooke"/>
    <x v="2"/>
    <x v="3"/>
    <x v="3"/>
    <x v="1"/>
    <x v="7"/>
    <n v="64.989999999999995"/>
    <n v="1"/>
    <n v="0"/>
    <n v="1.33"/>
  </r>
  <r>
    <n v="8363"/>
    <s v="NZ-2022-243651"/>
    <x v="1414"/>
    <d v="2022-06-04T00:00:00"/>
    <x v="4"/>
    <s v="Standard Class"/>
    <s v="EM-1457"/>
    <s v="Emily Wratt"/>
    <x v="1"/>
    <x v="7"/>
    <x v="7"/>
    <x v="2"/>
    <x v="9"/>
    <n v="1173.82"/>
    <n v="10"/>
    <n v="0.15"/>
    <n v="78.12"/>
  </r>
  <r>
    <n v="8364"/>
    <s v="NZ-2024-560992"/>
    <x v="817"/>
    <d v="2024-08-22T00:00:00"/>
    <x v="2"/>
    <s v="Second Class"/>
    <s v="AL-9759"/>
    <s v="Alexandra Burt"/>
    <x v="1"/>
    <x v="0"/>
    <x v="0"/>
    <x v="0"/>
    <x v="10"/>
    <n v="749.63"/>
    <n v="10"/>
    <n v="0.1"/>
    <n v="182.17"/>
  </r>
  <r>
    <n v="8365"/>
    <s v="NZ-2022-146948"/>
    <x v="886"/>
    <d v="2022-05-03T00:00:00"/>
    <x v="4"/>
    <s v="First Class"/>
    <s v="JA-7610"/>
    <s v="James Nash"/>
    <x v="0"/>
    <x v="8"/>
    <x v="8"/>
    <x v="2"/>
    <x v="5"/>
    <n v="311.33999999999997"/>
    <n v="1"/>
    <n v="0"/>
    <n v="9.93"/>
  </r>
  <r>
    <n v="8366"/>
    <s v="NZ-2021-154112"/>
    <x v="1256"/>
    <d v="2021-07-26T00:00:00"/>
    <x v="1"/>
    <s v="Second Class"/>
    <s v="MI-1735"/>
    <s v="Michelle Meredith"/>
    <x v="1"/>
    <x v="7"/>
    <x v="7"/>
    <x v="0"/>
    <x v="6"/>
    <n v="708.4"/>
    <n v="10"/>
    <n v="0.1"/>
    <n v="142.99"/>
  </r>
  <r>
    <n v="8367"/>
    <s v="NZ-2024-261063"/>
    <x v="379"/>
    <d v="2024-03-29T00:00:00"/>
    <x v="2"/>
    <s v="Same Day"/>
    <s v="DA-3608"/>
    <s v="Daniel Anderson"/>
    <x v="1"/>
    <x v="8"/>
    <x v="8"/>
    <x v="1"/>
    <x v="7"/>
    <n v="957.12"/>
    <n v="5"/>
    <n v="0"/>
    <n v="244.74"/>
  </r>
  <r>
    <n v="8368"/>
    <s v="NZ-2025-782333"/>
    <x v="829"/>
    <d v="2025-07-03T00:00:00"/>
    <x v="3"/>
    <s v="Same Day"/>
    <s v="PA-2185"/>
    <s v="Paige Barnes"/>
    <x v="0"/>
    <x v="4"/>
    <x v="4"/>
    <x v="1"/>
    <x v="1"/>
    <n v="270.63"/>
    <n v="8"/>
    <n v="0.2"/>
    <n v="36.26"/>
  </r>
  <r>
    <n v="8369"/>
    <s v="NZ-2023-763501"/>
    <x v="1351"/>
    <d v="2023-03-09T00:00:00"/>
    <x v="0"/>
    <s v="First Class"/>
    <s v="JO-2142"/>
    <s v="Jordan Goodwin"/>
    <x v="1"/>
    <x v="2"/>
    <x v="2"/>
    <x v="0"/>
    <x v="4"/>
    <n v="892.62"/>
    <n v="5"/>
    <n v="0.1"/>
    <n v="148.16999999999999"/>
  </r>
  <r>
    <n v="8370"/>
    <s v="NZ-2025-145064"/>
    <x v="1155"/>
    <d v="2025-01-13T00:00:00"/>
    <x v="3"/>
    <s v="Standard Class"/>
    <s v="LE-1545"/>
    <s v="Leanne Cook"/>
    <x v="1"/>
    <x v="1"/>
    <x v="1"/>
    <x v="2"/>
    <x v="11"/>
    <n v="1081.51"/>
    <n v="4"/>
    <n v="0.1"/>
    <n v="277.5"/>
  </r>
  <r>
    <n v="8371"/>
    <s v="NZ-2022-907529"/>
    <x v="1178"/>
    <d v="2022-08-25T00:00:00"/>
    <x v="4"/>
    <s v="Standard Class"/>
    <s v="CA-8950"/>
    <s v="Cameron Lloyd"/>
    <x v="0"/>
    <x v="7"/>
    <x v="7"/>
    <x v="1"/>
    <x v="7"/>
    <n v="739.08"/>
    <n v="4"/>
    <n v="0"/>
    <n v="91.67"/>
  </r>
  <r>
    <n v="8372"/>
    <s v="NZ-2025-655290"/>
    <x v="837"/>
    <d v="2025-02-10T00:00:00"/>
    <x v="3"/>
    <s v="First Class"/>
    <s v="SO-6671"/>
    <s v="Sophie Harrison"/>
    <x v="0"/>
    <x v="2"/>
    <x v="2"/>
    <x v="1"/>
    <x v="7"/>
    <n v="272.05"/>
    <n v="2"/>
    <n v="0.1"/>
    <n v="63.23"/>
  </r>
  <r>
    <n v="8373"/>
    <s v="NZ-2024-754179"/>
    <x v="575"/>
    <d v="2024-01-15T00:00:00"/>
    <x v="2"/>
    <s v="Standard Class"/>
    <s v="OL-5528"/>
    <s v="Oliver Hoskins"/>
    <x v="0"/>
    <x v="5"/>
    <x v="5"/>
    <x v="2"/>
    <x v="9"/>
    <n v="1143.6099999999999"/>
    <n v="6"/>
    <n v="0.1"/>
    <n v="0.01"/>
  </r>
  <r>
    <n v="8374"/>
    <s v="NZ-2021-445411"/>
    <x v="303"/>
    <d v="2021-08-11T00:00:00"/>
    <x v="1"/>
    <s v="Second Class"/>
    <s v="CA-9804"/>
    <s v="Carl McEwen"/>
    <x v="0"/>
    <x v="3"/>
    <x v="3"/>
    <x v="0"/>
    <x v="10"/>
    <n v="1205.1099999999999"/>
    <n v="7"/>
    <n v="0"/>
    <n v="357.59"/>
  </r>
  <r>
    <n v="8375"/>
    <s v="NZ-2023-594004"/>
    <x v="1277"/>
    <d v="2023-06-22T00:00:00"/>
    <x v="0"/>
    <s v="First Class"/>
    <s v="JA-2876"/>
    <s v="Jack Mason"/>
    <x v="1"/>
    <x v="3"/>
    <x v="3"/>
    <x v="2"/>
    <x v="5"/>
    <n v="947.95"/>
    <n v="10"/>
    <n v="0.15"/>
    <n v="87.46"/>
  </r>
  <r>
    <n v="8376"/>
    <s v="NZ-2021-820898"/>
    <x v="1256"/>
    <d v="2021-07-23T00:00:00"/>
    <x v="1"/>
    <s v="Same Day"/>
    <s v="SA-8142"/>
    <s v="Sarah Sixtus-Arnott"/>
    <x v="1"/>
    <x v="3"/>
    <x v="3"/>
    <x v="0"/>
    <x v="4"/>
    <n v="782.69"/>
    <n v="8"/>
    <n v="0.2"/>
    <n v="142.79"/>
  </r>
  <r>
    <n v="8377"/>
    <s v="NZ-2025-792835"/>
    <x v="206"/>
    <d v="2025-04-21T00:00:00"/>
    <x v="3"/>
    <s v="Standard Class"/>
    <s v="CH-2402"/>
    <s v="Chloe Pearce-Clifford"/>
    <x v="1"/>
    <x v="5"/>
    <x v="5"/>
    <x v="2"/>
    <x v="11"/>
    <n v="77.12"/>
    <n v="9"/>
    <n v="0"/>
    <n v="5.8"/>
  </r>
  <r>
    <n v="8378"/>
    <s v="NZ-2022-312927"/>
    <x v="922"/>
    <d v="2022-08-16T00:00:00"/>
    <x v="4"/>
    <s v="Standard Class"/>
    <s v="DI-5774"/>
    <s v="Dion Bell-Williams"/>
    <x v="1"/>
    <x v="6"/>
    <x v="6"/>
    <x v="0"/>
    <x v="6"/>
    <n v="841.72"/>
    <n v="7"/>
    <n v="0"/>
    <n v="135.54"/>
  </r>
  <r>
    <n v="8379"/>
    <s v="NZ-2022-559351"/>
    <x v="1220"/>
    <d v="2022-05-08T00:00:00"/>
    <x v="4"/>
    <s v="Standard Class"/>
    <s v="EL-8318"/>
    <s v="Elizabeth Dunn"/>
    <x v="2"/>
    <x v="8"/>
    <x v="8"/>
    <x v="0"/>
    <x v="10"/>
    <n v="1037.25"/>
    <n v="6"/>
    <n v="0.2"/>
    <n v="208.68"/>
  </r>
  <r>
    <n v="8380"/>
    <s v="NZ-2023-717735"/>
    <x v="533"/>
    <d v="2023-06-23T00:00:00"/>
    <x v="0"/>
    <s v="Same Day"/>
    <s v="VA-3444"/>
    <s v="Vanessa Brown-Boon"/>
    <x v="2"/>
    <x v="8"/>
    <x v="8"/>
    <x v="1"/>
    <x v="3"/>
    <n v="403.65"/>
    <n v="10"/>
    <n v="0.15"/>
    <n v="5.99"/>
  </r>
  <r>
    <n v="8381"/>
    <s v="NZ-2021-452246"/>
    <x v="32"/>
    <d v="2021-12-31T00:00:00"/>
    <x v="1"/>
    <s v="Same Day"/>
    <s v="JO-2374"/>
    <s v="Josephine Alve"/>
    <x v="1"/>
    <x v="4"/>
    <x v="4"/>
    <x v="0"/>
    <x v="0"/>
    <n v="465.72"/>
    <n v="8"/>
    <n v="0.15"/>
    <n v="-4.18"/>
  </r>
  <r>
    <n v="8382"/>
    <s v="NZ-2024-859626"/>
    <x v="72"/>
    <d v="2024-08-09T00:00:00"/>
    <x v="2"/>
    <s v="Same Day"/>
    <s v="ED-7319"/>
    <s v="Edward Ryan-Ching"/>
    <x v="0"/>
    <x v="2"/>
    <x v="2"/>
    <x v="0"/>
    <x v="4"/>
    <n v="1446.47"/>
    <n v="4"/>
    <n v="0"/>
    <n v="245.85"/>
  </r>
  <r>
    <n v="8383"/>
    <s v="NZ-2024-591570"/>
    <x v="1373"/>
    <d v="2024-10-14T00:00:00"/>
    <x v="2"/>
    <s v="First Class"/>
    <s v="JO-4801"/>
    <s v="Joshua Bradley"/>
    <x v="0"/>
    <x v="3"/>
    <x v="3"/>
    <x v="2"/>
    <x v="2"/>
    <n v="197.63"/>
    <n v="10"/>
    <n v="0.15"/>
    <n v="28.35"/>
  </r>
  <r>
    <n v="8384"/>
    <s v="NZ-2023-680074"/>
    <x v="606"/>
    <d v="2023-10-23T00:00:00"/>
    <x v="0"/>
    <s v="Standard Class"/>
    <s v="NO-6239"/>
    <s v="Noah Page"/>
    <x v="1"/>
    <x v="9"/>
    <x v="6"/>
    <x v="1"/>
    <x v="8"/>
    <n v="364.73"/>
    <n v="3"/>
    <n v="0.2"/>
    <n v="20.100000000000001"/>
  </r>
  <r>
    <n v="8385"/>
    <s v="NZ-2025-432911"/>
    <x v="263"/>
    <d v="2025-05-07T00:00:00"/>
    <x v="3"/>
    <s v="Standard Class"/>
    <s v="JO-6796"/>
    <s v="Joseph McCallum"/>
    <x v="0"/>
    <x v="4"/>
    <x v="4"/>
    <x v="1"/>
    <x v="3"/>
    <n v="1092.8900000000001"/>
    <n v="3"/>
    <n v="0"/>
    <n v="311.48"/>
  </r>
  <r>
    <n v="8386"/>
    <s v="NZ-2022-188712"/>
    <x v="874"/>
    <d v="2022-12-13T00:00:00"/>
    <x v="4"/>
    <s v="Same Day"/>
    <s v="JA-3672"/>
    <s v="Jason West-Oliver"/>
    <x v="0"/>
    <x v="5"/>
    <x v="5"/>
    <x v="0"/>
    <x v="10"/>
    <n v="994.84"/>
    <n v="5"/>
    <n v="0.15"/>
    <n v="141.11000000000001"/>
  </r>
  <r>
    <n v="8387"/>
    <s v="NZ-2025-997825"/>
    <x v="1203"/>
    <d v="2025-01-16T00:00:00"/>
    <x v="3"/>
    <s v="Same Day"/>
    <s v="CO-1404"/>
    <s v="Colin Taylor"/>
    <x v="1"/>
    <x v="0"/>
    <x v="0"/>
    <x v="0"/>
    <x v="0"/>
    <n v="1427.63"/>
    <n v="8"/>
    <n v="0.15"/>
    <n v="272.72000000000003"/>
  </r>
  <r>
    <n v="8388"/>
    <s v="NZ-2025-761339"/>
    <x v="1033"/>
    <d v="2025-06-25T00:00:00"/>
    <x v="3"/>
    <s v="Second Class"/>
    <s v="JA-2995"/>
    <s v="Janice Small"/>
    <x v="2"/>
    <x v="9"/>
    <x v="6"/>
    <x v="0"/>
    <x v="0"/>
    <n v="623.51"/>
    <n v="7"/>
    <n v="0.15"/>
    <n v="49.04"/>
  </r>
  <r>
    <n v="8389"/>
    <s v="NZ-2023-244684"/>
    <x v="1249"/>
    <d v="2023-08-13T00:00:00"/>
    <x v="0"/>
    <s v="Standard Class"/>
    <s v="PE-6928"/>
    <s v="Peter Gibb"/>
    <x v="0"/>
    <x v="3"/>
    <x v="3"/>
    <x v="0"/>
    <x v="0"/>
    <n v="593.74"/>
    <n v="10"/>
    <n v="0.2"/>
    <n v="25.48"/>
  </r>
  <r>
    <n v="8390"/>
    <s v="NZ-2023-338064"/>
    <x v="12"/>
    <d v="2023-10-24T00:00:00"/>
    <x v="0"/>
    <s v="Second Class"/>
    <s v="WA-5919"/>
    <s v="Warren Mears"/>
    <x v="0"/>
    <x v="0"/>
    <x v="0"/>
    <x v="1"/>
    <x v="1"/>
    <n v="1453.91"/>
    <n v="10"/>
    <n v="0.15"/>
    <n v="-2.3199999999999998"/>
  </r>
  <r>
    <n v="8391"/>
    <s v="NZ-2023-650386"/>
    <x v="115"/>
    <d v="2023-01-11T00:00:00"/>
    <x v="0"/>
    <s v="Same Day"/>
    <s v="SA-7982"/>
    <s v="Samuel Bell"/>
    <x v="1"/>
    <x v="5"/>
    <x v="5"/>
    <x v="0"/>
    <x v="10"/>
    <n v="510.41"/>
    <n v="9"/>
    <n v="0.1"/>
    <n v="83.15"/>
  </r>
  <r>
    <n v="8392"/>
    <s v="NZ-2023-384587"/>
    <x v="468"/>
    <d v="2023-06-15T00:00:00"/>
    <x v="0"/>
    <s v="Standard Class"/>
    <s v="SI-8823"/>
    <s v="Simon Horn"/>
    <x v="1"/>
    <x v="8"/>
    <x v="8"/>
    <x v="0"/>
    <x v="4"/>
    <n v="268.5"/>
    <n v="9"/>
    <n v="0.1"/>
    <n v="22.59"/>
  </r>
  <r>
    <n v="8393"/>
    <s v="NZ-2022-744418"/>
    <x v="421"/>
    <d v="2022-07-30T00:00:00"/>
    <x v="4"/>
    <s v="Second Class"/>
    <s v="KA-7086"/>
    <s v="Kathryn Franklin"/>
    <x v="0"/>
    <x v="4"/>
    <x v="4"/>
    <x v="0"/>
    <x v="4"/>
    <n v="132.11000000000001"/>
    <n v="1"/>
    <n v="0.1"/>
    <n v="32.130000000000003"/>
  </r>
  <r>
    <n v="8394"/>
    <s v="NZ-2022-533937"/>
    <x v="1383"/>
    <d v="2022-01-30T00:00:00"/>
    <x v="4"/>
    <s v="Standard Class"/>
    <s v="RE-3904"/>
    <s v="Regan Wilton"/>
    <x v="0"/>
    <x v="7"/>
    <x v="7"/>
    <x v="1"/>
    <x v="3"/>
    <n v="1432.6"/>
    <n v="6"/>
    <n v="0.1"/>
    <n v="101.89"/>
  </r>
  <r>
    <n v="8395"/>
    <s v="NZ-2025-469356"/>
    <x v="1033"/>
    <d v="2025-06-26T00:00:00"/>
    <x v="3"/>
    <s v="First Class"/>
    <s v="CA-1981"/>
    <s v="Caleb Jennings-Jones"/>
    <x v="1"/>
    <x v="5"/>
    <x v="5"/>
    <x v="1"/>
    <x v="7"/>
    <n v="547.98"/>
    <n v="3"/>
    <n v="0.2"/>
    <n v="49.12"/>
  </r>
  <r>
    <n v="8396"/>
    <s v="NZ-2023-542029"/>
    <x v="718"/>
    <d v="2023-09-05T00:00:00"/>
    <x v="0"/>
    <s v="First Class"/>
    <s v="DE-9362"/>
    <s v="Deborah Lancaster"/>
    <x v="2"/>
    <x v="8"/>
    <x v="8"/>
    <x v="2"/>
    <x v="5"/>
    <n v="285.2"/>
    <n v="7"/>
    <n v="0"/>
    <n v="2.0299999999999998"/>
  </r>
  <r>
    <n v="8397"/>
    <s v="NZ-2022-553941"/>
    <x v="311"/>
    <d v="2022-02-06T00:00:00"/>
    <x v="4"/>
    <s v="Second Class"/>
    <s v="JA-3187"/>
    <s v="Jason Weston"/>
    <x v="1"/>
    <x v="1"/>
    <x v="1"/>
    <x v="1"/>
    <x v="7"/>
    <n v="592.48"/>
    <n v="9"/>
    <n v="0.1"/>
    <n v="120.46"/>
  </r>
  <r>
    <n v="8398"/>
    <s v="NZ-2022-540026"/>
    <x v="265"/>
    <d v="2022-12-25T00:00:00"/>
    <x v="4"/>
    <s v="Second Class"/>
    <s v="AN-3743"/>
    <s v="Anika Martin"/>
    <x v="2"/>
    <x v="6"/>
    <x v="6"/>
    <x v="2"/>
    <x v="9"/>
    <n v="439.63"/>
    <n v="6"/>
    <n v="0.1"/>
    <n v="82.94"/>
  </r>
  <r>
    <n v="8399"/>
    <s v="NZ-2024-675730"/>
    <x v="678"/>
    <d v="2024-01-09T00:00:00"/>
    <x v="2"/>
    <s v="Standard Class"/>
    <s v="CH-2452"/>
    <s v="Charles Gilchrist-Lane"/>
    <x v="1"/>
    <x v="9"/>
    <x v="6"/>
    <x v="0"/>
    <x v="4"/>
    <n v="886.06"/>
    <n v="6"/>
    <n v="0.15"/>
    <n v="63.99"/>
  </r>
  <r>
    <n v="8400"/>
    <s v="NZ-2023-441003"/>
    <x v="193"/>
    <d v="2023-06-01T00:00:00"/>
    <x v="0"/>
    <s v="Standard Class"/>
    <s v="CA-8298"/>
    <s v="Cameron Neal"/>
    <x v="2"/>
    <x v="6"/>
    <x v="6"/>
    <x v="0"/>
    <x v="6"/>
    <n v="1332.34"/>
    <n v="5"/>
    <n v="0"/>
    <n v="389.34"/>
  </r>
  <r>
    <n v="8401"/>
    <s v="NZ-2022-845907"/>
    <x v="275"/>
    <d v="2022-12-19T00:00:00"/>
    <x v="4"/>
    <s v="First Class"/>
    <s v="RI-5208"/>
    <s v="Richard Hay"/>
    <x v="0"/>
    <x v="6"/>
    <x v="6"/>
    <x v="1"/>
    <x v="8"/>
    <n v="80.73"/>
    <n v="9"/>
    <n v="0.1"/>
    <n v="7.81"/>
  </r>
  <r>
    <n v="8402"/>
    <s v="NZ-2021-364062"/>
    <x v="981"/>
    <d v="2021-09-08T00:00:00"/>
    <x v="1"/>
    <s v="Same Day"/>
    <s v="AI-9979"/>
    <s v="Aidan Donald-Weston"/>
    <x v="1"/>
    <x v="5"/>
    <x v="5"/>
    <x v="1"/>
    <x v="3"/>
    <n v="377.34"/>
    <n v="4"/>
    <n v="0.15"/>
    <n v="83.93"/>
  </r>
  <r>
    <n v="8403"/>
    <s v="NZ-2022-657393"/>
    <x v="774"/>
    <d v="2022-01-18T00:00:00"/>
    <x v="4"/>
    <s v="Second Class"/>
    <s v="KI-9924"/>
    <s v="Kieran Powell"/>
    <x v="0"/>
    <x v="1"/>
    <x v="1"/>
    <x v="1"/>
    <x v="3"/>
    <n v="710.15"/>
    <n v="6"/>
    <n v="0.1"/>
    <n v="92.61"/>
  </r>
  <r>
    <n v="8404"/>
    <s v="NZ-2023-944552"/>
    <x v="533"/>
    <d v="2023-06-25T00:00:00"/>
    <x v="0"/>
    <s v="Same Day"/>
    <s v="KE-8733"/>
    <s v="Keegan Corlett"/>
    <x v="2"/>
    <x v="3"/>
    <x v="3"/>
    <x v="0"/>
    <x v="0"/>
    <n v="1311.97"/>
    <n v="10"/>
    <n v="0"/>
    <n v="82.62"/>
  </r>
  <r>
    <n v="8405"/>
    <s v="NZ-2023-312596"/>
    <x v="408"/>
    <d v="2023-05-31T00:00:00"/>
    <x v="0"/>
    <s v="Standard Class"/>
    <s v="JA-7656"/>
    <s v="Jacob Thomas-Adams"/>
    <x v="0"/>
    <x v="9"/>
    <x v="6"/>
    <x v="2"/>
    <x v="11"/>
    <n v="244.81"/>
    <n v="6"/>
    <n v="0.1"/>
    <n v="27.66"/>
  </r>
  <r>
    <n v="8406"/>
    <s v="NZ-2024-460024"/>
    <x v="459"/>
    <d v="2024-09-05T00:00:00"/>
    <x v="2"/>
    <s v="Second Class"/>
    <s v="GE-9590"/>
    <s v="George Miles"/>
    <x v="1"/>
    <x v="0"/>
    <x v="0"/>
    <x v="0"/>
    <x v="10"/>
    <n v="604.41999999999996"/>
    <n v="8"/>
    <n v="0.15"/>
    <n v="99.02"/>
  </r>
  <r>
    <n v="8407"/>
    <s v="NZ-2021-861632"/>
    <x v="183"/>
    <d v="2021-09-26T00:00:00"/>
    <x v="1"/>
    <s v="Same Day"/>
    <s v="CH-4359"/>
    <s v="Charles Baker"/>
    <x v="2"/>
    <x v="6"/>
    <x v="6"/>
    <x v="2"/>
    <x v="11"/>
    <n v="211.15"/>
    <n v="5"/>
    <n v="0.1"/>
    <n v="22.83"/>
  </r>
  <r>
    <n v="8408"/>
    <s v="NZ-2023-115277"/>
    <x v="82"/>
    <d v="2023-09-30T00:00:00"/>
    <x v="0"/>
    <s v="Second Class"/>
    <s v="RO-9507"/>
    <s v="Robin Wheeler"/>
    <x v="1"/>
    <x v="5"/>
    <x v="5"/>
    <x v="0"/>
    <x v="4"/>
    <n v="134.81"/>
    <n v="7"/>
    <n v="0.1"/>
    <n v="4.28"/>
  </r>
  <r>
    <n v="8409"/>
    <s v="NZ-2024-764540"/>
    <x v="894"/>
    <d v="2024-11-01T00:00:00"/>
    <x v="2"/>
    <s v="Standard Class"/>
    <s v="BR-9557"/>
    <s v="Brooke Cragg"/>
    <x v="0"/>
    <x v="5"/>
    <x v="5"/>
    <x v="1"/>
    <x v="3"/>
    <n v="1113.99"/>
    <n v="4"/>
    <n v="0.2"/>
    <n v="134.75"/>
  </r>
  <r>
    <n v="8410"/>
    <s v="NZ-2025-814677"/>
    <x v="500"/>
    <d v="2025-01-29T00:00:00"/>
    <x v="3"/>
    <s v="First Class"/>
    <s v="XA-5070"/>
    <s v="Xavier Gore"/>
    <x v="1"/>
    <x v="1"/>
    <x v="1"/>
    <x v="2"/>
    <x v="9"/>
    <n v="273.17"/>
    <n v="6"/>
    <n v="0.15"/>
    <n v="46.34"/>
  </r>
  <r>
    <n v="8411"/>
    <s v="NZ-2024-175942"/>
    <x v="365"/>
    <d v="2024-07-11T00:00:00"/>
    <x v="2"/>
    <s v="Standard Class"/>
    <s v="TA-5009"/>
    <s v="Tane Woolley"/>
    <x v="0"/>
    <x v="5"/>
    <x v="5"/>
    <x v="0"/>
    <x v="6"/>
    <n v="114.66"/>
    <n v="3"/>
    <n v="0.2"/>
    <n v="13.94"/>
  </r>
  <r>
    <n v="8412"/>
    <s v="NZ-2024-656545"/>
    <x v="839"/>
    <d v="2024-03-20T00:00:00"/>
    <x v="2"/>
    <s v="Second Class"/>
    <s v="CH-3783"/>
    <s v="Cheryl Carter"/>
    <x v="2"/>
    <x v="7"/>
    <x v="7"/>
    <x v="1"/>
    <x v="7"/>
    <n v="85.65"/>
    <n v="3"/>
    <n v="0.1"/>
    <n v="18.43"/>
  </r>
  <r>
    <n v="8413"/>
    <s v="NZ-2022-977663"/>
    <x v="173"/>
    <d v="2022-08-28T00:00:00"/>
    <x v="4"/>
    <s v="Standard Class"/>
    <s v="TA-5691"/>
    <s v="Tai Lucas-Ramsay"/>
    <x v="0"/>
    <x v="5"/>
    <x v="5"/>
    <x v="0"/>
    <x v="4"/>
    <n v="1286.1500000000001"/>
    <n v="4"/>
    <n v="0"/>
    <n v="305.43"/>
  </r>
  <r>
    <n v="8414"/>
    <s v="NZ-2024-271741"/>
    <x v="1098"/>
    <d v="2024-05-08T00:00:00"/>
    <x v="2"/>
    <s v="Standard Class"/>
    <s v="VA-6587"/>
    <s v="Vanessa McMahon"/>
    <x v="0"/>
    <x v="6"/>
    <x v="6"/>
    <x v="1"/>
    <x v="3"/>
    <n v="628.87"/>
    <n v="4"/>
    <n v="0"/>
    <n v="166.39"/>
  </r>
  <r>
    <n v="8415"/>
    <s v="NZ-2024-852667"/>
    <x v="1223"/>
    <d v="2024-03-22T00:00:00"/>
    <x v="2"/>
    <s v="First Class"/>
    <s v="RI-6107"/>
    <s v="Riley Doherty"/>
    <x v="0"/>
    <x v="9"/>
    <x v="6"/>
    <x v="1"/>
    <x v="3"/>
    <n v="1335.91"/>
    <n v="5"/>
    <n v="0"/>
    <n v="11.89"/>
  </r>
  <r>
    <n v="8416"/>
    <s v="NZ-2025-647003"/>
    <x v="1071"/>
    <d v="2025-05-10T00:00:00"/>
    <x v="3"/>
    <s v="First Class"/>
    <s v="JA-7946"/>
    <s v="Jason Gardiner"/>
    <x v="1"/>
    <x v="6"/>
    <x v="6"/>
    <x v="0"/>
    <x v="4"/>
    <n v="526.24"/>
    <n v="6"/>
    <n v="0.2"/>
    <n v="70.17"/>
  </r>
  <r>
    <n v="8417"/>
    <s v="NZ-2024-778546"/>
    <x v="41"/>
    <d v="2024-09-16T00:00:00"/>
    <x v="2"/>
    <s v="Standard Class"/>
    <s v="AR-8350"/>
    <s v="Ariana Tanner"/>
    <x v="2"/>
    <x v="5"/>
    <x v="5"/>
    <x v="1"/>
    <x v="1"/>
    <n v="105.27"/>
    <n v="5"/>
    <n v="0.1"/>
    <n v="8.7899999999999991"/>
  </r>
  <r>
    <n v="8418"/>
    <s v="NZ-2022-867286"/>
    <x v="1309"/>
    <d v="2022-03-03T00:00:00"/>
    <x v="4"/>
    <s v="Second Class"/>
    <s v="TO-9623"/>
    <s v="Toby McGrath"/>
    <x v="1"/>
    <x v="0"/>
    <x v="0"/>
    <x v="1"/>
    <x v="1"/>
    <n v="854.91"/>
    <n v="10"/>
    <n v="0"/>
    <n v="120.93"/>
  </r>
  <r>
    <n v="8419"/>
    <s v="NZ-2022-766549"/>
    <x v="427"/>
    <d v="2022-08-02T00:00:00"/>
    <x v="4"/>
    <s v="Standard Class"/>
    <s v="IA-1660"/>
    <s v="Ian Turnbull"/>
    <x v="2"/>
    <x v="5"/>
    <x v="5"/>
    <x v="0"/>
    <x v="6"/>
    <n v="564.48"/>
    <n v="6"/>
    <n v="0.15"/>
    <n v="63.21"/>
  </r>
  <r>
    <n v="8420"/>
    <s v="NZ-2024-232404"/>
    <x v="187"/>
    <d v="2024-07-12T00:00:00"/>
    <x v="2"/>
    <s v="Second Class"/>
    <s v="KE-2005"/>
    <s v="Kelly Gardiner"/>
    <x v="1"/>
    <x v="7"/>
    <x v="7"/>
    <x v="1"/>
    <x v="1"/>
    <n v="1209"/>
    <n v="5"/>
    <n v="0.15"/>
    <n v="236.91"/>
  </r>
  <r>
    <n v="8421"/>
    <s v="NZ-2023-332544"/>
    <x v="847"/>
    <d v="2023-08-26T00:00:00"/>
    <x v="0"/>
    <s v="Same Day"/>
    <s v="JA-6524"/>
    <s v="Jacqueline Woolley"/>
    <x v="2"/>
    <x v="4"/>
    <x v="4"/>
    <x v="2"/>
    <x v="2"/>
    <n v="1394.54"/>
    <n v="10"/>
    <n v="0.1"/>
    <n v="335.14"/>
  </r>
  <r>
    <n v="8422"/>
    <s v="NZ-2021-748443"/>
    <x v="237"/>
    <d v="2021-07-16T00:00:00"/>
    <x v="1"/>
    <s v="Same Day"/>
    <s v="JO-3200"/>
    <s v="John Thompson-Schwass"/>
    <x v="0"/>
    <x v="5"/>
    <x v="5"/>
    <x v="1"/>
    <x v="3"/>
    <n v="1159.43"/>
    <n v="9"/>
    <n v="0.2"/>
    <n v="151.88"/>
  </r>
  <r>
    <n v="8423"/>
    <s v="NZ-2023-477226"/>
    <x v="566"/>
    <d v="2023-04-24T00:00:00"/>
    <x v="0"/>
    <s v="First Class"/>
    <s v="MI-4675"/>
    <s v="Michael Day"/>
    <x v="0"/>
    <x v="0"/>
    <x v="0"/>
    <x v="0"/>
    <x v="10"/>
    <n v="1445.78"/>
    <n v="7"/>
    <n v="0"/>
    <n v="162.08000000000001"/>
  </r>
  <r>
    <n v="8424"/>
    <s v="NZ-2021-831912"/>
    <x v="424"/>
    <d v="2021-12-23T00:00:00"/>
    <x v="1"/>
    <s v="Standard Class"/>
    <s v="TA-3887"/>
    <s v="Tania Jamieson"/>
    <x v="0"/>
    <x v="4"/>
    <x v="4"/>
    <x v="0"/>
    <x v="0"/>
    <n v="948.67"/>
    <n v="2"/>
    <n v="0.1"/>
    <n v="12.68"/>
  </r>
  <r>
    <n v="8425"/>
    <s v="NZ-2022-772925"/>
    <x v="315"/>
    <d v="2022-01-06T00:00:00"/>
    <x v="4"/>
    <s v="Standard Class"/>
    <s v="AL-4017"/>
    <s v="Allan Davies"/>
    <x v="2"/>
    <x v="2"/>
    <x v="2"/>
    <x v="2"/>
    <x v="11"/>
    <n v="988.8"/>
    <n v="1"/>
    <n v="0"/>
    <n v="253.07"/>
  </r>
  <r>
    <n v="8426"/>
    <s v="NZ-2022-127560"/>
    <x v="1262"/>
    <d v="2022-07-25T00:00:00"/>
    <x v="4"/>
    <s v="Standard Class"/>
    <s v="DO-4356"/>
    <s v="Donna Bowden"/>
    <x v="0"/>
    <x v="6"/>
    <x v="6"/>
    <x v="1"/>
    <x v="1"/>
    <n v="162.22999999999999"/>
    <n v="7"/>
    <n v="0.15"/>
    <n v="20.63"/>
  </r>
  <r>
    <n v="8427"/>
    <s v="NZ-2022-630844"/>
    <x v="457"/>
    <d v="2022-07-20T00:00:00"/>
    <x v="4"/>
    <s v="Same Day"/>
    <s v="WE-2757"/>
    <s v="Wendy Stevens"/>
    <x v="0"/>
    <x v="5"/>
    <x v="5"/>
    <x v="2"/>
    <x v="11"/>
    <n v="870.03"/>
    <n v="8"/>
    <n v="0.15"/>
    <n v="166.09"/>
  </r>
  <r>
    <n v="8428"/>
    <s v="NZ-2023-773873"/>
    <x v="1453"/>
    <d v="2023-12-11T00:00:00"/>
    <x v="0"/>
    <s v="Same Day"/>
    <s v="HU-5472"/>
    <s v="Hunter Conway"/>
    <x v="1"/>
    <x v="4"/>
    <x v="4"/>
    <x v="1"/>
    <x v="1"/>
    <n v="981.82"/>
    <n v="6"/>
    <n v="0.1"/>
    <n v="14.19"/>
  </r>
  <r>
    <n v="8429"/>
    <s v="NZ-2021-830176"/>
    <x v="619"/>
    <d v="2021-10-12T00:00:00"/>
    <x v="1"/>
    <s v="First Class"/>
    <s v="RU-2211"/>
    <s v="Ruby Fisher-Jensen"/>
    <x v="1"/>
    <x v="0"/>
    <x v="0"/>
    <x v="0"/>
    <x v="0"/>
    <n v="700.59"/>
    <n v="3"/>
    <n v="0"/>
    <n v="120.47"/>
  </r>
  <r>
    <n v="8430"/>
    <s v="NZ-2023-354603"/>
    <x v="561"/>
    <d v="2023-11-13T00:00:00"/>
    <x v="0"/>
    <s v="Same Day"/>
    <s v="DA-9934"/>
    <s v="Danielle Marshall"/>
    <x v="2"/>
    <x v="9"/>
    <x v="6"/>
    <x v="0"/>
    <x v="4"/>
    <n v="475.67"/>
    <n v="9"/>
    <n v="0.1"/>
    <n v="40.520000000000003"/>
  </r>
  <r>
    <n v="8431"/>
    <s v="NZ-2023-755535"/>
    <x v="1331"/>
    <d v="2023-02-14T00:00:00"/>
    <x v="0"/>
    <s v="Standard Class"/>
    <s v="BL-1128"/>
    <s v="Blair Gordon"/>
    <x v="1"/>
    <x v="3"/>
    <x v="3"/>
    <x v="1"/>
    <x v="1"/>
    <n v="316.45"/>
    <n v="9"/>
    <n v="0.2"/>
    <n v="67.98"/>
  </r>
  <r>
    <n v="8432"/>
    <s v="NZ-2021-391179"/>
    <x v="981"/>
    <d v="2021-09-10T00:00:00"/>
    <x v="1"/>
    <s v="Same Day"/>
    <s v="BA-7896"/>
    <s v="Barbara Field"/>
    <x v="2"/>
    <x v="5"/>
    <x v="5"/>
    <x v="2"/>
    <x v="9"/>
    <n v="1080.19"/>
    <n v="2"/>
    <n v="0.15"/>
    <n v="171.62"/>
  </r>
  <r>
    <n v="8433"/>
    <s v="NZ-2024-809959"/>
    <x v="75"/>
    <d v="2024-11-28T00:00:00"/>
    <x v="2"/>
    <s v="First Class"/>
    <s v="CH-5189"/>
    <s v="Christopher Nicholson"/>
    <x v="1"/>
    <x v="2"/>
    <x v="2"/>
    <x v="0"/>
    <x v="10"/>
    <n v="1092.6199999999999"/>
    <n v="9"/>
    <n v="0.1"/>
    <n v="243.72"/>
  </r>
  <r>
    <n v="8434"/>
    <s v="NZ-2022-221096"/>
    <x v="952"/>
    <d v="2022-06-28T00:00:00"/>
    <x v="4"/>
    <s v="First Class"/>
    <s v="JA-8462"/>
    <s v="Jason Simpson-Lancaster"/>
    <x v="0"/>
    <x v="2"/>
    <x v="2"/>
    <x v="2"/>
    <x v="11"/>
    <n v="203.09"/>
    <n v="5"/>
    <n v="0.1"/>
    <n v="11.68"/>
  </r>
  <r>
    <n v="8435"/>
    <s v="NZ-2021-976102"/>
    <x v="1218"/>
    <d v="2021-07-16T00:00:00"/>
    <x v="1"/>
    <s v="Standard Class"/>
    <s v="JA-4951"/>
    <s v="James Douglas"/>
    <x v="0"/>
    <x v="4"/>
    <x v="4"/>
    <x v="0"/>
    <x v="6"/>
    <n v="446.56"/>
    <n v="1"/>
    <n v="0.1"/>
    <n v="16.41"/>
  </r>
  <r>
    <n v="8436"/>
    <s v="NZ-2024-297235"/>
    <x v="984"/>
    <d v="2024-09-21T00:00:00"/>
    <x v="2"/>
    <s v="Standard Class"/>
    <s v="PH-3401"/>
    <s v="Phoebe Edwards-Higgins"/>
    <x v="0"/>
    <x v="6"/>
    <x v="6"/>
    <x v="0"/>
    <x v="4"/>
    <n v="1250.28"/>
    <n v="2"/>
    <n v="0.15"/>
    <n v="264.14"/>
  </r>
  <r>
    <n v="8437"/>
    <s v="NZ-2023-771733"/>
    <x v="110"/>
    <d v="2023-10-13T00:00:00"/>
    <x v="0"/>
    <s v="Same Day"/>
    <s v="SC-1198"/>
    <s v="Scott Curtis"/>
    <x v="0"/>
    <x v="1"/>
    <x v="1"/>
    <x v="2"/>
    <x v="9"/>
    <n v="136.55000000000001"/>
    <n v="2"/>
    <n v="0.15"/>
    <n v="8.6999999999999993"/>
  </r>
  <r>
    <n v="8438"/>
    <s v="NZ-2023-829628"/>
    <x v="477"/>
    <d v="2023-05-01T00:00:00"/>
    <x v="0"/>
    <s v="Same Day"/>
    <s v="LO-4178"/>
    <s v="Louise Scott"/>
    <x v="1"/>
    <x v="6"/>
    <x v="6"/>
    <x v="1"/>
    <x v="8"/>
    <n v="480.03"/>
    <n v="8"/>
    <n v="0.1"/>
    <n v="22.56"/>
  </r>
  <r>
    <n v="8439"/>
    <s v="NZ-2023-783260"/>
    <x v="857"/>
    <d v="2023-09-30T00:00:00"/>
    <x v="0"/>
    <s v="Same Day"/>
    <s v="ER-7967"/>
    <s v="Erin Anderson"/>
    <x v="2"/>
    <x v="7"/>
    <x v="7"/>
    <x v="1"/>
    <x v="1"/>
    <n v="453.49"/>
    <n v="10"/>
    <n v="0.15"/>
    <n v="-0.23"/>
  </r>
  <r>
    <n v="8440"/>
    <s v="NZ-2022-835031"/>
    <x v="81"/>
    <d v="2022-01-11T00:00:00"/>
    <x v="4"/>
    <s v="Standard Class"/>
    <s v="MI-4870"/>
    <s v="Michelle Carr"/>
    <x v="0"/>
    <x v="2"/>
    <x v="2"/>
    <x v="2"/>
    <x v="11"/>
    <n v="350.63"/>
    <n v="9"/>
    <n v="0"/>
    <n v="94.38"/>
  </r>
  <r>
    <n v="8441"/>
    <s v="NZ-2024-233558"/>
    <x v="266"/>
    <d v="2024-06-10T00:00:00"/>
    <x v="2"/>
    <s v="Standard Class"/>
    <s v="OL-9336"/>
    <s v="Olivia Davis"/>
    <x v="1"/>
    <x v="8"/>
    <x v="8"/>
    <x v="0"/>
    <x v="10"/>
    <n v="68.430000000000007"/>
    <n v="1"/>
    <n v="0.1"/>
    <n v="9.16"/>
  </r>
  <r>
    <n v="8442"/>
    <s v="NZ-2022-490920"/>
    <x v="1212"/>
    <d v="2022-11-07T00:00:00"/>
    <x v="4"/>
    <s v="Same Day"/>
    <s v="GR-8048"/>
    <s v="Gregory York"/>
    <x v="2"/>
    <x v="7"/>
    <x v="7"/>
    <x v="2"/>
    <x v="11"/>
    <n v="1476.3"/>
    <n v="2"/>
    <n v="0.1"/>
    <n v="54.58"/>
  </r>
  <r>
    <n v="8443"/>
    <s v="NZ-2024-612879"/>
    <x v="405"/>
    <d v="2024-05-05T00:00:00"/>
    <x v="2"/>
    <s v="First Class"/>
    <s v="RO-8232"/>
    <s v="Rodney Ireland-Ford"/>
    <x v="2"/>
    <x v="9"/>
    <x v="6"/>
    <x v="1"/>
    <x v="7"/>
    <n v="669.76"/>
    <n v="9"/>
    <n v="0.15"/>
    <n v="107.36"/>
  </r>
  <r>
    <n v="8444"/>
    <s v="NZ-2023-973455"/>
    <x v="260"/>
    <d v="2023-08-07T00:00:00"/>
    <x v="0"/>
    <s v="Second Class"/>
    <s v="JA-7423"/>
    <s v="Janet Morgan"/>
    <x v="0"/>
    <x v="6"/>
    <x v="6"/>
    <x v="0"/>
    <x v="0"/>
    <n v="671.07"/>
    <n v="10"/>
    <n v="0.2"/>
    <n v="16.48"/>
  </r>
  <r>
    <n v="8445"/>
    <s v="NZ-2023-391341"/>
    <x v="879"/>
    <d v="2023-08-29T00:00:00"/>
    <x v="0"/>
    <s v="Second Class"/>
    <s v="IA-9258"/>
    <s v="Ian Alve"/>
    <x v="1"/>
    <x v="2"/>
    <x v="2"/>
    <x v="1"/>
    <x v="1"/>
    <n v="1102.75"/>
    <n v="9"/>
    <n v="0.1"/>
    <n v="262.01"/>
  </r>
  <r>
    <n v="8446"/>
    <s v="NZ-2024-766407"/>
    <x v="282"/>
    <d v="2024-10-18T00:00:00"/>
    <x v="2"/>
    <s v="Same Day"/>
    <s v="BE-8692"/>
    <s v="Benjamin Davey"/>
    <x v="0"/>
    <x v="5"/>
    <x v="5"/>
    <x v="0"/>
    <x v="10"/>
    <n v="264.24"/>
    <n v="7"/>
    <n v="0.15"/>
    <n v="52.95"/>
  </r>
  <r>
    <n v="8447"/>
    <s v="NZ-2025-762113"/>
    <x v="989"/>
    <d v="2025-05-16T00:00:00"/>
    <x v="3"/>
    <s v="Standard Class"/>
    <s v="RO-5007"/>
    <s v="Robyn McMillan"/>
    <x v="0"/>
    <x v="8"/>
    <x v="8"/>
    <x v="0"/>
    <x v="6"/>
    <n v="212.91"/>
    <n v="8"/>
    <n v="0"/>
    <n v="44.47"/>
  </r>
  <r>
    <n v="8448"/>
    <s v="NZ-2023-412488"/>
    <x v="521"/>
    <d v="2023-09-21T00:00:00"/>
    <x v="0"/>
    <s v="First Class"/>
    <s v="WI-8249"/>
    <s v="William Green"/>
    <x v="2"/>
    <x v="2"/>
    <x v="2"/>
    <x v="0"/>
    <x v="0"/>
    <n v="600.79999999999995"/>
    <n v="6"/>
    <n v="0.15"/>
    <n v="128.58000000000001"/>
  </r>
  <r>
    <n v="8449"/>
    <s v="NZ-2023-155340"/>
    <x v="1428"/>
    <d v="2023-09-11T00:00:00"/>
    <x v="0"/>
    <s v="Second Class"/>
    <s v="MI-2278"/>
    <s v="Michael Fox"/>
    <x v="2"/>
    <x v="1"/>
    <x v="1"/>
    <x v="1"/>
    <x v="1"/>
    <n v="714.68"/>
    <n v="6"/>
    <n v="0"/>
    <n v="158.91"/>
  </r>
  <r>
    <n v="8450"/>
    <s v="NZ-2022-377584"/>
    <x v="241"/>
    <d v="2022-10-15T00:00:00"/>
    <x v="4"/>
    <s v="Second Class"/>
    <s v="JU-3972"/>
    <s v="Julie Matthews"/>
    <x v="2"/>
    <x v="7"/>
    <x v="7"/>
    <x v="1"/>
    <x v="1"/>
    <n v="1212.42"/>
    <n v="7"/>
    <n v="0"/>
    <n v="117.18"/>
  </r>
  <r>
    <n v="8451"/>
    <s v="NZ-2022-305407"/>
    <x v="642"/>
    <d v="2022-10-22T00:00:00"/>
    <x v="4"/>
    <s v="Standard Class"/>
    <s v="NA-6013"/>
    <s v="Natalie Blake"/>
    <x v="2"/>
    <x v="2"/>
    <x v="2"/>
    <x v="0"/>
    <x v="10"/>
    <n v="1006.5"/>
    <n v="7"/>
    <n v="0.2"/>
    <n v="10.58"/>
  </r>
  <r>
    <n v="8452"/>
    <s v="NZ-2024-818399"/>
    <x v="168"/>
    <d v="2024-09-23T00:00:00"/>
    <x v="2"/>
    <s v="Same Day"/>
    <s v="SA-3504"/>
    <s v="Sarah Trask"/>
    <x v="1"/>
    <x v="0"/>
    <x v="0"/>
    <x v="0"/>
    <x v="10"/>
    <n v="667.94"/>
    <n v="5"/>
    <n v="0.1"/>
    <n v="85.61"/>
  </r>
  <r>
    <n v="8453"/>
    <s v="NZ-2024-716975"/>
    <x v="797"/>
    <d v="2024-09-04T00:00:00"/>
    <x v="2"/>
    <s v="First Class"/>
    <s v="PA-5207"/>
    <s v="Paul Foley"/>
    <x v="0"/>
    <x v="1"/>
    <x v="1"/>
    <x v="2"/>
    <x v="2"/>
    <n v="267.35000000000002"/>
    <n v="4"/>
    <n v="0.1"/>
    <n v="6.99"/>
  </r>
  <r>
    <n v="8454"/>
    <s v="NZ-2023-957626"/>
    <x v="715"/>
    <d v="2023-05-06T00:00:00"/>
    <x v="0"/>
    <s v="Second Class"/>
    <s v="DA-6938"/>
    <s v="Daniel Grant"/>
    <x v="0"/>
    <x v="3"/>
    <x v="3"/>
    <x v="2"/>
    <x v="2"/>
    <n v="72.56"/>
    <n v="10"/>
    <n v="0.15"/>
    <n v="13.52"/>
  </r>
  <r>
    <n v="8455"/>
    <s v="NZ-2022-825923"/>
    <x v="1325"/>
    <d v="2022-11-14T00:00:00"/>
    <x v="4"/>
    <s v="Second Class"/>
    <s v="VA-3019"/>
    <s v="Vanessa McKay"/>
    <x v="2"/>
    <x v="9"/>
    <x v="6"/>
    <x v="1"/>
    <x v="8"/>
    <n v="902.74"/>
    <n v="4"/>
    <n v="0.2"/>
    <n v="38.03"/>
  </r>
  <r>
    <n v="8456"/>
    <s v="NZ-2023-791168"/>
    <x v="1354"/>
    <d v="2023-08-26T00:00:00"/>
    <x v="0"/>
    <s v="First Class"/>
    <s v="ME-6279"/>
    <s v="Megan Henderson-McIntyre"/>
    <x v="1"/>
    <x v="4"/>
    <x v="4"/>
    <x v="1"/>
    <x v="7"/>
    <n v="697.43"/>
    <n v="4"/>
    <n v="0"/>
    <n v="136.63999999999999"/>
  </r>
  <r>
    <n v="8457"/>
    <s v="NZ-2024-168387"/>
    <x v="447"/>
    <d v="2024-05-07T00:00:00"/>
    <x v="2"/>
    <s v="Second Class"/>
    <s v="GR-9273"/>
    <s v="Grace Scott"/>
    <x v="1"/>
    <x v="8"/>
    <x v="8"/>
    <x v="0"/>
    <x v="4"/>
    <n v="427.47"/>
    <n v="5"/>
    <n v="0.1"/>
    <n v="8.15"/>
  </r>
  <r>
    <n v="8458"/>
    <s v="NZ-2025-662263"/>
    <x v="295"/>
    <d v="2025-05-01T00:00:00"/>
    <x v="3"/>
    <s v="Same Day"/>
    <s v="LA-7908"/>
    <s v="Lance Hyde"/>
    <x v="2"/>
    <x v="4"/>
    <x v="4"/>
    <x v="2"/>
    <x v="5"/>
    <n v="1324.56"/>
    <n v="5"/>
    <n v="0.1"/>
    <n v="258.52999999999997"/>
  </r>
  <r>
    <n v="8459"/>
    <s v="NZ-2021-921717"/>
    <x v="1111"/>
    <d v="2021-07-30T00:00:00"/>
    <x v="1"/>
    <s v="Standard Class"/>
    <s v="DI-9423"/>
    <s v="Diane Evans"/>
    <x v="0"/>
    <x v="7"/>
    <x v="7"/>
    <x v="1"/>
    <x v="7"/>
    <n v="825.33"/>
    <n v="6"/>
    <n v="0"/>
    <n v="35.049999999999997"/>
  </r>
  <r>
    <n v="8460"/>
    <s v="NZ-2024-243307"/>
    <x v="1094"/>
    <d v="2024-04-03T00:00:00"/>
    <x v="2"/>
    <s v="First Class"/>
    <s v="WI-6484"/>
    <s v="Wiremu Gilchrist-Goodwin"/>
    <x v="1"/>
    <x v="7"/>
    <x v="7"/>
    <x v="0"/>
    <x v="0"/>
    <n v="400.48"/>
    <n v="7"/>
    <n v="0"/>
    <n v="52.41"/>
  </r>
  <r>
    <n v="8461"/>
    <s v="NZ-2025-498175"/>
    <x v="501"/>
    <d v="2025-07-09T00:00:00"/>
    <x v="3"/>
    <s v="First Class"/>
    <s v="VA-3290"/>
    <s v="Vanessa Hubbard"/>
    <x v="0"/>
    <x v="5"/>
    <x v="5"/>
    <x v="0"/>
    <x v="10"/>
    <n v="1164.03"/>
    <n v="1"/>
    <n v="0.1"/>
    <n v="26.5"/>
  </r>
  <r>
    <n v="8462"/>
    <s v="NZ-2024-601135"/>
    <x v="567"/>
    <d v="2024-08-29T00:00:00"/>
    <x v="2"/>
    <s v="First Class"/>
    <s v="KA-9756"/>
    <s v="Karen Green"/>
    <x v="2"/>
    <x v="3"/>
    <x v="3"/>
    <x v="2"/>
    <x v="2"/>
    <n v="1231.6400000000001"/>
    <n v="1"/>
    <n v="0"/>
    <n v="131.91999999999999"/>
  </r>
  <r>
    <n v="8463"/>
    <s v="NZ-2024-958257"/>
    <x v="671"/>
    <d v="2024-05-19T00:00:00"/>
    <x v="2"/>
    <s v="Same Day"/>
    <s v="JE-8970"/>
    <s v="Jesse Guy"/>
    <x v="2"/>
    <x v="9"/>
    <x v="6"/>
    <x v="2"/>
    <x v="11"/>
    <n v="463.07"/>
    <n v="6"/>
    <n v="0"/>
    <n v="49.41"/>
  </r>
  <r>
    <n v="8464"/>
    <s v="NZ-2022-997861"/>
    <x v="648"/>
    <d v="2022-12-18T00:00:00"/>
    <x v="4"/>
    <s v="Same Day"/>
    <s v="EL-9878"/>
    <s v="Elizabeth Nicholas"/>
    <x v="0"/>
    <x v="2"/>
    <x v="2"/>
    <x v="0"/>
    <x v="10"/>
    <n v="1381.49"/>
    <n v="6"/>
    <n v="0.15"/>
    <n v="-9.66"/>
  </r>
  <r>
    <n v="8465"/>
    <s v="NZ-2022-254326"/>
    <x v="898"/>
    <d v="2022-11-18T00:00:00"/>
    <x v="4"/>
    <s v="Second Class"/>
    <s v="KE-1084"/>
    <s v="Keegan West"/>
    <x v="2"/>
    <x v="5"/>
    <x v="5"/>
    <x v="0"/>
    <x v="6"/>
    <n v="1444.29"/>
    <n v="3"/>
    <n v="0.1"/>
    <n v="151.51"/>
  </r>
  <r>
    <n v="8466"/>
    <s v="NZ-2022-560082"/>
    <x v="725"/>
    <d v="2022-09-21T00:00:00"/>
    <x v="4"/>
    <s v="First Class"/>
    <s v="JO-4845"/>
    <s v="Joanna Miller-McCormick"/>
    <x v="1"/>
    <x v="5"/>
    <x v="5"/>
    <x v="0"/>
    <x v="0"/>
    <n v="1312.08"/>
    <n v="3"/>
    <n v="0.15"/>
    <n v="305.62"/>
  </r>
  <r>
    <n v="8467"/>
    <s v="NZ-2021-391555"/>
    <x v="424"/>
    <d v="2021-12-21T00:00:00"/>
    <x v="1"/>
    <s v="Second Class"/>
    <s v="WI-1976"/>
    <s v="William Morgan"/>
    <x v="0"/>
    <x v="1"/>
    <x v="1"/>
    <x v="1"/>
    <x v="1"/>
    <n v="63.9"/>
    <n v="8"/>
    <n v="0.15"/>
    <n v="4.51"/>
  </r>
  <r>
    <n v="8468"/>
    <s v="NZ-2023-347184"/>
    <x v="541"/>
    <d v="2023-07-16T00:00:00"/>
    <x v="0"/>
    <s v="Same Day"/>
    <s v="VA-4555"/>
    <s v="Vanessa Nash-Burnett"/>
    <x v="2"/>
    <x v="6"/>
    <x v="6"/>
    <x v="2"/>
    <x v="5"/>
    <n v="903.94"/>
    <n v="7"/>
    <n v="0"/>
    <n v="262.91000000000003"/>
  </r>
  <r>
    <n v="8469"/>
    <s v="NZ-2022-406036"/>
    <x v="1292"/>
    <d v="2022-11-02T00:00:00"/>
    <x v="4"/>
    <s v="Same Day"/>
    <s v="CO-3466"/>
    <s v="Colin Morris-Bird"/>
    <x v="2"/>
    <x v="5"/>
    <x v="5"/>
    <x v="1"/>
    <x v="7"/>
    <n v="622.75"/>
    <n v="5"/>
    <n v="0.2"/>
    <n v="39.53"/>
  </r>
  <r>
    <n v="8470"/>
    <s v="NZ-2022-165064"/>
    <x v="551"/>
    <d v="2022-09-08T00:00:00"/>
    <x v="4"/>
    <s v="Same Day"/>
    <s v="MI-1321"/>
    <s v="Mia Currie"/>
    <x v="2"/>
    <x v="3"/>
    <x v="3"/>
    <x v="1"/>
    <x v="8"/>
    <n v="1157.33"/>
    <n v="7"/>
    <n v="0.2"/>
    <n v="164.1"/>
  </r>
  <r>
    <n v="8471"/>
    <s v="NZ-2021-937856"/>
    <x v="615"/>
    <d v="2021-11-01T00:00:00"/>
    <x v="1"/>
    <s v="Standard Class"/>
    <s v="GA-8895"/>
    <s v="Gary Wood"/>
    <x v="1"/>
    <x v="3"/>
    <x v="3"/>
    <x v="0"/>
    <x v="6"/>
    <n v="1045.42"/>
    <n v="9"/>
    <n v="0"/>
    <n v="143.82"/>
  </r>
  <r>
    <n v="8472"/>
    <s v="NZ-2025-899538"/>
    <x v="513"/>
    <d v="2025-01-22T00:00:00"/>
    <x v="3"/>
    <s v="Standard Class"/>
    <s v="HA-4810"/>
    <s v="Hayley Hansen"/>
    <x v="1"/>
    <x v="5"/>
    <x v="5"/>
    <x v="1"/>
    <x v="8"/>
    <n v="656.9"/>
    <n v="7"/>
    <n v="0.15"/>
    <n v="-4.37"/>
  </r>
  <r>
    <n v="8473"/>
    <s v="NZ-2021-240712"/>
    <x v="747"/>
    <d v="2021-11-11T00:00:00"/>
    <x v="1"/>
    <s v="Second Class"/>
    <s v="JE-3417"/>
    <s v="Jesse Cox-Grant"/>
    <x v="1"/>
    <x v="9"/>
    <x v="6"/>
    <x v="1"/>
    <x v="1"/>
    <n v="1060.3699999999999"/>
    <n v="6"/>
    <n v="0.15"/>
    <n v="195.63"/>
  </r>
  <r>
    <n v="8474"/>
    <s v="NZ-2023-698653"/>
    <x v="966"/>
    <d v="2023-04-27T00:00:00"/>
    <x v="0"/>
    <s v="Same Day"/>
    <s v="KE-7375"/>
    <s v="Kevin Davis-Carson"/>
    <x v="1"/>
    <x v="5"/>
    <x v="5"/>
    <x v="1"/>
    <x v="7"/>
    <n v="22.74"/>
    <n v="5"/>
    <n v="0.15"/>
    <n v="3.97"/>
  </r>
  <r>
    <n v="8475"/>
    <s v="NZ-2025-374096"/>
    <x v="1219"/>
    <d v="2025-03-19T00:00:00"/>
    <x v="3"/>
    <s v="Standard Class"/>
    <s v="IA-3212"/>
    <s v="Ian Clifford"/>
    <x v="1"/>
    <x v="6"/>
    <x v="6"/>
    <x v="2"/>
    <x v="2"/>
    <n v="791.79"/>
    <n v="4"/>
    <n v="0.1"/>
    <n v="161.57"/>
  </r>
  <r>
    <n v="8476"/>
    <s v="NZ-2022-744357"/>
    <x v="1383"/>
    <d v="2022-02-01T00:00:00"/>
    <x v="4"/>
    <s v="First Class"/>
    <s v="ST-3863"/>
    <s v="Steven Dyer-Peters"/>
    <x v="2"/>
    <x v="9"/>
    <x v="6"/>
    <x v="0"/>
    <x v="4"/>
    <n v="119.74"/>
    <n v="6"/>
    <n v="0"/>
    <n v="33.76"/>
  </r>
  <r>
    <n v="8477"/>
    <s v="NZ-2025-921107"/>
    <x v="1115"/>
    <d v="2025-07-03T00:00:00"/>
    <x v="3"/>
    <s v="Second Class"/>
    <s v="JE-2448"/>
    <s v="Jessica Stewart"/>
    <x v="2"/>
    <x v="5"/>
    <x v="5"/>
    <x v="0"/>
    <x v="4"/>
    <n v="187.77"/>
    <n v="9"/>
    <n v="0.2"/>
    <n v="37.46"/>
  </r>
  <r>
    <n v="8478"/>
    <s v="NZ-2024-357544"/>
    <x v="528"/>
    <d v="2024-11-25T00:00:00"/>
    <x v="2"/>
    <s v="First Class"/>
    <s v="BR-5451"/>
    <s v="Brendan Stevens"/>
    <x v="0"/>
    <x v="7"/>
    <x v="7"/>
    <x v="0"/>
    <x v="0"/>
    <n v="992.58"/>
    <n v="10"/>
    <n v="0"/>
    <n v="93.11"/>
  </r>
  <r>
    <n v="8479"/>
    <s v="NZ-2025-705558"/>
    <x v="1199"/>
    <d v="2025-05-25T00:00:00"/>
    <x v="3"/>
    <s v="Second Class"/>
    <s v="LI-3963"/>
    <s v="Lindsay Woolley"/>
    <x v="2"/>
    <x v="4"/>
    <x v="4"/>
    <x v="0"/>
    <x v="4"/>
    <n v="280.33"/>
    <n v="2"/>
    <n v="0.15"/>
    <n v="32.369999999999997"/>
  </r>
  <r>
    <n v="8480"/>
    <s v="NZ-2025-127182"/>
    <x v="48"/>
    <d v="2025-05-10T00:00:00"/>
    <x v="3"/>
    <s v="First Class"/>
    <s v="ST-5605"/>
    <s v="Stuart Moore"/>
    <x v="2"/>
    <x v="6"/>
    <x v="6"/>
    <x v="1"/>
    <x v="7"/>
    <n v="1258.3499999999999"/>
    <n v="2"/>
    <n v="0.15"/>
    <n v="126.43"/>
  </r>
  <r>
    <n v="8481"/>
    <s v="NZ-2021-243597"/>
    <x v="1273"/>
    <d v="2021-09-02T00:00:00"/>
    <x v="1"/>
    <s v="Same Day"/>
    <s v="WA-2742"/>
    <s v="Wayne Potter"/>
    <x v="1"/>
    <x v="0"/>
    <x v="0"/>
    <x v="2"/>
    <x v="5"/>
    <n v="545.30999999999995"/>
    <n v="1"/>
    <n v="0.1"/>
    <n v="102.23"/>
  </r>
  <r>
    <n v="8482"/>
    <s v="NZ-2023-819499"/>
    <x v="787"/>
    <d v="2023-03-02T00:00:00"/>
    <x v="0"/>
    <s v="Same Day"/>
    <s v="CA-3813"/>
    <s v="Caitlin Blackwell"/>
    <x v="0"/>
    <x v="2"/>
    <x v="2"/>
    <x v="0"/>
    <x v="4"/>
    <n v="1420.9"/>
    <n v="5"/>
    <n v="0.15"/>
    <n v="2.29"/>
  </r>
  <r>
    <n v="8483"/>
    <s v="NZ-2021-731102"/>
    <x v="374"/>
    <d v="2021-08-15T00:00:00"/>
    <x v="1"/>
    <s v="Same Day"/>
    <s v="RA-6522"/>
    <s v="Rachael Smith"/>
    <x v="0"/>
    <x v="8"/>
    <x v="8"/>
    <x v="2"/>
    <x v="9"/>
    <n v="543.86"/>
    <n v="10"/>
    <n v="0"/>
    <n v="16.37"/>
  </r>
  <r>
    <n v="8484"/>
    <s v="NZ-2023-775944"/>
    <x v="525"/>
    <d v="2023-12-19T00:00:00"/>
    <x v="0"/>
    <s v="Standard Class"/>
    <s v="TI-5406"/>
    <s v="Timothy Gill-Lucas"/>
    <x v="0"/>
    <x v="0"/>
    <x v="0"/>
    <x v="0"/>
    <x v="6"/>
    <n v="1050.46"/>
    <n v="8"/>
    <n v="0.2"/>
    <n v="100.24"/>
  </r>
  <r>
    <n v="8485"/>
    <s v="NZ-2024-433841"/>
    <x v="1265"/>
    <d v="2024-12-06T00:00:00"/>
    <x v="2"/>
    <s v="Standard Class"/>
    <s v="JE-3944"/>
    <s v="Jesse Findlay"/>
    <x v="1"/>
    <x v="4"/>
    <x v="4"/>
    <x v="0"/>
    <x v="4"/>
    <n v="1140.48"/>
    <n v="1"/>
    <n v="0.2"/>
    <n v="242.94"/>
  </r>
  <r>
    <n v="8486"/>
    <s v="NZ-2021-692499"/>
    <x v="1419"/>
    <d v="2021-11-10T00:00:00"/>
    <x v="1"/>
    <s v="Standard Class"/>
    <s v="SH-6672"/>
    <s v="Sharon West"/>
    <x v="1"/>
    <x v="6"/>
    <x v="6"/>
    <x v="2"/>
    <x v="5"/>
    <n v="426.95"/>
    <n v="9"/>
    <n v="0.2"/>
    <n v="48.77"/>
  </r>
  <r>
    <n v="8487"/>
    <s v="NZ-2023-806525"/>
    <x v="387"/>
    <d v="2023-07-19T00:00:00"/>
    <x v="0"/>
    <s v="Standard Class"/>
    <s v="RI-1747"/>
    <s v="Richard Scott"/>
    <x v="2"/>
    <x v="3"/>
    <x v="3"/>
    <x v="2"/>
    <x v="2"/>
    <n v="1393.22"/>
    <n v="10"/>
    <n v="0.2"/>
    <n v="51.42"/>
  </r>
  <r>
    <n v="8488"/>
    <s v="NZ-2022-972818"/>
    <x v="118"/>
    <d v="2022-04-22T00:00:00"/>
    <x v="4"/>
    <s v="Second Class"/>
    <s v="SH-1843"/>
    <s v="Shane Croad"/>
    <x v="1"/>
    <x v="5"/>
    <x v="5"/>
    <x v="2"/>
    <x v="2"/>
    <n v="1319.05"/>
    <n v="9"/>
    <n v="0.1"/>
    <n v="27.65"/>
  </r>
  <r>
    <n v="8489"/>
    <s v="NZ-2024-367533"/>
    <x v="1373"/>
    <d v="2024-10-12T00:00:00"/>
    <x v="2"/>
    <s v="Same Day"/>
    <s v="MA-6786"/>
    <s v="Mark Browne"/>
    <x v="2"/>
    <x v="5"/>
    <x v="5"/>
    <x v="2"/>
    <x v="11"/>
    <n v="543.92999999999995"/>
    <n v="2"/>
    <n v="0.15"/>
    <n v="104.29"/>
  </r>
  <r>
    <n v="8490"/>
    <s v="NZ-2022-180156"/>
    <x v="1257"/>
    <d v="2022-10-31T00:00:00"/>
    <x v="4"/>
    <s v="Second Class"/>
    <s v="IS-7041"/>
    <s v="Isaac Woods-Stokes"/>
    <x v="1"/>
    <x v="3"/>
    <x v="3"/>
    <x v="1"/>
    <x v="3"/>
    <n v="1494.74"/>
    <n v="4"/>
    <n v="0.15"/>
    <n v="270.43"/>
  </r>
  <r>
    <n v="8491"/>
    <s v="NZ-2021-615860"/>
    <x v="679"/>
    <d v="2021-11-25T00:00:00"/>
    <x v="1"/>
    <s v="Standard Class"/>
    <s v="DE-6669"/>
    <s v="Deborah Anderson"/>
    <x v="2"/>
    <x v="7"/>
    <x v="7"/>
    <x v="0"/>
    <x v="10"/>
    <n v="57.44"/>
    <n v="9"/>
    <n v="0"/>
    <n v="14.15"/>
  </r>
  <r>
    <n v="8492"/>
    <s v="NZ-2022-180968"/>
    <x v="77"/>
    <d v="2022-10-23T00:00:00"/>
    <x v="4"/>
    <s v="Second Class"/>
    <s v="ME-1320"/>
    <s v="Melissa Clunies-Ross"/>
    <x v="2"/>
    <x v="9"/>
    <x v="6"/>
    <x v="2"/>
    <x v="5"/>
    <n v="652.98"/>
    <n v="4"/>
    <n v="0.15"/>
    <n v="132.63999999999999"/>
  </r>
  <r>
    <n v="8493"/>
    <s v="NZ-2025-268556"/>
    <x v="722"/>
    <d v="2025-04-19T00:00:00"/>
    <x v="3"/>
    <s v="First Class"/>
    <s v="JO-4070"/>
    <s v="Joanne Murphy"/>
    <x v="1"/>
    <x v="8"/>
    <x v="8"/>
    <x v="2"/>
    <x v="11"/>
    <n v="1454.74"/>
    <n v="10"/>
    <n v="0.1"/>
    <n v="71.03"/>
  </r>
  <r>
    <n v="8494"/>
    <s v="NZ-2022-395251"/>
    <x v="982"/>
    <d v="2022-04-21T00:00:00"/>
    <x v="4"/>
    <s v="First Class"/>
    <s v="HA-3145"/>
    <s v="Hannah Hansen"/>
    <x v="1"/>
    <x v="4"/>
    <x v="4"/>
    <x v="0"/>
    <x v="0"/>
    <n v="169.38"/>
    <n v="1"/>
    <n v="0.15"/>
    <n v="12.41"/>
  </r>
  <r>
    <n v="8495"/>
    <s v="NZ-2021-127141"/>
    <x v="747"/>
    <d v="2021-11-11T00:00:00"/>
    <x v="1"/>
    <s v="Second Class"/>
    <s v="CA-1085"/>
    <s v="Carolyn Seymour"/>
    <x v="0"/>
    <x v="5"/>
    <x v="5"/>
    <x v="1"/>
    <x v="3"/>
    <n v="1438.41"/>
    <n v="6"/>
    <n v="0.1"/>
    <n v="64.040000000000006"/>
  </r>
  <r>
    <n v="8496"/>
    <s v="NZ-2024-485282"/>
    <x v="888"/>
    <d v="2024-11-10T00:00:00"/>
    <x v="2"/>
    <s v="Same Day"/>
    <s v="GO-3580"/>
    <s v="Gordon Bull"/>
    <x v="0"/>
    <x v="0"/>
    <x v="0"/>
    <x v="1"/>
    <x v="1"/>
    <n v="1057.93"/>
    <n v="1"/>
    <n v="0"/>
    <n v="237.59"/>
  </r>
  <r>
    <n v="8497"/>
    <s v="NZ-2023-442279"/>
    <x v="1006"/>
    <d v="2023-08-13T00:00:00"/>
    <x v="0"/>
    <s v="Second Class"/>
    <s v="EM-4191"/>
    <s v="Emma Pratt"/>
    <x v="1"/>
    <x v="7"/>
    <x v="7"/>
    <x v="1"/>
    <x v="1"/>
    <n v="242.37"/>
    <n v="6"/>
    <n v="0.15"/>
    <n v="28.52"/>
  </r>
  <r>
    <n v="8498"/>
    <s v="NZ-2024-859687"/>
    <x v="90"/>
    <d v="2024-07-22T00:00:00"/>
    <x v="2"/>
    <s v="First Class"/>
    <s v="ST-1302"/>
    <s v="Stella Harrison"/>
    <x v="1"/>
    <x v="5"/>
    <x v="5"/>
    <x v="0"/>
    <x v="0"/>
    <n v="870.17"/>
    <n v="4"/>
    <n v="0.2"/>
    <n v="141.91"/>
  </r>
  <r>
    <n v="8499"/>
    <s v="NZ-2021-776582"/>
    <x v="384"/>
    <d v="2021-11-15T00:00:00"/>
    <x v="1"/>
    <s v="Standard Class"/>
    <s v="NI-8531"/>
    <s v="Nicole Baxter"/>
    <x v="0"/>
    <x v="8"/>
    <x v="8"/>
    <x v="1"/>
    <x v="3"/>
    <n v="1384.5"/>
    <n v="6"/>
    <n v="0.15"/>
    <n v="204.45"/>
  </r>
  <r>
    <n v="8500"/>
    <s v="NZ-2024-948705"/>
    <x v="269"/>
    <d v="2024-04-02T00:00:00"/>
    <x v="2"/>
    <s v="Standard Class"/>
    <s v="MA-2222"/>
    <s v="Maria Hayward"/>
    <x v="0"/>
    <x v="7"/>
    <x v="7"/>
    <x v="1"/>
    <x v="1"/>
    <n v="607.97"/>
    <n v="7"/>
    <n v="0.1"/>
    <n v="108.8"/>
  </r>
  <r>
    <n v="8501"/>
    <s v="NZ-2024-280079"/>
    <x v="1045"/>
    <d v="2024-04-18T00:00:00"/>
    <x v="2"/>
    <s v="First Class"/>
    <s v="ST-4249"/>
    <s v="Stuart McKay"/>
    <x v="1"/>
    <x v="1"/>
    <x v="1"/>
    <x v="1"/>
    <x v="3"/>
    <n v="1404.02"/>
    <n v="3"/>
    <n v="0.2"/>
    <n v="55.03"/>
  </r>
  <r>
    <n v="8502"/>
    <s v="NZ-2022-832815"/>
    <x v="982"/>
    <d v="2022-04-20T00:00:00"/>
    <x v="4"/>
    <s v="Same Day"/>
    <s v="KA-7153"/>
    <s v="Kate Meredith-MacDonald"/>
    <x v="2"/>
    <x v="7"/>
    <x v="7"/>
    <x v="0"/>
    <x v="6"/>
    <n v="332.83"/>
    <n v="4"/>
    <n v="0.15"/>
    <n v="17.66"/>
  </r>
  <r>
    <n v="8503"/>
    <s v="NZ-2022-155119"/>
    <x v="439"/>
    <d v="2022-07-26T00:00:00"/>
    <x v="4"/>
    <s v="First Class"/>
    <s v="KA-2789"/>
    <s v="Kate Lamb"/>
    <x v="1"/>
    <x v="6"/>
    <x v="6"/>
    <x v="2"/>
    <x v="2"/>
    <n v="1464.52"/>
    <n v="5"/>
    <n v="0"/>
    <n v="53.22"/>
  </r>
  <r>
    <n v="8504"/>
    <s v="NZ-2025-808922"/>
    <x v="264"/>
    <d v="2025-01-24T00:00:00"/>
    <x v="3"/>
    <s v="Standard Class"/>
    <s v="CH-8889"/>
    <s v="Charles Burton"/>
    <x v="0"/>
    <x v="5"/>
    <x v="5"/>
    <x v="1"/>
    <x v="8"/>
    <n v="870.32"/>
    <n v="9"/>
    <n v="0.1"/>
    <n v="40.14"/>
  </r>
  <r>
    <n v="8505"/>
    <s v="NZ-2024-331420"/>
    <x v="1090"/>
    <d v="2024-06-16T00:00:00"/>
    <x v="2"/>
    <s v="Second Class"/>
    <s v="AL-3101"/>
    <s v="Alexander Morgan"/>
    <x v="0"/>
    <x v="0"/>
    <x v="0"/>
    <x v="1"/>
    <x v="3"/>
    <n v="559.29999999999995"/>
    <n v="4"/>
    <n v="0.1"/>
    <n v="97.71"/>
  </r>
  <r>
    <n v="8506"/>
    <s v="NZ-2025-857076"/>
    <x v="37"/>
    <d v="2025-06-13T00:00:00"/>
    <x v="3"/>
    <s v="Same Day"/>
    <s v="JE-1317"/>
    <s v="Jessica Simmons"/>
    <x v="2"/>
    <x v="2"/>
    <x v="2"/>
    <x v="2"/>
    <x v="2"/>
    <n v="1240.78"/>
    <n v="1"/>
    <n v="0.1"/>
    <n v="242"/>
  </r>
  <r>
    <n v="8507"/>
    <s v="NZ-2025-318329"/>
    <x v="829"/>
    <d v="2025-07-04T00:00:00"/>
    <x v="3"/>
    <s v="Second Class"/>
    <s v="CO-6254"/>
    <s v="Courtney Graham"/>
    <x v="1"/>
    <x v="6"/>
    <x v="6"/>
    <x v="1"/>
    <x v="8"/>
    <n v="314"/>
    <n v="2"/>
    <n v="0.15"/>
    <n v="40.35"/>
  </r>
  <r>
    <n v="8508"/>
    <s v="NZ-2023-238030"/>
    <x v="603"/>
    <d v="2023-07-09T00:00:00"/>
    <x v="0"/>
    <s v="First Class"/>
    <s v="EL-6997"/>
    <s v="Elizabeth Bush"/>
    <x v="1"/>
    <x v="3"/>
    <x v="3"/>
    <x v="1"/>
    <x v="1"/>
    <n v="435.33"/>
    <n v="8"/>
    <n v="0.1"/>
    <n v="64.47"/>
  </r>
  <r>
    <n v="8509"/>
    <s v="NZ-2021-259247"/>
    <x v="239"/>
    <d v="2021-11-02T00:00:00"/>
    <x v="1"/>
    <s v="Same Day"/>
    <s v="BA-4505"/>
    <s v="Barry Barnes-Taylor"/>
    <x v="2"/>
    <x v="8"/>
    <x v="8"/>
    <x v="0"/>
    <x v="10"/>
    <n v="1127.0899999999999"/>
    <n v="8"/>
    <n v="0.15"/>
    <n v="32.520000000000003"/>
  </r>
  <r>
    <n v="8510"/>
    <s v="NZ-2022-313266"/>
    <x v="654"/>
    <d v="2022-08-09T00:00:00"/>
    <x v="4"/>
    <s v="Standard Class"/>
    <s v="BE-8764"/>
    <s v="Benjamin Carter"/>
    <x v="2"/>
    <x v="1"/>
    <x v="1"/>
    <x v="1"/>
    <x v="7"/>
    <n v="992.18"/>
    <n v="5"/>
    <n v="0.2"/>
    <n v="11.34"/>
  </r>
  <r>
    <n v="8511"/>
    <s v="NZ-2023-125741"/>
    <x v="900"/>
    <d v="2023-04-27T00:00:00"/>
    <x v="0"/>
    <s v="First Class"/>
    <s v="AN-9185"/>
    <s v="Anthony Smith"/>
    <x v="0"/>
    <x v="9"/>
    <x v="6"/>
    <x v="2"/>
    <x v="5"/>
    <n v="117.23"/>
    <n v="4"/>
    <n v="0.15"/>
    <n v="26.92"/>
  </r>
  <r>
    <n v="8512"/>
    <s v="NZ-2022-711135"/>
    <x v="734"/>
    <d v="2022-09-12T00:00:00"/>
    <x v="4"/>
    <s v="Standard Class"/>
    <s v="DE-9319"/>
    <s v="Debra Weston"/>
    <x v="0"/>
    <x v="7"/>
    <x v="7"/>
    <x v="2"/>
    <x v="9"/>
    <n v="75.290000000000006"/>
    <n v="1"/>
    <n v="0.1"/>
    <n v="4.0999999999999996"/>
  </r>
  <r>
    <n v="8513"/>
    <s v="NZ-2023-216443"/>
    <x v="193"/>
    <d v="2023-06-04T00:00:00"/>
    <x v="0"/>
    <s v="Standard Class"/>
    <s v="CL-4920"/>
    <s v="Claire Drake"/>
    <x v="2"/>
    <x v="3"/>
    <x v="3"/>
    <x v="2"/>
    <x v="9"/>
    <n v="1455.43"/>
    <n v="2"/>
    <n v="0.2"/>
    <n v="80.790000000000006"/>
  </r>
  <r>
    <n v="8514"/>
    <s v="NZ-2022-834585"/>
    <x v="918"/>
    <d v="2022-05-01T00:00:00"/>
    <x v="4"/>
    <s v="Second Class"/>
    <s v="DA-9897"/>
    <s v="David Ball"/>
    <x v="0"/>
    <x v="9"/>
    <x v="6"/>
    <x v="0"/>
    <x v="0"/>
    <n v="1439.49"/>
    <n v="10"/>
    <n v="0.1"/>
    <n v="248.49"/>
  </r>
  <r>
    <n v="8515"/>
    <s v="NZ-2023-396886"/>
    <x v="879"/>
    <d v="2023-08-26T00:00:00"/>
    <x v="0"/>
    <s v="Standard Class"/>
    <s v="DA-8955"/>
    <s v="David Barrett"/>
    <x v="0"/>
    <x v="0"/>
    <x v="0"/>
    <x v="2"/>
    <x v="5"/>
    <n v="368.46"/>
    <n v="4"/>
    <n v="0.15"/>
    <n v="37.74"/>
  </r>
  <r>
    <n v="8516"/>
    <s v="NZ-2021-780421"/>
    <x v="1111"/>
    <d v="2021-08-03T00:00:00"/>
    <x v="1"/>
    <s v="Standard Class"/>
    <s v="CH-1655"/>
    <s v="Christopher Hoskins"/>
    <x v="1"/>
    <x v="4"/>
    <x v="4"/>
    <x v="0"/>
    <x v="6"/>
    <n v="780.91"/>
    <n v="10"/>
    <n v="0.1"/>
    <n v="94.75"/>
  </r>
  <r>
    <n v="8517"/>
    <s v="NZ-2022-684299"/>
    <x v="1167"/>
    <d v="2022-03-10T00:00:00"/>
    <x v="4"/>
    <s v="Second Class"/>
    <s v="AN-8169"/>
    <s v="Angela Dawson"/>
    <x v="2"/>
    <x v="9"/>
    <x v="6"/>
    <x v="2"/>
    <x v="2"/>
    <n v="1055.02"/>
    <n v="3"/>
    <n v="0"/>
    <n v="101.52"/>
  </r>
  <r>
    <n v="8518"/>
    <s v="NZ-2025-704231"/>
    <x v="1237"/>
    <d v="2025-01-24T00:00:00"/>
    <x v="3"/>
    <s v="Same Day"/>
    <s v="MO-6861"/>
    <s v="Monique Knight"/>
    <x v="2"/>
    <x v="1"/>
    <x v="1"/>
    <x v="2"/>
    <x v="2"/>
    <n v="829.56"/>
    <n v="1"/>
    <n v="0.1"/>
    <n v="74.599999999999994"/>
  </r>
  <r>
    <n v="8519"/>
    <s v="NZ-2023-904942"/>
    <x v="521"/>
    <d v="2023-09-22T00:00:00"/>
    <x v="0"/>
    <s v="Same Day"/>
    <s v="PH-3610"/>
    <s v="Phoenix Fisher"/>
    <x v="1"/>
    <x v="0"/>
    <x v="0"/>
    <x v="1"/>
    <x v="1"/>
    <n v="1476.27"/>
    <n v="3"/>
    <n v="0.1"/>
    <n v="364.13"/>
  </r>
  <r>
    <n v="8520"/>
    <s v="NZ-2022-363987"/>
    <x v="898"/>
    <d v="2022-11-21T00:00:00"/>
    <x v="4"/>
    <s v="Second Class"/>
    <s v="JE-4100"/>
    <s v="Jennifer Carpenter"/>
    <x v="1"/>
    <x v="9"/>
    <x v="6"/>
    <x v="0"/>
    <x v="10"/>
    <n v="515.53"/>
    <n v="9"/>
    <n v="0.15"/>
    <n v="-3.51"/>
  </r>
  <r>
    <n v="8521"/>
    <s v="NZ-2022-117797"/>
    <x v="512"/>
    <d v="2022-11-22T00:00:00"/>
    <x v="4"/>
    <s v="First Class"/>
    <s v="JO-1957"/>
    <s v="Joshua Small"/>
    <x v="0"/>
    <x v="6"/>
    <x v="6"/>
    <x v="0"/>
    <x v="4"/>
    <n v="1340.85"/>
    <n v="3"/>
    <n v="0"/>
    <n v="59.05"/>
  </r>
  <r>
    <n v="8522"/>
    <s v="NZ-2023-975883"/>
    <x v="1110"/>
    <d v="2023-01-26T00:00:00"/>
    <x v="0"/>
    <s v="Same Day"/>
    <s v="EM-1920"/>
    <s v="Emily Smith"/>
    <x v="0"/>
    <x v="5"/>
    <x v="5"/>
    <x v="2"/>
    <x v="2"/>
    <n v="1329.95"/>
    <n v="2"/>
    <n v="0.2"/>
    <n v="49.48"/>
  </r>
  <r>
    <n v="8523"/>
    <s v="NZ-2023-261733"/>
    <x v="805"/>
    <d v="2023-08-19T00:00:00"/>
    <x v="0"/>
    <s v="Second Class"/>
    <s v="CO-5473"/>
    <s v="Cody Jones"/>
    <x v="0"/>
    <x v="0"/>
    <x v="0"/>
    <x v="2"/>
    <x v="11"/>
    <n v="942.29"/>
    <n v="10"/>
    <n v="0.2"/>
    <n v="149.56"/>
  </r>
  <r>
    <n v="8524"/>
    <s v="NZ-2021-133631"/>
    <x v="1446"/>
    <d v="2021-10-27T00:00:00"/>
    <x v="1"/>
    <s v="Second Class"/>
    <s v="MA-6184"/>
    <s v="Mark Bishell"/>
    <x v="0"/>
    <x v="0"/>
    <x v="0"/>
    <x v="2"/>
    <x v="2"/>
    <n v="1254"/>
    <n v="4"/>
    <n v="0.15"/>
    <n v="278.66000000000003"/>
  </r>
  <r>
    <n v="8525"/>
    <s v="NZ-2024-507691"/>
    <x v="495"/>
    <d v="2024-06-03T00:00:00"/>
    <x v="2"/>
    <s v="Standard Class"/>
    <s v="RO-5323"/>
    <s v="Robert MacDonald"/>
    <x v="0"/>
    <x v="3"/>
    <x v="3"/>
    <x v="0"/>
    <x v="10"/>
    <n v="1043.74"/>
    <n v="8"/>
    <n v="0.2"/>
    <n v="221.98"/>
  </r>
  <r>
    <n v="8526"/>
    <s v="NZ-2023-941692"/>
    <x v="1226"/>
    <d v="2023-02-14T00:00:00"/>
    <x v="0"/>
    <s v="Same Day"/>
    <s v="TA-2603"/>
    <s v="Tamati Lewis"/>
    <x v="1"/>
    <x v="4"/>
    <x v="4"/>
    <x v="0"/>
    <x v="4"/>
    <n v="259.69"/>
    <n v="5"/>
    <n v="0.2"/>
    <n v="-0.37"/>
  </r>
  <r>
    <n v="8527"/>
    <s v="NZ-2025-937700"/>
    <x v="1303"/>
    <d v="2025-05-21T00:00:00"/>
    <x v="3"/>
    <s v="Standard Class"/>
    <s v="DA-5825"/>
    <s v="David Anderson"/>
    <x v="0"/>
    <x v="6"/>
    <x v="6"/>
    <x v="0"/>
    <x v="10"/>
    <n v="1068.08"/>
    <n v="4"/>
    <n v="0.2"/>
    <n v="89.48"/>
  </r>
  <r>
    <n v="8528"/>
    <s v="NZ-2023-241590"/>
    <x v="573"/>
    <d v="2023-08-27T00:00:00"/>
    <x v="0"/>
    <s v="Second Class"/>
    <s v="SH-9236"/>
    <s v="Shane McLeod-Jenkins"/>
    <x v="1"/>
    <x v="9"/>
    <x v="6"/>
    <x v="0"/>
    <x v="4"/>
    <n v="524.59"/>
    <n v="5"/>
    <n v="0.15"/>
    <n v="3.66"/>
  </r>
  <r>
    <n v="8529"/>
    <s v="NZ-2025-731451"/>
    <x v="632"/>
    <d v="2025-01-07T00:00:00"/>
    <x v="3"/>
    <s v="Standard Class"/>
    <s v="KA-6955"/>
    <s v="Kauri Rayner"/>
    <x v="1"/>
    <x v="3"/>
    <x v="3"/>
    <x v="2"/>
    <x v="9"/>
    <n v="126.69"/>
    <n v="5"/>
    <n v="0"/>
    <n v="27.1"/>
  </r>
  <r>
    <n v="8530"/>
    <s v="NZ-2021-974476"/>
    <x v="1229"/>
    <d v="2021-08-12T00:00:00"/>
    <x v="1"/>
    <s v="Standard Class"/>
    <s v="ST-8832"/>
    <s v="Stephen Williamson"/>
    <x v="1"/>
    <x v="9"/>
    <x v="6"/>
    <x v="2"/>
    <x v="5"/>
    <n v="683.52"/>
    <n v="5"/>
    <n v="0.2"/>
    <n v="29.01"/>
  </r>
  <r>
    <n v="8531"/>
    <s v="NZ-2022-470382"/>
    <x v="782"/>
    <d v="2022-05-27T00:00:00"/>
    <x v="4"/>
    <s v="Second Class"/>
    <s v="DA-9178"/>
    <s v="David Martin-Smith"/>
    <x v="1"/>
    <x v="4"/>
    <x v="4"/>
    <x v="2"/>
    <x v="2"/>
    <n v="751.15"/>
    <n v="4"/>
    <n v="0.2"/>
    <n v="108.88"/>
  </r>
  <r>
    <n v="8532"/>
    <s v="NZ-2025-527038"/>
    <x v="353"/>
    <d v="2025-02-17T00:00:00"/>
    <x v="3"/>
    <s v="Same Day"/>
    <s v="RA-3455"/>
    <s v="Rachael Bright"/>
    <x v="0"/>
    <x v="2"/>
    <x v="2"/>
    <x v="2"/>
    <x v="9"/>
    <n v="1048.1099999999999"/>
    <n v="10"/>
    <n v="0.1"/>
    <n v="145.46"/>
  </r>
  <r>
    <n v="8533"/>
    <s v="NZ-2023-655674"/>
    <x v="986"/>
    <d v="2023-06-22T00:00:00"/>
    <x v="0"/>
    <s v="Second Class"/>
    <s v="JO-8893"/>
    <s v="John Wratt"/>
    <x v="1"/>
    <x v="9"/>
    <x v="6"/>
    <x v="2"/>
    <x v="11"/>
    <n v="798.67"/>
    <n v="7"/>
    <n v="0"/>
    <n v="186.8"/>
  </r>
  <r>
    <n v="8534"/>
    <s v="NZ-2022-465106"/>
    <x v="576"/>
    <d v="2022-09-03T00:00:00"/>
    <x v="4"/>
    <s v="Same Day"/>
    <s v="SI-5348"/>
    <s v="Simon Sinclair"/>
    <x v="0"/>
    <x v="6"/>
    <x v="6"/>
    <x v="2"/>
    <x v="9"/>
    <n v="1462.81"/>
    <n v="7"/>
    <n v="0.15"/>
    <n v="157.81"/>
  </r>
  <r>
    <n v="8535"/>
    <s v="NZ-2022-645098"/>
    <x v="957"/>
    <d v="2022-11-17T00:00:00"/>
    <x v="4"/>
    <s v="First Class"/>
    <s v="JA-1474"/>
    <s v="Jayden Bryant"/>
    <x v="2"/>
    <x v="7"/>
    <x v="7"/>
    <x v="0"/>
    <x v="0"/>
    <n v="203.81"/>
    <n v="10"/>
    <n v="0.2"/>
    <n v="-3.09"/>
  </r>
  <r>
    <n v="8536"/>
    <s v="NZ-2024-373734"/>
    <x v="677"/>
    <d v="2024-12-22T00:00:00"/>
    <x v="2"/>
    <s v="Standard Class"/>
    <s v="MI-9521"/>
    <s v="Michael Batchelar-Linton"/>
    <x v="2"/>
    <x v="5"/>
    <x v="5"/>
    <x v="0"/>
    <x v="4"/>
    <n v="322.51"/>
    <n v="5"/>
    <n v="0.15"/>
    <n v="68.36"/>
  </r>
  <r>
    <n v="8537"/>
    <s v="NZ-2025-624670"/>
    <x v="622"/>
    <d v="2025-02-28T00:00:00"/>
    <x v="3"/>
    <s v="Second Class"/>
    <s v="MA-3656"/>
    <s v="Matthew Hart"/>
    <x v="2"/>
    <x v="6"/>
    <x v="6"/>
    <x v="0"/>
    <x v="0"/>
    <n v="239.38"/>
    <n v="1"/>
    <n v="0"/>
    <n v="23.29"/>
  </r>
  <r>
    <n v="8538"/>
    <s v="NZ-2023-231104"/>
    <x v="256"/>
    <d v="2023-09-28T00:00:00"/>
    <x v="0"/>
    <s v="Standard Class"/>
    <s v="VA-1344"/>
    <s v="Valerie Fenton"/>
    <x v="2"/>
    <x v="8"/>
    <x v="8"/>
    <x v="1"/>
    <x v="1"/>
    <n v="863.14"/>
    <n v="5"/>
    <n v="0.1"/>
    <n v="27.44"/>
  </r>
  <r>
    <n v="8539"/>
    <s v="NZ-2024-739980"/>
    <x v="1018"/>
    <d v="2024-03-12T00:00:00"/>
    <x v="2"/>
    <s v="Standard Class"/>
    <s v="DI-9948"/>
    <s v="Diane Wallace"/>
    <x v="1"/>
    <x v="9"/>
    <x v="6"/>
    <x v="2"/>
    <x v="11"/>
    <n v="811.2"/>
    <n v="10"/>
    <n v="0.1"/>
    <n v="17.71"/>
  </r>
  <r>
    <n v="8540"/>
    <s v="NZ-2023-529519"/>
    <x v="715"/>
    <d v="2023-05-10T00:00:00"/>
    <x v="0"/>
    <s v="Second Class"/>
    <s v="AN-7491"/>
    <s v="Anika Stewart-Thompson"/>
    <x v="2"/>
    <x v="8"/>
    <x v="8"/>
    <x v="1"/>
    <x v="7"/>
    <n v="1042.97"/>
    <n v="5"/>
    <n v="0.2"/>
    <n v="39.68"/>
  </r>
  <r>
    <n v="8541"/>
    <s v="NZ-2022-566812"/>
    <x v="457"/>
    <d v="2022-07-18T00:00:00"/>
    <x v="4"/>
    <s v="Second Class"/>
    <s v="MA-1845"/>
    <s v="Margaret Mitchell"/>
    <x v="0"/>
    <x v="8"/>
    <x v="8"/>
    <x v="2"/>
    <x v="9"/>
    <n v="740.63"/>
    <n v="9"/>
    <n v="0.1"/>
    <n v="120.68"/>
  </r>
  <r>
    <n v="8542"/>
    <s v="NZ-2025-444212"/>
    <x v="1156"/>
    <d v="2025-05-14T00:00:00"/>
    <x v="3"/>
    <s v="Standard Class"/>
    <s v="SH-6249"/>
    <s v="Shane Forrest-Osborne"/>
    <x v="0"/>
    <x v="5"/>
    <x v="5"/>
    <x v="1"/>
    <x v="8"/>
    <n v="399.55"/>
    <n v="10"/>
    <n v="0.2"/>
    <n v="28"/>
  </r>
  <r>
    <n v="8543"/>
    <s v="NZ-2024-989926"/>
    <x v="287"/>
    <d v="2024-11-22T00:00:00"/>
    <x v="2"/>
    <s v="Standard Class"/>
    <s v="TR-7772"/>
    <s v="Trent Murphy"/>
    <x v="0"/>
    <x v="2"/>
    <x v="2"/>
    <x v="1"/>
    <x v="7"/>
    <n v="638.35"/>
    <n v="8"/>
    <n v="0.1"/>
    <n v="89.8"/>
  </r>
  <r>
    <n v="8544"/>
    <s v="NZ-2024-137457"/>
    <x v="1094"/>
    <d v="2024-04-04T00:00:00"/>
    <x v="2"/>
    <s v="Second Class"/>
    <s v="ST-1075"/>
    <s v="Steven Stevenson"/>
    <x v="0"/>
    <x v="0"/>
    <x v="0"/>
    <x v="2"/>
    <x v="2"/>
    <n v="1122.3399999999999"/>
    <n v="2"/>
    <n v="0.2"/>
    <n v="7.24"/>
  </r>
  <r>
    <n v="8545"/>
    <s v="NZ-2024-832694"/>
    <x v="184"/>
    <d v="2024-07-06T00:00:00"/>
    <x v="2"/>
    <s v="Second Class"/>
    <s v="AM-9406"/>
    <s v="Amy Scott"/>
    <x v="0"/>
    <x v="4"/>
    <x v="4"/>
    <x v="0"/>
    <x v="6"/>
    <n v="599.95000000000005"/>
    <n v="6"/>
    <n v="0.2"/>
    <n v="104.16"/>
  </r>
  <r>
    <n v="8546"/>
    <s v="NZ-2025-346203"/>
    <x v="1168"/>
    <d v="2025-04-05T00:00:00"/>
    <x v="3"/>
    <s v="Second Class"/>
    <s v="CH-8273"/>
    <s v="Christine Edwards"/>
    <x v="0"/>
    <x v="1"/>
    <x v="1"/>
    <x v="2"/>
    <x v="5"/>
    <n v="1131.3699999999999"/>
    <n v="8"/>
    <n v="0.2"/>
    <n v="130.27000000000001"/>
  </r>
  <r>
    <n v="8547"/>
    <s v="NZ-2022-428269"/>
    <x v="234"/>
    <d v="2022-08-02T00:00:00"/>
    <x v="4"/>
    <s v="Second Class"/>
    <s v="KE-1068"/>
    <s v="Kelsey Rogers"/>
    <x v="1"/>
    <x v="9"/>
    <x v="6"/>
    <x v="0"/>
    <x v="6"/>
    <n v="925.18"/>
    <n v="3"/>
    <n v="0"/>
    <n v="45.56"/>
  </r>
  <r>
    <n v="8548"/>
    <s v="NZ-2025-841626"/>
    <x v="1197"/>
    <d v="2025-06-11T00:00:00"/>
    <x v="3"/>
    <s v="Standard Class"/>
    <s v="EL-7154"/>
    <s v="Elizabeth Lewis"/>
    <x v="1"/>
    <x v="5"/>
    <x v="5"/>
    <x v="2"/>
    <x v="11"/>
    <n v="133.38999999999999"/>
    <n v="6"/>
    <n v="0.15"/>
    <n v="13.15"/>
  </r>
  <r>
    <n v="8549"/>
    <s v="NZ-2022-138393"/>
    <x v="470"/>
    <d v="2022-03-25T00:00:00"/>
    <x v="4"/>
    <s v="Second Class"/>
    <s v="JA-5021"/>
    <s v="Jake Turner"/>
    <x v="0"/>
    <x v="8"/>
    <x v="8"/>
    <x v="2"/>
    <x v="2"/>
    <n v="254.81"/>
    <n v="4"/>
    <n v="0"/>
    <n v="49.31"/>
  </r>
  <r>
    <n v="8550"/>
    <s v="NZ-2025-756495"/>
    <x v="48"/>
    <d v="2025-05-09T00:00:00"/>
    <x v="3"/>
    <s v="Second Class"/>
    <s v="DE-2597"/>
    <s v="Dean Ireland"/>
    <x v="0"/>
    <x v="1"/>
    <x v="1"/>
    <x v="0"/>
    <x v="0"/>
    <n v="1254.6500000000001"/>
    <n v="4"/>
    <n v="0.2"/>
    <n v="-11.99"/>
  </r>
  <r>
    <n v="8551"/>
    <s v="NZ-2023-644178"/>
    <x v="813"/>
    <d v="2023-08-08T00:00:00"/>
    <x v="0"/>
    <s v="Same Day"/>
    <s v="AN-7357"/>
    <s v="Andrea Powell-Perry"/>
    <x v="1"/>
    <x v="6"/>
    <x v="6"/>
    <x v="2"/>
    <x v="5"/>
    <n v="1256.33"/>
    <n v="7"/>
    <n v="0.15"/>
    <n v="160.56"/>
  </r>
  <r>
    <n v="8552"/>
    <s v="NZ-2023-163936"/>
    <x v="274"/>
    <d v="2023-06-15T00:00:00"/>
    <x v="0"/>
    <s v="First Class"/>
    <s v="ME-5655"/>
    <s v="Melissa Hickey"/>
    <x v="1"/>
    <x v="4"/>
    <x v="4"/>
    <x v="2"/>
    <x v="5"/>
    <n v="751.95"/>
    <n v="4"/>
    <n v="0"/>
    <n v="122.15"/>
  </r>
  <r>
    <n v="8553"/>
    <s v="NZ-2024-105836"/>
    <x v="1289"/>
    <d v="2024-04-20T00:00:00"/>
    <x v="2"/>
    <s v="First Class"/>
    <s v="PA-7289"/>
    <s v="Paul Stokes"/>
    <x v="2"/>
    <x v="8"/>
    <x v="8"/>
    <x v="1"/>
    <x v="7"/>
    <n v="42.59"/>
    <n v="7"/>
    <n v="0.2"/>
    <n v="7.67"/>
  </r>
  <r>
    <n v="8554"/>
    <s v="NZ-2023-844815"/>
    <x v="688"/>
    <d v="2023-12-28T00:00:00"/>
    <x v="0"/>
    <s v="First Class"/>
    <s v="MI-8010"/>
    <s v="Michael Satherley"/>
    <x v="0"/>
    <x v="3"/>
    <x v="3"/>
    <x v="1"/>
    <x v="7"/>
    <n v="985.62"/>
    <n v="6"/>
    <n v="0.1"/>
    <n v="60.32"/>
  </r>
  <r>
    <n v="8555"/>
    <s v="NZ-2022-190072"/>
    <x v="982"/>
    <d v="2022-04-23T00:00:00"/>
    <x v="4"/>
    <s v="Second Class"/>
    <s v="AN-5080"/>
    <s v="Andrew Currie"/>
    <x v="0"/>
    <x v="3"/>
    <x v="3"/>
    <x v="0"/>
    <x v="4"/>
    <n v="269.37"/>
    <n v="10"/>
    <n v="0.15"/>
    <n v="45.46"/>
  </r>
  <r>
    <n v="8556"/>
    <s v="NZ-2024-694071"/>
    <x v="565"/>
    <d v="2024-09-02T00:00:00"/>
    <x v="2"/>
    <s v="Standard Class"/>
    <s v="MI-7130"/>
    <s v="Michael Harrison"/>
    <x v="2"/>
    <x v="2"/>
    <x v="2"/>
    <x v="1"/>
    <x v="8"/>
    <n v="654.54"/>
    <n v="8"/>
    <n v="0.2"/>
    <n v="135.35"/>
  </r>
  <r>
    <n v="8557"/>
    <s v="NZ-2022-661296"/>
    <x v="228"/>
    <d v="2022-04-03T00:00:00"/>
    <x v="4"/>
    <s v="Same Day"/>
    <s v="JO-6362"/>
    <s v="Jonathan Reader"/>
    <x v="0"/>
    <x v="7"/>
    <x v="7"/>
    <x v="0"/>
    <x v="6"/>
    <n v="623.96"/>
    <n v="8"/>
    <n v="0.1"/>
    <n v="58.37"/>
  </r>
  <r>
    <n v="8558"/>
    <s v="NZ-2021-652395"/>
    <x v="220"/>
    <d v="2021-12-14T00:00:00"/>
    <x v="1"/>
    <s v="First Class"/>
    <s v="AL-5920"/>
    <s v="Alexander Cameron"/>
    <x v="1"/>
    <x v="8"/>
    <x v="8"/>
    <x v="2"/>
    <x v="5"/>
    <n v="1318.22"/>
    <n v="4"/>
    <n v="0.2"/>
    <n v="180.15"/>
  </r>
  <r>
    <n v="8559"/>
    <s v="NZ-2022-450315"/>
    <x v="1063"/>
    <d v="2022-11-29T00:00:00"/>
    <x v="4"/>
    <s v="First Class"/>
    <s v="ME-6198"/>
    <s v="Melanie O'Brien"/>
    <x v="0"/>
    <x v="9"/>
    <x v="6"/>
    <x v="0"/>
    <x v="6"/>
    <n v="1419.49"/>
    <n v="10"/>
    <n v="0.2"/>
    <n v="105.16"/>
  </r>
  <r>
    <n v="8560"/>
    <s v="NZ-2024-136230"/>
    <x v="1298"/>
    <d v="2024-07-20T00:00:00"/>
    <x v="2"/>
    <s v="Same Day"/>
    <s v="MA-9615"/>
    <s v="Mary Smith"/>
    <x v="0"/>
    <x v="9"/>
    <x v="6"/>
    <x v="1"/>
    <x v="7"/>
    <n v="496.91"/>
    <n v="2"/>
    <n v="0.2"/>
    <n v="53.98"/>
  </r>
  <r>
    <n v="8561"/>
    <s v="NZ-2021-978551"/>
    <x v="92"/>
    <d v="2021-07-20T00:00:00"/>
    <x v="1"/>
    <s v="Second Class"/>
    <s v="EL-1524"/>
    <s v="Elizabeth McCormick"/>
    <x v="0"/>
    <x v="4"/>
    <x v="4"/>
    <x v="1"/>
    <x v="8"/>
    <n v="1053.33"/>
    <n v="6"/>
    <n v="0.1"/>
    <n v="184.46"/>
  </r>
  <r>
    <n v="8562"/>
    <s v="NZ-2023-236940"/>
    <x v="706"/>
    <d v="2023-02-05T00:00:00"/>
    <x v="0"/>
    <s v="Standard Class"/>
    <s v="RI-6039"/>
    <s v="Richard Pope-Munro"/>
    <x v="0"/>
    <x v="3"/>
    <x v="3"/>
    <x v="1"/>
    <x v="3"/>
    <n v="957.46"/>
    <n v="3"/>
    <n v="0.15"/>
    <n v="26.41"/>
  </r>
  <r>
    <n v="8563"/>
    <s v="NZ-2021-755851"/>
    <x v="1"/>
    <d v="2021-10-05T00:00:00"/>
    <x v="1"/>
    <s v="Same Day"/>
    <s v="DA-3283"/>
    <s v="Daniel Mason"/>
    <x v="0"/>
    <x v="0"/>
    <x v="0"/>
    <x v="1"/>
    <x v="7"/>
    <n v="596.11"/>
    <n v="7"/>
    <n v="0"/>
    <n v="123.29"/>
  </r>
  <r>
    <n v="8564"/>
    <s v="NZ-2024-140200"/>
    <x v="146"/>
    <d v="2024-05-29T00:00:00"/>
    <x v="2"/>
    <s v="First Class"/>
    <s v="LI-5983"/>
    <s v="Linda Shailer"/>
    <x v="2"/>
    <x v="0"/>
    <x v="0"/>
    <x v="1"/>
    <x v="8"/>
    <n v="1147.9100000000001"/>
    <n v="3"/>
    <n v="0.15"/>
    <n v="200.85"/>
  </r>
  <r>
    <n v="8565"/>
    <s v="NZ-2022-637769"/>
    <x v="613"/>
    <d v="2022-02-22T00:00:00"/>
    <x v="4"/>
    <s v="Second Class"/>
    <s v="SU-3891"/>
    <s v="Summer Smith-Dawson"/>
    <x v="2"/>
    <x v="6"/>
    <x v="6"/>
    <x v="1"/>
    <x v="7"/>
    <n v="140.30000000000001"/>
    <n v="7"/>
    <n v="0"/>
    <n v="40.950000000000003"/>
  </r>
  <r>
    <n v="8566"/>
    <s v="NZ-2024-596932"/>
    <x v="215"/>
    <d v="2024-05-26T00:00:00"/>
    <x v="2"/>
    <s v="Second Class"/>
    <s v="BL-9014"/>
    <s v="Blake Knox-Stewart"/>
    <x v="0"/>
    <x v="3"/>
    <x v="3"/>
    <x v="0"/>
    <x v="10"/>
    <n v="904.25"/>
    <n v="1"/>
    <n v="0"/>
    <n v="154.69999999999999"/>
  </r>
  <r>
    <n v="8567"/>
    <s v="NZ-2023-612732"/>
    <x v="705"/>
    <d v="2023-06-03T00:00:00"/>
    <x v="0"/>
    <s v="Standard Class"/>
    <s v="MA-5412"/>
    <s v="Maddison Wood-Henderson"/>
    <x v="1"/>
    <x v="7"/>
    <x v="7"/>
    <x v="1"/>
    <x v="8"/>
    <n v="1435.64"/>
    <n v="10"/>
    <n v="0.2"/>
    <n v="124.31"/>
  </r>
  <r>
    <n v="8568"/>
    <s v="NZ-2025-797098"/>
    <x v="987"/>
    <d v="2025-03-07T00:00:00"/>
    <x v="3"/>
    <s v="First Class"/>
    <s v="AN-7864"/>
    <s v="Angus Wells-Ward"/>
    <x v="2"/>
    <x v="2"/>
    <x v="2"/>
    <x v="1"/>
    <x v="8"/>
    <n v="538.73"/>
    <n v="3"/>
    <n v="0.15"/>
    <n v="2.86"/>
  </r>
  <r>
    <n v="8569"/>
    <s v="NZ-2023-926308"/>
    <x v="387"/>
    <d v="2023-07-19T00:00:00"/>
    <x v="0"/>
    <s v="Standard Class"/>
    <s v="AM-5154"/>
    <s v="Amber Moore"/>
    <x v="1"/>
    <x v="4"/>
    <x v="4"/>
    <x v="1"/>
    <x v="7"/>
    <n v="591.59"/>
    <n v="10"/>
    <n v="0.2"/>
    <n v="99.07"/>
  </r>
  <r>
    <n v="8570"/>
    <s v="NZ-2024-698147"/>
    <x v="499"/>
    <d v="2024-10-23T00:00:00"/>
    <x v="2"/>
    <s v="Standard Class"/>
    <s v="DO-3050"/>
    <s v="Douglas Hodson"/>
    <x v="0"/>
    <x v="1"/>
    <x v="1"/>
    <x v="1"/>
    <x v="1"/>
    <n v="1142.43"/>
    <n v="6"/>
    <n v="0"/>
    <n v="11.39"/>
  </r>
  <r>
    <n v="8571"/>
    <s v="NZ-2024-628726"/>
    <x v="539"/>
    <d v="2024-05-11T00:00:00"/>
    <x v="2"/>
    <s v="Standard Class"/>
    <s v="JO-9582"/>
    <s v="Jordan McCormick"/>
    <x v="2"/>
    <x v="5"/>
    <x v="5"/>
    <x v="1"/>
    <x v="8"/>
    <n v="35.86"/>
    <n v="5"/>
    <n v="0.2"/>
    <n v="2.46"/>
  </r>
  <r>
    <n v="8572"/>
    <s v="NZ-2022-981195"/>
    <x v="898"/>
    <d v="2022-11-17T00:00:00"/>
    <x v="4"/>
    <s v="First Class"/>
    <s v="PA-8432"/>
    <s v="Paul Fuller"/>
    <x v="1"/>
    <x v="9"/>
    <x v="6"/>
    <x v="2"/>
    <x v="5"/>
    <n v="1226.46"/>
    <n v="4"/>
    <n v="0.15"/>
    <n v="12.88"/>
  </r>
  <r>
    <n v="8573"/>
    <s v="NZ-2024-652877"/>
    <x v="867"/>
    <d v="2024-08-14T00:00:00"/>
    <x v="2"/>
    <s v="Standard Class"/>
    <s v="BR-1664"/>
    <s v="Brett Wood"/>
    <x v="2"/>
    <x v="1"/>
    <x v="1"/>
    <x v="1"/>
    <x v="7"/>
    <n v="374.1"/>
    <n v="6"/>
    <n v="0.1"/>
    <n v="93.98"/>
  </r>
  <r>
    <n v="8574"/>
    <s v="NZ-2022-745091"/>
    <x v="1375"/>
    <d v="2022-12-13T00:00:00"/>
    <x v="4"/>
    <s v="Same Day"/>
    <s v="JA-1010"/>
    <s v="Jasmine O'Connor"/>
    <x v="1"/>
    <x v="4"/>
    <x v="4"/>
    <x v="2"/>
    <x v="5"/>
    <n v="781.73"/>
    <n v="10"/>
    <n v="0.1"/>
    <n v="147.13999999999999"/>
  </r>
  <r>
    <n v="8575"/>
    <s v="NZ-2024-842778"/>
    <x v="828"/>
    <d v="2024-01-24T00:00:00"/>
    <x v="2"/>
    <s v="Second Class"/>
    <s v="MO-9183"/>
    <s v="Morgan Adams"/>
    <x v="1"/>
    <x v="8"/>
    <x v="8"/>
    <x v="2"/>
    <x v="11"/>
    <n v="636.4"/>
    <n v="6"/>
    <n v="0"/>
    <n v="24.53"/>
  </r>
  <r>
    <n v="8576"/>
    <s v="NZ-2022-261799"/>
    <x v="614"/>
    <d v="2022-04-29T00:00:00"/>
    <x v="4"/>
    <s v="Second Class"/>
    <s v="RE-6257"/>
    <s v="Rebecca McDonald"/>
    <x v="2"/>
    <x v="1"/>
    <x v="1"/>
    <x v="0"/>
    <x v="10"/>
    <n v="686.3"/>
    <n v="7"/>
    <n v="0.1"/>
    <n v="39.71"/>
  </r>
  <r>
    <n v="8577"/>
    <s v="NZ-2024-276466"/>
    <x v="609"/>
    <d v="2024-03-29T00:00:00"/>
    <x v="2"/>
    <s v="Same Day"/>
    <s v="SH-4972"/>
    <s v="Shannon Hooper"/>
    <x v="2"/>
    <x v="8"/>
    <x v="8"/>
    <x v="1"/>
    <x v="3"/>
    <n v="359.09"/>
    <n v="6"/>
    <n v="0.1"/>
    <n v="56.28"/>
  </r>
  <r>
    <n v="8578"/>
    <s v="NZ-2022-227279"/>
    <x v="258"/>
    <d v="2022-10-19T00:00:00"/>
    <x v="4"/>
    <s v="Second Class"/>
    <s v="CO-8250"/>
    <s v="Courtney Lawson"/>
    <x v="1"/>
    <x v="3"/>
    <x v="3"/>
    <x v="0"/>
    <x v="0"/>
    <n v="371.8"/>
    <n v="6"/>
    <n v="0"/>
    <n v="111.26"/>
  </r>
  <r>
    <n v="8579"/>
    <s v="NZ-2022-832328"/>
    <x v="222"/>
    <d v="2022-07-06T00:00:00"/>
    <x v="4"/>
    <s v="Same Day"/>
    <s v="GR-4506"/>
    <s v="Grant Pearson"/>
    <x v="2"/>
    <x v="0"/>
    <x v="0"/>
    <x v="0"/>
    <x v="4"/>
    <n v="1333.35"/>
    <n v="10"/>
    <n v="0"/>
    <n v="19.97"/>
  </r>
  <r>
    <n v="8580"/>
    <s v="NZ-2022-704940"/>
    <x v="281"/>
    <d v="2022-07-01T00:00:00"/>
    <x v="4"/>
    <s v="Standard Class"/>
    <s v="SA-5861"/>
    <s v="Sarah Stevens"/>
    <x v="2"/>
    <x v="9"/>
    <x v="6"/>
    <x v="1"/>
    <x v="1"/>
    <n v="1077.94"/>
    <n v="6"/>
    <n v="0.15"/>
    <n v="6.52"/>
  </r>
  <r>
    <n v="8581"/>
    <s v="NZ-2022-881797"/>
    <x v="234"/>
    <d v="2022-08-03T00:00:00"/>
    <x v="4"/>
    <s v="Standard Class"/>
    <s v="JU-1104"/>
    <s v="Julie Taylor-Way"/>
    <x v="0"/>
    <x v="3"/>
    <x v="3"/>
    <x v="1"/>
    <x v="1"/>
    <n v="1102.33"/>
    <n v="7"/>
    <n v="0.15"/>
    <n v="173.65"/>
  </r>
  <r>
    <n v="8582"/>
    <s v="NZ-2021-416981"/>
    <x v="349"/>
    <d v="2021-11-23T00:00:00"/>
    <x v="1"/>
    <s v="Second Class"/>
    <s v="SH-5670"/>
    <s v="Shane Connolly"/>
    <x v="1"/>
    <x v="5"/>
    <x v="5"/>
    <x v="1"/>
    <x v="8"/>
    <n v="1262.82"/>
    <n v="7"/>
    <n v="0.1"/>
    <n v="231.17"/>
  </r>
  <r>
    <n v="8583"/>
    <s v="NZ-2023-897198"/>
    <x v="449"/>
    <d v="2023-09-02T00:00:00"/>
    <x v="0"/>
    <s v="First Class"/>
    <s v="SA-3883"/>
    <s v="Sarah Johnston"/>
    <x v="0"/>
    <x v="7"/>
    <x v="7"/>
    <x v="2"/>
    <x v="11"/>
    <n v="822.81"/>
    <n v="7"/>
    <n v="0.15"/>
    <n v="186.03"/>
  </r>
  <r>
    <n v="8584"/>
    <s v="NZ-2022-440317"/>
    <x v="194"/>
    <d v="2022-06-01T00:00:00"/>
    <x v="4"/>
    <s v="Second Class"/>
    <s v="JA-6529"/>
    <s v="Jacob Aberhart"/>
    <x v="0"/>
    <x v="7"/>
    <x v="7"/>
    <x v="2"/>
    <x v="11"/>
    <n v="201.29"/>
    <n v="2"/>
    <n v="0.15"/>
    <n v="46.02"/>
  </r>
  <r>
    <n v="8585"/>
    <s v="NZ-2024-929019"/>
    <x v="917"/>
    <d v="2024-07-10T00:00:00"/>
    <x v="2"/>
    <s v="Second Class"/>
    <s v="JO-8009"/>
    <s v="Joanne Jones"/>
    <x v="2"/>
    <x v="2"/>
    <x v="2"/>
    <x v="1"/>
    <x v="1"/>
    <n v="1033.45"/>
    <n v="5"/>
    <n v="0.15"/>
    <n v="66.25"/>
  </r>
  <r>
    <n v="8586"/>
    <s v="NZ-2024-349133"/>
    <x v="162"/>
    <d v="2024-10-14T00:00:00"/>
    <x v="2"/>
    <s v="Standard Class"/>
    <s v="CO-8695"/>
    <s v="Colin Scott"/>
    <x v="0"/>
    <x v="9"/>
    <x v="6"/>
    <x v="0"/>
    <x v="10"/>
    <n v="904.66"/>
    <n v="8"/>
    <n v="0.2"/>
    <n v="92.19"/>
  </r>
  <r>
    <n v="8587"/>
    <s v="NZ-2024-412374"/>
    <x v="432"/>
    <d v="2024-02-13T00:00:00"/>
    <x v="2"/>
    <s v="Second Class"/>
    <s v="SH-8202"/>
    <s v="Shona Craig"/>
    <x v="0"/>
    <x v="5"/>
    <x v="5"/>
    <x v="0"/>
    <x v="10"/>
    <n v="354.12"/>
    <n v="4"/>
    <n v="0.1"/>
    <n v="46.58"/>
  </r>
  <r>
    <n v="8588"/>
    <s v="NZ-2022-725946"/>
    <x v="1308"/>
    <d v="2022-03-17T00:00:00"/>
    <x v="4"/>
    <s v="Same Day"/>
    <s v="IS-3667"/>
    <s v="Isaac Sowman"/>
    <x v="2"/>
    <x v="8"/>
    <x v="8"/>
    <x v="0"/>
    <x v="10"/>
    <n v="1048.8800000000001"/>
    <n v="2"/>
    <n v="0"/>
    <n v="288.36"/>
  </r>
  <r>
    <n v="8589"/>
    <s v="NZ-2023-407733"/>
    <x v="621"/>
    <d v="2023-06-09T00:00:00"/>
    <x v="0"/>
    <s v="First Class"/>
    <s v="KY-5359"/>
    <s v="Kyle Mason"/>
    <x v="2"/>
    <x v="1"/>
    <x v="1"/>
    <x v="0"/>
    <x v="4"/>
    <n v="820.38"/>
    <n v="10"/>
    <n v="0.15"/>
    <n v="33.85"/>
  </r>
  <r>
    <n v="8590"/>
    <s v="NZ-2024-158738"/>
    <x v="75"/>
    <d v="2024-11-27T00:00:00"/>
    <x v="2"/>
    <s v="Standard Class"/>
    <s v="AN-5041"/>
    <s v="Angela Clunies-Ross"/>
    <x v="0"/>
    <x v="9"/>
    <x v="6"/>
    <x v="1"/>
    <x v="8"/>
    <n v="984.78"/>
    <n v="7"/>
    <n v="0.1"/>
    <n v="137.58000000000001"/>
  </r>
  <r>
    <n v="8591"/>
    <s v="NZ-2024-584183"/>
    <x v="22"/>
    <d v="2024-12-23T00:00:00"/>
    <x v="2"/>
    <s v="Second Class"/>
    <s v="LI-4737"/>
    <s v="Lilly Clifford"/>
    <x v="2"/>
    <x v="8"/>
    <x v="8"/>
    <x v="0"/>
    <x v="0"/>
    <n v="904.87"/>
    <n v="6"/>
    <n v="0"/>
    <n v="168.21"/>
  </r>
  <r>
    <n v="8592"/>
    <s v="NZ-2021-716261"/>
    <x v="1065"/>
    <d v="2021-10-09T00:00:00"/>
    <x v="1"/>
    <s v="Standard Class"/>
    <s v="AN-9721"/>
    <s v="Andrew Beattie"/>
    <x v="0"/>
    <x v="7"/>
    <x v="7"/>
    <x v="0"/>
    <x v="4"/>
    <n v="905.99"/>
    <n v="9"/>
    <n v="0.15"/>
    <n v="66.510000000000005"/>
  </r>
  <r>
    <n v="8593"/>
    <s v="NZ-2023-503875"/>
    <x v="564"/>
    <d v="2023-04-13T00:00:00"/>
    <x v="0"/>
    <s v="First Class"/>
    <s v="EM-8482"/>
    <s v="Emily Maxwell-Scott"/>
    <x v="1"/>
    <x v="1"/>
    <x v="1"/>
    <x v="1"/>
    <x v="3"/>
    <n v="956.03"/>
    <n v="1"/>
    <n v="0.2"/>
    <n v="-12.5"/>
  </r>
  <r>
    <n v="8594"/>
    <s v="NZ-2023-924864"/>
    <x v="670"/>
    <d v="2023-05-05T00:00:00"/>
    <x v="0"/>
    <s v="Standard Class"/>
    <s v="DA-4245"/>
    <s v="David Richards"/>
    <x v="1"/>
    <x v="2"/>
    <x v="2"/>
    <x v="0"/>
    <x v="10"/>
    <n v="1434.35"/>
    <n v="3"/>
    <n v="0.2"/>
    <n v="49.66"/>
  </r>
  <r>
    <n v="8595"/>
    <s v="NZ-2022-894338"/>
    <x v="961"/>
    <d v="2022-12-19T00:00:00"/>
    <x v="4"/>
    <s v="First Class"/>
    <s v="VI-9332"/>
    <s v="Vicki Rowlands"/>
    <x v="1"/>
    <x v="5"/>
    <x v="5"/>
    <x v="2"/>
    <x v="9"/>
    <n v="1395.95"/>
    <n v="9"/>
    <n v="0.2"/>
    <n v="223.29"/>
  </r>
  <r>
    <n v="8596"/>
    <s v="NZ-2022-401419"/>
    <x v="905"/>
    <d v="2022-10-27T00:00:00"/>
    <x v="4"/>
    <s v="Second Class"/>
    <s v="JA-1943"/>
    <s v="James Brown"/>
    <x v="2"/>
    <x v="1"/>
    <x v="1"/>
    <x v="0"/>
    <x v="10"/>
    <n v="413.06"/>
    <n v="5"/>
    <n v="0"/>
    <n v="73.680000000000007"/>
  </r>
  <r>
    <n v="8597"/>
    <s v="NZ-2024-882653"/>
    <x v="840"/>
    <d v="2024-11-17T00:00:00"/>
    <x v="2"/>
    <s v="Second Class"/>
    <s v="LI-9414"/>
    <s v="Lindsay Sullivan"/>
    <x v="1"/>
    <x v="2"/>
    <x v="2"/>
    <x v="2"/>
    <x v="2"/>
    <n v="663.56"/>
    <n v="1"/>
    <n v="0.15"/>
    <n v="84.89"/>
  </r>
  <r>
    <n v="8598"/>
    <s v="NZ-2025-523509"/>
    <x v="1392"/>
    <d v="2025-05-13T00:00:00"/>
    <x v="3"/>
    <s v="First Class"/>
    <s v="BR-5589"/>
    <s v="Brooke Kennedy-Fisher"/>
    <x v="1"/>
    <x v="4"/>
    <x v="4"/>
    <x v="2"/>
    <x v="11"/>
    <n v="1274.6099999999999"/>
    <n v="6"/>
    <n v="0.15"/>
    <n v="86.71"/>
  </r>
  <r>
    <n v="8599"/>
    <s v="NZ-2021-371694"/>
    <x v="728"/>
    <d v="2021-08-17T00:00:00"/>
    <x v="1"/>
    <s v="Same Day"/>
    <s v="PA-5380"/>
    <s v="Pauline MacDonald"/>
    <x v="0"/>
    <x v="2"/>
    <x v="2"/>
    <x v="2"/>
    <x v="5"/>
    <n v="743.25"/>
    <n v="2"/>
    <n v="0.15"/>
    <n v="60.39"/>
  </r>
  <r>
    <n v="8600"/>
    <s v="NZ-2024-660220"/>
    <x v="1206"/>
    <d v="2024-06-13T00:00:00"/>
    <x v="2"/>
    <s v="Standard Class"/>
    <s v="JA-3992"/>
    <s v="James Evans"/>
    <x v="0"/>
    <x v="8"/>
    <x v="8"/>
    <x v="0"/>
    <x v="6"/>
    <n v="1422.61"/>
    <n v="1"/>
    <n v="0.1"/>
    <n v="254.71"/>
  </r>
  <r>
    <n v="8601"/>
    <s v="NZ-2022-831752"/>
    <x v="1420"/>
    <d v="2022-08-03T00:00:00"/>
    <x v="4"/>
    <s v="Second Class"/>
    <s v="RU-7699"/>
    <s v="Ruth Linton"/>
    <x v="2"/>
    <x v="6"/>
    <x v="6"/>
    <x v="0"/>
    <x v="6"/>
    <n v="1244.04"/>
    <n v="9"/>
    <n v="0.15"/>
    <n v="190.79"/>
  </r>
  <r>
    <n v="8602"/>
    <s v="NZ-2024-720695"/>
    <x v="204"/>
    <d v="2024-01-19T00:00:00"/>
    <x v="2"/>
    <s v="Same Day"/>
    <s v="ST-9700"/>
    <s v="Stewart McDonald"/>
    <x v="2"/>
    <x v="9"/>
    <x v="6"/>
    <x v="0"/>
    <x v="6"/>
    <n v="455"/>
    <n v="5"/>
    <n v="0.15"/>
    <n v="20.3"/>
  </r>
  <r>
    <n v="8603"/>
    <s v="NZ-2024-799969"/>
    <x v="580"/>
    <d v="2024-09-13T00:00:00"/>
    <x v="2"/>
    <s v="Second Class"/>
    <s v="DE-5774"/>
    <s v="Deborah Browne"/>
    <x v="1"/>
    <x v="0"/>
    <x v="0"/>
    <x v="0"/>
    <x v="0"/>
    <n v="1471.27"/>
    <n v="1"/>
    <n v="0.1"/>
    <n v="374.96"/>
  </r>
  <r>
    <n v="8604"/>
    <s v="NZ-2023-109276"/>
    <x v="12"/>
    <d v="2023-10-29T00:00:00"/>
    <x v="0"/>
    <s v="Standard Class"/>
    <s v="SH-5752"/>
    <s v="Shaun Smith"/>
    <x v="2"/>
    <x v="0"/>
    <x v="0"/>
    <x v="1"/>
    <x v="7"/>
    <n v="432.57"/>
    <n v="1"/>
    <n v="0"/>
    <n v="17.899999999999999"/>
  </r>
  <r>
    <n v="8605"/>
    <s v="NZ-2023-618225"/>
    <x v="1073"/>
    <d v="2023-05-31T00:00:00"/>
    <x v="0"/>
    <s v="First Class"/>
    <s v="JA-9184"/>
    <s v="James Smith"/>
    <x v="2"/>
    <x v="8"/>
    <x v="8"/>
    <x v="1"/>
    <x v="3"/>
    <n v="692.73"/>
    <n v="6"/>
    <n v="0"/>
    <n v="145.72"/>
  </r>
  <r>
    <n v="8606"/>
    <s v="NZ-2025-917946"/>
    <x v="1449"/>
    <d v="2025-07-12T00:00:00"/>
    <x v="3"/>
    <s v="First Class"/>
    <s v="MA-4506"/>
    <s v="Mathew Brown-Thomas"/>
    <x v="1"/>
    <x v="5"/>
    <x v="5"/>
    <x v="2"/>
    <x v="2"/>
    <n v="222.23"/>
    <n v="5"/>
    <n v="0.15"/>
    <n v="21.8"/>
  </r>
  <r>
    <n v="8607"/>
    <s v="NZ-2024-503154"/>
    <x v="465"/>
    <d v="2024-11-26T00:00:00"/>
    <x v="2"/>
    <s v="Second Class"/>
    <s v="HA-6720"/>
    <s v="Hannah Morris"/>
    <x v="1"/>
    <x v="6"/>
    <x v="6"/>
    <x v="2"/>
    <x v="2"/>
    <n v="792.65"/>
    <n v="3"/>
    <n v="0.15"/>
    <n v="-0.37"/>
  </r>
  <r>
    <n v="8608"/>
    <s v="NZ-2023-998920"/>
    <x v="779"/>
    <d v="2023-04-30T00:00:00"/>
    <x v="0"/>
    <s v="Second Class"/>
    <s v="GR-2443"/>
    <s v="Grant Booth"/>
    <x v="0"/>
    <x v="5"/>
    <x v="5"/>
    <x v="2"/>
    <x v="9"/>
    <n v="658.11"/>
    <n v="6"/>
    <n v="0.2"/>
    <n v="21.21"/>
  </r>
  <r>
    <n v="8609"/>
    <s v="NZ-2022-869060"/>
    <x v="381"/>
    <d v="2022-06-12T00:00:00"/>
    <x v="4"/>
    <s v="Second Class"/>
    <s v="SA-6572"/>
    <s v="Samantha Jefferies"/>
    <x v="1"/>
    <x v="2"/>
    <x v="2"/>
    <x v="1"/>
    <x v="7"/>
    <n v="1180.08"/>
    <n v="9"/>
    <n v="0"/>
    <n v="128.09"/>
  </r>
  <r>
    <n v="8610"/>
    <s v="NZ-2022-212561"/>
    <x v="1261"/>
    <d v="2022-02-23T00:00:00"/>
    <x v="4"/>
    <s v="First Class"/>
    <s v="FL-6335"/>
    <s v="Flynn Little"/>
    <x v="2"/>
    <x v="5"/>
    <x v="5"/>
    <x v="2"/>
    <x v="11"/>
    <n v="499.22"/>
    <n v="1"/>
    <n v="0.1"/>
    <n v="61.53"/>
  </r>
  <r>
    <n v="8611"/>
    <s v="NZ-2024-738764"/>
    <x v="1179"/>
    <d v="2024-12-06T00:00:00"/>
    <x v="2"/>
    <s v="Same Day"/>
    <s v="RU-8919"/>
    <s v="Ruby Hamilton"/>
    <x v="0"/>
    <x v="3"/>
    <x v="3"/>
    <x v="0"/>
    <x v="4"/>
    <n v="179.53"/>
    <n v="2"/>
    <n v="0.2"/>
    <n v="11.75"/>
  </r>
  <r>
    <n v="8612"/>
    <s v="NZ-2023-673627"/>
    <x v="1152"/>
    <d v="2023-09-21T00:00:00"/>
    <x v="0"/>
    <s v="First Class"/>
    <s v="SI-7214"/>
    <s v="Simon Matthews"/>
    <x v="2"/>
    <x v="4"/>
    <x v="4"/>
    <x v="0"/>
    <x v="0"/>
    <n v="994.07"/>
    <n v="1"/>
    <n v="0.1"/>
    <n v="116.69"/>
  </r>
  <r>
    <n v="8613"/>
    <s v="NZ-2025-431476"/>
    <x v="502"/>
    <d v="2025-05-17T00:00:00"/>
    <x v="3"/>
    <s v="Second Class"/>
    <s v="AN-5919"/>
    <s v="Angela Davies-Larsen"/>
    <x v="0"/>
    <x v="8"/>
    <x v="8"/>
    <x v="2"/>
    <x v="9"/>
    <n v="1054.51"/>
    <n v="6"/>
    <n v="0.1"/>
    <n v="78.67"/>
  </r>
  <r>
    <n v="8614"/>
    <s v="NZ-2021-947561"/>
    <x v="1270"/>
    <d v="2021-07-29T00:00:00"/>
    <x v="1"/>
    <s v="First Class"/>
    <s v="SA-2509"/>
    <s v="Samantha Webb"/>
    <x v="0"/>
    <x v="9"/>
    <x v="6"/>
    <x v="1"/>
    <x v="7"/>
    <n v="1258.71"/>
    <n v="2"/>
    <n v="0.15"/>
    <n v="91.24"/>
  </r>
  <r>
    <n v="8615"/>
    <s v="NZ-2022-565698"/>
    <x v="395"/>
    <d v="2022-07-01T00:00:00"/>
    <x v="4"/>
    <s v="Same Day"/>
    <s v="FE-5417"/>
    <s v="Felix Millar"/>
    <x v="2"/>
    <x v="7"/>
    <x v="7"/>
    <x v="1"/>
    <x v="8"/>
    <n v="730.08"/>
    <n v="8"/>
    <n v="0.1"/>
    <n v="-2.68"/>
  </r>
  <r>
    <n v="8616"/>
    <s v="NZ-2021-817867"/>
    <x v="908"/>
    <d v="2021-12-22T00:00:00"/>
    <x v="1"/>
    <s v="Standard Class"/>
    <s v="ST-2089"/>
    <s v="Stephen Steele-Miller"/>
    <x v="2"/>
    <x v="7"/>
    <x v="7"/>
    <x v="0"/>
    <x v="6"/>
    <n v="934.72"/>
    <n v="10"/>
    <n v="0"/>
    <n v="72.78"/>
  </r>
  <r>
    <n v="8617"/>
    <s v="NZ-2022-455566"/>
    <x v="44"/>
    <d v="2022-08-04T00:00:00"/>
    <x v="4"/>
    <s v="Second Class"/>
    <s v="JA-5986"/>
    <s v="James Duncan-Walton"/>
    <x v="2"/>
    <x v="6"/>
    <x v="6"/>
    <x v="0"/>
    <x v="4"/>
    <n v="208.45"/>
    <n v="1"/>
    <n v="0.15"/>
    <n v="1.85"/>
  </r>
  <r>
    <n v="8618"/>
    <s v="NZ-2023-525356"/>
    <x v="816"/>
    <d v="2023-03-25T00:00:00"/>
    <x v="0"/>
    <s v="Second Class"/>
    <s v="JO-4719"/>
    <s v="Joshua Donald-Graham"/>
    <x v="2"/>
    <x v="9"/>
    <x v="6"/>
    <x v="1"/>
    <x v="3"/>
    <n v="145.30000000000001"/>
    <n v="10"/>
    <n v="0"/>
    <n v="8.23"/>
  </r>
  <r>
    <n v="8619"/>
    <s v="NZ-2024-883692"/>
    <x v="814"/>
    <d v="2024-06-14T00:00:00"/>
    <x v="2"/>
    <s v="Same Day"/>
    <s v="KA-3590"/>
    <s v="Kate Harrison-Jacques"/>
    <x v="0"/>
    <x v="5"/>
    <x v="5"/>
    <x v="2"/>
    <x v="9"/>
    <n v="1290.44"/>
    <n v="5"/>
    <n v="0.1"/>
    <n v="288.77"/>
  </r>
  <r>
    <n v="8620"/>
    <s v="NZ-2025-425341"/>
    <x v="738"/>
    <d v="2025-03-12T00:00:00"/>
    <x v="3"/>
    <s v="Standard Class"/>
    <s v="BE-3009"/>
    <s v="Beverley Robson"/>
    <x v="0"/>
    <x v="7"/>
    <x v="7"/>
    <x v="0"/>
    <x v="6"/>
    <n v="461.23"/>
    <n v="5"/>
    <n v="0.2"/>
    <n v="-7.91"/>
  </r>
  <r>
    <n v="8621"/>
    <s v="NZ-2023-112562"/>
    <x v="456"/>
    <d v="2023-10-23T00:00:00"/>
    <x v="0"/>
    <s v="First Class"/>
    <s v="JA-4680"/>
    <s v="Jane Warner-Whyte"/>
    <x v="0"/>
    <x v="2"/>
    <x v="2"/>
    <x v="1"/>
    <x v="7"/>
    <n v="1086.6500000000001"/>
    <n v="4"/>
    <n v="0.15"/>
    <n v="100.87"/>
  </r>
  <r>
    <n v="8622"/>
    <s v="NZ-2023-377864"/>
    <x v="318"/>
    <d v="2023-04-04T00:00:00"/>
    <x v="0"/>
    <s v="First Class"/>
    <s v="MA-7619"/>
    <s v="Matthew Smith"/>
    <x v="2"/>
    <x v="4"/>
    <x v="4"/>
    <x v="1"/>
    <x v="1"/>
    <n v="683.88"/>
    <n v="6"/>
    <n v="0.2"/>
    <n v="145.79"/>
  </r>
  <r>
    <n v="8623"/>
    <s v="NZ-2024-181573"/>
    <x v="862"/>
    <d v="2024-01-14T00:00:00"/>
    <x v="2"/>
    <s v="First Class"/>
    <s v="CO-4833"/>
    <s v="Connor MacPherson"/>
    <x v="2"/>
    <x v="9"/>
    <x v="6"/>
    <x v="0"/>
    <x v="0"/>
    <n v="626.82000000000005"/>
    <n v="3"/>
    <n v="0"/>
    <n v="65.989999999999995"/>
  </r>
  <r>
    <n v="8624"/>
    <s v="NZ-2022-747080"/>
    <x v="262"/>
    <d v="2022-01-17T00:00:00"/>
    <x v="4"/>
    <s v="First Class"/>
    <s v="JU-7061"/>
    <s v="Judith Morgan-Cook"/>
    <x v="1"/>
    <x v="2"/>
    <x v="2"/>
    <x v="2"/>
    <x v="2"/>
    <n v="821.92"/>
    <n v="1"/>
    <n v="0.15"/>
    <n v="53.33"/>
  </r>
  <r>
    <n v="8625"/>
    <s v="NZ-2023-955550"/>
    <x v="1002"/>
    <d v="2023-03-17T00:00:00"/>
    <x v="0"/>
    <s v="Second Class"/>
    <s v="TO-9936"/>
    <s v="Tony Burgess"/>
    <x v="1"/>
    <x v="0"/>
    <x v="0"/>
    <x v="2"/>
    <x v="11"/>
    <n v="1006.17"/>
    <n v="1"/>
    <n v="0.1"/>
    <n v="92.95"/>
  </r>
  <r>
    <n v="8626"/>
    <s v="NZ-2023-997715"/>
    <x v="1152"/>
    <d v="2023-09-19T00:00:00"/>
    <x v="0"/>
    <s v="Same Day"/>
    <s v="RO-6472"/>
    <s v="Robert Moore"/>
    <x v="2"/>
    <x v="9"/>
    <x v="6"/>
    <x v="2"/>
    <x v="2"/>
    <n v="201.47"/>
    <n v="4"/>
    <n v="0.1"/>
    <n v="13.14"/>
  </r>
  <r>
    <n v="8627"/>
    <s v="NZ-2022-540473"/>
    <x v="481"/>
    <d v="2022-04-12T00:00:00"/>
    <x v="4"/>
    <s v="Same Day"/>
    <s v="HE-5238"/>
    <s v="Henry Cooksley-Henry"/>
    <x v="2"/>
    <x v="0"/>
    <x v="0"/>
    <x v="1"/>
    <x v="8"/>
    <n v="336.29"/>
    <n v="1"/>
    <n v="0.2"/>
    <n v="60.35"/>
  </r>
  <r>
    <n v="8628"/>
    <s v="NZ-2024-302895"/>
    <x v="712"/>
    <d v="2024-12-27T00:00:00"/>
    <x v="2"/>
    <s v="Same Day"/>
    <s v="HA-3328"/>
    <s v="Hannah Tucker-Davidson"/>
    <x v="0"/>
    <x v="1"/>
    <x v="1"/>
    <x v="1"/>
    <x v="1"/>
    <n v="1395.82"/>
    <n v="10"/>
    <n v="0.15"/>
    <n v="82.59"/>
  </r>
  <r>
    <n v="8629"/>
    <s v="NZ-2024-193755"/>
    <x v="518"/>
    <d v="2024-01-18T00:00:00"/>
    <x v="2"/>
    <s v="Second Class"/>
    <s v="AN-6902"/>
    <s v="Anna Lloyd"/>
    <x v="0"/>
    <x v="7"/>
    <x v="7"/>
    <x v="1"/>
    <x v="7"/>
    <n v="131.52000000000001"/>
    <n v="4"/>
    <n v="0.2"/>
    <n v="6.77"/>
  </r>
  <r>
    <n v="8630"/>
    <s v="NZ-2024-712117"/>
    <x v="671"/>
    <d v="2024-05-18T00:00:00"/>
    <x v="2"/>
    <s v="Second Class"/>
    <s v="MI-5657"/>
    <s v="Michael Thompson"/>
    <x v="2"/>
    <x v="5"/>
    <x v="5"/>
    <x v="0"/>
    <x v="10"/>
    <n v="522.72"/>
    <n v="2"/>
    <n v="0.1"/>
    <n v="109.03"/>
  </r>
  <r>
    <n v="8631"/>
    <s v="NZ-2024-373839"/>
    <x v="331"/>
    <d v="2024-07-12T00:00:00"/>
    <x v="2"/>
    <s v="First Class"/>
    <s v="JA-5062"/>
    <s v="Jamie Eglinton"/>
    <x v="0"/>
    <x v="7"/>
    <x v="7"/>
    <x v="0"/>
    <x v="0"/>
    <n v="809.42"/>
    <n v="8"/>
    <n v="0.1"/>
    <n v="70.010000000000005"/>
  </r>
  <r>
    <n v="8632"/>
    <s v="NZ-2022-984677"/>
    <x v="103"/>
    <d v="2022-02-16T00:00:00"/>
    <x v="4"/>
    <s v="Same Day"/>
    <s v="PE-2390"/>
    <s v="Peter Reid"/>
    <x v="1"/>
    <x v="5"/>
    <x v="5"/>
    <x v="0"/>
    <x v="6"/>
    <n v="975.12"/>
    <n v="8"/>
    <n v="0"/>
    <n v="1.75"/>
  </r>
  <r>
    <n v="8633"/>
    <s v="NZ-2023-105964"/>
    <x v="713"/>
    <d v="2023-10-26T00:00:00"/>
    <x v="0"/>
    <s v="Standard Class"/>
    <s v="LI-2199"/>
    <s v="Lilly May-Bishell"/>
    <x v="1"/>
    <x v="5"/>
    <x v="5"/>
    <x v="1"/>
    <x v="3"/>
    <n v="1106.19"/>
    <n v="2"/>
    <n v="0"/>
    <n v="109.77"/>
  </r>
  <r>
    <n v="8634"/>
    <s v="NZ-2021-328071"/>
    <x v="1315"/>
    <d v="2021-09-23T00:00:00"/>
    <x v="1"/>
    <s v="Second Class"/>
    <s v="MA-3277"/>
    <s v="Matilda Sullivan"/>
    <x v="1"/>
    <x v="1"/>
    <x v="1"/>
    <x v="0"/>
    <x v="0"/>
    <n v="1200.1600000000001"/>
    <n v="4"/>
    <n v="0.15"/>
    <n v="122.67"/>
  </r>
  <r>
    <n v="8635"/>
    <s v="NZ-2025-449235"/>
    <x v="1416"/>
    <d v="2025-07-02T00:00:00"/>
    <x v="3"/>
    <s v="Standard Class"/>
    <s v="JE-1538"/>
    <s v="Jeremy Anderson"/>
    <x v="1"/>
    <x v="9"/>
    <x v="6"/>
    <x v="0"/>
    <x v="0"/>
    <n v="372.66"/>
    <n v="1"/>
    <n v="0.1"/>
    <n v="48.06"/>
  </r>
  <r>
    <n v="8636"/>
    <s v="NZ-2023-798324"/>
    <x v="345"/>
    <d v="2023-07-09T00:00:00"/>
    <x v="0"/>
    <s v="Second Class"/>
    <s v="PA-8618"/>
    <s v="Paul Griffin"/>
    <x v="1"/>
    <x v="2"/>
    <x v="2"/>
    <x v="0"/>
    <x v="6"/>
    <n v="1056.68"/>
    <n v="8"/>
    <n v="0"/>
    <n v="79.150000000000006"/>
  </r>
  <r>
    <n v="8637"/>
    <s v="NZ-2023-869025"/>
    <x v="1064"/>
    <d v="2023-12-03T00:00:00"/>
    <x v="0"/>
    <s v="Same Day"/>
    <s v="AS-3444"/>
    <s v="Ashley Carter"/>
    <x v="0"/>
    <x v="1"/>
    <x v="1"/>
    <x v="1"/>
    <x v="1"/>
    <n v="1172.1500000000001"/>
    <n v="1"/>
    <n v="0"/>
    <n v="232.62"/>
  </r>
  <r>
    <n v="8638"/>
    <s v="NZ-2024-417945"/>
    <x v="123"/>
    <d v="2024-12-21T00:00:00"/>
    <x v="2"/>
    <s v="Same Day"/>
    <s v="SO-4440"/>
    <s v="Sonia Murphy"/>
    <x v="2"/>
    <x v="4"/>
    <x v="4"/>
    <x v="1"/>
    <x v="8"/>
    <n v="404.38"/>
    <n v="9"/>
    <n v="0.2"/>
    <n v="76.03"/>
  </r>
  <r>
    <n v="8639"/>
    <s v="NZ-2023-475128"/>
    <x v="1034"/>
    <d v="2023-08-29T00:00:00"/>
    <x v="0"/>
    <s v="Standard Class"/>
    <s v="JU-1857"/>
    <s v="Justin Davis"/>
    <x v="2"/>
    <x v="2"/>
    <x v="2"/>
    <x v="2"/>
    <x v="2"/>
    <n v="185.84"/>
    <n v="2"/>
    <n v="0.15"/>
    <n v="40.06"/>
  </r>
  <r>
    <n v="8640"/>
    <s v="NZ-2023-174074"/>
    <x v="1204"/>
    <d v="2023-06-20T00:00:00"/>
    <x v="0"/>
    <s v="Second Class"/>
    <s v="WI-3496"/>
    <s v="William Pearson"/>
    <x v="2"/>
    <x v="0"/>
    <x v="0"/>
    <x v="1"/>
    <x v="8"/>
    <n v="979.48"/>
    <n v="1"/>
    <n v="0.2"/>
    <n v="-1.05"/>
  </r>
  <r>
    <n v="8641"/>
    <s v="NZ-2021-402285"/>
    <x v="1425"/>
    <d v="2021-12-01T00:00:00"/>
    <x v="1"/>
    <s v="First Class"/>
    <s v="AA-1136"/>
    <s v="Aaron Scott"/>
    <x v="2"/>
    <x v="7"/>
    <x v="7"/>
    <x v="1"/>
    <x v="7"/>
    <n v="1277.29"/>
    <n v="9"/>
    <n v="0.1"/>
    <n v="186.64"/>
  </r>
  <r>
    <n v="8642"/>
    <s v="NZ-2025-891675"/>
    <x v="13"/>
    <d v="2025-02-27T00:00:00"/>
    <x v="3"/>
    <s v="First Class"/>
    <s v="SO-5734"/>
    <s v="Sophia Harper"/>
    <x v="2"/>
    <x v="4"/>
    <x v="4"/>
    <x v="0"/>
    <x v="6"/>
    <n v="1179.8800000000001"/>
    <n v="1"/>
    <n v="0.2"/>
    <n v="182.59"/>
  </r>
  <r>
    <n v="8643"/>
    <s v="NZ-2023-537394"/>
    <x v="869"/>
    <d v="2023-01-15T00:00:00"/>
    <x v="0"/>
    <s v="Same Day"/>
    <s v="RA-6497"/>
    <s v="Rachel Scott"/>
    <x v="2"/>
    <x v="0"/>
    <x v="0"/>
    <x v="1"/>
    <x v="3"/>
    <n v="1229.0999999999999"/>
    <n v="1"/>
    <n v="0"/>
    <n v="104.97"/>
  </r>
  <r>
    <n v="8644"/>
    <s v="NZ-2022-781436"/>
    <x v="381"/>
    <d v="2022-06-10T00:00:00"/>
    <x v="4"/>
    <s v="Same Day"/>
    <s v="DE-9505"/>
    <s v="Deborah Dalziel"/>
    <x v="0"/>
    <x v="1"/>
    <x v="1"/>
    <x v="2"/>
    <x v="2"/>
    <n v="869.8"/>
    <n v="6"/>
    <n v="0.1"/>
    <n v="41.5"/>
  </r>
  <r>
    <n v="8645"/>
    <s v="NZ-2022-405565"/>
    <x v="126"/>
    <d v="2022-01-22T00:00:00"/>
    <x v="4"/>
    <s v="Second Class"/>
    <s v="GE-5772"/>
    <s v="Geoffrey O'Keefe"/>
    <x v="1"/>
    <x v="5"/>
    <x v="5"/>
    <x v="0"/>
    <x v="4"/>
    <n v="286.36"/>
    <n v="10"/>
    <n v="0.2"/>
    <n v="35.299999999999997"/>
  </r>
  <r>
    <n v="8646"/>
    <s v="NZ-2022-291452"/>
    <x v="104"/>
    <d v="2022-04-27T00:00:00"/>
    <x v="4"/>
    <s v="Same Day"/>
    <s v="HO-5952"/>
    <s v="Holly Brooks"/>
    <x v="2"/>
    <x v="3"/>
    <x v="3"/>
    <x v="0"/>
    <x v="4"/>
    <n v="1441.98"/>
    <n v="1"/>
    <n v="0.15"/>
    <n v="222.66"/>
  </r>
  <r>
    <n v="8647"/>
    <s v="NZ-2024-272865"/>
    <x v="1082"/>
    <d v="2024-05-24T00:00:00"/>
    <x v="2"/>
    <s v="Standard Class"/>
    <s v="CH-5980"/>
    <s v="Christina Hayward"/>
    <x v="0"/>
    <x v="4"/>
    <x v="4"/>
    <x v="2"/>
    <x v="9"/>
    <n v="689.08"/>
    <n v="4"/>
    <n v="0.2"/>
    <n v="87.71"/>
  </r>
  <r>
    <n v="8648"/>
    <s v="NZ-2021-128403"/>
    <x v="257"/>
    <d v="2021-09-03T00:00:00"/>
    <x v="1"/>
    <s v="Same Day"/>
    <s v="PH-7878"/>
    <s v="Philip Shand"/>
    <x v="1"/>
    <x v="2"/>
    <x v="2"/>
    <x v="2"/>
    <x v="9"/>
    <n v="933.9"/>
    <n v="4"/>
    <n v="0"/>
    <n v="143.83000000000001"/>
  </r>
  <r>
    <n v="8649"/>
    <s v="NZ-2023-872789"/>
    <x v="97"/>
    <d v="2023-09-11T00:00:00"/>
    <x v="0"/>
    <s v="Second Class"/>
    <s v="ZA-3245"/>
    <s v="Zane Peters-Graham"/>
    <x v="0"/>
    <x v="0"/>
    <x v="0"/>
    <x v="0"/>
    <x v="6"/>
    <n v="1106.32"/>
    <n v="1"/>
    <n v="0.2"/>
    <n v="147.30000000000001"/>
  </r>
  <r>
    <n v="8650"/>
    <s v="NZ-2021-304077"/>
    <x v="674"/>
    <d v="2021-08-21T00:00:00"/>
    <x v="1"/>
    <s v="Same Day"/>
    <s v="AS-3893"/>
    <s v="Ashleigh Jones"/>
    <x v="1"/>
    <x v="6"/>
    <x v="6"/>
    <x v="1"/>
    <x v="3"/>
    <n v="1402.74"/>
    <n v="2"/>
    <n v="0.2"/>
    <n v="-1.24"/>
  </r>
  <r>
    <n v="8651"/>
    <s v="NZ-2022-837201"/>
    <x v="886"/>
    <d v="2022-05-04T00:00:00"/>
    <x v="4"/>
    <s v="Standard Class"/>
    <s v="MA-1918"/>
    <s v="Matthew Webb"/>
    <x v="0"/>
    <x v="6"/>
    <x v="6"/>
    <x v="1"/>
    <x v="8"/>
    <n v="1130.02"/>
    <n v="9"/>
    <n v="0.1"/>
    <n v="31.86"/>
  </r>
  <r>
    <n v="8652"/>
    <s v="NZ-2025-300865"/>
    <x v="1219"/>
    <d v="2025-03-20T00:00:00"/>
    <x v="3"/>
    <s v="Second Class"/>
    <s v="HI-4562"/>
    <s v="Hinewai Hyde"/>
    <x v="0"/>
    <x v="1"/>
    <x v="1"/>
    <x v="1"/>
    <x v="8"/>
    <n v="1366.96"/>
    <n v="8"/>
    <n v="0.1"/>
    <n v="188"/>
  </r>
  <r>
    <n v="8653"/>
    <s v="NZ-2022-769610"/>
    <x v="782"/>
    <d v="2022-05-28T00:00:00"/>
    <x v="4"/>
    <s v="First Class"/>
    <s v="ET-2917"/>
    <s v="Ethan Fleming"/>
    <x v="0"/>
    <x v="3"/>
    <x v="3"/>
    <x v="0"/>
    <x v="6"/>
    <n v="1293.7"/>
    <n v="6"/>
    <n v="0.15"/>
    <n v="176.68"/>
  </r>
  <r>
    <n v="8654"/>
    <s v="NZ-2023-996829"/>
    <x v="446"/>
    <d v="2023-09-14T00:00:00"/>
    <x v="0"/>
    <s v="First Class"/>
    <s v="HE-5413"/>
    <s v="Henry Dawson"/>
    <x v="0"/>
    <x v="3"/>
    <x v="3"/>
    <x v="1"/>
    <x v="3"/>
    <n v="1133.54"/>
    <n v="3"/>
    <n v="0.15"/>
    <n v="176.18"/>
  </r>
  <r>
    <n v="8655"/>
    <s v="NZ-2024-923342"/>
    <x v="331"/>
    <d v="2024-07-17T00:00:00"/>
    <x v="2"/>
    <s v="Standard Class"/>
    <s v="CR-2227"/>
    <s v="Craig Bird"/>
    <x v="1"/>
    <x v="4"/>
    <x v="4"/>
    <x v="0"/>
    <x v="10"/>
    <n v="59.46"/>
    <n v="8"/>
    <n v="0.15"/>
    <n v="7.23"/>
  </r>
  <r>
    <n v="8656"/>
    <s v="NZ-2025-702569"/>
    <x v="1150"/>
    <d v="2025-04-26T00:00:00"/>
    <x v="3"/>
    <s v="Second Class"/>
    <s v="RI-7115"/>
    <s v="Richard Cook-Wills"/>
    <x v="2"/>
    <x v="1"/>
    <x v="1"/>
    <x v="0"/>
    <x v="6"/>
    <n v="1266.33"/>
    <n v="3"/>
    <n v="0.1"/>
    <n v="11.75"/>
  </r>
  <r>
    <n v="8657"/>
    <s v="NZ-2023-940465"/>
    <x v="960"/>
    <d v="2023-08-02T00:00:00"/>
    <x v="0"/>
    <s v="First Class"/>
    <s v="BR-4143"/>
    <s v="Bryan Knight"/>
    <x v="0"/>
    <x v="4"/>
    <x v="4"/>
    <x v="1"/>
    <x v="8"/>
    <n v="668.75"/>
    <n v="6"/>
    <n v="0"/>
    <n v="168.61"/>
  </r>
  <r>
    <n v="8658"/>
    <s v="NZ-2024-250421"/>
    <x v="1260"/>
    <d v="2024-11-05T00:00:00"/>
    <x v="2"/>
    <s v="First Class"/>
    <s v="MA-1003"/>
    <s v="Max Henry"/>
    <x v="1"/>
    <x v="5"/>
    <x v="5"/>
    <x v="2"/>
    <x v="5"/>
    <n v="1128.45"/>
    <n v="5"/>
    <n v="0.15"/>
    <n v="132.08000000000001"/>
  </r>
  <r>
    <n v="8659"/>
    <s v="NZ-2022-629653"/>
    <x v="1357"/>
    <d v="2022-12-05T00:00:00"/>
    <x v="4"/>
    <s v="Same Day"/>
    <s v="MI-9943"/>
    <s v="Mila Smith"/>
    <x v="2"/>
    <x v="0"/>
    <x v="0"/>
    <x v="0"/>
    <x v="10"/>
    <n v="1197.56"/>
    <n v="6"/>
    <n v="0.1"/>
    <n v="199.69"/>
  </r>
  <r>
    <n v="8660"/>
    <s v="NZ-2021-427924"/>
    <x v="793"/>
    <d v="2021-12-07T00:00:00"/>
    <x v="1"/>
    <s v="Same Day"/>
    <s v="BA-7391"/>
    <s v="Barry Pearce"/>
    <x v="0"/>
    <x v="9"/>
    <x v="6"/>
    <x v="1"/>
    <x v="3"/>
    <n v="292.37"/>
    <n v="7"/>
    <n v="0.1"/>
    <n v="72.099999999999994"/>
  </r>
  <r>
    <n v="8661"/>
    <s v="NZ-2022-246060"/>
    <x v="423"/>
    <d v="2022-10-27T00:00:00"/>
    <x v="4"/>
    <s v="Same Day"/>
    <s v="WI-1531"/>
    <s v="Wiremu Cole"/>
    <x v="1"/>
    <x v="1"/>
    <x v="1"/>
    <x v="2"/>
    <x v="9"/>
    <n v="419.1"/>
    <n v="5"/>
    <n v="0.2"/>
    <n v="47.55"/>
  </r>
  <r>
    <n v="8662"/>
    <s v="NZ-2022-534651"/>
    <x v="380"/>
    <d v="2022-10-16T00:00:00"/>
    <x v="4"/>
    <s v="Second Class"/>
    <s v="NE-2683"/>
    <s v="Neil Gibson-Kelly"/>
    <x v="1"/>
    <x v="5"/>
    <x v="5"/>
    <x v="0"/>
    <x v="4"/>
    <n v="1305.83"/>
    <n v="1"/>
    <n v="0"/>
    <n v="134.05000000000001"/>
  </r>
  <r>
    <n v="8663"/>
    <s v="NZ-2022-534989"/>
    <x v="191"/>
    <d v="2022-03-28T00:00:00"/>
    <x v="4"/>
    <s v="Second Class"/>
    <s v="SA-9461"/>
    <s v="Sarah Fuller"/>
    <x v="2"/>
    <x v="2"/>
    <x v="2"/>
    <x v="2"/>
    <x v="2"/>
    <n v="391.92"/>
    <n v="3"/>
    <n v="0"/>
    <n v="23.35"/>
  </r>
  <r>
    <n v="8664"/>
    <s v="NZ-2022-266944"/>
    <x v="395"/>
    <d v="2022-06-29T00:00:00"/>
    <x v="4"/>
    <s v="First Class"/>
    <s v="MA-9792"/>
    <s v="Matthew Baxter"/>
    <x v="1"/>
    <x v="1"/>
    <x v="1"/>
    <x v="2"/>
    <x v="2"/>
    <n v="106.09"/>
    <n v="4"/>
    <n v="0.2"/>
    <n v="9.83"/>
  </r>
  <r>
    <n v="8665"/>
    <s v="NZ-2024-662674"/>
    <x v="1061"/>
    <d v="2024-08-16T00:00:00"/>
    <x v="2"/>
    <s v="Second Class"/>
    <s v="SH-1762"/>
    <s v="Sheree Coleman"/>
    <x v="1"/>
    <x v="6"/>
    <x v="6"/>
    <x v="0"/>
    <x v="4"/>
    <n v="1404.46"/>
    <n v="6"/>
    <n v="0"/>
    <n v="242.5"/>
  </r>
  <r>
    <n v="8666"/>
    <s v="NZ-2025-402970"/>
    <x v="1163"/>
    <d v="2025-02-08T00:00:00"/>
    <x v="3"/>
    <s v="First Class"/>
    <s v="MI-2428"/>
    <s v="Mitchell Ball"/>
    <x v="1"/>
    <x v="6"/>
    <x v="6"/>
    <x v="0"/>
    <x v="4"/>
    <n v="57.98"/>
    <n v="7"/>
    <n v="0.2"/>
    <n v="1.03"/>
  </r>
  <r>
    <n v="8667"/>
    <s v="NZ-2021-311069"/>
    <x v="329"/>
    <d v="2021-08-30T00:00:00"/>
    <x v="1"/>
    <s v="Same Day"/>
    <s v="JO-9656"/>
    <s v="John Marshall-Low"/>
    <x v="1"/>
    <x v="2"/>
    <x v="2"/>
    <x v="0"/>
    <x v="10"/>
    <n v="300.77999999999997"/>
    <n v="8"/>
    <n v="0"/>
    <n v="63.14"/>
  </r>
  <r>
    <n v="8668"/>
    <s v="NZ-2023-718061"/>
    <x v="1284"/>
    <d v="2023-08-22T00:00:00"/>
    <x v="0"/>
    <s v="Second Class"/>
    <s v="CH-6632"/>
    <s v="Christopher Wood"/>
    <x v="1"/>
    <x v="1"/>
    <x v="1"/>
    <x v="1"/>
    <x v="1"/>
    <n v="620.20000000000005"/>
    <n v="3"/>
    <n v="0"/>
    <n v="88.21"/>
  </r>
  <r>
    <n v="8669"/>
    <s v="NZ-2023-483912"/>
    <x v="1259"/>
    <d v="2023-09-26T00:00:00"/>
    <x v="0"/>
    <s v="Same Day"/>
    <s v="AN-7376"/>
    <s v="Anna Wells"/>
    <x v="2"/>
    <x v="9"/>
    <x v="6"/>
    <x v="2"/>
    <x v="11"/>
    <n v="1192.68"/>
    <n v="4"/>
    <n v="0.1"/>
    <n v="304.92"/>
  </r>
  <r>
    <n v="8670"/>
    <s v="NZ-2022-770800"/>
    <x v="290"/>
    <d v="2023-01-02T00:00:00"/>
    <x v="0"/>
    <s v="Same Day"/>
    <s v="FR-8288"/>
    <s v="Frederick Scott"/>
    <x v="2"/>
    <x v="4"/>
    <x v="4"/>
    <x v="2"/>
    <x v="2"/>
    <n v="31.67"/>
    <n v="3"/>
    <n v="0.15"/>
    <n v="4.93"/>
  </r>
  <r>
    <n v="8671"/>
    <s v="NZ-2024-102598"/>
    <x v="455"/>
    <d v="2024-05-14T00:00:00"/>
    <x v="2"/>
    <s v="Second Class"/>
    <s v="MO-4622"/>
    <s v="Monique Smart-Donaldson"/>
    <x v="0"/>
    <x v="0"/>
    <x v="0"/>
    <x v="2"/>
    <x v="2"/>
    <n v="57.95"/>
    <n v="2"/>
    <n v="0.2"/>
    <n v="5.91"/>
  </r>
  <r>
    <n v="8672"/>
    <s v="NZ-2023-618591"/>
    <x v="254"/>
    <d v="2023-08-14T00:00:00"/>
    <x v="0"/>
    <s v="First Class"/>
    <s v="MA-8344"/>
    <s v="Marion Wood"/>
    <x v="0"/>
    <x v="6"/>
    <x v="6"/>
    <x v="0"/>
    <x v="0"/>
    <n v="1237.43"/>
    <n v="3"/>
    <n v="0.1"/>
    <n v="218.71"/>
  </r>
  <r>
    <n v="8673"/>
    <s v="NZ-2024-778477"/>
    <x v="1423"/>
    <d v="2024-12-03T00:00:00"/>
    <x v="2"/>
    <s v="Second Class"/>
    <s v="TA-6160"/>
    <s v="Tania Russell"/>
    <x v="2"/>
    <x v="3"/>
    <x v="3"/>
    <x v="2"/>
    <x v="2"/>
    <n v="1033.7"/>
    <n v="9"/>
    <n v="0.1"/>
    <n v="31.79"/>
  </r>
  <r>
    <n v="8674"/>
    <s v="NZ-2025-642375"/>
    <x v="48"/>
    <d v="2025-05-07T00:00:00"/>
    <x v="3"/>
    <s v="Same Day"/>
    <s v="JE-5391"/>
    <s v="Jessica Pickering-Price"/>
    <x v="2"/>
    <x v="1"/>
    <x v="1"/>
    <x v="0"/>
    <x v="0"/>
    <n v="780.26"/>
    <n v="9"/>
    <n v="0.15"/>
    <n v="75"/>
  </r>
  <r>
    <n v="8675"/>
    <s v="NZ-2023-102142"/>
    <x v="73"/>
    <d v="2023-04-05T00:00:00"/>
    <x v="0"/>
    <s v="Standard Class"/>
    <s v="SA-9118"/>
    <s v="Sarah Allan"/>
    <x v="0"/>
    <x v="3"/>
    <x v="3"/>
    <x v="0"/>
    <x v="4"/>
    <n v="766.5"/>
    <n v="3"/>
    <n v="0.15"/>
    <n v="163.98"/>
  </r>
  <r>
    <n v="8676"/>
    <s v="NZ-2024-460157"/>
    <x v="1299"/>
    <d v="2024-06-26T00:00:00"/>
    <x v="2"/>
    <s v="Same Day"/>
    <s v="GR-2893"/>
    <s v="Gregory Cresswell"/>
    <x v="1"/>
    <x v="1"/>
    <x v="1"/>
    <x v="2"/>
    <x v="5"/>
    <n v="1155.42"/>
    <n v="9"/>
    <n v="0.1"/>
    <n v="68.650000000000006"/>
  </r>
  <r>
    <n v="8677"/>
    <s v="NZ-2023-757573"/>
    <x v="713"/>
    <d v="2023-11-01T00:00:00"/>
    <x v="0"/>
    <s v="Standard Class"/>
    <s v="ST-5164"/>
    <s v="Steven Smith"/>
    <x v="1"/>
    <x v="4"/>
    <x v="4"/>
    <x v="2"/>
    <x v="2"/>
    <n v="553.57000000000005"/>
    <n v="1"/>
    <n v="0.1"/>
    <n v="27.75"/>
  </r>
  <r>
    <n v="8678"/>
    <s v="NZ-2022-602463"/>
    <x v="898"/>
    <d v="2022-11-20T00:00:00"/>
    <x v="4"/>
    <s v="First Class"/>
    <s v="CH-3557"/>
    <s v="Christine Scott"/>
    <x v="2"/>
    <x v="5"/>
    <x v="5"/>
    <x v="1"/>
    <x v="8"/>
    <n v="923.61"/>
    <n v="10"/>
    <n v="0"/>
    <n v="243.98"/>
  </r>
  <r>
    <n v="8679"/>
    <s v="NZ-2022-497054"/>
    <x v="582"/>
    <d v="2022-09-19T00:00:00"/>
    <x v="4"/>
    <s v="Second Class"/>
    <s v="PE-1397"/>
    <s v="Peter Craven"/>
    <x v="0"/>
    <x v="6"/>
    <x v="6"/>
    <x v="0"/>
    <x v="4"/>
    <n v="792.77"/>
    <n v="10"/>
    <n v="0"/>
    <n v="78.5"/>
  </r>
  <r>
    <n v="8680"/>
    <s v="NZ-2024-868937"/>
    <x v="997"/>
    <d v="2024-07-26T00:00:00"/>
    <x v="2"/>
    <s v="Standard Class"/>
    <s v="JO-6202"/>
    <s v="Joanne Short"/>
    <x v="2"/>
    <x v="6"/>
    <x v="6"/>
    <x v="2"/>
    <x v="11"/>
    <n v="1008.84"/>
    <n v="1"/>
    <n v="0"/>
    <n v="287.95999999999998"/>
  </r>
  <r>
    <n v="8681"/>
    <s v="NZ-2024-432486"/>
    <x v="157"/>
    <d v="2024-08-28T00:00:00"/>
    <x v="2"/>
    <s v="Same Day"/>
    <s v="ZO-8774"/>
    <s v="Zoe Edwards"/>
    <x v="0"/>
    <x v="2"/>
    <x v="2"/>
    <x v="2"/>
    <x v="5"/>
    <n v="126.44"/>
    <n v="7"/>
    <n v="0.2"/>
    <n v="19.88"/>
  </r>
  <r>
    <n v="8682"/>
    <s v="NZ-2024-755325"/>
    <x v="799"/>
    <d v="2024-09-27T00:00:00"/>
    <x v="2"/>
    <s v="Second Class"/>
    <s v="TH-2539"/>
    <s v="Thomas O'Connor"/>
    <x v="2"/>
    <x v="4"/>
    <x v="4"/>
    <x v="2"/>
    <x v="5"/>
    <n v="593.61"/>
    <n v="9"/>
    <n v="0.1"/>
    <n v="54.63"/>
  </r>
  <r>
    <n v="8683"/>
    <s v="NZ-2023-194778"/>
    <x v="1210"/>
    <d v="2023-03-02T00:00:00"/>
    <x v="0"/>
    <s v="First Class"/>
    <s v="RI-4977"/>
    <s v="Richard Sullivan"/>
    <x v="0"/>
    <x v="5"/>
    <x v="5"/>
    <x v="2"/>
    <x v="2"/>
    <n v="1389.86"/>
    <n v="6"/>
    <n v="0"/>
    <n v="77.010000000000005"/>
  </r>
  <r>
    <n v="8684"/>
    <s v="NZ-2023-103681"/>
    <x v="376"/>
    <d v="2023-12-26T00:00:00"/>
    <x v="0"/>
    <s v="Second Class"/>
    <s v="CH-7211"/>
    <s v="Chloe Bishop"/>
    <x v="1"/>
    <x v="9"/>
    <x v="6"/>
    <x v="0"/>
    <x v="6"/>
    <n v="1478.67"/>
    <n v="6"/>
    <n v="0.2"/>
    <n v="184.24"/>
  </r>
  <r>
    <n v="8685"/>
    <s v="NZ-2025-837688"/>
    <x v="246"/>
    <d v="2025-04-23T00:00:00"/>
    <x v="3"/>
    <s v="Same Day"/>
    <s v="TO-6126"/>
    <s v="Tony Hawkins"/>
    <x v="0"/>
    <x v="9"/>
    <x v="6"/>
    <x v="0"/>
    <x v="4"/>
    <n v="758.72"/>
    <n v="1"/>
    <n v="0.2"/>
    <n v="149.77000000000001"/>
  </r>
  <r>
    <n v="8686"/>
    <s v="NZ-2022-567818"/>
    <x v="1215"/>
    <d v="2022-04-08T00:00:00"/>
    <x v="4"/>
    <s v="Same Day"/>
    <s v="SE-4524"/>
    <s v="Sean Paton"/>
    <x v="0"/>
    <x v="3"/>
    <x v="3"/>
    <x v="0"/>
    <x v="6"/>
    <n v="861.24"/>
    <n v="6"/>
    <n v="0.1"/>
    <n v="163.69999999999999"/>
  </r>
  <r>
    <n v="8687"/>
    <s v="NZ-2022-445070"/>
    <x v="1389"/>
    <d v="2022-12-23T00:00:00"/>
    <x v="4"/>
    <s v="First Class"/>
    <s v="BE-9188"/>
    <s v="Bella Hart"/>
    <x v="0"/>
    <x v="4"/>
    <x v="4"/>
    <x v="2"/>
    <x v="2"/>
    <n v="771.71"/>
    <n v="6"/>
    <n v="0"/>
    <n v="222.24"/>
  </r>
  <r>
    <n v="8688"/>
    <s v="NZ-2024-460550"/>
    <x v="777"/>
    <d v="2024-02-04T00:00:00"/>
    <x v="2"/>
    <s v="Second Class"/>
    <s v="AM-9197"/>
    <s v="Amanda Burton"/>
    <x v="2"/>
    <x v="2"/>
    <x v="2"/>
    <x v="1"/>
    <x v="1"/>
    <n v="1082.78"/>
    <n v="7"/>
    <n v="0.15"/>
    <n v="82.23"/>
  </r>
  <r>
    <n v="8689"/>
    <s v="NZ-2022-661254"/>
    <x v="656"/>
    <d v="2022-10-05T00:00:00"/>
    <x v="4"/>
    <s v="Same Day"/>
    <s v="NI-9507"/>
    <s v="Nicole Soper"/>
    <x v="0"/>
    <x v="5"/>
    <x v="5"/>
    <x v="0"/>
    <x v="0"/>
    <n v="303.5"/>
    <n v="5"/>
    <n v="0.15"/>
    <n v="13.53"/>
  </r>
  <r>
    <n v="8690"/>
    <s v="NZ-2023-225132"/>
    <x v="386"/>
    <d v="2023-12-21T00:00:00"/>
    <x v="0"/>
    <s v="First Class"/>
    <s v="TR-9031"/>
    <s v="Tristan Boniface"/>
    <x v="0"/>
    <x v="9"/>
    <x v="6"/>
    <x v="2"/>
    <x v="5"/>
    <n v="320.56"/>
    <n v="2"/>
    <n v="0.15"/>
    <n v="67.08"/>
  </r>
  <r>
    <n v="8691"/>
    <s v="NZ-2024-192061"/>
    <x v="731"/>
    <d v="2024-07-06T00:00:00"/>
    <x v="2"/>
    <s v="Second Class"/>
    <s v="AM-9866"/>
    <s v="Amy Baker"/>
    <x v="0"/>
    <x v="0"/>
    <x v="0"/>
    <x v="2"/>
    <x v="11"/>
    <n v="592.37"/>
    <n v="4"/>
    <n v="0"/>
    <n v="69.23"/>
  </r>
  <r>
    <n v="8692"/>
    <s v="NZ-2024-237389"/>
    <x v="390"/>
    <d v="2024-05-21T00:00:00"/>
    <x v="2"/>
    <s v="Same Day"/>
    <s v="WI-2241"/>
    <s v="William Miles"/>
    <x v="1"/>
    <x v="1"/>
    <x v="1"/>
    <x v="2"/>
    <x v="2"/>
    <n v="286.55"/>
    <n v="5"/>
    <n v="0"/>
    <n v="61.19"/>
  </r>
  <r>
    <n v="8693"/>
    <s v="NZ-2025-591801"/>
    <x v="969"/>
    <d v="2025-06-22T00:00:00"/>
    <x v="3"/>
    <s v="Second Class"/>
    <s v="WA-6039"/>
    <s v="Wayne Chandler-Turner"/>
    <x v="0"/>
    <x v="8"/>
    <x v="8"/>
    <x v="1"/>
    <x v="8"/>
    <n v="1016.64"/>
    <n v="7"/>
    <n v="0.2"/>
    <n v="180.14"/>
  </r>
  <r>
    <n v="8694"/>
    <s v="NZ-2024-340837"/>
    <x v="1123"/>
    <d v="2024-12-25T00:00:00"/>
    <x v="2"/>
    <s v="First Class"/>
    <s v="SH-1442"/>
    <s v="Shelley Anderson"/>
    <x v="1"/>
    <x v="7"/>
    <x v="7"/>
    <x v="1"/>
    <x v="1"/>
    <n v="1385.48"/>
    <n v="5"/>
    <n v="0.1"/>
    <n v="231"/>
  </r>
  <r>
    <n v="8695"/>
    <s v="NZ-2023-172891"/>
    <x v="1152"/>
    <d v="2023-09-25T00:00:00"/>
    <x v="0"/>
    <s v="First Class"/>
    <s v="RO-5029"/>
    <s v="Rosemary Jensen"/>
    <x v="1"/>
    <x v="6"/>
    <x v="6"/>
    <x v="0"/>
    <x v="6"/>
    <n v="1235.53"/>
    <n v="9"/>
    <n v="0.1"/>
    <n v="276.07"/>
  </r>
  <r>
    <n v="8696"/>
    <s v="NZ-2024-535967"/>
    <x v="244"/>
    <d v="2024-12-27T00:00:00"/>
    <x v="2"/>
    <s v="Standard Class"/>
    <s v="SC-5345"/>
    <s v="Scott Wood"/>
    <x v="2"/>
    <x v="1"/>
    <x v="1"/>
    <x v="0"/>
    <x v="10"/>
    <n v="703.01"/>
    <n v="5"/>
    <n v="0.15"/>
    <n v="62.76"/>
  </r>
  <r>
    <n v="8697"/>
    <s v="NZ-2024-864711"/>
    <x v="620"/>
    <d v="2024-05-22T00:00:00"/>
    <x v="2"/>
    <s v="Standard Class"/>
    <s v="NI-8387"/>
    <s v="Nicholas McCarthy-Campbell"/>
    <x v="0"/>
    <x v="0"/>
    <x v="0"/>
    <x v="2"/>
    <x v="11"/>
    <n v="1116.97"/>
    <n v="9"/>
    <n v="0.15"/>
    <n v="7.71"/>
  </r>
  <r>
    <n v="8698"/>
    <s v="NZ-2024-862309"/>
    <x v="98"/>
    <d v="2024-03-16T00:00:00"/>
    <x v="2"/>
    <s v="Same Day"/>
    <s v="GR-6931"/>
    <s v="Graham Smith"/>
    <x v="2"/>
    <x v="0"/>
    <x v="0"/>
    <x v="1"/>
    <x v="7"/>
    <n v="463.41"/>
    <n v="5"/>
    <n v="0.15"/>
    <n v="71.010000000000005"/>
  </r>
  <r>
    <n v="8699"/>
    <s v="NZ-2023-439712"/>
    <x v="1137"/>
    <d v="2023-03-12T00:00:00"/>
    <x v="0"/>
    <s v="Second Class"/>
    <s v="DA-5306"/>
    <s v="David Webb"/>
    <x v="2"/>
    <x v="3"/>
    <x v="3"/>
    <x v="0"/>
    <x v="0"/>
    <n v="980.05"/>
    <n v="1"/>
    <n v="0.15"/>
    <n v="109.61"/>
  </r>
  <r>
    <n v="8700"/>
    <s v="NZ-2024-852402"/>
    <x v="1350"/>
    <d v="2024-04-04T00:00:00"/>
    <x v="2"/>
    <s v="Second Class"/>
    <s v="ST-2195"/>
    <s v="Stephanie Barrett"/>
    <x v="2"/>
    <x v="5"/>
    <x v="5"/>
    <x v="1"/>
    <x v="8"/>
    <n v="441.06"/>
    <n v="4"/>
    <n v="0"/>
    <n v="86.02"/>
  </r>
  <r>
    <n v="8701"/>
    <s v="NZ-2024-134876"/>
    <x v="316"/>
    <d v="2024-08-07T00:00:00"/>
    <x v="2"/>
    <s v="Standard Class"/>
    <s v="GR-3455"/>
    <s v="Grace O'Connell"/>
    <x v="1"/>
    <x v="7"/>
    <x v="7"/>
    <x v="0"/>
    <x v="6"/>
    <n v="332.32"/>
    <n v="10"/>
    <n v="0.2"/>
    <n v="40.76"/>
  </r>
  <r>
    <n v="8702"/>
    <s v="NZ-2024-626794"/>
    <x v="447"/>
    <d v="2024-05-09T00:00:00"/>
    <x v="2"/>
    <s v="Same Day"/>
    <s v="TE-6913"/>
    <s v="Te Ariki Parker"/>
    <x v="2"/>
    <x v="8"/>
    <x v="8"/>
    <x v="2"/>
    <x v="9"/>
    <n v="1209.76"/>
    <n v="2"/>
    <n v="0.2"/>
    <n v="249.23"/>
  </r>
  <r>
    <n v="8703"/>
    <s v="NZ-2025-603430"/>
    <x v="246"/>
    <d v="2025-04-18T00:00:00"/>
    <x v="3"/>
    <s v="Same Day"/>
    <s v="NI-4563"/>
    <s v="Nicola Ramsay"/>
    <x v="1"/>
    <x v="2"/>
    <x v="2"/>
    <x v="0"/>
    <x v="4"/>
    <n v="267.64"/>
    <n v="5"/>
    <n v="0.15"/>
    <n v="62.09"/>
  </r>
  <r>
    <n v="8704"/>
    <s v="NZ-2021-105774"/>
    <x v="32"/>
    <d v="2021-12-31T00:00:00"/>
    <x v="1"/>
    <s v="Same Day"/>
    <s v="SA-6599"/>
    <s v="Samuel Wood"/>
    <x v="0"/>
    <x v="1"/>
    <x v="1"/>
    <x v="2"/>
    <x v="5"/>
    <n v="233.17"/>
    <n v="9"/>
    <n v="0.1"/>
    <n v="59.68"/>
  </r>
  <r>
    <n v="8705"/>
    <s v="NZ-2023-707040"/>
    <x v="851"/>
    <d v="2023-11-09T00:00:00"/>
    <x v="0"/>
    <s v="Same Day"/>
    <s v="AM-5955"/>
    <s v="Amy Mitchell"/>
    <x v="1"/>
    <x v="1"/>
    <x v="1"/>
    <x v="0"/>
    <x v="6"/>
    <n v="1451.67"/>
    <n v="3"/>
    <n v="0.2"/>
    <n v="201.1"/>
  </r>
  <r>
    <n v="8706"/>
    <s v="NZ-2025-972869"/>
    <x v="1301"/>
    <d v="2025-04-28T00:00:00"/>
    <x v="3"/>
    <s v="Same Day"/>
    <s v="ST-1911"/>
    <s v="Stephen Potter"/>
    <x v="0"/>
    <x v="5"/>
    <x v="5"/>
    <x v="2"/>
    <x v="9"/>
    <n v="375.96"/>
    <n v="10"/>
    <n v="0.15"/>
    <n v="8.14"/>
  </r>
  <r>
    <n v="8707"/>
    <s v="NZ-2021-535916"/>
    <x v="843"/>
    <d v="2021-09-05T00:00:00"/>
    <x v="1"/>
    <s v="Second Class"/>
    <s v="MI-5818"/>
    <s v="Michael Marfell"/>
    <x v="0"/>
    <x v="4"/>
    <x v="4"/>
    <x v="2"/>
    <x v="9"/>
    <n v="368.22"/>
    <n v="9"/>
    <n v="0.2"/>
    <n v="54.82"/>
  </r>
  <r>
    <n v="8708"/>
    <s v="NZ-2023-542691"/>
    <x v="1182"/>
    <d v="2023-05-21T00:00:00"/>
    <x v="0"/>
    <s v="Second Class"/>
    <s v="KA-7469"/>
    <s v="Kathryn Allan"/>
    <x v="1"/>
    <x v="7"/>
    <x v="7"/>
    <x v="0"/>
    <x v="4"/>
    <n v="197.41"/>
    <n v="6"/>
    <n v="0.15"/>
    <n v="45.44"/>
  </r>
  <r>
    <n v="8709"/>
    <s v="NZ-2022-224353"/>
    <x v="1278"/>
    <d v="2022-11-25T00:00:00"/>
    <x v="4"/>
    <s v="Second Class"/>
    <s v="MI-2145"/>
    <s v="Mila Edwards"/>
    <x v="0"/>
    <x v="1"/>
    <x v="1"/>
    <x v="0"/>
    <x v="10"/>
    <n v="156.4"/>
    <n v="4"/>
    <n v="0.2"/>
    <n v="3.29"/>
  </r>
  <r>
    <n v="8710"/>
    <s v="NZ-2024-417662"/>
    <x v="1454"/>
    <d v="2024-04-06T00:00:00"/>
    <x v="2"/>
    <s v="Same Day"/>
    <s v="MA-7128"/>
    <s v="Mark Flood-Perrin"/>
    <x v="0"/>
    <x v="4"/>
    <x v="4"/>
    <x v="2"/>
    <x v="5"/>
    <n v="1409.7"/>
    <n v="4"/>
    <n v="0.1"/>
    <n v="-3.69"/>
  </r>
  <r>
    <n v="8711"/>
    <s v="NZ-2023-436228"/>
    <x v="562"/>
    <d v="2023-03-02T00:00:00"/>
    <x v="0"/>
    <s v="Standard Class"/>
    <s v="NI-1769"/>
    <s v="Niko Nicholson"/>
    <x v="2"/>
    <x v="4"/>
    <x v="4"/>
    <x v="0"/>
    <x v="6"/>
    <n v="508.69"/>
    <n v="2"/>
    <n v="0"/>
    <n v="13.23"/>
  </r>
  <r>
    <n v="8712"/>
    <s v="NZ-2024-169744"/>
    <x v="699"/>
    <d v="2024-06-22T00:00:00"/>
    <x v="2"/>
    <s v="First Class"/>
    <s v="EM-5382"/>
    <s v="Emily Griffin"/>
    <x v="0"/>
    <x v="1"/>
    <x v="1"/>
    <x v="0"/>
    <x v="10"/>
    <n v="1476.02"/>
    <n v="9"/>
    <n v="0.1"/>
    <n v="285.23"/>
  </r>
  <r>
    <n v="8713"/>
    <s v="NZ-2023-560159"/>
    <x v="24"/>
    <d v="2023-12-08T00:00:00"/>
    <x v="0"/>
    <s v="Same Day"/>
    <s v="HA-7157"/>
    <s v="Hannah Price"/>
    <x v="1"/>
    <x v="4"/>
    <x v="4"/>
    <x v="1"/>
    <x v="7"/>
    <n v="623.80999999999995"/>
    <n v="7"/>
    <n v="0.15"/>
    <n v="87.4"/>
  </r>
  <r>
    <n v="8714"/>
    <s v="NZ-2023-376201"/>
    <x v="1448"/>
    <d v="2023-11-14T00:00:00"/>
    <x v="0"/>
    <s v="First Class"/>
    <s v="PA-2889"/>
    <s v="Paul Smith"/>
    <x v="2"/>
    <x v="0"/>
    <x v="0"/>
    <x v="1"/>
    <x v="7"/>
    <n v="1373.24"/>
    <n v="4"/>
    <n v="0.2"/>
    <n v="135.6"/>
  </r>
  <r>
    <n v="8715"/>
    <s v="NZ-2022-852784"/>
    <x v="113"/>
    <d v="2022-06-13T00:00:00"/>
    <x v="4"/>
    <s v="Second Class"/>
    <s v="SU-9835"/>
    <s v="Susan Stewart"/>
    <x v="1"/>
    <x v="9"/>
    <x v="6"/>
    <x v="1"/>
    <x v="7"/>
    <n v="415.1"/>
    <n v="9"/>
    <n v="0.2"/>
    <n v="48.03"/>
  </r>
  <r>
    <n v="8716"/>
    <s v="NZ-2021-491082"/>
    <x v="460"/>
    <d v="2021-10-14T00:00:00"/>
    <x v="1"/>
    <s v="First Class"/>
    <s v="CA-6802"/>
    <s v="Carol Pedersen"/>
    <x v="0"/>
    <x v="8"/>
    <x v="8"/>
    <x v="2"/>
    <x v="11"/>
    <n v="780.69"/>
    <n v="8"/>
    <n v="0"/>
    <n v="197.27"/>
  </r>
  <r>
    <n v="8717"/>
    <s v="NZ-2021-798509"/>
    <x v="949"/>
    <d v="2021-08-24T00:00:00"/>
    <x v="1"/>
    <s v="Same Day"/>
    <s v="SC-6718"/>
    <s v="Scott Drake"/>
    <x v="1"/>
    <x v="8"/>
    <x v="8"/>
    <x v="0"/>
    <x v="10"/>
    <n v="606.28"/>
    <n v="3"/>
    <n v="0"/>
    <n v="90.66"/>
  </r>
  <r>
    <n v="8718"/>
    <s v="NZ-2023-545868"/>
    <x v="857"/>
    <d v="2023-10-03T00:00:00"/>
    <x v="0"/>
    <s v="Second Class"/>
    <s v="AR-6251"/>
    <s v="Aroha Haines"/>
    <x v="2"/>
    <x v="7"/>
    <x v="7"/>
    <x v="1"/>
    <x v="8"/>
    <n v="615.84"/>
    <n v="7"/>
    <n v="0.1"/>
    <n v="159.41999999999999"/>
  </r>
  <r>
    <n v="8719"/>
    <s v="NZ-2025-409654"/>
    <x v="819"/>
    <d v="2025-04-03T00:00:00"/>
    <x v="3"/>
    <s v="First Class"/>
    <s v="DA-6787"/>
    <s v="David Jamieson"/>
    <x v="1"/>
    <x v="4"/>
    <x v="4"/>
    <x v="2"/>
    <x v="5"/>
    <n v="1256.0899999999999"/>
    <n v="3"/>
    <n v="0.2"/>
    <n v="192.45"/>
  </r>
  <r>
    <n v="8720"/>
    <s v="NZ-2022-606537"/>
    <x v="1347"/>
    <d v="2022-10-03T00:00:00"/>
    <x v="4"/>
    <s v="Second Class"/>
    <s v="CH-7984"/>
    <s v="Chelsea Barnes"/>
    <x v="0"/>
    <x v="9"/>
    <x v="6"/>
    <x v="2"/>
    <x v="9"/>
    <n v="635.61"/>
    <n v="4"/>
    <n v="0.1"/>
    <n v="77.87"/>
  </r>
  <r>
    <n v="8721"/>
    <s v="NZ-2022-896460"/>
    <x v="243"/>
    <d v="2022-06-15T00:00:00"/>
    <x v="4"/>
    <s v="Same Day"/>
    <s v="CA-9808"/>
    <s v="Carol Burrell"/>
    <x v="0"/>
    <x v="8"/>
    <x v="8"/>
    <x v="0"/>
    <x v="4"/>
    <n v="461.56"/>
    <n v="8"/>
    <n v="0.1"/>
    <n v="13.88"/>
  </r>
  <r>
    <n v="8722"/>
    <s v="NZ-2025-358984"/>
    <x v="1156"/>
    <d v="2025-05-15T00:00:00"/>
    <x v="3"/>
    <s v="Same Day"/>
    <s v="PH-9048"/>
    <s v="Phoebe Doyle"/>
    <x v="0"/>
    <x v="6"/>
    <x v="6"/>
    <x v="2"/>
    <x v="9"/>
    <n v="322.81"/>
    <n v="6"/>
    <n v="0"/>
    <n v="0.51"/>
  </r>
  <r>
    <n v="8723"/>
    <s v="NZ-2022-679349"/>
    <x v="691"/>
    <d v="2022-01-10T00:00:00"/>
    <x v="4"/>
    <s v="Same Day"/>
    <s v="GA-2377"/>
    <s v="Garry Kerr-Thompson"/>
    <x v="2"/>
    <x v="6"/>
    <x v="6"/>
    <x v="1"/>
    <x v="8"/>
    <n v="929.65"/>
    <n v="8"/>
    <n v="0.2"/>
    <n v="148.36000000000001"/>
  </r>
  <r>
    <n v="8724"/>
    <s v="NZ-2022-120971"/>
    <x v="576"/>
    <d v="2022-09-02T00:00:00"/>
    <x v="4"/>
    <s v="First Class"/>
    <s v="EL-2185"/>
    <s v="Eli Thomas"/>
    <x v="0"/>
    <x v="2"/>
    <x v="2"/>
    <x v="1"/>
    <x v="1"/>
    <n v="764.22"/>
    <n v="5"/>
    <n v="0.2"/>
    <n v="52.09"/>
  </r>
  <r>
    <n v="8725"/>
    <s v="NZ-2024-688586"/>
    <x v="896"/>
    <d v="2024-12-02T00:00:00"/>
    <x v="2"/>
    <s v="First Class"/>
    <s v="DE-8780"/>
    <s v="Deborah Ireland"/>
    <x v="2"/>
    <x v="2"/>
    <x v="2"/>
    <x v="2"/>
    <x v="11"/>
    <n v="554.97"/>
    <n v="2"/>
    <n v="0.1"/>
    <n v="15.79"/>
  </r>
  <r>
    <n v="8726"/>
    <s v="NZ-2024-772702"/>
    <x v="721"/>
    <d v="2024-02-12T00:00:00"/>
    <x v="2"/>
    <s v="Second Class"/>
    <s v="LE-9166"/>
    <s v="Leah Mason"/>
    <x v="1"/>
    <x v="3"/>
    <x v="3"/>
    <x v="1"/>
    <x v="3"/>
    <n v="647"/>
    <n v="5"/>
    <n v="0"/>
    <n v="12.22"/>
  </r>
  <r>
    <n v="8727"/>
    <s v="NZ-2024-329718"/>
    <x v="364"/>
    <d v="2024-02-16T00:00:00"/>
    <x v="2"/>
    <s v="Second Class"/>
    <s v="LA-6076"/>
    <s v="Laura Scott"/>
    <x v="2"/>
    <x v="4"/>
    <x v="4"/>
    <x v="2"/>
    <x v="2"/>
    <n v="900.51"/>
    <n v="4"/>
    <n v="0.2"/>
    <n v="59.49"/>
  </r>
  <r>
    <n v="8728"/>
    <s v="NZ-2022-469716"/>
    <x v="482"/>
    <d v="2022-12-25T00:00:00"/>
    <x v="4"/>
    <s v="Second Class"/>
    <s v="RO-1256"/>
    <s v="Robert Kennedy"/>
    <x v="0"/>
    <x v="3"/>
    <x v="3"/>
    <x v="1"/>
    <x v="7"/>
    <n v="1274.95"/>
    <n v="7"/>
    <n v="0.15"/>
    <n v="87.46"/>
  </r>
  <r>
    <n v="8729"/>
    <s v="NZ-2021-126637"/>
    <x v="92"/>
    <d v="2021-07-19T00:00:00"/>
    <x v="1"/>
    <s v="First Class"/>
    <s v="SA-8309"/>
    <s v="Sally Graham"/>
    <x v="0"/>
    <x v="2"/>
    <x v="2"/>
    <x v="1"/>
    <x v="1"/>
    <n v="559.15"/>
    <n v="2"/>
    <n v="0"/>
    <n v="26.44"/>
  </r>
  <r>
    <n v="8730"/>
    <s v="NZ-2024-897520"/>
    <x v="611"/>
    <d v="2024-01-23T00:00:00"/>
    <x v="2"/>
    <s v="Same Day"/>
    <s v="HA-9801"/>
    <s v="Hannah Marshall"/>
    <x v="1"/>
    <x v="9"/>
    <x v="6"/>
    <x v="0"/>
    <x v="6"/>
    <n v="1093.48"/>
    <n v="6"/>
    <n v="0.1"/>
    <n v="170.64"/>
  </r>
  <r>
    <n v="8731"/>
    <s v="NZ-2024-632439"/>
    <x v="1300"/>
    <d v="2024-01-09T00:00:00"/>
    <x v="2"/>
    <s v="First Class"/>
    <s v="SA-4256"/>
    <s v="Samuel Williams"/>
    <x v="0"/>
    <x v="6"/>
    <x v="6"/>
    <x v="2"/>
    <x v="5"/>
    <n v="285.24"/>
    <n v="3"/>
    <n v="0"/>
    <n v="11.45"/>
  </r>
  <r>
    <n v="8732"/>
    <s v="NZ-2024-536742"/>
    <x v="611"/>
    <d v="2024-01-28T00:00:00"/>
    <x v="2"/>
    <s v="Same Day"/>
    <s v="AS-9671"/>
    <s v="Ashton Gibbons-Healy"/>
    <x v="2"/>
    <x v="2"/>
    <x v="2"/>
    <x v="1"/>
    <x v="1"/>
    <n v="373.02"/>
    <n v="5"/>
    <n v="0"/>
    <n v="63.37"/>
  </r>
  <r>
    <n v="8733"/>
    <s v="NZ-2022-761296"/>
    <x v="46"/>
    <d v="2022-11-10T00:00:00"/>
    <x v="4"/>
    <s v="First Class"/>
    <s v="EM-4862"/>
    <s v="Emily Tait"/>
    <x v="1"/>
    <x v="9"/>
    <x v="6"/>
    <x v="2"/>
    <x v="2"/>
    <n v="373.61"/>
    <n v="7"/>
    <n v="0.2"/>
    <n v="68.59"/>
  </r>
  <r>
    <n v="8734"/>
    <s v="NZ-2025-528263"/>
    <x v="1199"/>
    <d v="2025-05-21T00:00:00"/>
    <x v="3"/>
    <s v="Same Day"/>
    <s v="SA-9459"/>
    <s v="Sarah Atkinson"/>
    <x v="2"/>
    <x v="7"/>
    <x v="7"/>
    <x v="2"/>
    <x v="11"/>
    <n v="1002.51"/>
    <n v="4"/>
    <n v="0.1"/>
    <n v="65.83"/>
  </r>
  <r>
    <n v="8735"/>
    <s v="NZ-2025-486202"/>
    <x v="1363"/>
    <d v="2025-02-13T00:00:00"/>
    <x v="3"/>
    <s v="First Class"/>
    <s v="WE-1065"/>
    <s v="Wendy Moran"/>
    <x v="2"/>
    <x v="8"/>
    <x v="8"/>
    <x v="2"/>
    <x v="11"/>
    <n v="74.25"/>
    <n v="2"/>
    <n v="0.15"/>
    <n v="-0.2"/>
  </r>
  <r>
    <n v="8736"/>
    <s v="NZ-2023-494710"/>
    <x v="387"/>
    <d v="2023-07-20T00:00:00"/>
    <x v="0"/>
    <s v="First Class"/>
    <s v="LI-4076"/>
    <s v="Linda Davison"/>
    <x v="1"/>
    <x v="7"/>
    <x v="7"/>
    <x v="1"/>
    <x v="1"/>
    <n v="496.21"/>
    <n v="1"/>
    <n v="0.2"/>
    <n v="-8.9600000000000009"/>
  </r>
  <r>
    <n v="8737"/>
    <s v="NZ-2022-164573"/>
    <x v="1257"/>
    <d v="2022-10-26T00:00:00"/>
    <x v="4"/>
    <s v="First Class"/>
    <s v="AD-8276"/>
    <s v="Adam Ramsay"/>
    <x v="0"/>
    <x v="6"/>
    <x v="6"/>
    <x v="1"/>
    <x v="3"/>
    <n v="1326.06"/>
    <n v="8"/>
    <n v="0.2"/>
    <n v="284.39"/>
  </r>
  <r>
    <n v="8738"/>
    <s v="NZ-2022-935855"/>
    <x v="109"/>
    <d v="2022-07-12T00:00:00"/>
    <x v="4"/>
    <s v="First Class"/>
    <s v="KA-9712"/>
    <s v="Kate Stewart-Thompson"/>
    <x v="2"/>
    <x v="2"/>
    <x v="2"/>
    <x v="0"/>
    <x v="0"/>
    <n v="745.2"/>
    <n v="8"/>
    <n v="0.1"/>
    <n v="144"/>
  </r>
  <r>
    <n v="8739"/>
    <s v="NZ-2024-148405"/>
    <x v="1024"/>
    <d v="2024-05-31T00:00:00"/>
    <x v="2"/>
    <s v="Second Class"/>
    <s v="RO-2550"/>
    <s v="Robyn Evans"/>
    <x v="0"/>
    <x v="9"/>
    <x v="6"/>
    <x v="2"/>
    <x v="5"/>
    <n v="1480.09"/>
    <n v="9"/>
    <n v="0.1"/>
    <n v="233.98"/>
  </r>
  <r>
    <n v="8740"/>
    <s v="NZ-2022-481029"/>
    <x v="802"/>
    <d v="2022-05-04T00:00:00"/>
    <x v="4"/>
    <s v="Same Day"/>
    <s v="VA-8067"/>
    <s v="Vanessa Roberts-Evans"/>
    <x v="2"/>
    <x v="0"/>
    <x v="0"/>
    <x v="0"/>
    <x v="10"/>
    <n v="870.2"/>
    <n v="4"/>
    <n v="0"/>
    <n v="113.63"/>
  </r>
  <r>
    <n v="8741"/>
    <s v="NZ-2024-766676"/>
    <x v="131"/>
    <d v="2024-07-19T00:00:00"/>
    <x v="2"/>
    <s v="Standard Class"/>
    <s v="MI-5163"/>
    <s v="Michelle Pike"/>
    <x v="2"/>
    <x v="3"/>
    <x v="3"/>
    <x v="2"/>
    <x v="9"/>
    <n v="1424.68"/>
    <n v="4"/>
    <n v="0.15"/>
    <n v="211.64"/>
  </r>
  <r>
    <n v="8742"/>
    <s v="NZ-2023-778398"/>
    <x v="124"/>
    <d v="2023-11-18T00:00:00"/>
    <x v="0"/>
    <s v="Same Day"/>
    <s v="JA-9436"/>
    <s v="Jack Kemp-McLean"/>
    <x v="2"/>
    <x v="7"/>
    <x v="7"/>
    <x v="1"/>
    <x v="3"/>
    <n v="1314.05"/>
    <n v="7"/>
    <n v="0"/>
    <n v="335.57"/>
  </r>
  <r>
    <n v="8743"/>
    <s v="NZ-2023-118555"/>
    <x v="928"/>
    <d v="2023-08-06T00:00:00"/>
    <x v="0"/>
    <s v="Same Day"/>
    <s v="DO-5284"/>
    <s v="Donna Ferguson-Patchett"/>
    <x v="0"/>
    <x v="2"/>
    <x v="2"/>
    <x v="1"/>
    <x v="7"/>
    <n v="1072.58"/>
    <n v="3"/>
    <n v="0"/>
    <n v="72.55"/>
  </r>
  <r>
    <n v="8744"/>
    <s v="NZ-2023-931855"/>
    <x v="847"/>
    <d v="2023-08-21T00:00:00"/>
    <x v="0"/>
    <s v="Second Class"/>
    <s v="SO-6583"/>
    <s v="Sophie Ford"/>
    <x v="2"/>
    <x v="8"/>
    <x v="8"/>
    <x v="0"/>
    <x v="10"/>
    <n v="846.67"/>
    <n v="5"/>
    <n v="0.1"/>
    <n v="23.86"/>
  </r>
  <r>
    <n v="8745"/>
    <s v="NZ-2023-317052"/>
    <x v="1317"/>
    <d v="2023-07-20T00:00:00"/>
    <x v="0"/>
    <s v="Same Day"/>
    <s v="EL-5179"/>
    <s v="Elizabeth Williams"/>
    <x v="1"/>
    <x v="9"/>
    <x v="6"/>
    <x v="2"/>
    <x v="5"/>
    <n v="905.12"/>
    <n v="8"/>
    <n v="0"/>
    <n v="256.27999999999997"/>
  </r>
  <r>
    <n v="8746"/>
    <s v="NZ-2024-323745"/>
    <x v="1352"/>
    <d v="2024-04-22T00:00:00"/>
    <x v="2"/>
    <s v="Same Day"/>
    <s v="JA-1383"/>
    <s v="James Beard"/>
    <x v="0"/>
    <x v="3"/>
    <x v="3"/>
    <x v="0"/>
    <x v="10"/>
    <n v="265.45999999999998"/>
    <n v="2"/>
    <n v="0"/>
    <n v="27.64"/>
  </r>
  <r>
    <n v="8747"/>
    <s v="NZ-2024-391100"/>
    <x v="932"/>
    <d v="2024-01-06T00:00:00"/>
    <x v="2"/>
    <s v="Standard Class"/>
    <s v="SO-4163"/>
    <s v="Sophie Ireland"/>
    <x v="0"/>
    <x v="9"/>
    <x v="6"/>
    <x v="2"/>
    <x v="2"/>
    <n v="1466.69"/>
    <n v="5"/>
    <n v="0.1"/>
    <n v="314.82"/>
  </r>
  <r>
    <n v="8748"/>
    <s v="NZ-2022-461136"/>
    <x v="860"/>
    <d v="2022-06-23T00:00:00"/>
    <x v="4"/>
    <s v="Same Day"/>
    <s v="SC-9697"/>
    <s v="Scott Smith"/>
    <x v="1"/>
    <x v="2"/>
    <x v="2"/>
    <x v="2"/>
    <x v="5"/>
    <n v="833.93"/>
    <n v="3"/>
    <n v="0.15"/>
    <n v="-8.4"/>
  </r>
  <r>
    <n v="8749"/>
    <s v="NZ-2023-331451"/>
    <x v="541"/>
    <d v="2023-07-15T00:00:00"/>
    <x v="0"/>
    <s v="Same Day"/>
    <s v="AN-4638"/>
    <s v="Andrea Dean-Smith"/>
    <x v="2"/>
    <x v="5"/>
    <x v="5"/>
    <x v="1"/>
    <x v="1"/>
    <n v="420.04"/>
    <n v="6"/>
    <n v="0.2"/>
    <n v="68.510000000000005"/>
  </r>
  <r>
    <n v="8750"/>
    <s v="NZ-2024-805257"/>
    <x v="671"/>
    <d v="2024-05-17T00:00:00"/>
    <x v="2"/>
    <s v="Second Class"/>
    <s v="RY-2243"/>
    <s v="Ryan Funnell"/>
    <x v="2"/>
    <x v="1"/>
    <x v="1"/>
    <x v="2"/>
    <x v="11"/>
    <n v="71.17"/>
    <n v="2"/>
    <n v="0.1"/>
    <n v="2.78"/>
  </r>
  <r>
    <n v="8751"/>
    <s v="NZ-2025-504447"/>
    <x v="919"/>
    <d v="2025-07-12T00:00:00"/>
    <x v="3"/>
    <s v="Second Class"/>
    <s v="ST-9277"/>
    <s v="Stephen Evans"/>
    <x v="2"/>
    <x v="2"/>
    <x v="2"/>
    <x v="2"/>
    <x v="2"/>
    <n v="603.53"/>
    <n v="8"/>
    <n v="0.1"/>
    <n v="7.53"/>
  </r>
  <r>
    <n v="8752"/>
    <s v="NZ-2022-269449"/>
    <x v="1257"/>
    <d v="2022-10-25T00:00:00"/>
    <x v="4"/>
    <s v="First Class"/>
    <s v="SH-1455"/>
    <s v="Shannon Brown"/>
    <x v="2"/>
    <x v="1"/>
    <x v="1"/>
    <x v="2"/>
    <x v="11"/>
    <n v="1025.9100000000001"/>
    <n v="7"/>
    <n v="0.1"/>
    <n v="166.67"/>
  </r>
  <r>
    <n v="8753"/>
    <s v="NZ-2024-761167"/>
    <x v="567"/>
    <d v="2024-08-30T00:00:00"/>
    <x v="2"/>
    <s v="Same Day"/>
    <s v="AN-4414"/>
    <s v="Annabelle Ball-Hay"/>
    <x v="2"/>
    <x v="0"/>
    <x v="0"/>
    <x v="2"/>
    <x v="9"/>
    <n v="885.48"/>
    <n v="3"/>
    <n v="0"/>
    <n v="15.19"/>
  </r>
  <r>
    <n v="8754"/>
    <s v="NZ-2022-894302"/>
    <x v="725"/>
    <d v="2022-09-18T00:00:00"/>
    <x v="4"/>
    <s v="First Class"/>
    <s v="JO-9728"/>
    <s v="Jonathan Linton"/>
    <x v="0"/>
    <x v="7"/>
    <x v="7"/>
    <x v="2"/>
    <x v="9"/>
    <n v="750.09"/>
    <n v="1"/>
    <n v="0"/>
    <n v="49.61"/>
  </r>
  <r>
    <n v="8755"/>
    <s v="NZ-2022-331039"/>
    <x v="1176"/>
    <d v="2022-11-05T00:00:00"/>
    <x v="4"/>
    <s v="Same Day"/>
    <s v="DA-8581"/>
    <s v="Daniel Gilmore-Bailey"/>
    <x v="1"/>
    <x v="0"/>
    <x v="0"/>
    <x v="1"/>
    <x v="8"/>
    <n v="878.75"/>
    <n v="8"/>
    <n v="0.1"/>
    <n v="1.1599999999999999"/>
  </r>
  <r>
    <n v="8756"/>
    <s v="NZ-2025-598503"/>
    <x v="738"/>
    <d v="2025-03-16T00:00:00"/>
    <x v="3"/>
    <s v="Same Day"/>
    <s v="SA-7207"/>
    <s v="Samantha Bell-Waller"/>
    <x v="2"/>
    <x v="4"/>
    <x v="4"/>
    <x v="2"/>
    <x v="2"/>
    <n v="465.24"/>
    <n v="3"/>
    <n v="0.1"/>
    <n v="40.96"/>
  </r>
  <r>
    <n v="8757"/>
    <s v="NZ-2021-804783"/>
    <x v="915"/>
    <d v="2021-08-24T00:00:00"/>
    <x v="1"/>
    <s v="Same Day"/>
    <s v="DE-8108"/>
    <s v="Deborah Dawson-Cumming"/>
    <x v="1"/>
    <x v="3"/>
    <x v="3"/>
    <x v="0"/>
    <x v="0"/>
    <n v="864.82"/>
    <n v="2"/>
    <n v="0.15"/>
    <n v="148.83000000000001"/>
  </r>
  <r>
    <n v="8758"/>
    <s v="NZ-2025-301232"/>
    <x v="1237"/>
    <d v="2025-01-27T00:00:00"/>
    <x v="3"/>
    <s v="Second Class"/>
    <s v="PA-3641"/>
    <s v="Paige Foote"/>
    <x v="2"/>
    <x v="2"/>
    <x v="2"/>
    <x v="0"/>
    <x v="10"/>
    <n v="281.3"/>
    <n v="5"/>
    <n v="0.15"/>
    <n v="13.43"/>
  </r>
  <r>
    <n v="8759"/>
    <s v="NZ-2023-291282"/>
    <x v="505"/>
    <d v="2023-03-30T00:00:00"/>
    <x v="0"/>
    <s v="First Class"/>
    <s v="BE-1403"/>
    <s v="Benjamin Smith-Davies"/>
    <x v="2"/>
    <x v="4"/>
    <x v="4"/>
    <x v="1"/>
    <x v="1"/>
    <n v="863.61"/>
    <n v="2"/>
    <n v="0.1"/>
    <n v="136.85"/>
  </r>
  <r>
    <n v="8760"/>
    <s v="NZ-2023-642844"/>
    <x v="816"/>
    <d v="2023-03-29T00:00:00"/>
    <x v="0"/>
    <s v="Same Day"/>
    <s v="BR-8113"/>
    <s v="Brooke Wallace"/>
    <x v="0"/>
    <x v="8"/>
    <x v="8"/>
    <x v="0"/>
    <x v="0"/>
    <n v="223.67"/>
    <n v="1"/>
    <n v="0.2"/>
    <n v="13.14"/>
  </r>
  <r>
    <n v="8761"/>
    <s v="NZ-2024-762304"/>
    <x v="377"/>
    <d v="2024-10-09T00:00:00"/>
    <x v="2"/>
    <s v="First Class"/>
    <s v="MI-1248"/>
    <s v="Michelle Kennedy-Burton"/>
    <x v="1"/>
    <x v="4"/>
    <x v="4"/>
    <x v="1"/>
    <x v="8"/>
    <n v="956.71"/>
    <n v="5"/>
    <n v="0.2"/>
    <n v="99.23"/>
  </r>
  <r>
    <n v="8762"/>
    <s v="NZ-2023-720520"/>
    <x v="256"/>
    <d v="2023-09-29T00:00:00"/>
    <x v="0"/>
    <s v="Same Day"/>
    <s v="JO-2831"/>
    <s v="Jordan Nelson"/>
    <x v="2"/>
    <x v="3"/>
    <x v="3"/>
    <x v="1"/>
    <x v="3"/>
    <n v="1337.46"/>
    <n v="1"/>
    <n v="0.15"/>
    <n v="79.489999999999995"/>
  </r>
  <r>
    <n v="8763"/>
    <s v="NZ-2021-349515"/>
    <x v="302"/>
    <d v="2021-07-22T00:00:00"/>
    <x v="1"/>
    <s v="Same Day"/>
    <s v="SO-7043"/>
    <s v="Sophie Woods"/>
    <x v="1"/>
    <x v="5"/>
    <x v="5"/>
    <x v="2"/>
    <x v="11"/>
    <n v="554.14"/>
    <n v="6"/>
    <n v="0"/>
    <n v="55.94"/>
  </r>
  <r>
    <n v="8764"/>
    <s v="NZ-2025-229641"/>
    <x v="1039"/>
    <d v="2025-07-09T00:00:00"/>
    <x v="3"/>
    <s v="Standard Class"/>
    <s v="LU-5542"/>
    <s v="Luke Jennings"/>
    <x v="2"/>
    <x v="5"/>
    <x v="5"/>
    <x v="1"/>
    <x v="7"/>
    <n v="1442.97"/>
    <n v="10"/>
    <n v="0.1"/>
    <n v="69.73"/>
  </r>
  <r>
    <n v="8765"/>
    <s v="NZ-2022-555402"/>
    <x v="192"/>
    <d v="2022-05-29T00:00:00"/>
    <x v="4"/>
    <s v="Second Class"/>
    <s v="AD-7094"/>
    <s v="Adam MacKay"/>
    <x v="1"/>
    <x v="3"/>
    <x v="3"/>
    <x v="0"/>
    <x v="6"/>
    <n v="1231.52"/>
    <n v="1"/>
    <n v="0.2"/>
    <n v="129.86000000000001"/>
  </r>
  <r>
    <n v="8766"/>
    <s v="NZ-2023-846544"/>
    <x v="318"/>
    <d v="2023-04-02T00:00:00"/>
    <x v="0"/>
    <s v="Second Class"/>
    <s v="JA-9876"/>
    <s v="Jasmine Wall-Marshall"/>
    <x v="1"/>
    <x v="8"/>
    <x v="8"/>
    <x v="2"/>
    <x v="2"/>
    <n v="1004.74"/>
    <n v="7"/>
    <n v="0"/>
    <n v="263.8"/>
  </r>
  <r>
    <n v="8767"/>
    <s v="NZ-2025-531196"/>
    <x v="825"/>
    <d v="2025-04-21T00:00:00"/>
    <x v="3"/>
    <s v="Same Day"/>
    <s v="JE-4418"/>
    <s v="Jennifer Thomas"/>
    <x v="2"/>
    <x v="7"/>
    <x v="7"/>
    <x v="1"/>
    <x v="8"/>
    <n v="1336.23"/>
    <n v="2"/>
    <n v="0"/>
    <n v="25.6"/>
  </r>
  <r>
    <n v="8768"/>
    <s v="NZ-2025-394509"/>
    <x v="880"/>
    <d v="2025-06-02T00:00:00"/>
    <x v="3"/>
    <s v="Second Class"/>
    <s v="IH-9193"/>
    <s v="Ihaia Norman"/>
    <x v="0"/>
    <x v="9"/>
    <x v="6"/>
    <x v="0"/>
    <x v="10"/>
    <n v="587.1"/>
    <n v="2"/>
    <n v="0"/>
    <n v="164.78"/>
  </r>
  <r>
    <n v="8769"/>
    <s v="NZ-2024-295829"/>
    <x v="732"/>
    <d v="2024-10-25T00:00:00"/>
    <x v="2"/>
    <s v="First Class"/>
    <s v="LI-6207"/>
    <s v="Liam Rickard-Frost"/>
    <x v="0"/>
    <x v="7"/>
    <x v="7"/>
    <x v="1"/>
    <x v="7"/>
    <n v="1037.07"/>
    <n v="6"/>
    <n v="0.15"/>
    <n v="201.69"/>
  </r>
  <r>
    <n v="8770"/>
    <s v="NZ-2021-444232"/>
    <x v="985"/>
    <d v="2021-12-17T00:00:00"/>
    <x v="1"/>
    <s v="Standard Class"/>
    <s v="LI-1773"/>
    <s v="Liam Wilkinson"/>
    <x v="1"/>
    <x v="5"/>
    <x v="5"/>
    <x v="1"/>
    <x v="8"/>
    <n v="311.62"/>
    <n v="4"/>
    <n v="0.15"/>
    <n v="16.63"/>
  </r>
  <r>
    <n v="8771"/>
    <s v="NZ-2022-348181"/>
    <x v="81"/>
    <d v="2022-01-10T00:00:00"/>
    <x v="4"/>
    <s v="First Class"/>
    <s v="DA-5356"/>
    <s v="David Rowland-Cook"/>
    <x v="1"/>
    <x v="8"/>
    <x v="8"/>
    <x v="0"/>
    <x v="0"/>
    <n v="320.19"/>
    <n v="1"/>
    <n v="0.2"/>
    <n v="53.62"/>
  </r>
  <r>
    <n v="8772"/>
    <s v="NZ-2025-564312"/>
    <x v="1136"/>
    <d v="2025-05-04T00:00:00"/>
    <x v="3"/>
    <s v="Second Class"/>
    <s v="WA-2193"/>
    <s v="Wayne Edwards"/>
    <x v="0"/>
    <x v="5"/>
    <x v="5"/>
    <x v="1"/>
    <x v="7"/>
    <n v="124.54"/>
    <n v="2"/>
    <n v="0.1"/>
    <n v="5.92"/>
  </r>
  <r>
    <n v="8773"/>
    <s v="NZ-2022-572842"/>
    <x v="489"/>
    <d v="2022-06-09T00:00:00"/>
    <x v="4"/>
    <s v="Same Day"/>
    <s v="HA-4133"/>
    <s v="Hannah Morgan"/>
    <x v="1"/>
    <x v="8"/>
    <x v="8"/>
    <x v="0"/>
    <x v="0"/>
    <n v="1183.21"/>
    <n v="2"/>
    <n v="0.1"/>
    <n v="118.94"/>
  </r>
  <r>
    <n v="8774"/>
    <s v="NZ-2024-314536"/>
    <x v="567"/>
    <d v="2024-09-01T00:00:00"/>
    <x v="2"/>
    <s v="Same Day"/>
    <s v="AL-9364"/>
    <s v="Alexander Guy"/>
    <x v="2"/>
    <x v="4"/>
    <x v="4"/>
    <x v="2"/>
    <x v="9"/>
    <n v="314.60000000000002"/>
    <n v="10"/>
    <n v="0.2"/>
    <n v="35.03"/>
  </r>
  <r>
    <n v="8775"/>
    <s v="NZ-2021-954764"/>
    <x v="199"/>
    <d v="2021-10-05T00:00:00"/>
    <x v="1"/>
    <s v="First Class"/>
    <s v="SH-6029"/>
    <s v="Sheryl Laurenson"/>
    <x v="2"/>
    <x v="3"/>
    <x v="3"/>
    <x v="2"/>
    <x v="9"/>
    <n v="1321.86"/>
    <n v="6"/>
    <n v="0.15"/>
    <n v="105.34"/>
  </r>
  <r>
    <n v="8776"/>
    <s v="NZ-2022-925124"/>
    <x v="976"/>
    <d v="2022-09-12T00:00:00"/>
    <x v="4"/>
    <s v="Same Day"/>
    <s v="SA-8389"/>
    <s v="Sarah Fisher"/>
    <x v="2"/>
    <x v="4"/>
    <x v="4"/>
    <x v="2"/>
    <x v="9"/>
    <n v="958.28"/>
    <n v="7"/>
    <n v="0"/>
    <n v="150.18"/>
  </r>
  <r>
    <n v="8777"/>
    <s v="NZ-2025-841068"/>
    <x v="1203"/>
    <d v="2025-01-14T00:00:00"/>
    <x v="3"/>
    <s v="Second Class"/>
    <s v="TI-8237"/>
    <s v="Tina Olsen-McDonald"/>
    <x v="1"/>
    <x v="4"/>
    <x v="4"/>
    <x v="1"/>
    <x v="3"/>
    <n v="313.74"/>
    <n v="5"/>
    <n v="0.15"/>
    <n v="72.98"/>
  </r>
  <r>
    <n v="8778"/>
    <s v="NZ-2025-161010"/>
    <x v="351"/>
    <d v="2025-04-06T00:00:00"/>
    <x v="3"/>
    <s v="Same Day"/>
    <s v="EM-8919"/>
    <s v="Emma Walton"/>
    <x v="1"/>
    <x v="1"/>
    <x v="1"/>
    <x v="0"/>
    <x v="4"/>
    <n v="685.57"/>
    <n v="10"/>
    <n v="0.2"/>
    <n v="26.51"/>
  </r>
  <r>
    <n v="8779"/>
    <s v="NZ-2022-799683"/>
    <x v="871"/>
    <d v="2022-01-26T00:00:00"/>
    <x v="4"/>
    <s v="Second Class"/>
    <s v="TH-4583"/>
    <s v="Thomas Williams-Giles"/>
    <x v="0"/>
    <x v="8"/>
    <x v="8"/>
    <x v="2"/>
    <x v="5"/>
    <n v="296.33"/>
    <n v="6"/>
    <n v="0.1"/>
    <n v="57.53"/>
  </r>
  <r>
    <n v="8780"/>
    <s v="NZ-2021-851895"/>
    <x v="800"/>
    <d v="2021-10-04T00:00:00"/>
    <x v="1"/>
    <s v="Standard Class"/>
    <s v="JA-5204"/>
    <s v="Jason Wall"/>
    <x v="0"/>
    <x v="1"/>
    <x v="1"/>
    <x v="0"/>
    <x v="4"/>
    <n v="910.96"/>
    <n v="5"/>
    <n v="0.1"/>
    <n v="220.94"/>
  </r>
  <r>
    <n v="8781"/>
    <s v="NZ-2025-485472"/>
    <x v="1145"/>
    <d v="2025-03-01T00:00:00"/>
    <x v="3"/>
    <s v="Standard Class"/>
    <s v="KE-2047"/>
    <s v="Kerry Hansen"/>
    <x v="1"/>
    <x v="9"/>
    <x v="6"/>
    <x v="2"/>
    <x v="11"/>
    <n v="952.23"/>
    <n v="2"/>
    <n v="0.15"/>
    <n v="32.979999999999997"/>
  </r>
  <r>
    <n v="8782"/>
    <s v="NZ-2025-163218"/>
    <x v="1363"/>
    <d v="2025-02-17T00:00:00"/>
    <x v="3"/>
    <s v="First Class"/>
    <s v="PA-7056"/>
    <s v="Paula Ball-Hubbard"/>
    <x v="0"/>
    <x v="5"/>
    <x v="5"/>
    <x v="1"/>
    <x v="8"/>
    <n v="1259.6099999999999"/>
    <n v="9"/>
    <n v="0.1"/>
    <n v="57.06"/>
  </r>
  <r>
    <n v="8783"/>
    <s v="NZ-2022-749012"/>
    <x v="658"/>
    <d v="2022-02-01T00:00:00"/>
    <x v="4"/>
    <s v="Second Class"/>
    <s v="TR-7158"/>
    <s v="Tracy O'Leary"/>
    <x v="2"/>
    <x v="2"/>
    <x v="2"/>
    <x v="2"/>
    <x v="2"/>
    <n v="1110.9000000000001"/>
    <n v="6"/>
    <n v="0.15"/>
    <n v="208.34"/>
  </r>
  <r>
    <n v="8784"/>
    <s v="NZ-2025-813929"/>
    <x v="652"/>
    <d v="2025-04-15T00:00:00"/>
    <x v="3"/>
    <s v="Standard Class"/>
    <s v="JU-4097"/>
    <s v="Julie O'Sullivan"/>
    <x v="2"/>
    <x v="3"/>
    <x v="3"/>
    <x v="1"/>
    <x v="3"/>
    <n v="945.24"/>
    <n v="6"/>
    <n v="0.2"/>
    <n v="7.62"/>
  </r>
  <r>
    <n v="8785"/>
    <s v="NZ-2023-795797"/>
    <x v="134"/>
    <d v="2023-01-12T00:00:00"/>
    <x v="0"/>
    <s v="First Class"/>
    <s v="DA-9822"/>
    <s v="Daniel Davidson"/>
    <x v="1"/>
    <x v="6"/>
    <x v="6"/>
    <x v="0"/>
    <x v="0"/>
    <n v="1210.6199999999999"/>
    <n v="6"/>
    <n v="0.1"/>
    <n v="150.1"/>
  </r>
  <r>
    <n v="8786"/>
    <s v="NZ-2023-358294"/>
    <x v="468"/>
    <d v="2023-06-18T00:00:00"/>
    <x v="0"/>
    <s v="Standard Class"/>
    <s v="ET-5242"/>
    <s v="Ethan Newton-Dixon"/>
    <x v="0"/>
    <x v="0"/>
    <x v="0"/>
    <x v="2"/>
    <x v="9"/>
    <n v="881.44"/>
    <n v="5"/>
    <n v="0.15"/>
    <n v="29.66"/>
  </r>
  <r>
    <n v="8787"/>
    <s v="NZ-2022-706209"/>
    <x v="662"/>
    <d v="2022-03-28T00:00:00"/>
    <x v="4"/>
    <s v="Same Day"/>
    <s v="PE-9554"/>
    <s v="Peter Baker"/>
    <x v="1"/>
    <x v="9"/>
    <x v="6"/>
    <x v="0"/>
    <x v="0"/>
    <n v="1097.08"/>
    <n v="4"/>
    <n v="0.15"/>
    <n v="7.54"/>
  </r>
  <r>
    <n v="8788"/>
    <s v="NZ-2023-644908"/>
    <x v="177"/>
    <d v="2023-07-25T00:00:00"/>
    <x v="0"/>
    <s v="Standard Class"/>
    <s v="LI-8537"/>
    <s v="Lilly Thompson"/>
    <x v="2"/>
    <x v="5"/>
    <x v="5"/>
    <x v="2"/>
    <x v="11"/>
    <n v="394.84"/>
    <n v="7"/>
    <n v="0.2"/>
    <n v="-5.35"/>
  </r>
  <r>
    <n v="8789"/>
    <s v="NZ-2021-651683"/>
    <x v="453"/>
    <d v="2021-09-22T00:00:00"/>
    <x v="1"/>
    <s v="First Class"/>
    <s v="LY-8034"/>
    <s v="Lynley Perrin"/>
    <x v="1"/>
    <x v="3"/>
    <x v="3"/>
    <x v="2"/>
    <x v="9"/>
    <n v="302.66000000000003"/>
    <n v="3"/>
    <n v="0.1"/>
    <n v="26.98"/>
  </r>
  <r>
    <n v="8790"/>
    <s v="NZ-2021-982105"/>
    <x v="972"/>
    <d v="2021-10-19T00:00:00"/>
    <x v="1"/>
    <s v="Second Class"/>
    <s v="JA-6617"/>
    <s v="Jacob Roberts"/>
    <x v="0"/>
    <x v="3"/>
    <x v="3"/>
    <x v="0"/>
    <x v="4"/>
    <n v="669.94"/>
    <n v="1"/>
    <n v="0.15"/>
    <n v="93.88"/>
  </r>
  <r>
    <n v="8791"/>
    <s v="NZ-2023-787522"/>
    <x v="155"/>
    <d v="2023-05-13T00:00:00"/>
    <x v="0"/>
    <s v="Same Day"/>
    <s v="WI-2349"/>
    <s v="William Cox"/>
    <x v="0"/>
    <x v="9"/>
    <x v="6"/>
    <x v="1"/>
    <x v="1"/>
    <n v="723.52"/>
    <n v="7"/>
    <n v="0.15"/>
    <n v="58.96"/>
  </r>
  <r>
    <n v="8792"/>
    <s v="NZ-2024-138239"/>
    <x v="413"/>
    <d v="2024-06-17T00:00:00"/>
    <x v="2"/>
    <s v="Same Day"/>
    <s v="LA-8995"/>
    <s v="Laura Rowe"/>
    <x v="1"/>
    <x v="9"/>
    <x v="6"/>
    <x v="0"/>
    <x v="10"/>
    <n v="590.1"/>
    <n v="8"/>
    <n v="0"/>
    <n v="85.77"/>
  </r>
  <r>
    <n v="8793"/>
    <s v="NZ-2025-794511"/>
    <x v="383"/>
    <d v="2025-02-04T00:00:00"/>
    <x v="3"/>
    <s v="Same Day"/>
    <s v="KA-3420"/>
    <s v="Karen Mann"/>
    <x v="1"/>
    <x v="4"/>
    <x v="4"/>
    <x v="2"/>
    <x v="9"/>
    <n v="1139.68"/>
    <n v="4"/>
    <n v="0.1"/>
    <n v="248.1"/>
  </r>
  <r>
    <n v="8794"/>
    <s v="NZ-2022-579816"/>
    <x v="492"/>
    <d v="2022-03-11T00:00:00"/>
    <x v="4"/>
    <s v="Second Class"/>
    <s v="KE-3084"/>
    <s v="Kelly Carson"/>
    <x v="0"/>
    <x v="0"/>
    <x v="0"/>
    <x v="1"/>
    <x v="1"/>
    <n v="385.05"/>
    <n v="10"/>
    <n v="0.2"/>
    <n v="9.3000000000000007"/>
  </r>
  <r>
    <n v="8795"/>
    <s v="NZ-2022-323699"/>
    <x v="1441"/>
    <d v="2022-11-12T00:00:00"/>
    <x v="4"/>
    <s v="First Class"/>
    <s v="VA-4390"/>
    <s v="Vanessa Edwards"/>
    <x v="1"/>
    <x v="8"/>
    <x v="8"/>
    <x v="1"/>
    <x v="1"/>
    <n v="715.33"/>
    <n v="8"/>
    <n v="0.2"/>
    <n v="123.04"/>
  </r>
  <r>
    <n v="8796"/>
    <s v="NZ-2023-779694"/>
    <x v="540"/>
    <d v="2023-07-07T00:00:00"/>
    <x v="0"/>
    <s v="First Class"/>
    <s v="BE-5736"/>
    <s v="Benjamin Taylor"/>
    <x v="0"/>
    <x v="9"/>
    <x v="6"/>
    <x v="2"/>
    <x v="5"/>
    <n v="104.26"/>
    <n v="1"/>
    <n v="0"/>
    <n v="12.7"/>
  </r>
  <r>
    <n v="8797"/>
    <s v="NZ-2023-389287"/>
    <x v="219"/>
    <d v="2023-11-13T00:00:00"/>
    <x v="0"/>
    <s v="Same Day"/>
    <s v="TH-6419"/>
    <s v="Thomas McIntyre-Graham"/>
    <x v="2"/>
    <x v="6"/>
    <x v="6"/>
    <x v="2"/>
    <x v="5"/>
    <n v="303.44"/>
    <n v="6"/>
    <n v="0.1"/>
    <n v="63.48"/>
  </r>
  <r>
    <n v="8798"/>
    <s v="NZ-2023-313015"/>
    <x v="1432"/>
    <d v="2023-05-31T00:00:00"/>
    <x v="0"/>
    <s v="Same Day"/>
    <s v="IA-9508"/>
    <s v="Ian Wallace"/>
    <x v="0"/>
    <x v="9"/>
    <x v="6"/>
    <x v="1"/>
    <x v="7"/>
    <n v="923.7"/>
    <n v="3"/>
    <n v="0.1"/>
    <n v="100.84"/>
  </r>
  <r>
    <n v="8799"/>
    <s v="NZ-2022-150877"/>
    <x v="633"/>
    <d v="2022-12-23T00:00:00"/>
    <x v="4"/>
    <s v="First Class"/>
    <s v="JA-5728"/>
    <s v="Jake Morris"/>
    <x v="0"/>
    <x v="2"/>
    <x v="2"/>
    <x v="1"/>
    <x v="3"/>
    <n v="1305.8399999999999"/>
    <n v="2"/>
    <n v="0.1"/>
    <n v="12.75"/>
  </r>
  <r>
    <n v="8800"/>
    <s v="NZ-2021-106302"/>
    <x v="214"/>
    <d v="2021-08-29T00:00:00"/>
    <x v="1"/>
    <s v="First Class"/>
    <s v="NI-6287"/>
    <s v="Nicholas Boon"/>
    <x v="1"/>
    <x v="8"/>
    <x v="8"/>
    <x v="2"/>
    <x v="9"/>
    <n v="162.68"/>
    <n v="3"/>
    <n v="0.2"/>
    <n v="27.98"/>
  </r>
  <r>
    <n v="8801"/>
    <s v="NZ-2025-575624"/>
    <x v="1075"/>
    <d v="2025-06-14T00:00:00"/>
    <x v="3"/>
    <s v="Second Class"/>
    <s v="AD-6872"/>
    <s v="Adam Stewart"/>
    <x v="1"/>
    <x v="2"/>
    <x v="2"/>
    <x v="1"/>
    <x v="8"/>
    <n v="124.44"/>
    <n v="8"/>
    <n v="0"/>
    <n v="31.8"/>
  </r>
  <r>
    <n v="8802"/>
    <s v="NZ-2024-786146"/>
    <x v="644"/>
    <d v="2024-10-16T00:00:00"/>
    <x v="2"/>
    <s v="Standard Class"/>
    <s v="JO-7416"/>
    <s v="Joshua Whyte-Tait"/>
    <x v="0"/>
    <x v="5"/>
    <x v="5"/>
    <x v="2"/>
    <x v="2"/>
    <n v="1289.6500000000001"/>
    <n v="9"/>
    <n v="0.15"/>
    <n v="30.66"/>
  </r>
  <r>
    <n v="8803"/>
    <s v="NZ-2023-957062"/>
    <x v="328"/>
    <d v="2023-01-30T00:00:00"/>
    <x v="0"/>
    <s v="First Class"/>
    <s v="VA-1529"/>
    <s v="Vanessa Berry"/>
    <x v="0"/>
    <x v="7"/>
    <x v="7"/>
    <x v="0"/>
    <x v="4"/>
    <n v="179.85"/>
    <n v="2"/>
    <n v="0.1"/>
    <n v="39.21"/>
  </r>
  <r>
    <n v="8804"/>
    <s v="NZ-2024-862117"/>
    <x v="170"/>
    <d v="2024-07-30T00:00:00"/>
    <x v="2"/>
    <s v="First Class"/>
    <s v="LU-3278"/>
    <s v="Lucas McFarlane"/>
    <x v="0"/>
    <x v="8"/>
    <x v="8"/>
    <x v="2"/>
    <x v="9"/>
    <n v="1483.22"/>
    <n v="3"/>
    <n v="0.2"/>
    <n v="2.06"/>
  </r>
  <r>
    <n v="8805"/>
    <s v="NZ-2021-529265"/>
    <x v="200"/>
    <d v="2021-11-03T00:00:00"/>
    <x v="1"/>
    <s v="Second Class"/>
    <s v="SC-3822"/>
    <s v="Scott Knight"/>
    <x v="2"/>
    <x v="7"/>
    <x v="7"/>
    <x v="1"/>
    <x v="1"/>
    <n v="112.34"/>
    <n v="9"/>
    <n v="0.2"/>
    <n v="5.58"/>
  </r>
  <r>
    <n v="8806"/>
    <s v="NZ-2025-429413"/>
    <x v="666"/>
    <d v="2025-05-12T00:00:00"/>
    <x v="3"/>
    <s v="Standard Class"/>
    <s v="IS-3968"/>
    <s v="Isla Burr"/>
    <x v="2"/>
    <x v="7"/>
    <x v="7"/>
    <x v="0"/>
    <x v="4"/>
    <n v="1408.59"/>
    <n v="8"/>
    <n v="0.2"/>
    <n v="162.22999999999999"/>
  </r>
  <r>
    <n v="8807"/>
    <s v="NZ-2024-717994"/>
    <x v="1300"/>
    <d v="2024-01-11T00:00:00"/>
    <x v="2"/>
    <s v="Second Class"/>
    <s v="JA-7526"/>
    <s v="Jayden Shannon"/>
    <x v="1"/>
    <x v="6"/>
    <x v="6"/>
    <x v="0"/>
    <x v="0"/>
    <n v="664.85"/>
    <n v="8"/>
    <n v="0"/>
    <n v="183.46"/>
  </r>
  <r>
    <n v="8808"/>
    <s v="NZ-2022-976866"/>
    <x v="1116"/>
    <d v="2022-01-09T00:00:00"/>
    <x v="4"/>
    <s v="First Class"/>
    <s v="JA-3112"/>
    <s v="Jason Marshall"/>
    <x v="0"/>
    <x v="5"/>
    <x v="5"/>
    <x v="2"/>
    <x v="2"/>
    <n v="212.66"/>
    <n v="10"/>
    <n v="0.1"/>
    <n v="24.56"/>
  </r>
  <r>
    <n v="8809"/>
    <s v="NZ-2021-841739"/>
    <x v="1315"/>
    <d v="2021-09-27T00:00:00"/>
    <x v="1"/>
    <s v="First Class"/>
    <s v="AL-3047"/>
    <s v="Alyssa Brooks"/>
    <x v="0"/>
    <x v="5"/>
    <x v="5"/>
    <x v="2"/>
    <x v="9"/>
    <n v="725.78"/>
    <n v="1"/>
    <n v="0.2"/>
    <n v="-5.63"/>
  </r>
  <r>
    <n v="8810"/>
    <s v="NZ-2025-629660"/>
    <x v="13"/>
    <d v="2025-03-03T00:00:00"/>
    <x v="3"/>
    <s v="Second Class"/>
    <s v="KY-2203"/>
    <s v="Kyle Jackson"/>
    <x v="1"/>
    <x v="9"/>
    <x v="6"/>
    <x v="2"/>
    <x v="5"/>
    <n v="849.45"/>
    <n v="8"/>
    <n v="0"/>
    <n v="166.43"/>
  </r>
  <r>
    <n v="8811"/>
    <s v="NZ-2023-966085"/>
    <x v="73"/>
    <d v="2023-04-04T00:00:00"/>
    <x v="0"/>
    <s v="First Class"/>
    <s v="DE-8519"/>
    <s v="Denise McLean"/>
    <x v="2"/>
    <x v="7"/>
    <x v="7"/>
    <x v="2"/>
    <x v="11"/>
    <n v="694.74"/>
    <n v="2"/>
    <n v="0"/>
    <n v="133.57"/>
  </r>
  <r>
    <n v="8812"/>
    <s v="NZ-2023-582401"/>
    <x v="1224"/>
    <d v="2023-12-06T00:00:00"/>
    <x v="0"/>
    <s v="First Class"/>
    <s v="AN-3884"/>
    <s v="Andrew Cooksley"/>
    <x v="1"/>
    <x v="6"/>
    <x v="6"/>
    <x v="1"/>
    <x v="3"/>
    <n v="411.5"/>
    <n v="5"/>
    <n v="0.1"/>
    <n v="43.11"/>
  </r>
  <r>
    <n v="8813"/>
    <s v="NZ-2024-748508"/>
    <x v="511"/>
    <d v="2024-04-25T00:00:00"/>
    <x v="2"/>
    <s v="Standard Class"/>
    <s v="OL-9843"/>
    <s v="Oliver Carroll"/>
    <x v="1"/>
    <x v="2"/>
    <x v="2"/>
    <x v="1"/>
    <x v="3"/>
    <n v="84.1"/>
    <n v="4"/>
    <n v="0.15"/>
    <n v="3.66"/>
  </r>
  <r>
    <n v="8814"/>
    <s v="NZ-2023-507207"/>
    <x v="1204"/>
    <d v="2023-06-20T00:00:00"/>
    <x v="0"/>
    <s v="Standard Class"/>
    <s v="RI-1587"/>
    <s v="Richard Robb"/>
    <x v="0"/>
    <x v="4"/>
    <x v="4"/>
    <x v="0"/>
    <x v="0"/>
    <n v="1295.29"/>
    <n v="2"/>
    <n v="0"/>
    <n v="202.57"/>
  </r>
  <r>
    <n v="8815"/>
    <s v="NZ-2022-728067"/>
    <x v="710"/>
    <d v="2022-06-30T00:00:00"/>
    <x v="4"/>
    <s v="Standard Class"/>
    <s v="AL-2882"/>
    <s v="Alison Barnes"/>
    <x v="2"/>
    <x v="6"/>
    <x v="6"/>
    <x v="0"/>
    <x v="4"/>
    <n v="561.91"/>
    <n v="5"/>
    <n v="0"/>
    <n v="120.8"/>
  </r>
  <r>
    <n v="8816"/>
    <s v="NZ-2023-133826"/>
    <x v="1330"/>
    <d v="2023-03-04T00:00:00"/>
    <x v="0"/>
    <s v="Same Day"/>
    <s v="NA-6984"/>
    <s v="Natalie Gilmore"/>
    <x v="1"/>
    <x v="3"/>
    <x v="3"/>
    <x v="1"/>
    <x v="1"/>
    <n v="684.6"/>
    <n v="9"/>
    <n v="0.2"/>
    <n v="42.06"/>
  </r>
  <r>
    <n v="8817"/>
    <s v="NZ-2025-131661"/>
    <x v="18"/>
    <d v="2025-07-14T00:00:00"/>
    <x v="3"/>
    <s v="Same Day"/>
    <s v="LA-8606"/>
    <s v="Laura Haines"/>
    <x v="0"/>
    <x v="7"/>
    <x v="7"/>
    <x v="2"/>
    <x v="5"/>
    <n v="877.05"/>
    <n v="9"/>
    <n v="0"/>
    <n v="21.55"/>
  </r>
  <r>
    <n v="8818"/>
    <s v="NZ-2024-685387"/>
    <x v="628"/>
    <d v="2024-01-31T00:00:00"/>
    <x v="2"/>
    <s v="Same Day"/>
    <s v="DE-2530"/>
    <s v="Denise Bird"/>
    <x v="2"/>
    <x v="5"/>
    <x v="5"/>
    <x v="1"/>
    <x v="3"/>
    <n v="515.78"/>
    <n v="8"/>
    <n v="0.1"/>
    <n v="32.25"/>
  </r>
  <r>
    <n v="8819"/>
    <s v="NZ-2023-972071"/>
    <x v="1133"/>
    <d v="2023-05-26T00:00:00"/>
    <x v="0"/>
    <s v="Second Class"/>
    <s v="GR-6913"/>
    <s v="Graeme Lamb"/>
    <x v="2"/>
    <x v="3"/>
    <x v="3"/>
    <x v="1"/>
    <x v="1"/>
    <n v="617.61"/>
    <n v="2"/>
    <n v="0.1"/>
    <n v="57.91"/>
  </r>
  <r>
    <n v="8820"/>
    <s v="NZ-2021-459585"/>
    <x v="1247"/>
    <d v="2021-10-14T00:00:00"/>
    <x v="1"/>
    <s v="Same Day"/>
    <s v="TR-9205"/>
    <s v="Tracey Burke-Newman"/>
    <x v="1"/>
    <x v="9"/>
    <x v="6"/>
    <x v="0"/>
    <x v="4"/>
    <n v="27.67"/>
    <n v="3"/>
    <n v="0.1"/>
    <n v="0.28000000000000003"/>
  </r>
  <r>
    <n v="8821"/>
    <s v="NZ-2025-691826"/>
    <x v="1071"/>
    <d v="2025-05-11T00:00:00"/>
    <x v="3"/>
    <s v="First Class"/>
    <s v="JO-3060"/>
    <s v="Joshua Short"/>
    <x v="1"/>
    <x v="8"/>
    <x v="8"/>
    <x v="1"/>
    <x v="7"/>
    <n v="712.54"/>
    <n v="9"/>
    <n v="0.1"/>
    <n v="8.44"/>
  </r>
  <r>
    <n v="8822"/>
    <s v="NZ-2024-219186"/>
    <x v="628"/>
    <d v="2024-01-27T00:00:00"/>
    <x v="2"/>
    <s v="Standard Class"/>
    <s v="JO-7403"/>
    <s v="John Adams"/>
    <x v="0"/>
    <x v="2"/>
    <x v="2"/>
    <x v="1"/>
    <x v="8"/>
    <n v="1325.2"/>
    <n v="9"/>
    <n v="0"/>
    <n v="328.87"/>
  </r>
  <r>
    <n v="8823"/>
    <s v="NZ-2023-304787"/>
    <x v="1151"/>
    <d v="2023-10-05T00:00:00"/>
    <x v="0"/>
    <s v="Same Day"/>
    <s v="GR-6191"/>
    <s v="Grace Mitchell"/>
    <x v="0"/>
    <x v="6"/>
    <x v="6"/>
    <x v="1"/>
    <x v="8"/>
    <n v="953.08"/>
    <n v="2"/>
    <n v="0.1"/>
    <n v="203.61"/>
  </r>
  <r>
    <n v="8824"/>
    <s v="NZ-2022-698486"/>
    <x v="380"/>
    <d v="2022-10-15T00:00:00"/>
    <x v="4"/>
    <s v="Standard Class"/>
    <s v="ED-4253"/>
    <s v="Edward Butler-Smith"/>
    <x v="0"/>
    <x v="1"/>
    <x v="1"/>
    <x v="0"/>
    <x v="4"/>
    <n v="1150.56"/>
    <n v="2"/>
    <n v="0.1"/>
    <n v="280.52999999999997"/>
  </r>
  <r>
    <n v="8825"/>
    <s v="NZ-2024-187163"/>
    <x v="291"/>
    <d v="2024-07-16T00:00:00"/>
    <x v="2"/>
    <s v="Same Day"/>
    <s v="LI-8243"/>
    <s v="Lisa Fulton"/>
    <x v="1"/>
    <x v="6"/>
    <x v="6"/>
    <x v="1"/>
    <x v="3"/>
    <n v="480.67"/>
    <n v="9"/>
    <n v="0.15"/>
    <n v="101.75"/>
  </r>
  <r>
    <n v="8826"/>
    <s v="NZ-2023-689672"/>
    <x v="746"/>
    <d v="2023-05-21T00:00:00"/>
    <x v="0"/>
    <s v="First Class"/>
    <s v="JE-3405"/>
    <s v="Jessica Marshall"/>
    <x v="1"/>
    <x v="8"/>
    <x v="8"/>
    <x v="1"/>
    <x v="3"/>
    <n v="1186.8499999999999"/>
    <n v="6"/>
    <n v="0"/>
    <n v="80.25"/>
  </r>
  <r>
    <n v="8827"/>
    <s v="NZ-2022-406556"/>
    <x v="802"/>
    <d v="2022-05-02T00:00:00"/>
    <x v="4"/>
    <s v="First Class"/>
    <s v="GE-8808"/>
    <s v="George Stewart"/>
    <x v="2"/>
    <x v="4"/>
    <x v="4"/>
    <x v="2"/>
    <x v="11"/>
    <n v="520.89"/>
    <n v="3"/>
    <n v="0.1"/>
    <n v="29.39"/>
  </r>
  <r>
    <n v="8828"/>
    <s v="NZ-2022-105675"/>
    <x v="1287"/>
    <d v="2022-09-26T00:00:00"/>
    <x v="4"/>
    <s v="First Class"/>
    <s v="AN-1638"/>
    <s v="Andrew Harris"/>
    <x v="1"/>
    <x v="3"/>
    <x v="3"/>
    <x v="1"/>
    <x v="8"/>
    <n v="879.28"/>
    <n v="4"/>
    <n v="0.2"/>
    <n v="168.34"/>
  </r>
  <r>
    <n v="8829"/>
    <s v="NZ-2024-444532"/>
    <x v="15"/>
    <d v="2024-06-25T00:00:00"/>
    <x v="2"/>
    <s v="Same Day"/>
    <s v="LA-3277"/>
    <s v="Lachlan Brown-Haines"/>
    <x v="0"/>
    <x v="9"/>
    <x v="6"/>
    <x v="0"/>
    <x v="0"/>
    <n v="277.91000000000003"/>
    <n v="6"/>
    <n v="0.1"/>
    <n v="41.64"/>
  </r>
  <r>
    <n v="8830"/>
    <s v="NZ-2024-134277"/>
    <x v="1415"/>
    <d v="2024-06-14T00:00:00"/>
    <x v="2"/>
    <s v="Same Day"/>
    <s v="RO-1927"/>
    <s v="Robyn Beattie"/>
    <x v="2"/>
    <x v="6"/>
    <x v="6"/>
    <x v="1"/>
    <x v="7"/>
    <n v="466.15"/>
    <n v="3"/>
    <n v="0.2"/>
    <n v="74.400000000000006"/>
  </r>
  <r>
    <n v="8831"/>
    <s v="NZ-2025-667693"/>
    <x v="664"/>
    <d v="2025-01-19T00:00:00"/>
    <x v="3"/>
    <s v="Same Day"/>
    <s v="NE-1228"/>
    <s v="Neville Doherty-Murphy"/>
    <x v="2"/>
    <x v="7"/>
    <x v="7"/>
    <x v="2"/>
    <x v="5"/>
    <n v="833.8"/>
    <n v="4"/>
    <n v="0.2"/>
    <n v="-2.73"/>
  </r>
  <r>
    <n v="8832"/>
    <s v="NZ-2023-453197"/>
    <x v="1307"/>
    <d v="2023-06-12T00:00:00"/>
    <x v="0"/>
    <s v="Same Day"/>
    <s v="AN-3129"/>
    <s v="Ann Carpenter"/>
    <x v="0"/>
    <x v="7"/>
    <x v="7"/>
    <x v="1"/>
    <x v="8"/>
    <n v="931.74"/>
    <n v="6"/>
    <n v="0.2"/>
    <n v="156.5"/>
  </r>
  <r>
    <n v="8833"/>
    <s v="NZ-2025-324355"/>
    <x v="574"/>
    <d v="2025-01-13T00:00:00"/>
    <x v="3"/>
    <s v="Same Day"/>
    <s v="KE-9911"/>
    <s v="Kevin Whyte"/>
    <x v="2"/>
    <x v="2"/>
    <x v="2"/>
    <x v="2"/>
    <x v="11"/>
    <n v="1483.61"/>
    <n v="3"/>
    <n v="0.2"/>
    <n v="286.64"/>
  </r>
  <r>
    <n v="8834"/>
    <s v="NZ-2025-810696"/>
    <x v="1170"/>
    <d v="2025-06-23T00:00:00"/>
    <x v="3"/>
    <s v="Same Day"/>
    <s v="DI-5356"/>
    <s v="Diane Cairns-Hayward"/>
    <x v="2"/>
    <x v="9"/>
    <x v="6"/>
    <x v="0"/>
    <x v="4"/>
    <n v="556.28"/>
    <n v="6"/>
    <n v="0"/>
    <n v="105.18"/>
  </r>
  <r>
    <n v="8835"/>
    <s v="NZ-2023-148441"/>
    <x v="1195"/>
    <d v="2023-06-07T00:00:00"/>
    <x v="0"/>
    <s v="Same Day"/>
    <s v="ER-2147"/>
    <s v="Eric Gaskin"/>
    <x v="1"/>
    <x v="7"/>
    <x v="7"/>
    <x v="2"/>
    <x v="5"/>
    <n v="927.58"/>
    <n v="3"/>
    <n v="0.2"/>
    <n v="-16.579999999999998"/>
  </r>
  <r>
    <n v="8836"/>
    <s v="NZ-2023-976572"/>
    <x v="223"/>
    <d v="2023-09-24T00:00:00"/>
    <x v="0"/>
    <s v="Same Day"/>
    <s v="DA-2620"/>
    <s v="David Dawick"/>
    <x v="1"/>
    <x v="7"/>
    <x v="7"/>
    <x v="0"/>
    <x v="0"/>
    <n v="841.37"/>
    <n v="3"/>
    <n v="0.1"/>
    <n v="26.64"/>
  </r>
  <r>
    <n v="8837"/>
    <s v="NZ-2024-418001"/>
    <x v="98"/>
    <d v="2024-03-19T00:00:00"/>
    <x v="2"/>
    <s v="Second Class"/>
    <s v="RI-7805"/>
    <s v="Richard Stewart"/>
    <x v="1"/>
    <x v="4"/>
    <x v="4"/>
    <x v="1"/>
    <x v="7"/>
    <n v="1390.26"/>
    <n v="2"/>
    <n v="0.1"/>
    <n v="166.93"/>
  </r>
  <r>
    <n v="8838"/>
    <s v="NZ-2021-258772"/>
    <x v="1017"/>
    <d v="2021-08-02T00:00:00"/>
    <x v="1"/>
    <s v="First Class"/>
    <s v="EL-4953"/>
    <s v="Elliot Scott-Bailey"/>
    <x v="0"/>
    <x v="3"/>
    <x v="3"/>
    <x v="0"/>
    <x v="6"/>
    <n v="63.45"/>
    <n v="9"/>
    <n v="0.15"/>
    <n v="5.61"/>
  </r>
  <r>
    <n v="8839"/>
    <s v="NZ-2023-936075"/>
    <x v="521"/>
    <d v="2023-09-18T00:00:00"/>
    <x v="0"/>
    <s v="First Class"/>
    <s v="JO-6195"/>
    <s v="Joanne Neilson"/>
    <x v="1"/>
    <x v="9"/>
    <x v="6"/>
    <x v="2"/>
    <x v="9"/>
    <n v="927.76"/>
    <n v="2"/>
    <n v="0.2"/>
    <n v="18.73"/>
  </r>
  <r>
    <n v="8840"/>
    <s v="NZ-2021-638525"/>
    <x v="336"/>
    <d v="2021-09-20T00:00:00"/>
    <x v="1"/>
    <s v="Standard Class"/>
    <s v="JA-5487"/>
    <s v="Jack Phillips"/>
    <x v="2"/>
    <x v="2"/>
    <x v="2"/>
    <x v="2"/>
    <x v="5"/>
    <n v="1012.99"/>
    <n v="9"/>
    <n v="0.1"/>
    <n v="93.01"/>
  </r>
  <r>
    <n v="8841"/>
    <s v="NZ-2024-638860"/>
    <x v="1402"/>
    <d v="2024-07-26T00:00:00"/>
    <x v="2"/>
    <s v="Same Day"/>
    <s v="BE-6519"/>
    <s v="Benjamin Aberhart"/>
    <x v="0"/>
    <x v="7"/>
    <x v="7"/>
    <x v="1"/>
    <x v="7"/>
    <n v="1397.56"/>
    <n v="7"/>
    <n v="0.15"/>
    <n v="180.08"/>
  </r>
  <r>
    <n v="8842"/>
    <s v="NZ-2023-670568"/>
    <x v="849"/>
    <d v="2023-12-20T00:00:00"/>
    <x v="0"/>
    <s v="Second Class"/>
    <s v="SH-4248"/>
    <s v="Shirley McLachlan"/>
    <x v="0"/>
    <x v="3"/>
    <x v="3"/>
    <x v="1"/>
    <x v="1"/>
    <n v="1022.89"/>
    <n v="5"/>
    <n v="0.2"/>
    <n v="117.67"/>
  </r>
  <r>
    <n v="8843"/>
    <s v="NZ-2022-155026"/>
    <x v="1078"/>
    <d v="2022-08-24T00:00:00"/>
    <x v="4"/>
    <s v="Second Class"/>
    <s v="LY-8118"/>
    <s v="Lynda Smith"/>
    <x v="0"/>
    <x v="7"/>
    <x v="7"/>
    <x v="0"/>
    <x v="10"/>
    <n v="405.05"/>
    <n v="7"/>
    <n v="0"/>
    <n v="28.8"/>
  </r>
  <r>
    <n v="8844"/>
    <s v="NZ-2022-315626"/>
    <x v="925"/>
    <d v="2022-06-16T00:00:00"/>
    <x v="4"/>
    <s v="First Class"/>
    <s v="JO-9305"/>
    <s v="Jonathan Spelman"/>
    <x v="0"/>
    <x v="3"/>
    <x v="3"/>
    <x v="2"/>
    <x v="5"/>
    <n v="470.76"/>
    <n v="3"/>
    <n v="0.1"/>
    <n v="91.48"/>
  </r>
  <r>
    <n v="8845"/>
    <s v="NZ-2023-945872"/>
    <x v="823"/>
    <d v="2023-03-06T00:00:00"/>
    <x v="0"/>
    <s v="Standard Class"/>
    <s v="CH-5327"/>
    <s v="Chloe Landon-Lane"/>
    <x v="0"/>
    <x v="3"/>
    <x v="3"/>
    <x v="1"/>
    <x v="7"/>
    <n v="363.42"/>
    <n v="1"/>
    <n v="0.2"/>
    <n v="72.900000000000006"/>
  </r>
  <r>
    <n v="8846"/>
    <s v="NZ-2024-572716"/>
    <x v="41"/>
    <d v="2024-09-18T00:00:00"/>
    <x v="2"/>
    <s v="Standard Class"/>
    <s v="KE-4467"/>
    <s v="Kerry Johnston-Gardner"/>
    <x v="0"/>
    <x v="9"/>
    <x v="6"/>
    <x v="0"/>
    <x v="6"/>
    <n v="1384.3"/>
    <n v="4"/>
    <n v="0"/>
    <n v="26.16"/>
  </r>
  <r>
    <n v="8847"/>
    <s v="NZ-2023-423613"/>
    <x v="960"/>
    <d v="2023-07-28T00:00:00"/>
    <x v="0"/>
    <s v="First Class"/>
    <s v="SU-2349"/>
    <s v="Suzanne Carson"/>
    <x v="1"/>
    <x v="7"/>
    <x v="7"/>
    <x v="0"/>
    <x v="10"/>
    <n v="515.35"/>
    <n v="5"/>
    <n v="0.2"/>
    <n v="41.26"/>
  </r>
  <r>
    <n v="8848"/>
    <s v="NZ-2023-898632"/>
    <x v="847"/>
    <d v="2023-08-25T00:00:00"/>
    <x v="0"/>
    <s v="Standard Class"/>
    <s v="WI-7659"/>
    <s v="William Peters-McGregor"/>
    <x v="0"/>
    <x v="8"/>
    <x v="8"/>
    <x v="1"/>
    <x v="8"/>
    <n v="143.69999999999999"/>
    <n v="9"/>
    <n v="0.15"/>
    <n v="13.23"/>
  </r>
  <r>
    <n v="8849"/>
    <s v="NZ-2023-725382"/>
    <x v="4"/>
    <d v="2023-05-21T00:00:00"/>
    <x v="0"/>
    <s v="Standard Class"/>
    <s v="TI-8310"/>
    <s v="Timothy Smith"/>
    <x v="2"/>
    <x v="1"/>
    <x v="1"/>
    <x v="1"/>
    <x v="1"/>
    <n v="1390.34"/>
    <n v="4"/>
    <n v="0"/>
    <n v="150.65"/>
  </r>
  <r>
    <n v="8850"/>
    <s v="NZ-2022-689242"/>
    <x v="1396"/>
    <d v="2022-03-21T00:00:00"/>
    <x v="4"/>
    <s v="Same Day"/>
    <s v="TR-4461"/>
    <s v="Trevor Coleman"/>
    <x v="0"/>
    <x v="3"/>
    <x v="3"/>
    <x v="0"/>
    <x v="0"/>
    <n v="1165.1400000000001"/>
    <n v="9"/>
    <n v="0.1"/>
    <n v="88.03"/>
  </r>
  <r>
    <n v="8851"/>
    <s v="NZ-2023-349416"/>
    <x v="697"/>
    <d v="2023-07-12T00:00:00"/>
    <x v="0"/>
    <s v="First Class"/>
    <s v="KA-8010"/>
    <s v="Karen Morris"/>
    <x v="2"/>
    <x v="2"/>
    <x v="2"/>
    <x v="1"/>
    <x v="8"/>
    <n v="345.45"/>
    <n v="7"/>
    <n v="0.1"/>
    <n v="23.94"/>
  </r>
  <r>
    <n v="8852"/>
    <s v="NZ-2025-819622"/>
    <x v="940"/>
    <d v="2025-01-04T00:00:00"/>
    <x v="3"/>
    <s v="First Class"/>
    <s v="AN-1848"/>
    <s v="Andrea Ham-Waugh"/>
    <x v="2"/>
    <x v="6"/>
    <x v="6"/>
    <x v="0"/>
    <x v="10"/>
    <n v="1308.5"/>
    <n v="7"/>
    <n v="0.15"/>
    <n v="10.44"/>
  </r>
  <r>
    <n v="8853"/>
    <s v="NZ-2023-593671"/>
    <x v="990"/>
    <d v="2023-01-28T00:00:00"/>
    <x v="0"/>
    <s v="Second Class"/>
    <s v="BL-7016"/>
    <s v="Blake Evans"/>
    <x v="2"/>
    <x v="5"/>
    <x v="5"/>
    <x v="1"/>
    <x v="1"/>
    <n v="495.66"/>
    <n v="5"/>
    <n v="0.15"/>
    <n v="101.1"/>
  </r>
  <r>
    <n v="8854"/>
    <s v="NZ-2023-300729"/>
    <x v="928"/>
    <d v="2023-08-09T00:00:00"/>
    <x v="0"/>
    <s v="Same Day"/>
    <s v="SA-1773"/>
    <s v="Sandra Gillespie-Kirk"/>
    <x v="1"/>
    <x v="8"/>
    <x v="8"/>
    <x v="0"/>
    <x v="4"/>
    <n v="1036.8499999999999"/>
    <n v="7"/>
    <n v="0.15"/>
    <n v="-3.04"/>
  </r>
  <r>
    <n v="8855"/>
    <s v="NZ-2024-487535"/>
    <x v="151"/>
    <d v="2024-09-09T00:00:00"/>
    <x v="2"/>
    <s v="Standard Class"/>
    <s v="NI-3811"/>
    <s v="Nicole Mason"/>
    <x v="0"/>
    <x v="2"/>
    <x v="2"/>
    <x v="2"/>
    <x v="11"/>
    <n v="793.85"/>
    <n v="6"/>
    <n v="0.15"/>
    <n v="162.80000000000001"/>
  </r>
  <r>
    <n v="8856"/>
    <s v="NZ-2025-803246"/>
    <x v="1219"/>
    <d v="2025-03-17T00:00:00"/>
    <x v="3"/>
    <s v="Same Day"/>
    <s v="WI-4532"/>
    <s v="William Chambers"/>
    <x v="0"/>
    <x v="8"/>
    <x v="8"/>
    <x v="1"/>
    <x v="8"/>
    <n v="915.69"/>
    <n v="10"/>
    <n v="0.2"/>
    <n v="11.89"/>
  </r>
  <r>
    <n v="8857"/>
    <s v="NZ-2021-681107"/>
    <x v="675"/>
    <d v="2021-09-12T00:00:00"/>
    <x v="1"/>
    <s v="Standard Class"/>
    <s v="NI-1785"/>
    <s v="Nicholas Price-Ward"/>
    <x v="0"/>
    <x v="4"/>
    <x v="4"/>
    <x v="1"/>
    <x v="1"/>
    <n v="776.69"/>
    <n v="9"/>
    <n v="0.2"/>
    <n v="159.49"/>
  </r>
  <r>
    <n v="8858"/>
    <s v="NZ-2021-217113"/>
    <x v="189"/>
    <d v="2021-10-13T00:00:00"/>
    <x v="1"/>
    <s v="Second Class"/>
    <s v="AN-8592"/>
    <s v="Anthony Campbell"/>
    <x v="1"/>
    <x v="2"/>
    <x v="2"/>
    <x v="0"/>
    <x v="4"/>
    <n v="887.34"/>
    <n v="5"/>
    <n v="0.2"/>
    <n v="24.38"/>
  </r>
  <r>
    <n v="8859"/>
    <s v="NZ-2021-161822"/>
    <x v="1069"/>
    <d v="2021-10-01T00:00:00"/>
    <x v="1"/>
    <s v="Same Day"/>
    <s v="MA-1522"/>
    <s v="Matthew Morris-Soper"/>
    <x v="0"/>
    <x v="9"/>
    <x v="6"/>
    <x v="0"/>
    <x v="4"/>
    <n v="1007.66"/>
    <n v="8"/>
    <n v="0"/>
    <n v="47.43"/>
  </r>
  <r>
    <n v="8860"/>
    <s v="NZ-2022-923327"/>
    <x v="563"/>
    <d v="2022-06-20T00:00:00"/>
    <x v="4"/>
    <s v="Second Class"/>
    <s v="SH-2485"/>
    <s v="Shannon Vercoe-Morris"/>
    <x v="2"/>
    <x v="2"/>
    <x v="2"/>
    <x v="2"/>
    <x v="2"/>
    <n v="611.11"/>
    <n v="7"/>
    <n v="0"/>
    <n v="12.63"/>
  </r>
  <r>
    <n v="8861"/>
    <s v="NZ-2024-951117"/>
    <x v="1119"/>
    <d v="2024-02-07T00:00:00"/>
    <x v="2"/>
    <s v="First Class"/>
    <s v="MA-7885"/>
    <s v="Maree Hughes-Smith"/>
    <x v="1"/>
    <x v="0"/>
    <x v="0"/>
    <x v="0"/>
    <x v="6"/>
    <n v="895.79"/>
    <n v="2"/>
    <n v="0.1"/>
    <n v="109.13"/>
  </r>
  <r>
    <n v="8862"/>
    <s v="NZ-2023-170034"/>
    <x v="669"/>
    <d v="2023-02-17T00:00:00"/>
    <x v="0"/>
    <s v="First Class"/>
    <s v="CH-1914"/>
    <s v="Christopher Thompson-Dalziel"/>
    <x v="1"/>
    <x v="8"/>
    <x v="8"/>
    <x v="2"/>
    <x v="11"/>
    <n v="423.13"/>
    <n v="3"/>
    <n v="0.1"/>
    <n v="45.51"/>
  </r>
  <r>
    <n v="8863"/>
    <s v="NZ-2023-147122"/>
    <x v="1430"/>
    <d v="2023-02-24T00:00:00"/>
    <x v="0"/>
    <s v="Standard Class"/>
    <s v="JA-3744"/>
    <s v="Jacqueline Lancaster"/>
    <x v="0"/>
    <x v="5"/>
    <x v="5"/>
    <x v="0"/>
    <x v="0"/>
    <n v="672.67"/>
    <n v="4"/>
    <n v="0"/>
    <n v="147.15"/>
  </r>
  <r>
    <n v="8864"/>
    <s v="NZ-2024-437213"/>
    <x v="1082"/>
    <d v="2024-05-23T00:00:00"/>
    <x v="2"/>
    <s v="Second Class"/>
    <s v="GA-5888"/>
    <s v="Gary Simpson"/>
    <x v="1"/>
    <x v="8"/>
    <x v="8"/>
    <x v="0"/>
    <x v="4"/>
    <n v="1222.81"/>
    <n v="10"/>
    <n v="0.15"/>
    <n v="11.01"/>
  </r>
  <r>
    <n v="8865"/>
    <s v="NZ-2023-676159"/>
    <x v="1135"/>
    <d v="2023-03-13T00:00:00"/>
    <x v="0"/>
    <s v="Standard Class"/>
    <s v="CH-8326"/>
    <s v="Christopher Hooper"/>
    <x v="1"/>
    <x v="0"/>
    <x v="0"/>
    <x v="0"/>
    <x v="10"/>
    <n v="1481.44"/>
    <n v="5"/>
    <n v="0.15"/>
    <n v="330.98"/>
  </r>
  <r>
    <n v="8866"/>
    <s v="NZ-2023-760140"/>
    <x v="979"/>
    <d v="2023-04-21T00:00:00"/>
    <x v="0"/>
    <s v="First Class"/>
    <s v="MI-3203"/>
    <s v="Mia McIsaac"/>
    <x v="0"/>
    <x v="3"/>
    <x v="3"/>
    <x v="2"/>
    <x v="5"/>
    <n v="736.72"/>
    <n v="10"/>
    <n v="0.2"/>
    <n v="-5.87"/>
  </r>
  <r>
    <n v="8867"/>
    <s v="NZ-2022-816310"/>
    <x v="118"/>
    <d v="2022-04-23T00:00:00"/>
    <x v="4"/>
    <s v="Same Day"/>
    <s v="AB-8034"/>
    <s v="Abigail Davies"/>
    <x v="0"/>
    <x v="8"/>
    <x v="8"/>
    <x v="1"/>
    <x v="3"/>
    <n v="769.49"/>
    <n v="5"/>
    <n v="0.2"/>
    <n v="163.24"/>
  </r>
  <r>
    <n v="8868"/>
    <s v="NZ-2021-402587"/>
    <x v="460"/>
    <d v="2021-10-13T00:00:00"/>
    <x v="1"/>
    <s v="First Class"/>
    <s v="NE-7344"/>
    <s v="Neil Carson"/>
    <x v="2"/>
    <x v="1"/>
    <x v="1"/>
    <x v="1"/>
    <x v="7"/>
    <n v="1230.5"/>
    <n v="5"/>
    <n v="0.1"/>
    <n v="108.44"/>
  </r>
  <r>
    <n v="8869"/>
    <s v="NZ-2023-728584"/>
    <x v="193"/>
    <d v="2023-06-03T00:00:00"/>
    <x v="0"/>
    <s v="Second Class"/>
    <s v="KE-8911"/>
    <s v="Kelly Hubbard"/>
    <x v="2"/>
    <x v="9"/>
    <x v="6"/>
    <x v="1"/>
    <x v="3"/>
    <n v="1333.73"/>
    <n v="1"/>
    <n v="0.15"/>
    <n v="112.81"/>
  </r>
  <r>
    <n v="8870"/>
    <s v="NZ-2025-150635"/>
    <x v="276"/>
    <d v="2025-07-03T00:00:00"/>
    <x v="3"/>
    <s v="Second Class"/>
    <s v="JO-2453"/>
    <s v="Joanne Patterson-Manson"/>
    <x v="0"/>
    <x v="7"/>
    <x v="7"/>
    <x v="2"/>
    <x v="9"/>
    <n v="231.31"/>
    <n v="9"/>
    <n v="0.2"/>
    <n v="1.1000000000000001"/>
  </r>
  <r>
    <n v="8871"/>
    <s v="NZ-2024-353244"/>
    <x v="1179"/>
    <d v="2024-12-06T00:00:00"/>
    <x v="2"/>
    <s v="Standard Class"/>
    <s v="NI-8321"/>
    <s v="Nicholas Ward"/>
    <x v="1"/>
    <x v="8"/>
    <x v="8"/>
    <x v="2"/>
    <x v="9"/>
    <n v="1239.52"/>
    <n v="4"/>
    <n v="0.1"/>
    <n v="11.35"/>
  </r>
  <r>
    <n v="8872"/>
    <s v="NZ-2024-487857"/>
    <x v="867"/>
    <d v="2024-08-11T00:00:00"/>
    <x v="2"/>
    <s v="Second Class"/>
    <s v="RA-4087"/>
    <s v="Raymond Christie"/>
    <x v="0"/>
    <x v="5"/>
    <x v="5"/>
    <x v="1"/>
    <x v="8"/>
    <n v="1374.4"/>
    <n v="7"/>
    <n v="0.2"/>
    <n v="111.78"/>
  </r>
  <r>
    <n v="8873"/>
    <s v="NZ-2022-272176"/>
    <x v="88"/>
    <d v="2022-09-26T00:00:00"/>
    <x v="4"/>
    <s v="Same Day"/>
    <s v="PA-7244"/>
    <s v="Pamela Anderson"/>
    <x v="1"/>
    <x v="0"/>
    <x v="0"/>
    <x v="1"/>
    <x v="8"/>
    <n v="789.63"/>
    <n v="9"/>
    <n v="0.2"/>
    <n v="21.19"/>
  </r>
  <r>
    <n v="8874"/>
    <s v="NZ-2022-255958"/>
    <x v="1001"/>
    <d v="2022-03-31T00:00:00"/>
    <x v="4"/>
    <s v="First Class"/>
    <s v="JO-5607"/>
    <s v="Joseph Brown"/>
    <x v="0"/>
    <x v="4"/>
    <x v="4"/>
    <x v="0"/>
    <x v="6"/>
    <n v="1440.13"/>
    <n v="8"/>
    <n v="0.15"/>
    <n v="127.06"/>
  </r>
  <r>
    <n v="8875"/>
    <s v="NZ-2023-867793"/>
    <x v="813"/>
    <d v="2023-08-03T00:00:00"/>
    <x v="0"/>
    <s v="Second Class"/>
    <s v="KA-3615"/>
    <s v="Karen Millar"/>
    <x v="2"/>
    <x v="9"/>
    <x v="6"/>
    <x v="1"/>
    <x v="3"/>
    <n v="1347.75"/>
    <n v="1"/>
    <n v="0.15"/>
    <n v="313.54000000000002"/>
  </r>
  <r>
    <n v="8876"/>
    <s v="NZ-2022-221244"/>
    <x v="1444"/>
    <d v="2022-08-20T00:00:00"/>
    <x v="4"/>
    <s v="Standard Class"/>
    <s v="TI-4785"/>
    <s v="Timothy Douglas-Campbell"/>
    <x v="1"/>
    <x v="3"/>
    <x v="3"/>
    <x v="0"/>
    <x v="4"/>
    <n v="1396.83"/>
    <n v="6"/>
    <n v="0"/>
    <n v="343.07"/>
  </r>
  <r>
    <n v="8877"/>
    <s v="NZ-2021-989606"/>
    <x v="930"/>
    <d v="2021-09-02T00:00:00"/>
    <x v="1"/>
    <s v="Same Day"/>
    <s v="JA-8956"/>
    <s v="James Black"/>
    <x v="2"/>
    <x v="3"/>
    <x v="3"/>
    <x v="1"/>
    <x v="7"/>
    <n v="1106.96"/>
    <n v="7"/>
    <n v="0.15"/>
    <n v="-14.46"/>
  </r>
  <r>
    <n v="8878"/>
    <s v="NZ-2022-462654"/>
    <x v="1159"/>
    <d v="2022-06-06T00:00:00"/>
    <x v="4"/>
    <s v="Second Class"/>
    <s v="PH-3209"/>
    <s v="Philip Strawbridge-Mitchell"/>
    <x v="1"/>
    <x v="5"/>
    <x v="5"/>
    <x v="0"/>
    <x v="0"/>
    <n v="495.94"/>
    <n v="6"/>
    <n v="0.2"/>
    <n v="10.57"/>
  </r>
  <r>
    <n v="8879"/>
    <s v="NZ-2023-879252"/>
    <x v="12"/>
    <d v="2023-10-26T00:00:00"/>
    <x v="0"/>
    <s v="Same Day"/>
    <s v="KE-4636"/>
    <s v="Kelly Coutts"/>
    <x v="1"/>
    <x v="5"/>
    <x v="5"/>
    <x v="2"/>
    <x v="5"/>
    <n v="758.65"/>
    <n v="6"/>
    <n v="0.15"/>
    <n v="42.69"/>
  </r>
  <r>
    <n v="8880"/>
    <s v="NZ-2024-674923"/>
    <x v="151"/>
    <d v="2024-09-10T00:00:00"/>
    <x v="2"/>
    <s v="Standard Class"/>
    <s v="TE-4321"/>
    <s v="Teresa Graham"/>
    <x v="1"/>
    <x v="4"/>
    <x v="4"/>
    <x v="2"/>
    <x v="2"/>
    <n v="1021.13"/>
    <n v="7"/>
    <n v="0.2"/>
    <n v="115.61"/>
  </r>
  <r>
    <n v="8881"/>
    <s v="NZ-2025-211458"/>
    <x v="825"/>
    <d v="2025-04-23T00:00:00"/>
    <x v="3"/>
    <s v="Same Day"/>
    <s v="RO-6133"/>
    <s v="Rosemary Godfrey"/>
    <x v="0"/>
    <x v="3"/>
    <x v="3"/>
    <x v="1"/>
    <x v="7"/>
    <n v="359.07"/>
    <n v="9"/>
    <n v="0.2"/>
    <n v="28.34"/>
  </r>
  <r>
    <n v="8882"/>
    <s v="NZ-2024-537148"/>
    <x v="781"/>
    <d v="2024-05-10T00:00:00"/>
    <x v="2"/>
    <s v="Second Class"/>
    <s v="ST-2493"/>
    <s v="Steven McKenna"/>
    <x v="1"/>
    <x v="5"/>
    <x v="5"/>
    <x v="1"/>
    <x v="7"/>
    <n v="642.52"/>
    <n v="5"/>
    <n v="0"/>
    <n v="86.03"/>
  </r>
  <r>
    <n v="8883"/>
    <s v="NZ-2022-217453"/>
    <x v="1347"/>
    <d v="2022-10-06T00:00:00"/>
    <x v="4"/>
    <s v="Standard Class"/>
    <s v="NI-6816"/>
    <s v="Nigel Phillips"/>
    <x v="2"/>
    <x v="1"/>
    <x v="1"/>
    <x v="2"/>
    <x v="2"/>
    <n v="552.63"/>
    <n v="8"/>
    <n v="0.1"/>
    <n v="62.09"/>
  </r>
  <r>
    <n v="8884"/>
    <s v="NZ-2024-718820"/>
    <x v="184"/>
    <d v="2024-07-04T00:00:00"/>
    <x v="2"/>
    <s v="Standard Class"/>
    <s v="GR-4916"/>
    <s v="Grant Patterson"/>
    <x v="1"/>
    <x v="6"/>
    <x v="6"/>
    <x v="2"/>
    <x v="2"/>
    <n v="1467.44"/>
    <n v="9"/>
    <n v="0.1"/>
    <n v="66.37"/>
  </r>
  <r>
    <n v="8885"/>
    <s v="NZ-2024-274882"/>
    <x v="1267"/>
    <d v="2024-07-25T00:00:00"/>
    <x v="2"/>
    <s v="First Class"/>
    <s v="EL-1308"/>
    <s v="Ella Terry"/>
    <x v="2"/>
    <x v="7"/>
    <x v="7"/>
    <x v="0"/>
    <x v="4"/>
    <n v="1206.6300000000001"/>
    <n v="1"/>
    <n v="0.1"/>
    <n v="278.01"/>
  </r>
  <r>
    <n v="8886"/>
    <s v="NZ-2024-646721"/>
    <x v="198"/>
    <d v="2024-01-22T00:00:00"/>
    <x v="2"/>
    <s v="Standard Class"/>
    <s v="BR-6393"/>
    <s v="Bruce Harris"/>
    <x v="0"/>
    <x v="2"/>
    <x v="2"/>
    <x v="2"/>
    <x v="2"/>
    <n v="649.84"/>
    <n v="1"/>
    <n v="0.1"/>
    <n v="54.6"/>
  </r>
  <r>
    <n v="8887"/>
    <s v="NZ-2021-201072"/>
    <x v="914"/>
    <d v="2021-08-25T00:00:00"/>
    <x v="1"/>
    <s v="Second Class"/>
    <s v="JO-8151"/>
    <s v="Joanna Humphrey-Rees"/>
    <x v="1"/>
    <x v="7"/>
    <x v="7"/>
    <x v="0"/>
    <x v="10"/>
    <n v="874.71"/>
    <n v="10"/>
    <n v="0.2"/>
    <n v="17.489999999999998"/>
  </r>
  <r>
    <n v="8888"/>
    <s v="NZ-2022-620326"/>
    <x v="311"/>
    <d v="2022-02-05T00:00:00"/>
    <x v="4"/>
    <s v="Same Day"/>
    <s v="DA-8071"/>
    <s v="David Mears"/>
    <x v="1"/>
    <x v="4"/>
    <x v="4"/>
    <x v="0"/>
    <x v="6"/>
    <n v="582.52"/>
    <n v="8"/>
    <n v="0.1"/>
    <n v="-1.1599999999999999"/>
  </r>
  <r>
    <n v="8889"/>
    <s v="NZ-2022-322666"/>
    <x v="108"/>
    <d v="2022-05-04T00:00:00"/>
    <x v="4"/>
    <s v="Standard Class"/>
    <s v="NI-9446"/>
    <s v="Nicholas O'Sullivan"/>
    <x v="1"/>
    <x v="0"/>
    <x v="0"/>
    <x v="0"/>
    <x v="0"/>
    <n v="266.64"/>
    <n v="5"/>
    <n v="0.2"/>
    <n v="-4.47"/>
  </r>
  <r>
    <n v="8890"/>
    <s v="NZ-2025-390427"/>
    <x v="1095"/>
    <d v="2025-05-26T00:00:00"/>
    <x v="3"/>
    <s v="Same Day"/>
    <s v="BR-1236"/>
    <s v="Britney Allerby"/>
    <x v="0"/>
    <x v="6"/>
    <x v="6"/>
    <x v="2"/>
    <x v="2"/>
    <n v="924.99"/>
    <n v="5"/>
    <n v="0.1"/>
    <n v="158.36000000000001"/>
  </r>
  <r>
    <n v="8891"/>
    <s v="NZ-2025-477636"/>
    <x v="111"/>
    <d v="2025-02-21T00:00:00"/>
    <x v="3"/>
    <s v="Same Day"/>
    <s v="SA-8963"/>
    <s v="Samuel Manning-Moore"/>
    <x v="1"/>
    <x v="1"/>
    <x v="1"/>
    <x v="0"/>
    <x v="0"/>
    <n v="1020.6"/>
    <n v="10"/>
    <n v="0.1"/>
    <n v="79.36"/>
  </r>
  <r>
    <n v="8892"/>
    <s v="NZ-2024-721708"/>
    <x v="801"/>
    <d v="2024-10-30T00:00:00"/>
    <x v="2"/>
    <s v="Standard Class"/>
    <s v="RY-8360"/>
    <s v="Ryan Bird"/>
    <x v="2"/>
    <x v="0"/>
    <x v="0"/>
    <x v="2"/>
    <x v="9"/>
    <n v="1054.68"/>
    <n v="8"/>
    <n v="0"/>
    <n v="193.97"/>
  </r>
  <r>
    <n v="8893"/>
    <s v="NZ-2022-624291"/>
    <x v="163"/>
    <d v="2022-08-01T00:00:00"/>
    <x v="4"/>
    <s v="Second Class"/>
    <s v="WI-2319"/>
    <s v="William Dunn"/>
    <x v="0"/>
    <x v="5"/>
    <x v="5"/>
    <x v="2"/>
    <x v="9"/>
    <n v="84.13"/>
    <n v="7"/>
    <n v="0.1"/>
    <n v="13.71"/>
  </r>
  <r>
    <n v="8894"/>
    <s v="NZ-2025-966458"/>
    <x v="750"/>
    <d v="2025-06-07T00:00:00"/>
    <x v="3"/>
    <s v="First Class"/>
    <s v="JU-6213"/>
    <s v="Julie Francis"/>
    <x v="0"/>
    <x v="1"/>
    <x v="1"/>
    <x v="1"/>
    <x v="1"/>
    <n v="311.79000000000002"/>
    <n v="4"/>
    <n v="0.1"/>
    <n v="50.03"/>
  </r>
  <r>
    <n v="8895"/>
    <s v="NZ-2025-875634"/>
    <x v="263"/>
    <d v="2025-05-10T00:00:00"/>
    <x v="3"/>
    <s v="Second Class"/>
    <s v="CH-1921"/>
    <s v="Christine Ferguson-Russell"/>
    <x v="0"/>
    <x v="8"/>
    <x v="8"/>
    <x v="1"/>
    <x v="3"/>
    <n v="539.66"/>
    <n v="6"/>
    <n v="0"/>
    <n v="70.48"/>
  </r>
  <r>
    <n v="8896"/>
    <s v="NZ-2022-252084"/>
    <x v="1215"/>
    <d v="2022-04-08T00:00:00"/>
    <x v="4"/>
    <s v="Same Day"/>
    <s v="EM-9479"/>
    <s v="Emily Woods"/>
    <x v="1"/>
    <x v="7"/>
    <x v="7"/>
    <x v="1"/>
    <x v="1"/>
    <n v="623.33000000000004"/>
    <n v="7"/>
    <n v="0.2"/>
    <n v="44.74"/>
  </r>
  <r>
    <n v="8897"/>
    <s v="NZ-2023-370669"/>
    <x v="522"/>
    <d v="2023-01-07T00:00:00"/>
    <x v="0"/>
    <s v="Standard Class"/>
    <s v="KI-4680"/>
    <s v="Kim Bary"/>
    <x v="1"/>
    <x v="4"/>
    <x v="4"/>
    <x v="1"/>
    <x v="8"/>
    <n v="1341.99"/>
    <n v="5"/>
    <n v="0.15"/>
    <n v="270.17"/>
  </r>
  <r>
    <n v="8898"/>
    <s v="NZ-2022-275145"/>
    <x v="489"/>
    <d v="2022-06-09T00:00:00"/>
    <x v="4"/>
    <s v="Second Class"/>
    <s v="SH-5508"/>
    <s v="Shane Bassett-Clarke"/>
    <x v="2"/>
    <x v="3"/>
    <x v="3"/>
    <x v="2"/>
    <x v="9"/>
    <n v="1281.1500000000001"/>
    <n v="1"/>
    <n v="0.1"/>
    <n v="189.94"/>
  </r>
  <r>
    <n v="8899"/>
    <s v="NZ-2024-837797"/>
    <x v="151"/>
    <d v="2024-09-07T00:00:00"/>
    <x v="2"/>
    <s v="Second Class"/>
    <s v="BE-4830"/>
    <s v="Benjamin Smith-Hoare"/>
    <x v="2"/>
    <x v="1"/>
    <x v="1"/>
    <x v="1"/>
    <x v="3"/>
    <n v="293.98"/>
    <n v="10"/>
    <n v="0"/>
    <n v="71.53"/>
  </r>
  <r>
    <n v="8900"/>
    <s v="NZ-2023-365654"/>
    <x v="179"/>
    <d v="2023-07-27T00:00:00"/>
    <x v="0"/>
    <s v="Standard Class"/>
    <s v="TY-6876"/>
    <s v="Tyler Campbell"/>
    <x v="0"/>
    <x v="6"/>
    <x v="6"/>
    <x v="0"/>
    <x v="6"/>
    <n v="830.09"/>
    <n v="2"/>
    <n v="0.2"/>
    <n v="178.91"/>
  </r>
  <r>
    <n v="8901"/>
    <s v="NZ-2025-656289"/>
    <x v="1334"/>
    <d v="2025-03-14T00:00:00"/>
    <x v="3"/>
    <s v="Standard Class"/>
    <s v="MA-2466"/>
    <s v="Martin Turner"/>
    <x v="2"/>
    <x v="4"/>
    <x v="4"/>
    <x v="1"/>
    <x v="1"/>
    <n v="698.27"/>
    <n v="9"/>
    <n v="0"/>
    <n v="59.46"/>
  </r>
  <r>
    <n v="8902"/>
    <s v="NZ-2022-805241"/>
    <x v="982"/>
    <d v="2022-04-20T00:00:00"/>
    <x v="4"/>
    <s v="Standard Class"/>
    <s v="CH-3016"/>
    <s v="Charlotte Kelly"/>
    <x v="2"/>
    <x v="7"/>
    <x v="7"/>
    <x v="2"/>
    <x v="5"/>
    <n v="1029.9000000000001"/>
    <n v="5"/>
    <n v="0.15"/>
    <n v="140.12"/>
  </r>
  <r>
    <n v="8903"/>
    <s v="NZ-2022-156823"/>
    <x v="16"/>
    <d v="2022-06-19T00:00:00"/>
    <x v="4"/>
    <s v="Second Class"/>
    <s v="CH-1634"/>
    <s v="Christopher McDonald"/>
    <x v="1"/>
    <x v="7"/>
    <x v="7"/>
    <x v="1"/>
    <x v="7"/>
    <n v="1024.2"/>
    <n v="4"/>
    <n v="0"/>
    <n v="242.44"/>
  </r>
  <r>
    <n v="8904"/>
    <s v="NZ-2023-651071"/>
    <x v="78"/>
    <d v="2023-05-11T00:00:00"/>
    <x v="0"/>
    <s v="Second Class"/>
    <s v="KA-7458"/>
    <s v="Karen York-Poole"/>
    <x v="1"/>
    <x v="3"/>
    <x v="3"/>
    <x v="2"/>
    <x v="9"/>
    <n v="402.8"/>
    <n v="10"/>
    <n v="0.1"/>
    <n v="31.58"/>
  </r>
  <r>
    <n v="8905"/>
    <s v="NZ-2023-119806"/>
    <x v="626"/>
    <d v="2023-12-26T00:00:00"/>
    <x v="0"/>
    <s v="First Class"/>
    <s v="AN-8648"/>
    <s v="Angus Conway"/>
    <x v="1"/>
    <x v="5"/>
    <x v="5"/>
    <x v="2"/>
    <x v="9"/>
    <n v="189.82"/>
    <n v="8"/>
    <n v="0.15"/>
    <n v="3.71"/>
  </r>
  <r>
    <n v="8906"/>
    <s v="NZ-2022-755576"/>
    <x v="737"/>
    <d v="2022-10-13T00:00:00"/>
    <x v="4"/>
    <s v="Standard Class"/>
    <s v="JA-3502"/>
    <s v="Jacob McFarlane"/>
    <x v="2"/>
    <x v="4"/>
    <x v="4"/>
    <x v="2"/>
    <x v="5"/>
    <n v="77.97"/>
    <n v="4"/>
    <n v="0.1"/>
    <n v="9.65"/>
  </r>
  <r>
    <n v="8907"/>
    <s v="NZ-2023-844337"/>
    <x v="542"/>
    <d v="2023-11-08T00:00:00"/>
    <x v="0"/>
    <s v="Second Class"/>
    <s v="TE-6684"/>
    <s v="Tessa Reardon"/>
    <x v="2"/>
    <x v="9"/>
    <x v="6"/>
    <x v="2"/>
    <x v="9"/>
    <n v="549.59"/>
    <n v="8"/>
    <n v="0.1"/>
    <n v="26.54"/>
  </r>
  <r>
    <n v="8908"/>
    <s v="NZ-2023-926836"/>
    <x v="1226"/>
    <d v="2023-02-16T00:00:00"/>
    <x v="0"/>
    <s v="Same Day"/>
    <s v="SO-6074"/>
    <s v="Sophie Jensen"/>
    <x v="0"/>
    <x v="6"/>
    <x v="6"/>
    <x v="2"/>
    <x v="2"/>
    <n v="297.63"/>
    <n v="10"/>
    <n v="0"/>
    <n v="0.56000000000000005"/>
  </r>
  <r>
    <n v="8909"/>
    <s v="NZ-2022-243749"/>
    <x v="544"/>
    <d v="2022-10-17T00:00:00"/>
    <x v="4"/>
    <s v="Second Class"/>
    <s v="JA-7793"/>
    <s v="Jade Gray"/>
    <x v="2"/>
    <x v="1"/>
    <x v="1"/>
    <x v="1"/>
    <x v="7"/>
    <n v="1344"/>
    <n v="2"/>
    <n v="0.1"/>
    <n v="63.45"/>
  </r>
  <r>
    <n v="8910"/>
    <s v="NZ-2023-187588"/>
    <x v="959"/>
    <d v="2023-07-09T00:00:00"/>
    <x v="0"/>
    <s v="Same Day"/>
    <s v="KA-1170"/>
    <s v="Kauri Jennings"/>
    <x v="2"/>
    <x v="6"/>
    <x v="6"/>
    <x v="2"/>
    <x v="5"/>
    <n v="664.19"/>
    <n v="9"/>
    <n v="0.1"/>
    <n v="7.58"/>
  </r>
  <r>
    <n v="8911"/>
    <s v="NZ-2024-478275"/>
    <x v="903"/>
    <d v="2024-11-18T00:00:00"/>
    <x v="2"/>
    <s v="First Class"/>
    <s v="JO-8956"/>
    <s v="John Dunn"/>
    <x v="2"/>
    <x v="1"/>
    <x v="1"/>
    <x v="1"/>
    <x v="1"/>
    <n v="1426.59"/>
    <n v="9"/>
    <n v="0.2"/>
    <n v="77.739999999999995"/>
  </r>
  <r>
    <n v="8912"/>
    <s v="NZ-2022-601855"/>
    <x v="860"/>
    <d v="2022-06-27T00:00:00"/>
    <x v="4"/>
    <s v="Second Class"/>
    <s v="CH-7285"/>
    <s v="Christopher Batchelar"/>
    <x v="2"/>
    <x v="3"/>
    <x v="3"/>
    <x v="2"/>
    <x v="5"/>
    <n v="163.02000000000001"/>
    <n v="9"/>
    <n v="0.1"/>
    <n v="17.170000000000002"/>
  </r>
  <r>
    <n v="8913"/>
    <s v="NZ-2024-195863"/>
    <x v="1263"/>
    <d v="2024-04-22T00:00:00"/>
    <x v="2"/>
    <s v="First Class"/>
    <s v="ED-3225"/>
    <s v="Edward Esson-Martin"/>
    <x v="2"/>
    <x v="9"/>
    <x v="6"/>
    <x v="1"/>
    <x v="7"/>
    <n v="25.43"/>
    <n v="2"/>
    <n v="0.1"/>
    <n v="4.3"/>
  </r>
  <r>
    <n v="8914"/>
    <s v="NZ-2022-573295"/>
    <x v="613"/>
    <d v="2022-02-20T00:00:00"/>
    <x v="4"/>
    <s v="Standard Class"/>
    <s v="HA-6602"/>
    <s v="Hayley Fisher"/>
    <x v="0"/>
    <x v="4"/>
    <x v="4"/>
    <x v="1"/>
    <x v="1"/>
    <n v="1055.8"/>
    <n v="9"/>
    <n v="0.2"/>
    <n v="129.77000000000001"/>
  </r>
  <r>
    <n v="8915"/>
    <s v="NZ-2021-871767"/>
    <x v="59"/>
    <d v="2021-11-18T00:00:00"/>
    <x v="1"/>
    <s v="First Class"/>
    <s v="ST-3173"/>
    <s v="Stephen Parkes"/>
    <x v="1"/>
    <x v="4"/>
    <x v="4"/>
    <x v="0"/>
    <x v="10"/>
    <n v="681.7"/>
    <n v="6"/>
    <n v="0.1"/>
    <n v="161.77000000000001"/>
  </r>
  <r>
    <n v="8916"/>
    <s v="NZ-2023-208785"/>
    <x v="1050"/>
    <d v="2023-12-20T00:00:00"/>
    <x v="0"/>
    <s v="Second Class"/>
    <s v="PA-7337"/>
    <s v="Paul Huddleston"/>
    <x v="1"/>
    <x v="7"/>
    <x v="7"/>
    <x v="2"/>
    <x v="2"/>
    <n v="275.14"/>
    <n v="7"/>
    <n v="0.2"/>
    <n v="30.11"/>
  </r>
  <r>
    <n v="8917"/>
    <s v="NZ-2022-437210"/>
    <x v="132"/>
    <d v="2022-07-27T00:00:00"/>
    <x v="4"/>
    <s v="Standard Class"/>
    <s v="BR-6369"/>
    <s v="Brooke Craig-Gray"/>
    <x v="0"/>
    <x v="3"/>
    <x v="3"/>
    <x v="2"/>
    <x v="9"/>
    <n v="830.42"/>
    <n v="9"/>
    <n v="0.15"/>
    <n v="76.36"/>
  </r>
  <r>
    <n v="8918"/>
    <s v="NZ-2022-512666"/>
    <x v="871"/>
    <d v="2022-01-25T00:00:00"/>
    <x v="4"/>
    <s v="Same Day"/>
    <s v="RO-3604"/>
    <s v="Robert McLean"/>
    <x v="0"/>
    <x v="5"/>
    <x v="5"/>
    <x v="2"/>
    <x v="11"/>
    <n v="1153.98"/>
    <n v="2"/>
    <n v="0.2"/>
    <n v="39.9"/>
  </r>
  <r>
    <n v="8919"/>
    <s v="NZ-2022-638704"/>
    <x v="1031"/>
    <d v="2022-12-26T00:00:00"/>
    <x v="4"/>
    <s v="First Class"/>
    <s v="RA-7467"/>
    <s v="Raymond Ellery"/>
    <x v="0"/>
    <x v="0"/>
    <x v="0"/>
    <x v="0"/>
    <x v="6"/>
    <n v="305.77999999999997"/>
    <n v="2"/>
    <n v="0.15"/>
    <n v="60.53"/>
  </r>
  <r>
    <n v="8920"/>
    <s v="NZ-2025-799463"/>
    <x v="45"/>
    <d v="2025-03-09T00:00:00"/>
    <x v="3"/>
    <s v="Second Class"/>
    <s v="SH-2371"/>
    <s v="Shannon Sullivan-Webb"/>
    <x v="2"/>
    <x v="5"/>
    <x v="5"/>
    <x v="2"/>
    <x v="9"/>
    <n v="416.83"/>
    <n v="8"/>
    <n v="0.15"/>
    <n v="79.31"/>
  </r>
  <r>
    <n v="8921"/>
    <s v="NZ-2022-631523"/>
    <x v="497"/>
    <d v="2022-02-17T00:00:00"/>
    <x v="4"/>
    <s v="Second Class"/>
    <s v="DA-9160"/>
    <s v="David Croad-Stokes"/>
    <x v="2"/>
    <x v="0"/>
    <x v="0"/>
    <x v="0"/>
    <x v="10"/>
    <n v="1246.06"/>
    <n v="8"/>
    <n v="0.15"/>
    <n v="-4.37"/>
  </r>
  <r>
    <n v="8922"/>
    <s v="NZ-2023-501315"/>
    <x v="610"/>
    <d v="2024-01-03T00:00:00"/>
    <x v="2"/>
    <s v="Second Class"/>
    <s v="JA-3080"/>
    <s v="Jack Smith"/>
    <x v="2"/>
    <x v="1"/>
    <x v="1"/>
    <x v="2"/>
    <x v="11"/>
    <n v="908.42"/>
    <n v="1"/>
    <n v="0.15"/>
    <n v="77.8"/>
  </r>
  <r>
    <n v="8923"/>
    <s v="NZ-2024-237681"/>
    <x v="534"/>
    <d v="2024-05-21T00:00:00"/>
    <x v="2"/>
    <s v="Same Day"/>
    <s v="CH-8964"/>
    <s v="Chloe Gill"/>
    <x v="0"/>
    <x v="1"/>
    <x v="1"/>
    <x v="1"/>
    <x v="8"/>
    <n v="385.37"/>
    <n v="3"/>
    <n v="0.15"/>
    <n v="15.75"/>
  </r>
  <r>
    <n v="8924"/>
    <s v="NZ-2022-327012"/>
    <x v="1251"/>
    <d v="2022-03-12T00:00:00"/>
    <x v="4"/>
    <s v="Same Day"/>
    <s v="PA-1559"/>
    <s v="Paul Gibb"/>
    <x v="2"/>
    <x v="4"/>
    <x v="4"/>
    <x v="1"/>
    <x v="3"/>
    <n v="1301.48"/>
    <n v="3"/>
    <n v="0"/>
    <n v="236.59"/>
  </r>
  <r>
    <n v="8925"/>
    <s v="NZ-2023-739960"/>
    <x v="1153"/>
    <d v="2023-03-07T00:00:00"/>
    <x v="0"/>
    <s v="Same Day"/>
    <s v="BR-5388"/>
    <s v="Bruce Way"/>
    <x v="1"/>
    <x v="2"/>
    <x v="2"/>
    <x v="2"/>
    <x v="5"/>
    <n v="858"/>
    <n v="5"/>
    <n v="0.15"/>
    <n v="106.18"/>
  </r>
  <r>
    <n v="8926"/>
    <s v="NZ-2023-541728"/>
    <x v="1434"/>
    <d v="2023-07-08T00:00:00"/>
    <x v="0"/>
    <s v="Second Class"/>
    <s v="PA-7481"/>
    <s v="Paul Neal"/>
    <x v="1"/>
    <x v="5"/>
    <x v="5"/>
    <x v="2"/>
    <x v="9"/>
    <n v="1243.2"/>
    <n v="4"/>
    <n v="0"/>
    <n v="231.27"/>
  </r>
  <r>
    <n v="8927"/>
    <s v="NZ-2023-525035"/>
    <x v="610"/>
    <d v="2024-01-01T00:00:00"/>
    <x v="2"/>
    <s v="Second Class"/>
    <s v="SO-8275"/>
    <s v="Sophie Morris-Jackson"/>
    <x v="2"/>
    <x v="3"/>
    <x v="3"/>
    <x v="1"/>
    <x v="7"/>
    <n v="87"/>
    <n v="4"/>
    <n v="0.1"/>
    <n v="13.33"/>
  </r>
  <r>
    <n v="8928"/>
    <s v="NZ-2021-547195"/>
    <x v="724"/>
    <d v="2021-12-21T00:00:00"/>
    <x v="1"/>
    <s v="First Class"/>
    <s v="LE-9298"/>
    <s v="Leo Kendall-Robson"/>
    <x v="1"/>
    <x v="2"/>
    <x v="2"/>
    <x v="0"/>
    <x v="0"/>
    <n v="1333.7"/>
    <n v="3"/>
    <n v="0.15"/>
    <n v="158.53"/>
  </r>
  <r>
    <n v="8929"/>
    <s v="NZ-2025-621425"/>
    <x v="18"/>
    <d v="2025-07-13T00:00:00"/>
    <x v="3"/>
    <s v="First Class"/>
    <s v="SI-3710"/>
    <s v="Simon Carr-Wallace"/>
    <x v="1"/>
    <x v="5"/>
    <x v="5"/>
    <x v="1"/>
    <x v="3"/>
    <n v="940"/>
    <n v="9"/>
    <n v="0.15"/>
    <n v="116.47"/>
  </r>
  <r>
    <n v="8930"/>
    <s v="NZ-2024-512513"/>
    <x v="146"/>
    <d v="2024-05-31T00:00:00"/>
    <x v="2"/>
    <s v="First Class"/>
    <s v="HA-8721"/>
    <s v="Hayden Brown"/>
    <x v="1"/>
    <x v="1"/>
    <x v="1"/>
    <x v="0"/>
    <x v="6"/>
    <n v="1186.52"/>
    <n v="4"/>
    <n v="0.15"/>
    <n v="136.81"/>
  </r>
  <r>
    <n v="8931"/>
    <s v="NZ-2024-322006"/>
    <x v="62"/>
    <d v="2024-03-20T00:00:00"/>
    <x v="2"/>
    <s v="Standard Class"/>
    <s v="SA-9943"/>
    <s v="Sarah Lee"/>
    <x v="0"/>
    <x v="2"/>
    <x v="2"/>
    <x v="0"/>
    <x v="10"/>
    <n v="410.17"/>
    <n v="2"/>
    <n v="0.1"/>
    <n v="48.32"/>
  </r>
  <r>
    <n v="8932"/>
    <s v="NZ-2024-513009"/>
    <x v="493"/>
    <d v="2024-12-03T00:00:00"/>
    <x v="2"/>
    <s v="Second Class"/>
    <s v="SO-7169"/>
    <s v="Sofia Knox"/>
    <x v="1"/>
    <x v="8"/>
    <x v="8"/>
    <x v="2"/>
    <x v="2"/>
    <n v="840.63"/>
    <n v="9"/>
    <n v="0.2"/>
    <n v="9.5299999999999994"/>
  </r>
  <r>
    <n v="8933"/>
    <s v="NZ-2021-419606"/>
    <x v="141"/>
    <d v="2021-08-15T00:00:00"/>
    <x v="1"/>
    <s v="Standard Class"/>
    <s v="MA-8423"/>
    <s v="Mark Maxwell-Patchett"/>
    <x v="1"/>
    <x v="0"/>
    <x v="0"/>
    <x v="2"/>
    <x v="9"/>
    <n v="1002.14"/>
    <n v="5"/>
    <n v="0.15"/>
    <n v="168.64"/>
  </r>
  <r>
    <n v="8934"/>
    <s v="NZ-2022-607298"/>
    <x v="882"/>
    <d v="2022-05-20T00:00:00"/>
    <x v="4"/>
    <s v="Same Day"/>
    <s v="ZO-2960"/>
    <s v="Zoe Bailey"/>
    <x v="0"/>
    <x v="2"/>
    <x v="2"/>
    <x v="0"/>
    <x v="0"/>
    <n v="1277.04"/>
    <n v="6"/>
    <n v="0"/>
    <n v="75.36"/>
  </r>
  <r>
    <n v="8935"/>
    <s v="NZ-2024-815104"/>
    <x v="641"/>
    <d v="2024-12-14T00:00:00"/>
    <x v="2"/>
    <s v="First Class"/>
    <s v="MI-6953"/>
    <s v="Michael Morris"/>
    <x v="2"/>
    <x v="8"/>
    <x v="8"/>
    <x v="2"/>
    <x v="9"/>
    <n v="215.09"/>
    <n v="7"/>
    <n v="0"/>
    <n v="29.72"/>
  </r>
  <r>
    <n v="8936"/>
    <s v="NZ-2024-873775"/>
    <x v="1352"/>
    <d v="2024-04-22T00:00:00"/>
    <x v="2"/>
    <s v="Standard Class"/>
    <s v="JA-3799"/>
    <s v="Jared Munro-Gullery"/>
    <x v="0"/>
    <x v="1"/>
    <x v="1"/>
    <x v="2"/>
    <x v="2"/>
    <n v="1119.0999999999999"/>
    <n v="2"/>
    <n v="0.2"/>
    <n v="205.71"/>
  </r>
  <r>
    <n v="8937"/>
    <s v="NZ-2022-312155"/>
    <x v="647"/>
    <d v="2022-03-24T00:00:00"/>
    <x v="4"/>
    <s v="First Class"/>
    <s v="OL-7709"/>
    <s v="Olivia Marsh"/>
    <x v="0"/>
    <x v="6"/>
    <x v="6"/>
    <x v="1"/>
    <x v="1"/>
    <n v="153.25"/>
    <n v="9"/>
    <n v="0.15"/>
    <n v="10.89"/>
  </r>
  <r>
    <n v="8938"/>
    <s v="NZ-2022-266771"/>
    <x v="1324"/>
    <d v="2022-03-25T00:00:00"/>
    <x v="4"/>
    <s v="First Class"/>
    <s v="DO-2131"/>
    <s v="Douglas Perano"/>
    <x v="2"/>
    <x v="9"/>
    <x v="6"/>
    <x v="1"/>
    <x v="1"/>
    <n v="1017.94"/>
    <n v="3"/>
    <n v="0"/>
    <n v="156.66999999999999"/>
  </r>
  <r>
    <n v="8939"/>
    <s v="NZ-2025-296897"/>
    <x v="1203"/>
    <d v="2025-01-18T00:00:00"/>
    <x v="3"/>
    <s v="Second Class"/>
    <s v="LI-2250"/>
    <s v="Liam Stace"/>
    <x v="2"/>
    <x v="0"/>
    <x v="0"/>
    <x v="0"/>
    <x v="10"/>
    <n v="1468.09"/>
    <n v="8"/>
    <n v="0.1"/>
    <n v="284.73"/>
  </r>
  <r>
    <n v="8940"/>
    <s v="NZ-2024-877930"/>
    <x v="640"/>
    <d v="2024-09-11T00:00:00"/>
    <x v="2"/>
    <s v="Standard Class"/>
    <s v="SU-7216"/>
    <s v="Susan Bell"/>
    <x v="2"/>
    <x v="1"/>
    <x v="1"/>
    <x v="0"/>
    <x v="4"/>
    <n v="252.43"/>
    <n v="9"/>
    <n v="0.1"/>
    <n v="42"/>
  </r>
  <r>
    <n v="8941"/>
    <s v="NZ-2021-716671"/>
    <x v="284"/>
    <d v="2021-10-20T00:00:00"/>
    <x v="1"/>
    <s v="Standard Class"/>
    <s v="JO-8350"/>
    <s v="John Simmons-Spelman"/>
    <x v="1"/>
    <x v="4"/>
    <x v="4"/>
    <x v="2"/>
    <x v="9"/>
    <n v="1145.76"/>
    <n v="3"/>
    <n v="0.1"/>
    <n v="234.82"/>
  </r>
  <r>
    <n v="8942"/>
    <s v="NZ-2022-552583"/>
    <x v="938"/>
    <d v="2022-03-01T00:00:00"/>
    <x v="4"/>
    <s v="First Class"/>
    <s v="DE-5052"/>
    <s v="Debra Carson"/>
    <x v="2"/>
    <x v="2"/>
    <x v="2"/>
    <x v="2"/>
    <x v="11"/>
    <n v="955.97"/>
    <n v="8"/>
    <n v="0"/>
    <n v="42.28"/>
  </r>
  <r>
    <n v="8943"/>
    <s v="NZ-2024-284960"/>
    <x v="839"/>
    <d v="2024-03-19T00:00:00"/>
    <x v="2"/>
    <s v="First Class"/>
    <s v="RI-4997"/>
    <s v="Richard McMahon"/>
    <x v="2"/>
    <x v="9"/>
    <x v="6"/>
    <x v="2"/>
    <x v="9"/>
    <n v="854.23"/>
    <n v="8"/>
    <n v="0.15"/>
    <n v="52.73"/>
  </r>
  <r>
    <n v="8944"/>
    <s v="NZ-2023-980020"/>
    <x v="562"/>
    <d v="2023-03-06T00:00:00"/>
    <x v="0"/>
    <s v="Second Class"/>
    <s v="JE-2498"/>
    <s v="Jesse Brown"/>
    <x v="2"/>
    <x v="4"/>
    <x v="4"/>
    <x v="2"/>
    <x v="2"/>
    <n v="370.09"/>
    <n v="6"/>
    <n v="0.15"/>
    <n v="77.69"/>
  </r>
  <r>
    <n v="8945"/>
    <s v="NZ-2023-384067"/>
    <x v="1249"/>
    <d v="2023-08-15T00:00:00"/>
    <x v="0"/>
    <s v="Second Class"/>
    <s v="JO-7324"/>
    <s v="Joseph Smith"/>
    <x v="0"/>
    <x v="3"/>
    <x v="3"/>
    <x v="2"/>
    <x v="11"/>
    <n v="926.81"/>
    <n v="1"/>
    <n v="0.15"/>
    <n v="170.51"/>
  </r>
  <r>
    <n v="8946"/>
    <s v="NZ-2024-445454"/>
    <x v="661"/>
    <d v="2024-02-20T00:00:00"/>
    <x v="2"/>
    <s v="Second Class"/>
    <s v="SH-2414"/>
    <s v="Shane Harris"/>
    <x v="0"/>
    <x v="2"/>
    <x v="2"/>
    <x v="0"/>
    <x v="4"/>
    <n v="687.81"/>
    <n v="7"/>
    <n v="0.2"/>
    <n v="55.34"/>
  </r>
  <r>
    <n v="8947"/>
    <s v="NZ-2021-471953"/>
    <x v="951"/>
    <d v="2021-10-25T00:00:00"/>
    <x v="1"/>
    <s v="First Class"/>
    <s v="CA-8122"/>
    <s v="Carol Davis"/>
    <x v="0"/>
    <x v="2"/>
    <x v="2"/>
    <x v="0"/>
    <x v="6"/>
    <n v="82.52"/>
    <n v="7"/>
    <n v="0.1"/>
    <n v="18.64"/>
  </r>
  <r>
    <n v="8948"/>
    <s v="NZ-2023-277638"/>
    <x v="986"/>
    <d v="2023-06-24T00:00:00"/>
    <x v="0"/>
    <s v="Same Day"/>
    <s v="CO-4423"/>
    <s v="Cooper Webb"/>
    <x v="2"/>
    <x v="5"/>
    <x v="5"/>
    <x v="1"/>
    <x v="1"/>
    <n v="1371.98"/>
    <n v="9"/>
    <n v="0.15"/>
    <n v="209.23"/>
  </r>
  <r>
    <n v="8949"/>
    <s v="NZ-2024-858688"/>
    <x v="474"/>
    <d v="2024-02-01T00:00:00"/>
    <x v="2"/>
    <s v="Standard Class"/>
    <s v="RU-4153"/>
    <s v="Russell Manson"/>
    <x v="0"/>
    <x v="9"/>
    <x v="6"/>
    <x v="0"/>
    <x v="0"/>
    <n v="398.36"/>
    <n v="3"/>
    <n v="0.1"/>
    <n v="62.34"/>
  </r>
  <r>
    <n v="8950"/>
    <s v="NZ-2023-322890"/>
    <x v="6"/>
    <d v="2023-06-08T00:00:00"/>
    <x v="0"/>
    <s v="Same Day"/>
    <s v="EL-1160"/>
    <s v="Elizabeth Croad"/>
    <x v="2"/>
    <x v="6"/>
    <x v="6"/>
    <x v="2"/>
    <x v="5"/>
    <n v="1496.38"/>
    <n v="6"/>
    <n v="0"/>
    <n v="83.23"/>
  </r>
  <r>
    <n v="8951"/>
    <s v="NZ-2023-481345"/>
    <x v="229"/>
    <d v="2023-04-17T00:00:00"/>
    <x v="0"/>
    <s v="Same Day"/>
    <s v="AN-6902"/>
    <s v="Anthony Ward-Burns"/>
    <x v="1"/>
    <x v="6"/>
    <x v="6"/>
    <x v="2"/>
    <x v="9"/>
    <n v="854.11"/>
    <n v="9"/>
    <n v="0.2"/>
    <n v="122.39"/>
  </r>
  <r>
    <n v="8952"/>
    <s v="NZ-2025-541326"/>
    <x v="212"/>
    <d v="2025-03-22T00:00:00"/>
    <x v="3"/>
    <s v="First Class"/>
    <s v="MA-7059"/>
    <s v="Maria McGregor"/>
    <x v="2"/>
    <x v="8"/>
    <x v="8"/>
    <x v="0"/>
    <x v="6"/>
    <n v="618.38"/>
    <n v="3"/>
    <n v="0.1"/>
    <n v="16.04"/>
  </r>
  <r>
    <n v="8953"/>
    <s v="NZ-2023-273239"/>
    <x v="360"/>
    <d v="2023-05-24T00:00:00"/>
    <x v="0"/>
    <s v="Same Day"/>
    <s v="IS-5698"/>
    <s v="Isla Francis"/>
    <x v="2"/>
    <x v="1"/>
    <x v="1"/>
    <x v="0"/>
    <x v="4"/>
    <n v="128.74"/>
    <n v="2"/>
    <n v="0.15"/>
    <n v="28.53"/>
  </r>
  <r>
    <n v="8954"/>
    <s v="NZ-2024-853241"/>
    <x v="868"/>
    <d v="2024-05-02T00:00:00"/>
    <x v="2"/>
    <s v="Second Class"/>
    <s v="JA-7791"/>
    <s v="Jacob Page"/>
    <x v="2"/>
    <x v="0"/>
    <x v="0"/>
    <x v="1"/>
    <x v="7"/>
    <n v="1458.83"/>
    <n v="8"/>
    <n v="0.1"/>
    <n v="262.08"/>
  </r>
  <r>
    <n v="8955"/>
    <s v="NZ-2024-163061"/>
    <x v="534"/>
    <d v="2024-05-25T00:00:00"/>
    <x v="2"/>
    <s v="Standard Class"/>
    <s v="DO-1426"/>
    <s v="Douglas Thompson"/>
    <x v="0"/>
    <x v="6"/>
    <x v="6"/>
    <x v="0"/>
    <x v="10"/>
    <n v="407.7"/>
    <n v="9"/>
    <n v="0"/>
    <n v="44.14"/>
  </r>
  <r>
    <n v="8956"/>
    <s v="NZ-2023-778427"/>
    <x v="913"/>
    <d v="2023-10-08T00:00:00"/>
    <x v="0"/>
    <s v="Standard Class"/>
    <s v="KA-2182"/>
    <s v="Kathleen Martin"/>
    <x v="2"/>
    <x v="5"/>
    <x v="5"/>
    <x v="0"/>
    <x v="10"/>
    <n v="1097.48"/>
    <n v="10"/>
    <n v="0.2"/>
    <n v="132.37"/>
  </r>
  <r>
    <n v="8957"/>
    <s v="NZ-2025-658798"/>
    <x v="1095"/>
    <d v="2025-05-30T00:00:00"/>
    <x v="3"/>
    <s v="Same Day"/>
    <s v="HO-4361"/>
    <s v="Holly Gibbons"/>
    <x v="2"/>
    <x v="5"/>
    <x v="5"/>
    <x v="0"/>
    <x v="6"/>
    <n v="142.87"/>
    <n v="8"/>
    <n v="0"/>
    <n v="25.52"/>
  </r>
  <r>
    <n v="8958"/>
    <s v="NZ-2023-993182"/>
    <x v="1110"/>
    <d v="2023-01-23T00:00:00"/>
    <x v="0"/>
    <s v="Standard Class"/>
    <s v="LE-4436"/>
    <s v="Levi Baker"/>
    <x v="2"/>
    <x v="7"/>
    <x v="7"/>
    <x v="2"/>
    <x v="11"/>
    <n v="199.06"/>
    <n v="6"/>
    <n v="0.1"/>
    <n v="28.48"/>
  </r>
  <r>
    <n v="8959"/>
    <s v="NZ-2022-506444"/>
    <x v="645"/>
    <d v="2022-11-12T00:00:00"/>
    <x v="4"/>
    <s v="First Class"/>
    <s v="CR-9592"/>
    <s v="Craig Thompson"/>
    <x v="2"/>
    <x v="3"/>
    <x v="3"/>
    <x v="1"/>
    <x v="1"/>
    <n v="143.06"/>
    <n v="6"/>
    <n v="0"/>
    <n v="29.34"/>
  </r>
  <r>
    <n v="8960"/>
    <s v="NZ-2023-291211"/>
    <x v="1259"/>
    <d v="2023-09-23T00:00:00"/>
    <x v="0"/>
    <s v="First Class"/>
    <s v="DI-1499"/>
    <s v="Dion Gledhill"/>
    <x v="1"/>
    <x v="2"/>
    <x v="2"/>
    <x v="0"/>
    <x v="4"/>
    <n v="1250.3499999999999"/>
    <n v="4"/>
    <n v="0.15"/>
    <n v="262"/>
  </r>
  <r>
    <n v="8961"/>
    <s v="NZ-2025-498190"/>
    <x v="1174"/>
    <d v="2025-01-13T00:00:00"/>
    <x v="3"/>
    <s v="Standard Class"/>
    <s v="DO-1205"/>
    <s v="Douglas Bell-Matthews"/>
    <x v="2"/>
    <x v="7"/>
    <x v="7"/>
    <x v="1"/>
    <x v="7"/>
    <n v="265.76"/>
    <n v="4"/>
    <n v="0.2"/>
    <n v="8.83"/>
  </r>
  <r>
    <n v="8962"/>
    <s v="NZ-2022-530736"/>
    <x v="315"/>
    <d v="2022-01-04T00:00:00"/>
    <x v="4"/>
    <s v="Second Class"/>
    <s v="CA-4726"/>
    <s v="Catherine Turnbull"/>
    <x v="1"/>
    <x v="5"/>
    <x v="5"/>
    <x v="1"/>
    <x v="7"/>
    <n v="751.82"/>
    <n v="5"/>
    <n v="0.1"/>
    <n v="38.229999999999997"/>
  </r>
  <r>
    <n v="8963"/>
    <s v="NZ-2025-796841"/>
    <x v="829"/>
    <d v="2025-07-07T00:00:00"/>
    <x v="3"/>
    <s v="First Class"/>
    <s v="EM-6260"/>
    <s v="Emma Smith"/>
    <x v="0"/>
    <x v="6"/>
    <x v="6"/>
    <x v="0"/>
    <x v="4"/>
    <n v="691.19"/>
    <n v="3"/>
    <n v="0.15"/>
    <n v="-9.83"/>
  </r>
  <r>
    <n v="8964"/>
    <s v="NZ-2025-432410"/>
    <x v="854"/>
    <d v="2025-05-04T00:00:00"/>
    <x v="3"/>
    <s v="Second Class"/>
    <s v="SO-3002"/>
    <s v="Sophie O'Connell"/>
    <x v="1"/>
    <x v="0"/>
    <x v="0"/>
    <x v="2"/>
    <x v="11"/>
    <n v="1118.8699999999999"/>
    <n v="4"/>
    <n v="0.1"/>
    <n v="84.71"/>
  </r>
  <r>
    <n v="8965"/>
    <s v="NZ-2022-801992"/>
    <x v="1441"/>
    <d v="2022-11-10T00:00:00"/>
    <x v="4"/>
    <s v="Same Day"/>
    <s v="WI-2351"/>
    <s v="William Pratt"/>
    <x v="1"/>
    <x v="8"/>
    <x v="8"/>
    <x v="2"/>
    <x v="5"/>
    <n v="653.86"/>
    <n v="5"/>
    <n v="0.15"/>
    <n v="119.55"/>
  </r>
  <r>
    <n v="8966"/>
    <s v="NZ-2022-121851"/>
    <x v="86"/>
    <d v="2022-11-05T00:00:00"/>
    <x v="4"/>
    <s v="First Class"/>
    <s v="RE-8227"/>
    <s v="Rebekah Grant"/>
    <x v="1"/>
    <x v="1"/>
    <x v="1"/>
    <x v="1"/>
    <x v="3"/>
    <n v="436.75"/>
    <n v="7"/>
    <n v="0.2"/>
    <n v="82.46"/>
  </r>
  <r>
    <n v="8967"/>
    <s v="NZ-2023-694340"/>
    <x v="328"/>
    <d v="2023-01-30T00:00:00"/>
    <x v="0"/>
    <s v="Standard Class"/>
    <s v="AN-8573"/>
    <s v="Andrew Graham"/>
    <x v="2"/>
    <x v="0"/>
    <x v="0"/>
    <x v="0"/>
    <x v="4"/>
    <n v="1062.43"/>
    <n v="8"/>
    <n v="0.2"/>
    <n v="221.04"/>
  </r>
  <r>
    <n v="8968"/>
    <s v="NZ-2023-909920"/>
    <x v="1073"/>
    <d v="2023-06-03T00:00:00"/>
    <x v="0"/>
    <s v="Second Class"/>
    <s v="JA-7523"/>
    <s v="Jason Kerr"/>
    <x v="2"/>
    <x v="0"/>
    <x v="0"/>
    <x v="2"/>
    <x v="9"/>
    <n v="900.65"/>
    <n v="2"/>
    <n v="0.1"/>
    <n v="107.54"/>
  </r>
  <r>
    <n v="8969"/>
    <s v="NZ-2025-640693"/>
    <x v="824"/>
    <d v="2025-04-12T00:00:00"/>
    <x v="3"/>
    <s v="First Class"/>
    <s v="EL-8813"/>
    <s v="Ella O'Connell-Price"/>
    <x v="2"/>
    <x v="2"/>
    <x v="2"/>
    <x v="0"/>
    <x v="10"/>
    <n v="613.29"/>
    <n v="1"/>
    <n v="0.2"/>
    <n v="82.07"/>
  </r>
  <r>
    <n v="8970"/>
    <s v="NZ-2023-579575"/>
    <x v="590"/>
    <d v="2023-03-17T00:00:00"/>
    <x v="0"/>
    <s v="Same Day"/>
    <s v="AL-7236"/>
    <s v="Alexander Gilchrist"/>
    <x v="1"/>
    <x v="6"/>
    <x v="6"/>
    <x v="2"/>
    <x v="11"/>
    <n v="478.74"/>
    <n v="4"/>
    <n v="0"/>
    <n v="18.23"/>
  </r>
  <r>
    <n v="8971"/>
    <s v="NZ-2022-245806"/>
    <x v="1455"/>
    <d v="2022-09-26T00:00:00"/>
    <x v="4"/>
    <s v="Second Class"/>
    <s v="KA-8556"/>
    <s v="Katherine Wood-Little"/>
    <x v="1"/>
    <x v="3"/>
    <x v="3"/>
    <x v="0"/>
    <x v="0"/>
    <n v="1052.25"/>
    <n v="3"/>
    <n v="0"/>
    <n v="67.22"/>
  </r>
  <r>
    <n v="8972"/>
    <s v="NZ-2023-950813"/>
    <x v="10"/>
    <d v="2023-09-13T00:00:00"/>
    <x v="0"/>
    <s v="Standard Class"/>
    <s v="AL-6801"/>
    <s v="Alice Bright"/>
    <x v="0"/>
    <x v="2"/>
    <x v="2"/>
    <x v="0"/>
    <x v="0"/>
    <n v="312.47000000000003"/>
    <n v="9"/>
    <n v="0"/>
    <n v="53.72"/>
  </r>
  <r>
    <n v="8973"/>
    <s v="NZ-2024-745634"/>
    <x v="783"/>
    <d v="2024-06-27T00:00:00"/>
    <x v="2"/>
    <s v="Standard Class"/>
    <s v="WI-1693"/>
    <s v="William Coleman"/>
    <x v="0"/>
    <x v="8"/>
    <x v="8"/>
    <x v="2"/>
    <x v="5"/>
    <n v="1343.15"/>
    <n v="3"/>
    <n v="0"/>
    <n v="390.32"/>
  </r>
  <r>
    <n v="8974"/>
    <s v="NZ-2024-361923"/>
    <x v="197"/>
    <d v="2024-10-30T00:00:00"/>
    <x v="2"/>
    <s v="First Class"/>
    <s v="NI-3101"/>
    <s v="Nia Davies"/>
    <x v="0"/>
    <x v="7"/>
    <x v="7"/>
    <x v="0"/>
    <x v="10"/>
    <n v="868.44"/>
    <n v="3"/>
    <n v="0.1"/>
    <n v="29.65"/>
  </r>
  <r>
    <n v="8975"/>
    <s v="NZ-2025-854528"/>
    <x v="1099"/>
    <d v="2025-04-07T00:00:00"/>
    <x v="3"/>
    <s v="Second Class"/>
    <s v="KA-9709"/>
    <s v="Karl Carson-McManaway"/>
    <x v="1"/>
    <x v="6"/>
    <x v="6"/>
    <x v="0"/>
    <x v="0"/>
    <n v="1485.68"/>
    <n v="6"/>
    <n v="0.2"/>
    <n v="11.57"/>
  </r>
  <r>
    <n v="8976"/>
    <s v="NZ-2022-816560"/>
    <x v="1180"/>
    <d v="2022-09-13T00:00:00"/>
    <x v="4"/>
    <s v="First Class"/>
    <s v="KE-9919"/>
    <s v="Kevin Jefferies-Patterson"/>
    <x v="2"/>
    <x v="0"/>
    <x v="0"/>
    <x v="0"/>
    <x v="6"/>
    <n v="272.76"/>
    <n v="1"/>
    <n v="0.15"/>
    <n v="34.35"/>
  </r>
  <r>
    <n v="8977"/>
    <s v="NZ-2022-816748"/>
    <x v="1116"/>
    <d v="2022-01-14T00:00:00"/>
    <x v="4"/>
    <s v="Second Class"/>
    <s v="HE-7428"/>
    <s v="Helen Pope"/>
    <x v="2"/>
    <x v="9"/>
    <x v="6"/>
    <x v="1"/>
    <x v="8"/>
    <n v="684.21"/>
    <n v="4"/>
    <n v="0.1"/>
    <n v="62.38"/>
  </r>
  <r>
    <n v="8978"/>
    <s v="NZ-2024-569805"/>
    <x v="754"/>
    <d v="2024-10-26T00:00:00"/>
    <x v="2"/>
    <s v="Same Day"/>
    <s v="RO-9069"/>
    <s v="Robert Butcher-Middleton"/>
    <x v="1"/>
    <x v="1"/>
    <x v="1"/>
    <x v="2"/>
    <x v="9"/>
    <n v="203.63"/>
    <n v="2"/>
    <n v="0.15"/>
    <n v="24.72"/>
  </r>
  <r>
    <n v="8979"/>
    <s v="NZ-2023-614238"/>
    <x v="1302"/>
    <d v="2023-12-31T00:00:00"/>
    <x v="0"/>
    <s v="Same Day"/>
    <s v="MA-7555"/>
    <s v="Matthew Cameron"/>
    <x v="2"/>
    <x v="7"/>
    <x v="7"/>
    <x v="1"/>
    <x v="1"/>
    <n v="706.8"/>
    <n v="6"/>
    <n v="0.2"/>
    <n v="153.02000000000001"/>
  </r>
  <r>
    <n v="8980"/>
    <s v="NZ-2025-826199"/>
    <x v="1039"/>
    <d v="2025-07-09T00:00:00"/>
    <x v="3"/>
    <s v="Second Class"/>
    <s v="NI-1695"/>
    <s v="Nicole Jacques"/>
    <x v="0"/>
    <x v="4"/>
    <x v="4"/>
    <x v="1"/>
    <x v="7"/>
    <n v="200.68"/>
    <n v="4"/>
    <n v="0.1"/>
    <n v="20.9"/>
  </r>
  <r>
    <n v="8981"/>
    <s v="NZ-2024-371423"/>
    <x v="1119"/>
    <d v="2024-02-07T00:00:00"/>
    <x v="2"/>
    <s v="First Class"/>
    <s v="PH-7472"/>
    <s v="Philip Griffiths-Harris"/>
    <x v="1"/>
    <x v="7"/>
    <x v="7"/>
    <x v="1"/>
    <x v="3"/>
    <n v="787.06"/>
    <n v="6"/>
    <n v="0.1"/>
    <n v="169.19"/>
  </r>
  <r>
    <n v="8982"/>
    <s v="NZ-2024-249791"/>
    <x v="731"/>
    <d v="2024-07-07T00:00:00"/>
    <x v="2"/>
    <s v="Standard Class"/>
    <s v="AL-7487"/>
    <s v="Alexandra Martin"/>
    <x v="2"/>
    <x v="3"/>
    <x v="3"/>
    <x v="1"/>
    <x v="3"/>
    <n v="314.57"/>
    <n v="1"/>
    <n v="0.1"/>
    <n v="76.790000000000006"/>
  </r>
  <r>
    <n v="8983"/>
    <s v="NZ-2023-701457"/>
    <x v="900"/>
    <d v="2023-04-25T00:00:00"/>
    <x v="0"/>
    <s v="Second Class"/>
    <s v="RA-5889"/>
    <s v="Rachel Smart"/>
    <x v="1"/>
    <x v="1"/>
    <x v="1"/>
    <x v="2"/>
    <x v="5"/>
    <n v="873.95"/>
    <n v="5"/>
    <n v="0.15"/>
    <n v="159.86000000000001"/>
  </r>
  <r>
    <n v="8984"/>
    <s v="NZ-2023-450212"/>
    <x v="1424"/>
    <d v="2023-04-08T00:00:00"/>
    <x v="0"/>
    <s v="Same Day"/>
    <s v="AR-2971"/>
    <s v="Archie Blackwell"/>
    <x v="2"/>
    <x v="3"/>
    <x v="3"/>
    <x v="0"/>
    <x v="0"/>
    <n v="1268.56"/>
    <n v="1"/>
    <n v="0.15"/>
    <n v="166.07"/>
  </r>
  <r>
    <n v="8985"/>
    <s v="NZ-2023-231274"/>
    <x v="796"/>
    <d v="2023-10-12T00:00:00"/>
    <x v="0"/>
    <s v="Same Day"/>
    <s v="TI-7511"/>
    <s v="Tina Meads"/>
    <x v="2"/>
    <x v="4"/>
    <x v="4"/>
    <x v="2"/>
    <x v="11"/>
    <n v="1349.5"/>
    <n v="9"/>
    <n v="0.15"/>
    <n v="230.11"/>
  </r>
  <r>
    <n v="8986"/>
    <s v="NZ-2024-633364"/>
    <x v="180"/>
    <d v="2024-07-05T00:00:00"/>
    <x v="2"/>
    <s v="Standard Class"/>
    <s v="PE-2475"/>
    <s v="Peter Aitken"/>
    <x v="0"/>
    <x v="7"/>
    <x v="7"/>
    <x v="0"/>
    <x v="10"/>
    <n v="1167.93"/>
    <n v="8"/>
    <n v="0"/>
    <n v="68.06"/>
  </r>
  <r>
    <n v="8987"/>
    <s v="NZ-2021-499234"/>
    <x v="1266"/>
    <d v="2021-12-12T00:00:00"/>
    <x v="1"/>
    <s v="Second Class"/>
    <s v="AN-1040"/>
    <s v="Anna Thompson"/>
    <x v="1"/>
    <x v="5"/>
    <x v="5"/>
    <x v="0"/>
    <x v="6"/>
    <n v="1188.1400000000001"/>
    <n v="5"/>
    <n v="0.2"/>
    <n v="224.03"/>
  </r>
  <r>
    <n v="8988"/>
    <s v="NZ-2024-176115"/>
    <x v="711"/>
    <d v="2024-05-04T00:00:00"/>
    <x v="2"/>
    <s v="Second Class"/>
    <s v="MA-8765"/>
    <s v="Manaia Cook"/>
    <x v="0"/>
    <x v="9"/>
    <x v="6"/>
    <x v="0"/>
    <x v="4"/>
    <n v="450.26"/>
    <n v="6"/>
    <n v="0"/>
    <n v="38.619999999999997"/>
  </r>
  <r>
    <n v="8989"/>
    <s v="NZ-2023-171538"/>
    <x v="60"/>
    <d v="2023-06-09T00:00:00"/>
    <x v="0"/>
    <s v="Standard Class"/>
    <s v="TA-8476"/>
    <s v="Tania Thompson"/>
    <x v="0"/>
    <x v="5"/>
    <x v="5"/>
    <x v="0"/>
    <x v="4"/>
    <n v="1063.4100000000001"/>
    <n v="3"/>
    <n v="0"/>
    <n v="271.10000000000002"/>
  </r>
  <r>
    <n v="8990"/>
    <s v="NZ-2022-998735"/>
    <x v="1187"/>
    <d v="2022-03-10T00:00:00"/>
    <x v="4"/>
    <s v="First Class"/>
    <s v="CA-5129"/>
    <s v="Carol Mitchell"/>
    <x v="2"/>
    <x v="9"/>
    <x v="6"/>
    <x v="1"/>
    <x v="1"/>
    <n v="416.18"/>
    <n v="5"/>
    <n v="0.2"/>
    <n v="89.24"/>
  </r>
  <r>
    <n v="8991"/>
    <s v="NZ-2023-214605"/>
    <x v="946"/>
    <d v="2023-09-05T00:00:00"/>
    <x v="0"/>
    <s v="First Class"/>
    <s v="DA-5428"/>
    <s v="Daniel Clifford"/>
    <x v="1"/>
    <x v="5"/>
    <x v="5"/>
    <x v="0"/>
    <x v="10"/>
    <n v="309.48"/>
    <n v="1"/>
    <n v="0"/>
    <n v="49.47"/>
  </r>
  <r>
    <n v="8992"/>
    <s v="NZ-2022-229285"/>
    <x v="312"/>
    <d v="2022-05-18T00:00:00"/>
    <x v="4"/>
    <s v="First Class"/>
    <s v="VA-1416"/>
    <s v="Vanessa Matheson-Fleming"/>
    <x v="2"/>
    <x v="7"/>
    <x v="7"/>
    <x v="0"/>
    <x v="4"/>
    <n v="124.28"/>
    <n v="9"/>
    <n v="0"/>
    <n v="31.2"/>
  </r>
  <r>
    <n v="8993"/>
    <s v="NZ-2022-488290"/>
    <x v="1040"/>
    <d v="2022-04-18T00:00:00"/>
    <x v="4"/>
    <s v="Second Class"/>
    <s v="MA-1881"/>
    <s v="Manaia Patchett"/>
    <x v="2"/>
    <x v="4"/>
    <x v="4"/>
    <x v="1"/>
    <x v="1"/>
    <n v="1416.05"/>
    <n v="2"/>
    <n v="0.1"/>
    <n v="316.02999999999997"/>
  </r>
  <r>
    <n v="8994"/>
    <s v="NZ-2024-248762"/>
    <x v="399"/>
    <d v="2024-09-15T00:00:00"/>
    <x v="2"/>
    <s v="Standard Class"/>
    <s v="SA-4911"/>
    <s v="Sarah Brooks"/>
    <x v="0"/>
    <x v="3"/>
    <x v="3"/>
    <x v="0"/>
    <x v="10"/>
    <n v="1200.2"/>
    <n v="3"/>
    <n v="0.2"/>
    <n v="194.74"/>
  </r>
  <r>
    <n v="8995"/>
    <s v="NZ-2023-637376"/>
    <x v="274"/>
    <d v="2023-06-17T00:00:00"/>
    <x v="0"/>
    <s v="Second Class"/>
    <s v="TA-4452"/>
    <s v="Tania Fulton"/>
    <x v="2"/>
    <x v="2"/>
    <x v="2"/>
    <x v="0"/>
    <x v="10"/>
    <n v="328.61"/>
    <n v="9"/>
    <n v="0.1"/>
    <n v="52.09"/>
  </r>
  <r>
    <n v="8996"/>
    <s v="NZ-2024-314957"/>
    <x v="1418"/>
    <d v="2024-05-20T00:00:00"/>
    <x v="2"/>
    <s v="Standard Class"/>
    <s v="AN-3320"/>
    <s v="Andrea Grant"/>
    <x v="0"/>
    <x v="3"/>
    <x v="3"/>
    <x v="0"/>
    <x v="10"/>
    <n v="493.64"/>
    <n v="10"/>
    <n v="0.1"/>
    <n v="76.400000000000006"/>
  </r>
  <r>
    <n v="8997"/>
    <s v="NZ-2024-847866"/>
    <x v="731"/>
    <d v="2024-07-10T00:00:00"/>
    <x v="2"/>
    <s v="Same Day"/>
    <s v="NO-4213"/>
    <s v="Noah Blair"/>
    <x v="0"/>
    <x v="6"/>
    <x v="6"/>
    <x v="2"/>
    <x v="11"/>
    <n v="1185.93"/>
    <n v="4"/>
    <n v="0.15"/>
    <n v="242.48"/>
  </r>
  <r>
    <n v="8998"/>
    <s v="NZ-2022-641146"/>
    <x v="86"/>
    <d v="2022-11-02T00:00:00"/>
    <x v="4"/>
    <s v="Second Class"/>
    <s v="SH-8420"/>
    <s v="Sharon Davies"/>
    <x v="1"/>
    <x v="8"/>
    <x v="8"/>
    <x v="1"/>
    <x v="7"/>
    <n v="699.14"/>
    <n v="5"/>
    <n v="0.15"/>
    <n v="166.87"/>
  </r>
  <r>
    <n v="8999"/>
    <s v="NZ-2024-179564"/>
    <x v="801"/>
    <d v="2024-11-01T00:00:00"/>
    <x v="2"/>
    <s v="Standard Class"/>
    <s v="JA-6700"/>
    <s v="Jacqueline Turner"/>
    <x v="0"/>
    <x v="7"/>
    <x v="7"/>
    <x v="1"/>
    <x v="1"/>
    <n v="1250.57"/>
    <n v="1"/>
    <n v="0"/>
    <n v="88.51"/>
  </r>
  <r>
    <n v="9000"/>
    <s v="NZ-2024-542296"/>
    <x v="452"/>
    <d v="2025-01-01T00:00:00"/>
    <x v="3"/>
    <s v="Standard Class"/>
    <s v="MA-8958"/>
    <s v="Mary Elliott"/>
    <x v="0"/>
    <x v="6"/>
    <x v="6"/>
    <x v="1"/>
    <x v="3"/>
    <n v="386.34"/>
    <n v="5"/>
    <n v="0.1"/>
    <n v="47.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F1EB2D-4664-4A11-9BE3-7CC0AC025E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3" baseField="0" baseItem="0"/>
    <dataField name="Sum of Profit" fld="16" baseField="0" baseItem="0"/>
  </dataFields>
  <formats count="21">
    <format dxfId="83">
      <pivotArea collapsedLevelsAreSubtotals="1" fieldPosition="0">
        <references count="1">
          <reference field="17" count="1">
            <x v="1"/>
          </reference>
        </references>
      </pivotArea>
    </format>
    <format dxfId="82">
      <pivotArea collapsedLevelsAreSubtotals="1" fieldPosition="0">
        <references count="1">
          <reference field="17" count="1">
            <x v="2"/>
          </reference>
        </references>
      </pivotArea>
    </format>
    <format dxfId="81">
      <pivotArea collapsedLevelsAreSubtotals="1" fieldPosition="0">
        <references count="1">
          <reference field="17" count="1">
            <x v="3"/>
          </reference>
        </references>
      </pivotArea>
    </format>
    <format dxfId="80">
      <pivotArea collapsedLevelsAreSubtotals="1" fieldPosition="0">
        <references count="1">
          <reference field="17" count="1">
            <x v="4"/>
          </reference>
        </references>
      </pivotArea>
    </format>
    <format dxfId="79">
      <pivotArea collapsedLevelsAreSubtotals="1" fieldPosition="0">
        <references count="1">
          <reference field="17" count="1">
            <x v="5"/>
          </reference>
        </references>
      </pivotArea>
    </format>
    <format dxfId="78">
      <pivotArea collapsedLevelsAreSubtotals="1" fieldPosition="0">
        <references count="1">
          <reference field="17" count="1">
            <x v="6"/>
          </reference>
        </references>
      </pivotArea>
    </format>
    <format dxfId="77">
      <pivotArea collapsedLevelsAreSubtotals="1" fieldPosition="0">
        <references count="1">
          <reference field="17" count="1">
            <x v="7"/>
          </reference>
        </references>
      </pivotArea>
    </format>
    <format dxfId="76">
      <pivotArea collapsedLevelsAreSubtotals="1" fieldPosition="0">
        <references count="1">
          <reference field="17" count="1">
            <x v="8"/>
          </reference>
        </references>
      </pivotArea>
    </format>
    <format dxfId="75">
      <pivotArea collapsedLevelsAreSubtotals="1" fieldPosition="0">
        <references count="1">
          <reference field="17" count="1">
            <x v="9"/>
          </reference>
        </references>
      </pivotArea>
    </format>
    <format dxfId="74">
      <pivotArea collapsedLevelsAreSubtotals="1" fieldPosition="0">
        <references count="1">
          <reference field="17" count="1">
            <x v="10"/>
          </reference>
        </references>
      </pivotArea>
    </format>
    <format dxfId="73">
      <pivotArea collapsedLevelsAreSubtotals="1" fieldPosition="0">
        <references count="1">
          <reference field="17" count="1">
            <x v="11"/>
          </reference>
        </references>
      </pivotArea>
    </format>
    <format dxfId="72">
      <pivotArea collapsedLevelsAreSubtotals="1" fieldPosition="0">
        <references count="1">
          <reference field="17" count="1">
            <x v="12"/>
          </reference>
        </references>
      </pivotArea>
    </format>
    <format dxfId="71">
      <pivotArea outline="0" collapsedLevelsAreSubtotals="1" fieldPosition="0"/>
    </format>
    <format dxfId="70">
      <pivotArea dataOnly="0" labelOnly="1" fieldPosition="0">
        <references count="1">
          <reference field="17" count="12">
            <x v="1"/>
            <x v="2"/>
            <x v="3"/>
            <x v="4"/>
            <x v="5"/>
            <x v="6"/>
            <x v="7"/>
            <x v="8"/>
            <x v="9"/>
            <x v="10"/>
            <x v="11"/>
            <x v="12"/>
          </reference>
        </references>
      </pivotArea>
    </format>
    <format dxfId="69">
      <pivotArea dataOnly="0" labelOnly="1" grandRow="1" outline="0" fieldPosition="0"/>
    </format>
    <format dxfId="68">
      <pivotArea outline="0" collapsedLevelsAreSubtotals="1" fieldPosition="0"/>
    </format>
    <format dxfId="67">
      <pivotArea dataOnly="0" labelOnly="1" fieldPosition="0">
        <references count="1">
          <reference field="17" count="12">
            <x v="1"/>
            <x v="2"/>
            <x v="3"/>
            <x v="4"/>
            <x v="5"/>
            <x v="6"/>
            <x v="7"/>
            <x v="8"/>
            <x v="9"/>
            <x v="10"/>
            <x v="11"/>
            <x v="12"/>
          </reference>
        </references>
      </pivotArea>
    </format>
    <format dxfId="66">
      <pivotArea dataOnly="0" labelOnly="1" grandRow="1" outline="0" fieldPosition="0"/>
    </format>
    <format dxfId="65">
      <pivotArea outline="0" collapsedLevelsAreSubtotals="1" fieldPosition="0"/>
    </format>
    <format dxfId="64">
      <pivotArea dataOnly="0" labelOnly="1" fieldPosition="0">
        <references count="1">
          <reference field="17" count="12">
            <x v="1"/>
            <x v="2"/>
            <x v="3"/>
            <x v="4"/>
            <x v="5"/>
            <x v="6"/>
            <x v="7"/>
            <x v="8"/>
            <x v="9"/>
            <x v="10"/>
            <x v="11"/>
            <x v="12"/>
          </reference>
        </references>
      </pivotArea>
    </format>
    <format dxfId="6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9848C7-0FF5-42ED-BBFB-E247C6927F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items count="11">
        <item x="8"/>
        <item x="5"/>
        <item x="6"/>
        <item x="1"/>
        <item x="2"/>
        <item x="3"/>
        <item x="0"/>
        <item x="9"/>
        <item x="4"/>
        <item x="7"/>
        <item t="default"/>
      </items>
    </pivotField>
    <pivotField showAll="0">
      <items count="12">
        <item x="8"/>
        <item x="4"/>
        <item x="5"/>
        <item x="2"/>
        <item m="1" x="10"/>
        <item x="0"/>
        <item m="1" x="9"/>
        <item x="3"/>
        <item x="6"/>
        <item x="1"/>
        <item x="7"/>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
    <i>
      <x v="1"/>
    </i>
    <i>
      <x/>
    </i>
    <i>
      <x v="2"/>
    </i>
    <i t="grand">
      <x/>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48D82-D49E-4E3B-A5A6-76054C299A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axis="axisRow" showAll="0">
      <items count="4">
        <item x="1"/>
        <item x="0"/>
        <item x="2"/>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
    <i>
      <x/>
    </i>
    <i>
      <x v="1"/>
    </i>
    <i>
      <x v="2"/>
    </i>
    <i t="grand">
      <x/>
    </i>
  </rowItems>
  <colItems count="1">
    <i/>
  </colItems>
  <dataFields count="1">
    <dataField name="Sum of Sales" fld="13"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1" count="1" selected="0">
            <x v="0"/>
          </reference>
        </references>
      </pivotArea>
    </chartFormat>
    <chartFormat chart="8" format="8">
      <pivotArea type="data" outline="0" fieldPosition="0">
        <references count="2">
          <reference field="4294967294" count="1" selected="0">
            <x v="0"/>
          </reference>
          <reference field="11" count="1" selected="0">
            <x v="1"/>
          </reference>
        </references>
      </pivotArea>
    </chartFormat>
    <chartFormat chart="8" format="9">
      <pivotArea type="data" outline="0" fieldPosition="0">
        <references count="2">
          <reference field="4294967294" count="1" selected="0">
            <x v="0"/>
          </reference>
          <reference field="11" count="1" selected="0">
            <x v="2"/>
          </reference>
        </references>
      </pivotArea>
    </chartFormat>
    <chartFormat chart="3" format="2">
      <pivotArea type="data" outline="0" fieldPosition="0">
        <references count="2">
          <reference field="4294967294" count="1" selected="0">
            <x v="0"/>
          </reference>
          <reference field="11" count="1" selected="0">
            <x v="0"/>
          </reference>
        </references>
      </pivotArea>
    </chartFormat>
    <chartFormat chart="3"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53E325-90EA-46E3-9574-E9EF812C298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axis="axisRow" showAll="0">
      <items count="12">
        <item x="8"/>
        <item x="4"/>
        <item x="5"/>
        <item x="2"/>
        <item m="1" x="10"/>
        <item x="3"/>
        <item x="6"/>
        <item x="1"/>
        <item x="7"/>
        <item m="1" x="9"/>
        <item x="0"/>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10">
    <i>
      <x/>
    </i>
    <i>
      <x v="1"/>
    </i>
    <i>
      <x v="2"/>
    </i>
    <i>
      <x v="3"/>
    </i>
    <i>
      <x v="5"/>
    </i>
    <i>
      <x v="6"/>
    </i>
    <i>
      <x v="7"/>
    </i>
    <i>
      <x v="8"/>
    </i>
    <i>
      <x v="10"/>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66FA14-C4B0-4426-86B8-E79D25420D6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1">
    <pivotField showAll="0"/>
    <pivotField showAll="0"/>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axis="axisRow" showAll="0" measureFilter="1" sortType="ascending">
      <items count="13">
        <item x="5"/>
        <item x="0"/>
        <item x="6"/>
        <item x="7"/>
        <item x="8"/>
        <item x="3"/>
        <item x="2"/>
        <item x="4"/>
        <item x="9"/>
        <item x="10"/>
        <item x="1"/>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6">
    <i>
      <x v="8"/>
    </i>
    <i>
      <x v="1"/>
    </i>
    <i>
      <x v="4"/>
    </i>
    <i>
      <x v="10"/>
    </i>
    <i>
      <x v="2"/>
    </i>
    <i t="grand">
      <x/>
    </i>
  </rowItems>
  <colItems count="1">
    <i/>
  </colItems>
  <dataFields count="1">
    <dataField name="Sum of Sales" fld="13" baseField="0" baseItem="0"/>
  </dataFields>
  <chartFormats count="3">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2" count="1" selected="0">
            <x v="1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9EDE61-F3C5-4CB6-B914-467AD7086F65}"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8" firstHeaderRow="0" firstDataRow="1" firstDataCol="1"/>
  <pivotFields count="21">
    <pivotField showAll="0"/>
    <pivotField dataField="1" showAll="0" countASubtotal="1"/>
    <pivotField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axis="axisRow"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4"/>
  </rowFields>
  <rowItems count="5">
    <i>
      <x/>
    </i>
    <i>
      <x v="1"/>
    </i>
    <i>
      <x v="2"/>
    </i>
    <i>
      <x v="3"/>
    </i>
    <i>
      <x v="4"/>
    </i>
  </rowItems>
  <colFields count="1">
    <field x="-2"/>
  </colFields>
  <colItems count="5">
    <i>
      <x/>
    </i>
    <i i="1">
      <x v="1"/>
    </i>
    <i i="2">
      <x v="2"/>
    </i>
    <i i="3">
      <x v="3"/>
    </i>
    <i i="4">
      <x v="4"/>
    </i>
  </colItems>
  <dataFields count="5">
    <dataField name="Sum of Sales" fld="13" baseField="0" baseItem="0"/>
    <dataField name="Sum of Profit" fld="16" baseField="0" baseItem="0"/>
    <dataField name="Sum of Quantity" fld="14" baseField="0" baseItem="0"/>
    <dataField name="Count of Order ID" fld="1" subtotal="count" baseField="0" baseItem="0"/>
    <dataField name="Sum of Profit Margin "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7DEBF4-E1B0-458C-A4AA-0B9DEC8F197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1">
    <pivotField showAll="0"/>
    <pivotField dataField="1"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F82858-C53F-4369-9B26-92F77557D65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Quantity" fld="1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37A6FF-4C2B-4B77-AF54-EBE30808C3E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Profit" fld="16"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8D87B2-9000-4B9D-AB3F-50071E7959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A3:B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Sales" fld="13" baseField="0" baseItem="0"/>
  </dataFields>
  <chartFormats count="18">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7" format="10" series="1">
      <pivotArea type="data" outline="0" fieldPosition="0">
        <references count="1">
          <reference field="4294967294" count="1" selected="0">
            <x v="0"/>
          </reference>
        </references>
      </pivotArea>
    </chartFormat>
    <chartFormat chart="49" format="9"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 chart="62" format="6" series="1">
      <pivotArea type="data" outline="0" fieldPosition="0">
        <references count="1">
          <reference field="4294967294" count="1" selected="0">
            <x v="0"/>
          </reference>
        </references>
      </pivotArea>
    </chartFormat>
    <chartFormat chart="65" format="8" series="1">
      <pivotArea type="data" outline="0" fieldPosition="0">
        <references count="1">
          <reference field="4294967294" count="1" selected="0">
            <x v="0"/>
          </reference>
        </references>
      </pivotArea>
    </chartFormat>
    <chartFormat chart="6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4F426C-ACEA-4EC4-87A2-53E054E7659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1">
    <pivotField showAll="0"/>
    <pivotField showAll="0"/>
    <pivotField axis="axisRow" numFmtId="14" showAll="0">
      <items count="1457">
        <item x="119"/>
        <item x="1218"/>
        <item x="237"/>
        <item x="1029"/>
        <item x="302"/>
        <item x="92"/>
        <item x="95"/>
        <item x="418"/>
        <item x="904"/>
        <item x="1256"/>
        <item x="299"/>
        <item x="1132"/>
        <item x="1270"/>
        <item x="709"/>
        <item x="1111"/>
        <item x="775"/>
        <item x="1017"/>
        <item x="133"/>
        <item x="410"/>
        <item x="1186"/>
        <item x="464"/>
        <item x="1165"/>
        <item x="303"/>
        <item x="344"/>
        <item x="435"/>
        <item x="910"/>
        <item x="52"/>
        <item x="1019"/>
        <item x="728"/>
        <item x="1229"/>
        <item x="1312"/>
        <item x="374"/>
        <item x="141"/>
        <item x="795"/>
        <item x="866"/>
        <item x="334"/>
        <item x="949"/>
        <item x="674"/>
        <item x="914"/>
        <item x="700"/>
        <item x="915"/>
        <item x="1340"/>
        <item x="214"/>
        <item x="85"/>
        <item x="58"/>
        <item x="930"/>
        <item x="329"/>
        <item x="166"/>
        <item x="843"/>
        <item x="461"/>
        <item x="1273"/>
        <item x="257"/>
        <item x="1422"/>
        <item x="36"/>
        <item x="1410"/>
        <item x="1087"/>
        <item x="981"/>
        <item x="116"/>
        <item x="675"/>
        <item x="323"/>
        <item x="221"/>
        <item x="1244"/>
        <item x="336"/>
        <item x="53"/>
        <item x="483"/>
        <item x="453"/>
        <item x="696"/>
        <item x="183"/>
        <item x="1315"/>
        <item x="559"/>
        <item x="1032"/>
        <item x="1117"/>
        <item x="1281"/>
        <item x="1069"/>
        <item x="76"/>
        <item x="800"/>
        <item x="1"/>
        <item x="1207"/>
        <item x="181"/>
        <item x="368"/>
        <item x="199"/>
        <item x="660"/>
        <item x="1065"/>
        <item x="314"/>
        <item x="619"/>
        <item x="1173"/>
        <item x="189"/>
        <item x="585"/>
        <item x="1247"/>
        <item x="778"/>
        <item x="460"/>
        <item x="972"/>
        <item x="673"/>
        <item x="1399"/>
        <item x="657"/>
        <item x="517"/>
        <item x="1036"/>
        <item x="284"/>
        <item x="772"/>
        <item x="347"/>
        <item x="951"/>
        <item x="17"/>
        <item x="1446"/>
        <item x="707"/>
        <item x="615"/>
        <item x="200"/>
        <item x="9"/>
        <item x="1084"/>
        <item x="121"/>
        <item x="239"/>
        <item x="230"/>
        <item x="897"/>
        <item x="682"/>
        <item x="1177"/>
        <item x="530"/>
        <item x="747"/>
        <item x="931"/>
        <item x="1349"/>
        <item x="1419"/>
        <item x="526"/>
        <item x="59"/>
        <item x="826"/>
        <item x="600"/>
        <item x="384"/>
        <item x="117"/>
        <item x="934"/>
        <item x="890"/>
        <item x="1225"/>
        <item x="1037"/>
        <item x="974"/>
        <item x="349"/>
        <item x="679"/>
        <item x="1338"/>
        <item x="1122"/>
        <item x="716"/>
        <item x="1049"/>
        <item x="1131"/>
        <item x="1353"/>
        <item x="1425"/>
        <item x="883"/>
        <item x="836"/>
        <item x="1294"/>
        <item x="1047"/>
        <item x="793"/>
        <item x="207"/>
        <item x="719"/>
        <item x="224"/>
        <item x="220"/>
        <item x="1266"/>
        <item x="985"/>
        <item x="300"/>
        <item x="745"/>
        <item x="702"/>
        <item x="908"/>
        <item x="424"/>
        <item x="313"/>
        <item x="724"/>
        <item x="80"/>
        <item x="790"/>
        <item x="729"/>
        <item x="537"/>
        <item x="317"/>
        <item x="486"/>
        <item x="1274"/>
        <item x="249"/>
        <item x="252"/>
        <item x="50"/>
        <item x="32"/>
        <item x="1359"/>
        <item x="1121"/>
        <item x="315"/>
        <item x="431"/>
        <item x="691"/>
        <item x="28"/>
        <item x="81"/>
        <item x="726"/>
        <item x="1116"/>
        <item x="667"/>
        <item x="1058"/>
        <item x="262"/>
        <item x="1198"/>
        <item x="967"/>
        <item x="774"/>
        <item x="158"/>
        <item x="400"/>
        <item x="993"/>
        <item x="1412"/>
        <item x="1166"/>
        <item x="372"/>
        <item x="240"/>
        <item x="126"/>
        <item x="911"/>
        <item x="871"/>
        <item x="1093"/>
        <item x="385"/>
        <item x="1383"/>
        <item x="182"/>
        <item x="658"/>
        <item x="771"/>
        <item x="425"/>
        <item x="311"/>
        <item x="1005"/>
        <item x="1276"/>
        <item x="1129"/>
        <item x="213"/>
        <item x="288"/>
        <item x="354"/>
        <item x="429"/>
        <item x="251"/>
        <item x="438"/>
        <item x="463"/>
        <item x="396"/>
        <item x="1233"/>
        <item x="103"/>
        <item x="902"/>
        <item x="1439"/>
        <item x="497"/>
        <item x="139"/>
        <item x="1261"/>
        <item x="613"/>
        <item x="759"/>
        <item x="185"/>
        <item x="1192"/>
        <item x="1157"/>
        <item x="441"/>
        <item x="1309"/>
        <item x="1235"/>
        <item x="1369"/>
        <item x="938"/>
        <item x="84"/>
        <item x="1076"/>
        <item x="1190"/>
        <item x="1167"/>
        <item x="492"/>
        <item x="1251"/>
        <item x="1187"/>
        <item x="1107"/>
        <item x="596"/>
        <item x="927"/>
        <item x="1308"/>
        <item x="798"/>
        <item x="1234"/>
        <item x="1335"/>
        <item x="1396"/>
        <item x="333"/>
        <item x="996"/>
        <item x="470"/>
        <item x="472"/>
        <item x="1324"/>
        <item x="647"/>
        <item x="191"/>
        <item x="1189"/>
        <item x="64"/>
        <item x="1403"/>
        <item x="662"/>
        <item x="1001"/>
        <item x="228"/>
        <item x="479"/>
        <item x="850"/>
        <item x="1109"/>
        <item x="253"/>
        <item x="434"/>
        <item x="873"/>
        <item x="1215"/>
        <item x="676"/>
        <item x="332"/>
        <item x="375"/>
        <item x="481"/>
        <item x="19"/>
        <item x="510"/>
        <item x="762"/>
        <item x="812"/>
        <item x="1040"/>
        <item x="371"/>
        <item x="859"/>
        <item x="71"/>
        <item x="982"/>
        <item x="118"/>
        <item x="636"/>
        <item x="1344"/>
        <item x="1202"/>
        <item x="104"/>
        <item x="1304"/>
        <item x="614"/>
        <item x="853"/>
        <item x="918"/>
        <item x="227"/>
        <item x="760"/>
        <item x="802"/>
        <item x="886"/>
        <item x="1144"/>
        <item x="1220"/>
        <item x="108"/>
        <item x="370"/>
        <item x="629"/>
        <item x="105"/>
        <item x="450"/>
        <item x="831"/>
        <item x="1407"/>
        <item x="1009"/>
        <item x="1248"/>
        <item x="20"/>
        <item x="312"/>
        <item x="1264"/>
        <item x="1254"/>
        <item x="289"/>
        <item x="882"/>
        <item x="154"/>
        <item x="1147"/>
        <item x="994"/>
        <item x="693"/>
        <item x="192"/>
        <item x="1027"/>
        <item x="1255"/>
        <item x="1336"/>
        <item x="782"/>
        <item x="232"/>
        <item x="1414"/>
        <item x="624"/>
        <item x="194"/>
        <item x="320"/>
        <item x="655"/>
        <item x="1365"/>
        <item x="1159"/>
        <item x="842"/>
        <item x="473"/>
        <item x="1372"/>
        <item x="489"/>
        <item x="381"/>
        <item x="113"/>
        <item x="243"/>
        <item x="1368"/>
        <item x="1311"/>
        <item x="925"/>
        <item x="16"/>
        <item x="1217"/>
        <item x="55"/>
        <item x="563"/>
        <item x="1209"/>
        <item x="1339"/>
        <item x="43"/>
        <item x="860"/>
        <item x="952"/>
        <item x="710"/>
        <item x="1356"/>
        <item x="395"/>
        <item x="281"/>
        <item x="587"/>
        <item x="924"/>
        <item x="1400"/>
        <item x="1035"/>
        <item x="1240"/>
        <item x="631"/>
        <item x="40"/>
        <item x="222"/>
        <item x="1329"/>
        <item x="926"/>
        <item x="109"/>
        <item x="1044"/>
        <item x="437"/>
        <item x="864"/>
        <item x="523"/>
        <item x="973"/>
        <item x="1253"/>
        <item x="494"/>
        <item x="457"/>
        <item x="594"/>
        <item x="1411"/>
        <item x="1262"/>
        <item x="176"/>
        <item x="1194"/>
        <item x="786"/>
        <item x="944"/>
        <item x="1231"/>
        <item x="421"/>
        <item x="439"/>
        <item x="132"/>
        <item x="234"/>
        <item x="44"/>
        <item x="1420"/>
        <item x="504"/>
        <item x="163"/>
        <item x="427"/>
        <item x="870"/>
        <item x="654"/>
        <item x="147"/>
        <item x="553"/>
        <item x="1436"/>
        <item x="362"/>
        <item x="261"/>
        <item x="810"/>
        <item x="156"/>
        <item x="769"/>
        <item x="922"/>
        <item x="96"/>
        <item x="378"/>
        <item x="369"/>
        <item x="1444"/>
        <item x="818"/>
        <item x="684"/>
        <item x="1178"/>
        <item x="1078"/>
        <item x="173"/>
        <item x="1088"/>
        <item x="1222"/>
        <item x="1021"/>
        <item x="538"/>
        <item x="761"/>
        <item x="576"/>
        <item x="1305"/>
        <item x="107"/>
        <item x="175"/>
        <item x="535"/>
        <item x="551"/>
        <item x="583"/>
        <item x="971"/>
        <item x="496"/>
        <item x="976"/>
        <item x="1180"/>
        <item x="765"/>
        <item x="734"/>
        <item x="936"/>
        <item x="343"/>
        <item x="1258"/>
        <item x="582"/>
        <item x="471"/>
        <item x="725"/>
        <item x="1046"/>
        <item x="1450"/>
        <item x="416"/>
        <item x="694"/>
        <item x="720"/>
        <item x="1381"/>
        <item x="878"/>
        <item x="1287"/>
        <item x="88"/>
        <item x="255"/>
        <item x="1455"/>
        <item x="273"/>
        <item x="1079"/>
        <item x="508"/>
        <item x="1406"/>
        <item x="1347"/>
        <item x="656"/>
        <item x="1066"/>
        <item x="25"/>
        <item x="1072"/>
        <item x="578"/>
        <item x="1120"/>
        <item x="1214"/>
        <item x="991"/>
        <item x="737"/>
        <item x="11"/>
        <item x="241"/>
        <item x="380"/>
        <item x="977"/>
        <item x="1332"/>
        <item x="552"/>
        <item x="544"/>
        <item x="258"/>
        <item x="1228"/>
        <item x="642"/>
        <item x="423"/>
        <item x="943"/>
        <item x="77"/>
        <item x="1154"/>
        <item x="1257"/>
        <item x="905"/>
        <item x="1408"/>
        <item x="1052"/>
        <item x="346"/>
        <item x="767"/>
        <item x="1292"/>
        <item x="988"/>
        <item x="86"/>
        <item x="1212"/>
        <item x="46"/>
        <item x="1176"/>
        <item x="645"/>
        <item x="35"/>
        <item x="1441"/>
        <item x="1279"/>
        <item x="672"/>
        <item x="933"/>
        <item x="1325"/>
        <item x="957"/>
        <item x="1216"/>
        <item x="402"/>
        <item x="830"/>
        <item x="898"/>
        <item x="1227"/>
        <item x="512"/>
        <item x="1394"/>
        <item x="397"/>
        <item x="1278"/>
        <item x="899"/>
        <item x="271"/>
        <item x="308"/>
        <item x="1091"/>
        <item x="23"/>
        <item x="1063"/>
        <item x="1357"/>
        <item x="140"/>
        <item x="398"/>
        <item x="488"/>
        <item x="1404"/>
        <item x="366"/>
        <item x="881"/>
        <item x="235"/>
        <item x="231"/>
        <item x="1322"/>
        <item x="874"/>
        <item x="286"/>
        <item x="1417"/>
        <item x="1375"/>
        <item x="79"/>
        <item x="1395"/>
        <item x="834"/>
        <item x="961"/>
        <item x="648"/>
        <item x="275"/>
        <item x="482"/>
        <item x="633"/>
        <item x="430"/>
        <item x="265"/>
        <item x="1389"/>
        <item x="1031"/>
        <item x="444"/>
        <item x="1250"/>
        <item x="225"/>
        <item x="290"/>
        <item x="970"/>
        <item x="1358"/>
        <item x="324"/>
        <item x="178"/>
        <item x="522"/>
        <item x="1191"/>
        <item x="1398"/>
        <item x="689"/>
        <item x="134"/>
        <item x="1127"/>
        <item x="115"/>
        <item x="598"/>
        <item x="1348"/>
        <item x="869"/>
        <item x="601"/>
        <item x="627"/>
        <item x="30"/>
        <item x="612"/>
        <item x="1162"/>
        <item x="877"/>
        <item x="1169"/>
        <item x="1435"/>
        <item x="852"/>
        <item x="1110"/>
        <item x="990"/>
        <item x="142"/>
        <item x="1149"/>
        <item x="328"/>
        <item x="524"/>
        <item x="1241"/>
        <item x="659"/>
        <item x="1421"/>
        <item x="1175"/>
        <item x="1293"/>
        <item x="1161"/>
        <item x="706"/>
        <item x="322"/>
        <item x="1387"/>
        <item x="1370"/>
        <item x="1379"/>
        <item x="277"/>
        <item x="1048"/>
        <item x="1226"/>
        <item x="454"/>
        <item x="1331"/>
        <item x="491"/>
        <item x="841"/>
        <item x="1291"/>
        <item x="669"/>
        <item x="549"/>
        <item x="618"/>
        <item x="476"/>
        <item x="1130"/>
        <item x="101"/>
        <item x="1430"/>
        <item x="663"/>
        <item x="1004"/>
        <item x="190"/>
        <item x="1210"/>
        <item x="787"/>
        <item x="1330"/>
        <item x="562"/>
        <item x="1153"/>
        <item x="823"/>
        <item x="1341"/>
        <item x="433"/>
        <item x="635"/>
        <item x="1137"/>
        <item x="844"/>
        <item x="1351"/>
        <item x="1003"/>
        <item x="1002"/>
        <item x="872"/>
        <item x="1135"/>
        <item x="1128"/>
        <item x="1296"/>
        <item x="94"/>
        <item x="590"/>
        <item x="394"/>
        <item x="531"/>
        <item x="27"/>
        <item x="616"/>
        <item x="136"/>
        <item x="816"/>
        <item x="304"/>
        <item x="505"/>
        <item x="445"/>
        <item x="143"/>
        <item x="789"/>
        <item x="129"/>
        <item x="318"/>
        <item x="856"/>
        <item x="1377"/>
        <item x="1424"/>
        <item x="73"/>
        <item x="757"/>
        <item x="38"/>
        <item x="1193"/>
        <item x="753"/>
        <item x="1059"/>
        <item x="467"/>
        <item x="564"/>
        <item x="161"/>
        <item x="665"/>
        <item x="321"/>
        <item x="1010"/>
        <item x="548"/>
        <item x="979"/>
        <item x="229"/>
        <item x="768"/>
        <item x="566"/>
        <item x="1451"/>
        <item x="1172"/>
        <item x="966"/>
        <item x="937"/>
        <item x="120"/>
        <item x="900"/>
        <item x="477"/>
        <item x="242"/>
        <item x="325"/>
        <item x="916"/>
        <item x="779"/>
        <item x="350"/>
        <item x="670"/>
        <item x="803"/>
        <item x="703"/>
        <item x="78"/>
        <item x="715"/>
        <item x="250"/>
        <item x="554"/>
        <item x="0"/>
        <item x="404"/>
        <item x="821"/>
        <item x="245"/>
        <item x="155"/>
        <item x="1183"/>
        <item x="4"/>
        <item x="1182"/>
        <item x="643"/>
        <item x="809"/>
        <item x="746"/>
        <item x="268"/>
        <item x="1285"/>
        <item x="1133"/>
        <item x="360"/>
        <item x="247"/>
        <item x="309"/>
        <item x="153"/>
        <item x="735"/>
        <item x="1432"/>
        <item x="408"/>
        <item x="193"/>
        <item x="1073"/>
        <item x="1195"/>
        <item x="705"/>
        <item x="892"/>
        <item x="621"/>
        <item x="60"/>
        <item x="770"/>
        <item x="875"/>
        <item x="6"/>
        <item x="1409"/>
        <item x="604"/>
        <item x="1321"/>
        <item x="1307"/>
        <item x="274"/>
        <item x="468"/>
        <item x="1204"/>
        <item x="1290"/>
        <item x="1277"/>
        <item x="608"/>
        <item x="1342"/>
        <item x="533"/>
        <item x="1023"/>
        <item x="986"/>
        <item x="1313"/>
        <item x="1401"/>
        <item x="1028"/>
        <item x="487"/>
        <item x="954"/>
        <item x="2"/>
        <item x="516"/>
        <item x="887"/>
        <item x="1184"/>
        <item x="412"/>
        <item x="540"/>
        <item x="345"/>
        <item x="603"/>
        <item x="1427"/>
        <item x="959"/>
        <item x="1434"/>
        <item x="466"/>
        <item x="697"/>
        <item x="541"/>
        <item x="1125"/>
        <item x="1317"/>
        <item x="114"/>
        <item x="387"/>
        <item x="978"/>
        <item x="31"/>
        <item x="1413"/>
        <item x="177"/>
        <item x="179"/>
        <item x="233"/>
        <item x="440"/>
        <item x="1148"/>
        <item x="766"/>
        <item x="939"/>
        <item x="160"/>
        <item x="960"/>
        <item x="741"/>
        <item x="1208"/>
        <item x="593"/>
        <item x="426"/>
        <item x="1012"/>
        <item x="813"/>
        <item x="928"/>
        <item x="260"/>
        <item x="1245"/>
        <item x="527"/>
        <item x="1006"/>
        <item x="965"/>
        <item x="254"/>
        <item x="827"/>
        <item x="1232"/>
        <item x="1249"/>
        <item x="305"/>
        <item x="128"/>
        <item x="805"/>
        <item x="172"/>
        <item x="1284"/>
        <item x="791"/>
        <item x="144"/>
        <item x="847"/>
        <item x="195"/>
        <item x="879"/>
        <item x="1354"/>
        <item x="573"/>
        <item x="419"/>
        <item x="1034"/>
        <item x="449"/>
        <item x="1361"/>
        <item x="87"/>
        <item x="1143"/>
        <item x="1134"/>
        <item x="49"/>
        <item x="409"/>
        <item x="718"/>
        <item x="946"/>
        <item x="1016"/>
        <item x="1428"/>
        <item x="10"/>
        <item x="97"/>
        <item x="446"/>
        <item x="319"/>
        <item x="414"/>
        <item x="210"/>
        <item x="267"/>
        <item x="1405"/>
        <item x="893"/>
        <item x="646"/>
        <item x="521"/>
        <item x="1152"/>
        <item x="1259"/>
        <item x="599"/>
        <item x="744"/>
        <item x="256"/>
        <item x="223"/>
        <item x="238"/>
        <item x="698"/>
        <item x="1211"/>
        <item x="82"/>
        <item x="145"/>
        <item x="857"/>
        <item x="547"/>
        <item x="188"/>
        <item x="1151"/>
        <item x="68"/>
        <item x="1337"/>
        <item x="201"/>
        <item x="913"/>
        <item x="742"/>
        <item x="1442"/>
        <item x="796"/>
        <item x="110"/>
        <item x="739"/>
        <item x="361"/>
        <item x="1230"/>
        <item x="451"/>
        <item x="1085"/>
        <item x="606"/>
        <item x="998"/>
        <item x="1141"/>
        <item x="1445"/>
        <item x="169"/>
        <item x="1390"/>
        <item x="456"/>
        <item x="12"/>
        <item x="356"/>
        <item x="713"/>
        <item x="941"/>
        <item x="69"/>
        <item x="5"/>
        <item x="589"/>
        <item x="1083"/>
        <item x="54"/>
        <item x="99"/>
        <item x="112"/>
        <item x="1138"/>
        <item x="851"/>
        <item x="542"/>
        <item x="634"/>
        <item x="83"/>
        <item x="561"/>
        <item x="219"/>
        <item x="579"/>
        <item x="1448"/>
        <item x="1295"/>
        <item x="443"/>
        <item x="124"/>
        <item x="865"/>
        <item x="1008"/>
        <item x="556"/>
        <item x="1376"/>
        <item x="651"/>
        <item x="352"/>
        <item x="855"/>
        <item x="807"/>
        <item x="1314"/>
        <item x="704"/>
        <item x="736"/>
        <item x="846"/>
        <item x="202"/>
        <item x="1146"/>
        <item x="1064"/>
        <item x="571"/>
        <item x="1318"/>
        <item x="393"/>
        <item x="560"/>
        <item x="164"/>
        <item x="1224"/>
        <item x="1007"/>
        <item x="24"/>
        <item x="687"/>
        <item x="1453"/>
        <item x="478"/>
        <item x="490"/>
        <item x="1067"/>
        <item x="849"/>
        <item x="386"/>
        <item x="1328"/>
        <item x="1050"/>
        <item x="525"/>
        <item x="804"/>
        <item x="298"/>
        <item x="626"/>
        <item x="688"/>
        <item x="376"/>
        <item x="963"/>
        <item x="686"/>
        <item x="91"/>
        <item x="1022"/>
        <item x="1302"/>
        <item x="980"/>
        <item x="610"/>
        <item x="532"/>
        <item x="389"/>
        <item x="100"/>
        <item x="678"/>
        <item x="932"/>
        <item x="1025"/>
        <item x="1300"/>
        <item x="885"/>
        <item x="780"/>
        <item x="575"/>
        <item x="1160"/>
        <item x="862"/>
        <item x="901"/>
        <item x="1043"/>
        <item x="373"/>
        <item x="204"/>
        <item x="623"/>
        <item x="518"/>
        <item x="1367"/>
        <item x="307"/>
        <item x="198"/>
        <item x="828"/>
        <item x="611"/>
        <item x="519"/>
        <item x="106"/>
        <item x="628"/>
        <item x="740"/>
        <item x="474"/>
        <item x="630"/>
        <item x="203"/>
        <item x="956"/>
        <item x="102"/>
        <item x="1119"/>
        <item x="63"/>
        <item x="835"/>
        <item x="777"/>
        <item x="1384"/>
        <item x="607"/>
        <item x="1443"/>
        <item x="330"/>
        <item x="283"/>
        <item x="721"/>
        <item x="364"/>
        <item x="876"/>
        <item x="432"/>
        <item x="296"/>
        <item x="127"/>
        <item x="947"/>
        <item x="661"/>
        <item x="1275"/>
        <item x="550"/>
        <item x="1086"/>
        <item x="1239"/>
        <item x="34"/>
        <item x="509"/>
        <item x="758"/>
        <item x="61"/>
        <item x="912"/>
        <item x="310"/>
        <item x="520"/>
        <item x="1181"/>
        <item x="891"/>
        <item x="639"/>
        <item x="301"/>
        <item x="67"/>
        <item x="577"/>
        <item x="1438"/>
        <item x="690"/>
        <item x="1018"/>
        <item x="196"/>
        <item x="605"/>
        <item x="955"/>
        <item x="165"/>
        <item x="98"/>
        <item x="485"/>
        <item x="47"/>
        <item x="462"/>
        <item x="839"/>
        <item x="62"/>
        <item x="480"/>
        <item x="1223"/>
        <item x="1100"/>
        <item x="975"/>
        <item x="1092"/>
        <item x="379"/>
        <item x="1393"/>
        <item x="609"/>
        <item x="269"/>
        <item x="1282"/>
        <item x="749"/>
        <item x="1094"/>
        <item x="714"/>
        <item x="921"/>
        <item x="1053"/>
        <item x="1350"/>
        <item x="1454"/>
        <item x="74"/>
        <item x="1196"/>
        <item x="923"/>
        <item x="591"/>
        <item x="1042"/>
        <item x="259"/>
        <item x="498"/>
        <item x="137"/>
        <item x="1343"/>
        <item x="1045"/>
        <item x="1289"/>
        <item x="1352"/>
        <item x="1263"/>
        <item x="1433"/>
        <item x="272"/>
        <item x="125"/>
        <item x="1113"/>
        <item x="1374"/>
        <item x="1041"/>
        <item x="507"/>
        <item x="511"/>
        <item x="868"/>
        <item x="340"/>
        <item x="514"/>
        <item x="1068"/>
        <item x="293"/>
        <item x="405"/>
        <item x="26"/>
        <item x="711"/>
        <item x="447"/>
        <item x="617"/>
        <item x="539"/>
        <item x="1098"/>
        <item x="455"/>
        <item x="781"/>
        <item x="285"/>
        <item x="1271"/>
        <item x="929"/>
        <item x="1038"/>
        <item x="671"/>
        <item x="1418"/>
        <item x="390"/>
        <item x="406"/>
        <item x="428"/>
        <item x="1391"/>
        <item x="620"/>
        <item x="534"/>
        <item x="1082"/>
        <item x="270"/>
        <item x="215"/>
        <item x="1378"/>
        <item x="208"/>
        <item x="146"/>
        <item x="763"/>
        <item x="1106"/>
        <item x="1013"/>
        <item x="1024"/>
        <item x="495"/>
        <item x="1320"/>
        <item x="785"/>
        <item x="3"/>
        <item x="889"/>
        <item x="266"/>
        <item x="515"/>
        <item x="341"/>
        <item x="1280"/>
        <item x="814"/>
        <item x="683"/>
        <item x="1415"/>
        <item x="1206"/>
        <item x="358"/>
        <item x="413"/>
        <item x="1090"/>
        <item x="1055"/>
        <item x="764"/>
        <item x="833"/>
        <item x="701"/>
        <item x="783"/>
        <item x="699"/>
        <item x="15"/>
        <item x="569"/>
        <item x="1299"/>
        <item x="29"/>
        <item x="1246"/>
        <item x="1319"/>
        <item x="995"/>
        <item x="184"/>
        <item x="1362"/>
        <item x="21"/>
        <item x="180"/>
        <item x="917"/>
        <item x="1243"/>
        <item x="731"/>
        <item x="1333"/>
        <item x="1364"/>
        <item x="187"/>
        <item x="365"/>
        <item x="331"/>
        <item x="407"/>
        <item x="159"/>
        <item x="1298"/>
        <item x="815"/>
        <item x="291"/>
        <item x="558"/>
        <item x="131"/>
        <item x="90"/>
        <item x="997"/>
        <item x="811"/>
        <item x="1185"/>
        <item x="1402"/>
        <item x="1267"/>
        <item x="1142"/>
        <item x="681"/>
        <item x="348"/>
        <item x="170"/>
        <item x="555"/>
        <item x="723"/>
        <item x="962"/>
        <item x="205"/>
        <item x="1020"/>
        <item x="546"/>
        <item x="822"/>
        <item x="72"/>
        <item x="316"/>
        <item x="545"/>
        <item x="1440"/>
        <item x="8"/>
        <item x="1238"/>
        <item x="867"/>
        <item x="1061"/>
        <item x="1060"/>
        <item x="572"/>
        <item x="475"/>
        <item x="653"/>
        <item x="1380"/>
        <item x="817"/>
        <item x="602"/>
        <item x="458"/>
        <item x="935"/>
        <item x="357"/>
        <item x="157"/>
        <item x="529"/>
        <item x="848"/>
        <item x="1077"/>
        <item x="565"/>
        <item x="567"/>
        <item x="39"/>
        <item x="1015"/>
        <item x="797"/>
        <item x="1104"/>
        <item x="1327"/>
        <item x="1118"/>
        <item x="1114"/>
        <item x="459"/>
        <item x="151"/>
        <item x="858"/>
        <item x="326"/>
        <item x="640"/>
        <item x="1326"/>
        <item x="186"/>
        <item x="580"/>
        <item x="1140"/>
        <item x="503"/>
        <item x="399"/>
        <item x="41"/>
        <item x="388"/>
        <item x="984"/>
        <item x="727"/>
        <item x="536"/>
        <item x="168"/>
        <item x="1062"/>
        <item x="51"/>
        <item x="708"/>
        <item x="799"/>
        <item x="845"/>
        <item x="1108"/>
        <item x="1323"/>
        <item x="1074"/>
        <item x="953"/>
        <item x="1124"/>
        <item x="1316"/>
        <item x="377"/>
        <item x="983"/>
        <item x="1030"/>
        <item x="355"/>
        <item x="1112"/>
        <item x="1054"/>
        <item x="1373"/>
        <item x="756"/>
        <item x="1242"/>
        <item x="806"/>
        <item x="1360"/>
        <item x="162"/>
        <item x="1252"/>
        <item x="644"/>
        <item x="282"/>
        <item x="499"/>
        <item x="89"/>
        <item x="754"/>
        <item x="391"/>
        <item x="1070"/>
        <item x="1346"/>
        <item x="1297"/>
        <item x="732"/>
        <item x="411"/>
        <item x="442"/>
        <item x="801"/>
        <item x="958"/>
        <item x="197"/>
        <item x="894"/>
        <item x="906"/>
        <item x="66"/>
        <item x="588"/>
        <item x="1260"/>
        <item x="297"/>
        <item x="148"/>
        <item x="992"/>
        <item x="888"/>
        <item x="65"/>
        <item x="1371"/>
        <item x="1102"/>
        <item x="1056"/>
        <item x="1026"/>
        <item x="226"/>
        <item x="903"/>
        <item x="403"/>
        <item x="840"/>
        <item x="788"/>
        <item x="287"/>
        <item x="695"/>
        <item x="528"/>
        <item x="122"/>
        <item x="75"/>
        <item x="278"/>
        <item x="465"/>
        <item x="149"/>
        <item x="1345"/>
        <item x="493"/>
        <item x="1437"/>
        <item x="1423"/>
        <item x="218"/>
        <item x="896"/>
        <item x="557"/>
        <item x="1179"/>
        <item x="595"/>
        <item x="1265"/>
        <item x="649"/>
        <item x="625"/>
        <item x="920"/>
        <item x="448"/>
        <item x="733"/>
        <item x="907"/>
        <item x="1011"/>
        <item x="641"/>
        <item x="152"/>
        <item x="123"/>
        <item x="1057"/>
        <item x="211"/>
        <item x="22"/>
        <item x="392"/>
        <item x="677"/>
        <item x="884"/>
        <item x="93"/>
        <item x="712"/>
        <item x="1123"/>
        <item x="1221"/>
        <item x="244"/>
        <item x="171"/>
        <item x="592"/>
        <item x="452"/>
        <item x="1286"/>
        <item x="1201"/>
        <item x="1366"/>
        <item x="940"/>
        <item x="632"/>
        <item x="294"/>
        <item x="138"/>
        <item x="1155"/>
        <item x="1174"/>
        <item x="574"/>
        <item x="338"/>
        <item x="217"/>
        <item x="1203"/>
        <item x="1288"/>
        <item x="130"/>
        <item x="236"/>
        <item x="1126"/>
        <item x="1103"/>
        <item x="280"/>
        <item x="664"/>
        <item x="264"/>
        <item x="209"/>
        <item x="513"/>
        <item x="776"/>
        <item x="1237"/>
        <item x="469"/>
        <item x="808"/>
        <item x="7"/>
        <item x="135"/>
        <item x="500"/>
        <item x="942"/>
        <item x="327"/>
        <item x="964"/>
        <item x="1205"/>
        <item x="568"/>
        <item x="383"/>
        <item x="1426"/>
        <item x="1272"/>
        <item x="1163"/>
        <item x="216"/>
        <item x="1269"/>
        <item x="837"/>
        <item x="1105"/>
        <item x="1363"/>
        <item x="637"/>
        <item x="668"/>
        <item x="506"/>
        <item x="417"/>
        <item x="353"/>
        <item x="692"/>
        <item x="363"/>
        <item x="484"/>
        <item x="111"/>
        <item x="622"/>
        <item x="1171"/>
        <item x="948"/>
        <item x="1145"/>
        <item x="792"/>
        <item x="13"/>
        <item x="1000"/>
        <item x="248"/>
        <item x="717"/>
        <item x="863"/>
        <item x="45"/>
        <item x="987"/>
        <item x="597"/>
        <item x="755"/>
        <item x="1101"/>
        <item x="1334"/>
        <item x="738"/>
        <item x="968"/>
        <item x="584"/>
        <item x="415"/>
        <item x="70"/>
        <item x="359"/>
        <item x="174"/>
        <item x="1219"/>
        <item x="945"/>
        <item x="212"/>
        <item x="570"/>
        <item x="838"/>
        <item x="650"/>
        <item x="1452"/>
        <item x="752"/>
        <item x="33"/>
        <item x="1306"/>
        <item x="1158"/>
        <item x="751"/>
        <item x="819"/>
        <item x="1168"/>
        <item x="351"/>
        <item x="401"/>
        <item x="57"/>
        <item x="1355"/>
        <item x="1139"/>
        <item x="1099"/>
        <item x="1386"/>
        <item x="824"/>
        <item x="56"/>
        <item x="950"/>
        <item x="167"/>
        <item x="1081"/>
        <item x="722"/>
        <item x="150"/>
        <item x="652"/>
        <item x="748"/>
        <item x="825"/>
        <item x="246"/>
        <item x="743"/>
        <item x="206"/>
        <item x="1447"/>
        <item x="1150"/>
        <item x="638"/>
        <item x="543"/>
        <item x="1301"/>
        <item x="1188"/>
        <item x="773"/>
        <item x="335"/>
        <item x="854"/>
        <item x="295"/>
        <item x="339"/>
        <item x="685"/>
        <item x="1136"/>
        <item x="832"/>
        <item x="48"/>
        <item x="666"/>
        <item x="263"/>
        <item x="422"/>
        <item x="1071"/>
        <item x="989"/>
        <item x="1392"/>
        <item x="794"/>
        <item x="14"/>
        <item x="1156"/>
        <item x="1310"/>
        <item x="1303"/>
        <item x="502"/>
        <item x="306"/>
        <item x="1213"/>
        <item x="420"/>
        <item x="1199"/>
        <item x="1385"/>
        <item x="1051"/>
        <item x="1095"/>
        <item x="1268"/>
        <item x="1283"/>
        <item x="1014"/>
        <item x="279"/>
        <item x="1097"/>
        <item x="880"/>
        <item x="382"/>
        <item x="730"/>
        <item x="337"/>
        <item x="820"/>
        <item x="42"/>
        <item x="436"/>
        <item x="750"/>
        <item x="37"/>
        <item x="1429"/>
        <item x="1075"/>
        <item x="680"/>
        <item x="1197"/>
        <item x="784"/>
        <item x="999"/>
        <item x="1089"/>
        <item x="1200"/>
        <item x="292"/>
        <item x="1236"/>
        <item x="1170"/>
        <item x="1164"/>
        <item x="1096"/>
        <item x="969"/>
        <item x="895"/>
        <item x="909"/>
        <item x="1382"/>
        <item x="1033"/>
        <item x="1416"/>
        <item x="1431"/>
        <item x="367"/>
        <item x="861"/>
        <item x="276"/>
        <item x="1115"/>
        <item x="1388"/>
        <item x="829"/>
        <item x="1039"/>
        <item x="501"/>
        <item x="919"/>
        <item x="1080"/>
        <item x="1397"/>
        <item x="1449"/>
        <item x="18"/>
        <item x="342"/>
        <item x="586"/>
        <item x="581"/>
        <item t="default"/>
      </items>
    </pivotField>
    <pivotField numFmtId="14" showAll="0"/>
    <pivotField numFmtId="1" showAll="0">
      <items count="6">
        <item x="1"/>
        <item x="4"/>
        <item x="0"/>
        <item x="2"/>
        <item x="3"/>
        <item t="default"/>
      </items>
    </pivotField>
    <pivotField showAll="0"/>
    <pivotField showAll="0"/>
    <pivotField showAll="0"/>
    <pivotField showAll="0">
      <items count="4">
        <item x="1"/>
        <item x="2"/>
        <item x="0"/>
        <item t="default"/>
      </items>
    </pivotField>
    <pivotField showAll="0"/>
    <pivotField showAll="0">
      <items count="12">
        <item x="8"/>
        <item x="4"/>
        <item x="5"/>
        <item x="2"/>
        <item m="1" x="10"/>
        <item x="0"/>
        <item m="1" x="9"/>
        <item x="3"/>
        <item x="6"/>
        <item x="1"/>
        <item x="7"/>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17"/>
    <field x="2"/>
  </rowFields>
  <rowItems count="13">
    <i>
      <x v="1"/>
    </i>
    <i>
      <x v="2"/>
    </i>
    <i>
      <x v="3"/>
    </i>
    <i>
      <x v="4"/>
    </i>
    <i>
      <x v="5"/>
    </i>
    <i>
      <x v="6"/>
    </i>
    <i>
      <x v="7"/>
    </i>
    <i>
      <x v="8"/>
    </i>
    <i>
      <x v="9"/>
    </i>
    <i>
      <x v="10"/>
    </i>
    <i>
      <x v="11"/>
    </i>
    <i>
      <x v="12"/>
    </i>
    <i t="grand">
      <x/>
    </i>
  </rowItems>
  <colItems count="1">
    <i/>
  </colItems>
  <dataFields count="1">
    <dataField name="Sum of Profit Margin " fld="20"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CC5BCAE-1D8E-4974-81FD-294D16D5059B}" sourceName="Year">
  <pivotTables>
    <pivotTable tabId="4" name="PivotTable3"/>
    <pivotTable tabId="3" name="PivotTable2"/>
    <pivotTable tabId="9" name="PivotTable11"/>
    <pivotTable tabId="9" name="PivotTable12"/>
    <pivotTable tabId="9" name="PivotTable13"/>
    <pivotTable tabId="9" name="PivotTable16"/>
    <pivotTable tabId="9" name="PivotTable17"/>
    <pivotTable tabId="6" name="PivotTable7"/>
    <pivotTable tabId="5" name="PivotTable6"/>
    <pivotTable tabId="7" name="PivotTable10"/>
  </pivotTables>
  <data>
    <tabular pivotCacheId="1295525826">
      <items count="5">
        <i x="1" s="1"/>
        <i x="4" s="1"/>
        <i x="0" s="1"/>
        <i x="2"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E408B-4ECA-4CB0-96D5-18162828E959}" sourceName="Segment">
  <pivotTables>
    <pivotTable tabId="4" name="PivotTable3"/>
    <pivotTable tabId="3" name="PivotTable2"/>
    <pivotTable tabId="9" name="PivotTable11"/>
    <pivotTable tabId="9" name="PivotTable12"/>
    <pivotTable tabId="9" name="PivotTable13"/>
    <pivotTable tabId="9" name="PivotTable16"/>
    <pivotTable tabId="9" name="PivotTable17"/>
    <pivotTable tabId="11" name="PivotTable18"/>
    <pivotTable tabId="6" name="PivotTable7"/>
    <pivotTable tabId="5" name="PivotTable6"/>
    <pivotTable tabId="7" name="PivotTable10"/>
  </pivotTables>
  <data>
    <tabular pivotCacheId="129552582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A6FB2D-58C7-4665-BB0D-AEBD65686FCD}" sourceName="Region">
  <pivotTables>
    <pivotTable tabId="4" name="PivotTable3"/>
    <pivotTable tabId="3" name="PivotTable2"/>
    <pivotTable tabId="9" name="PivotTable11"/>
    <pivotTable tabId="9" name="PivotTable12"/>
    <pivotTable tabId="9" name="PivotTable13"/>
    <pivotTable tabId="9" name="PivotTable16"/>
    <pivotTable tabId="9" name="PivotTable17"/>
    <pivotTable tabId="11" name="PivotTable18"/>
    <pivotTable tabId="6" name="PivotTable7"/>
    <pivotTable tabId="5" name="PivotTable6"/>
    <pivotTable tabId="7" name="PivotTable10"/>
  </pivotTables>
  <data>
    <tabular pivotCacheId="1295525826">
      <items count="11">
        <i x="8" s="1"/>
        <i x="4" s="1"/>
        <i x="5" s="1"/>
        <i x="2" s="1"/>
        <i x="0" s="1"/>
        <i x="3" s="1"/>
        <i x="6" s="1"/>
        <i x="1" s="1"/>
        <i x="7" s="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7E89388F-6846-4F85-89D3-A4329AE24AFE}" cache="Slicer_Year1" caption="Year" style="All" rowHeight="251883"/>
  <slicer name="Segment 1" xr10:uid="{DCF39888-65B0-48E8-9E12-9D7CB6737D3C}" cache="Slicer_Segment" caption="Segment" style="All" rowHeight="251883"/>
  <slicer name="Region 2" xr10:uid="{531326FF-5A4E-4798-B312-23200CEA2F7C}" cache="Slicer_Region" caption="Region" startItem="4" style="All"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2CA6763-2D23-4542-BD5B-ECD8078689FA}" cache="Slicer_Year1" caption="Year" rowHeight="251883"/>
  <slicer name="Segment" xr10:uid="{E7AE30F5-8C48-4FAA-ACDF-FAC1AEF5EFBB}" cache="Slicer_Segment" caption="Segment" rowHeight="251883"/>
  <slicer name="Region" xr10:uid="{97F8C988-CB5C-4E28-BFAC-74D2ED5824BC}" cache="Slicer_Region" caption="Region" rowHeight="251883"/>
  <slicer name="Region 1" xr10:uid="{8425AA92-F71F-4791-8187-C111C8117D12}" cache="Slicer_Region" caption="Region"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A83418-399C-48DB-825D-D667133388FC}" cache="Slicer_Year1"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5972C8-1EC0-4B6A-A1D5-D058A7C38FE7}" name="Table3" displayName="Table3" ref="A1:Q9001" totalsRowShown="0" headerRowDxfId="62" dataDxfId="61">
  <autoFilter ref="A1:Q9001" xr:uid="{B25972C8-1EC0-4B6A-A1D5-D058A7C38FE7}"/>
  <tableColumns count="17">
    <tableColumn id="1" xr3:uid="{3B8D758B-286D-4C03-A06E-4E44F73B22F7}" name="Row ID" dataDxfId="60"/>
    <tableColumn id="2" xr3:uid="{C0E9FBA4-5A6C-40F4-9249-923747D9A0D4}" name="Order ID" dataDxfId="59"/>
    <tableColumn id="3" xr3:uid="{D6E79D13-EE54-4835-870C-A9AF16FB36D7}" name="Order Date" dataDxfId="58"/>
    <tableColumn id="4" xr3:uid="{5B3B4AC8-FB22-4020-96D5-A2678D657C9B}" name="Ship Date" dataDxfId="57"/>
    <tableColumn id="17" xr3:uid="{3E1EA49B-4D71-4AD6-A4BE-BD3251E7B446}" name="Year" dataDxfId="56">
      <calculatedColumnFormula>YEAR(D2)</calculatedColumnFormula>
    </tableColumn>
    <tableColumn id="5" xr3:uid="{88B79B39-21DC-476F-B233-0FEBE2AADBE7}" name="Ship Mode" dataDxfId="55"/>
    <tableColumn id="6" xr3:uid="{03877445-B646-4E1E-80F0-84EFFD6DF15D}" name="Customer ID" dataDxfId="54"/>
    <tableColumn id="7" xr3:uid="{3445F6FF-F569-4ECE-AEA5-226DFF40116F}" name="Customer Name" dataDxfId="53"/>
    <tableColumn id="8" xr3:uid="{05C27F1E-D854-4290-A0F2-87B3EBAE51B5}" name="Segment" dataDxfId="52"/>
    <tableColumn id="9" xr3:uid="{85C21688-E2BA-4640-80F3-1853235D817A}" name="City" dataDxfId="51"/>
    <tableColumn id="10" xr3:uid="{F2CD516C-7151-4B06-BFB5-BECEA9DA0B99}" name="Region" dataDxfId="50"/>
    <tableColumn id="11" xr3:uid="{2453D1DE-3590-4C89-BC14-053A44843EAF}" name="Category" dataDxfId="49"/>
    <tableColumn id="12" xr3:uid="{C2782607-A4C6-403B-A634-50DDB4C28948}" name="Sub-Category" dataDxfId="48"/>
    <tableColumn id="13" xr3:uid="{48B3FBBD-DB5A-4D10-B84E-7F5A10A6849B}" name="Sales" dataDxfId="47"/>
    <tableColumn id="14" xr3:uid="{18F694B0-DD51-45C0-A857-DC1DA4593124}" name="Quantity" dataDxfId="46"/>
    <tableColumn id="15" xr3:uid="{A89EF098-378D-4034-BDA4-546C50C9BA6A}" name="Discount" dataDxfId="45"/>
    <tableColumn id="16" xr3:uid="{8B528D48-559C-411A-A158-83A24431037B}" name="Profit" dataDxfId="44"/>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44DAE8-3DF5-4541-96EE-CC743945B7AF}" name="Table1" displayName="Table1" ref="A3:Q739" totalsRowShown="0">
  <autoFilter ref="A3:Q739" xr:uid="{CA44DAE8-3DF5-4541-96EE-CC743945B7AF}"/>
  <tableColumns count="17">
    <tableColumn id="1" xr3:uid="{B166DF81-6380-4CBE-960A-7409CBC3FF4D}" name="Row ID"/>
    <tableColumn id="2" xr3:uid="{0C77BD77-A5BC-4037-A196-087ED3EB1EE4}" name="Order ID"/>
    <tableColumn id="3" xr3:uid="{12C02E41-4F7C-49BC-8DD2-4F143D1CACA5}" name="Order Date" dataDxfId="1"/>
    <tableColumn id="4" xr3:uid="{5B50591C-1EF4-46E1-8E33-BCCA1C386A1A}" name="Ship Date" dataDxfId="0"/>
    <tableColumn id="5" xr3:uid="{B10D9CB1-A02B-4416-B252-5FF3626DDCF7}" name="Year"/>
    <tableColumn id="6" xr3:uid="{D4646F9C-63B3-4194-8146-E3BC3A677C8E}" name="Ship Mode"/>
    <tableColumn id="7" xr3:uid="{39A015FF-F552-4479-B0B9-0ED2907FDB9D}" name="Customer ID"/>
    <tableColumn id="8" xr3:uid="{BE08975B-D2D2-4478-BB67-945A68539F92}" name="Customer Name"/>
    <tableColumn id="9" xr3:uid="{F4C2383E-8964-4C05-933A-D8D988B6E3D6}" name="Segment"/>
    <tableColumn id="10" xr3:uid="{E95652C5-E445-4DB1-815B-8ED55270E703}" name="City"/>
    <tableColumn id="11" xr3:uid="{5CE62035-114E-46C6-A5AF-82C80294023C}" name="Region"/>
    <tableColumn id="12" xr3:uid="{4BA0E8A9-6514-4336-BF5F-3947A813EBE7}" name="Category"/>
    <tableColumn id="13" xr3:uid="{2259E7EA-741F-456C-BA5A-6B30DAC8E359}" name="Sub-Category"/>
    <tableColumn id="14" xr3:uid="{1E681859-57C9-4A57-8833-501663164E6F}" name="Sales"/>
    <tableColumn id="15" xr3:uid="{783823F2-749A-42AE-9DFB-07F421ECB40B}" name="Quantity"/>
    <tableColumn id="16" xr3:uid="{E9BEBB3F-0E55-4F4D-BD41-303EE8985E1C}" name="Discount"/>
    <tableColumn id="17" xr3:uid="{CD092628-1CCD-4BF8-9C2E-DE253191D76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9.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611A4-C6AF-4117-B67B-29E318B53097}">
  <sheetPr>
    <tabColor theme="0" tint="-0.499984740745262"/>
  </sheetPr>
  <dimension ref="A1"/>
  <sheetViews>
    <sheetView showGridLines="0" showRowColHeaders="0" workbookViewId="0">
      <selection activeCell="I10" sqref="I10"/>
      <extLst>
        <ext xmlns:xlsdti="http://schemas.microsoft.com/office/spreadsheetml/2023/showDataTypeIcons" uri="{77bfe23e-c014-4d31-8a63-9c772dbf06b6}">
          <xlsdti:showDataTypeIcons visible="0"/>
        </ext>
      </extLst>
    </sheetView>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A2575-11A4-46E6-A8FA-FEA8085CFB9A}">
  <sheetPr>
    <tabColor theme="0" tint="-0.499984740745262"/>
  </sheetPr>
  <dimension ref="B7:K19"/>
  <sheetViews>
    <sheetView showGridLines="0" showRowColHeaders="0" tabSelected="1" zoomScale="70" zoomScaleNormal="70" workbookViewId="0">
      <selection activeCell="Z34" sqref="Z33:Z34"/>
    </sheetView>
  </sheetViews>
  <sheetFormatPr defaultRowHeight="14.5" x14ac:dyDescent="0.35"/>
  <sheetData>
    <row r="7" spans="2:11" ht="23.5" x14ac:dyDescent="0.55000000000000004">
      <c r="K7" s="19"/>
    </row>
    <row r="13" spans="2:11" x14ac:dyDescent="0.35">
      <c r="B13" s="15"/>
    </row>
    <row r="14" spans="2:11" x14ac:dyDescent="0.35">
      <c r="B14" s="15"/>
    </row>
    <row r="19" spans="5:5" ht="18.5" x14ac:dyDescent="0.45">
      <c r="E19" s="16"/>
    </row>
  </sheetData>
  <pageMargins left="0.7" right="0.7" top="0.75" bottom="0.75" header="0.3" footer="0.3"/>
  <pageSetup paperSize="3"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2376-3795-4E7C-8718-803CBF239436}">
  <sheetPr>
    <tabColor theme="0" tint="-0.14999847407452621"/>
  </sheetPr>
  <dimension ref="A1"/>
  <sheetViews>
    <sheetView showGridLines="0" showRowColHeaders="0" workbookViewId="0">
      <selection activeCell="J23" sqref="J23"/>
      <extLst>
        <ext xmlns:xlsdti="http://schemas.microsoft.com/office/spreadsheetml/2023/showDataTypeIcons" uri="{77bfe23e-c014-4d31-8a63-9c772dbf06b6}">
          <xlsdti:showDataTypeIcons visible="0"/>
        </ext>
      </extLst>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D73D3-5A05-4C79-A82B-CD13F29FB3C4}">
  <sheetPr>
    <tabColor theme="0" tint="-0.14999847407452621"/>
  </sheetPr>
  <dimension ref="A1:Q9001"/>
  <sheetViews>
    <sheetView topLeftCell="G1" workbookViewId="0">
      <selection activeCell="M56" sqref="M56"/>
    </sheetView>
  </sheetViews>
  <sheetFormatPr defaultColWidth="14.1796875" defaultRowHeight="14.5" x14ac:dyDescent="0.35"/>
  <sheetData>
    <row r="1" spans="1:17" s="3" customFormat="1" x14ac:dyDescent="0.35">
      <c r="A1" s="3" t="s">
        <v>0</v>
      </c>
      <c r="B1" s="3" t="s">
        <v>1</v>
      </c>
      <c r="C1" s="3" t="s">
        <v>2</v>
      </c>
      <c r="D1" s="3" t="s">
        <v>3</v>
      </c>
      <c r="E1" s="8" t="s">
        <v>26641</v>
      </c>
      <c r="F1" s="3" t="s">
        <v>4</v>
      </c>
      <c r="G1" s="3" t="s">
        <v>5</v>
      </c>
      <c r="H1" s="3" t="s">
        <v>6</v>
      </c>
      <c r="I1" s="3" t="s">
        <v>7</v>
      </c>
      <c r="J1" s="3" t="s">
        <v>8</v>
      </c>
      <c r="K1" s="3" t="s">
        <v>9</v>
      </c>
      <c r="L1" s="3" t="s">
        <v>10</v>
      </c>
      <c r="M1" s="3" t="s">
        <v>11</v>
      </c>
      <c r="N1" s="3" t="s">
        <v>12</v>
      </c>
      <c r="O1" s="3" t="s">
        <v>13</v>
      </c>
      <c r="P1" s="3" t="s">
        <v>14</v>
      </c>
      <c r="Q1" s="3" t="s">
        <v>15</v>
      </c>
    </row>
    <row r="2" spans="1:17" s="4" customFormat="1" ht="12" x14ac:dyDescent="0.3">
      <c r="A2" s="4">
        <v>1</v>
      </c>
      <c r="B2" s="4" t="s">
        <v>16</v>
      </c>
      <c r="C2" s="5">
        <v>45054</v>
      </c>
      <c r="D2" s="5">
        <v>45058</v>
      </c>
      <c r="E2" s="9">
        <f>YEAR(D2)</f>
        <v>2023</v>
      </c>
      <c r="F2" s="4" t="s">
        <v>17</v>
      </c>
      <c r="G2" s="4" t="s">
        <v>18</v>
      </c>
      <c r="H2" s="4" t="s">
        <v>19</v>
      </c>
      <c r="I2" s="4" t="s">
        <v>20</v>
      </c>
      <c r="J2" s="4" t="s">
        <v>21</v>
      </c>
      <c r="K2" s="4" t="s">
        <v>26647</v>
      </c>
      <c r="L2" s="4" t="s">
        <v>22</v>
      </c>
      <c r="M2" s="4" t="s">
        <v>23</v>
      </c>
      <c r="N2" s="4">
        <v>1124.8599999999999</v>
      </c>
      <c r="O2" s="4">
        <v>5</v>
      </c>
      <c r="P2" s="4">
        <v>0</v>
      </c>
      <c r="Q2" s="4">
        <v>269.13</v>
      </c>
    </row>
    <row r="3" spans="1:17" s="4" customFormat="1" ht="12" x14ac:dyDescent="0.3">
      <c r="A3" s="4">
        <v>2</v>
      </c>
      <c r="B3" s="4" t="s">
        <v>24</v>
      </c>
      <c r="C3" s="5">
        <v>44467</v>
      </c>
      <c r="D3" s="5">
        <v>44474</v>
      </c>
      <c r="E3" s="9">
        <f t="shared" ref="E3:E65" si="0">YEAR(D3)</f>
        <v>2021</v>
      </c>
      <c r="F3" s="4" t="s">
        <v>25</v>
      </c>
      <c r="G3" s="4" t="s">
        <v>26</v>
      </c>
      <c r="H3" s="4" t="s">
        <v>27</v>
      </c>
      <c r="I3" s="4" t="s">
        <v>28</v>
      </c>
      <c r="J3" s="4" t="s">
        <v>21</v>
      </c>
      <c r="K3" s="4" t="s">
        <v>26647</v>
      </c>
      <c r="L3" s="4" t="s">
        <v>29</v>
      </c>
      <c r="M3" s="4" t="s">
        <v>30</v>
      </c>
      <c r="N3" s="4">
        <v>1281.23</v>
      </c>
      <c r="O3" s="4">
        <v>10</v>
      </c>
      <c r="P3" s="4">
        <v>0.15</v>
      </c>
      <c r="Q3" s="4">
        <v>239.87</v>
      </c>
    </row>
    <row r="4" spans="1:17" s="4" customFormat="1" ht="12" x14ac:dyDescent="0.3">
      <c r="A4" s="4">
        <v>3</v>
      </c>
      <c r="B4" s="4" t="s">
        <v>31</v>
      </c>
      <c r="C4" s="5">
        <v>45104</v>
      </c>
      <c r="D4" s="5">
        <v>45105</v>
      </c>
      <c r="E4" s="9">
        <f t="shared" si="0"/>
        <v>2023</v>
      </c>
      <c r="F4" s="4" t="s">
        <v>17</v>
      </c>
      <c r="G4" s="4" t="s">
        <v>32</v>
      </c>
      <c r="H4" s="4" t="s">
        <v>33</v>
      </c>
      <c r="I4" s="4" t="s">
        <v>28</v>
      </c>
      <c r="J4" s="4" t="s">
        <v>34</v>
      </c>
      <c r="K4" s="4" t="s">
        <v>35</v>
      </c>
      <c r="L4" s="4" t="s">
        <v>36</v>
      </c>
      <c r="M4" s="4" t="s">
        <v>37</v>
      </c>
      <c r="N4" s="4">
        <v>1048.44</v>
      </c>
      <c r="O4" s="4">
        <v>1</v>
      </c>
      <c r="P4" s="4">
        <v>0</v>
      </c>
      <c r="Q4" s="4">
        <v>94.16</v>
      </c>
    </row>
    <row r="5" spans="1:17" s="4" customFormat="1" ht="12" x14ac:dyDescent="0.3">
      <c r="A5" s="4">
        <v>4</v>
      </c>
      <c r="B5" s="4" t="s">
        <v>38</v>
      </c>
      <c r="C5" s="5">
        <v>45446</v>
      </c>
      <c r="D5" s="5">
        <v>45452</v>
      </c>
      <c r="E5" s="9">
        <f t="shared" si="0"/>
        <v>2024</v>
      </c>
      <c r="F5" s="4" t="s">
        <v>39</v>
      </c>
      <c r="G5" s="4" t="s">
        <v>40</v>
      </c>
      <c r="H5" s="4" t="s">
        <v>41</v>
      </c>
      <c r="I5" s="4" t="s">
        <v>20</v>
      </c>
      <c r="J5" s="4" t="s">
        <v>42</v>
      </c>
      <c r="K5" s="4" t="s">
        <v>43</v>
      </c>
      <c r="L5" s="4" t="s">
        <v>22</v>
      </c>
      <c r="M5" s="4" t="s">
        <v>23</v>
      </c>
      <c r="N5" s="4">
        <v>523.71</v>
      </c>
      <c r="O5" s="4">
        <v>6</v>
      </c>
      <c r="P5" s="4">
        <v>0.1</v>
      </c>
      <c r="Q5" s="4">
        <v>87.66</v>
      </c>
    </row>
    <row r="6" spans="1:17" s="4" customFormat="1" ht="12" x14ac:dyDescent="0.3">
      <c r="A6" s="4">
        <v>5</v>
      </c>
      <c r="B6" s="4" t="s">
        <v>44</v>
      </c>
      <c r="C6" s="5">
        <v>45060</v>
      </c>
      <c r="D6" s="5">
        <v>45066</v>
      </c>
      <c r="E6" s="9">
        <f t="shared" si="0"/>
        <v>2023</v>
      </c>
      <c r="F6" s="4" t="s">
        <v>39</v>
      </c>
      <c r="G6" s="4" t="s">
        <v>45</v>
      </c>
      <c r="H6" s="4" t="s">
        <v>46</v>
      </c>
      <c r="I6" s="4" t="s">
        <v>28</v>
      </c>
      <c r="J6" s="4" t="s">
        <v>47</v>
      </c>
      <c r="K6" s="4" t="s">
        <v>47</v>
      </c>
      <c r="L6" s="4" t="s">
        <v>29</v>
      </c>
      <c r="M6" s="4" t="s">
        <v>48</v>
      </c>
      <c r="N6" s="4">
        <v>828.63</v>
      </c>
      <c r="O6" s="4">
        <v>2</v>
      </c>
      <c r="P6" s="4">
        <v>0.15</v>
      </c>
      <c r="Q6" s="4">
        <v>105.68</v>
      </c>
    </row>
    <row r="7" spans="1:17" s="4" customFormat="1" ht="12" x14ac:dyDescent="0.3">
      <c r="A7" s="4">
        <v>6</v>
      </c>
      <c r="B7" s="4" t="s">
        <v>49</v>
      </c>
      <c r="C7" s="5">
        <v>45227</v>
      </c>
      <c r="D7" s="5">
        <v>45229</v>
      </c>
      <c r="E7" s="9">
        <f t="shared" si="0"/>
        <v>2023</v>
      </c>
      <c r="F7" s="4" t="s">
        <v>17</v>
      </c>
      <c r="G7" s="4" t="s">
        <v>50</v>
      </c>
      <c r="H7" s="4" t="s">
        <v>51</v>
      </c>
      <c r="I7" s="4" t="s">
        <v>20</v>
      </c>
      <c r="J7" s="4" t="s">
        <v>52</v>
      </c>
      <c r="K7" s="4" t="s">
        <v>53</v>
      </c>
      <c r="L7" s="4" t="s">
        <v>22</v>
      </c>
      <c r="M7" s="4" t="s">
        <v>54</v>
      </c>
      <c r="N7" s="4">
        <v>994.17</v>
      </c>
      <c r="O7" s="4">
        <v>7</v>
      </c>
      <c r="P7" s="4">
        <v>0</v>
      </c>
      <c r="Q7" s="4">
        <v>226.98</v>
      </c>
    </row>
    <row r="8" spans="1:17" s="4" customFormat="1" ht="12" x14ac:dyDescent="0.3">
      <c r="A8" s="4">
        <v>7</v>
      </c>
      <c r="B8" s="4" t="s">
        <v>55</v>
      </c>
      <c r="C8" s="5">
        <v>45084</v>
      </c>
      <c r="D8" s="5">
        <v>45088</v>
      </c>
      <c r="E8" s="9">
        <f t="shared" si="0"/>
        <v>2023</v>
      </c>
      <c r="F8" s="4" t="s">
        <v>39</v>
      </c>
      <c r="G8" s="4" t="s">
        <v>56</v>
      </c>
      <c r="H8" s="4" t="s">
        <v>57</v>
      </c>
      <c r="I8" s="4" t="s">
        <v>20</v>
      </c>
      <c r="J8" s="4" t="s">
        <v>34</v>
      </c>
      <c r="K8" s="4" t="s">
        <v>35</v>
      </c>
      <c r="L8" s="4" t="s">
        <v>22</v>
      </c>
      <c r="M8" s="4" t="s">
        <v>23</v>
      </c>
      <c r="N8" s="4">
        <v>762.18</v>
      </c>
      <c r="O8" s="4">
        <v>10</v>
      </c>
      <c r="P8" s="4">
        <v>0.1</v>
      </c>
      <c r="Q8" s="4">
        <v>90.23</v>
      </c>
    </row>
    <row r="9" spans="1:17" s="4" customFormat="1" ht="12" x14ac:dyDescent="0.3">
      <c r="A9" s="4">
        <v>8</v>
      </c>
      <c r="B9" s="4" t="s">
        <v>58</v>
      </c>
      <c r="C9" s="5">
        <v>45683</v>
      </c>
      <c r="D9" s="5">
        <v>45684</v>
      </c>
      <c r="E9" s="9">
        <f t="shared" si="0"/>
        <v>2025</v>
      </c>
      <c r="F9" s="4" t="s">
        <v>59</v>
      </c>
      <c r="G9" s="4" t="s">
        <v>60</v>
      </c>
      <c r="H9" s="4" t="s">
        <v>61</v>
      </c>
      <c r="I9" s="4" t="s">
        <v>20</v>
      </c>
      <c r="J9" s="4" t="s">
        <v>62</v>
      </c>
      <c r="K9" s="4" t="s">
        <v>63</v>
      </c>
      <c r="L9" s="4" t="s">
        <v>36</v>
      </c>
      <c r="M9" s="4" t="s">
        <v>37</v>
      </c>
      <c r="N9" s="4">
        <v>812.26</v>
      </c>
      <c r="O9" s="4">
        <v>6</v>
      </c>
      <c r="P9" s="4">
        <v>0.2</v>
      </c>
      <c r="Q9" s="4">
        <v>1.02</v>
      </c>
    </row>
    <row r="10" spans="1:17" s="4" customFormat="1" ht="12" x14ac:dyDescent="0.3">
      <c r="A10" s="4">
        <v>9</v>
      </c>
      <c r="B10" s="4" t="s">
        <v>64</v>
      </c>
      <c r="C10" s="5">
        <v>45512</v>
      </c>
      <c r="D10" s="5">
        <v>45518</v>
      </c>
      <c r="E10" s="9">
        <f t="shared" si="0"/>
        <v>2024</v>
      </c>
      <c r="F10" s="4" t="s">
        <v>39</v>
      </c>
      <c r="G10" s="4" t="s">
        <v>65</v>
      </c>
      <c r="H10" s="4" t="s">
        <v>66</v>
      </c>
      <c r="I10" s="4" t="s">
        <v>67</v>
      </c>
      <c r="J10" s="4" t="s">
        <v>34</v>
      </c>
      <c r="K10" s="4" t="s">
        <v>35</v>
      </c>
      <c r="L10" s="4" t="s">
        <v>29</v>
      </c>
      <c r="M10" s="4" t="s">
        <v>48</v>
      </c>
      <c r="N10" s="4">
        <v>182.94</v>
      </c>
      <c r="O10" s="4">
        <v>7</v>
      </c>
      <c r="P10" s="4">
        <v>0.2</v>
      </c>
      <c r="Q10" s="4">
        <v>0.56999999999999995</v>
      </c>
    </row>
    <row r="11" spans="1:17" s="4" customFormat="1" ht="12" x14ac:dyDescent="0.3">
      <c r="A11" s="4">
        <v>10</v>
      </c>
      <c r="B11" s="4" t="s">
        <v>68</v>
      </c>
      <c r="C11" s="5">
        <v>44497</v>
      </c>
      <c r="D11" s="5">
        <v>44503</v>
      </c>
      <c r="E11" s="9">
        <f t="shared" si="0"/>
        <v>2021</v>
      </c>
      <c r="F11" s="4" t="s">
        <v>59</v>
      </c>
      <c r="G11" s="4" t="s">
        <v>69</v>
      </c>
      <c r="H11" s="4" t="s">
        <v>70</v>
      </c>
      <c r="I11" s="4" t="s">
        <v>67</v>
      </c>
      <c r="J11" s="4" t="s">
        <v>42</v>
      </c>
      <c r="K11" s="4" t="s">
        <v>43</v>
      </c>
      <c r="L11" s="4" t="s">
        <v>36</v>
      </c>
      <c r="M11" s="4" t="s">
        <v>71</v>
      </c>
      <c r="N11" s="4">
        <v>1265.3900000000001</v>
      </c>
      <c r="O11" s="4">
        <v>9</v>
      </c>
      <c r="P11" s="4">
        <v>0.15</v>
      </c>
      <c r="Q11" s="4">
        <v>168.39</v>
      </c>
    </row>
    <row r="12" spans="1:17" s="4" customFormat="1" ht="12" x14ac:dyDescent="0.3">
      <c r="A12" s="4">
        <v>11</v>
      </c>
      <c r="B12" s="4" t="s">
        <v>72</v>
      </c>
      <c r="C12" s="5">
        <v>45176</v>
      </c>
      <c r="D12" s="5">
        <v>45179</v>
      </c>
      <c r="E12" s="9">
        <f t="shared" si="0"/>
        <v>2023</v>
      </c>
      <c r="F12" s="4" t="s">
        <v>17</v>
      </c>
      <c r="G12" s="4" t="s">
        <v>73</v>
      </c>
      <c r="H12" s="4" t="s">
        <v>74</v>
      </c>
      <c r="I12" s="4" t="s">
        <v>67</v>
      </c>
      <c r="J12" s="4" t="s">
        <v>52</v>
      </c>
      <c r="K12" s="4" t="s">
        <v>53</v>
      </c>
      <c r="L12" s="4" t="s">
        <v>22</v>
      </c>
      <c r="M12" s="4" t="s">
        <v>75</v>
      </c>
      <c r="N12" s="4">
        <v>1149.43</v>
      </c>
      <c r="O12" s="4">
        <v>2</v>
      </c>
      <c r="P12" s="4">
        <v>0.2</v>
      </c>
      <c r="Q12" s="4">
        <v>17.11</v>
      </c>
    </row>
    <row r="13" spans="1:17" s="4" customFormat="1" ht="12" x14ac:dyDescent="0.3">
      <c r="A13" s="4">
        <v>12</v>
      </c>
      <c r="B13" s="4" t="s">
        <v>76</v>
      </c>
      <c r="C13" s="5">
        <v>44844</v>
      </c>
      <c r="D13" s="5">
        <v>44848</v>
      </c>
      <c r="E13" s="9">
        <f t="shared" si="0"/>
        <v>2022</v>
      </c>
      <c r="F13" s="4" t="s">
        <v>39</v>
      </c>
      <c r="G13" s="4" t="s">
        <v>77</v>
      </c>
      <c r="H13" s="4" t="s">
        <v>78</v>
      </c>
      <c r="I13" s="4" t="s">
        <v>20</v>
      </c>
      <c r="J13" s="4" t="s">
        <v>79</v>
      </c>
      <c r="K13" s="4" t="s">
        <v>80</v>
      </c>
      <c r="L13" s="4" t="s">
        <v>22</v>
      </c>
      <c r="M13" s="4" t="s">
        <v>23</v>
      </c>
      <c r="N13" s="4">
        <v>531.03</v>
      </c>
      <c r="O13" s="4">
        <v>4</v>
      </c>
      <c r="P13" s="4">
        <v>0.15</v>
      </c>
      <c r="Q13" s="4">
        <v>-7.06</v>
      </c>
    </row>
    <row r="14" spans="1:17" s="4" customFormat="1" ht="12" x14ac:dyDescent="0.3">
      <c r="A14" s="4">
        <v>13</v>
      </c>
      <c r="B14" s="4" t="s">
        <v>81</v>
      </c>
      <c r="C14" s="5">
        <v>45222</v>
      </c>
      <c r="D14" s="5">
        <v>45223</v>
      </c>
      <c r="E14" s="9">
        <f t="shared" si="0"/>
        <v>2023</v>
      </c>
      <c r="F14" s="4" t="s">
        <v>39</v>
      </c>
      <c r="G14" s="4" t="s">
        <v>82</v>
      </c>
      <c r="H14" s="4" t="s">
        <v>83</v>
      </c>
      <c r="I14" s="4" t="s">
        <v>67</v>
      </c>
      <c r="J14" s="4" t="s">
        <v>62</v>
      </c>
      <c r="K14" s="4" t="s">
        <v>63</v>
      </c>
      <c r="L14" s="4" t="s">
        <v>22</v>
      </c>
      <c r="M14" s="4" t="s">
        <v>23</v>
      </c>
      <c r="N14" s="4">
        <v>363.53</v>
      </c>
      <c r="O14" s="4">
        <v>1</v>
      </c>
      <c r="P14" s="4">
        <v>0.2</v>
      </c>
      <c r="Q14" s="4">
        <v>74.11</v>
      </c>
    </row>
    <row r="15" spans="1:17" s="4" customFormat="1" ht="12" x14ac:dyDescent="0.3">
      <c r="A15" s="4">
        <v>14</v>
      </c>
      <c r="B15" s="4" t="s">
        <v>84</v>
      </c>
      <c r="C15" s="5">
        <v>45446</v>
      </c>
      <c r="D15" s="5">
        <v>45450</v>
      </c>
      <c r="E15" s="9">
        <f t="shared" si="0"/>
        <v>2024</v>
      </c>
      <c r="F15" s="4" t="s">
        <v>39</v>
      </c>
      <c r="G15" s="4" t="s">
        <v>85</v>
      </c>
      <c r="H15" s="4" t="s">
        <v>86</v>
      </c>
      <c r="I15" s="4" t="s">
        <v>20</v>
      </c>
      <c r="J15" s="4" t="s">
        <v>62</v>
      </c>
      <c r="K15" s="4" t="s">
        <v>63</v>
      </c>
      <c r="L15" s="4" t="s">
        <v>29</v>
      </c>
      <c r="M15" s="4" t="s">
        <v>48</v>
      </c>
      <c r="N15" s="4">
        <v>728.64</v>
      </c>
      <c r="O15" s="4">
        <v>4</v>
      </c>
      <c r="P15" s="4">
        <v>0.15</v>
      </c>
      <c r="Q15" s="4">
        <v>57.01</v>
      </c>
    </row>
    <row r="16" spans="1:17" s="4" customFormat="1" ht="12" x14ac:dyDescent="0.3">
      <c r="A16" s="4">
        <v>15</v>
      </c>
      <c r="B16" s="4" t="s">
        <v>87</v>
      </c>
      <c r="C16" s="5">
        <v>45714</v>
      </c>
      <c r="D16" s="5">
        <v>45719</v>
      </c>
      <c r="E16" s="9">
        <f t="shared" si="0"/>
        <v>2025</v>
      </c>
      <c r="F16" s="4" t="s">
        <v>17</v>
      </c>
      <c r="G16" s="4" t="s">
        <v>88</v>
      </c>
      <c r="H16" s="4" t="s">
        <v>89</v>
      </c>
      <c r="I16" s="4" t="s">
        <v>28</v>
      </c>
      <c r="J16" s="4" t="s">
        <v>62</v>
      </c>
      <c r="K16" s="4" t="s">
        <v>63</v>
      </c>
      <c r="L16" s="4" t="s">
        <v>29</v>
      </c>
      <c r="M16" s="4" t="s">
        <v>90</v>
      </c>
      <c r="N16" s="4">
        <v>1093.68</v>
      </c>
      <c r="O16" s="4">
        <v>6</v>
      </c>
      <c r="P16" s="4">
        <v>0.15</v>
      </c>
      <c r="Q16" s="4">
        <v>177.48</v>
      </c>
    </row>
    <row r="17" spans="1:17" s="4" customFormat="1" ht="12" x14ac:dyDescent="0.3">
      <c r="A17" s="4">
        <v>16</v>
      </c>
      <c r="B17" s="4" t="s">
        <v>91</v>
      </c>
      <c r="C17" s="5">
        <v>45789</v>
      </c>
      <c r="D17" s="5">
        <v>45795</v>
      </c>
      <c r="E17" s="9">
        <f t="shared" si="0"/>
        <v>2025</v>
      </c>
      <c r="F17" s="4" t="s">
        <v>25</v>
      </c>
      <c r="G17" s="4" t="s">
        <v>92</v>
      </c>
      <c r="H17" s="4" t="s">
        <v>93</v>
      </c>
      <c r="I17" s="4" t="s">
        <v>67</v>
      </c>
      <c r="J17" s="4" t="s">
        <v>62</v>
      </c>
      <c r="K17" s="4" t="s">
        <v>63</v>
      </c>
      <c r="L17" s="4" t="s">
        <v>36</v>
      </c>
      <c r="M17" s="4" t="s">
        <v>37</v>
      </c>
      <c r="N17" s="4">
        <v>856</v>
      </c>
      <c r="O17" s="4">
        <v>7</v>
      </c>
      <c r="P17" s="4">
        <v>0.15</v>
      </c>
      <c r="Q17" s="4">
        <v>113.37</v>
      </c>
    </row>
    <row r="18" spans="1:17" s="4" customFormat="1" ht="12" x14ac:dyDescent="0.3">
      <c r="A18" s="4">
        <v>17</v>
      </c>
      <c r="B18" s="4" t="s">
        <v>94</v>
      </c>
      <c r="C18" s="5">
        <v>45465</v>
      </c>
      <c r="D18" s="5">
        <v>45470</v>
      </c>
      <c r="E18" s="9">
        <f t="shared" si="0"/>
        <v>2024</v>
      </c>
      <c r="F18" s="4" t="s">
        <v>17</v>
      </c>
      <c r="G18" s="4" t="s">
        <v>95</v>
      </c>
      <c r="H18" s="4" t="s">
        <v>96</v>
      </c>
      <c r="I18" s="4" t="s">
        <v>20</v>
      </c>
      <c r="J18" s="4" t="s">
        <v>47</v>
      </c>
      <c r="K18" s="4" t="s">
        <v>47</v>
      </c>
      <c r="L18" s="4" t="s">
        <v>22</v>
      </c>
      <c r="M18" s="4" t="s">
        <v>54</v>
      </c>
      <c r="N18" s="4">
        <v>362.02</v>
      </c>
      <c r="O18" s="4">
        <v>1</v>
      </c>
      <c r="P18" s="4">
        <v>0.2</v>
      </c>
      <c r="Q18" s="4">
        <v>2.46</v>
      </c>
    </row>
    <row r="19" spans="1:17" s="4" customFormat="1" ht="12" x14ac:dyDescent="0.3">
      <c r="A19" s="4">
        <v>18</v>
      </c>
      <c r="B19" s="4" t="s">
        <v>97</v>
      </c>
      <c r="C19" s="5">
        <v>44726</v>
      </c>
      <c r="D19" s="5">
        <v>44732</v>
      </c>
      <c r="E19" s="9">
        <f t="shared" si="0"/>
        <v>2022</v>
      </c>
      <c r="F19" s="4" t="s">
        <v>59</v>
      </c>
      <c r="G19" s="4" t="s">
        <v>98</v>
      </c>
      <c r="H19" s="4" t="s">
        <v>99</v>
      </c>
      <c r="I19" s="4" t="s">
        <v>67</v>
      </c>
      <c r="J19" s="4" t="s">
        <v>62</v>
      </c>
      <c r="K19" s="4" t="s">
        <v>63</v>
      </c>
      <c r="L19" s="4" t="s">
        <v>22</v>
      </c>
      <c r="M19" s="4" t="s">
        <v>23</v>
      </c>
      <c r="N19" s="4">
        <v>627.46</v>
      </c>
      <c r="O19" s="4">
        <v>3</v>
      </c>
      <c r="P19" s="4">
        <v>0</v>
      </c>
      <c r="Q19" s="4">
        <v>65.59</v>
      </c>
    </row>
    <row r="20" spans="1:17" s="4" customFormat="1" ht="12" x14ac:dyDescent="0.3">
      <c r="A20" s="4">
        <v>19</v>
      </c>
      <c r="B20" s="4" t="s">
        <v>100</v>
      </c>
      <c r="C20" s="5">
        <v>44492</v>
      </c>
      <c r="D20" s="5">
        <v>44499</v>
      </c>
      <c r="E20" s="9">
        <f t="shared" si="0"/>
        <v>2021</v>
      </c>
      <c r="F20" s="4" t="s">
        <v>25</v>
      </c>
      <c r="G20" s="4" t="s">
        <v>101</v>
      </c>
      <c r="H20" s="4" t="s">
        <v>102</v>
      </c>
      <c r="I20" s="4" t="s">
        <v>20</v>
      </c>
      <c r="J20" s="4" t="s">
        <v>47</v>
      </c>
      <c r="K20" s="4" t="s">
        <v>47</v>
      </c>
      <c r="L20" s="4" t="s">
        <v>29</v>
      </c>
      <c r="M20" s="4" t="s">
        <v>48</v>
      </c>
      <c r="N20" s="4">
        <v>253.2</v>
      </c>
      <c r="O20" s="4">
        <v>1</v>
      </c>
      <c r="P20" s="4">
        <v>0</v>
      </c>
      <c r="Q20" s="4">
        <v>12.39</v>
      </c>
    </row>
    <row r="21" spans="1:17" s="4" customFormat="1" ht="12" x14ac:dyDescent="0.3">
      <c r="A21" s="4">
        <v>20</v>
      </c>
      <c r="B21" s="4" t="s">
        <v>103</v>
      </c>
      <c r="C21" s="5">
        <v>45847</v>
      </c>
      <c r="D21" s="5">
        <v>45852</v>
      </c>
      <c r="E21" s="9">
        <f t="shared" si="0"/>
        <v>2025</v>
      </c>
      <c r="F21" s="4" t="s">
        <v>17</v>
      </c>
      <c r="G21" s="4" t="s">
        <v>104</v>
      </c>
      <c r="H21" s="4" t="s">
        <v>105</v>
      </c>
      <c r="I21" s="4" t="s">
        <v>20</v>
      </c>
      <c r="J21" s="4" t="s">
        <v>106</v>
      </c>
      <c r="K21" s="4" t="s">
        <v>106</v>
      </c>
      <c r="L21" s="4" t="s">
        <v>29</v>
      </c>
      <c r="M21" s="4" t="s">
        <v>107</v>
      </c>
      <c r="N21" s="4">
        <v>593.71</v>
      </c>
      <c r="O21" s="4">
        <v>7</v>
      </c>
      <c r="P21" s="4">
        <v>0.1</v>
      </c>
      <c r="Q21" s="4">
        <v>130.75</v>
      </c>
    </row>
    <row r="22" spans="1:17" s="4" customFormat="1" ht="12" x14ac:dyDescent="0.3">
      <c r="A22" s="4">
        <v>21</v>
      </c>
      <c r="B22" s="4" t="s">
        <v>108</v>
      </c>
      <c r="C22" s="5">
        <v>44660</v>
      </c>
      <c r="D22" s="5">
        <v>44662</v>
      </c>
      <c r="E22" s="9">
        <f t="shared" si="0"/>
        <v>2022</v>
      </c>
      <c r="F22" s="4" t="s">
        <v>39</v>
      </c>
      <c r="G22" s="4" t="s">
        <v>109</v>
      </c>
      <c r="H22" s="4" t="s">
        <v>110</v>
      </c>
      <c r="I22" s="4" t="s">
        <v>67</v>
      </c>
      <c r="J22" s="4" t="s">
        <v>111</v>
      </c>
      <c r="K22" s="4" t="s">
        <v>111</v>
      </c>
      <c r="L22" s="4" t="s">
        <v>22</v>
      </c>
      <c r="M22" s="4" t="s">
        <v>75</v>
      </c>
      <c r="N22" s="4">
        <v>253.88</v>
      </c>
      <c r="O22" s="4">
        <v>8</v>
      </c>
      <c r="P22" s="4">
        <v>0</v>
      </c>
      <c r="Q22" s="4">
        <v>43.84</v>
      </c>
    </row>
    <row r="23" spans="1:17" s="4" customFormat="1" ht="12" x14ac:dyDescent="0.3">
      <c r="A23" s="4">
        <v>22</v>
      </c>
      <c r="B23" s="4" t="s">
        <v>112</v>
      </c>
      <c r="C23" s="5">
        <v>44693</v>
      </c>
      <c r="D23" s="5">
        <v>44697</v>
      </c>
      <c r="E23" s="9">
        <f t="shared" si="0"/>
        <v>2022</v>
      </c>
      <c r="F23" s="4" t="s">
        <v>39</v>
      </c>
      <c r="G23" s="4" t="s">
        <v>113</v>
      </c>
      <c r="H23" s="4" t="s">
        <v>114</v>
      </c>
      <c r="I23" s="4" t="s">
        <v>28</v>
      </c>
      <c r="J23" s="4" t="s">
        <v>111</v>
      </c>
      <c r="K23" s="4" t="s">
        <v>111</v>
      </c>
      <c r="L23" s="4" t="s">
        <v>29</v>
      </c>
      <c r="M23" s="4" t="s">
        <v>107</v>
      </c>
      <c r="N23" s="4">
        <v>663.38</v>
      </c>
      <c r="O23" s="4">
        <v>9</v>
      </c>
      <c r="P23" s="4">
        <v>0.15</v>
      </c>
      <c r="Q23" s="4">
        <v>17.32</v>
      </c>
    </row>
    <row r="24" spans="1:17" s="4" customFormat="1" ht="12" x14ac:dyDescent="0.3">
      <c r="A24" s="4">
        <v>23</v>
      </c>
      <c r="B24" s="4" t="s">
        <v>115</v>
      </c>
      <c r="C24" s="5">
        <v>45474</v>
      </c>
      <c r="D24" s="5">
        <v>45479</v>
      </c>
      <c r="E24" s="9">
        <f t="shared" si="0"/>
        <v>2024</v>
      </c>
      <c r="F24" s="4" t="s">
        <v>39</v>
      </c>
      <c r="G24" s="4" t="s">
        <v>116</v>
      </c>
      <c r="H24" s="4" t="s">
        <v>117</v>
      </c>
      <c r="I24" s="4" t="s">
        <v>28</v>
      </c>
      <c r="J24" s="4" t="s">
        <v>47</v>
      </c>
      <c r="K24" s="4" t="s">
        <v>47</v>
      </c>
      <c r="L24" s="4" t="s">
        <v>36</v>
      </c>
      <c r="M24" s="4" t="s">
        <v>118</v>
      </c>
      <c r="N24" s="4">
        <v>1030.55</v>
      </c>
      <c r="O24" s="4">
        <v>10</v>
      </c>
      <c r="P24" s="4">
        <v>0.15</v>
      </c>
      <c r="Q24" s="4">
        <v>154.43</v>
      </c>
    </row>
    <row r="25" spans="1:17" s="4" customFormat="1" ht="12" x14ac:dyDescent="0.3">
      <c r="A25" s="4">
        <v>24</v>
      </c>
      <c r="B25" s="4" t="s">
        <v>119</v>
      </c>
      <c r="C25" s="5">
        <v>45644</v>
      </c>
      <c r="D25" s="5">
        <v>45645</v>
      </c>
      <c r="E25" s="9">
        <f t="shared" si="0"/>
        <v>2024</v>
      </c>
      <c r="F25" s="4" t="s">
        <v>59</v>
      </c>
      <c r="G25" s="4" t="s">
        <v>120</v>
      </c>
      <c r="H25" s="4" t="s">
        <v>121</v>
      </c>
      <c r="I25" s="4" t="s">
        <v>67</v>
      </c>
      <c r="J25" s="4" t="s">
        <v>47</v>
      </c>
      <c r="K25" s="4" t="s">
        <v>47</v>
      </c>
      <c r="L25" s="4" t="s">
        <v>29</v>
      </c>
      <c r="M25" s="4" t="s">
        <v>107</v>
      </c>
      <c r="N25" s="4">
        <v>277.63</v>
      </c>
      <c r="O25" s="4">
        <v>6</v>
      </c>
      <c r="P25" s="4">
        <v>0.1</v>
      </c>
      <c r="Q25" s="4">
        <v>-0.17</v>
      </c>
    </row>
    <row r="26" spans="1:17" s="4" customFormat="1" ht="12" x14ac:dyDescent="0.3">
      <c r="A26" s="4">
        <v>25</v>
      </c>
      <c r="B26" s="4" t="s">
        <v>122</v>
      </c>
      <c r="C26" s="5">
        <v>44891</v>
      </c>
      <c r="D26" s="5">
        <v>44892</v>
      </c>
      <c r="E26" s="9">
        <f t="shared" si="0"/>
        <v>2022</v>
      </c>
      <c r="F26" s="4" t="s">
        <v>25</v>
      </c>
      <c r="G26" s="4" t="s">
        <v>123</v>
      </c>
      <c r="H26" s="4" t="s">
        <v>124</v>
      </c>
      <c r="I26" s="4" t="s">
        <v>67</v>
      </c>
      <c r="J26" s="4" t="s">
        <v>79</v>
      </c>
      <c r="K26" s="4" t="s">
        <v>80</v>
      </c>
      <c r="L26" s="4" t="s">
        <v>29</v>
      </c>
      <c r="M26" s="4" t="s">
        <v>48</v>
      </c>
      <c r="N26" s="4">
        <v>485.52</v>
      </c>
      <c r="O26" s="4">
        <v>1</v>
      </c>
      <c r="P26" s="4">
        <v>0.2</v>
      </c>
      <c r="Q26" s="4">
        <v>48.54</v>
      </c>
    </row>
    <row r="27" spans="1:17" s="4" customFormat="1" ht="12" x14ac:dyDescent="0.3">
      <c r="A27" s="4">
        <v>26</v>
      </c>
      <c r="B27" s="4" t="s">
        <v>125</v>
      </c>
      <c r="C27" s="5">
        <v>45267</v>
      </c>
      <c r="D27" s="5">
        <v>45268</v>
      </c>
      <c r="E27" s="9">
        <f t="shared" si="0"/>
        <v>2023</v>
      </c>
      <c r="F27" s="4" t="s">
        <v>17</v>
      </c>
      <c r="G27" s="4" t="s">
        <v>126</v>
      </c>
      <c r="H27" s="4" t="s">
        <v>127</v>
      </c>
      <c r="I27" s="4" t="s">
        <v>20</v>
      </c>
      <c r="J27" s="4" t="s">
        <v>42</v>
      </c>
      <c r="K27" s="4" t="s">
        <v>43</v>
      </c>
      <c r="L27" s="4" t="s">
        <v>36</v>
      </c>
      <c r="M27" s="4" t="s">
        <v>118</v>
      </c>
      <c r="N27" s="4">
        <v>72.849999999999994</v>
      </c>
      <c r="O27" s="4">
        <v>9</v>
      </c>
      <c r="P27" s="4">
        <v>0.1</v>
      </c>
      <c r="Q27" s="4">
        <v>13.65</v>
      </c>
    </row>
    <row r="28" spans="1:17" s="4" customFormat="1" ht="12" x14ac:dyDescent="0.3">
      <c r="A28" s="4">
        <v>27</v>
      </c>
      <c r="B28" s="4" t="s">
        <v>128</v>
      </c>
      <c r="C28" s="5">
        <v>44837</v>
      </c>
      <c r="D28" s="5">
        <v>44842</v>
      </c>
      <c r="E28" s="9">
        <f t="shared" si="0"/>
        <v>2022</v>
      </c>
      <c r="F28" s="4" t="s">
        <v>59</v>
      </c>
      <c r="G28" s="4" t="s">
        <v>129</v>
      </c>
      <c r="H28" s="4" t="s">
        <v>130</v>
      </c>
      <c r="I28" s="4" t="s">
        <v>20</v>
      </c>
      <c r="J28" s="4" t="s">
        <v>34</v>
      </c>
      <c r="K28" s="4" t="s">
        <v>35</v>
      </c>
      <c r="L28" s="4" t="s">
        <v>22</v>
      </c>
      <c r="M28" s="4" t="s">
        <v>23</v>
      </c>
      <c r="N28" s="4">
        <v>571.59</v>
      </c>
      <c r="O28" s="4">
        <v>4</v>
      </c>
      <c r="P28" s="4">
        <v>0.1</v>
      </c>
      <c r="Q28" s="4">
        <v>60.8</v>
      </c>
    </row>
    <row r="29" spans="1:17" s="4" customFormat="1" ht="12" x14ac:dyDescent="0.3">
      <c r="A29" s="4">
        <v>28</v>
      </c>
      <c r="B29" s="4" t="s">
        <v>131</v>
      </c>
      <c r="C29" s="5">
        <v>45413</v>
      </c>
      <c r="D29" s="5">
        <v>45420</v>
      </c>
      <c r="E29" s="9">
        <f t="shared" si="0"/>
        <v>2024</v>
      </c>
      <c r="F29" s="4" t="s">
        <v>59</v>
      </c>
      <c r="G29" s="4" t="s">
        <v>132</v>
      </c>
      <c r="H29" s="4" t="s">
        <v>133</v>
      </c>
      <c r="I29" s="4" t="s">
        <v>20</v>
      </c>
      <c r="J29" s="4" t="s">
        <v>111</v>
      </c>
      <c r="K29" s="4" t="s">
        <v>111</v>
      </c>
      <c r="L29" s="4" t="s">
        <v>22</v>
      </c>
      <c r="M29" s="4" t="s">
        <v>134</v>
      </c>
      <c r="N29" s="4">
        <v>900.81</v>
      </c>
      <c r="O29" s="4">
        <v>2</v>
      </c>
      <c r="P29" s="4">
        <v>0</v>
      </c>
      <c r="Q29" s="4">
        <v>143.06</v>
      </c>
    </row>
    <row r="30" spans="1:17" s="4" customFormat="1" ht="12" x14ac:dyDescent="0.3">
      <c r="A30" s="4">
        <v>29</v>
      </c>
      <c r="B30" s="4" t="s">
        <v>135</v>
      </c>
      <c r="C30" s="5">
        <v>45004</v>
      </c>
      <c r="D30" s="5">
        <v>45005</v>
      </c>
      <c r="E30" s="9">
        <f t="shared" si="0"/>
        <v>2023</v>
      </c>
      <c r="F30" s="4" t="s">
        <v>25</v>
      </c>
      <c r="G30" s="4" t="s">
        <v>136</v>
      </c>
      <c r="H30" s="4" t="s">
        <v>137</v>
      </c>
      <c r="I30" s="4" t="s">
        <v>20</v>
      </c>
      <c r="J30" s="4" t="s">
        <v>111</v>
      </c>
      <c r="K30" s="4" t="s">
        <v>111</v>
      </c>
      <c r="L30" s="4" t="s">
        <v>36</v>
      </c>
      <c r="M30" s="4" t="s">
        <v>138</v>
      </c>
      <c r="N30" s="4">
        <v>465.91</v>
      </c>
      <c r="O30" s="4">
        <v>7</v>
      </c>
      <c r="P30" s="4">
        <v>0.2</v>
      </c>
      <c r="Q30" s="4">
        <v>56.68</v>
      </c>
    </row>
    <row r="31" spans="1:17" s="4" customFormat="1" ht="12" x14ac:dyDescent="0.3">
      <c r="A31" s="4">
        <v>30</v>
      </c>
      <c r="B31" s="4" t="s">
        <v>139</v>
      </c>
      <c r="C31" s="5">
        <v>44565</v>
      </c>
      <c r="D31" s="5">
        <v>44566</v>
      </c>
      <c r="E31" s="9">
        <f t="shared" si="0"/>
        <v>2022</v>
      </c>
      <c r="F31" s="4" t="s">
        <v>39</v>
      </c>
      <c r="G31" s="4" t="s">
        <v>140</v>
      </c>
      <c r="H31" s="4" t="s">
        <v>141</v>
      </c>
      <c r="I31" s="4" t="s">
        <v>28</v>
      </c>
      <c r="J31" s="4" t="s">
        <v>106</v>
      </c>
      <c r="K31" s="4" t="s">
        <v>106</v>
      </c>
      <c r="L31" s="4" t="s">
        <v>36</v>
      </c>
      <c r="M31" s="4" t="s">
        <v>37</v>
      </c>
      <c r="N31" s="4">
        <v>1488.23</v>
      </c>
      <c r="O31" s="4">
        <v>10</v>
      </c>
      <c r="P31" s="4">
        <v>0</v>
      </c>
      <c r="Q31" s="4">
        <v>230.81</v>
      </c>
    </row>
    <row r="32" spans="1:17" s="4" customFormat="1" ht="12" x14ac:dyDescent="0.3">
      <c r="A32" s="4">
        <v>31</v>
      </c>
      <c r="B32" s="4" t="s">
        <v>142</v>
      </c>
      <c r="C32" s="5">
        <v>45468</v>
      </c>
      <c r="D32" s="5">
        <v>45474</v>
      </c>
      <c r="E32" s="9">
        <f t="shared" si="0"/>
        <v>2024</v>
      </c>
      <c r="F32" s="4" t="s">
        <v>59</v>
      </c>
      <c r="G32" s="4" t="s">
        <v>143</v>
      </c>
      <c r="H32" s="4" t="s">
        <v>144</v>
      </c>
      <c r="I32" s="4" t="s">
        <v>20</v>
      </c>
      <c r="J32" s="4" t="s">
        <v>145</v>
      </c>
      <c r="K32" s="4" t="s">
        <v>80</v>
      </c>
      <c r="L32" s="4" t="s">
        <v>22</v>
      </c>
      <c r="M32" s="4" t="s">
        <v>54</v>
      </c>
      <c r="N32" s="4">
        <v>1400.69</v>
      </c>
      <c r="O32" s="4">
        <v>10</v>
      </c>
      <c r="P32" s="4">
        <v>0.1</v>
      </c>
      <c r="Q32" s="4">
        <v>322.73</v>
      </c>
    </row>
    <row r="33" spans="1:17" s="4" customFormat="1" ht="12" x14ac:dyDescent="0.3">
      <c r="A33" s="4">
        <v>32</v>
      </c>
      <c r="B33" s="4" t="s">
        <v>146</v>
      </c>
      <c r="C33" s="5">
        <v>45004</v>
      </c>
      <c r="D33" s="5">
        <v>45009</v>
      </c>
      <c r="E33" s="9">
        <f t="shared" si="0"/>
        <v>2023</v>
      </c>
      <c r="F33" s="4" t="s">
        <v>59</v>
      </c>
      <c r="G33" s="4" t="s">
        <v>147</v>
      </c>
      <c r="H33" s="4" t="s">
        <v>148</v>
      </c>
      <c r="I33" s="4" t="s">
        <v>28</v>
      </c>
      <c r="J33" s="4" t="s">
        <v>106</v>
      </c>
      <c r="K33" s="4" t="s">
        <v>106</v>
      </c>
      <c r="L33" s="4" t="s">
        <v>36</v>
      </c>
      <c r="M33" s="4" t="s">
        <v>138</v>
      </c>
      <c r="N33" s="4">
        <v>1040.5999999999999</v>
      </c>
      <c r="O33" s="4">
        <v>3</v>
      </c>
      <c r="P33" s="4">
        <v>0</v>
      </c>
      <c r="Q33" s="4">
        <v>82.95</v>
      </c>
    </row>
    <row r="34" spans="1:17" s="4" customFormat="1" ht="12" x14ac:dyDescent="0.3">
      <c r="A34" s="4">
        <v>33</v>
      </c>
      <c r="B34" s="4" t="s">
        <v>149</v>
      </c>
      <c r="C34" s="5">
        <v>44939</v>
      </c>
      <c r="D34" s="5">
        <v>44945</v>
      </c>
      <c r="E34" s="9">
        <f t="shared" si="0"/>
        <v>2023</v>
      </c>
      <c r="F34" s="4" t="s">
        <v>17</v>
      </c>
      <c r="G34" s="4" t="s">
        <v>150</v>
      </c>
      <c r="H34" s="4" t="s">
        <v>151</v>
      </c>
      <c r="I34" s="4" t="s">
        <v>28</v>
      </c>
      <c r="J34" s="4" t="s">
        <v>47</v>
      </c>
      <c r="K34" s="4" t="s">
        <v>47</v>
      </c>
      <c r="L34" s="4" t="s">
        <v>36</v>
      </c>
      <c r="M34" s="4" t="s">
        <v>138</v>
      </c>
      <c r="N34" s="4">
        <v>976.42</v>
      </c>
      <c r="O34" s="4">
        <v>8</v>
      </c>
      <c r="P34" s="4">
        <v>0</v>
      </c>
      <c r="Q34" s="4">
        <v>137.49</v>
      </c>
    </row>
    <row r="35" spans="1:17" s="4" customFormat="1" ht="12" x14ac:dyDescent="0.3">
      <c r="A35" s="4">
        <v>34</v>
      </c>
      <c r="B35" s="4" t="s">
        <v>152</v>
      </c>
      <c r="C35" s="5">
        <v>45124</v>
      </c>
      <c r="D35" s="5">
        <v>45130</v>
      </c>
      <c r="E35" s="9">
        <f t="shared" si="0"/>
        <v>2023</v>
      </c>
      <c r="F35" s="4" t="s">
        <v>17</v>
      </c>
      <c r="G35" s="4" t="s">
        <v>153</v>
      </c>
      <c r="H35" s="4" t="s">
        <v>154</v>
      </c>
      <c r="I35" s="4" t="s">
        <v>20</v>
      </c>
      <c r="J35" s="4" t="s">
        <v>106</v>
      </c>
      <c r="K35" s="4" t="s">
        <v>106</v>
      </c>
      <c r="L35" s="4" t="s">
        <v>22</v>
      </c>
      <c r="M35" s="4" t="s">
        <v>75</v>
      </c>
      <c r="N35" s="4">
        <v>411.92</v>
      </c>
      <c r="O35" s="4">
        <v>3</v>
      </c>
      <c r="P35" s="4">
        <v>0.2</v>
      </c>
      <c r="Q35" s="4">
        <v>89.32</v>
      </c>
    </row>
    <row r="36" spans="1:17" s="4" customFormat="1" ht="12" x14ac:dyDescent="0.3">
      <c r="A36" s="4">
        <v>35</v>
      </c>
      <c r="B36" s="4" t="s">
        <v>155</v>
      </c>
      <c r="C36" s="5">
        <v>44559</v>
      </c>
      <c r="D36" s="5">
        <v>44565</v>
      </c>
      <c r="E36" s="9">
        <f t="shared" si="0"/>
        <v>2022</v>
      </c>
      <c r="F36" s="4" t="s">
        <v>17</v>
      </c>
      <c r="G36" s="4" t="s">
        <v>156</v>
      </c>
      <c r="H36" s="4" t="s">
        <v>157</v>
      </c>
      <c r="I36" s="4" t="s">
        <v>67</v>
      </c>
      <c r="J36" s="4" t="s">
        <v>62</v>
      </c>
      <c r="K36" s="4" t="s">
        <v>63</v>
      </c>
      <c r="L36" s="4" t="s">
        <v>22</v>
      </c>
      <c r="M36" s="4" t="s">
        <v>54</v>
      </c>
      <c r="N36" s="4">
        <v>1099.73</v>
      </c>
      <c r="O36" s="4">
        <v>1</v>
      </c>
      <c r="P36" s="4">
        <v>0.15</v>
      </c>
      <c r="Q36" s="4">
        <v>77.760000000000005</v>
      </c>
    </row>
    <row r="37" spans="1:17" s="4" customFormat="1" ht="12" x14ac:dyDescent="0.3">
      <c r="A37" s="4">
        <v>36</v>
      </c>
      <c r="B37" s="4" t="s">
        <v>158</v>
      </c>
      <c r="C37" s="5">
        <v>45740</v>
      </c>
      <c r="D37" s="5">
        <v>45747</v>
      </c>
      <c r="E37" s="9">
        <f t="shared" si="0"/>
        <v>2025</v>
      </c>
      <c r="F37" s="4" t="s">
        <v>59</v>
      </c>
      <c r="G37" s="4" t="s">
        <v>159</v>
      </c>
      <c r="H37" s="4" t="s">
        <v>160</v>
      </c>
      <c r="I37" s="4" t="s">
        <v>67</v>
      </c>
      <c r="J37" s="4" t="s">
        <v>21</v>
      </c>
      <c r="K37" s="4" t="s">
        <v>26647</v>
      </c>
      <c r="L37" s="4" t="s">
        <v>29</v>
      </c>
      <c r="M37" s="4" t="s">
        <v>90</v>
      </c>
      <c r="N37" s="4">
        <v>871.99</v>
      </c>
      <c r="O37" s="4">
        <v>9</v>
      </c>
      <c r="P37" s="4">
        <v>0.15</v>
      </c>
      <c r="Q37" s="4">
        <v>7.34</v>
      </c>
    </row>
    <row r="38" spans="1:17" s="4" customFormat="1" ht="12" x14ac:dyDescent="0.3">
      <c r="A38" s="4">
        <v>37</v>
      </c>
      <c r="B38" s="4" t="s">
        <v>161</v>
      </c>
      <c r="C38" s="5">
        <v>45343</v>
      </c>
      <c r="D38" s="5">
        <v>45348</v>
      </c>
      <c r="E38" s="9">
        <f t="shared" si="0"/>
        <v>2024</v>
      </c>
      <c r="F38" s="4" t="s">
        <v>39</v>
      </c>
      <c r="G38" s="4" t="s">
        <v>162</v>
      </c>
      <c r="H38" s="4" t="s">
        <v>163</v>
      </c>
      <c r="I38" s="4" t="s">
        <v>67</v>
      </c>
      <c r="J38" s="4" t="s">
        <v>145</v>
      </c>
      <c r="K38" s="4" t="s">
        <v>80</v>
      </c>
      <c r="L38" s="4" t="s">
        <v>29</v>
      </c>
      <c r="M38" s="4" t="s">
        <v>90</v>
      </c>
      <c r="N38" s="4">
        <v>247.62</v>
      </c>
      <c r="O38" s="4">
        <v>10</v>
      </c>
      <c r="P38" s="4">
        <v>0.15</v>
      </c>
      <c r="Q38" s="4">
        <v>27.32</v>
      </c>
    </row>
    <row r="39" spans="1:17" s="4" customFormat="1" ht="12" x14ac:dyDescent="0.3">
      <c r="A39" s="4">
        <v>38</v>
      </c>
      <c r="B39" s="4" t="s">
        <v>164</v>
      </c>
      <c r="C39" s="5">
        <v>44871</v>
      </c>
      <c r="D39" s="5">
        <v>44876</v>
      </c>
      <c r="E39" s="9">
        <f t="shared" si="0"/>
        <v>2022</v>
      </c>
      <c r="F39" s="4" t="s">
        <v>59</v>
      </c>
      <c r="G39" s="4" t="s">
        <v>165</v>
      </c>
      <c r="H39" s="4" t="s">
        <v>166</v>
      </c>
      <c r="I39" s="4" t="s">
        <v>28</v>
      </c>
      <c r="J39" s="4" t="s">
        <v>79</v>
      </c>
      <c r="K39" s="4" t="s">
        <v>80</v>
      </c>
      <c r="L39" s="4" t="s">
        <v>22</v>
      </c>
      <c r="M39" s="4" t="s">
        <v>23</v>
      </c>
      <c r="N39" s="4">
        <v>1126.0999999999999</v>
      </c>
      <c r="O39" s="4">
        <v>6</v>
      </c>
      <c r="P39" s="4">
        <v>0</v>
      </c>
      <c r="Q39" s="4">
        <v>152.59</v>
      </c>
    </row>
    <row r="40" spans="1:17" s="4" customFormat="1" ht="12" x14ac:dyDescent="0.3">
      <c r="A40" s="4">
        <v>39</v>
      </c>
      <c r="B40" s="4" t="s">
        <v>167</v>
      </c>
      <c r="C40" s="5">
        <v>44443</v>
      </c>
      <c r="D40" s="5">
        <v>44448</v>
      </c>
      <c r="E40" s="9">
        <f t="shared" si="0"/>
        <v>2021</v>
      </c>
      <c r="F40" s="4" t="s">
        <v>25</v>
      </c>
      <c r="G40" s="4" t="s">
        <v>168</v>
      </c>
      <c r="H40" s="4" t="s">
        <v>169</v>
      </c>
      <c r="I40" s="4" t="s">
        <v>67</v>
      </c>
      <c r="J40" s="4" t="s">
        <v>21</v>
      </c>
      <c r="K40" s="4" t="s">
        <v>26647</v>
      </c>
      <c r="L40" s="4" t="s">
        <v>29</v>
      </c>
      <c r="M40" s="4" t="s">
        <v>90</v>
      </c>
      <c r="N40" s="4">
        <v>428.94</v>
      </c>
      <c r="O40" s="4">
        <v>1</v>
      </c>
      <c r="P40" s="4">
        <v>0.2</v>
      </c>
      <c r="Q40" s="4">
        <v>20.96</v>
      </c>
    </row>
    <row r="41" spans="1:17" s="4" customFormat="1" ht="12" x14ac:dyDescent="0.3">
      <c r="A41" s="4">
        <v>40</v>
      </c>
      <c r="B41" s="4" t="s">
        <v>170</v>
      </c>
      <c r="C41" s="5">
        <v>45814</v>
      </c>
      <c r="D41" s="5">
        <v>45816</v>
      </c>
      <c r="E41" s="9">
        <f t="shared" si="0"/>
        <v>2025</v>
      </c>
      <c r="F41" s="4" t="s">
        <v>59</v>
      </c>
      <c r="G41" s="4" t="s">
        <v>171</v>
      </c>
      <c r="H41" s="4" t="s">
        <v>172</v>
      </c>
      <c r="I41" s="4" t="s">
        <v>28</v>
      </c>
      <c r="J41" s="4" t="s">
        <v>21</v>
      </c>
      <c r="K41" s="4" t="s">
        <v>26647</v>
      </c>
      <c r="L41" s="4" t="s">
        <v>22</v>
      </c>
      <c r="M41" s="4" t="s">
        <v>134</v>
      </c>
      <c r="N41" s="4">
        <v>914.69</v>
      </c>
      <c r="O41" s="4">
        <v>10</v>
      </c>
      <c r="P41" s="4">
        <v>0.1</v>
      </c>
      <c r="Q41" s="4">
        <v>96.43</v>
      </c>
    </row>
    <row r="42" spans="1:17" s="4" customFormat="1" ht="12" x14ac:dyDescent="0.3">
      <c r="A42" s="4">
        <v>41</v>
      </c>
      <c r="B42" s="4" t="s">
        <v>173</v>
      </c>
      <c r="C42" s="5">
        <v>45020</v>
      </c>
      <c r="D42" s="5">
        <v>45025</v>
      </c>
      <c r="E42" s="9">
        <f t="shared" si="0"/>
        <v>2023</v>
      </c>
      <c r="F42" s="4" t="s">
        <v>59</v>
      </c>
      <c r="G42" s="4" t="s">
        <v>174</v>
      </c>
      <c r="H42" s="4" t="s">
        <v>175</v>
      </c>
      <c r="I42" s="4" t="s">
        <v>28</v>
      </c>
      <c r="J42" s="4" t="s">
        <v>111</v>
      </c>
      <c r="K42" s="4" t="s">
        <v>111</v>
      </c>
      <c r="L42" s="4" t="s">
        <v>36</v>
      </c>
      <c r="M42" s="4" t="s">
        <v>37</v>
      </c>
      <c r="N42" s="4">
        <v>733.09</v>
      </c>
      <c r="O42" s="4">
        <v>5</v>
      </c>
      <c r="P42" s="4">
        <v>0</v>
      </c>
      <c r="Q42" s="4">
        <v>28.52</v>
      </c>
    </row>
    <row r="43" spans="1:17" s="4" customFormat="1" ht="12" x14ac:dyDescent="0.3">
      <c r="A43" s="4">
        <v>42</v>
      </c>
      <c r="B43" s="4" t="s">
        <v>176</v>
      </c>
      <c r="C43" s="5">
        <v>45532</v>
      </c>
      <c r="D43" s="5">
        <v>45533</v>
      </c>
      <c r="E43" s="9">
        <f t="shared" si="0"/>
        <v>2024</v>
      </c>
      <c r="F43" s="4" t="s">
        <v>39</v>
      </c>
      <c r="G43" s="4" t="s">
        <v>177</v>
      </c>
      <c r="H43" s="4" t="s">
        <v>178</v>
      </c>
      <c r="I43" s="4" t="s">
        <v>67</v>
      </c>
      <c r="J43" s="4" t="s">
        <v>145</v>
      </c>
      <c r="K43" s="4" t="s">
        <v>80</v>
      </c>
      <c r="L43" s="4" t="s">
        <v>29</v>
      </c>
      <c r="M43" s="4" t="s">
        <v>30</v>
      </c>
      <c r="N43" s="4">
        <v>1032.25</v>
      </c>
      <c r="O43" s="4">
        <v>8</v>
      </c>
      <c r="P43" s="4">
        <v>0.1</v>
      </c>
      <c r="Q43" s="4">
        <v>268.26</v>
      </c>
    </row>
    <row r="44" spans="1:17" s="4" customFormat="1" ht="12" x14ac:dyDescent="0.3">
      <c r="A44" s="4">
        <v>43</v>
      </c>
      <c r="B44" s="4" t="s">
        <v>179</v>
      </c>
      <c r="C44" s="5">
        <v>44745</v>
      </c>
      <c r="D44" s="5">
        <v>44748</v>
      </c>
      <c r="E44" s="9">
        <f t="shared" si="0"/>
        <v>2022</v>
      </c>
      <c r="F44" s="4" t="s">
        <v>17</v>
      </c>
      <c r="G44" s="4" t="s">
        <v>180</v>
      </c>
      <c r="H44" s="4" t="s">
        <v>181</v>
      </c>
      <c r="I44" s="4" t="s">
        <v>20</v>
      </c>
      <c r="J44" s="4" t="s">
        <v>79</v>
      </c>
      <c r="K44" s="4" t="s">
        <v>80</v>
      </c>
      <c r="L44" s="4" t="s">
        <v>29</v>
      </c>
      <c r="M44" s="4" t="s">
        <v>90</v>
      </c>
      <c r="N44" s="4">
        <v>303.81</v>
      </c>
      <c r="O44" s="4">
        <v>8</v>
      </c>
      <c r="P44" s="4">
        <v>0.15</v>
      </c>
      <c r="Q44" s="4">
        <v>45.52</v>
      </c>
    </row>
    <row r="45" spans="1:17" s="4" customFormat="1" ht="12" x14ac:dyDescent="0.3">
      <c r="A45" s="4">
        <v>44</v>
      </c>
      <c r="B45" s="4" t="s">
        <v>182</v>
      </c>
      <c r="C45" s="5">
        <v>45550</v>
      </c>
      <c r="D45" s="5">
        <v>45557</v>
      </c>
      <c r="E45" s="9">
        <f t="shared" si="0"/>
        <v>2024</v>
      </c>
      <c r="F45" s="4" t="s">
        <v>59</v>
      </c>
      <c r="G45" s="4" t="s">
        <v>183</v>
      </c>
      <c r="H45" s="4" t="s">
        <v>184</v>
      </c>
      <c r="I45" s="4" t="s">
        <v>28</v>
      </c>
      <c r="J45" s="4" t="s">
        <v>21</v>
      </c>
      <c r="K45" s="4" t="s">
        <v>26647</v>
      </c>
      <c r="L45" s="4" t="s">
        <v>22</v>
      </c>
      <c r="M45" s="4" t="s">
        <v>54</v>
      </c>
      <c r="N45" s="4">
        <v>1345.46</v>
      </c>
      <c r="O45" s="4">
        <v>6</v>
      </c>
      <c r="P45" s="4">
        <v>0.1</v>
      </c>
      <c r="Q45" s="4">
        <v>310.55</v>
      </c>
    </row>
    <row r="46" spans="1:17" s="4" customFormat="1" ht="12" x14ac:dyDescent="0.3">
      <c r="A46" s="4">
        <v>45</v>
      </c>
      <c r="B46" s="4" t="s">
        <v>185</v>
      </c>
      <c r="C46" s="5">
        <v>45811</v>
      </c>
      <c r="D46" s="5">
        <v>45815</v>
      </c>
      <c r="E46" s="9">
        <f t="shared" si="0"/>
        <v>2025</v>
      </c>
      <c r="F46" s="4" t="s">
        <v>59</v>
      </c>
      <c r="G46" s="4" t="s">
        <v>186</v>
      </c>
      <c r="H46" s="4" t="s">
        <v>187</v>
      </c>
      <c r="I46" s="4" t="s">
        <v>28</v>
      </c>
      <c r="J46" s="4" t="s">
        <v>145</v>
      </c>
      <c r="K46" s="4" t="s">
        <v>80</v>
      </c>
      <c r="L46" s="4" t="s">
        <v>29</v>
      </c>
      <c r="M46" s="4" t="s">
        <v>90</v>
      </c>
      <c r="N46" s="4">
        <v>978.67</v>
      </c>
      <c r="O46" s="4">
        <v>8</v>
      </c>
      <c r="P46" s="4">
        <v>0.2</v>
      </c>
      <c r="Q46" s="4">
        <v>141.52000000000001</v>
      </c>
    </row>
    <row r="47" spans="1:17" s="4" customFormat="1" ht="12" x14ac:dyDescent="0.3">
      <c r="A47" s="4">
        <v>46</v>
      </c>
      <c r="B47" s="4" t="s">
        <v>188</v>
      </c>
      <c r="C47" s="5">
        <v>44732</v>
      </c>
      <c r="D47" s="5">
        <v>44733</v>
      </c>
      <c r="E47" s="9">
        <f t="shared" si="0"/>
        <v>2022</v>
      </c>
      <c r="F47" s="4" t="s">
        <v>39</v>
      </c>
      <c r="G47" s="4" t="s">
        <v>189</v>
      </c>
      <c r="H47" s="4" t="s">
        <v>190</v>
      </c>
      <c r="I47" s="4" t="s">
        <v>28</v>
      </c>
      <c r="J47" s="4" t="s">
        <v>106</v>
      </c>
      <c r="K47" s="4" t="s">
        <v>106</v>
      </c>
      <c r="L47" s="4" t="s">
        <v>29</v>
      </c>
      <c r="M47" s="4" t="s">
        <v>90</v>
      </c>
      <c r="N47" s="4">
        <v>874.98</v>
      </c>
      <c r="O47" s="4">
        <v>4</v>
      </c>
      <c r="P47" s="4">
        <v>0.15</v>
      </c>
      <c r="Q47" s="4">
        <v>209.45</v>
      </c>
    </row>
    <row r="48" spans="1:17" s="4" customFormat="1" ht="12" x14ac:dyDescent="0.3">
      <c r="A48" s="4">
        <v>47</v>
      </c>
      <c r="B48" s="4" t="s">
        <v>191</v>
      </c>
      <c r="C48" s="5">
        <v>44770</v>
      </c>
      <c r="D48" s="5">
        <v>44777</v>
      </c>
      <c r="E48" s="9">
        <f t="shared" si="0"/>
        <v>2022</v>
      </c>
      <c r="F48" s="4" t="s">
        <v>25</v>
      </c>
      <c r="G48" s="4" t="s">
        <v>192</v>
      </c>
      <c r="H48" s="4" t="s">
        <v>193</v>
      </c>
      <c r="I48" s="4" t="s">
        <v>28</v>
      </c>
      <c r="J48" s="4" t="s">
        <v>47</v>
      </c>
      <c r="K48" s="4" t="s">
        <v>47</v>
      </c>
      <c r="L48" s="4" t="s">
        <v>29</v>
      </c>
      <c r="M48" s="4" t="s">
        <v>90</v>
      </c>
      <c r="N48" s="4">
        <v>636.86</v>
      </c>
      <c r="O48" s="4">
        <v>3</v>
      </c>
      <c r="P48" s="4">
        <v>0.2</v>
      </c>
      <c r="Q48" s="4">
        <v>-6.06</v>
      </c>
    </row>
    <row r="49" spans="1:17" s="4" customFormat="1" ht="12" x14ac:dyDescent="0.3">
      <c r="A49" s="4">
        <v>48</v>
      </c>
      <c r="B49" s="4" t="s">
        <v>194</v>
      </c>
      <c r="C49" s="5">
        <v>45719</v>
      </c>
      <c r="D49" s="5">
        <v>45724</v>
      </c>
      <c r="E49" s="9">
        <f t="shared" si="0"/>
        <v>2025</v>
      </c>
      <c r="F49" s="4" t="s">
        <v>39</v>
      </c>
      <c r="G49" s="4" t="s">
        <v>195</v>
      </c>
      <c r="H49" s="4" t="s">
        <v>196</v>
      </c>
      <c r="I49" s="4" t="s">
        <v>28</v>
      </c>
      <c r="J49" s="4" t="s">
        <v>47</v>
      </c>
      <c r="K49" s="4" t="s">
        <v>47</v>
      </c>
      <c r="L49" s="4" t="s">
        <v>36</v>
      </c>
      <c r="M49" s="4" t="s">
        <v>118</v>
      </c>
      <c r="N49" s="4">
        <v>183.42</v>
      </c>
      <c r="O49" s="4">
        <v>7</v>
      </c>
      <c r="P49" s="4">
        <v>0.2</v>
      </c>
      <c r="Q49" s="4">
        <v>8.59</v>
      </c>
    </row>
    <row r="50" spans="1:17" s="4" customFormat="1" ht="12" x14ac:dyDescent="0.3">
      <c r="A50" s="4">
        <v>49</v>
      </c>
      <c r="B50" s="4" t="s">
        <v>197</v>
      </c>
      <c r="C50" s="5">
        <v>44868</v>
      </c>
      <c r="D50" s="5">
        <v>44874</v>
      </c>
      <c r="E50" s="9">
        <f t="shared" si="0"/>
        <v>2022</v>
      </c>
      <c r="F50" s="4" t="s">
        <v>59</v>
      </c>
      <c r="G50" s="4" t="s">
        <v>198</v>
      </c>
      <c r="H50" s="4" t="s">
        <v>199</v>
      </c>
      <c r="I50" s="4" t="s">
        <v>20</v>
      </c>
      <c r="J50" s="4" t="s">
        <v>79</v>
      </c>
      <c r="K50" s="4" t="s">
        <v>80</v>
      </c>
      <c r="L50" s="4" t="s">
        <v>29</v>
      </c>
      <c r="M50" s="4" t="s">
        <v>90</v>
      </c>
      <c r="N50" s="4">
        <v>155.71</v>
      </c>
      <c r="O50" s="4">
        <v>3</v>
      </c>
      <c r="P50" s="4">
        <v>0.2</v>
      </c>
      <c r="Q50" s="4">
        <v>10.69</v>
      </c>
    </row>
    <row r="51" spans="1:17" s="4" customFormat="1" ht="12" x14ac:dyDescent="0.3">
      <c r="A51" s="4">
        <v>50</v>
      </c>
      <c r="B51" s="4" t="s">
        <v>200</v>
      </c>
      <c r="C51" s="5">
        <v>45365</v>
      </c>
      <c r="D51" s="5">
        <v>45370</v>
      </c>
      <c r="E51" s="9">
        <f t="shared" si="0"/>
        <v>2024</v>
      </c>
      <c r="F51" s="4" t="s">
        <v>39</v>
      </c>
      <c r="G51" s="4" t="s">
        <v>201</v>
      </c>
      <c r="H51" s="4" t="s">
        <v>202</v>
      </c>
      <c r="I51" s="4" t="s">
        <v>28</v>
      </c>
      <c r="J51" s="4" t="s">
        <v>79</v>
      </c>
      <c r="K51" s="4" t="s">
        <v>80</v>
      </c>
      <c r="L51" s="4" t="s">
        <v>22</v>
      </c>
      <c r="M51" s="4" t="s">
        <v>23</v>
      </c>
      <c r="N51" s="4">
        <v>195</v>
      </c>
      <c r="O51" s="4">
        <v>1</v>
      </c>
      <c r="P51" s="4">
        <v>0.1</v>
      </c>
      <c r="Q51" s="4">
        <v>47.36</v>
      </c>
    </row>
    <row r="52" spans="1:17" s="4" customFormat="1" ht="12" x14ac:dyDescent="0.3">
      <c r="A52" s="4">
        <v>51</v>
      </c>
      <c r="B52" s="4" t="s">
        <v>203</v>
      </c>
      <c r="C52" s="5">
        <v>45781</v>
      </c>
      <c r="D52" s="5">
        <v>45788</v>
      </c>
      <c r="E52" s="9">
        <f t="shared" si="0"/>
        <v>2025</v>
      </c>
      <c r="F52" s="4" t="s">
        <v>39</v>
      </c>
      <c r="G52" s="4" t="s">
        <v>204</v>
      </c>
      <c r="H52" s="4" t="s">
        <v>205</v>
      </c>
      <c r="I52" s="4" t="s">
        <v>67</v>
      </c>
      <c r="J52" s="4" t="s">
        <v>111</v>
      </c>
      <c r="K52" s="4" t="s">
        <v>111</v>
      </c>
      <c r="L52" s="4" t="s">
        <v>36</v>
      </c>
      <c r="M52" s="4" t="s">
        <v>37</v>
      </c>
      <c r="N52" s="4">
        <v>805.85</v>
      </c>
      <c r="O52" s="4">
        <v>10</v>
      </c>
      <c r="P52" s="4">
        <v>0</v>
      </c>
      <c r="Q52" s="4">
        <v>193.18</v>
      </c>
    </row>
    <row r="53" spans="1:17" s="4" customFormat="1" ht="12" x14ac:dyDescent="0.3">
      <c r="A53" s="4">
        <v>52</v>
      </c>
      <c r="B53" s="4" t="s">
        <v>206</v>
      </c>
      <c r="C53" s="5">
        <v>45170</v>
      </c>
      <c r="D53" s="5">
        <v>45173</v>
      </c>
      <c r="E53" s="9">
        <f t="shared" si="0"/>
        <v>2023</v>
      </c>
      <c r="F53" s="4" t="s">
        <v>39</v>
      </c>
      <c r="G53" s="4" t="s">
        <v>207</v>
      </c>
      <c r="H53" s="4" t="s">
        <v>208</v>
      </c>
      <c r="I53" s="4" t="s">
        <v>67</v>
      </c>
      <c r="J53" s="4" t="s">
        <v>106</v>
      </c>
      <c r="K53" s="4" t="s">
        <v>106</v>
      </c>
      <c r="L53" s="4" t="s">
        <v>29</v>
      </c>
      <c r="M53" s="4" t="s">
        <v>48</v>
      </c>
      <c r="N53" s="4">
        <v>227.98</v>
      </c>
      <c r="O53" s="4">
        <v>10</v>
      </c>
      <c r="P53" s="4">
        <v>0.15</v>
      </c>
      <c r="Q53" s="4">
        <v>53.43</v>
      </c>
    </row>
    <row r="54" spans="1:17" s="4" customFormat="1" ht="12" x14ac:dyDescent="0.3">
      <c r="A54" s="4">
        <v>53</v>
      </c>
      <c r="B54" s="4" t="s">
        <v>209</v>
      </c>
      <c r="C54" s="5">
        <v>44558</v>
      </c>
      <c r="D54" s="5">
        <v>44561</v>
      </c>
      <c r="E54" s="9">
        <f t="shared" si="0"/>
        <v>2021</v>
      </c>
      <c r="F54" s="4" t="s">
        <v>59</v>
      </c>
      <c r="G54" s="4" t="s">
        <v>210</v>
      </c>
      <c r="H54" s="4" t="s">
        <v>211</v>
      </c>
      <c r="I54" s="4" t="s">
        <v>28</v>
      </c>
      <c r="J54" s="4" t="s">
        <v>47</v>
      </c>
      <c r="K54" s="4" t="s">
        <v>47</v>
      </c>
      <c r="L54" s="4" t="s">
        <v>36</v>
      </c>
      <c r="M54" s="4" t="s">
        <v>118</v>
      </c>
      <c r="N54" s="4">
        <v>86.66</v>
      </c>
      <c r="O54" s="4">
        <v>6</v>
      </c>
      <c r="P54" s="4">
        <v>0.1</v>
      </c>
      <c r="Q54" s="4">
        <v>19.32</v>
      </c>
    </row>
    <row r="55" spans="1:17" s="4" customFormat="1" ht="12" x14ac:dyDescent="0.3">
      <c r="A55" s="4">
        <v>54</v>
      </c>
      <c r="B55" s="4" t="s">
        <v>212</v>
      </c>
      <c r="C55" s="5">
        <v>45557</v>
      </c>
      <c r="D55" s="5">
        <v>45563</v>
      </c>
      <c r="E55" s="9">
        <f t="shared" si="0"/>
        <v>2024</v>
      </c>
      <c r="F55" s="4" t="s">
        <v>59</v>
      </c>
      <c r="G55" s="4" t="s">
        <v>213</v>
      </c>
      <c r="H55" s="4" t="s">
        <v>214</v>
      </c>
      <c r="I55" s="4" t="s">
        <v>67</v>
      </c>
      <c r="J55" s="4" t="s">
        <v>21</v>
      </c>
      <c r="K55" s="4" t="s">
        <v>26647</v>
      </c>
      <c r="L55" s="4" t="s">
        <v>36</v>
      </c>
      <c r="M55" s="4" t="s">
        <v>37</v>
      </c>
      <c r="N55" s="4">
        <v>135.36000000000001</v>
      </c>
      <c r="O55" s="4">
        <v>3</v>
      </c>
      <c r="P55" s="4">
        <v>0.15</v>
      </c>
      <c r="Q55" s="4">
        <v>19.88</v>
      </c>
    </row>
    <row r="56" spans="1:17" s="4" customFormat="1" ht="12" x14ac:dyDescent="0.3">
      <c r="A56" s="4">
        <v>55</v>
      </c>
      <c r="B56" s="4" t="s">
        <v>215</v>
      </c>
      <c r="C56" s="5">
        <v>44416</v>
      </c>
      <c r="D56" s="5">
        <v>44422</v>
      </c>
      <c r="E56" s="9">
        <f t="shared" si="0"/>
        <v>2021</v>
      </c>
      <c r="F56" s="4" t="s">
        <v>25</v>
      </c>
      <c r="G56" s="4" t="s">
        <v>216</v>
      </c>
      <c r="H56" s="4" t="s">
        <v>217</v>
      </c>
      <c r="I56" s="4" t="s">
        <v>28</v>
      </c>
      <c r="J56" s="4" t="s">
        <v>21</v>
      </c>
      <c r="K56" s="4" t="s">
        <v>26647</v>
      </c>
      <c r="L56" s="4" t="s">
        <v>22</v>
      </c>
      <c r="M56" s="4" t="s">
        <v>134</v>
      </c>
      <c r="N56" s="4">
        <v>1230.1099999999999</v>
      </c>
      <c r="O56" s="4">
        <v>1</v>
      </c>
      <c r="P56" s="4">
        <v>0.1</v>
      </c>
      <c r="Q56" s="4">
        <v>109.71</v>
      </c>
    </row>
    <row r="57" spans="1:17" s="4" customFormat="1" ht="12" x14ac:dyDescent="0.3">
      <c r="A57" s="4">
        <v>56</v>
      </c>
      <c r="B57" s="4" t="s">
        <v>218</v>
      </c>
      <c r="C57" s="5">
        <v>44454</v>
      </c>
      <c r="D57" s="5">
        <v>44457</v>
      </c>
      <c r="E57" s="9">
        <f t="shared" si="0"/>
        <v>2021</v>
      </c>
      <c r="F57" s="4" t="s">
        <v>39</v>
      </c>
      <c r="G57" s="4" t="s">
        <v>219</v>
      </c>
      <c r="H57" s="4" t="s">
        <v>220</v>
      </c>
      <c r="I57" s="4" t="s">
        <v>28</v>
      </c>
      <c r="J57" s="4" t="s">
        <v>79</v>
      </c>
      <c r="K57" s="4" t="s">
        <v>80</v>
      </c>
      <c r="L57" s="4" t="s">
        <v>36</v>
      </c>
      <c r="M57" s="4" t="s">
        <v>71</v>
      </c>
      <c r="N57" s="4">
        <v>111.46</v>
      </c>
      <c r="O57" s="4">
        <v>10</v>
      </c>
      <c r="P57" s="4">
        <v>0</v>
      </c>
      <c r="Q57" s="4">
        <v>27.82</v>
      </c>
    </row>
    <row r="58" spans="1:17" s="4" customFormat="1" ht="12" x14ac:dyDescent="0.3">
      <c r="A58" s="4">
        <v>57</v>
      </c>
      <c r="B58" s="4" t="s">
        <v>221</v>
      </c>
      <c r="C58" s="5">
        <v>45230</v>
      </c>
      <c r="D58" s="5">
        <v>45234</v>
      </c>
      <c r="E58" s="9">
        <f t="shared" si="0"/>
        <v>2023</v>
      </c>
      <c r="F58" s="4" t="s">
        <v>39</v>
      </c>
      <c r="G58" s="4" t="s">
        <v>222</v>
      </c>
      <c r="H58" s="4" t="s">
        <v>223</v>
      </c>
      <c r="I58" s="4" t="s">
        <v>28</v>
      </c>
      <c r="J58" s="4" t="s">
        <v>52</v>
      </c>
      <c r="K58" s="4" t="s">
        <v>53</v>
      </c>
      <c r="L58" s="4" t="s">
        <v>22</v>
      </c>
      <c r="M58" s="4" t="s">
        <v>23</v>
      </c>
      <c r="N58" s="4">
        <v>485.47</v>
      </c>
      <c r="O58" s="4">
        <v>9</v>
      </c>
      <c r="P58" s="4">
        <v>0</v>
      </c>
      <c r="Q58" s="4">
        <v>3.48</v>
      </c>
    </row>
    <row r="59" spans="1:17" s="4" customFormat="1" ht="12" x14ac:dyDescent="0.3">
      <c r="A59" s="4">
        <v>58</v>
      </c>
      <c r="B59" s="4" t="s">
        <v>224</v>
      </c>
      <c r="C59" s="5">
        <v>44728</v>
      </c>
      <c r="D59" s="5">
        <v>44733</v>
      </c>
      <c r="E59" s="9">
        <f t="shared" si="0"/>
        <v>2022</v>
      </c>
      <c r="F59" s="4" t="s">
        <v>59</v>
      </c>
      <c r="G59" s="4" t="s">
        <v>225</v>
      </c>
      <c r="H59" s="4" t="s">
        <v>226</v>
      </c>
      <c r="I59" s="4" t="s">
        <v>20</v>
      </c>
      <c r="J59" s="4" t="s">
        <v>106</v>
      </c>
      <c r="K59" s="4" t="s">
        <v>106</v>
      </c>
      <c r="L59" s="4" t="s">
        <v>36</v>
      </c>
      <c r="M59" s="4" t="s">
        <v>37</v>
      </c>
      <c r="N59" s="4">
        <v>138.37</v>
      </c>
      <c r="O59" s="4">
        <v>6</v>
      </c>
      <c r="P59" s="4">
        <v>0.15</v>
      </c>
      <c r="Q59" s="4">
        <v>14.11</v>
      </c>
    </row>
    <row r="60" spans="1:17" s="4" customFormat="1" ht="12" x14ac:dyDescent="0.3">
      <c r="A60" s="4">
        <v>59</v>
      </c>
      <c r="B60" s="4" t="s">
        <v>227</v>
      </c>
      <c r="C60" s="5">
        <v>45755</v>
      </c>
      <c r="D60" s="5">
        <v>45760</v>
      </c>
      <c r="E60" s="9">
        <f t="shared" si="0"/>
        <v>2025</v>
      </c>
      <c r="F60" s="4" t="s">
        <v>25</v>
      </c>
      <c r="G60" s="4" t="s">
        <v>228</v>
      </c>
      <c r="H60" s="4" t="s">
        <v>229</v>
      </c>
      <c r="I60" s="4" t="s">
        <v>67</v>
      </c>
      <c r="J60" s="4" t="s">
        <v>21</v>
      </c>
      <c r="K60" s="4" t="s">
        <v>26647</v>
      </c>
      <c r="L60" s="4" t="s">
        <v>22</v>
      </c>
      <c r="M60" s="4" t="s">
        <v>75</v>
      </c>
      <c r="N60" s="4">
        <v>283.13</v>
      </c>
      <c r="O60" s="4">
        <v>9</v>
      </c>
      <c r="P60" s="4">
        <v>0.15</v>
      </c>
      <c r="Q60" s="4">
        <v>30.5</v>
      </c>
    </row>
    <row r="61" spans="1:17" s="4" customFormat="1" ht="12" x14ac:dyDescent="0.3">
      <c r="A61" s="4">
        <v>60</v>
      </c>
      <c r="B61" s="4" t="s">
        <v>230</v>
      </c>
      <c r="C61" s="5">
        <v>45748</v>
      </c>
      <c r="D61" s="5">
        <v>45751</v>
      </c>
      <c r="E61" s="9">
        <f t="shared" si="0"/>
        <v>2025</v>
      </c>
      <c r="F61" s="4" t="s">
        <v>59</v>
      </c>
      <c r="G61" s="4" t="s">
        <v>231</v>
      </c>
      <c r="H61" s="4" t="s">
        <v>232</v>
      </c>
      <c r="I61" s="4" t="s">
        <v>20</v>
      </c>
      <c r="J61" s="4" t="s">
        <v>21</v>
      </c>
      <c r="K61" s="4" t="s">
        <v>26647</v>
      </c>
      <c r="L61" s="4" t="s">
        <v>29</v>
      </c>
      <c r="M61" s="4" t="s">
        <v>30</v>
      </c>
      <c r="N61" s="4">
        <v>191.81</v>
      </c>
      <c r="O61" s="4">
        <v>1</v>
      </c>
      <c r="P61" s="4">
        <v>0.15</v>
      </c>
      <c r="Q61" s="4">
        <v>25.94</v>
      </c>
    </row>
    <row r="62" spans="1:17" s="4" customFormat="1" ht="12" x14ac:dyDescent="0.3">
      <c r="A62" s="4">
        <v>61</v>
      </c>
      <c r="B62" s="4" t="s">
        <v>233</v>
      </c>
      <c r="C62" s="5">
        <v>44434</v>
      </c>
      <c r="D62" s="5">
        <v>44435</v>
      </c>
      <c r="E62" s="9">
        <f t="shared" si="0"/>
        <v>2021</v>
      </c>
      <c r="F62" s="4" t="s">
        <v>39</v>
      </c>
      <c r="G62" s="4" t="s">
        <v>234</v>
      </c>
      <c r="H62" s="4" t="s">
        <v>235</v>
      </c>
      <c r="I62" s="4" t="s">
        <v>67</v>
      </c>
      <c r="J62" s="4" t="s">
        <v>106</v>
      </c>
      <c r="K62" s="4" t="s">
        <v>106</v>
      </c>
      <c r="L62" s="4" t="s">
        <v>36</v>
      </c>
      <c r="M62" s="4" t="s">
        <v>37</v>
      </c>
      <c r="N62" s="4">
        <v>1096.0899999999999</v>
      </c>
      <c r="O62" s="4">
        <v>8</v>
      </c>
      <c r="P62" s="4">
        <v>0</v>
      </c>
      <c r="Q62" s="4">
        <v>209.52</v>
      </c>
    </row>
    <row r="63" spans="1:17" s="4" customFormat="1" ht="12" x14ac:dyDescent="0.3">
      <c r="A63" s="4">
        <v>62</v>
      </c>
      <c r="B63" s="4" t="s">
        <v>236</v>
      </c>
      <c r="C63" s="5">
        <v>44511</v>
      </c>
      <c r="D63" s="5">
        <v>44514</v>
      </c>
      <c r="E63" s="9">
        <f t="shared" si="0"/>
        <v>2021</v>
      </c>
      <c r="F63" s="4" t="s">
        <v>59</v>
      </c>
      <c r="G63" s="4" t="s">
        <v>237</v>
      </c>
      <c r="H63" s="4" t="s">
        <v>238</v>
      </c>
      <c r="I63" s="4" t="s">
        <v>28</v>
      </c>
      <c r="J63" s="4" t="s">
        <v>62</v>
      </c>
      <c r="K63" s="4" t="s">
        <v>63</v>
      </c>
      <c r="L63" s="4" t="s">
        <v>22</v>
      </c>
      <c r="M63" s="4" t="s">
        <v>54</v>
      </c>
      <c r="N63" s="4">
        <v>994.63</v>
      </c>
      <c r="O63" s="4">
        <v>1</v>
      </c>
      <c r="P63" s="4">
        <v>0.1</v>
      </c>
      <c r="Q63" s="4">
        <v>210.42</v>
      </c>
    </row>
    <row r="64" spans="1:17" s="4" customFormat="1" ht="12" x14ac:dyDescent="0.3">
      <c r="A64" s="4">
        <v>63</v>
      </c>
      <c r="B64" s="4" t="s">
        <v>239</v>
      </c>
      <c r="C64" s="5">
        <v>45081</v>
      </c>
      <c r="D64" s="5">
        <v>45087</v>
      </c>
      <c r="E64" s="9">
        <f t="shared" si="0"/>
        <v>2023</v>
      </c>
      <c r="F64" s="4" t="s">
        <v>59</v>
      </c>
      <c r="G64" s="4" t="s">
        <v>240</v>
      </c>
      <c r="H64" s="4" t="s">
        <v>241</v>
      </c>
      <c r="I64" s="4" t="s">
        <v>20</v>
      </c>
      <c r="J64" s="4" t="s">
        <v>47</v>
      </c>
      <c r="K64" s="4" t="s">
        <v>47</v>
      </c>
      <c r="L64" s="4" t="s">
        <v>22</v>
      </c>
      <c r="M64" s="4" t="s">
        <v>23</v>
      </c>
      <c r="N64" s="4">
        <v>1247.76</v>
      </c>
      <c r="O64" s="4">
        <v>7</v>
      </c>
      <c r="P64" s="4">
        <v>0.2</v>
      </c>
      <c r="Q64" s="4">
        <v>119.53</v>
      </c>
    </row>
    <row r="65" spans="1:17" s="4" customFormat="1" ht="12" x14ac:dyDescent="0.3">
      <c r="A65" s="4">
        <v>64</v>
      </c>
      <c r="B65" s="4" t="s">
        <v>242</v>
      </c>
      <c r="C65" s="5">
        <v>45346</v>
      </c>
      <c r="D65" s="5">
        <v>45353</v>
      </c>
      <c r="E65" s="9">
        <f t="shared" si="0"/>
        <v>2024</v>
      </c>
      <c r="F65" s="4" t="s">
        <v>39</v>
      </c>
      <c r="G65" s="4" t="s">
        <v>243</v>
      </c>
      <c r="H65" s="4" t="s">
        <v>244</v>
      </c>
      <c r="I65" s="4" t="s">
        <v>67</v>
      </c>
      <c r="J65" s="4" t="s">
        <v>21</v>
      </c>
      <c r="K65" s="4" t="s">
        <v>26647</v>
      </c>
      <c r="L65" s="4" t="s">
        <v>29</v>
      </c>
      <c r="M65" s="4" t="s">
        <v>30</v>
      </c>
      <c r="N65" s="4">
        <v>1150.99</v>
      </c>
      <c r="O65" s="4">
        <v>8</v>
      </c>
      <c r="P65" s="4">
        <v>0.15</v>
      </c>
      <c r="Q65" s="4">
        <v>66.38</v>
      </c>
    </row>
    <row r="66" spans="1:17" s="4" customFormat="1" ht="12" x14ac:dyDescent="0.3">
      <c r="A66" s="4">
        <v>65</v>
      </c>
      <c r="B66" s="4" t="s">
        <v>245</v>
      </c>
      <c r="C66" s="5">
        <v>45368</v>
      </c>
      <c r="D66" s="5">
        <v>45371</v>
      </c>
      <c r="E66" s="9">
        <f t="shared" ref="E66:E129" si="1">YEAR(D66)</f>
        <v>2024</v>
      </c>
      <c r="F66" s="4" t="s">
        <v>59</v>
      </c>
      <c r="G66" s="4" t="s">
        <v>246</v>
      </c>
      <c r="H66" s="4" t="s">
        <v>247</v>
      </c>
      <c r="I66" s="4" t="s">
        <v>20</v>
      </c>
      <c r="J66" s="4" t="s">
        <v>111</v>
      </c>
      <c r="K66" s="4" t="s">
        <v>111</v>
      </c>
      <c r="L66" s="4" t="s">
        <v>29</v>
      </c>
      <c r="M66" s="4" t="s">
        <v>90</v>
      </c>
      <c r="N66" s="4">
        <v>1016.38</v>
      </c>
      <c r="O66" s="4">
        <v>10</v>
      </c>
      <c r="P66" s="4">
        <v>0.2</v>
      </c>
      <c r="Q66" s="4">
        <v>96.59</v>
      </c>
    </row>
    <row r="67" spans="1:17" s="4" customFormat="1" ht="12" x14ac:dyDescent="0.3">
      <c r="A67" s="4">
        <v>66</v>
      </c>
      <c r="B67" s="4" t="s">
        <v>248</v>
      </c>
      <c r="C67" s="5">
        <v>45323</v>
      </c>
      <c r="D67" s="5">
        <v>45330</v>
      </c>
      <c r="E67" s="9">
        <f t="shared" si="1"/>
        <v>2024</v>
      </c>
      <c r="F67" s="4" t="s">
        <v>39</v>
      </c>
      <c r="G67" s="4" t="s">
        <v>249</v>
      </c>
      <c r="H67" s="4" t="s">
        <v>250</v>
      </c>
      <c r="I67" s="4" t="s">
        <v>20</v>
      </c>
      <c r="J67" s="4" t="s">
        <v>52</v>
      </c>
      <c r="K67" s="4" t="s">
        <v>53</v>
      </c>
      <c r="L67" s="4" t="s">
        <v>22</v>
      </c>
      <c r="M67" s="4" t="s">
        <v>23</v>
      </c>
      <c r="N67" s="4">
        <v>1130.18</v>
      </c>
      <c r="O67" s="4">
        <v>3</v>
      </c>
      <c r="P67" s="4">
        <v>0.1</v>
      </c>
      <c r="Q67" s="4">
        <v>1.42</v>
      </c>
    </row>
    <row r="68" spans="1:17" s="4" customFormat="1" ht="12" x14ac:dyDescent="0.3">
      <c r="A68" s="4">
        <v>67</v>
      </c>
      <c r="B68" s="4" t="s">
        <v>251</v>
      </c>
      <c r="C68" s="5">
        <v>44644</v>
      </c>
      <c r="D68" s="5">
        <v>44649</v>
      </c>
      <c r="E68" s="9">
        <f t="shared" si="1"/>
        <v>2022</v>
      </c>
      <c r="F68" s="4" t="s">
        <v>59</v>
      </c>
      <c r="G68" s="4" t="s">
        <v>252</v>
      </c>
      <c r="H68" s="4" t="s">
        <v>253</v>
      </c>
      <c r="I68" s="4" t="s">
        <v>20</v>
      </c>
      <c r="J68" s="4" t="s">
        <v>21</v>
      </c>
      <c r="K68" s="4" t="s">
        <v>26647</v>
      </c>
      <c r="L68" s="4" t="s">
        <v>29</v>
      </c>
      <c r="M68" s="4" t="s">
        <v>48</v>
      </c>
      <c r="N68" s="4">
        <v>598.27</v>
      </c>
      <c r="O68" s="4">
        <v>10</v>
      </c>
      <c r="P68" s="4">
        <v>0.1</v>
      </c>
      <c r="Q68" s="4">
        <v>122.67</v>
      </c>
    </row>
    <row r="69" spans="1:17" s="4" customFormat="1" ht="12" x14ac:dyDescent="0.3">
      <c r="A69" s="4">
        <v>68</v>
      </c>
      <c r="B69" s="4" t="s">
        <v>254</v>
      </c>
      <c r="C69" s="5">
        <v>45604</v>
      </c>
      <c r="D69" s="5">
        <v>45608</v>
      </c>
      <c r="E69" s="9">
        <f t="shared" si="1"/>
        <v>2024</v>
      </c>
      <c r="F69" s="4" t="s">
        <v>25</v>
      </c>
      <c r="G69" s="4" t="s">
        <v>255</v>
      </c>
      <c r="H69" s="4" t="s">
        <v>256</v>
      </c>
      <c r="I69" s="4" t="s">
        <v>20</v>
      </c>
      <c r="J69" s="4" t="s">
        <v>79</v>
      </c>
      <c r="K69" s="4" t="s">
        <v>80</v>
      </c>
      <c r="L69" s="4" t="s">
        <v>29</v>
      </c>
      <c r="M69" s="4" t="s">
        <v>48</v>
      </c>
      <c r="N69" s="4">
        <v>1413.33</v>
      </c>
      <c r="O69" s="4">
        <v>2</v>
      </c>
      <c r="P69" s="4">
        <v>0.1</v>
      </c>
      <c r="Q69" s="4">
        <v>59.24</v>
      </c>
    </row>
    <row r="70" spans="1:17" s="4" customFormat="1" ht="12" x14ac:dyDescent="0.3">
      <c r="A70" s="4">
        <v>69</v>
      </c>
      <c r="B70" s="4" t="s">
        <v>257</v>
      </c>
      <c r="C70" s="5">
        <v>45597</v>
      </c>
      <c r="D70" s="5">
        <v>45603</v>
      </c>
      <c r="E70" s="9">
        <f t="shared" si="1"/>
        <v>2024</v>
      </c>
      <c r="F70" s="4" t="s">
        <v>17</v>
      </c>
      <c r="G70" s="4" t="s">
        <v>258</v>
      </c>
      <c r="H70" s="4" t="s">
        <v>259</v>
      </c>
      <c r="I70" s="4" t="s">
        <v>28</v>
      </c>
      <c r="J70" s="4" t="s">
        <v>145</v>
      </c>
      <c r="K70" s="4" t="s">
        <v>80</v>
      </c>
      <c r="L70" s="4" t="s">
        <v>22</v>
      </c>
      <c r="M70" s="4" t="s">
        <v>23</v>
      </c>
      <c r="N70" s="4">
        <v>560.99</v>
      </c>
      <c r="O70" s="4">
        <v>4</v>
      </c>
      <c r="P70" s="4">
        <v>0.1</v>
      </c>
      <c r="Q70" s="4">
        <v>88.09</v>
      </c>
    </row>
    <row r="71" spans="1:17" s="4" customFormat="1" ht="12" x14ac:dyDescent="0.3">
      <c r="A71" s="4">
        <v>70</v>
      </c>
      <c r="B71" s="4" t="s">
        <v>260</v>
      </c>
      <c r="C71" s="5">
        <v>45354</v>
      </c>
      <c r="D71" s="5">
        <v>45357</v>
      </c>
      <c r="E71" s="9">
        <f t="shared" si="1"/>
        <v>2024</v>
      </c>
      <c r="F71" s="4" t="s">
        <v>25</v>
      </c>
      <c r="G71" s="4" t="s">
        <v>261</v>
      </c>
      <c r="H71" s="4" t="s">
        <v>262</v>
      </c>
      <c r="I71" s="4" t="s">
        <v>20</v>
      </c>
      <c r="J71" s="4" t="s">
        <v>47</v>
      </c>
      <c r="K71" s="4" t="s">
        <v>47</v>
      </c>
      <c r="L71" s="4" t="s">
        <v>36</v>
      </c>
      <c r="M71" s="4" t="s">
        <v>138</v>
      </c>
      <c r="N71" s="4">
        <v>224.96</v>
      </c>
      <c r="O71" s="4">
        <v>1</v>
      </c>
      <c r="P71" s="4">
        <v>0</v>
      </c>
      <c r="Q71" s="4">
        <v>65.599999999999994</v>
      </c>
    </row>
    <row r="72" spans="1:17" s="4" customFormat="1" ht="12" x14ac:dyDescent="0.3">
      <c r="A72" s="4">
        <v>71</v>
      </c>
      <c r="B72" s="4" t="s">
        <v>263</v>
      </c>
      <c r="C72" s="5">
        <v>45202</v>
      </c>
      <c r="D72" s="5">
        <v>45207</v>
      </c>
      <c r="E72" s="9">
        <f t="shared" si="1"/>
        <v>2023</v>
      </c>
      <c r="F72" s="4" t="s">
        <v>59</v>
      </c>
      <c r="G72" s="4" t="s">
        <v>264</v>
      </c>
      <c r="H72" s="4" t="s">
        <v>265</v>
      </c>
      <c r="I72" s="4" t="s">
        <v>28</v>
      </c>
      <c r="J72" s="4" t="s">
        <v>34</v>
      </c>
      <c r="K72" s="4" t="s">
        <v>35</v>
      </c>
      <c r="L72" s="4" t="s">
        <v>36</v>
      </c>
      <c r="M72" s="4" t="s">
        <v>118</v>
      </c>
      <c r="N72" s="4">
        <v>959.92</v>
      </c>
      <c r="O72" s="4">
        <v>1</v>
      </c>
      <c r="P72" s="4">
        <v>0</v>
      </c>
      <c r="Q72" s="4">
        <v>233.22</v>
      </c>
    </row>
    <row r="73" spans="1:17" s="4" customFormat="1" ht="12" x14ac:dyDescent="0.3">
      <c r="A73" s="4">
        <v>72</v>
      </c>
      <c r="B73" s="4" t="s">
        <v>266</v>
      </c>
      <c r="C73" s="5">
        <v>45226</v>
      </c>
      <c r="D73" s="5">
        <v>45229</v>
      </c>
      <c r="E73" s="9">
        <f t="shared" si="1"/>
        <v>2023</v>
      </c>
      <c r="F73" s="4" t="s">
        <v>39</v>
      </c>
      <c r="G73" s="4" t="s">
        <v>267</v>
      </c>
      <c r="H73" s="4" t="s">
        <v>268</v>
      </c>
      <c r="I73" s="4" t="s">
        <v>67</v>
      </c>
      <c r="J73" s="4" t="s">
        <v>47</v>
      </c>
      <c r="K73" s="4" t="s">
        <v>47</v>
      </c>
      <c r="L73" s="4" t="s">
        <v>36</v>
      </c>
      <c r="M73" s="4" t="s">
        <v>71</v>
      </c>
      <c r="N73" s="4">
        <v>1170.83</v>
      </c>
      <c r="O73" s="4">
        <v>10</v>
      </c>
      <c r="P73" s="4">
        <v>0.15</v>
      </c>
      <c r="Q73" s="4">
        <v>260.12</v>
      </c>
    </row>
    <row r="74" spans="1:17" s="4" customFormat="1" ht="12" x14ac:dyDescent="0.3">
      <c r="A74" s="4">
        <v>73</v>
      </c>
      <c r="B74" s="4" t="s">
        <v>269</v>
      </c>
      <c r="C74" s="5">
        <v>45729</v>
      </c>
      <c r="D74" s="5">
        <v>45734</v>
      </c>
      <c r="E74" s="9">
        <f t="shared" si="1"/>
        <v>2025</v>
      </c>
      <c r="F74" s="4" t="s">
        <v>39</v>
      </c>
      <c r="G74" s="4" t="s">
        <v>270</v>
      </c>
      <c r="H74" s="4" t="s">
        <v>271</v>
      </c>
      <c r="I74" s="4" t="s">
        <v>67</v>
      </c>
      <c r="J74" s="4" t="s">
        <v>42</v>
      </c>
      <c r="K74" s="4" t="s">
        <v>43</v>
      </c>
      <c r="L74" s="4" t="s">
        <v>22</v>
      </c>
      <c r="M74" s="4" t="s">
        <v>75</v>
      </c>
      <c r="N74" s="4">
        <v>1016.81</v>
      </c>
      <c r="O74" s="4">
        <v>8</v>
      </c>
      <c r="P74" s="4">
        <v>0.1</v>
      </c>
      <c r="Q74" s="4">
        <v>182.41</v>
      </c>
    </row>
    <row r="75" spans="1:17" s="4" customFormat="1" ht="12" x14ac:dyDescent="0.3">
      <c r="A75" s="4">
        <v>74</v>
      </c>
      <c r="B75" s="4" t="s">
        <v>272</v>
      </c>
      <c r="C75" s="5">
        <v>44667</v>
      </c>
      <c r="D75" s="5">
        <v>44669</v>
      </c>
      <c r="E75" s="9">
        <f t="shared" si="1"/>
        <v>2022</v>
      </c>
      <c r="F75" s="4" t="s">
        <v>25</v>
      </c>
      <c r="G75" s="4" t="s">
        <v>273</v>
      </c>
      <c r="H75" s="4" t="s">
        <v>274</v>
      </c>
      <c r="I75" s="4" t="s">
        <v>67</v>
      </c>
      <c r="J75" s="4" t="s">
        <v>42</v>
      </c>
      <c r="K75" s="4" t="s">
        <v>43</v>
      </c>
      <c r="L75" s="4" t="s">
        <v>29</v>
      </c>
      <c r="M75" s="4" t="s">
        <v>30</v>
      </c>
      <c r="N75" s="4">
        <v>1201.03</v>
      </c>
      <c r="O75" s="4">
        <v>2</v>
      </c>
      <c r="P75" s="4">
        <v>0.1</v>
      </c>
      <c r="Q75" s="4">
        <v>276</v>
      </c>
    </row>
    <row r="76" spans="1:17" s="4" customFormat="1" ht="12" x14ac:dyDescent="0.3">
      <c r="A76" s="4">
        <v>75</v>
      </c>
      <c r="B76" s="4" t="s">
        <v>275</v>
      </c>
      <c r="C76" s="5">
        <v>45508</v>
      </c>
      <c r="D76" s="5">
        <v>45511</v>
      </c>
      <c r="E76" s="9">
        <f t="shared" si="1"/>
        <v>2024</v>
      </c>
      <c r="F76" s="4" t="s">
        <v>25</v>
      </c>
      <c r="G76" s="4" t="s">
        <v>276</v>
      </c>
      <c r="H76" s="4" t="s">
        <v>277</v>
      </c>
      <c r="I76" s="4" t="s">
        <v>20</v>
      </c>
      <c r="J76" s="4" t="s">
        <v>42</v>
      </c>
      <c r="K76" s="4" t="s">
        <v>43</v>
      </c>
      <c r="L76" s="4" t="s">
        <v>29</v>
      </c>
      <c r="M76" s="4" t="s">
        <v>48</v>
      </c>
      <c r="N76" s="4">
        <v>1406.23</v>
      </c>
      <c r="O76" s="4">
        <v>4</v>
      </c>
      <c r="P76" s="4">
        <v>0.1</v>
      </c>
      <c r="Q76" s="4">
        <v>128.77000000000001</v>
      </c>
    </row>
    <row r="77" spans="1:17" s="4" customFormat="1" ht="12" x14ac:dyDescent="0.3">
      <c r="A77" s="4">
        <v>76</v>
      </c>
      <c r="B77" s="4" t="s">
        <v>278</v>
      </c>
      <c r="C77" s="5">
        <v>44770</v>
      </c>
      <c r="D77" s="5">
        <v>44775</v>
      </c>
      <c r="E77" s="9">
        <f t="shared" si="1"/>
        <v>2022</v>
      </c>
      <c r="F77" s="4" t="s">
        <v>39</v>
      </c>
      <c r="G77" s="4" t="s">
        <v>279</v>
      </c>
      <c r="H77" s="4" t="s">
        <v>280</v>
      </c>
      <c r="I77" s="4" t="s">
        <v>20</v>
      </c>
      <c r="J77" s="4" t="s">
        <v>21</v>
      </c>
      <c r="K77" s="4" t="s">
        <v>26647</v>
      </c>
      <c r="L77" s="4" t="s">
        <v>29</v>
      </c>
      <c r="M77" s="4" t="s">
        <v>48</v>
      </c>
      <c r="N77" s="4">
        <v>1206.6099999999999</v>
      </c>
      <c r="O77" s="4">
        <v>2</v>
      </c>
      <c r="P77" s="4">
        <v>0.15</v>
      </c>
      <c r="Q77" s="4">
        <v>168.7</v>
      </c>
    </row>
    <row r="78" spans="1:17" s="4" customFormat="1" ht="12" x14ac:dyDescent="0.3">
      <c r="A78" s="4">
        <v>77</v>
      </c>
      <c r="B78" s="4" t="s">
        <v>281</v>
      </c>
      <c r="C78" s="5">
        <v>45018</v>
      </c>
      <c r="D78" s="5">
        <v>45023</v>
      </c>
      <c r="E78" s="9">
        <f t="shared" si="1"/>
        <v>2023</v>
      </c>
      <c r="F78" s="4" t="s">
        <v>17</v>
      </c>
      <c r="G78" s="4" t="s">
        <v>282</v>
      </c>
      <c r="H78" s="4" t="s">
        <v>283</v>
      </c>
      <c r="I78" s="4" t="s">
        <v>67</v>
      </c>
      <c r="J78" s="4" t="s">
        <v>42</v>
      </c>
      <c r="K78" s="4" t="s">
        <v>43</v>
      </c>
      <c r="L78" s="4" t="s">
        <v>29</v>
      </c>
      <c r="M78" s="4" t="s">
        <v>30</v>
      </c>
      <c r="N78" s="4">
        <v>256.89999999999998</v>
      </c>
      <c r="O78" s="4">
        <v>5</v>
      </c>
      <c r="P78" s="4">
        <v>0</v>
      </c>
      <c r="Q78" s="4">
        <v>1</v>
      </c>
    </row>
    <row r="79" spans="1:17" s="4" customFormat="1" ht="12" x14ac:dyDescent="0.3">
      <c r="A79" s="4">
        <v>78</v>
      </c>
      <c r="B79" s="4" t="s">
        <v>284</v>
      </c>
      <c r="C79" s="5">
        <v>45386</v>
      </c>
      <c r="D79" s="5">
        <v>45387</v>
      </c>
      <c r="E79" s="9">
        <f t="shared" si="1"/>
        <v>2024</v>
      </c>
      <c r="F79" s="4" t="s">
        <v>17</v>
      </c>
      <c r="G79" s="4" t="s">
        <v>285</v>
      </c>
      <c r="H79" s="4" t="s">
        <v>286</v>
      </c>
      <c r="I79" s="4" t="s">
        <v>67</v>
      </c>
      <c r="J79" s="4" t="s">
        <v>42</v>
      </c>
      <c r="K79" s="4" t="s">
        <v>43</v>
      </c>
      <c r="L79" s="4" t="s">
        <v>36</v>
      </c>
      <c r="M79" s="4" t="s">
        <v>37</v>
      </c>
      <c r="N79" s="4">
        <v>365.01</v>
      </c>
      <c r="O79" s="4">
        <v>5</v>
      </c>
      <c r="P79" s="4">
        <v>0.15</v>
      </c>
      <c r="Q79" s="4">
        <v>69.790000000000006</v>
      </c>
    </row>
    <row r="80" spans="1:17" s="4" customFormat="1" ht="12" x14ac:dyDescent="0.3">
      <c r="A80" s="4">
        <v>79</v>
      </c>
      <c r="B80" s="4" t="s">
        <v>287</v>
      </c>
      <c r="C80" s="5">
        <v>45618</v>
      </c>
      <c r="D80" s="5">
        <v>45620</v>
      </c>
      <c r="E80" s="9">
        <f t="shared" si="1"/>
        <v>2024</v>
      </c>
      <c r="F80" s="4" t="s">
        <v>17</v>
      </c>
      <c r="G80" s="4" t="s">
        <v>288</v>
      </c>
      <c r="H80" s="4" t="s">
        <v>289</v>
      </c>
      <c r="I80" s="4" t="s">
        <v>28</v>
      </c>
      <c r="J80" s="4" t="s">
        <v>111</v>
      </c>
      <c r="K80" s="4" t="s">
        <v>111</v>
      </c>
      <c r="L80" s="4" t="s">
        <v>36</v>
      </c>
      <c r="M80" s="4" t="s">
        <v>138</v>
      </c>
      <c r="N80" s="4">
        <v>1375.92</v>
      </c>
      <c r="O80" s="4">
        <v>2</v>
      </c>
      <c r="P80" s="4">
        <v>0.15</v>
      </c>
      <c r="Q80" s="4">
        <v>180.49</v>
      </c>
    </row>
    <row r="81" spans="1:17" s="4" customFormat="1" ht="12" x14ac:dyDescent="0.3">
      <c r="A81" s="4">
        <v>80</v>
      </c>
      <c r="B81" s="4" t="s">
        <v>290</v>
      </c>
      <c r="C81" s="5">
        <v>44465</v>
      </c>
      <c r="D81" s="5">
        <v>44466</v>
      </c>
      <c r="E81" s="9">
        <f t="shared" si="1"/>
        <v>2021</v>
      </c>
      <c r="F81" s="4" t="s">
        <v>25</v>
      </c>
      <c r="G81" s="4" t="s">
        <v>291</v>
      </c>
      <c r="H81" s="4" t="s">
        <v>292</v>
      </c>
      <c r="I81" s="4" t="s">
        <v>67</v>
      </c>
      <c r="J81" s="4" t="s">
        <v>42</v>
      </c>
      <c r="K81" s="4" t="s">
        <v>43</v>
      </c>
      <c r="L81" s="4" t="s">
        <v>36</v>
      </c>
      <c r="M81" s="4" t="s">
        <v>138</v>
      </c>
      <c r="N81" s="4">
        <v>827.12</v>
      </c>
      <c r="O81" s="4">
        <v>4</v>
      </c>
      <c r="P81" s="4">
        <v>0</v>
      </c>
      <c r="Q81" s="4">
        <v>11.53</v>
      </c>
    </row>
    <row r="82" spans="1:17" s="4" customFormat="1" ht="12" x14ac:dyDescent="0.3">
      <c r="A82" s="4">
        <v>81</v>
      </c>
      <c r="B82" s="4" t="s">
        <v>293</v>
      </c>
      <c r="C82" s="5">
        <v>44856</v>
      </c>
      <c r="D82" s="5">
        <v>44857</v>
      </c>
      <c r="E82" s="9">
        <f t="shared" si="1"/>
        <v>2022</v>
      </c>
      <c r="F82" s="4" t="s">
        <v>25</v>
      </c>
      <c r="G82" s="4" t="s">
        <v>294</v>
      </c>
      <c r="H82" s="4" t="s">
        <v>295</v>
      </c>
      <c r="I82" s="4" t="s">
        <v>20</v>
      </c>
      <c r="J82" s="4" t="s">
        <v>42</v>
      </c>
      <c r="K82" s="4" t="s">
        <v>43</v>
      </c>
      <c r="L82" s="4" t="s">
        <v>29</v>
      </c>
      <c r="M82" s="4" t="s">
        <v>30</v>
      </c>
      <c r="N82" s="4">
        <v>86.96</v>
      </c>
      <c r="O82" s="4">
        <v>10</v>
      </c>
      <c r="P82" s="4">
        <v>0.2</v>
      </c>
      <c r="Q82" s="4">
        <v>-1.04</v>
      </c>
    </row>
    <row r="83" spans="1:17" s="4" customFormat="1" ht="12" x14ac:dyDescent="0.3">
      <c r="A83" s="4">
        <v>82</v>
      </c>
      <c r="B83" s="4" t="s">
        <v>296</v>
      </c>
      <c r="C83" s="5">
        <v>45050</v>
      </c>
      <c r="D83" s="5">
        <v>45056</v>
      </c>
      <c r="E83" s="9">
        <f t="shared" si="1"/>
        <v>2023</v>
      </c>
      <c r="F83" s="4" t="s">
        <v>39</v>
      </c>
      <c r="G83" s="4" t="s">
        <v>297</v>
      </c>
      <c r="H83" s="4" t="s">
        <v>298</v>
      </c>
      <c r="I83" s="4" t="s">
        <v>67</v>
      </c>
      <c r="J83" s="4" t="s">
        <v>34</v>
      </c>
      <c r="K83" s="4" t="s">
        <v>35</v>
      </c>
      <c r="L83" s="4" t="s">
        <v>29</v>
      </c>
      <c r="M83" s="4" t="s">
        <v>107</v>
      </c>
      <c r="N83" s="4">
        <v>1348.85</v>
      </c>
      <c r="O83" s="4">
        <v>5</v>
      </c>
      <c r="P83" s="4">
        <v>0.2</v>
      </c>
      <c r="Q83" s="4">
        <v>-1.62</v>
      </c>
    </row>
    <row r="84" spans="1:17" s="4" customFormat="1" ht="12" x14ac:dyDescent="0.3">
      <c r="A84" s="4">
        <v>83</v>
      </c>
      <c r="B84" s="4" t="s">
        <v>299</v>
      </c>
      <c r="C84" s="5">
        <v>44907</v>
      </c>
      <c r="D84" s="5">
        <v>44909</v>
      </c>
      <c r="E84" s="9">
        <f t="shared" si="1"/>
        <v>2022</v>
      </c>
      <c r="F84" s="4" t="s">
        <v>39</v>
      </c>
      <c r="G84" s="4" t="s">
        <v>300</v>
      </c>
      <c r="H84" s="4" t="s">
        <v>301</v>
      </c>
      <c r="I84" s="4" t="s">
        <v>20</v>
      </c>
      <c r="J84" s="4" t="s">
        <v>52</v>
      </c>
      <c r="K84" s="4" t="s">
        <v>53</v>
      </c>
      <c r="L84" s="4" t="s">
        <v>36</v>
      </c>
      <c r="M84" s="4" t="s">
        <v>71</v>
      </c>
      <c r="N84" s="4">
        <v>513.65</v>
      </c>
      <c r="O84" s="4">
        <v>3</v>
      </c>
      <c r="P84" s="4">
        <v>0</v>
      </c>
      <c r="Q84" s="4">
        <v>120.68</v>
      </c>
    </row>
    <row r="85" spans="1:17" s="4" customFormat="1" ht="12" x14ac:dyDescent="0.3">
      <c r="A85" s="4">
        <v>84</v>
      </c>
      <c r="B85" s="4" t="s">
        <v>302</v>
      </c>
      <c r="C85" s="5">
        <v>44549</v>
      </c>
      <c r="D85" s="5">
        <v>44553</v>
      </c>
      <c r="E85" s="9">
        <f t="shared" si="1"/>
        <v>2021</v>
      </c>
      <c r="F85" s="4" t="s">
        <v>25</v>
      </c>
      <c r="G85" s="4" t="s">
        <v>303</v>
      </c>
      <c r="H85" s="4" t="s">
        <v>304</v>
      </c>
      <c r="I85" s="4" t="s">
        <v>20</v>
      </c>
      <c r="J85" s="4" t="s">
        <v>62</v>
      </c>
      <c r="K85" s="4" t="s">
        <v>63</v>
      </c>
      <c r="L85" s="4" t="s">
        <v>22</v>
      </c>
      <c r="M85" s="4" t="s">
        <v>54</v>
      </c>
      <c r="N85" s="4">
        <v>744.26</v>
      </c>
      <c r="O85" s="4">
        <v>7</v>
      </c>
      <c r="P85" s="4">
        <v>0.1</v>
      </c>
      <c r="Q85" s="4">
        <v>54.17</v>
      </c>
    </row>
    <row r="86" spans="1:17" s="4" customFormat="1" ht="12" x14ac:dyDescent="0.3">
      <c r="A86" s="4">
        <v>85</v>
      </c>
      <c r="B86" s="4" t="s">
        <v>305</v>
      </c>
      <c r="C86" s="5">
        <v>44566</v>
      </c>
      <c r="D86" s="5">
        <v>44572</v>
      </c>
      <c r="E86" s="9">
        <f t="shared" si="1"/>
        <v>2022</v>
      </c>
      <c r="F86" s="4" t="s">
        <v>59</v>
      </c>
      <c r="G86" s="4" t="s">
        <v>306</v>
      </c>
      <c r="H86" s="4" t="s">
        <v>307</v>
      </c>
      <c r="I86" s="4" t="s">
        <v>28</v>
      </c>
      <c r="J86" s="4" t="s">
        <v>42</v>
      </c>
      <c r="K86" s="4" t="s">
        <v>43</v>
      </c>
      <c r="L86" s="4" t="s">
        <v>22</v>
      </c>
      <c r="M86" s="4" t="s">
        <v>54</v>
      </c>
      <c r="N86" s="4">
        <v>138.13999999999999</v>
      </c>
      <c r="O86" s="4">
        <v>9</v>
      </c>
      <c r="P86" s="4">
        <v>0</v>
      </c>
      <c r="Q86" s="4">
        <v>0.65</v>
      </c>
    </row>
    <row r="87" spans="1:17" s="4" customFormat="1" ht="12" x14ac:dyDescent="0.3">
      <c r="A87" s="4">
        <v>86</v>
      </c>
      <c r="B87" s="4" t="s">
        <v>308</v>
      </c>
      <c r="C87" s="5">
        <v>45196</v>
      </c>
      <c r="D87" s="5">
        <v>45197</v>
      </c>
      <c r="E87" s="9">
        <f t="shared" si="1"/>
        <v>2023</v>
      </c>
      <c r="F87" s="4" t="s">
        <v>59</v>
      </c>
      <c r="G87" s="4" t="s">
        <v>309</v>
      </c>
      <c r="H87" s="4" t="s">
        <v>310</v>
      </c>
      <c r="I87" s="4" t="s">
        <v>20</v>
      </c>
      <c r="J87" s="4" t="s">
        <v>62</v>
      </c>
      <c r="K87" s="4" t="s">
        <v>63</v>
      </c>
      <c r="L87" s="4" t="s">
        <v>22</v>
      </c>
      <c r="M87" s="4" t="s">
        <v>134</v>
      </c>
      <c r="N87" s="4">
        <v>799.89</v>
      </c>
      <c r="O87" s="4">
        <v>10</v>
      </c>
      <c r="P87" s="4">
        <v>0.15</v>
      </c>
      <c r="Q87" s="4">
        <v>166.82</v>
      </c>
    </row>
    <row r="88" spans="1:17" s="4" customFormat="1" ht="12" x14ac:dyDescent="0.3">
      <c r="A88" s="4">
        <v>87</v>
      </c>
      <c r="B88" s="4" t="s">
        <v>311</v>
      </c>
      <c r="C88" s="5">
        <v>45237</v>
      </c>
      <c r="D88" s="5">
        <v>45244</v>
      </c>
      <c r="E88" s="9">
        <f t="shared" si="1"/>
        <v>2023</v>
      </c>
      <c r="F88" s="4" t="s">
        <v>25</v>
      </c>
      <c r="G88" s="4" t="s">
        <v>312</v>
      </c>
      <c r="H88" s="4" t="s">
        <v>313</v>
      </c>
      <c r="I88" s="4" t="s">
        <v>20</v>
      </c>
      <c r="J88" s="4" t="s">
        <v>111</v>
      </c>
      <c r="K88" s="4" t="s">
        <v>111</v>
      </c>
      <c r="L88" s="4" t="s">
        <v>22</v>
      </c>
      <c r="M88" s="4" t="s">
        <v>23</v>
      </c>
      <c r="N88" s="4">
        <v>287.38</v>
      </c>
      <c r="O88" s="4">
        <v>9</v>
      </c>
      <c r="P88" s="4">
        <v>0</v>
      </c>
      <c r="Q88" s="4">
        <v>32.5</v>
      </c>
    </row>
    <row r="89" spans="1:17" s="4" customFormat="1" ht="12" x14ac:dyDescent="0.3">
      <c r="A89" s="4">
        <v>88</v>
      </c>
      <c r="B89" s="4" t="s">
        <v>314</v>
      </c>
      <c r="C89" s="5">
        <v>44621</v>
      </c>
      <c r="D89" s="5">
        <v>44628</v>
      </c>
      <c r="E89" s="9">
        <f t="shared" si="1"/>
        <v>2022</v>
      </c>
      <c r="F89" s="4" t="s">
        <v>25</v>
      </c>
      <c r="G89" s="4" t="s">
        <v>315</v>
      </c>
      <c r="H89" s="4" t="s">
        <v>316</v>
      </c>
      <c r="I89" s="4" t="s">
        <v>20</v>
      </c>
      <c r="J89" s="4" t="s">
        <v>106</v>
      </c>
      <c r="K89" s="4" t="s">
        <v>106</v>
      </c>
      <c r="L89" s="4" t="s">
        <v>36</v>
      </c>
      <c r="M89" s="4" t="s">
        <v>37</v>
      </c>
      <c r="N89" s="4">
        <v>365.57</v>
      </c>
      <c r="O89" s="4">
        <v>8</v>
      </c>
      <c r="P89" s="4">
        <v>0.2</v>
      </c>
      <c r="Q89" s="4">
        <v>32.840000000000003</v>
      </c>
    </row>
    <row r="90" spans="1:17" s="4" customFormat="1" ht="12" x14ac:dyDescent="0.3">
      <c r="A90" s="4">
        <v>89</v>
      </c>
      <c r="B90" s="4" t="s">
        <v>317</v>
      </c>
      <c r="C90" s="5">
        <v>44433</v>
      </c>
      <c r="D90" s="5">
        <v>44437</v>
      </c>
      <c r="E90" s="9">
        <f t="shared" si="1"/>
        <v>2021</v>
      </c>
      <c r="F90" s="4" t="s">
        <v>25</v>
      </c>
      <c r="G90" s="4" t="s">
        <v>318</v>
      </c>
      <c r="H90" s="4" t="s">
        <v>319</v>
      </c>
      <c r="I90" s="4" t="s">
        <v>67</v>
      </c>
      <c r="J90" s="4" t="s">
        <v>79</v>
      </c>
      <c r="K90" s="4" t="s">
        <v>80</v>
      </c>
      <c r="L90" s="4" t="s">
        <v>29</v>
      </c>
      <c r="M90" s="4" t="s">
        <v>30</v>
      </c>
      <c r="N90" s="4">
        <v>988.53</v>
      </c>
      <c r="O90" s="4">
        <v>4</v>
      </c>
      <c r="P90" s="4">
        <v>0.2</v>
      </c>
      <c r="Q90" s="4">
        <v>202</v>
      </c>
    </row>
    <row r="91" spans="1:17" s="4" customFormat="1" ht="12" x14ac:dyDescent="0.3">
      <c r="A91" s="4">
        <v>90</v>
      </c>
      <c r="B91" s="4" t="s">
        <v>320</v>
      </c>
      <c r="C91" s="5">
        <v>44866</v>
      </c>
      <c r="D91" s="5">
        <v>44873</v>
      </c>
      <c r="E91" s="9">
        <f t="shared" si="1"/>
        <v>2022</v>
      </c>
      <c r="F91" s="4" t="s">
        <v>59</v>
      </c>
      <c r="G91" s="4" t="s">
        <v>321</v>
      </c>
      <c r="H91" s="4" t="s">
        <v>322</v>
      </c>
      <c r="I91" s="4" t="s">
        <v>28</v>
      </c>
      <c r="J91" s="4" t="s">
        <v>145</v>
      </c>
      <c r="K91" s="4" t="s">
        <v>80</v>
      </c>
      <c r="L91" s="4" t="s">
        <v>36</v>
      </c>
      <c r="M91" s="4" t="s">
        <v>71</v>
      </c>
      <c r="N91" s="4">
        <v>604.20000000000005</v>
      </c>
      <c r="O91" s="4">
        <v>4</v>
      </c>
      <c r="P91" s="4">
        <v>0.1</v>
      </c>
      <c r="Q91" s="4">
        <v>48.98</v>
      </c>
    </row>
    <row r="92" spans="1:17" s="4" customFormat="1" ht="12" x14ac:dyDescent="0.3">
      <c r="A92" s="4">
        <v>91</v>
      </c>
      <c r="B92" s="4" t="s">
        <v>323</v>
      </c>
      <c r="C92" s="5">
        <v>45167</v>
      </c>
      <c r="D92" s="5">
        <v>45171</v>
      </c>
      <c r="E92" s="9">
        <f t="shared" si="1"/>
        <v>2023</v>
      </c>
      <c r="F92" s="4" t="s">
        <v>17</v>
      </c>
      <c r="G92" s="4" t="s">
        <v>324</v>
      </c>
      <c r="H92" s="4" t="s">
        <v>325</v>
      </c>
      <c r="I92" s="4" t="s">
        <v>28</v>
      </c>
      <c r="J92" s="4" t="s">
        <v>52</v>
      </c>
      <c r="K92" s="4" t="s">
        <v>53</v>
      </c>
      <c r="L92" s="4" t="s">
        <v>36</v>
      </c>
      <c r="M92" s="4" t="s">
        <v>118</v>
      </c>
      <c r="N92" s="4">
        <v>1331.96</v>
      </c>
      <c r="O92" s="4">
        <v>8</v>
      </c>
      <c r="P92" s="4">
        <v>0</v>
      </c>
      <c r="Q92" s="4">
        <v>19.489999999999998</v>
      </c>
    </row>
    <row r="93" spans="1:17" s="4" customFormat="1" ht="12" x14ac:dyDescent="0.3">
      <c r="A93" s="4">
        <v>92</v>
      </c>
      <c r="B93" s="4" t="s">
        <v>326</v>
      </c>
      <c r="C93" s="5">
        <v>44827</v>
      </c>
      <c r="D93" s="5">
        <v>44829</v>
      </c>
      <c r="E93" s="9">
        <f t="shared" si="1"/>
        <v>2022</v>
      </c>
      <c r="F93" s="4" t="s">
        <v>17</v>
      </c>
      <c r="G93" s="4" t="s">
        <v>327</v>
      </c>
      <c r="H93" s="4" t="s">
        <v>328</v>
      </c>
      <c r="I93" s="4" t="s">
        <v>67</v>
      </c>
      <c r="J93" s="4" t="s">
        <v>106</v>
      </c>
      <c r="K93" s="4" t="s">
        <v>106</v>
      </c>
      <c r="L93" s="4" t="s">
        <v>36</v>
      </c>
      <c r="M93" s="4" t="s">
        <v>138</v>
      </c>
      <c r="N93" s="4">
        <v>1261.78</v>
      </c>
      <c r="O93" s="4">
        <v>6</v>
      </c>
      <c r="P93" s="4">
        <v>0.1</v>
      </c>
      <c r="Q93" s="4">
        <v>202.05</v>
      </c>
    </row>
    <row r="94" spans="1:17" s="4" customFormat="1" ht="12" x14ac:dyDescent="0.3">
      <c r="A94" s="4">
        <v>93</v>
      </c>
      <c r="B94" s="4" t="s">
        <v>329</v>
      </c>
      <c r="C94" s="5">
        <v>45583</v>
      </c>
      <c r="D94" s="5">
        <v>45589</v>
      </c>
      <c r="E94" s="9">
        <f t="shared" si="1"/>
        <v>2024</v>
      </c>
      <c r="F94" s="4" t="s">
        <v>25</v>
      </c>
      <c r="G94" s="4" t="s">
        <v>330</v>
      </c>
      <c r="H94" s="4" t="s">
        <v>331</v>
      </c>
      <c r="I94" s="4" t="s">
        <v>67</v>
      </c>
      <c r="J94" s="4" t="s">
        <v>42</v>
      </c>
      <c r="K94" s="4" t="s">
        <v>43</v>
      </c>
      <c r="L94" s="4" t="s">
        <v>29</v>
      </c>
      <c r="M94" s="4" t="s">
        <v>107</v>
      </c>
      <c r="N94" s="4">
        <v>600.46</v>
      </c>
      <c r="O94" s="4">
        <v>5</v>
      </c>
      <c r="P94" s="4">
        <v>0</v>
      </c>
      <c r="Q94" s="4">
        <v>63.97</v>
      </c>
    </row>
    <row r="95" spans="1:17" s="4" customFormat="1" ht="12" x14ac:dyDescent="0.3">
      <c r="A95" s="4">
        <v>94</v>
      </c>
      <c r="B95" s="4" t="s">
        <v>332</v>
      </c>
      <c r="C95" s="5">
        <v>45491</v>
      </c>
      <c r="D95" s="5">
        <v>45492</v>
      </c>
      <c r="E95" s="9">
        <f t="shared" si="1"/>
        <v>2024</v>
      </c>
      <c r="F95" s="4" t="s">
        <v>17</v>
      </c>
      <c r="G95" s="4" t="s">
        <v>333</v>
      </c>
      <c r="H95" s="4" t="s">
        <v>334</v>
      </c>
      <c r="I95" s="4" t="s">
        <v>28</v>
      </c>
      <c r="J95" s="4" t="s">
        <v>111</v>
      </c>
      <c r="K95" s="4" t="s">
        <v>111</v>
      </c>
      <c r="L95" s="4" t="s">
        <v>22</v>
      </c>
      <c r="M95" s="4" t="s">
        <v>54</v>
      </c>
      <c r="N95" s="4">
        <v>1047.52</v>
      </c>
      <c r="O95" s="4">
        <v>7</v>
      </c>
      <c r="P95" s="4">
        <v>0</v>
      </c>
      <c r="Q95" s="4">
        <v>265.89999999999998</v>
      </c>
    </row>
    <row r="96" spans="1:17" s="4" customFormat="1" ht="12" x14ac:dyDescent="0.3">
      <c r="A96" s="4">
        <v>95</v>
      </c>
      <c r="B96" s="4" t="s">
        <v>335</v>
      </c>
      <c r="C96" s="5">
        <v>45285</v>
      </c>
      <c r="D96" s="5">
        <v>45287</v>
      </c>
      <c r="E96" s="9">
        <f t="shared" si="1"/>
        <v>2023</v>
      </c>
      <c r="F96" s="4" t="s">
        <v>39</v>
      </c>
      <c r="G96" s="4" t="s">
        <v>336</v>
      </c>
      <c r="H96" s="4" t="s">
        <v>337</v>
      </c>
      <c r="I96" s="4" t="s">
        <v>67</v>
      </c>
      <c r="J96" s="4" t="s">
        <v>145</v>
      </c>
      <c r="K96" s="4" t="s">
        <v>80</v>
      </c>
      <c r="L96" s="4" t="s">
        <v>36</v>
      </c>
      <c r="M96" s="4" t="s">
        <v>71</v>
      </c>
      <c r="N96" s="4">
        <v>342.98</v>
      </c>
      <c r="O96" s="4">
        <v>8</v>
      </c>
      <c r="P96" s="4">
        <v>0.15</v>
      </c>
      <c r="Q96" s="4">
        <v>77.12</v>
      </c>
    </row>
    <row r="97" spans="1:17" s="4" customFormat="1" ht="12" x14ac:dyDescent="0.3">
      <c r="A97" s="4">
        <v>96</v>
      </c>
      <c r="B97" s="4" t="s">
        <v>338</v>
      </c>
      <c r="C97" s="5">
        <v>44395</v>
      </c>
      <c r="D97" s="5">
        <v>44397</v>
      </c>
      <c r="E97" s="9">
        <f t="shared" si="1"/>
        <v>2021</v>
      </c>
      <c r="F97" s="4" t="s">
        <v>17</v>
      </c>
      <c r="G97" s="4" t="s">
        <v>339</v>
      </c>
      <c r="H97" s="4" t="s">
        <v>340</v>
      </c>
      <c r="I97" s="4" t="s">
        <v>28</v>
      </c>
      <c r="J97" s="4" t="s">
        <v>34</v>
      </c>
      <c r="K97" s="4" t="s">
        <v>35</v>
      </c>
      <c r="L97" s="4" t="s">
        <v>36</v>
      </c>
      <c r="M97" s="4" t="s">
        <v>37</v>
      </c>
      <c r="N97" s="4">
        <v>586.42999999999995</v>
      </c>
      <c r="O97" s="4">
        <v>3</v>
      </c>
      <c r="P97" s="4">
        <v>0.15</v>
      </c>
      <c r="Q97" s="4">
        <v>55.55</v>
      </c>
    </row>
    <row r="98" spans="1:17" s="4" customFormat="1" ht="12" x14ac:dyDescent="0.3">
      <c r="A98" s="4">
        <v>97</v>
      </c>
      <c r="B98" s="4" t="s">
        <v>341</v>
      </c>
      <c r="C98" s="5">
        <v>45648</v>
      </c>
      <c r="D98" s="5">
        <v>45651</v>
      </c>
      <c r="E98" s="9">
        <f t="shared" si="1"/>
        <v>2024</v>
      </c>
      <c r="F98" s="4" t="s">
        <v>17</v>
      </c>
      <c r="G98" s="4" t="s">
        <v>342</v>
      </c>
      <c r="H98" s="4" t="s">
        <v>343</v>
      </c>
      <c r="I98" s="4" t="s">
        <v>67</v>
      </c>
      <c r="J98" s="4" t="s">
        <v>62</v>
      </c>
      <c r="K98" s="4" t="s">
        <v>63</v>
      </c>
      <c r="L98" s="4" t="s">
        <v>29</v>
      </c>
      <c r="M98" s="4" t="s">
        <v>107</v>
      </c>
      <c r="N98" s="4">
        <v>1068.19</v>
      </c>
      <c r="O98" s="4">
        <v>1</v>
      </c>
      <c r="P98" s="4">
        <v>0.2</v>
      </c>
      <c r="Q98" s="4">
        <v>60.82</v>
      </c>
    </row>
    <row r="99" spans="1:17" s="4" customFormat="1" ht="12" x14ac:dyDescent="0.3">
      <c r="A99" s="4">
        <v>98</v>
      </c>
      <c r="B99" s="4" t="s">
        <v>344</v>
      </c>
      <c r="C99" s="5">
        <v>45000</v>
      </c>
      <c r="D99" s="5">
        <v>45002</v>
      </c>
      <c r="E99" s="9">
        <f t="shared" si="1"/>
        <v>2023</v>
      </c>
      <c r="F99" s="4" t="s">
        <v>17</v>
      </c>
      <c r="G99" s="4" t="s">
        <v>345</v>
      </c>
      <c r="H99" s="4" t="s">
        <v>346</v>
      </c>
      <c r="I99" s="4" t="s">
        <v>67</v>
      </c>
      <c r="J99" s="4" t="s">
        <v>47</v>
      </c>
      <c r="K99" s="4" t="s">
        <v>47</v>
      </c>
      <c r="L99" s="4" t="s">
        <v>22</v>
      </c>
      <c r="M99" s="4" t="s">
        <v>134</v>
      </c>
      <c r="N99" s="4">
        <v>591.03</v>
      </c>
      <c r="O99" s="4">
        <v>1</v>
      </c>
      <c r="P99" s="4">
        <v>0.15</v>
      </c>
      <c r="Q99" s="4">
        <v>113.72</v>
      </c>
    </row>
    <row r="100" spans="1:17" s="4" customFormat="1" ht="12" x14ac:dyDescent="0.3">
      <c r="A100" s="4">
        <v>99</v>
      </c>
      <c r="B100" s="4" t="s">
        <v>347</v>
      </c>
      <c r="C100" s="5">
        <v>44396</v>
      </c>
      <c r="D100" s="5">
        <v>44402</v>
      </c>
      <c r="E100" s="9">
        <f t="shared" si="1"/>
        <v>2021</v>
      </c>
      <c r="F100" s="4" t="s">
        <v>39</v>
      </c>
      <c r="G100" s="4" t="s">
        <v>348</v>
      </c>
      <c r="H100" s="4" t="s">
        <v>349</v>
      </c>
      <c r="I100" s="4" t="s">
        <v>20</v>
      </c>
      <c r="J100" s="4" t="s">
        <v>47</v>
      </c>
      <c r="K100" s="4" t="s">
        <v>47</v>
      </c>
      <c r="L100" s="4" t="s">
        <v>29</v>
      </c>
      <c r="M100" s="4" t="s">
        <v>48</v>
      </c>
      <c r="N100" s="4">
        <v>1086.6600000000001</v>
      </c>
      <c r="O100" s="4">
        <v>8</v>
      </c>
      <c r="P100" s="4">
        <v>0.15</v>
      </c>
      <c r="Q100" s="4">
        <v>81.400000000000006</v>
      </c>
    </row>
    <row r="101" spans="1:17" s="4" customFormat="1" ht="12" x14ac:dyDescent="0.3">
      <c r="A101" s="4">
        <v>100</v>
      </c>
      <c r="B101" s="4" t="s">
        <v>350</v>
      </c>
      <c r="C101" s="5">
        <v>45368</v>
      </c>
      <c r="D101" s="5">
        <v>45371</v>
      </c>
      <c r="E101" s="9">
        <f t="shared" si="1"/>
        <v>2024</v>
      </c>
      <c r="F101" s="4" t="s">
        <v>25</v>
      </c>
      <c r="G101" s="4" t="s">
        <v>351</v>
      </c>
      <c r="H101" s="4" t="s">
        <v>352</v>
      </c>
      <c r="I101" s="4" t="s">
        <v>67</v>
      </c>
      <c r="J101" s="4" t="s">
        <v>21</v>
      </c>
      <c r="K101" s="4" t="s">
        <v>26647</v>
      </c>
      <c r="L101" s="4" t="s">
        <v>29</v>
      </c>
      <c r="M101" s="4" t="s">
        <v>30</v>
      </c>
      <c r="N101" s="4">
        <v>1357.05</v>
      </c>
      <c r="O101" s="4">
        <v>8</v>
      </c>
      <c r="P101" s="4">
        <v>0</v>
      </c>
      <c r="Q101" s="4">
        <v>55.29</v>
      </c>
    </row>
    <row r="102" spans="1:17" s="4" customFormat="1" ht="12" x14ac:dyDescent="0.3">
      <c r="A102" s="4">
        <v>101</v>
      </c>
      <c r="B102" s="4" t="s">
        <v>353</v>
      </c>
      <c r="C102" s="5">
        <v>44786</v>
      </c>
      <c r="D102" s="5">
        <v>44787</v>
      </c>
      <c r="E102" s="9">
        <f t="shared" si="1"/>
        <v>2022</v>
      </c>
      <c r="F102" s="4" t="s">
        <v>25</v>
      </c>
      <c r="G102" s="4" t="s">
        <v>354</v>
      </c>
      <c r="H102" s="4" t="s">
        <v>355</v>
      </c>
      <c r="I102" s="4" t="s">
        <v>67</v>
      </c>
      <c r="J102" s="4" t="s">
        <v>21</v>
      </c>
      <c r="K102" s="4" t="s">
        <v>26647</v>
      </c>
      <c r="L102" s="4" t="s">
        <v>22</v>
      </c>
      <c r="M102" s="4" t="s">
        <v>134</v>
      </c>
      <c r="N102" s="4">
        <v>120.79</v>
      </c>
      <c r="O102" s="4">
        <v>2</v>
      </c>
      <c r="P102" s="4">
        <v>0</v>
      </c>
      <c r="Q102" s="4">
        <v>35.840000000000003</v>
      </c>
    </row>
    <row r="103" spans="1:17" s="4" customFormat="1" ht="12" x14ac:dyDescent="0.3">
      <c r="A103" s="4">
        <v>102</v>
      </c>
      <c r="B103" s="4" t="s">
        <v>356</v>
      </c>
      <c r="C103" s="5">
        <v>45177</v>
      </c>
      <c r="D103" s="5">
        <v>45184</v>
      </c>
      <c r="E103" s="9">
        <f t="shared" si="1"/>
        <v>2023</v>
      </c>
      <c r="F103" s="4" t="s">
        <v>25</v>
      </c>
      <c r="G103" s="4" t="s">
        <v>357</v>
      </c>
      <c r="H103" s="4" t="s">
        <v>358</v>
      </c>
      <c r="I103" s="4" t="s">
        <v>28</v>
      </c>
      <c r="J103" s="4" t="s">
        <v>42</v>
      </c>
      <c r="K103" s="4" t="s">
        <v>43</v>
      </c>
      <c r="L103" s="4" t="s">
        <v>36</v>
      </c>
      <c r="M103" s="4" t="s">
        <v>37</v>
      </c>
      <c r="N103" s="4">
        <v>986.34</v>
      </c>
      <c r="O103" s="4">
        <v>7</v>
      </c>
      <c r="P103" s="4">
        <v>0.1</v>
      </c>
      <c r="Q103" s="4">
        <v>89.84</v>
      </c>
    </row>
    <row r="104" spans="1:17" s="4" customFormat="1" ht="12" x14ac:dyDescent="0.3">
      <c r="A104" s="4">
        <v>103</v>
      </c>
      <c r="B104" s="4" t="s">
        <v>359</v>
      </c>
      <c r="C104" s="5">
        <v>45363</v>
      </c>
      <c r="D104" s="5">
        <v>45367</v>
      </c>
      <c r="E104" s="9">
        <f t="shared" si="1"/>
        <v>2024</v>
      </c>
      <c r="F104" s="4" t="s">
        <v>17</v>
      </c>
      <c r="G104" s="4" t="s">
        <v>360</v>
      </c>
      <c r="H104" s="4" t="s">
        <v>361</v>
      </c>
      <c r="I104" s="4" t="s">
        <v>20</v>
      </c>
      <c r="J104" s="4" t="s">
        <v>111</v>
      </c>
      <c r="K104" s="4" t="s">
        <v>111</v>
      </c>
      <c r="L104" s="4" t="s">
        <v>36</v>
      </c>
      <c r="M104" s="4" t="s">
        <v>138</v>
      </c>
      <c r="N104" s="4">
        <v>305.05</v>
      </c>
      <c r="O104" s="4">
        <v>8</v>
      </c>
      <c r="P104" s="4">
        <v>0.2</v>
      </c>
      <c r="Q104" s="4">
        <v>66.099999999999994</v>
      </c>
    </row>
    <row r="105" spans="1:17" s="4" customFormat="1" ht="12" x14ac:dyDescent="0.3">
      <c r="A105" s="4">
        <v>104</v>
      </c>
      <c r="B105" s="4" t="s">
        <v>362</v>
      </c>
      <c r="C105" s="5">
        <v>45231</v>
      </c>
      <c r="D105" s="5">
        <v>45237</v>
      </c>
      <c r="E105" s="9">
        <f t="shared" si="1"/>
        <v>2023</v>
      </c>
      <c r="F105" s="4" t="s">
        <v>59</v>
      </c>
      <c r="G105" s="4" t="s">
        <v>363</v>
      </c>
      <c r="H105" s="4" t="s">
        <v>364</v>
      </c>
      <c r="I105" s="4" t="s">
        <v>28</v>
      </c>
      <c r="J105" s="4" t="s">
        <v>34</v>
      </c>
      <c r="K105" s="4" t="s">
        <v>35</v>
      </c>
      <c r="L105" s="4" t="s">
        <v>22</v>
      </c>
      <c r="M105" s="4" t="s">
        <v>134</v>
      </c>
      <c r="N105" s="4">
        <v>113.84</v>
      </c>
      <c r="O105" s="4">
        <v>3</v>
      </c>
      <c r="P105" s="4">
        <v>0.1</v>
      </c>
      <c r="Q105" s="4">
        <v>26.1</v>
      </c>
    </row>
    <row r="106" spans="1:17" s="4" customFormat="1" ht="12" x14ac:dyDescent="0.3">
      <c r="A106" s="4">
        <v>105</v>
      </c>
      <c r="B106" s="4" t="s">
        <v>365</v>
      </c>
      <c r="C106" s="5">
        <v>45292</v>
      </c>
      <c r="D106" s="5">
        <v>45299</v>
      </c>
      <c r="E106" s="9">
        <f t="shared" si="1"/>
        <v>2024</v>
      </c>
      <c r="F106" s="4" t="s">
        <v>17</v>
      </c>
      <c r="G106" s="4" t="s">
        <v>366</v>
      </c>
      <c r="H106" s="4" t="s">
        <v>367</v>
      </c>
      <c r="I106" s="4" t="s">
        <v>20</v>
      </c>
      <c r="J106" s="4" t="s">
        <v>145</v>
      </c>
      <c r="K106" s="4" t="s">
        <v>80</v>
      </c>
      <c r="L106" s="4" t="s">
        <v>36</v>
      </c>
      <c r="M106" s="4" t="s">
        <v>37</v>
      </c>
      <c r="N106" s="4">
        <v>1422.37</v>
      </c>
      <c r="O106" s="4">
        <v>1</v>
      </c>
      <c r="P106" s="4">
        <v>0.15</v>
      </c>
      <c r="Q106" s="4">
        <v>134.28</v>
      </c>
    </row>
    <row r="107" spans="1:17" s="4" customFormat="1" ht="12" x14ac:dyDescent="0.3">
      <c r="A107" s="4">
        <v>106</v>
      </c>
      <c r="B107" s="4" t="s">
        <v>368</v>
      </c>
      <c r="C107" s="5">
        <v>44977</v>
      </c>
      <c r="D107" s="5">
        <v>44978</v>
      </c>
      <c r="E107" s="9">
        <f t="shared" si="1"/>
        <v>2023</v>
      </c>
      <c r="F107" s="4" t="s">
        <v>39</v>
      </c>
      <c r="G107" s="4" t="s">
        <v>369</v>
      </c>
      <c r="H107" s="4" t="s">
        <v>370</v>
      </c>
      <c r="I107" s="4" t="s">
        <v>28</v>
      </c>
      <c r="J107" s="4" t="s">
        <v>42</v>
      </c>
      <c r="K107" s="4" t="s">
        <v>43</v>
      </c>
      <c r="L107" s="4" t="s">
        <v>36</v>
      </c>
      <c r="M107" s="4" t="s">
        <v>118</v>
      </c>
      <c r="N107" s="4">
        <v>1284.23</v>
      </c>
      <c r="O107" s="4">
        <v>9</v>
      </c>
      <c r="P107" s="4">
        <v>0.15</v>
      </c>
      <c r="Q107" s="4">
        <v>67.28</v>
      </c>
    </row>
    <row r="108" spans="1:17" s="4" customFormat="1" ht="12" x14ac:dyDescent="0.3">
      <c r="A108" s="4">
        <v>107</v>
      </c>
      <c r="B108" s="4" t="s">
        <v>371</v>
      </c>
      <c r="C108" s="5">
        <v>45321</v>
      </c>
      <c r="D108" s="5">
        <v>45327</v>
      </c>
      <c r="E108" s="9">
        <f t="shared" si="1"/>
        <v>2024</v>
      </c>
      <c r="F108" s="4" t="s">
        <v>17</v>
      </c>
      <c r="G108" s="4" t="s">
        <v>372</v>
      </c>
      <c r="H108" s="4" t="s">
        <v>373</v>
      </c>
      <c r="I108" s="4" t="s">
        <v>20</v>
      </c>
      <c r="J108" s="4" t="s">
        <v>145</v>
      </c>
      <c r="K108" s="4" t="s">
        <v>80</v>
      </c>
      <c r="L108" s="4" t="s">
        <v>22</v>
      </c>
      <c r="M108" s="4" t="s">
        <v>23</v>
      </c>
      <c r="N108" s="4">
        <v>952.38</v>
      </c>
      <c r="O108" s="4">
        <v>2</v>
      </c>
      <c r="P108" s="4">
        <v>0.2</v>
      </c>
      <c r="Q108" s="4">
        <v>122.13</v>
      </c>
    </row>
    <row r="109" spans="1:17" s="4" customFormat="1" ht="12" x14ac:dyDescent="0.3">
      <c r="A109" s="4">
        <v>108</v>
      </c>
      <c r="B109" s="4" t="s">
        <v>374</v>
      </c>
      <c r="C109" s="5">
        <v>44605</v>
      </c>
      <c r="D109" s="5">
        <v>44610</v>
      </c>
      <c r="E109" s="9">
        <f t="shared" si="1"/>
        <v>2022</v>
      </c>
      <c r="F109" s="4" t="s">
        <v>59</v>
      </c>
      <c r="G109" s="4" t="s">
        <v>375</v>
      </c>
      <c r="H109" s="4" t="s">
        <v>376</v>
      </c>
      <c r="I109" s="4" t="s">
        <v>20</v>
      </c>
      <c r="J109" s="4" t="s">
        <v>62</v>
      </c>
      <c r="K109" s="4" t="s">
        <v>63</v>
      </c>
      <c r="L109" s="4" t="s">
        <v>36</v>
      </c>
      <c r="M109" s="4" t="s">
        <v>118</v>
      </c>
      <c r="N109" s="4">
        <v>250.41</v>
      </c>
      <c r="O109" s="4">
        <v>3</v>
      </c>
      <c r="P109" s="4">
        <v>0.1</v>
      </c>
      <c r="Q109" s="4">
        <v>64.290000000000006</v>
      </c>
    </row>
    <row r="110" spans="1:17" s="4" customFormat="1" ht="12" x14ac:dyDescent="0.3">
      <c r="A110" s="4">
        <v>109</v>
      </c>
      <c r="B110" s="4" t="s">
        <v>377</v>
      </c>
      <c r="C110" s="5">
        <v>44673</v>
      </c>
      <c r="D110" s="5">
        <v>44675</v>
      </c>
      <c r="E110" s="9">
        <f t="shared" si="1"/>
        <v>2022</v>
      </c>
      <c r="F110" s="4" t="s">
        <v>25</v>
      </c>
      <c r="G110" s="4" t="s">
        <v>378</v>
      </c>
      <c r="H110" s="4" t="s">
        <v>379</v>
      </c>
      <c r="I110" s="4" t="s">
        <v>67</v>
      </c>
      <c r="J110" s="4" t="s">
        <v>62</v>
      </c>
      <c r="K110" s="4" t="s">
        <v>63</v>
      </c>
      <c r="L110" s="4" t="s">
        <v>29</v>
      </c>
      <c r="M110" s="4" t="s">
        <v>48</v>
      </c>
      <c r="N110" s="4">
        <v>990.98</v>
      </c>
      <c r="O110" s="4">
        <v>9</v>
      </c>
      <c r="P110" s="4">
        <v>0.1</v>
      </c>
      <c r="Q110" s="4">
        <v>15.43</v>
      </c>
    </row>
    <row r="111" spans="1:17" s="4" customFormat="1" ht="12" x14ac:dyDescent="0.3">
      <c r="A111" s="4">
        <v>110</v>
      </c>
      <c r="B111" s="4" t="s">
        <v>380</v>
      </c>
      <c r="C111" s="5">
        <v>44687</v>
      </c>
      <c r="D111" s="5">
        <v>44689</v>
      </c>
      <c r="E111" s="9">
        <f t="shared" si="1"/>
        <v>2022</v>
      </c>
      <c r="F111" s="4" t="s">
        <v>17</v>
      </c>
      <c r="G111" s="4" t="s">
        <v>381</v>
      </c>
      <c r="H111" s="4" t="s">
        <v>382</v>
      </c>
      <c r="I111" s="4" t="s">
        <v>28</v>
      </c>
      <c r="J111" s="4" t="s">
        <v>34</v>
      </c>
      <c r="K111" s="4" t="s">
        <v>35</v>
      </c>
      <c r="L111" s="4" t="s">
        <v>22</v>
      </c>
      <c r="M111" s="4" t="s">
        <v>75</v>
      </c>
      <c r="N111" s="4">
        <v>237.14</v>
      </c>
      <c r="O111" s="4">
        <v>3</v>
      </c>
      <c r="P111" s="4">
        <v>0.2</v>
      </c>
      <c r="Q111" s="4">
        <v>26.66</v>
      </c>
    </row>
    <row r="112" spans="1:17" s="4" customFormat="1" ht="12" x14ac:dyDescent="0.3">
      <c r="A112" s="4">
        <v>111</v>
      </c>
      <c r="B112" s="4" t="s">
        <v>383</v>
      </c>
      <c r="C112" s="5">
        <v>45314</v>
      </c>
      <c r="D112" s="5">
        <v>45321</v>
      </c>
      <c r="E112" s="9">
        <f t="shared" si="1"/>
        <v>2024</v>
      </c>
      <c r="F112" s="4" t="s">
        <v>25</v>
      </c>
      <c r="G112" s="4" t="s">
        <v>384</v>
      </c>
      <c r="H112" s="4" t="s">
        <v>385</v>
      </c>
      <c r="I112" s="4" t="s">
        <v>28</v>
      </c>
      <c r="J112" s="4" t="s">
        <v>47</v>
      </c>
      <c r="K112" s="4" t="s">
        <v>47</v>
      </c>
      <c r="L112" s="4" t="s">
        <v>22</v>
      </c>
      <c r="M112" s="4" t="s">
        <v>54</v>
      </c>
      <c r="N112" s="4">
        <v>365.73</v>
      </c>
      <c r="O112" s="4">
        <v>8</v>
      </c>
      <c r="P112" s="4">
        <v>0.15</v>
      </c>
      <c r="Q112" s="4">
        <v>70.790000000000006</v>
      </c>
    </row>
    <row r="113" spans="1:17" s="4" customFormat="1" ht="12" x14ac:dyDescent="0.3">
      <c r="A113" s="4">
        <v>112</v>
      </c>
      <c r="B113" s="4" t="s">
        <v>386</v>
      </c>
      <c r="C113" s="5">
        <v>44802</v>
      </c>
      <c r="D113" s="5">
        <v>44805</v>
      </c>
      <c r="E113" s="9">
        <f t="shared" si="1"/>
        <v>2022</v>
      </c>
      <c r="F113" s="4" t="s">
        <v>39</v>
      </c>
      <c r="G113" s="4" t="s">
        <v>387</v>
      </c>
      <c r="H113" s="4" t="s">
        <v>388</v>
      </c>
      <c r="I113" s="4" t="s">
        <v>28</v>
      </c>
      <c r="J113" s="4" t="s">
        <v>42</v>
      </c>
      <c r="K113" s="4" t="s">
        <v>43</v>
      </c>
      <c r="L113" s="4" t="s">
        <v>29</v>
      </c>
      <c r="M113" s="4" t="s">
        <v>90</v>
      </c>
      <c r="N113" s="4">
        <v>981.13</v>
      </c>
      <c r="O113" s="4">
        <v>6</v>
      </c>
      <c r="P113" s="4">
        <v>0</v>
      </c>
      <c r="Q113" s="4">
        <v>214.44</v>
      </c>
    </row>
    <row r="114" spans="1:17" s="4" customFormat="1" ht="12" x14ac:dyDescent="0.3">
      <c r="A114" s="4">
        <v>113</v>
      </c>
      <c r="B114" s="4" t="s">
        <v>389</v>
      </c>
      <c r="C114" s="5">
        <v>44684</v>
      </c>
      <c r="D114" s="5">
        <v>44690</v>
      </c>
      <c r="E114" s="9">
        <f t="shared" si="1"/>
        <v>2022</v>
      </c>
      <c r="F114" s="4" t="s">
        <v>59</v>
      </c>
      <c r="G114" s="4" t="s">
        <v>390</v>
      </c>
      <c r="H114" s="4" t="s">
        <v>391</v>
      </c>
      <c r="I114" s="4" t="s">
        <v>20</v>
      </c>
      <c r="J114" s="4" t="s">
        <v>79</v>
      </c>
      <c r="K114" s="4" t="s">
        <v>80</v>
      </c>
      <c r="L114" s="4" t="s">
        <v>22</v>
      </c>
      <c r="M114" s="4" t="s">
        <v>134</v>
      </c>
      <c r="N114" s="4">
        <v>1257.3599999999999</v>
      </c>
      <c r="O114" s="4">
        <v>4</v>
      </c>
      <c r="P114" s="4">
        <v>0.15</v>
      </c>
      <c r="Q114" s="4">
        <v>205.07</v>
      </c>
    </row>
    <row r="115" spans="1:17" s="4" customFormat="1" ht="12" x14ac:dyDescent="0.3">
      <c r="A115" s="4">
        <v>114</v>
      </c>
      <c r="B115" s="4" t="s">
        <v>392</v>
      </c>
      <c r="C115" s="5">
        <v>44749</v>
      </c>
      <c r="D115" s="5">
        <v>44750</v>
      </c>
      <c r="E115" s="9">
        <f t="shared" si="1"/>
        <v>2022</v>
      </c>
      <c r="F115" s="4" t="s">
        <v>17</v>
      </c>
      <c r="G115" s="4" t="s">
        <v>393</v>
      </c>
      <c r="H115" s="4" t="s">
        <v>394</v>
      </c>
      <c r="I115" s="4" t="s">
        <v>67</v>
      </c>
      <c r="J115" s="4" t="s">
        <v>42</v>
      </c>
      <c r="K115" s="4" t="s">
        <v>43</v>
      </c>
      <c r="L115" s="4" t="s">
        <v>22</v>
      </c>
      <c r="M115" s="4" t="s">
        <v>23</v>
      </c>
      <c r="N115" s="4">
        <v>1165.06</v>
      </c>
      <c r="O115" s="4">
        <v>1</v>
      </c>
      <c r="P115" s="4">
        <v>0.1</v>
      </c>
      <c r="Q115" s="4">
        <v>18.82</v>
      </c>
    </row>
    <row r="116" spans="1:17" s="4" customFormat="1" ht="12" x14ac:dyDescent="0.3">
      <c r="A116" s="4">
        <v>115</v>
      </c>
      <c r="B116" s="4" t="s">
        <v>395</v>
      </c>
      <c r="C116" s="5">
        <v>45209</v>
      </c>
      <c r="D116" s="5">
        <v>45216</v>
      </c>
      <c r="E116" s="9">
        <f t="shared" si="1"/>
        <v>2023</v>
      </c>
      <c r="F116" s="4" t="s">
        <v>25</v>
      </c>
      <c r="G116" s="4" t="s">
        <v>396</v>
      </c>
      <c r="H116" s="4" t="s">
        <v>397</v>
      </c>
      <c r="I116" s="4" t="s">
        <v>28</v>
      </c>
      <c r="J116" s="4" t="s">
        <v>47</v>
      </c>
      <c r="K116" s="4" t="s">
        <v>47</v>
      </c>
      <c r="L116" s="4" t="s">
        <v>22</v>
      </c>
      <c r="M116" s="4" t="s">
        <v>75</v>
      </c>
      <c r="N116" s="4">
        <v>1175.5899999999999</v>
      </c>
      <c r="O116" s="4">
        <v>7</v>
      </c>
      <c r="P116" s="4">
        <v>0.2</v>
      </c>
      <c r="Q116" s="4">
        <v>199.76</v>
      </c>
    </row>
    <row r="117" spans="1:17" s="4" customFormat="1" ht="12" x14ac:dyDescent="0.3">
      <c r="A117" s="4">
        <v>116</v>
      </c>
      <c r="B117" s="4" t="s">
        <v>398</v>
      </c>
      <c r="C117" s="5">
        <v>45708</v>
      </c>
      <c r="D117" s="5">
        <v>45710</v>
      </c>
      <c r="E117" s="9">
        <f t="shared" si="1"/>
        <v>2025</v>
      </c>
      <c r="F117" s="4" t="s">
        <v>17</v>
      </c>
      <c r="G117" s="4" t="s">
        <v>399</v>
      </c>
      <c r="H117" s="4" t="s">
        <v>400</v>
      </c>
      <c r="I117" s="4" t="s">
        <v>28</v>
      </c>
      <c r="J117" s="4" t="s">
        <v>52</v>
      </c>
      <c r="K117" s="4" t="s">
        <v>53</v>
      </c>
      <c r="L117" s="4" t="s">
        <v>29</v>
      </c>
      <c r="M117" s="4" t="s">
        <v>90</v>
      </c>
      <c r="N117" s="4">
        <v>740.06</v>
      </c>
      <c r="O117" s="4">
        <v>10</v>
      </c>
      <c r="P117" s="4">
        <v>0.2</v>
      </c>
      <c r="Q117" s="4">
        <v>127.81</v>
      </c>
    </row>
    <row r="118" spans="1:17" s="4" customFormat="1" ht="12" x14ac:dyDescent="0.3">
      <c r="A118" s="4">
        <v>117</v>
      </c>
      <c r="B118" s="4" t="s">
        <v>401</v>
      </c>
      <c r="C118" s="5">
        <v>45232</v>
      </c>
      <c r="D118" s="5">
        <v>45238</v>
      </c>
      <c r="E118" s="9">
        <f t="shared" si="1"/>
        <v>2023</v>
      </c>
      <c r="F118" s="4" t="s">
        <v>25</v>
      </c>
      <c r="G118" s="4" t="s">
        <v>402</v>
      </c>
      <c r="H118" s="4" t="s">
        <v>403</v>
      </c>
      <c r="I118" s="4" t="s">
        <v>67</v>
      </c>
      <c r="J118" s="4" t="s">
        <v>145</v>
      </c>
      <c r="K118" s="4" t="s">
        <v>80</v>
      </c>
      <c r="L118" s="4" t="s">
        <v>36</v>
      </c>
      <c r="M118" s="4" t="s">
        <v>118</v>
      </c>
      <c r="N118" s="4">
        <v>98.84</v>
      </c>
      <c r="O118" s="4">
        <v>8</v>
      </c>
      <c r="P118" s="4">
        <v>0.2</v>
      </c>
      <c r="Q118" s="4">
        <v>19.079999999999998</v>
      </c>
    </row>
    <row r="119" spans="1:17" s="4" customFormat="1" ht="12" x14ac:dyDescent="0.3">
      <c r="A119" s="4">
        <v>118</v>
      </c>
      <c r="B119" s="4" t="s">
        <v>404</v>
      </c>
      <c r="C119" s="5">
        <v>44721</v>
      </c>
      <c r="D119" s="5">
        <v>44723</v>
      </c>
      <c r="E119" s="9">
        <f t="shared" si="1"/>
        <v>2022</v>
      </c>
      <c r="F119" s="4" t="s">
        <v>17</v>
      </c>
      <c r="G119" s="4" t="s">
        <v>405</v>
      </c>
      <c r="H119" s="4" t="s">
        <v>406</v>
      </c>
      <c r="I119" s="4" t="s">
        <v>67</v>
      </c>
      <c r="J119" s="4" t="s">
        <v>79</v>
      </c>
      <c r="K119" s="4" t="s">
        <v>80</v>
      </c>
      <c r="L119" s="4" t="s">
        <v>36</v>
      </c>
      <c r="M119" s="4" t="s">
        <v>138</v>
      </c>
      <c r="N119" s="4">
        <v>1104.23</v>
      </c>
      <c r="O119" s="4">
        <v>10</v>
      </c>
      <c r="P119" s="4">
        <v>0</v>
      </c>
      <c r="Q119" s="4">
        <v>6.96</v>
      </c>
    </row>
    <row r="120" spans="1:17" s="4" customFormat="1" ht="12" x14ac:dyDescent="0.3">
      <c r="A120" s="4">
        <v>119</v>
      </c>
      <c r="B120" s="4" t="s">
        <v>407</v>
      </c>
      <c r="C120" s="5">
        <v>45121</v>
      </c>
      <c r="D120" s="5">
        <v>45122</v>
      </c>
      <c r="E120" s="9">
        <f t="shared" si="1"/>
        <v>2023</v>
      </c>
      <c r="F120" s="4" t="s">
        <v>25</v>
      </c>
      <c r="G120" s="4" t="s">
        <v>408</v>
      </c>
      <c r="H120" s="4" t="s">
        <v>409</v>
      </c>
      <c r="I120" s="4" t="s">
        <v>67</v>
      </c>
      <c r="J120" s="4" t="s">
        <v>47</v>
      </c>
      <c r="K120" s="4" t="s">
        <v>47</v>
      </c>
      <c r="L120" s="4" t="s">
        <v>22</v>
      </c>
      <c r="M120" s="4" t="s">
        <v>134</v>
      </c>
      <c r="N120" s="4">
        <v>1260.3499999999999</v>
      </c>
      <c r="O120" s="4">
        <v>10</v>
      </c>
      <c r="P120" s="4">
        <v>0</v>
      </c>
      <c r="Q120" s="4">
        <v>74.89</v>
      </c>
    </row>
    <row r="121" spans="1:17" s="4" customFormat="1" ht="12" x14ac:dyDescent="0.3">
      <c r="A121" s="4">
        <v>120</v>
      </c>
      <c r="B121" s="4" t="s">
        <v>410</v>
      </c>
      <c r="C121" s="5">
        <v>44933</v>
      </c>
      <c r="D121" s="5">
        <v>44934</v>
      </c>
      <c r="E121" s="9">
        <f t="shared" si="1"/>
        <v>2023</v>
      </c>
      <c r="F121" s="4" t="s">
        <v>17</v>
      </c>
      <c r="G121" s="4" t="s">
        <v>411</v>
      </c>
      <c r="H121" s="4" t="s">
        <v>412</v>
      </c>
      <c r="I121" s="4" t="s">
        <v>67</v>
      </c>
      <c r="J121" s="4" t="s">
        <v>106</v>
      </c>
      <c r="K121" s="4" t="s">
        <v>106</v>
      </c>
      <c r="L121" s="4" t="s">
        <v>22</v>
      </c>
      <c r="M121" s="4" t="s">
        <v>134</v>
      </c>
      <c r="N121" s="4">
        <v>957.04</v>
      </c>
      <c r="O121" s="4">
        <v>10</v>
      </c>
      <c r="P121" s="4">
        <v>0.1</v>
      </c>
      <c r="Q121" s="4">
        <v>202.92</v>
      </c>
    </row>
    <row r="122" spans="1:17" s="4" customFormat="1" ht="12" x14ac:dyDescent="0.3">
      <c r="A122" s="4">
        <v>121</v>
      </c>
      <c r="B122" s="4" t="s">
        <v>413</v>
      </c>
      <c r="C122" s="5">
        <v>44447</v>
      </c>
      <c r="D122" s="5">
        <v>44451</v>
      </c>
      <c r="E122" s="9">
        <f t="shared" si="1"/>
        <v>2021</v>
      </c>
      <c r="F122" s="4" t="s">
        <v>39</v>
      </c>
      <c r="G122" s="4" t="s">
        <v>414</v>
      </c>
      <c r="H122" s="4" t="s">
        <v>415</v>
      </c>
      <c r="I122" s="4" t="s">
        <v>20</v>
      </c>
      <c r="J122" s="4" t="s">
        <v>47</v>
      </c>
      <c r="K122" s="4" t="s">
        <v>47</v>
      </c>
      <c r="L122" s="4" t="s">
        <v>36</v>
      </c>
      <c r="M122" s="4" t="s">
        <v>37</v>
      </c>
      <c r="N122" s="4">
        <v>620.73</v>
      </c>
      <c r="O122" s="4">
        <v>1</v>
      </c>
      <c r="P122" s="4">
        <v>0</v>
      </c>
      <c r="Q122" s="4">
        <v>19.43</v>
      </c>
    </row>
    <row r="123" spans="1:17" s="4" customFormat="1" ht="12" x14ac:dyDescent="0.3">
      <c r="A123" s="4">
        <v>122</v>
      </c>
      <c r="B123" s="4" t="s">
        <v>416</v>
      </c>
      <c r="C123" s="5">
        <v>44515</v>
      </c>
      <c r="D123" s="5">
        <v>44520</v>
      </c>
      <c r="E123" s="9">
        <f t="shared" si="1"/>
        <v>2021</v>
      </c>
      <c r="F123" s="4" t="s">
        <v>59</v>
      </c>
      <c r="G123" s="4" t="s">
        <v>417</v>
      </c>
      <c r="H123" s="4" t="s">
        <v>418</v>
      </c>
      <c r="I123" s="4" t="s">
        <v>67</v>
      </c>
      <c r="J123" s="4" t="s">
        <v>52</v>
      </c>
      <c r="K123" s="4" t="s">
        <v>53</v>
      </c>
      <c r="L123" s="4" t="s">
        <v>36</v>
      </c>
      <c r="M123" s="4" t="s">
        <v>138</v>
      </c>
      <c r="N123" s="4">
        <v>879.12</v>
      </c>
      <c r="O123" s="4">
        <v>2</v>
      </c>
      <c r="P123" s="4">
        <v>0.2</v>
      </c>
      <c r="Q123" s="4">
        <v>86.16</v>
      </c>
    </row>
    <row r="124" spans="1:17" s="4" customFormat="1" ht="12" x14ac:dyDescent="0.3">
      <c r="A124" s="4">
        <v>123</v>
      </c>
      <c r="B124" s="4" t="s">
        <v>419</v>
      </c>
      <c r="C124" s="5">
        <v>44669</v>
      </c>
      <c r="D124" s="5">
        <v>44673</v>
      </c>
      <c r="E124" s="9">
        <f t="shared" si="1"/>
        <v>2022</v>
      </c>
      <c r="F124" s="4" t="s">
        <v>25</v>
      </c>
      <c r="G124" s="4" t="s">
        <v>420</v>
      </c>
      <c r="H124" s="4" t="s">
        <v>421</v>
      </c>
      <c r="I124" s="4" t="s">
        <v>20</v>
      </c>
      <c r="J124" s="4" t="s">
        <v>34</v>
      </c>
      <c r="K124" s="4" t="s">
        <v>35</v>
      </c>
      <c r="L124" s="4" t="s">
        <v>22</v>
      </c>
      <c r="M124" s="4" t="s">
        <v>75</v>
      </c>
      <c r="N124" s="4">
        <v>902.46</v>
      </c>
      <c r="O124" s="4">
        <v>9</v>
      </c>
      <c r="P124" s="4">
        <v>0.2</v>
      </c>
      <c r="Q124" s="4">
        <v>7.04</v>
      </c>
    </row>
    <row r="125" spans="1:17" s="4" customFormat="1" ht="12" x14ac:dyDescent="0.3">
      <c r="A125" s="4">
        <v>124</v>
      </c>
      <c r="B125" s="4" t="s">
        <v>422</v>
      </c>
      <c r="C125" s="5">
        <v>44390</v>
      </c>
      <c r="D125" s="5">
        <v>44392</v>
      </c>
      <c r="E125" s="9">
        <f t="shared" si="1"/>
        <v>2021</v>
      </c>
      <c r="F125" s="4" t="s">
        <v>39</v>
      </c>
      <c r="G125" s="4" t="s">
        <v>423</v>
      </c>
      <c r="H125" s="4" t="s">
        <v>424</v>
      </c>
      <c r="I125" s="4" t="s">
        <v>28</v>
      </c>
      <c r="J125" s="4" t="s">
        <v>34</v>
      </c>
      <c r="K125" s="4" t="s">
        <v>35</v>
      </c>
      <c r="L125" s="4" t="s">
        <v>22</v>
      </c>
      <c r="M125" s="4" t="s">
        <v>75</v>
      </c>
      <c r="N125" s="4">
        <v>1099.3900000000001</v>
      </c>
      <c r="O125" s="4">
        <v>9</v>
      </c>
      <c r="P125" s="4">
        <v>0.1</v>
      </c>
      <c r="Q125" s="4">
        <v>258.74</v>
      </c>
    </row>
    <row r="126" spans="1:17" s="4" customFormat="1" ht="12" x14ac:dyDescent="0.3">
      <c r="A126" s="4">
        <v>125</v>
      </c>
      <c r="B126" s="4" t="s">
        <v>425</v>
      </c>
      <c r="C126" s="5">
        <v>45039</v>
      </c>
      <c r="D126" s="5">
        <v>45046</v>
      </c>
      <c r="E126" s="9">
        <f t="shared" si="1"/>
        <v>2023</v>
      </c>
      <c r="F126" s="4" t="s">
        <v>39</v>
      </c>
      <c r="G126" s="4" t="s">
        <v>426</v>
      </c>
      <c r="H126" s="4" t="s">
        <v>427</v>
      </c>
      <c r="I126" s="4" t="s">
        <v>67</v>
      </c>
      <c r="J126" s="4" t="s">
        <v>111</v>
      </c>
      <c r="K126" s="4" t="s">
        <v>111</v>
      </c>
      <c r="L126" s="4" t="s">
        <v>22</v>
      </c>
      <c r="M126" s="4" t="s">
        <v>23</v>
      </c>
      <c r="N126" s="4">
        <v>1146.18</v>
      </c>
      <c r="O126" s="4">
        <v>2</v>
      </c>
      <c r="P126" s="4">
        <v>0</v>
      </c>
      <c r="Q126" s="4">
        <v>218.16</v>
      </c>
    </row>
    <row r="127" spans="1:17" s="4" customFormat="1" ht="12" x14ac:dyDescent="0.3">
      <c r="A127" s="4">
        <v>126</v>
      </c>
      <c r="B127" s="4" t="s">
        <v>428</v>
      </c>
      <c r="C127" s="5">
        <v>44499</v>
      </c>
      <c r="D127" s="5">
        <v>44503</v>
      </c>
      <c r="E127" s="9">
        <f t="shared" si="1"/>
        <v>2021</v>
      </c>
      <c r="F127" s="4" t="s">
        <v>17</v>
      </c>
      <c r="G127" s="4" t="s">
        <v>429</v>
      </c>
      <c r="H127" s="4" t="s">
        <v>430</v>
      </c>
      <c r="I127" s="4" t="s">
        <v>20</v>
      </c>
      <c r="J127" s="4" t="s">
        <v>47</v>
      </c>
      <c r="K127" s="4" t="s">
        <v>47</v>
      </c>
      <c r="L127" s="4" t="s">
        <v>29</v>
      </c>
      <c r="M127" s="4" t="s">
        <v>107</v>
      </c>
      <c r="N127" s="4">
        <v>149.62</v>
      </c>
      <c r="O127" s="4">
        <v>1</v>
      </c>
      <c r="P127" s="4">
        <v>0.2</v>
      </c>
      <c r="Q127" s="4">
        <v>21.16</v>
      </c>
    </row>
    <row r="128" spans="1:17" s="4" customFormat="1" ht="12" x14ac:dyDescent="0.3">
      <c r="A128" s="4">
        <v>127</v>
      </c>
      <c r="B128" s="4" t="s">
        <v>431</v>
      </c>
      <c r="C128" s="5">
        <v>45617</v>
      </c>
      <c r="D128" s="5">
        <v>45624</v>
      </c>
      <c r="E128" s="9">
        <f t="shared" si="1"/>
        <v>2024</v>
      </c>
      <c r="F128" s="4" t="s">
        <v>39</v>
      </c>
      <c r="G128" s="4" t="s">
        <v>432</v>
      </c>
      <c r="H128" s="4" t="s">
        <v>433</v>
      </c>
      <c r="I128" s="4" t="s">
        <v>20</v>
      </c>
      <c r="J128" s="4" t="s">
        <v>52</v>
      </c>
      <c r="K128" s="4" t="s">
        <v>53</v>
      </c>
      <c r="L128" s="4" t="s">
        <v>22</v>
      </c>
      <c r="M128" s="4" t="s">
        <v>54</v>
      </c>
      <c r="N128" s="4">
        <v>1267.26</v>
      </c>
      <c r="O128" s="4">
        <v>1</v>
      </c>
      <c r="P128" s="4">
        <v>0.15</v>
      </c>
      <c r="Q128" s="4">
        <v>196.42</v>
      </c>
    </row>
    <row r="129" spans="1:17" s="4" customFormat="1" ht="12" x14ac:dyDescent="0.3">
      <c r="A129" s="4">
        <v>128</v>
      </c>
      <c r="B129" s="4" t="s">
        <v>434</v>
      </c>
      <c r="C129" s="5">
        <v>44726</v>
      </c>
      <c r="D129" s="5">
        <v>44731</v>
      </c>
      <c r="E129" s="9">
        <f t="shared" si="1"/>
        <v>2022</v>
      </c>
      <c r="F129" s="4" t="s">
        <v>39</v>
      </c>
      <c r="G129" s="4" t="s">
        <v>435</v>
      </c>
      <c r="H129" s="4" t="s">
        <v>436</v>
      </c>
      <c r="I129" s="4" t="s">
        <v>20</v>
      </c>
      <c r="J129" s="4" t="s">
        <v>145</v>
      </c>
      <c r="K129" s="4" t="s">
        <v>80</v>
      </c>
      <c r="L129" s="4" t="s">
        <v>29</v>
      </c>
      <c r="M129" s="4" t="s">
        <v>90</v>
      </c>
      <c r="N129" s="4">
        <v>147.47999999999999</v>
      </c>
      <c r="O129" s="4">
        <v>1</v>
      </c>
      <c r="P129" s="4">
        <v>0.1</v>
      </c>
      <c r="Q129" s="4">
        <v>26.58</v>
      </c>
    </row>
    <row r="130" spans="1:17" s="4" customFormat="1" ht="12" x14ac:dyDescent="0.3">
      <c r="A130" s="4">
        <v>129</v>
      </c>
      <c r="B130" s="4" t="s">
        <v>437</v>
      </c>
      <c r="C130" s="5">
        <v>45641</v>
      </c>
      <c r="D130" s="5">
        <v>45642</v>
      </c>
      <c r="E130" s="9">
        <f t="shared" ref="E130:E193" si="2">YEAR(D130)</f>
        <v>2024</v>
      </c>
      <c r="F130" s="4" t="s">
        <v>25</v>
      </c>
      <c r="G130" s="4" t="s">
        <v>438</v>
      </c>
      <c r="H130" s="4" t="s">
        <v>439</v>
      </c>
      <c r="I130" s="4" t="s">
        <v>67</v>
      </c>
      <c r="J130" s="4" t="s">
        <v>42</v>
      </c>
      <c r="K130" s="4" t="s">
        <v>43</v>
      </c>
      <c r="L130" s="4" t="s">
        <v>22</v>
      </c>
      <c r="M130" s="4" t="s">
        <v>134</v>
      </c>
      <c r="N130" s="4">
        <v>172.42</v>
      </c>
      <c r="O130" s="4">
        <v>7</v>
      </c>
      <c r="P130" s="4">
        <v>0.2</v>
      </c>
      <c r="Q130" s="4">
        <v>2.16</v>
      </c>
    </row>
    <row r="131" spans="1:17" s="4" customFormat="1" ht="12" x14ac:dyDescent="0.3">
      <c r="A131" s="4">
        <v>130</v>
      </c>
      <c r="B131" s="4" t="s">
        <v>440</v>
      </c>
      <c r="C131" s="5">
        <v>45244</v>
      </c>
      <c r="D131" s="5">
        <v>45249</v>
      </c>
      <c r="E131" s="9">
        <f t="shared" si="2"/>
        <v>2023</v>
      </c>
      <c r="F131" s="4" t="s">
        <v>17</v>
      </c>
      <c r="G131" s="4" t="s">
        <v>441</v>
      </c>
      <c r="H131" s="4" t="s">
        <v>442</v>
      </c>
      <c r="I131" s="4" t="s">
        <v>20</v>
      </c>
      <c r="J131" s="4" t="s">
        <v>62</v>
      </c>
      <c r="K131" s="4" t="s">
        <v>63</v>
      </c>
      <c r="L131" s="4" t="s">
        <v>22</v>
      </c>
      <c r="M131" s="4" t="s">
        <v>54</v>
      </c>
      <c r="N131" s="4">
        <v>995.21</v>
      </c>
      <c r="O131" s="4">
        <v>2</v>
      </c>
      <c r="P131" s="4">
        <v>0.15</v>
      </c>
      <c r="Q131" s="4">
        <v>155.9</v>
      </c>
    </row>
    <row r="132" spans="1:17" s="4" customFormat="1" ht="12" x14ac:dyDescent="0.3">
      <c r="A132" s="4">
        <v>131</v>
      </c>
      <c r="B132" s="4" t="s">
        <v>443</v>
      </c>
      <c r="C132" s="5">
        <v>45401</v>
      </c>
      <c r="D132" s="5">
        <v>45403</v>
      </c>
      <c r="E132" s="9">
        <f t="shared" si="2"/>
        <v>2024</v>
      </c>
      <c r="F132" s="4" t="s">
        <v>39</v>
      </c>
      <c r="G132" s="4" t="s">
        <v>444</v>
      </c>
      <c r="H132" s="4" t="s">
        <v>445</v>
      </c>
      <c r="I132" s="4" t="s">
        <v>20</v>
      </c>
      <c r="J132" s="4" t="s">
        <v>47</v>
      </c>
      <c r="K132" s="4" t="s">
        <v>47</v>
      </c>
      <c r="L132" s="4" t="s">
        <v>22</v>
      </c>
      <c r="M132" s="4" t="s">
        <v>134</v>
      </c>
      <c r="N132" s="4">
        <v>588.30999999999995</v>
      </c>
      <c r="O132" s="4">
        <v>1</v>
      </c>
      <c r="P132" s="4">
        <v>0.2</v>
      </c>
      <c r="Q132" s="4">
        <v>115.69</v>
      </c>
    </row>
    <row r="133" spans="1:17" s="4" customFormat="1" ht="12" x14ac:dyDescent="0.3">
      <c r="A133" s="4">
        <v>132</v>
      </c>
      <c r="B133" s="4" t="s">
        <v>446</v>
      </c>
      <c r="C133" s="5">
        <v>44582</v>
      </c>
      <c r="D133" s="5">
        <v>44586</v>
      </c>
      <c r="E133" s="9">
        <f t="shared" si="2"/>
        <v>2022</v>
      </c>
      <c r="F133" s="4" t="s">
        <v>17</v>
      </c>
      <c r="G133" s="4" t="s">
        <v>447</v>
      </c>
      <c r="H133" s="4" t="s">
        <v>448</v>
      </c>
      <c r="I133" s="4" t="s">
        <v>20</v>
      </c>
      <c r="J133" s="4" t="s">
        <v>34</v>
      </c>
      <c r="K133" s="4" t="s">
        <v>35</v>
      </c>
      <c r="L133" s="4" t="s">
        <v>36</v>
      </c>
      <c r="M133" s="4" t="s">
        <v>71</v>
      </c>
      <c r="N133" s="4">
        <v>1378.76</v>
      </c>
      <c r="O133" s="4">
        <v>1</v>
      </c>
      <c r="P133" s="4">
        <v>0.15</v>
      </c>
      <c r="Q133" s="4">
        <v>58.43</v>
      </c>
    </row>
    <row r="134" spans="1:17" s="4" customFormat="1" ht="12" x14ac:dyDescent="0.3">
      <c r="A134" s="4">
        <v>133</v>
      </c>
      <c r="B134" s="4" t="s">
        <v>449</v>
      </c>
      <c r="C134" s="5">
        <v>45336</v>
      </c>
      <c r="D134" s="5">
        <v>45339</v>
      </c>
      <c r="E134" s="9">
        <f t="shared" si="2"/>
        <v>2024</v>
      </c>
      <c r="F134" s="4" t="s">
        <v>59</v>
      </c>
      <c r="G134" s="4" t="s">
        <v>450</v>
      </c>
      <c r="H134" s="4" t="s">
        <v>451</v>
      </c>
      <c r="I134" s="4" t="s">
        <v>20</v>
      </c>
      <c r="J134" s="4" t="s">
        <v>42</v>
      </c>
      <c r="K134" s="4" t="s">
        <v>43</v>
      </c>
      <c r="L134" s="4" t="s">
        <v>29</v>
      </c>
      <c r="M134" s="4" t="s">
        <v>30</v>
      </c>
      <c r="N134" s="4">
        <v>415.89</v>
      </c>
      <c r="O134" s="4">
        <v>9</v>
      </c>
      <c r="P134" s="4">
        <v>0</v>
      </c>
      <c r="Q134" s="4">
        <v>2.0299999999999998</v>
      </c>
    </row>
    <row r="135" spans="1:17" s="4" customFormat="1" ht="12" x14ac:dyDescent="0.3">
      <c r="A135" s="4">
        <v>134</v>
      </c>
      <c r="B135" s="4" t="s">
        <v>452</v>
      </c>
      <c r="C135" s="5">
        <v>45152</v>
      </c>
      <c r="D135" s="5">
        <v>45156</v>
      </c>
      <c r="E135" s="9">
        <f t="shared" si="2"/>
        <v>2023</v>
      </c>
      <c r="F135" s="4" t="s">
        <v>17</v>
      </c>
      <c r="G135" s="4" t="s">
        <v>453</v>
      </c>
      <c r="H135" s="4" t="s">
        <v>454</v>
      </c>
      <c r="I135" s="4" t="s">
        <v>67</v>
      </c>
      <c r="J135" s="4" t="s">
        <v>21</v>
      </c>
      <c r="K135" s="4" t="s">
        <v>26647</v>
      </c>
      <c r="L135" s="4" t="s">
        <v>29</v>
      </c>
      <c r="M135" s="4" t="s">
        <v>90</v>
      </c>
      <c r="N135" s="4">
        <v>485.95</v>
      </c>
      <c r="O135" s="4">
        <v>1</v>
      </c>
      <c r="P135" s="4">
        <v>0.15</v>
      </c>
      <c r="Q135" s="4">
        <v>65.58</v>
      </c>
    </row>
    <row r="136" spans="1:17" s="4" customFormat="1" ht="12" x14ac:dyDescent="0.3">
      <c r="A136" s="4">
        <v>135</v>
      </c>
      <c r="B136" s="4" t="s">
        <v>455</v>
      </c>
      <c r="C136" s="5">
        <v>45013</v>
      </c>
      <c r="D136" s="5">
        <v>45020</v>
      </c>
      <c r="E136" s="9">
        <f t="shared" si="2"/>
        <v>2023</v>
      </c>
      <c r="F136" s="4" t="s">
        <v>59</v>
      </c>
      <c r="G136" s="4" t="s">
        <v>456</v>
      </c>
      <c r="H136" s="4" t="s">
        <v>457</v>
      </c>
      <c r="I136" s="4" t="s">
        <v>28</v>
      </c>
      <c r="J136" s="4" t="s">
        <v>111</v>
      </c>
      <c r="K136" s="4" t="s">
        <v>111</v>
      </c>
      <c r="L136" s="4" t="s">
        <v>22</v>
      </c>
      <c r="M136" s="4" t="s">
        <v>134</v>
      </c>
      <c r="N136" s="4">
        <v>821.87</v>
      </c>
      <c r="O136" s="4">
        <v>8</v>
      </c>
      <c r="P136" s="4">
        <v>0</v>
      </c>
      <c r="Q136" s="4">
        <v>55.75</v>
      </c>
    </row>
    <row r="137" spans="1:17" s="4" customFormat="1" ht="12" x14ac:dyDescent="0.3">
      <c r="A137" s="4">
        <v>136</v>
      </c>
      <c r="B137" s="4" t="s">
        <v>458</v>
      </c>
      <c r="C137" s="5">
        <v>45670</v>
      </c>
      <c r="D137" s="5">
        <v>45676</v>
      </c>
      <c r="E137" s="9">
        <f t="shared" si="2"/>
        <v>2025</v>
      </c>
      <c r="F137" s="4" t="s">
        <v>17</v>
      </c>
      <c r="G137" s="4" t="s">
        <v>459</v>
      </c>
      <c r="H137" s="4" t="s">
        <v>460</v>
      </c>
      <c r="I137" s="4" t="s">
        <v>20</v>
      </c>
      <c r="J137" s="4" t="s">
        <v>111</v>
      </c>
      <c r="K137" s="4" t="s">
        <v>111</v>
      </c>
      <c r="L137" s="4" t="s">
        <v>22</v>
      </c>
      <c r="M137" s="4" t="s">
        <v>75</v>
      </c>
      <c r="N137" s="4">
        <v>296.02</v>
      </c>
      <c r="O137" s="4">
        <v>2</v>
      </c>
      <c r="P137" s="4">
        <v>0</v>
      </c>
      <c r="Q137" s="4">
        <v>46.7</v>
      </c>
    </row>
    <row r="138" spans="1:17" s="4" customFormat="1" ht="12" x14ac:dyDescent="0.3">
      <c r="A138" s="4">
        <v>137</v>
      </c>
      <c r="B138" s="4" t="s">
        <v>461</v>
      </c>
      <c r="C138" s="5">
        <v>45490</v>
      </c>
      <c r="D138" s="5">
        <v>45494</v>
      </c>
      <c r="E138" s="9">
        <f t="shared" si="2"/>
        <v>2024</v>
      </c>
      <c r="F138" s="4" t="s">
        <v>25</v>
      </c>
      <c r="G138" s="4" t="s">
        <v>462</v>
      </c>
      <c r="H138" s="4" t="s">
        <v>463</v>
      </c>
      <c r="I138" s="4" t="s">
        <v>67</v>
      </c>
      <c r="J138" s="4" t="s">
        <v>62</v>
      </c>
      <c r="K138" s="4" t="s">
        <v>63</v>
      </c>
      <c r="L138" s="4" t="s">
        <v>22</v>
      </c>
      <c r="M138" s="4" t="s">
        <v>75</v>
      </c>
      <c r="N138" s="4">
        <v>1180.76</v>
      </c>
      <c r="O138" s="4">
        <v>2</v>
      </c>
      <c r="P138" s="4">
        <v>0</v>
      </c>
      <c r="Q138" s="4">
        <v>75.87</v>
      </c>
    </row>
    <row r="139" spans="1:17" s="4" customFormat="1" ht="12" x14ac:dyDescent="0.3">
      <c r="A139" s="4">
        <v>138</v>
      </c>
      <c r="B139" s="4" t="s">
        <v>464</v>
      </c>
      <c r="C139" s="5">
        <v>44768</v>
      </c>
      <c r="D139" s="5">
        <v>44772</v>
      </c>
      <c r="E139" s="9">
        <f t="shared" si="2"/>
        <v>2022</v>
      </c>
      <c r="F139" s="4" t="s">
        <v>17</v>
      </c>
      <c r="G139" s="4" t="s">
        <v>465</v>
      </c>
      <c r="H139" s="4" t="s">
        <v>466</v>
      </c>
      <c r="I139" s="4" t="s">
        <v>67</v>
      </c>
      <c r="J139" s="4" t="s">
        <v>21</v>
      </c>
      <c r="K139" s="4" t="s">
        <v>26647</v>
      </c>
      <c r="L139" s="4" t="s">
        <v>22</v>
      </c>
      <c r="M139" s="4" t="s">
        <v>75</v>
      </c>
      <c r="N139" s="4">
        <v>957.75</v>
      </c>
      <c r="O139" s="4">
        <v>7</v>
      </c>
      <c r="P139" s="4">
        <v>0</v>
      </c>
      <c r="Q139" s="4">
        <v>228.29</v>
      </c>
    </row>
    <row r="140" spans="1:17" s="4" customFormat="1" ht="12" x14ac:dyDescent="0.3">
      <c r="A140" s="4">
        <v>139</v>
      </c>
      <c r="B140" s="4" t="s">
        <v>467</v>
      </c>
      <c r="C140" s="5">
        <v>45018</v>
      </c>
      <c r="D140" s="5">
        <v>45024</v>
      </c>
      <c r="E140" s="9">
        <f t="shared" si="2"/>
        <v>2023</v>
      </c>
      <c r="F140" s="4" t="s">
        <v>17</v>
      </c>
      <c r="G140" s="4" t="s">
        <v>468</v>
      </c>
      <c r="H140" s="4" t="s">
        <v>469</v>
      </c>
      <c r="I140" s="4" t="s">
        <v>20</v>
      </c>
      <c r="J140" s="4" t="s">
        <v>79</v>
      </c>
      <c r="K140" s="4" t="s">
        <v>80</v>
      </c>
      <c r="L140" s="4" t="s">
        <v>22</v>
      </c>
      <c r="M140" s="4" t="s">
        <v>134</v>
      </c>
      <c r="N140" s="4">
        <v>87.72</v>
      </c>
      <c r="O140" s="4">
        <v>8</v>
      </c>
      <c r="P140" s="4">
        <v>0.1</v>
      </c>
      <c r="Q140" s="4">
        <v>2.9</v>
      </c>
    </row>
    <row r="141" spans="1:17" s="4" customFormat="1" ht="12" x14ac:dyDescent="0.3">
      <c r="A141" s="4">
        <v>140</v>
      </c>
      <c r="B141" s="4" t="s">
        <v>470</v>
      </c>
      <c r="C141" s="5">
        <v>44407</v>
      </c>
      <c r="D141" s="5">
        <v>44411</v>
      </c>
      <c r="E141" s="9">
        <f t="shared" si="2"/>
        <v>2021</v>
      </c>
      <c r="F141" s="4" t="s">
        <v>25</v>
      </c>
      <c r="G141" s="4" t="s">
        <v>471</v>
      </c>
      <c r="H141" s="4" t="s">
        <v>472</v>
      </c>
      <c r="I141" s="4" t="s">
        <v>67</v>
      </c>
      <c r="J141" s="4" t="s">
        <v>42</v>
      </c>
      <c r="K141" s="4" t="s">
        <v>43</v>
      </c>
      <c r="L141" s="4" t="s">
        <v>22</v>
      </c>
      <c r="M141" s="4" t="s">
        <v>54</v>
      </c>
      <c r="N141" s="4">
        <v>1371.41</v>
      </c>
      <c r="O141" s="4">
        <v>4</v>
      </c>
      <c r="P141" s="4">
        <v>0</v>
      </c>
      <c r="Q141" s="4">
        <v>84.52</v>
      </c>
    </row>
    <row r="142" spans="1:17" s="4" customFormat="1" ht="12" x14ac:dyDescent="0.3">
      <c r="A142" s="4">
        <v>141</v>
      </c>
      <c r="B142" s="4" t="s">
        <v>473</v>
      </c>
      <c r="C142" s="5">
        <v>44931</v>
      </c>
      <c r="D142" s="5">
        <v>44934</v>
      </c>
      <c r="E142" s="9">
        <f t="shared" si="2"/>
        <v>2023</v>
      </c>
      <c r="F142" s="4" t="s">
        <v>25</v>
      </c>
      <c r="G142" s="4" t="s">
        <v>474</v>
      </c>
      <c r="H142" s="4" t="s">
        <v>475</v>
      </c>
      <c r="I142" s="4" t="s">
        <v>28</v>
      </c>
      <c r="J142" s="4" t="s">
        <v>21</v>
      </c>
      <c r="K142" s="4" t="s">
        <v>26647</v>
      </c>
      <c r="L142" s="4" t="s">
        <v>36</v>
      </c>
      <c r="M142" s="4" t="s">
        <v>118</v>
      </c>
      <c r="N142" s="4">
        <v>75.83</v>
      </c>
      <c r="O142" s="4">
        <v>6</v>
      </c>
      <c r="P142" s="4">
        <v>0.2</v>
      </c>
      <c r="Q142" s="4">
        <v>3.94</v>
      </c>
    </row>
    <row r="143" spans="1:17" s="4" customFormat="1" ht="12" x14ac:dyDescent="0.3">
      <c r="A143" s="4">
        <v>142</v>
      </c>
      <c r="B143" s="4" t="s">
        <v>476</v>
      </c>
      <c r="C143" s="5">
        <v>45684</v>
      </c>
      <c r="D143" s="5">
        <v>45690</v>
      </c>
      <c r="E143" s="9">
        <f t="shared" si="2"/>
        <v>2025</v>
      </c>
      <c r="F143" s="4" t="s">
        <v>39</v>
      </c>
      <c r="G143" s="4" t="s">
        <v>477</v>
      </c>
      <c r="H143" s="4" t="s">
        <v>478</v>
      </c>
      <c r="I143" s="4" t="s">
        <v>67</v>
      </c>
      <c r="J143" s="4" t="s">
        <v>111</v>
      </c>
      <c r="K143" s="4" t="s">
        <v>111</v>
      </c>
      <c r="L143" s="4" t="s">
        <v>22</v>
      </c>
      <c r="M143" s="4" t="s">
        <v>75</v>
      </c>
      <c r="N143" s="4">
        <v>1103.27</v>
      </c>
      <c r="O143" s="4">
        <v>2</v>
      </c>
      <c r="P143" s="4">
        <v>0.15</v>
      </c>
      <c r="Q143" s="4">
        <v>146.13</v>
      </c>
    </row>
    <row r="144" spans="1:17" s="4" customFormat="1" ht="12" x14ac:dyDescent="0.3">
      <c r="A144" s="4">
        <v>143</v>
      </c>
      <c r="B144" s="4" t="s">
        <v>479</v>
      </c>
      <c r="C144" s="5">
        <v>45006</v>
      </c>
      <c r="D144" s="5">
        <v>45010</v>
      </c>
      <c r="E144" s="9">
        <f t="shared" si="2"/>
        <v>2023</v>
      </c>
      <c r="F144" s="4" t="s">
        <v>17</v>
      </c>
      <c r="G144" s="4" t="s">
        <v>480</v>
      </c>
      <c r="H144" s="4" t="s">
        <v>481</v>
      </c>
      <c r="I144" s="4" t="s">
        <v>67</v>
      </c>
      <c r="J144" s="4" t="s">
        <v>52</v>
      </c>
      <c r="K144" s="4" t="s">
        <v>53</v>
      </c>
      <c r="L144" s="4" t="s">
        <v>29</v>
      </c>
      <c r="M144" s="4" t="s">
        <v>90</v>
      </c>
      <c r="N144" s="4">
        <v>884.56</v>
      </c>
      <c r="O144" s="4">
        <v>3</v>
      </c>
      <c r="P144" s="4">
        <v>0.15</v>
      </c>
      <c r="Q144" s="4">
        <v>179.51</v>
      </c>
    </row>
    <row r="145" spans="1:17" s="4" customFormat="1" ht="12" x14ac:dyDescent="0.3">
      <c r="A145" s="4">
        <v>144</v>
      </c>
      <c r="B145" s="4" t="s">
        <v>482</v>
      </c>
      <c r="C145" s="5">
        <v>45393</v>
      </c>
      <c r="D145" s="5">
        <v>45394</v>
      </c>
      <c r="E145" s="9">
        <f t="shared" si="2"/>
        <v>2024</v>
      </c>
      <c r="F145" s="4" t="s">
        <v>25</v>
      </c>
      <c r="G145" s="4" t="s">
        <v>483</v>
      </c>
      <c r="H145" s="4" t="s">
        <v>484</v>
      </c>
      <c r="I145" s="4" t="s">
        <v>28</v>
      </c>
      <c r="J145" s="4" t="s">
        <v>106</v>
      </c>
      <c r="K145" s="4" t="s">
        <v>106</v>
      </c>
      <c r="L145" s="4" t="s">
        <v>29</v>
      </c>
      <c r="M145" s="4" t="s">
        <v>107</v>
      </c>
      <c r="N145" s="4">
        <v>457.87</v>
      </c>
      <c r="O145" s="4">
        <v>7</v>
      </c>
      <c r="P145" s="4">
        <v>0.1</v>
      </c>
      <c r="Q145" s="4">
        <v>70.349999999999994</v>
      </c>
    </row>
    <row r="146" spans="1:17" s="4" customFormat="1" ht="12" x14ac:dyDescent="0.3">
      <c r="A146" s="4">
        <v>145</v>
      </c>
      <c r="B146" s="4" t="s">
        <v>485</v>
      </c>
      <c r="C146" s="5">
        <v>45662</v>
      </c>
      <c r="D146" s="5">
        <v>45664</v>
      </c>
      <c r="E146" s="9">
        <f t="shared" si="2"/>
        <v>2025</v>
      </c>
      <c r="F146" s="4" t="s">
        <v>25</v>
      </c>
      <c r="G146" s="4" t="s">
        <v>486</v>
      </c>
      <c r="H146" s="4" t="s">
        <v>487</v>
      </c>
      <c r="I146" s="4" t="s">
        <v>28</v>
      </c>
      <c r="J146" s="4" t="s">
        <v>34</v>
      </c>
      <c r="K146" s="4" t="s">
        <v>35</v>
      </c>
      <c r="L146" s="4" t="s">
        <v>36</v>
      </c>
      <c r="M146" s="4" t="s">
        <v>138</v>
      </c>
      <c r="N146" s="4">
        <v>1436.38</v>
      </c>
      <c r="O146" s="4">
        <v>5</v>
      </c>
      <c r="P146" s="4">
        <v>0</v>
      </c>
      <c r="Q146" s="4">
        <v>1.8</v>
      </c>
    </row>
    <row r="147" spans="1:17" s="4" customFormat="1" ht="12" x14ac:dyDescent="0.3">
      <c r="A147" s="4">
        <v>146</v>
      </c>
      <c r="B147" s="4" t="s">
        <v>488</v>
      </c>
      <c r="C147" s="5">
        <v>44609</v>
      </c>
      <c r="D147" s="5">
        <v>44612</v>
      </c>
      <c r="E147" s="9">
        <f t="shared" si="2"/>
        <v>2022</v>
      </c>
      <c r="F147" s="4" t="s">
        <v>39</v>
      </c>
      <c r="G147" s="4" t="s">
        <v>489</v>
      </c>
      <c r="H147" s="4" t="s">
        <v>490</v>
      </c>
      <c r="I147" s="4" t="s">
        <v>20</v>
      </c>
      <c r="J147" s="4" t="s">
        <v>42</v>
      </c>
      <c r="K147" s="4" t="s">
        <v>43</v>
      </c>
      <c r="L147" s="4" t="s">
        <v>22</v>
      </c>
      <c r="M147" s="4" t="s">
        <v>23</v>
      </c>
      <c r="N147" s="4">
        <v>1407.81</v>
      </c>
      <c r="O147" s="4">
        <v>9</v>
      </c>
      <c r="P147" s="4">
        <v>0.2</v>
      </c>
      <c r="Q147" s="4">
        <v>35.64</v>
      </c>
    </row>
    <row r="148" spans="1:17" s="4" customFormat="1" ht="12" x14ac:dyDescent="0.3">
      <c r="A148" s="4">
        <v>147</v>
      </c>
      <c r="B148" s="4" t="s">
        <v>491</v>
      </c>
      <c r="C148" s="5">
        <v>44894</v>
      </c>
      <c r="D148" s="5">
        <v>44898</v>
      </c>
      <c r="E148" s="9">
        <f t="shared" si="2"/>
        <v>2022</v>
      </c>
      <c r="F148" s="4" t="s">
        <v>59</v>
      </c>
      <c r="G148" s="4" t="s">
        <v>492</v>
      </c>
      <c r="H148" s="4" t="s">
        <v>493</v>
      </c>
      <c r="I148" s="4" t="s">
        <v>67</v>
      </c>
      <c r="J148" s="4" t="s">
        <v>47</v>
      </c>
      <c r="K148" s="4" t="s">
        <v>47</v>
      </c>
      <c r="L148" s="4" t="s">
        <v>22</v>
      </c>
      <c r="M148" s="4" t="s">
        <v>23</v>
      </c>
      <c r="N148" s="4">
        <v>1018.85</v>
      </c>
      <c r="O148" s="4">
        <v>1</v>
      </c>
      <c r="P148" s="4">
        <v>0</v>
      </c>
      <c r="Q148" s="4">
        <v>69.27</v>
      </c>
    </row>
    <row r="149" spans="1:17" s="4" customFormat="1" ht="12" x14ac:dyDescent="0.3">
      <c r="A149" s="4">
        <v>148</v>
      </c>
      <c r="B149" s="4" t="s">
        <v>494</v>
      </c>
      <c r="C149" s="5">
        <v>44422</v>
      </c>
      <c r="D149" s="5">
        <v>44428</v>
      </c>
      <c r="E149" s="9">
        <f t="shared" si="2"/>
        <v>2021</v>
      </c>
      <c r="F149" s="4" t="s">
        <v>39</v>
      </c>
      <c r="G149" s="4" t="s">
        <v>495</v>
      </c>
      <c r="H149" s="4" t="s">
        <v>496</v>
      </c>
      <c r="I149" s="4" t="s">
        <v>28</v>
      </c>
      <c r="J149" s="4" t="s">
        <v>62</v>
      </c>
      <c r="K149" s="4" t="s">
        <v>63</v>
      </c>
      <c r="L149" s="4" t="s">
        <v>36</v>
      </c>
      <c r="M149" s="4" t="s">
        <v>71</v>
      </c>
      <c r="N149" s="4">
        <v>552.97</v>
      </c>
      <c r="O149" s="4">
        <v>10</v>
      </c>
      <c r="P149" s="4">
        <v>0</v>
      </c>
      <c r="Q149" s="4">
        <v>164.72</v>
      </c>
    </row>
    <row r="150" spans="1:17" s="4" customFormat="1" ht="12" x14ac:dyDescent="0.3">
      <c r="A150" s="4">
        <v>149</v>
      </c>
      <c r="B150" s="4" t="s">
        <v>497</v>
      </c>
      <c r="C150" s="5">
        <v>44948</v>
      </c>
      <c r="D150" s="5">
        <v>44955</v>
      </c>
      <c r="E150" s="9">
        <f t="shared" si="2"/>
        <v>2023</v>
      </c>
      <c r="F150" s="4" t="s">
        <v>59</v>
      </c>
      <c r="G150" s="4" t="s">
        <v>498</v>
      </c>
      <c r="H150" s="4" t="s">
        <v>499</v>
      </c>
      <c r="I150" s="4" t="s">
        <v>67</v>
      </c>
      <c r="J150" s="4" t="s">
        <v>62</v>
      </c>
      <c r="K150" s="4" t="s">
        <v>63</v>
      </c>
      <c r="L150" s="4" t="s">
        <v>22</v>
      </c>
      <c r="M150" s="4" t="s">
        <v>134</v>
      </c>
      <c r="N150" s="4">
        <v>1169.3</v>
      </c>
      <c r="O150" s="4">
        <v>10</v>
      </c>
      <c r="P150" s="4">
        <v>0</v>
      </c>
      <c r="Q150" s="4">
        <v>333.19</v>
      </c>
    </row>
    <row r="151" spans="1:17" s="4" customFormat="1" ht="12" x14ac:dyDescent="0.3">
      <c r="A151" s="4">
        <v>150</v>
      </c>
      <c r="B151" s="4" t="s">
        <v>500</v>
      </c>
      <c r="C151" s="5">
        <v>45011</v>
      </c>
      <c r="D151" s="5">
        <v>45014</v>
      </c>
      <c r="E151" s="9">
        <f t="shared" si="2"/>
        <v>2023</v>
      </c>
      <c r="F151" s="4" t="s">
        <v>59</v>
      </c>
      <c r="G151" s="4" t="s">
        <v>501</v>
      </c>
      <c r="H151" s="4" t="s">
        <v>502</v>
      </c>
      <c r="I151" s="4" t="s">
        <v>28</v>
      </c>
      <c r="J151" s="4" t="s">
        <v>34</v>
      </c>
      <c r="K151" s="4" t="s">
        <v>35</v>
      </c>
      <c r="L151" s="4" t="s">
        <v>29</v>
      </c>
      <c r="M151" s="4" t="s">
        <v>107</v>
      </c>
      <c r="N151" s="4">
        <v>1034.76</v>
      </c>
      <c r="O151" s="4">
        <v>4</v>
      </c>
      <c r="P151" s="4">
        <v>0.1</v>
      </c>
      <c r="Q151" s="4">
        <v>123.34</v>
      </c>
    </row>
    <row r="152" spans="1:17" s="4" customFormat="1" ht="12" x14ac:dyDescent="0.3">
      <c r="A152" s="4">
        <v>151</v>
      </c>
      <c r="B152" s="4" t="s">
        <v>503</v>
      </c>
      <c r="C152" s="5">
        <v>45157</v>
      </c>
      <c r="D152" s="5">
        <v>45164</v>
      </c>
      <c r="E152" s="9">
        <f t="shared" si="2"/>
        <v>2023</v>
      </c>
      <c r="F152" s="4" t="s">
        <v>25</v>
      </c>
      <c r="G152" s="4" t="s">
        <v>504</v>
      </c>
      <c r="H152" s="4" t="s">
        <v>505</v>
      </c>
      <c r="I152" s="4" t="s">
        <v>28</v>
      </c>
      <c r="J152" s="4" t="s">
        <v>145</v>
      </c>
      <c r="K152" s="4" t="s">
        <v>80</v>
      </c>
      <c r="L152" s="4" t="s">
        <v>36</v>
      </c>
      <c r="M152" s="4" t="s">
        <v>71</v>
      </c>
      <c r="N152" s="4">
        <v>794.02</v>
      </c>
      <c r="O152" s="4">
        <v>2</v>
      </c>
      <c r="P152" s="4">
        <v>0.15</v>
      </c>
      <c r="Q152" s="4">
        <v>63.12</v>
      </c>
    </row>
    <row r="153" spans="1:17" s="4" customFormat="1" ht="12" x14ac:dyDescent="0.3">
      <c r="A153" s="4">
        <v>152</v>
      </c>
      <c r="B153" s="4" t="s">
        <v>506</v>
      </c>
      <c r="C153" s="5">
        <v>45197</v>
      </c>
      <c r="D153" s="5">
        <v>45200</v>
      </c>
      <c r="E153" s="9">
        <f t="shared" si="2"/>
        <v>2023</v>
      </c>
      <c r="F153" s="4" t="s">
        <v>25</v>
      </c>
      <c r="G153" s="4" t="s">
        <v>507</v>
      </c>
      <c r="H153" s="4" t="s">
        <v>508</v>
      </c>
      <c r="I153" s="4" t="s">
        <v>20</v>
      </c>
      <c r="J153" s="4" t="s">
        <v>34</v>
      </c>
      <c r="K153" s="4" t="s">
        <v>35</v>
      </c>
      <c r="L153" s="4" t="s">
        <v>29</v>
      </c>
      <c r="M153" s="4" t="s">
        <v>107</v>
      </c>
      <c r="N153" s="4">
        <v>1229.3699999999999</v>
      </c>
      <c r="O153" s="4">
        <v>8</v>
      </c>
      <c r="P153" s="4">
        <v>0.1</v>
      </c>
      <c r="Q153" s="4">
        <v>-7.07</v>
      </c>
    </row>
    <row r="154" spans="1:17" s="4" customFormat="1" ht="12" x14ac:dyDescent="0.3">
      <c r="A154" s="4">
        <v>153</v>
      </c>
      <c r="B154" s="4" t="s">
        <v>509</v>
      </c>
      <c r="C154" s="5">
        <v>45438</v>
      </c>
      <c r="D154" s="5">
        <v>45444</v>
      </c>
      <c r="E154" s="9">
        <f t="shared" si="2"/>
        <v>2024</v>
      </c>
      <c r="F154" s="4" t="s">
        <v>59</v>
      </c>
      <c r="G154" s="4" t="s">
        <v>510</v>
      </c>
      <c r="H154" s="4" t="s">
        <v>511</v>
      </c>
      <c r="I154" s="4" t="s">
        <v>67</v>
      </c>
      <c r="J154" s="4" t="s">
        <v>79</v>
      </c>
      <c r="K154" s="4" t="s">
        <v>80</v>
      </c>
      <c r="L154" s="4" t="s">
        <v>29</v>
      </c>
      <c r="M154" s="4" t="s">
        <v>90</v>
      </c>
      <c r="N154" s="4">
        <v>786.66</v>
      </c>
      <c r="O154" s="4">
        <v>9</v>
      </c>
      <c r="P154" s="4">
        <v>0.15</v>
      </c>
      <c r="Q154" s="4">
        <v>159.99</v>
      </c>
    </row>
    <row r="155" spans="1:17" s="4" customFormat="1" ht="12" x14ac:dyDescent="0.3">
      <c r="A155" s="4">
        <v>154</v>
      </c>
      <c r="B155" s="4" t="s">
        <v>512</v>
      </c>
      <c r="C155" s="5">
        <v>45781</v>
      </c>
      <c r="D155" s="5">
        <v>45783</v>
      </c>
      <c r="E155" s="9">
        <f t="shared" si="2"/>
        <v>2025</v>
      </c>
      <c r="F155" s="4" t="s">
        <v>25</v>
      </c>
      <c r="G155" s="4" t="s">
        <v>513</v>
      </c>
      <c r="H155" s="4" t="s">
        <v>514</v>
      </c>
      <c r="I155" s="4" t="s">
        <v>20</v>
      </c>
      <c r="J155" s="4" t="s">
        <v>145</v>
      </c>
      <c r="K155" s="4" t="s">
        <v>80</v>
      </c>
      <c r="L155" s="4" t="s">
        <v>36</v>
      </c>
      <c r="M155" s="4" t="s">
        <v>118</v>
      </c>
      <c r="N155" s="4">
        <v>496.79</v>
      </c>
      <c r="O155" s="4">
        <v>5</v>
      </c>
      <c r="P155" s="4">
        <v>0.1</v>
      </c>
      <c r="Q155" s="4">
        <v>70.83</v>
      </c>
    </row>
    <row r="156" spans="1:17" s="4" customFormat="1" ht="12" x14ac:dyDescent="0.3">
      <c r="A156" s="4">
        <v>155</v>
      </c>
      <c r="B156" s="4" t="s">
        <v>515</v>
      </c>
      <c r="C156" s="5">
        <v>44777</v>
      </c>
      <c r="D156" s="5">
        <v>44783</v>
      </c>
      <c r="E156" s="9">
        <f t="shared" si="2"/>
        <v>2022</v>
      </c>
      <c r="F156" s="4" t="s">
        <v>59</v>
      </c>
      <c r="G156" s="4" t="s">
        <v>516</v>
      </c>
      <c r="H156" s="4" t="s">
        <v>517</v>
      </c>
      <c r="I156" s="4" t="s">
        <v>20</v>
      </c>
      <c r="J156" s="4" t="s">
        <v>34</v>
      </c>
      <c r="K156" s="4" t="s">
        <v>35</v>
      </c>
      <c r="L156" s="4" t="s">
        <v>22</v>
      </c>
      <c r="M156" s="4" t="s">
        <v>75</v>
      </c>
      <c r="N156" s="4">
        <v>239.06</v>
      </c>
      <c r="O156" s="4">
        <v>1</v>
      </c>
      <c r="P156" s="4">
        <v>0.1</v>
      </c>
      <c r="Q156" s="4">
        <v>38.79</v>
      </c>
    </row>
    <row r="157" spans="1:17" s="4" customFormat="1" ht="12" x14ac:dyDescent="0.3">
      <c r="A157" s="4">
        <v>156</v>
      </c>
      <c r="B157" s="4" t="s">
        <v>518</v>
      </c>
      <c r="C157" s="5">
        <v>45601</v>
      </c>
      <c r="D157" s="5">
        <v>45606</v>
      </c>
      <c r="E157" s="9">
        <f t="shared" si="2"/>
        <v>2024</v>
      </c>
      <c r="F157" s="4" t="s">
        <v>17</v>
      </c>
      <c r="G157" s="4" t="s">
        <v>519</v>
      </c>
      <c r="H157" s="4" t="s">
        <v>520</v>
      </c>
      <c r="I157" s="4" t="s">
        <v>67</v>
      </c>
      <c r="J157" s="4" t="s">
        <v>106</v>
      </c>
      <c r="K157" s="4" t="s">
        <v>106</v>
      </c>
      <c r="L157" s="4" t="s">
        <v>22</v>
      </c>
      <c r="M157" s="4" t="s">
        <v>23</v>
      </c>
      <c r="N157" s="4">
        <v>1447.13</v>
      </c>
      <c r="O157" s="4">
        <v>1</v>
      </c>
      <c r="P157" s="4">
        <v>0.1</v>
      </c>
      <c r="Q157" s="4">
        <v>246.43</v>
      </c>
    </row>
    <row r="158" spans="1:17" s="4" customFormat="1" ht="12" x14ac:dyDescent="0.3">
      <c r="A158" s="4">
        <v>157</v>
      </c>
      <c r="B158" s="4" t="s">
        <v>521</v>
      </c>
      <c r="C158" s="5">
        <v>45621</v>
      </c>
      <c r="D158" s="5">
        <v>45623</v>
      </c>
      <c r="E158" s="9">
        <f t="shared" si="2"/>
        <v>2024</v>
      </c>
      <c r="F158" s="4" t="s">
        <v>17</v>
      </c>
      <c r="G158" s="4" t="s">
        <v>522</v>
      </c>
      <c r="H158" s="4" t="s">
        <v>523</v>
      </c>
      <c r="I158" s="4" t="s">
        <v>67</v>
      </c>
      <c r="J158" s="4" t="s">
        <v>21</v>
      </c>
      <c r="K158" s="4" t="s">
        <v>26647</v>
      </c>
      <c r="L158" s="4" t="s">
        <v>36</v>
      </c>
      <c r="M158" s="4" t="s">
        <v>71</v>
      </c>
      <c r="N158" s="4">
        <v>1221.56</v>
      </c>
      <c r="O158" s="4">
        <v>4</v>
      </c>
      <c r="P158" s="4">
        <v>0.15</v>
      </c>
      <c r="Q158" s="4">
        <v>213.37</v>
      </c>
    </row>
    <row r="159" spans="1:17" s="4" customFormat="1" ht="12" x14ac:dyDescent="0.3">
      <c r="A159" s="4">
        <v>158</v>
      </c>
      <c r="B159" s="4" t="s">
        <v>524</v>
      </c>
      <c r="C159" s="5">
        <v>45760</v>
      </c>
      <c r="D159" s="5">
        <v>45763</v>
      </c>
      <c r="E159" s="9">
        <f t="shared" si="2"/>
        <v>2025</v>
      </c>
      <c r="F159" s="4" t="s">
        <v>17</v>
      </c>
      <c r="G159" s="4" t="s">
        <v>525</v>
      </c>
      <c r="H159" s="4" t="s">
        <v>526</v>
      </c>
      <c r="I159" s="4" t="s">
        <v>20</v>
      </c>
      <c r="J159" s="4" t="s">
        <v>47</v>
      </c>
      <c r="K159" s="4" t="s">
        <v>47</v>
      </c>
      <c r="L159" s="4" t="s">
        <v>22</v>
      </c>
      <c r="M159" s="4" t="s">
        <v>134</v>
      </c>
      <c r="N159" s="4">
        <v>474.99</v>
      </c>
      <c r="O159" s="4">
        <v>9</v>
      </c>
      <c r="P159" s="4">
        <v>0.2</v>
      </c>
      <c r="Q159" s="4">
        <v>32.270000000000003</v>
      </c>
    </row>
    <row r="160" spans="1:17" s="4" customFormat="1" ht="12" x14ac:dyDescent="0.3">
      <c r="A160" s="4">
        <v>159</v>
      </c>
      <c r="B160" s="4" t="s">
        <v>527</v>
      </c>
      <c r="C160" s="5">
        <v>45540</v>
      </c>
      <c r="D160" s="5">
        <v>45546</v>
      </c>
      <c r="E160" s="9">
        <f t="shared" si="2"/>
        <v>2024</v>
      </c>
      <c r="F160" s="4" t="s">
        <v>39</v>
      </c>
      <c r="G160" s="4" t="s">
        <v>528</v>
      </c>
      <c r="H160" s="4" t="s">
        <v>529</v>
      </c>
      <c r="I160" s="4" t="s">
        <v>20</v>
      </c>
      <c r="J160" s="4" t="s">
        <v>21</v>
      </c>
      <c r="K160" s="4" t="s">
        <v>26647</v>
      </c>
      <c r="L160" s="4" t="s">
        <v>22</v>
      </c>
      <c r="M160" s="4" t="s">
        <v>75</v>
      </c>
      <c r="N160" s="4">
        <v>903.49</v>
      </c>
      <c r="O160" s="4">
        <v>5</v>
      </c>
      <c r="P160" s="4">
        <v>0.1</v>
      </c>
      <c r="Q160" s="4">
        <v>179.09</v>
      </c>
    </row>
    <row r="161" spans="1:17" s="4" customFormat="1" ht="12" x14ac:dyDescent="0.3">
      <c r="A161" s="4">
        <v>160</v>
      </c>
      <c r="B161" s="4" t="s">
        <v>530</v>
      </c>
      <c r="C161" s="5">
        <v>44454</v>
      </c>
      <c r="D161" s="5">
        <v>44461</v>
      </c>
      <c r="E161" s="9">
        <f t="shared" si="2"/>
        <v>2021</v>
      </c>
      <c r="F161" s="4" t="s">
        <v>17</v>
      </c>
      <c r="G161" s="4" t="s">
        <v>531</v>
      </c>
      <c r="H161" s="4" t="s">
        <v>532</v>
      </c>
      <c r="I161" s="4" t="s">
        <v>67</v>
      </c>
      <c r="J161" s="4" t="s">
        <v>145</v>
      </c>
      <c r="K161" s="4" t="s">
        <v>80</v>
      </c>
      <c r="L161" s="4" t="s">
        <v>22</v>
      </c>
      <c r="M161" s="4" t="s">
        <v>23</v>
      </c>
      <c r="N161" s="4">
        <v>1363.73</v>
      </c>
      <c r="O161" s="4">
        <v>1</v>
      </c>
      <c r="P161" s="4">
        <v>0</v>
      </c>
      <c r="Q161" s="4">
        <v>350.1</v>
      </c>
    </row>
    <row r="162" spans="1:17" s="4" customFormat="1" ht="12" x14ac:dyDescent="0.3">
      <c r="A162" s="4">
        <v>161</v>
      </c>
      <c r="B162" s="4" t="s">
        <v>533</v>
      </c>
      <c r="C162" s="5">
        <v>45640</v>
      </c>
      <c r="D162" s="5">
        <v>45644</v>
      </c>
      <c r="E162" s="9">
        <f t="shared" si="2"/>
        <v>2024</v>
      </c>
      <c r="F162" s="4" t="s">
        <v>17</v>
      </c>
      <c r="G162" s="4" t="s">
        <v>534</v>
      </c>
      <c r="H162" s="4" t="s">
        <v>535</v>
      </c>
      <c r="I162" s="4" t="s">
        <v>67</v>
      </c>
      <c r="J162" s="4" t="s">
        <v>52</v>
      </c>
      <c r="K162" s="4" t="s">
        <v>53</v>
      </c>
      <c r="L162" s="4" t="s">
        <v>29</v>
      </c>
      <c r="M162" s="4" t="s">
        <v>107</v>
      </c>
      <c r="N162" s="4">
        <v>34.64</v>
      </c>
      <c r="O162" s="4">
        <v>10</v>
      </c>
      <c r="P162" s="4">
        <v>0.2</v>
      </c>
      <c r="Q162" s="4">
        <v>0.68</v>
      </c>
    </row>
    <row r="163" spans="1:17" s="4" customFormat="1" ht="12" x14ac:dyDescent="0.3">
      <c r="A163" s="4">
        <v>162</v>
      </c>
      <c r="B163" s="4" t="s">
        <v>536</v>
      </c>
      <c r="C163" s="5">
        <v>45071</v>
      </c>
      <c r="D163" s="5">
        <v>45075</v>
      </c>
      <c r="E163" s="9">
        <f t="shared" si="2"/>
        <v>2023</v>
      </c>
      <c r="F163" s="4" t="s">
        <v>39</v>
      </c>
      <c r="G163" s="4" t="s">
        <v>537</v>
      </c>
      <c r="H163" s="4" t="s">
        <v>538</v>
      </c>
      <c r="I163" s="4" t="s">
        <v>28</v>
      </c>
      <c r="J163" s="4" t="s">
        <v>79</v>
      </c>
      <c r="K163" s="4" t="s">
        <v>80</v>
      </c>
      <c r="L163" s="4" t="s">
        <v>29</v>
      </c>
      <c r="M163" s="4" t="s">
        <v>30</v>
      </c>
      <c r="N163" s="4">
        <v>269.93</v>
      </c>
      <c r="O163" s="4">
        <v>1</v>
      </c>
      <c r="P163" s="4">
        <v>0.2</v>
      </c>
      <c r="Q163" s="4">
        <v>50.37</v>
      </c>
    </row>
    <row r="164" spans="1:17" s="4" customFormat="1" ht="12" x14ac:dyDescent="0.3">
      <c r="A164" s="4">
        <v>163</v>
      </c>
      <c r="B164" s="4" t="s">
        <v>539</v>
      </c>
      <c r="C164" s="5">
        <v>44699</v>
      </c>
      <c r="D164" s="5">
        <v>44702</v>
      </c>
      <c r="E164" s="9">
        <f t="shared" si="2"/>
        <v>2022</v>
      </c>
      <c r="F164" s="4" t="s">
        <v>17</v>
      </c>
      <c r="G164" s="4" t="s">
        <v>540</v>
      </c>
      <c r="H164" s="4" t="s">
        <v>541</v>
      </c>
      <c r="I164" s="4" t="s">
        <v>67</v>
      </c>
      <c r="J164" s="4" t="s">
        <v>42</v>
      </c>
      <c r="K164" s="4" t="s">
        <v>43</v>
      </c>
      <c r="L164" s="4" t="s">
        <v>22</v>
      </c>
      <c r="M164" s="4" t="s">
        <v>134</v>
      </c>
      <c r="N164" s="4">
        <v>287.97000000000003</v>
      </c>
      <c r="O164" s="4">
        <v>1</v>
      </c>
      <c r="P164" s="4">
        <v>0</v>
      </c>
      <c r="Q164" s="4">
        <v>22.25</v>
      </c>
    </row>
    <row r="165" spans="1:17" s="4" customFormat="1" ht="12" x14ac:dyDescent="0.3">
      <c r="A165" s="4">
        <v>164</v>
      </c>
      <c r="B165" s="4" t="s">
        <v>542</v>
      </c>
      <c r="C165" s="5">
        <v>45058</v>
      </c>
      <c r="D165" s="5">
        <v>45062</v>
      </c>
      <c r="E165" s="9">
        <f t="shared" si="2"/>
        <v>2023</v>
      </c>
      <c r="F165" s="4" t="s">
        <v>59</v>
      </c>
      <c r="G165" s="4" t="s">
        <v>543</v>
      </c>
      <c r="H165" s="4" t="s">
        <v>544</v>
      </c>
      <c r="I165" s="4" t="s">
        <v>28</v>
      </c>
      <c r="J165" s="4" t="s">
        <v>106</v>
      </c>
      <c r="K165" s="4" t="s">
        <v>106</v>
      </c>
      <c r="L165" s="4" t="s">
        <v>29</v>
      </c>
      <c r="M165" s="4" t="s">
        <v>48</v>
      </c>
      <c r="N165" s="4">
        <v>1255.6500000000001</v>
      </c>
      <c r="O165" s="4">
        <v>2</v>
      </c>
      <c r="P165" s="4">
        <v>0</v>
      </c>
      <c r="Q165" s="4">
        <v>143.43</v>
      </c>
    </row>
    <row r="166" spans="1:17" s="4" customFormat="1" ht="12" x14ac:dyDescent="0.3">
      <c r="A166" s="4">
        <v>165</v>
      </c>
      <c r="B166" s="4" t="s">
        <v>545</v>
      </c>
      <c r="C166" s="5">
        <v>45230</v>
      </c>
      <c r="D166" s="5">
        <v>45231</v>
      </c>
      <c r="E166" s="9">
        <f t="shared" si="2"/>
        <v>2023</v>
      </c>
      <c r="F166" s="4" t="s">
        <v>17</v>
      </c>
      <c r="G166" s="4" t="s">
        <v>546</v>
      </c>
      <c r="H166" s="4" t="s">
        <v>547</v>
      </c>
      <c r="I166" s="4" t="s">
        <v>20</v>
      </c>
      <c r="J166" s="4" t="s">
        <v>42</v>
      </c>
      <c r="K166" s="4" t="s">
        <v>43</v>
      </c>
      <c r="L166" s="4" t="s">
        <v>36</v>
      </c>
      <c r="M166" s="4" t="s">
        <v>118</v>
      </c>
      <c r="N166" s="4">
        <v>1457.6</v>
      </c>
      <c r="O166" s="4">
        <v>4</v>
      </c>
      <c r="P166" s="4">
        <v>0.2</v>
      </c>
      <c r="Q166" s="4">
        <v>298</v>
      </c>
    </row>
    <row r="167" spans="1:17" s="4" customFormat="1" ht="12" x14ac:dyDescent="0.3">
      <c r="A167" s="4">
        <v>166</v>
      </c>
      <c r="B167" s="4" t="s">
        <v>548</v>
      </c>
      <c r="C167" s="5">
        <v>44783</v>
      </c>
      <c r="D167" s="5">
        <v>44790</v>
      </c>
      <c r="E167" s="9">
        <f t="shared" si="2"/>
        <v>2022</v>
      </c>
      <c r="F167" s="4" t="s">
        <v>17</v>
      </c>
      <c r="G167" s="4" t="s">
        <v>549</v>
      </c>
      <c r="H167" s="4" t="s">
        <v>550</v>
      </c>
      <c r="I167" s="4" t="s">
        <v>20</v>
      </c>
      <c r="J167" s="4" t="s">
        <v>111</v>
      </c>
      <c r="K167" s="4" t="s">
        <v>111</v>
      </c>
      <c r="L167" s="4" t="s">
        <v>22</v>
      </c>
      <c r="M167" s="4" t="s">
        <v>75</v>
      </c>
      <c r="N167" s="4">
        <v>1199.29</v>
      </c>
      <c r="O167" s="4">
        <v>1</v>
      </c>
      <c r="P167" s="4">
        <v>0.2</v>
      </c>
      <c r="Q167" s="4">
        <v>-18.809999999999999</v>
      </c>
    </row>
    <row r="168" spans="1:17" s="4" customFormat="1" ht="12" x14ac:dyDescent="0.3">
      <c r="A168" s="4">
        <v>167</v>
      </c>
      <c r="B168" s="4" t="s">
        <v>551</v>
      </c>
      <c r="C168" s="5">
        <v>45526</v>
      </c>
      <c r="D168" s="5">
        <v>45529</v>
      </c>
      <c r="E168" s="9">
        <f t="shared" si="2"/>
        <v>2024</v>
      </c>
      <c r="F168" s="4" t="s">
        <v>39</v>
      </c>
      <c r="G168" s="4" t="s">
        <v>552</v>
      </c>
      <c r="H168" s="4" t="s">
        <v>553</v>
      </c>
      <c r="I168" s="4" t="s">
        <v>67</v>
      </c>
      <c r="J168" s="4" t="s">
        <v>62</v>
      </c>
      <c r="K168" s="4" t="s">
        <v>63</v>
      </c>
      <c r="L168" s="4" t="s">
        <v>22</v>
      </c>
      <c r="M168" s="4" t="s">
        <v>54</v>
      </c>
      <c r="N168" s="4">
        <v>151.22</v>
      </c>
      <c r="O168" s="4">
        <v>6</v>
      </c>
      <c r="P168" s="4">
        <v>0.1</v>
      </c>
      <c r="Q168" s="4">
        <v>38.25</v>
      </c>
    </row>
    <row r="169" spans="1:17" s="4" customFormat="1" ht="12" x14ac:dyDescent="0.3">
      <c r="A169" s="4">
        <v>168</v>
      </c>
      <c r="B169" s="4" t="s">
        <v>554</v>
      </c>
      <c r="C169" s="5">
        <v>45601</v>
      </c>
      <c r="D169" s="5">
        <v>45604</v>
      </c>
      <c r="E169" s="9">
        <f t="shared" si="2"/>
        <v>2024</v>
      </c>
      <c r="F169" s="4" t="s">
        <v>59</v>
      </c>
      <c r="G169" s="4" t="s">
        <v>555</v>
      </c>
      <c r="H169" s="4" t="s">
        <v>556</v>
      </c>
      <c r="I169" s="4" t="s">
        <v>67</v>
      </c>
      <c r="J169" s="4" t="s">
        <v>62</v>
      </c>
      <c r="K169" s="4" t="s">
        <v>63</v>
      </c>
      <c r="L169" s="4" t="s">
        <v>36</v>
      </c>
      <c r="M169" s="4" t="s">
        <v>37</v>
      </c>
      <c r="N169" s="4">
        <v>95.78</v>
      </c>
      <c r="O169" s="4">
        <v>5</v>
      </c>
      <c r="P169" s="4">
        <v>0</v>
      </c>
      <c r="Q169" s="4">
        <v>14.62</v>
      </c>
    </row>
    <row r="170" spans="1:17" s="4" customFormat="1" ht="12" x14ac:dyDescent="0.3">
      <c r="A170" s="4">
        <v>169</v>
      </c>
      <c r="B170" s="4" t="s">
        <v>557</v>
      </c>
      <c r="C170" s="5">
        <v>44575</v>
      </c>
      <c r="D170" s="5">
        <v>44576</v>
      </c>
      <c r="E170" s="9">
        <f t="shared" si="2"/>
        <v>2022</v>
      </c>
      <c r="F170" s="4" t="s">
        <v>25</v>
      </c>
      <c r="G170" s="4" t="s">
        <v>558</v>
      </c>
      <c r="H170" s="4" t="s">
        <v>559</v>
      </c>
      <c r="I170" s="4" t="s">
        <v>28</v>
      </c>
      <c r="J170" s="4" t="s">
        <v>62</v>
      </c>
      <c r="K170" s="4" t="s">
        <v>63</v>
      </c>
      <c r="L170" s="4" t="s">
        <v>36</v>
      </c>
      <c r="M170" s="4" t="s">
        <v>71</v>
      </c>
      <c r="N170" s="4">
        <v>829.33</v>
      </c>
      <c r="O170" s="4">
        <v>7</v>
      </c>
      <c r="P170" s="4">
        <v>0.1</v>
      </c>
      <c r="Q170" s="4">
        <v>136.08000000000001</v>
      </c>
    </row>
    <row r="171" spans="1:17" s="4" customFormat="1" ht="12" x14ac:dyDescent="0.3">
      <c r="A171" s="4">
        <v>170</v>
      </c>
      <c r="B171" s="4" t="s">
        <v>560</v>
      </c>
      <c r="C171" s="5">
        <v>45485</v>
      </c>
      <c r="D171" s="5">
        <v>45486</v>
      </c>
      <c r="E171" s="9">
        <f t="shared" si="2"/>
        <v>2024</v>
      </c>
      <c r="F171" s="4" t="s">
        <v>25</v>
      </c>
      <c r="G171" s="4" t="s">
        <v>561</v>
      </c>
      <c r="H171" s="4" t="s">
        <v>562</v>
      </c>
      <c r="I171" s="4" t="s">
        <v>28</v>
      </c>
      <c r="J171" s="4" t="s">
        <v>52</v>
      </c>
      <c r="K171" s="4" t="s">
        <v>53</v>
      </c>
      <c r="L171" s="4" t="s">
        <v>29</v>
      </c>
      <c r="M171" s="4" t="s">
        <v>30</v>
      </c>
      <c r="N171" s="4">
        <v>761.58</v>
      </c>
      <c r="O171" s="4">
        <v>10</v>
      </c>
      <c r="P171" s="4">
        <v>0</v>
      </c>
      <c r="Q171" s="4">
        <v>214.09</v>
      </c>
    </row>
    <row r="172" spans="1:17" s="4" customFormat="1" ht="12" x14ac:dyDescent="0.3">
      <c r="A172" s="4">
        <v>171</v>
      </c>
      <c r="B172" s="4" t="s">
        <v>563</v>
      </c>
      <c r="C172" s="5">
        <v>45133</v>
      </c>
      <c r="D172" s="5">
        <v>45139</v>
      </c>
      <c r="E172" s="9">
        <f t="shared" si="2"/>
        <v>2023</v>
      </c>
      <c r="F172" s="4" t="s">
        <v>17</v>
      </c>
      <c r="G172" s="4" t="s">
        <v>564</v>
      </c>
      <c r="H172" s="4" t="s">
        <v>565</v>
      </c>
      <c r="I172" s="4" t="s">
        <v>20</v>
      </c>
      <c r="J172" s="4" t="s">
        <v>47</v>
      </c>
      <c r="K172" s="4" t="s">
        <v>47</v>
      </c>
      <c r="L172" s="4" t="s">
        <v>22</v>
      </c>
      <c r="M172" s="4" t="s">
        <v>134</v>
      </c>
      <c r="N172" s="4">
        <v>581.02</v>
      </c>
      <c r="O172" s="4">
        <v>5</v>
      </c>
      <c r="P172" s="4">
        <v>0.1</v>
      </c>
      <c r="Q172" s="4">
        <v>63.83</v>
      </c>
    </row>
    <row r="173" spans="1:17" s="4" customFormat="1" ht="12" x14ac:dyDescent="0.3">
      <c r="A173" s="4">
        <v>172</v>
      </c>
      <c r="B173" s="4" t="s">
        <v>566</v>
      </c>
      <c r="C173" s="5">
        <v>45026</v>
      </c>
      <c r="D173" s="5">
        <v>45028</v>
      </c>
      <c r="E173" s="9">
        <f t="shared" si="2"/>
        <v>2023</v>
      </c>
      <c r="F173" s="4" t="s">
        <v>59</v>
      </c>
      <c r="G173" s="4" t="s">
        <v>567</v>
      </c>
      <c r="H173" s="4" t="s">
        <v>568</v>
      </c>
      <c r="I173" s="4" t="s">
        <v>28</v>
      </c>
      <c r="J173" s="4" t="s">
        <v>62</v>
      </c>
      <c r="K173" s="4" t="s">
        <v>63</v>
      </c>
      <c r="L173" s="4" t="s">
        <v>22</v>
      </c>
      <c r="M173" s="4" t="s">
        <v>75</v>
      </c>
      <c r="N173" s="4">
        <v>1149.24</v>
      </c>
      <c r="O173" s="4">
        <v>2</v>
      </c>
      <c r="P173" s="4">
        <v>0.2</v>
      </c>
      <c r="Q173" s="4">
        <v>-15.25</v>
      </c>
    </row>
    <row r="174" spans="1:17" s="4" customFormat="1" ht="12" x14ac:dyDescent="0.3">
      <c r="A174" s="4">
        <v>173</v>
      </c>
      <c r="B174" s="4" t="s">
        <v>569</v>
      </c>
      <c r="C174" s="5">
        <v>45578</v>
      </c>
      <c r="D174" s="5">
        <v>45584</v>
      </c>
      <c r="E174" s="9">
        <f t="shared" si="2"/>
        <v>2024</v>
      </c>
      <c r="F174" s="4" t="s">
        <v>59</v>
      </c>
      <c r="G174" s="4" t="s">
        <v>570</v>
      </c>
      <c r="H174" s="4" t="s">
        <v>571</v>
      </c>
      <c r="I174" s="4" t="s">
        <v>67</v>
      </c>
      <c r="J174" s="4" t="s">
        <v>34</v>
      </c>
      <c r="K174" s="4" t="s">
        <v>35</v>
      </c>
      <c r="L174" s="4" t="s">
        <v>22</v>
      </c>
      <c r="M174" s="4" t="s">
        <v>75</v>
      </c>
      <c r="N174" s="4">
        <v>1056.82</v>
      </c>
      <c r="O174" s="4">
        <v>7</v>
      </c>
      <c r="P174" s="4">
        <v>0</v>
      </c>
      <c r="Q174" s="4">
        <v>8.36</v>
      </c>
    </row>
    <row r="175" spans="1:17" s="4" customFormat="1" ht="12" x14ac:dyDescent="0.3">
      <c r="A175" s="4">
        <v>174</v>
      </c>
      <c r="B175" s="4" t="s">
        <v>572</v>
      </c>
      <c r="C175" s="5">
        <v>44773</v>
      </c>
      <c r="D175" s="5">
        <v>44780</v>
      </c>
      <c r="E175" s="9">
        <f t="shared" si="2"/>
        <v>2022</v>
      </c>
      <c r="F175" s="4" t="s">
        <v>59</v>
      </c>
      <c r="G175" s="4" t="s">
        <v>573</v>
      </c>
      <c r="H175" s="4" t="s">
        <v>574</v>
      </c>
      <c r="I175" s="4" t="s">
        <v>20</v>
      </c>
      <c r="J175" s="4" t="s">
        <v>79</v>
      </c>
      <c r="K175" s="4" t="s">
        <v>80</v>
      </c>
      <c r="L175" s="4" t="s">
        <v>36</v>
      </c>
      <c r="M175" s="4" t="s">
        <v>37</v>
      </c>
      <c r="N175" s="4">
        <v>58.76</v>
      </c>
      <c r="O175" s="4">
        <v>2</v>
      </c>
      <c r="P175" s="4">
        <v>0.1</v>
      </c>
      <c r="Q175" s="4">
        <v>5.45</v>
      </c>
    </row>
    <row r="176" spans="1:17" s="4" customFormat="1" ht="12" x14ac:dyDescent="0.3">
      <c r="A176" s="4">
        <v>175</v>
      </c>
      <c r="B176" s="4" t="s">
        <v>575</v>
      </c>
      <c r="C176" s="5">
        <v>45264</v>
      </c>
      <c r="D176" s="5">
        <v>45270</v>
      </c>
      <c r="E176" s="9">
        <f t="shared" si="2"/>
        <v>2023</v>
      </c>
      <c r="F176" s="4" t="s">
        <v>39</v>
      </c>
      <c r="G176" s="4" t="s">
        <v>576</v>
      </c>
      <c r="H176" s="4" t="s">
        <v>577</v>
      </c>
      <c r="I176" s="4" t="s">
        <v>67</v>
      </c>
      <c r="J176" s="4" t="s">
        <v>79</v>
      </c>
      <c r="K176" s="4" t="s">
        <v>80</v>
      </c>
      <c r="L176" s="4" t="s">
        <v>36</v>
      </c>
      <c r="M176" s="4" t="s">
        <v>138</v>
      </c>
      <c r="N176" s="4">
        <v>653.64</v>
      </c>
      <c r="O176" s="4">
        <v>2</v>
      </c>
      <c r="P176" s="4">
        <v>0.1</v>
      </c>
      <c r="Q176" s="4">
        <v>69.569999999999993</v>
      </c>
    </row>
    <row r="177" spans="1:17" s="4" customFormat="1" ht="12" x14ac:dyDescent="0.3">
      <c r="A177" s="4">
        <v>176</v>
      </c>
      <c r="B177" s="4" t="s">
        <v>578</v>
      </c>
      <c r="C177" s="5">
        <v>45362</v>
      </c>
      <c r="D177" s="5">
        <v>45363</v>
      </c>
      <c r="E177" s="9">
        <f t="shared" si="2"/>
        <v>2024</v>
      </c>
      <c r="F177" s="4" t="s">
        <v>39</v>
      </c>
      <c r="G177" s="4" t="s">
        <v>579</v>
      </c>
      <c r="H177" s="4" t="s">
        <v>580</v>
      </c>
      <c r="I177" s="4" t="s">
        <v>67</v>
      </c>
      <c r="J177" s="4" t="s">
        <v>62</v>
      </c>
      <c r="K177" s="4" t="s">
        <v>63</v>
      </c>
      <c r="L177" s="4" t="s">
        <v>22</v>
      </c>
      <c r="M177" s="4" t="s">
        <v>134</v>
      </c>
      <c r="N177" s="4">
        <v>614.11</v>
      </c>
      <c r="O177" s="4">
        <v>10</v>
      </c>
      <c r="P177" s="4">
        <v>0.15</v>
      </c>
      <c r="Q177" s="4">
        <v>109.1</v>
      </c>
    </row>
    <row r="178" spans="1:17" s="4" customFormat="1" ht="12" x14ac:dyDescent="0.3">
      <c r="A178" s="4">
        <v>177</v>
      </c>
      <c r="B178" s="4" t="s">
        <v>581</v>
      </c>
      <c r="C178" s="5">
        <v>44437</v>
      </c>
      <c r="D178" s="5">
        <v>44440</v>
      </c>
      <c r="E178" s="9">
        <f t="shared" si="2"/>
        <v>2021</v>
      </c>
      <c r="F178" s="4" t="s">
        <v>25</v>
      </c>
      <c r="G178" s="4" t="s">
        <v>582</v>
      </c>
      <c r="H178" s="4" t="s">
        <v>583</v>
      </c>
      <c r="I178" s="4" t="s">
        <v>20</v>
      </c>
      <c r="J178" s="4" t="s">
        <v>34</v>
      </c>
      <c r="K178" s="4" t="s">
        <v>35</v>
      </c>
      <c r="L178" s="4" t="s">
        <v>22</v>
      </c>
      <c r="M178" s="4" t="s">
        <v>134</v>
      </c>
      <c r="N178" s="4">
        <v>542.20000000000005</v>
      </c>
      <c r="O178" s="4">
        <v>6</v>
      </c>
      <c r="P178" s="4">
        <v>0</v>
      </c>
      <c r="Q178" s="4">
        <v>94.45</v>
      </c>
    </row>
    <row r="179" spans="1:17" s="4" customFormat="1" ht="12" x14ac:dyDescent="0.3">
      <c r="A179" s="4">
        <v>178</v>
      </c>
      <c r="B179" s="4" t="s">
        <v>584</v>
      </c>
      <c r="C179" s="5">
        <v>45683</v>
      </c>
      <c r="D179" s="5">
        <v>45688</v>
      </c>
      <c r="E179" s="9">
        <f t="shared" si="2"/>
        <v>2025</v>
      </c>
      <c r="F179" s="4" t="s">
        <v>25</v>
      </c>
      <c r="G179" s="4" t="s">
        <v>585</v>
      </c>
      <c r="H179" s="4" t="s">
        <v>586</v>
      </c>
      <c r="I179" s="4" t="s">
        <v>20</v>
      </c>
      <c r="J179" s="4" t="s">
        <v>47</v>
      </c>
      <c r="K179" s="4" t="s">
        <v>47</v>
      </c>
      <c r="L179" s="4" t="s">
        <v>22</v>
      </c>
      <c r="M179" s="4" t="s">
        <v>75</v>
      </c>
      <c r="N179" s="4">
        <v>1034.83</v>
      </c>
      <c r="O179" s="4">
        <v>6</v>
      </c>
      <c r="P179" s="4">
        <v>0.15</v>
      </c>
      <c r="Q179" s="4">
        <v>246.1</v>
      </c>
    </row>
    <row r="180" spans="1:17" s="4" customFormat="1" ht="12" x14ac:dyDescent="0.3">
      <c r="A180" s="4">
        <v>179</v>
      </c>
      <c r="B180" s="4" t="s">
        <v>587</v>
      </c>
      <c r="C180" s="5">
        <v>45757</v>
      </c>
      <c r="D180" s="5">
        <v>45761</v>
      </c>
      <c r="E180" s="9">
        <f t="shared" si="2"/>
        <v>2025</v>
      </c>
      <c r="F180" s="4" t="s">
        <v>59</v>
      </c>
      <c r="G180" s="4" t="s">
        <v>588</v>
      </c>
      <c r="H180" s="4" t="s">
        <v>589</v>
      </c>
      <c r="I180" s="4" t="s">
        <v>67</v>
      </c>
      <c r="J180" s="4" t="s">
        <v>111</v>
      </c>
      <c r="K180" s="4" t="s">
        <v>111</v>
      </c>
      <c r="L180" s="4" t="s">
        <v>22</v>
      </c>
      <c r="M180" s="4" t="s">
        <v>54</v>
      </c>
      <c r="N180" s="4">
        <v>970.9</v>
      </c>
      <c r="O180" s="4">
        <v>9</v>
      </c>
      <c r="P180" s="4">
        <v>0</v>
      </c>
      <c r="Q180" s="4">
        <v>214.32</v>
      </c>
    </row>
    <row r="181" spans="1:17" s="4" customFormat="1" ht="12" x14ac:dyDescent="0.3">
      <c r="A181" s="4">
        <v>180</v>
      </c>
      <c r="B181" s="4" t="s">
        <v>590</v>
      </c>
      <c r="C181" s="5">
        <v>45555</v>
      </c>
      <c r="D181" s="5">
        <v>45558</v>
      </c>
      <c r="E181" s="9">
        <f t="shared" si="2"/>
        <v>2024</v>
      </c>
      <c r="F181" s="4" t="s">
        <v>59</v>
      </c>
      <c r="G181" s="4" t="s">
        <v>591</v>
      </c>
      <c r="H181" s="4" t="s">
        <v>592</v>
      </c>
      <c r="I181" s="4" t="s">
        <v>20</v>
      </c>
      <c r="J181" s="4" t="s">
        <v>79</v>
      </c>
      <c r="K181" s="4" t="s">
        <v>80</v>
      </c>
      <c r="L181" s="4" t="s">
        <v>29</v>
      </c>
      <c r="M181" s="4" t="s">
        <v>30</v>
      </c>
      <c r="N181" s="4">
        <v>1327.16</v>
      </c>
      <c r="O181" s="4">
        <v>5</v>
      </c>
      <c r="P181" s="4">
        <v>0.15</v>
      </c>
      <c r="Q181" s="4">
        <v>212.15</v>
      </c>
    </row>
    <row r="182" spans="1:17" s="4" customFormat="1" ht="12" x14ac:dyDescent="0.3">
      <c r="A182" s="4">
        <v>181</v>
      </c>
      <c r="B182" s="4" t="s">
        <v>593</v>
      </c>
      <c r="C182" s="5">
        <v>45219</v>
      </c>
      <c r="D182" s="5">
        <v>45224</v>
      </c>
      <c r="E182" s="9">
        <f t="shared" si="2"/>
        <v>2023</v>
      </c>
      <c r="F182" s="4" t="s">
        <v>17</v>
      </c>
      <c r="G182" s="4" t="s">
        <v>594</v>
      </c>
      <c r="H182" s="4" t="s">
        <v>595</v>
      </c>
      <c r="I182" s="4" t="s">
        <v>20</v>
      </c>
      <c r="J182" s="4" t="s">
        <v>52</v>
      </c>
      <c r="K182" s="4" t="s">
        <v>53</v>
      </c>
      <c r="L182" s="4" t="s">
        <v>22</v>
      </c>
      <c r="M182" s="4" t="s">
        <v>75</v>
      </c>
      <c r="N182" s="4">
        <v>822.81</v>
      </c>
      <c r="O182" s="4">
        <v>10</v>
      </c>
      <c r="P182" s="4">
        <v>0</v>
      </c>
      <c r="Q182" s="4">
        <v>207.06</v>
      </c>
    </row>
    <row r="183" spans="1:17" s="4" customFormat="1" ht="12" x14ac:dyDescent="0.3">
      <c r="A183" s="4">
        <v>182</v>
      </c>
      <c r="B183" s="4" t="s">
        <v>596</v>
      </c>
      <c r="C183" s="5">
        <v>45500</v>
      </c>
      <c r="D183" s="5">
        <v>45504</v>
      </c>
      <c r="E183" s="9">
        <f t="shared" si="2"/>
        <v>2024</v>
      </c>
      <c r="F183" s="4" t="s">
        <v>39</v>
      </c>
      <c r="G183" s="4" t="s">
        <v>597</v>
      </c>
      <c r="H183" s="4" t="s">
        <v>598</v>
      </c>
      <c r="I183" s="4" t="s">
        <v>67</v>
      </c>
      <c r="J183" s="4" t="s">
        <v>111</v>
      </c>
      <c r="K183" s="4" t="s">
        <v>111</v>
      </c>
      <c r="L183" s="4" t="s">
        <v>22</v>
      </c>
      <c r="M183" s="4" t="s">
        <v>23</v>
      </c>
      <c r="N183" s="4">
        <v>1132.6300000000001</v>
      </c>
      <c r="O183" s="4">
        <v>1</v>
      </c>
      <c r="P183" s="4">
        <v>0.2</v>
      </c>
      <c r="Q183" s="4">
        <v>220.16</v>
      </c>
    </row>
    <row r="184" spans="1:17" s="4" customFormat="1" ht="12" x14ac:dyDescent="0.3">
      <c r="A184" s="4">
        <v>183</v>
      </c>
      <c r="B184" s="4" t="s">
        <v>599</v>
      </c>
      <c r="C184" s="5">
        <v>45653</v>
      </c>
      <c r="D184" s="5">
        <v>45656</v>
      </c>
      <c r="E184" s="9">
        <f t="shared" si="2"/>
        <v>2024</v>
      </c>
      <c r="F184" s="4" t="s">
        <v>17</v>
      </c>
      <c r="G184" s="4" t="s">
        <v>600</v>
      </c>
      <c r="H184" s="4" t="s">
        <v>601</v>
      </c>
      <c r="I184" s="4" t="s">
        <v>28</v>
      </c>
      <c r="J184" s="4" t="s">
        <v>52</v>
      </c>
      <c r="K184" s="4" t="s">
        <v>53</v>
      </c>
      <c r="L184" s="4" t="s">
        <v>29</v>
      </c>
      <c r="M184" s="4" t="s">
        <v>107</v>
      </c>
      <c r="N184" s="4">
        <v>559.73</v>
      </c>
      <c r="O184" s="4">
        <v>3</v>
      </c>
      <c r="P184" s="4">
        <v>0</v>
      </c>
      <c r="Q184" s="4">
        <v>97.78</v>
      </c>
    </row>
    <row r="185" spans="1:17" s="4" customFormat="1" ht="12" x14ac:dyDescent="0.3">
      <c r="A185" s="4">
        <v>184</v>
      </c>
      <c r="B185" s="4" t="s">
        <v>602</v>
      </c>
      <c r="C185" s="5">
        <v>45154</v>
      </c>
      <c r="D185" s="5">
        <v>45156</v>
      </c>
      <c r="E185" s="9">
        <f t="shared" si="2"/>
        <v>2023</v>
      </c>
      <c r="F185" s="4" t="s">
        <v>39</v>
      </c>
      <c r="G185" s="4" t="s">
        <v>603</v>
      </c>
      <c r="H185" s="4" t="s">
        <v>604</v>
      </c>
      <c r="I185" s="4" t="s">
        <v>28</v>
      </c>
      <c r="J185" s="4" t="s">
        <v>106</v>
      </c>
      <c r="K185" s="4" t="s">
        <v>106</v>
      </c>
      <c r="L185" s="4" t="s">
        <v>29</v>
      </c>
      <c r="M185" s="4" t="s">
        <v>90</v>
      </c>
      <c r="N185" s="4">
        <v>441.43</v>
      </c>
      <c r="O185" s="4">
        <v>10</v>
      </c>
      <c r="P185" s="4">
        <v>0</v>
      </c>
      <c r="Q185" s="4">
        <v>79.150000000000006</v>
      </c>
    </row>
    <row r="186" spans="1:17" s="4" customFormat="1" ht="12" x14ac:dyDescent="0.3">
      <c r="A186" s="4">
        <v>185</v>
      </c>
      <c r="B186" s="4" t="s">
        <v>605</v>
      </c>
      <c r="C186" s="5">
        <v>44794</v>
      </c>
      <c r="D186" s="5">
        <v>44796</v>
      </c>
      <c r="E186" s="9">
        <f t="shared" si="2"/>
        <v>2022</v>
      </c>
      <c r="F186" s="4" t="s">
        <v>59</v>
      </c>
      <c r="G186" s="4" t="s">
        <v>606</v>
      </c>
      <c r="H186" s="4" t="s">
        <v>607</v>
      </c>
      <c r="I186" s="4" t="s">
        <v>20</v>
      </c>
      <c r="J186" s="4" t="s">
        <v>21</v>
      </c>
      <c r="K186" s="4" t="s">
        <v>26647</v>
      </c>
      <c r="L186" s="4" t="s">
        <v>29</v>
      </c>
      <c r="M186" s="4" t="s">
        <v>107</v>
      </c>
      <c r="N186" s="4">
        <v>1244.6199999999999</v>
      </c>
      <c r="O186" s="4">
        <v>8</v>
      </c>
      <c r="P186" s="4">
        <v>0.2</v>
      </c>
      <c r="Q186" s="4">
        <v>180.49</v>
      </c>
    </row>
    <row r="187" spans="1:17" s="4" customFormat="1" ht="12" x14ac:dyDescent="0.3">
      <c r="A187" s="4">
        <v>186</v>
      </c>
      <c r="B187" s="4" t="s">
        <v>608</v>
      </c>
      <c r="C187" s="5">
        <v>45731</v>
      </c>
      <c r="D187" s="5">
        <v>45737</v>
      </c>
      <c r="E187" s="9">
        <f t="shared" si="2"/>
        <v>2025</v>
      </c>
      <c r="F187" s="4" t="s">
        <v>25</v>
      </c>
      <c r="G187" s="4" t="s">
        <v>609</v>
      </c>
      <c r="H187" s="4" t="s">
        <v>610</v>
      </c>
      <c r="I187" s="4" t="s">
        <v>20</v>
      </c>
      <c r="J187" s="4" t="s">
        <v>47</v>
      </c>
      <c r="K187" s="4" t="s">
        <v>47</v>
      </c>
      <c r="L187" s="4" t="s">
        <v>36</v>
      </c>
      <c r="M187" s="4" t="s">
        <v>138</v>
      </c>
      <c r="N187" s="4">
        <v>829.93</v>
      </c>
      <c r="O187" s="4">
        <v>10</v>
      </c>
      <c r="P187" s="4">
        <v>0.1</v>
      </c>
      <c r="Q187" s="4">
        <v>49.38</v>
      </c>
    </row>
    <row r="188" spans="1:17" s="4" customFormat="1" ht="12" x14ac:dyDescent="0.3">
      <c r="A188" s="4">
        <v>187</v>
      </c>
      <c r="B188" s="4" t="s">
        <v>611</v>
      </c>
      <c r="C188" s="5">
        <v>44803</v>
      </c>
      <c r="D188" s="5">
        <v>44808</v>
      </c>
      <c r="E188" s="9">
        <f t="shared" si="2"/>
        <v>2022</v>
      </c>
      <c r="F188" s="4" t="s">
        <v>39</v>
      </c>
      <c r="G188" s="4" t="s">
        <v>612</v>
      </c>
      <c r="H188" s="4" t="s">
        <v>613</v>
      </c>
      <c r="I188" s="4" t="s">
        <v>67</v>
      </c>
      <c r="J188" s="4" t="s">
        <v>42</v>
      </c>
      <c r="K188" s="4" t="s">
        <v>43</v>
      </c>
      <c r="L188" s="4" t="s">
        <v>29</v>
      </c>
      <c r="M188" s="4" t="s">
        <v>107</v>
      </c>
      <c r="N188" s="4">
        <v>1396.4</v>
      </c>
      <c r="O188" s="4">
        <v>9</v>
      </c>
      <c r="P188" s="4">
        <v>0.15</v>
      </c>
      <c r="Q188" s="4">
        <v>333.59</v>
      </c>
    </row>
    <row r="189" spans="1:17" s="4" customFormat="1" ht="12" x14ac:dyDescent="0.3">
      <c r="A189" s="4">
        <v>188</v>
      </c>
      <c r="B189" s="4" t="s">
        <v>614</v>
      </c>
      <c r="C189" s="5">
        <v>44761</v>
      </c>
      <c r="D189" s="5">
        <v>44764</v>
      </c>
      <c r="E189" s="9">
        <f t="shared" si="2"/>
        <v>2022</v>
      </c>
      <c r="F189" s="4" t="s">
        <v>25</v>
      </c>
      <c r="G189" s="4" t="s">
        <v>615</v>
      </c>
      <c r="H189" s="4" t="s">
        <v>616</v>
      </c>
      <c r="I189" s="4" t="s">
        <v>28</v>
      </c>
      <c r="J189" s="4" t="s">
        <v>79</v>
      </c>
      <c r="K189" s="4" t="s">
        <v>80</v>
      </c>
      <c r="L189" s="4" t="s">
        <v>36</v>
      </c>
      <c r="M189" s="4" t="s">
        <v>37</v>
      </c>
      <c r="N189" s="4">
        <v>410.94</v>
      </c>
      <c r="O189" s="4">
        <v>8</v>
      </c>
      <c r="P189" s="4">
        <v>0</v>
      </c>
      <c r="Q189" s="4">
        <v>94.69</v>
      </c>
    </row>
    <row r="190" spans="1:17" s="4" customFormat="1" ht="12" x14ac:dyDescent="0.3">
      <c r="A190" s="4">
        <v>189</v>
      </c>
      <c r="B190" s="4" t="s">
        <v>617</v>
      </c>
      <c r="C190" s="5">
        <v>45126</v>
      </c>
      <c r="D190" s="5">
        <v>45129</v>
      </c>
      <c r="E190" s="9">
        <f t="shared" si="2"/>
        <v>2023</v>
      </c>
      <c r="F190" s="4" t="s">
        <v>17</v>
      </c>
      <c r="G190" s="4" t="s">
        <v>618</v>
      </c>
      <c r="H190" s="4" t="s">
        <v>619</v>
      </c>
      <c r="I190" s="4" t="s">
        <v>20</v>
      </c>
      <c r="J190" s="4" t="s">
        <v>145</v>
      </c>
      <c r="K190" s="4" t="s">
        <v>80</v>
      </c>
      <c r="L190" s="4" t="s">
        <v>22</v>
      </c>
      <c r="M190" s="4" t="s">
        <v>23</v>
      </c>
      <c r="N190" s="4">
        <v>928.33</v>
      </c>
      <c r="O190" s="4">
        <v>5</v>
      </c>
      <c r="P190" s="4">
        <v>0</v>
      </c>
      <c r="Q190" s="4">
        <v>111.56</v>
      </c>
    </row>
    <row r="191" spans="1:17" s="4" customFormat="1" ht="12" x14ac:dyDescent="0.3">
      <c r="A191" s="4">
        <v>190</v>
      </c>
      <c r="B191" s="4" t="s">
        <v>620</v>
      </c>
      <c r="C191" s="5">
        <v>44926</v>
      </c>
      <c r="D191" s="5">
        <v>44931</v>
      </c>
      <c r="E191" s="9">
        <f t="shared" si="2"/>
        <v>2023</v>
      </c>
      <c r="F191" s="4" t="s">
        <v>25</v>
      </c>
      <c r="G191" s="4" t="s">
        <v>621</v>
      </c>
      <c r="H191" s="4" t="s">
        <v>622</v>
      </c>
      <c r="I191" s="4" t="s">
        <v>28</v>
      </c>
      <c r="J191" s="4" t="s">
        <v>34</v>
      </c>
      <c r="K191" s="4" t="s">
        <v>35</v>
      </c>
      <c r="L191" s="4" t="s">
        <v>36</v>
      </c>
      <c r="M191" s="4" t="s">
        <v>138</v>
      </c>
      <c r="N191" s="4">
        <v>1358.25</v>
      </c>
      <c r="O191" s="4">
        <v>2</v>
      </c>
      <c r="P191" s="4">
        <v>0</v>
      </c>
      <c r="Q191" s="4">
        <v>121.6</v>
      </c>
    </row>
    <row r="192" spans="1:17" s="4" customFormat="1" ht="12" x14ac:dyDescent="0.3">
      <c r="A192" s="4">
        <v>191</v>
      </c>
      <c r="B192" s="4" t="s">
        <v>623</v>
      </c>
      <c r="C192" s="5">
        <v>45127</v>
      </c>
      <c r="D192" s="5">
        <v>45130</v>
      </c>
      <c r="E192" s="9">
        <f t="shared" si="2"/>
        <v>2023</v>
      </c>
      <c r="F192" s="4" t="s">
        <v>39</v>
      </c>
      <c r="G192" s="4" t="s">
        <v>624</v>
      </c>
      <c r="H192" s="4" t="s">
        <v>625</v>
      </c>
      <c r="I192" s="4" t="s">
        <v>20</v>
      </c>
      <c r="J192" s="4" t="s">
        <v>79</v>
      </c>
      <c r="K192" s="4" t="s">
        <v>80</v>
      </c>
      <c r="L192" s="4" t="s">
        <v>29</v>
      </c>
      <c r="M192" s="4" t="s">
        <v>30</v>
      </c>
      <c r="N192" s="4">
        <v>43.81</v>
      </c>
      <c r="O192" s="4">
        <v>3</v>
      </c>
      <c r="P192" s="4">
        <v>0.2</v>
      </c>
      <c r="Q192" s="4">
        <v>-0.54</v>
      </c>
    </row>
    <row r="193" spans="1:17" s="4" customFormat="1" ht="12" x14ac:dyDescent="0.3">
      <c r="A193" s="4">
        <v>192</v>
      </c>
      <c r="B193" s="4" t="s">
        <v>626</v>
      </c>
      <c r="C193" s="5">
        <v>45475</v>
      </c>
      <c r="D193" s="5">
        <v>45477</v>
      </c>
      <c r="E193" s="9">
        <f t="shared" si="2"/>
        <v>2024</v>
      </c>
      <c r="F193" s="4" t="s">
        <v>25</v>
      </c>
      <c r="G193" s="4" t="s">
        <v>627</v>
      </c>
      <c r="H193" s="4" t="s">
        <v>628</v>
      </c>
      <c r="I193" s="4" t="s">
        <v>28</v>
      </c>
      <c r="J193" s="4" t="s">
        <v>106</v>
      </c>
      <c r="K193" s="4" t="s">
        <v>106</v>
      </c>
      <c r="L193" s="4" t="s">
        <v>22</v>
      </c>
      <c r="M193" s="4" t="s">
        <v>54</v>
      </c>
      <c r="N193" s="4">
        <v>1317.9</v>
      </c>
      <c r="O193" s="4">
        <v>3</v>
      </c>
      <c r="P193" s="4">
        <v>0</v>
      </c>
      <c r="Q193" s="4">
        <v>80.099999999999994</v>
      </c>
    </row>
    <row r="194" spans="1:17" s="4" customFormat="1" ht="12" x14ac:dyDescent="0.3">
      <c r="A194" s="4">
        <v>193</v>
      </c>
      <c r="B194" s="4" t="s">
        <v>629</v>
      </c>
      <c r="C194" s="5">
        <v>44469</v>
      </c>
      <c r="D194" s="5">
        <v>44473</v>
      </c>
      <c r="E194" s="9">
        <f t="shared" ref="E194:E257" si="3">YEAR(D194)</f>
        <v>2021</v>
      </c>
      <c r="F194" s="4" t="s">
        <v>39</v>
      </c>
      <c r="G194" s="4" t="s">
        <v>630</v>
      </c>
      <c r="H194" s="4" t="s">
        <v>631</v>
      </c>
      <c r="I194" s="4" t="s">
        <v>67</v>
      </c>
      <c r="J194" s="4" t="s">
        <v>21</v>
      </c>
      <c r="K194" s="4" t="s">
        <v>26647</v>
      </c>
      <c r="L194" s="4" t="s">
        <v>36</v>
      </c>
      <c r="M194" s="4" t="s">
        <v>118</v>
      </c>
      <c r="N194" s="4">
        <v>125.36</v>
      </c>
      <c r="O194" s="4">
        <v>1</v>
      </c>
      <c r="P194" s="4">
        <v>0</v>
      </c>
      <c r="Q194" s="4">
        <v>25.57</v>
      </c>
    </row>
    <row r="195" spans="1:17" s="4" customFormat="1" ht="12" x14ac:dyDescent="0.3">
      <c r="A195" s="4">
        <v>194</v>
      </c>
      <c r="B195" s="4" t="s">
        <v>632</v>
      </c>
      <c r="C195" s="5">
        <v>44588</v>
      </c>
      <c r="D195" s="5">
        <v>44590</v>
      </c>
      <c r="E195" s="9">
        <f t="shared" si="3"/>
        <v>2022</v>
      </c>
      <c r="F195" s="4" t="s">
        <v>39</v>
      </c>
      <c r="G195" s="4" t="s">
        <v>633</v>
      </c>
      <c r="H195" s="4" t="s">
        <v>634</v>
      </c>
      <c r="I195" s="4" t="s">
        <v>28</v>
      </c>
      <c r="J195" s="4" t="s">
        <v>21</v>
      </c>
      <c r="K195" s="4" t="s">
        <v>26647</v>
      </c>
      <c r="L195" s="4" t="s">
        <v>29</v>
      </c>
      <c r="M195" s="4" t="s">
        <v>30</v>
      </c>
      <c r="N195" s="4">
        <v>322.06</v>
      </c>
      <c r="O195" s="4">
        <v>5</v>
      </c>
      <c r="P195" s="4">
        <v>0.1</v>
      </c>
      <c r="Q195" s="4">
        <v>67.94</v>
      </c>
    </row>
    <row r="196" spans="1:17" s="4" customFormat="1" ht="12" x14ac:dyDescent="0.3">
      <c r="A196" s="4">
        <v>195</v>
      </c>
      <c r="B196" s="4" t="s">
        <v>635</v>
      </c>
      <c r="C196" s="5">
        <v>44458</v>
      </c>
      <c r="D196" s="5">
        <v>44465</v>
      </c>
      <c r="E196" s="9">
        <f t="shared" si="3"/>
        <v>2021</v>
      </c>
      <c r="F196" s="4" t="s">
        <v>25</v>
      </c>
      <c r="G196" s="4" t="s">
        <v>636</v>
      </c>
      <c r="H196" s="4" t="s">
        <v>637</v>
      </c>
      <c r="I196" s="4" t="s">
        <v>67</v>
      </c>
      <c r="J196" s="4" t="s">
        <v>21</v>
      </c>
      <c r="K196" s="4" t="s">
        <v>26647</v>
      </c>
      <c r="L196" s="4" t="s">
        <v>36</v>
      </c>
      <c r="M196" s="4" t="s">
        <v>37</v>
      </c>
      <c r="N196" s="4">
        <v>268.75</v>
      </c>
      <c r="O196" s="4">
        <v>2</v>
      </c>
      <c r="P196" s="4">
        <v>0.15</v>
      </c>
      <c r="Q196" s="4">
        <v>54.38</v>
      </c>
    </row>
    <row r="197" spans="1:17" s="4" customFormat="1" ht="12" x14ac:dyDescent="0.3">
      <c r="A197" s="4">
        <v>196</v>
      </c>
      <c r="B197" s="4" t="s">
        <v>638</v>
      </c>
      <c r="C197" s="5">
        <v>45472</v>
      </c>
      <c r="D197" s="5">
        <v>45475</v>
      </c>
      <c r="E197" s="9">
        <f t="shared" si="3"/>
        <v>2024</v>
      </c>
      <c r="F197" s="4" t="s">
        <v>25</v>
      </c>
      <c r="G197" s="4" t="s">
        <v>639</v>
      </c>
      <c r="H197" s="4" t="s">
        <v>640</v>
      </c>
      <c r="I197" s="4" t="s">
        <v>67</v>
      </c>
      <c r="J197" s="4" t="s">
        <v>62</v>
      </c>
      <c r="K197" s="4" t="s">
        <v>63</v>
      </c>
      <c r="L197" s="4" t="s">
        <v>36</v>
      </c>
      <c r="M197" s="4" t="s">
        <v>71</v>
      </c>
      <c r="N197" s="4">
        <v>1228.82</v>
      </c>
      <c r="O197" s="4">
        <v>4</v>
      </c>
      <c r="P197" s="4">
        <v>0</v>
      </c>
      <c r="Q197" s="4">
        <v>23.71</v>
      </c>
    </row>
    <row r="198" spans="1:17" s="4" customFormat="1" ht="12" x14ac:dyDescent="0.3">
      <c r="A198" s="4">
        <v>197</v>
      </c>
      <c r="B198" s="4" t="s">
        <v>641</v>
      </c>
      <c r="C198" s="5">
        <v>44613</v>
      </c>
      <c r="D198" s="5">
        <v>44620</v>
      </c>
      <c r="E198" s="9">
        <f t="shared" si="3"/>
        <v>2022</v>
      </c>
      <c r="F198" s="4" t="s">
        <v>25</v>
      </c>
      <c r="G198" s="4" t="s">
        <v>642</v>
      </c>
      <c r="H198" s="4" t="s">
        <v>643</v>
      </c>
      <c r="I198" s="4" t="s">
        <v>20</v>
      </c>
      <c r="J198" s="4" t="s">
        <v>79</v>
      </c>
      <c r="K198" s="4" t="s">
        <v>80</v>
      </c>
      <c r="L198" s="4" t="s">
        <v>22</v>
      </c>
      <c r="M198" s="4" t="s">
        <v>23</v>
      </c>
      <c r="N198" s="4">
        <v>794.67</v>
      </c>
      <c r="O198" s="4">
        <v>6</v>
      </c>
      <c r="P198" s="4">
        <v>0.15</v>
      </c>
      <c r="Q198" s="4">
        <v>15.94</v>
      </c>
    </row>
    <row r="199" spans="1:17" s="4" customFormat="1" ht="12" x14ac:dyDescent="0.3">
      <c r="A199" s="4">
        <v>198</v>
      </c>
      <c r="B199" s="4" t="s">
        <v>644</v>
      </c>
      <c r="C199" s="5">
        <v>45545</v>
      </c>
      <c r="D199" s="5">
        <v>45546</v>
      </c>
      <c r="E199" s="9">
        <f t="shared" si="3"/>
        <v>2024</v>
      </c>
      <c r="F199" s="4" t="s">
        <v>39</v>
      </c>
      <c r="G199" s="4" t="s">
        <v>645</v>
      </c>
      <c r="H199" s="4" t="s">
        <v>646</v>
      </c>
      <c r="I199" s="4" t="s">
        <v>28</v>
      </c>
      <c r="J199" s="4" t="s">
        <v>21</v>
      </c>
      <c r="K199" s="4" t="s">
        <v>26647</v>
      </c>
      <c r="L199" s="4" t="s">
        <v>36</v>
      </c>
      <c r="M199" s="4" t="s">
        <v>118</v>
      </c>
      <c r="N199" s="4">
        <v>674.83</v>
      </c>
      <c r="O199" s="4">
        <v>10</v>
      </c>
      <c r="P199" s="4">
        <v>0</v>
      </c>
      <c r="Q199" s="4">
        <v>88.3</v>
      </c>
    </row>
    <row r="200" spans="1:17" s="4" customFormat="1" ht="12" x14ac:dyDescent="0.3">
      <c r="A200" s="4">
        <v>199</v>
      </c>
      <c r="B200" s="4" t="s">
        <v>647</v>
      </c>
      <c r="C200" s="5">
        <v>45314</v>
      </c>
      <c r="D200" s="5">
        <v>45318</v>
      </c>
      <c r="E200" s="9">
        <f t="shared" si="3"/>
        <v>2024</v>
      </c>
      <c r="F200" s="4" t="s">
        <v>25</v>
      </c>
      <c r="G200" s="4" t="s">
        <v>648</v>
      </c>
      <c r="H200" s="4" t="s">
        <v>649</v>
      </c>
      <c r="I200" s="4" t="s">
        <v>28</v>
      </c>
      <c r="J200" s="4" t="s">
        <v>62</v>
      </c>
      <c r="K200" s="4" t="s">
        <v>63</v>
      </c>
      <c r="L200" s="4" t="s">
        <v>36</v>
      </c>
      <c r="M200" s="4" t="s">
        <v>37</v>
      </c>
      <c r="N200" s="4">
        <v>378.69</v>
      </c>
      <c r="O200" s="4">
        <v>4</v>
      </c>
      <c r="P200" s="4">
        <v>0.15</v>
      </c>
      <c r="Q200" s="4">
        <v>36.17</v>
      </c>
    </row>
    <row r="201" spans="1:17" s="4" customFormat="1" ht="12" x14ac:dyDescent="0.3">
      <c r="A201" s="4">
        <v>200</v>
      </c>
      <c r="B201" s="4" t="s">
        <v>650</v>
      </c>
      <c r="C201" s="5">
        <v>45481</v>
      </c>
      <c r="D201" s="5">
        <v>45482</v>
      </c>
      <c r="E201" s="9">
        <f t="shared" si="3"/>
        <v>2024</v>
      </c>
      <c r="F201" s="4" t="s">
        <v>17</v>
      </c>
      <c r="G201" s="4" t="s">
        <v>651</v>
      </c>
      <c r="H201" s="4" t="s">
        <v>652</v>
      </c>
      <c r="I201" s="4" t="s">
        <v>67</v>
      </c>
      <c r="J201" s="4" t="s">
        <v>145</v>
      </c>
      <c r="K201" s="4" t="s">
        <v>80</v>
      </c>
      <c r="L201" s="4" t="s">
        <v>29</v>
      </c>
      <c r="M201" s="4" t="s">
        <v>90</v>
      </c>
      <c r="N201" s="4">
        <v>1013.5</v>
      </c>
      <c r="O201" s="4">
        <v>9</v>
      </c>
      <c r="P201" s="4">
        <v>0</v>
      </c>
      <c r="Q201" s="4">
        <v>286.22000000000003</v>
      </c>
    </row>
    <row r="202" spans="1:17" s="4" customFormat="1" ht="12" x14ac:dyDescent="0.3">
      <c r="A202" s="4">
        <v>201</v>
      </c>
      <c r="B202" s="4" t="s">
        <v>653</v>
      </c>
      <c r="C202" s="5">
        <v>44437</v>
      </c>
      <c r="D202" s="5">
        <v>44443</v>
      </c>
      <c r="E202" s="9">
        <f t="shared" si="3"/>
        <v>2021</v>
      </c>
      <c r="F202" s="4" t="s">
        <v>17</v>
      </c>
      <c r="G202" s="4" t="s">
        <v>654</v>
      </c>
      <c r="H202" s="4" t="s">
        <v>655</v>
      </c>
      <c r="I202" s="4" t="s">
        <v>67</v>
      </c>
      <c r="J202" s="4" t="s">
        <v>106</v>
      </c>
      <c r="K202" s="4" t="s">
        <v>106</v>
      </c>
      <c r="L202" s="4" t="s">
        <v>36</v>
      </c>
      <c r="M202" s="4" t="s">
        <v>71</v>
      </c>
      <c r="N202" s="4">
        <v>565.66999999999996</v>
      </c>
      <c r="O202" s="4">
        <v>2</v>
      </c>
      <c r="P202" s="4">
        <v>0.2</v>
      </c>
      <c r="Q202" s="4">
        <v>119.22</v>
      </c>
    </row>
    <row r="203" spans="1:17" s="4" customFormat="1" ht="12" x14ac:dyDescent="0.3">
      <c r="A203" s="4">
        <v>202</v>
      </c>
      <c r="B203" s="4" t="s">
        <v>656</v>
      </c>
      <c r="C203" s="5">
        <v>44926</v>
      </c>
      <c r="D203" s="5">
        <v>44931</v>
      </c>
      <c r="E203" s="9">
        <f t="shared" si="3"/>
        <v>2023</v>
      </c>
      <c r="F203" s="4" t="s">
        <v>25</v>
      </c>
      <c r="G203" s="4" t="s">
        <v>657</v>
      </c>
      <c r="H203" s="4" t="s">
        <v>658</v>
      </c>
      <c r="I203" s="4" t="s">
        <v>28</v>
      </c>
      <c r="J203" s="4" t="s">
        <v>47</v>
      </c>
      <c r="K203" s="4" t="s">
        <v>47</v>
      </c>
      <c r="L203" s="4" t="s">
        <v>36</v>
      </c>
      <c r="M203" s="4" t="s">
        <v>138</v>
      </c>
      <c r="N203" s="4">
        <v>777.66</v>
      </c>
      <c r="O203" s="4">
        <v>10</v>
      </c>
      <c r="P203" s="4">
        <v>0.1</v>
      </c>
      <c r="Q203" s="4">
        <v>194.93</v>
      </c>
    </row>
    <row r="204" spans="1:17" s="4" customFormat="1" ht="12" x14ac:dyDescent="0.3">
      <c r="A204" s="4">
        <v>203</v>
      </c>
      <c r="B204" s="4" t="s">
        <v>659</v>
      </c>
      <c r="C204" s="5">
        <v>45200</v>
      </c>
      <c r="D204" s="5">
        <v>45202</v>
      </c>
      <c r="E204" s="9">
        <f t="shared" si="3"/>
        <v>2023</v>
      </c>
      <c r="F204" s="4" t="s">
        <v>25</v>
      </c>
      <c r="G204" s="4" t="s">
        <v>660</v>
      </c>
      <c r="H204" s="4" t="s">
        <v>661</v>
      </c>
      <c r="I204" s="4" t="s">
        <v>28</v>
      </c>
      <c r="J204" s="4" t="s">
        <v>47</v>
      </c>
      <c r="K204" s="4" t="s">
        <v>47</v>
      </c>
      <c r="L204" s="4" t="s">
        <v>29</v>
      </c>
      <c r="M204" s="4" t="s">
        <v>30</v>
      </c>
      <c r="N204" s="4">
        <v>1287.8399999999999</v>
      </c>
      <c r="O204" s="4">
        <v>9</v>
      </c>
      <c r="P204" s="4">
        <v>0.2</v>
      </c>
      <c r="Q204" s="4">
        <v>72.02</v>
      </c>
    </row>
    <row r="205" spans="1:17" s="4" customFormat="1" ht="12" x14ac:dyDescent="0.3">
      <c r="A205" s="4">
        <v>204</v>
      </c>
      <c r="B205" s="4" t="s">
        <v>662</v>
      </c>
      <c r="C205" s="5">
        <v>44477</v>
      </c>
      <c r="D205" s="5">
        <v>44482</v>
      </c>
      <c r="E205" s="9">
        <f t="shared" si="3"/>
        <v>2021</v>
      </c>
      <c r="F205" s="4" t="s">
        <v>39</v>
      </c>
      <c r="G205" s="4" t="s">
        <v>663</v>
      </c>
      <c r="H205" s="4" t="s">
        <v>664</v>
      </c>
      <c r="I205" s="4" t="s">
        <v>67</v>
      </c>
      <c r="J205" s="4" t="s">
        <v>145</v>
      </c>
      <c r="K205" s="4" t="s">
        <v>80</v>
      </c>
      <c r="L205" s="4" t="s">
        <v>36</v>
      </c>
      <c r="M205" s="4" t="s">
        <v>71</v>
      </c>
      <c r="N205" s="4">
        <v>624.4</v>
      </c>
      <c r="O205" s="4">
        <v>1</v>
      </c>
      <c r="P205" s="4">
        <v>0.1</v>
      </c>
      <c r="Q205" s="4">
        <v>115.24</v>
      </c>
    </row>
    <row r="206" spans="1:17" s="4" customFormat="1" ht="12" x14ac:dyDescent="0.3">
      <c r="A206" s="4">
        <v>205</v>
      </c>
      <c r="B206" s="4" t="s">
        <v>665</v>
      </c>
      <c r="C206" s="5">
        <v>44981</v>
      </c>
      <c r="D206" s="5">
        <v>44985</v>
      </c>
      <c r="E206" s="9">
        <f t="shared" si="3"/>
        <v>2023</v>
      </c>
      <c r="F206" s="4" t="s">
        <v>25</v>
      </c>
      <c r="G206" s="4" t="s">
        <v>666</v>
      </c>
      <c r="H206" s="4" t="s">
        <v>667</v>
      </c>
      <c r="I206" s="4" t="s">
        <v>28</v>
      </c>
      <c r="J206" s="4" t="s">
        <v>42</v>
      </c>
      <c r="K206" s="4" t="s">
        <v>43</v>
      </c>
      <c r="L206" s="4" t="s">
        <v>36</v>
      </c>
      <c r="M206" s="4" t="s">
        <v>118</v>
      </c>
      <c r="N206" s="4">
        <v>1177.1600000000001</v>
      </c>
      <c r="O206" s="4">
        <v>7</v>
      </c>
      <c r="P206" s="4">
        <v>0</v>
      </c>
      <c r="Q206" s="4">
        <v>40.630000000000003</v>
      </c>
    </row>
    <row r="207" spans="1:17" s="4" customFormat="1" ht="12" x14ac:dyDescent="0.3">
      <c r="A207" s="4">
        <v>206</v>
      </c>
      <c r="B207" s="4" t="s">
        <v>668</v>
      </c>
      <c r="C207" s="5">
        <v>44642</v>
      </c>
      <c r="D207" s="5">
        <v>44647</v>
      </c>
      <c r="E207" s="9">
        <f t="shared" si="3"/>
        <v>2022</v>
      </c>
      <c r="F207" s="4" t="s">
        <v>59</v>
      </c>
      <c r="G207" s="4" t="s">
        <v>669</v>
      </c>
      <c r="H207" s="4" t="s">
        <v>670</v>
      </c>
      <c r="I207" s="4" t="s">
        <v>67</v>
      </c>
      <c r="J207" s="4" t="s">
        <v>42</v>
      </c>
      <c r="K207" s="4" t="s">
        <v>43</v>
      </c>
      <c r="L207" s="4" t="s">
        <v>29</v>
      </c>
      <c r="M207" s="4" t="s">
        <v>48</v>
      </c>
      <c r="N207" s="4">
        <v>666.19</v>
      </c>
      <c r="O207" s="4">
        <v>1</v>
      </c>
      <c r="P207" s="4">
        <v>0.1</v>
      </c>
      <c r="Q207" s="4">
        <v>109.64</v>
      </c>
    </row>
    <row r="208" spans="1:17" s="4" customFormat="1" ht="12" x14ac:dyDescent="0.3">
      <c r="A208" s="4">
        <v>207</v>
      </c>
      <c r="B208" s="4" t="s">
        <v>671</v>
      </c>
      <c r="C208" s="5">
        <v>44703</v>
      </c>
      <c r="D208" s="5">
        <v>44708</v>
      </c>
      <c r="E208" s="9">
        <f t="shared" si="3"/>
        <v>2022</v>
      </c>
      <c r="F208" s="4" t="s">
        <v>39</v>
      </c>
      <c r="G208" s="4" t="s">
        <v>672</v>
      </c>
      <c r="H208" s="4" t="s">
        <v>673</v>
      </c>
      <c r="I208" s="4" t="s">
        <v>67</v>
      </c>
      <c r="J208" s="4" t="s">
        <v>111</v>
      </c>
      <c r="K208" s="4" t="s">
        <v>111</v>
      </c>
      <c r="L208" s="4" t="s">
        <v>29</v>
      </c>
      <c r="M208" s="4" t="s">
        <v>90</v>
      </c>
      <c r="N208" s="4">
        <v>1412.6</v>
      </c>
      <c r="O208" s="4">
        <v>4</v>
      </c>
      <c r="P208" s="4">
        <v>0</v>
      </c>
      <c r="Q208" s="4">
        <v>262.85000000000002</v>
      </c>
    </row>
    <row r="209" spans="1:17" s="4" customFormat="1" ht="12" x14ac:dyDescent="0.3">
      <c r="A209" s="4">
        <v>208</v>
      </c>
      <c r="B209" s="4" t="s">
        <v>674</v>
      </c>
      <c r="C209" s="5">
        <v>45075</v>
      </c>
      <c r="D209" s="5">
        <v>45081</v>
      </c>
      <c r="E209" s="9">
        <f t="shared" si="3"/>
        <v>2023</v>
      </c>
      <c r="F209" s="4" t="s">
        <v>59</v>
      </c>
      <c r="G209" s="4" t="s">
        <v>675</v>
      </c>
      <c r="H209" s="4" t="s">
        <v>676</v>
      </c>
      <c r="I209" s="4" t="s">
        <v>28</v>
      </c>
      <c r="J209" s="4" t="s">
        <v>106</v>
      </c>
      <c r="K209" s="4" t="s">
        <v>106</v>
      </c>
      <c r="L209" s="4" t="s">
        <v>22</v>
      </c>
      <c r="M209" s="4" t="s">
        <v>54</v>
      </c>
      <c r="N209" s="4">
        <v>247.37</v>
      </c>
      <c r="O209" s="4">
        <v>10</v>
      </c>
      <c r="P209" s="4">
        <v>0</v>
      </c>
      <c r="Q209" s="4">
        <v>13.86</v>
      </c>
    </row>
    <row r="210" spans="1:17" s="4" customFormat="1" ht="12" x14ac:dyDescent="0.3">
      <c r="A210" s="4">
        <v>209</v>
      </c>
      <c r="B210" s="4" t="s">
        <v>677</v>
      </c>
      <c r="C210" s="5">
        <v>44711</v>
      </c>
      <c r="D210" s="5">
        <v>44715</v>
      </c>
      <c r="E210" s="9">
        <f t="shared" si="3"/>
        <v>2022</v>
      </c>
      <c r="F210" s="4" t="s">
        <v>39</v>
      </c>
      <c r="G210" s="4" t="s">
        <v>678</v>
      </c>
      <c r="H210" s="4" t="s">
        <v>679</v>
      </c>
      <c r="I210" s="4" t="s">
        <v>28</v>
      </c>
      <c r="J210" s="4" t="s">
        <v>106</v>
      </c>
      <c r="K210" s="4" t="s">
        <v>106</v>
      </c>
      <c r="L210" s="4" t="s">
        <v>36</v>
      </c>
      <c r="M210" s="4" t="s">
        <v>37</v>
      </c>
      <c r="N210" s="4">
        <v>21.89</v>
      </c>
      <c r="O210" s="4">
        <v>2</v>
      </c>
      <c r="P210" s="4">
        <v>0.2</v>
      </c>
      <c r="Q210" s="4">
        <v>2.77</v>
      </c>
    </row>
    <row r="211" spans="1:17" s="4" customFormat="1" ht="12" x14ac:dyDescent="0.3">
      <c r="A211" s="4">
        <v>210</v>
      </c>
      <c r="B211" s="4" t="s">
        <v>680</v>
      </c>
      <c r="C211" s="5">
        <v>45159</v>
      </c>
      <c r="D211" s="5">
        <v>45160</v>
      </c>
      <c r="E211" s="9">
        <f t="shared" si="3"/>
        <v>2023</v>
      </c>
      <c r="F211" s="4" t="s">
        <v>25</v>
      </c>
      <c r="G211" s="4" t="s">
        <v>681</v>
      </c>
      <c r="H211" s="4" t="s">
        <v>682</v>
      </c>
      <c r="I211" s="4" t="s">
        <v>28</v>
      </c>
      <c r="J211" s="4" t="s">
        <v>47</v>
      </c>
      <c r="K211" s="4" t="s">
        <v>47</v>
      </c>
      <c r="L211" s="4" t="s">
        <v>29</v>
      </c>
      <c r="M211" s="4" t="s">
        <v>107</v>
      </c>
      <c r="N211" s="4">
        <v>60.85</v>
      </c>
      <c r="O211" s="4">
        <v>2</v>
      </c>
      <c r="P211" s="4">
        <v>0</v>
      </c>
      <c r="Q211" s="4">
        <v>1.36</v>
      </c>
    </row>
    <row r="212" spans="1:17" s="4" customFormat="1" ht="12" x14ac:dyDescent="0.3">
      <c r="A212" s="4">
        <v>211</v>
      </c>
      <c r="B212" s="4" t="s">
        <v>683</v>
      </c>
      <c r="C212" s="5">
        <v>45359</v>
      </c>
      <c r="D212" s="5">
        <v>45366</v>
      </c>
      <c r="E212" s="9">
        <f t="shared" si="3"/>
        <v>2024</v>
      </c>
      <c r="F212" s="4" t="s">
        <v>25</v>
      </c>
      <c r="G212" s="4" t="s">
        <v>684</v>
      </c>
      <c r="H212" s="4" t="s">
        <v>685</v>
      </c>
      <c r="I212" s="4" t="s">
        <v>28</v>
      </c>
      <c r="J212" s="4" t="s">
        <v>111</v>
      </c>
      <c r="K212" s="4" t="s">
        <v>111</v>
      </c>
      <c r="L212" s="4" t="s">
        <v>22</v>
      </c>
      <c r="M212" s="4" t="s">
        <v>54</v>
      </c>
      <c r="N212" s="4">
        <v>710.68</v>
      </c>
      <c r="O212" s="4">
        <v>3</v>
      </c>
      <c r="P212" s="4">
        <v>0.2</v>
      </c>
      <c r="Q212" s="4">
        <v>-13.58</v>
      </c>
    </row>
    <row r="213" spans="1:17" s="4" customFormat="1" ht="12" x14ac:dyDescent="0.3">
      <c r="A213" s="4">
        <v>212</v>
      </c>
      <c r="B213" s="4" t="s">
        <v>686</v>
      </c>
      <c r="C213" s="5">
        <v>44939</v>
      </c>
      <c r="D213" s="5">
        <v>44945</v>
      </c>
      <c r="E213" s="9">
        <f t="shared" si="3"/>
        <v>2023</v>
      </c>
      <c r="F213" s="4" t="s">
        <v>17</v>
      </c>
      <c r="G213" s="4" t="s">
        <v>687</v>
      </c>
      <c r="H213" s="4" t="s">
        <v>688</v>
      </c>
      <c r="I213" s="4" t="s">
        <v>28</v>
      </c>
      <c r="J213" s="4" t="s">
        <v>111</v>
      </c>
      <c r="K213" s="4" t="s">
        <v>111</v>
      </c>
      <c r="L213" s="4" t="s">
        <v>29</v>
      </c>
      <c r="M213" s="4" t="s">
        <v>30</v>
      </c>
      <c r="N213" s="4">
        <v>316.58999999999997</v>
      </c>
      <c r="O213" s="4">
        <v>6</v>
      </c>
      <c r="P213" s="4">
        <v>0.15</v>
      </c>
      <c r="Q213" s="4">
        <v>56.36</v>
      </c>
    </row>
    <row r="214" spans="1:17" s="4" customFormat="1" ht="12" x14ac:dyDescent="0.3">
      <c r="A214" s="4">
        <v>213</v>
      </c>
      <c r="B214" s="4" t="s">
        <v>689</v>
      </c>
      <c r="C214" s="5">
        <v>45594</v>
      </c>
      <c r="D214" s="5">
        <v>45597</v>
      </c>
      <c r="E214" s="9">
        <f t="shared" si="3"/>
        <v>2024</v>
      </c>
      <c r="F214" s="4" t="s">
        <v>17</v>
      </c>
      <c r="G214" s="4" t="s">
        <v>690</v>
      </c>
      <c r="H214" s="4" t="s">
        <v>691</v>
      </c>
      <c r="I214" s="4" t="s">
        <v>28</v>
      </c>
      <c r="J214" s="4" t="s">
        <v>34</v>
      </c>
      <c r="K214" s="4" t="s">
        <v>35</v>
      </c>
      <c r="L214" s="4" t="s">
        <v>36</v>
      </c>
      <c r="M214" s="4" t="s">
        <v>71</v>
      </c>
      <c r="N214" s="4">
        <v>364.86</v>
      </c>
      <c r="O214" s="4">
        <v>1</v>
      </c>
      <c r="P214" s="4">
        <v>0.2</v>
      </c>
      <c r="Q214" s="4">
        <v>16.100000000000001</v>
      </c>
    </row>
    <row r="215" spans="1:17" s="4" customFormat="1" ht="12" x14ac:dyDescent="0.3">
      <c r="A215" s="4">
        <v>214</v>
      </c>
      <c r="B215" s="4" t="s">
        <v>692</v>
      </c>
      <c r="C215" s="5">
        <v>44669</v>
      </c>
      <c r="D215" s="5">
        <v>44674</v>
      </c>
      <c r="E215" s="9">
        <f t="shared" si="3"/>
        <v>2022</v>
      </c>
      <c r="F215" s="4" t="s">
        <v>39</v>
      </c>
      <c r="G215" s="4" t="s">
        <v>693</v>
      </c>
      <c r="H215" s="4" t="s">
        <v>694</v>
      </c>
      <c r="I215" s="4" t="s">
        <v>67</v>
      </c>
      <c r="J215" s="4" t="s">
        <v>62</v>
      </c>
      <c r="K215" s="4" t="s">
        <v>63</v>
      </c>
      <c r="L215" s="4" t="s">
        <v>36</v>
      </c>
      <c r="M215" s="4" t="s">
        <v>138</v>
      </c>
      <c r="N215" s="4">
        <v>706.17</v>
      </c>
      <c r="O215" s="4">
        <v>1</v>
      </c>
      <c r="P215" s="4">
        <v>0</v>
      </c>
      <c r="Q215" s="4">
        <v>42.2</v>
      </c>
    </row>
    <row r="216" spans="1:17" s="4" customFormat="1" ht="12" x14ac:dyDescent="0.3">
      <c r="A216" s="4">
        <v>215</v>
      </c>
      <c r="B216" s="4" t="s">
        <v>695</v>
      </c>
      <c r="C216" s="5">
        <v>45310</v>
      </c>
      <c r="D216" s="5">
        <v>45311</v>
      </c>
      <c r="E216" s="9">
        <f t="shared" si="3"/>
        <v>2024</v>
      </c>
      <c r="F216" s="4" t="s">
        <v>17</v>
      </c>
      <c r="G216" s="4" t="s">
        <v>696</v>
      </c>
      <c r="H216" s="4" t="s">
        <v>697</v>
      </c>
      <c r="I216" s="4" t="s">
        <v>28</v>
      </c>
      <c r="J216" s="4" t="s">
        <v>52</v>
      </c>
      <c r="K216" s="4" t="s">
        <v>53</v>
      </c>
      <c r="L216" s="4" t="s">
        <v>22</v>
      </c>
      <c r="M216" s="4" t="s">
        <v>134</v>
      </c>
      <c r="N216" s="4">
        <v>250.44</v>
      </c>
      <c r="O216" s="4">
        <v>2</v>
      </c>
      <c r="P216" s="4">
        <v>0.15</v>
      </c>
      <c r="Q216" s="4">
        <v>52.59</v>
      </c>
    </row>
    <row r="217" spans="1:17" s="4" customFormat="1" ht="12" x14ac:dyDescent="0.3">
      <c r="A217" s="4">
        <v>216</v>
      </c>
      <c r="B217" s="4" t="s">
        <v>698</v>
      </c>
      <c r="C217" s="5">
        <v>44471</v>
      </c>
      <c r="D217" s="5">
        <v>44474</v>
      </c>
      <c r="E217" s="9">
        <f t="shared" si="3"/>
        <v>2021</v>
      </c>
      <c r="F217" s="4" t="s">
        <v>17</v>
      </c>
      <c r="G217" s="4" t="s">
        <v>699</v>
      </c>
      <c r="H217" s="4" t="s">
        <v>700</v>
      </c>
      <c r="I217" s="4" t="s">
        <v>67</v>
      </c>
      <c r="J217" s="4" t="s">
        <v>42</v>
      </c>
      <c r="K217" s="4" t="s">
        <v>43</v>
      </c>
      <c r="L217" s="4" t="s">
        <v>22</v>
      </c>
      <c r="M217" s="4" t="s">
        <v>23</v>
      </c>
      <c r="N217" s="4">
        <v>734.64</v>
      </c>
      <c r="O217" s="4">
        <v>10</v>
      </c>
      <c r="P217" s="4">
        <v>0.2</v>
      </c>
      <c r="Q217" s="4">
        <v>135.86000000000001</v>
      </c>
    </row>
    <row r="218" spans="1:17" s="4" customFormat="1" ht="12" x14ac:dyDescent="0.3">
      <c r="A218" s="4">
        <v>217</v>
      </c>
      <c r="B218" s="4" t="s">
        <v>701</v>
      </c>
      <c r="C218" s="5">
        <v>44496</v>
      </c>
      <c r="D218" s="5">
        <v>44503</v>
      </c>
      <c r="E218" s="9">
        <f t="shared" si="3"/>
        <v>2021</v>
      </c>
      <c r="F218" s="4" t="s">
        <v>17</v>
      </c>
      <c r="G218" s="4" t="s">
        <v>702</v>
      </c>
      <c r="H218" s="4" t="s">
        <v>703</v>
      </c>
      <c r="I218" s="4" t="s">
        <v>67</v>
      </c>
      <c r="J218" s="4" t="s">
        <v>106</v>
      </c>
      <c r="K218" s="4" t="s">
        <v>106</v>
      </c>
      <c r="L218" s="4" t="s">
        <v>36</v>
      </c>
      <c r="M218" s="4" t="s">
        <v>138</v>
      </c>
      <c r="N218" s="4">
        <v>167.88</v>
      </c>
      <c r="O218" s="4">
        <v>7</v>
      </c>
      <c r="P218" s="4">
        <v>0.1</v>
      </c>
      <c r="Q218" s="4">
        <v>12.78</v>
      </c>
    </row>
    <row r="219" spans="1:17" s="4" customFormat="1" ht="12" x14ac:dyDescent="0.3">
      <c r="A219" s="4">
        <v>218</v>
      </c>
      <c r="B219" s="4" t="s">
        <v>704</v>
      </c>
      <c r="C219" s="5">
        <v>45204</v>
      </c>
      <c r="D219" s="5">
        <v>45209</v>
      </c>
      <c r="E219" s="9">
        <f t="shared" si="3"/>
        <v>2023</v>
      </c>
      <c r="F219" s="4" t="s">
        <v>25</v>
      </c>
      <c r="G219" s="4" t="s">
        <v>705</v>
      </c>
      <c r="H219" s="4" t="s">
        <v>706</v>
      </c>
      <c r="I219" s="4" t="s">
        <v>67</v>
      </c>
      <c r="J219" s="4" t="s">
        <v>62</v>
      </c>
      <c r="K219" s="4" t="s">
        <v>63</v>
      </c>
      <c r="L219" s="4" t="s">
        <v>22</v>
      </c>
      <c r="M219" s="4" t="s">
        <v>134</v>
      </c>
      <c r="N219" s="4">
        <v>1487.24</v>
      </c>
      <c r="O219" s="4">
        <v>5</v>
      </c>
      <c r="P219" s="4">
        <v>0.2</v>
      </c>
      <c r="Q219" s="4">
        <v>131.71</v>
      </c>
    </row>
    <row r="220" spans="1:17" s="4" customFormat="1" ht="12" x14ac:dyDescent="0.3">
      <c r="A220" s="4">
        <v>219</v>
      </c>
      <c r="B220" s="4" t="s">
        <v>707</v>
      </c>
      <c r="C220" s="5">
        <v>45257</v>
      </c>
      <c r="D220" s="5">
        <v>45262</v>
      </c>
      <c r="E220" s="9">
        <f t="shared" si="3"/>
        <v>2023</v>
      </c>
      <c r="F220" s="4" t="s">
        <v>17</v>
      </c>
      <c r="G220" s="4" t="s">
        <v>708</v>
      </c>
      <c r="H220" s="4" t="s">
        <v>709</v>
      </c>
      <c r="I220" s="4" t="s">
        <v>67</v>
      </c>
      <c r="J220" s="4" t="s">
        <v>52</v>
      </c>
      <c r="K220" s="4" t="s">
        <v>53</v>
      </c>
      <c r="L220" s="4" t="s">
        <v>36</v>
      </c>
      <c r="M220" s="4" t="s">
        <v>138</v>
      </c>
      <c r="N220" s="4">
        <v>453.66</v>
      </c>
      <c r="O220" s="4">
        <v>8</v>
      </c>
      <c r="P220" s="4">
        <v>0.15</v>
      </c>
      <c r="Q220" s="4">
        <v>47.09</v>
      </c>
    </row>
    <row r="221" spans="1:17" s="4" customFormat="1" ht="12" x14ac:dyDescent="0.3">
      <c r="A221" s="4">
        <v>220</v>
      </c>
      <c r="B221" s="4" t="s">
        <v>710</v>
      </c>
      <c r="C221" s="5">
        <v>45319</v>
      </c>
      <c r="D221" s="5">
        <v>45323</v>
      </c>
      <c r="E221" s="9">
        <f t="shared" si="3"/>
        <v>2024</v>
      </c>
      <c r="F221" s="4" t="s">
        <v>25</v>
      </c>
      <c r="G221" s="4" t="s">
        <v>711</v>
      </c>
      <c r="H221" s="4" t="s">
        <v>712</v>
      </c>
      <c r="I221" s="4" t="s">
        <v>28</v>
      </c>
      <c r="J221" s="4" t="s">
        <v>79</v>
      </c>
      <c r="K221" s="4" t="s">
        <v>80</v>
      </c>
      <c r="L221" s="4" t="s">
        <v>36</v>
      </c>
      <c r="M221" s="4" t="s">
        <v>118</v>
      </c>
      <c r="N221" s="4">
        <v>997.92</v>
      </c>
      <c r="O221" s="4">
        <v>2</v>
      </c>
      <c r="P221" s="4">
        <v>0.2</v>
      </c>
      <c r="Q221" s="4">
        <v>81.8</v>
      </c>
    </row>
    <row r="222" spans="1:17" s="4" customFormat="1" ht="12" x14ac:dyDescent="0.3">
      <c r="A222" s="4">
        <v>221</v>
      </c>
      <c r="B222" s="4" t="s">
        <v>713</v>
      </c>
      <c r="C222" s="5">
        <v>45305</v>
      </c>
      <c r="D222" s="5">
        <v>45308</v>
      </c>
      <c r="E222" s="9">
        <f t="shared" si="3"/>
        <v>2024</v>
      </c>
      <c r="F222" s="4" t="s">
        <v>39</v>
      </c>
      <c r="G222" s="4" t="s">
        <v>714</v>
      </c>
      <c r="H222" s="4" t="s">
        <v>715</v>
      </c>
      <c r="I222" s="4" t="s">
        <v>20</v>
      </c>
      <c r="J222" s="4" t="s">
        <v>47</v>
      </c>
      <c r="K222" s="4" t="s">
        <v>47</v>
      </c>
      <c r="L222" s="4" t="s">
        <v>36</v>
      </c>
      <c r="M222" s="4" t="s">
        <v>118</v>
      </c>
      <c r="N222" s="4">
        <v>1275.32</v>
      </c>
      <c r="O222" s="4">
        <v>1</v>
      </c>
      <c r="P222" s="4">
        <v>0.1</v>
      </c>
      <c r="Q222" s="4">
        <v>209.06</v>
      </c>
    </row>
    <row r="223" spans="1:17" s="4" customFormat="1" ht="12" x14ac:dyDescent="0.3">
      <c r="A223" s="4">
        <v>222</v>
      </c>
      <c r="B223" s="4" t="s">
        <v>716</v>
      </c>
      <c r="C223" s="5">
        <v>45504</v>
      </c>
      <c r="D223" s="5">
        <v>45505</v>
      </c>
      <c r="E223" s="9">
        <f t="shared" si="3"/>
        <v>2024</v>
      </c>
      <c r="F223" s="4" t="s">
        <v>59</v>
      </c>
      <c r="G223" s="4" t="s">
        <v>717</v>
      </c>
      <c r="H223" s="4" t="s">
        <v>718</v>
      </c>
      <c r="I223" s="4" t="s">
        <v>28</v>
      </c>
      <c r="J223" s="4" t="s">
        <v>21</v>
      </c>
      <c r="K223" s="4" t="s">
        <v>26647</v>
      </c>
      <c r="L223" s="4" t="s">
        <v>22</v>
      </c>
      <c r="M223" s="4" t="s">
        <v>75</v>
      </c>
      <c r="N223" s="4">
        <v>1099.93</v>
      </c>
      <c r="O223" s="4">
        <v>10</v>
      </c>
      <c r="P223" s="4">
        <v>0.2</v>
      </c>
      <c r="Q223" s="4">
        <v>86.2</v>
      </c>
    </row>
    <row r="224" spans="1:17" s="4" customFormat="1" ht="12" x14ac:dyDescent="0.3">
      <c r="A224" s="4">
        <v>223</v>
      </c>
      <c r="B224" s="4" t="s">
        <v>719</v>
      </c>
      <c r="C224" s="5">
        <v>45766</v>
      </c>
      <c r="D224" s="5">
        <v>45772</v>
      </c>
      <c r="E224" s="9">
        <f t="shared" si="3"/>
        <v>2025</v>
      </c>
      <c r="F224" s="4" t="s">
        <v>59</v>
      </c>
      <c r="G224" s="4" t="s">
        <v>720</v>
      </c>
      <c r="H224" s="4" t="s">
        <v>721</v>
      </c>
      <c r="I224" s="4" t="s">
        <v>20</v>
      </c>
      <c r="J224" s="4" t="s">
        <v>106</v>
      </c>
      <c r="K224" s="4" t="s">
        <v>106</v>
      </c>
      <c r="L224" s="4" t="s">
        <v>22</v>
      </c>
      <c r="M224" s="4" t="s">
        <v>134</v>
      </c>
      <c r="N224" s="4">
        <v>1072.06</v>
      </c>
      <c r="O224" s="4">
        <v>3</v>
      </c>
      <c r="P224" s="4">
        <v>0.1</v>
      </c>
      <c r="Q224" s="4">
        <v>144.87</v>
      </c>
    </row>
    <row r="225" spans="1:17" s="4" customFormat="1" ht="12" x14ac:dyDescent="0.3">
      <c r="A225" s="4">
        <v>224</v>
      </c>
      <c r="B225" s="4" t="s">
        <v>722</v>
      </c>
      <c r="C225" s="5">
        <v>44535</v>
      </c>
      <c r="D225" s="5">
        <v>44537</v>
      </c>
      <c r="E225" s="9">
        <f t="shared" si="3"/>
        <v>2021</v>
      </c>
      <c r="F225" s="4" t="s">
        <v>17</v>
      </c>
      <c r="G225" s="4" t="s">
        <v>723</v>
      </c>
      <c r="H225" s="4" t="s">
        <v>724</v>
      </c>
      <c r="I225" s="4" t="s">
        <v>28</v>
      </c>
      <c r="J225" s="4" t="s">
        <v>52</v>
      </c>
      <c r="K225" s="4" t="s">
        <v>53</v>
      </c>
      <c r="L225" s="4" t="s">
        <v>36</v>
      </c>
      <c r="M225" s="4" t="s">
        <v>71</v>
      </c>
      <c r="N225" s="4">
        <v>929.34</v>
      </c>
      <c r="O225" s="4">
        <v>2</v>
      </c>
      <c r="P225" s="4">
        <v>0.15</v>
      </c>
      <c r="Q225" s="4">
        <v>150.86000000000001</v>
      </c>
    </row>
    <row r="226" spans="1:17" s="4" customFormat="1" ht="12" x14ac:dyDescent="0.3">
      <c r="A226" s="4">
        <v>225</v>
      </c>
      <c r="B226" s="4" t="s">
        <v>725</v>
      </c>
      <c r="C226" s="5">
        <v>45597</v>
      </c>
      <c r="D226" s="5">
        <v>45604</v>
      </c>
      <c r="E226" s="9">
        <f t="shared" si="3"/>
        <v>2024</v>
      </c>
      <c r="F226" s="4" t="s">
        <v>59</v>
      </c>
      <c r="G226" s="4" t="s">
        <v>726</v>
      </c>
      <c r="H226" s="4" t="s">
        <v>727</v>
      </c>
      <c r="I226" s="4" t="s">
        <v>20</v>
      </c>
      <c r="J226" s="4" t="s">
        <v>47</v>
      </c>
      <c r="K226" s="4" t="s">
        <v>47</v>
      </c>
      <c r="L226" s="4" t="s">
        <v>36</v>
      </c>
      <c r="M226" s="4" t="s">
        <v>138</v>
      </c>
      <c r="N226" s="4">
        <v>1421.2</v>
      </c>
      <c r="O226" s="4">
        <v>3</v>
      </c>
      <c r="P226" s="4">
        <v>0</v>
      </c>
      <c r="Q226" s="4">
        <v>21.81</v>
      </c>
    </row>
    <row r="227" spans="1:17" s="4" customFormat="1" ht="12" x14ac:dyDescent="0.3">
      <c r="A227" s="4">
        <v>226</v>
      </c>
      <c r="B227" s="4" t="s">
        <v>728</v>
      </c>
      <c r="C227" s="5">
        <v>45437</v>
      </c>
      <c r="D227" s="5">
        <v>45440</v>
      </c>
      <c r="E227" s="9">
        <f t="shared" si="3"/>
        <v>2024</v>
      </c>
      <c r="F227" s="4" t="s">
        <v>39</v>
      </c>
      <c r="G227" s="4" t="s">
        <v>729</v>
      </c>
      <c r="H227" s="4" t="s">
        <v>730</v>
      </c>
      <c r="I227" s="4" t="s">
        <v>28</v>
      </c>
      <c r="J227" s="4" t="s">
        <v>34</v>
      </c>
      <c r="K227" s="4" t="s">
        <v>35</v>
      </c>
      <c r="L227" s="4" t="s">
        <v>22</v>
      </c>
      <c r="M227" s="4" t="s">
        <v>54</v>
      </c>
      <c r="N227" s="4">
        <v>311.45999999999998</v>
      </c>
      <c r="O227" s="4">
        <v>10</v>
      </c>
      <c r="P227" s="4">
        <v>0.15</v>
      </c>
      <c r="Q227" s="4">
        <v>69.03</v>
      </c>
    </row>
    <row r="228" spans="1:17" s="4" customFormat="1" ht="12" x14ac:dyDescent="0.3">
      <c r="A228" s="4">
        <v>227</v>
      </c>
      <c r="B228" s="4" t="s">
        <v>731</v>
      </c>
      <c r="C228" s="5">
        <v>45677</v>
      </c>
      <c r="D228" s="5">
        <v>45684</v>
      </c>
      <c r="E228" s="9">
        <f t="shared" si="3"/>
        <v>2025</v>
      </c>
      <c r="F228" s="4" t="s">
        <v>25</v>
      </c>
      <c r="G228" s="4" t="s">
        <v>732</v>
      </c>
      <c r="H228" s="4" t="s">
        <v>733</v>
      </c>
      <c r="I228" s="4" t="s">
        <v>67</v>
      </c>
      <c r="J228" s="4" t="s">
        <v>42</v>
      </c>
      <c r="K228" s="4" t="s">
        <v>43</v>
      </c>
      <c r="L228" s="4" t="s">
        <v>36</v>
      </c>
      <c r="M228" s="4" t="s">
        <v>37</v>
      </c>
      <c r="N228" s="4">
        <v>904.92</v>
      </c>
      <c r="O228" s="4">
        <v>8</v>
      </c>
      <c r="P228" s="4">
        <v>0.1</v>
      </c>
      <c r="Q228" s="4">
        <v>221.61</v>
      </c>
    </row>
    <row r="229" spans="1:17" s="4" customFormat="1" ht="12" x14ac:dyDescent="0.3">
      <c r="A229" s="4">
        <v>228</v>
      </c>
      <c r="B229" s="4" t="s">
        <v>734</v>
      </c>
      <c r="C229" s="5">
        <v>45386</v>
      </c>
      <c r="D229" s="5">
        <v>45389</v>
      </c>
      <c r="E229" s="9">
        <f t="shared" si="3"/>
        <v>2024</v>
      </c>
      <c r="F229" s="4" t="s">
        <v>39</v>
      </c>
      <c r="G229" s="4" t="s">
        <v>735</v>
      </c>
      <c r="H229" s="4" t="s">
        <v>736</v>
      </c>
      <c r="I229" s="4" t="s">
        <v>20</v>
      </c>
      <c r="J229" s="4" t="s">
        <v>42</v>
      </c>
      <c r="K229" s="4" t="s">
        <v>43</v>
      </c>
      <c r="L229" s="4" t="s">
        <v>22</v>
      </c>
      <c r="M229" s="4" t="s">
        <v>75</v>
      </c>
      <c r="N229" s="4">
        <v>1210.29</v>
      </c>
      <c r="O229" s="4">
        <v>7</v>
      </c>
      <c r="P229" s="4">
        <v>0</v>
      </c>
      <c r="Q229" s="4">
        <v>301.83999999999997</v>
      </c>
    </row>
    <row r="230" spans="1:17" s="4" customFormat="1" ht="12" x14ac:dyDescent="0.3">
      <c r="A230" s="4">
        <v>229</v>
      </c>
      <c r="B230" s="4" t="s">
        <v>737</v>
      </c>
      <c r="C230" s="5">
        <v>45181</v>
      </c>
      <c r="D230" s="5">
        <v>45188</v>
      </c>
      <c r="E230" s="9">
        <f t="shared" si="3"/>
        <v>2023</v>
      </c>
      <c r="F230" s="4" t="s">
        <v>17</v>
      </c>
      <c r="G230" s="4" t="s">
        <v>738</v>
      </c>
      <c r="H230" s="4" t="s">
        <v>739</v>
      </c>
      <c r="I230" s="4" t="s">
        <v>28</v>
      </c>
      <c r="J230" s="4" t="s">
        <v>111</v>
      </c>
      <c r="K230" s="4" t="s">
        <v>111</v>
      </c>
      <c r="L230" s="4" t="s">
        <v>29</v>
      </c>
      <c r="M230" s="4" t="s">
        <v>48</v>
      </c>
      <c r="N230" s="4">
        <v>1140.9100000000001</v>
      </c>
      <c r="O230" s="4">
        <v>1</v>
      </c>
      <c r="P230" s="4">
        <v>0</v>
      </c>
      <c r="Q230" s="4">
        <v>259.74</v>
      </c>
    </row>
    <row r="231" spans="1:17" s="4" customFormat="1" ht="12" x14ac:dyDescent="0.3">
      <c r="A231" s="4">
        <v>230</v>
      </c>
      <c r="B231" s="4" t="s">
        <v>740</v>
      </c>
      <c r="C231" s="5">
        <v>45267</v>
      </c>
      <c r="D231" s="5">
        <v>45271</v>
      </c>
      <c r="E231" s="9">
        <f t="shared" si="3"/>
        <v>2023</v>
      </c>
      <c r="F231" s="4" t="s">
        <v>17</v>
      </c>
      <c r="G231" s="4" t="s">
        <v>741</v>
      </c>
      <c r="H231" s="4" t="s">
        <v>742</v>
      </c>
      <c r="I231" s="4" t="s">
        <v>20</v>
      </c>
      <c r="J231" s="4" t="s">
        <v>106</v>
      </c>
      <c r="K231" s="4" t="s">
        <v>106</v>
      </c>
      <c r="L231" s="4" t="s">
        <v>29</v>
      </c>
      <c r="M231" s="4" t="s">
        <v>48</v>
      </c>
      <c r="N231" s="4">
        <v>531.64</v>
      </c>
      <c r="O231" s="4">
        <v>8</v>
      </c>
      <c r="P231" s="4">
        <v>0.2</v>
      </c>
      <c r="Q231" s="4">
        <v>66.739999999999995</v>
      </c>
    </row>
    <row r="232" spans="1:17" s="4" customFormat="1" ht="12" x14ac:dyDescent="0.3">
      <c r="A232" s="4">
        <v>231</v>
      </c>
      <c r="B232" s="4" t="s">
        <v>743</v>
      </c>
      <c r="C232" s="5">
        <v>45643</v>
      </c>
      <c r="D232" s="5">
        <v>45645</v>
      </c>
      <c r="E232" s="9">
        <f t="shared" si="3"/>
        <v>2024</v>
      </c>
      <c r="F232" s="4" t="s">
        <v>39</v>
      </c>
      <c r="G232" s="4" t="s">
        <v>744</v>
      </c>
      <c r="H232" s="4" t="s">
        <v>745</v>
      </c>
      <c r="I232" s="4" t="s">
        <v>67</v>
      </c>
      <c r="J232" s="4" t="s">
        <v>34</v>
      </c>
      <c r="K232" s="4" t="s">
        <v>35</v>
      </c>
      <c r="L232" s="4" t="s">
        <v>22</v>
      </c>
      <c r="M232" s="4" t="s">
        <v>23</v>
      </c>
      <c r="N232" s="4">
        <v>395.15</v>
      </c>
      <c r="O232" s="4">
        <v>4</v>
      </c>
      <c r="P232" s="4">
        <v>0.1</v>
      </c>
      <c r="Q232" s="4">
        <v>60.22</v>
      </c>
    </row>
    <row r="233" spans="1:17" s="4" customFormat="1" ht="12" x14ac:dyDescent="0.3">
      <c r="A233" s="4">
        <v>232</v>
      </c>
      <c r="B233" s="4" t="s">
        <v>746</v>
      </c>
      <c r="C233" s="5">
        <v>44434</v>
      </c>
      <c r="D233" s="5">
        <v>44436</v>
      </c>
      <c r="E233" s="9">
        <f t="shared" si="3"/>
        <v>2021</v>
      </c>
      <c r="F233" s="4" t="s">
        <v>17</v>
      </c>
      <c r="G233" s="4" t="s">
        <v>747</v>
      </c>
      <c r="H233" s="4" t="s">
        <v>748</v>
      </c>
      <c r="I233" s="4" t="s">
        <v>28</v>
      </c>
      <c r="J233" s="4" t="s">
        <v>52</v>
      </c>
      <c r="K233" s="4" t="s">
        <v>53</v>
      </c>
      <c r="L233" s="4" t="s">
        <v>29</v>
      </c>
      <c r="M233" s="4" t="s">
        <v>48</v>
      </c>
      <c r="N233" s="4">
        <v>1099.97</v>
      </c>
      <c r="O233" s="4">
        <v>5</v>
      </c>
      <c r="P233" s="4">
        <v>0.2</v>
      </c>
      <c r="Q233" s="4">
        <v>204.05</v>
      </c>
    </row>
    <row r="234" spans="1:17" s="4" customFormat="1" ht="12" x14ac:dyDescent="0.3">
      <c r="A234" s="4">
        <v>233</v>
      </c>
      <c r="B234" s="4" t="s">
        <v>749</v>
      </c>
      <c r="C234" s="5">
        <v>45734</v>
      </c>
      <c r="D234" s="5">
        <v>45740</v>
      </c>
      <c r="E234" s="9">
        <f t="shared" si="3"/>
        <v>2025</v>
      </c>
      <c r="F234" s="4" t="s">
        <v>17</v>
      </c>
      <c r="G234" s="4" t="s">
        <v>750</v>
      </c>
      <c r="H234" s="4" t="s">
        <v>751</v>
      </c>
      <c r="I234" s="4" t="s">
        <v>67</v>
      </c>
      <c r="J234" s="4" t="s">
        <v>42</v>
      </c>
      <c r="K234" s="4" t="s">
        <v>43</v>
      </c>
      <c r="L234" s="4" t="s">
        <v>29</v>
      </c>
      <c r="M234" s="4" t="s">
        <v>30</v>
      </c>
      <c r="N234" s="4">
        <v>1223.71</v>
      </c>
      <c r="O234" s="4">
        <v>5</v>
      </c>
      <c r="P234" s="4">
        <v>0</v>
      </c>
      <c r="Q234" s="4">
        <v>104.93</v>
      </c>
    </row>
    <row r="235" spans="1:17" s="4" customFormat="1" ht="12" x14ac:dyDescent="0.3">
      <c r="A235" s="4">
        <v>234</v>
      </c>
      <c r="B235" s="4" t="s">
        <v>752</v>
      </c>
      <c r="C235" s="5">
        <v>44596</v>
      </c>
      <c r="D235" s="5">
        <v>44599</v>
      </c>
      <c r="E235" s="9">
        <f t="shared" si="3"/>
        <v>2022</v>
      </c>
      <c r="F235" s="4" t="s">
        <v>59</v>
      </c>
      <c r="G235" s="4" t="s">
        <v>753</v>
      </c>
      <c r="H235" s="4" t="s">
        <v>754</v>
      </c>
      <c r="I235" s="4" t="s">
        <v>20</v>
      </c>
      <c r="J235" s="4" t="s">
        <v>42</v>
      </c>
      <c r="K235" s="4" t="s">
        <v>43</v>
      </c>
      <c r="L235" s="4" t="s">
        <v>36</v>
      </c>
      <c r="M235" s="4" t="s">
        <v>37</v>
      </c>
      <c r="N235" s="4">
        <v>1001.88</v>
      </c>
      <c r="O235" s="4">
        <v>8</v>
      </c>
      <c r="P235" s="4">
        <v>0.15</v>
      </c>
      <c r="Q235" s="4">
        <v>-14.3</v>
      </c>
    </row>
    <row r="236" spans="1:17" s="4" customFormat="1" ht="12" x14ac:dyDescent="0.3">
      <c r="A236" s="4">
        <v>235</v>
      </c>
      <c r="B236" s="4" t="s">
        <v>755</v>
      </c>
      <c r="C236" s="5">
        <v>44432</v>
      </c>
      <c r="D236" s="5">
        <v>44438</v>
      </c>
      <c r="E236" s="9">
        <f t="shared" si="3"/>
        <v>2021</v>
      </c>
      <c r="F236" s="4" t="s">
        <v>17</v>
      </c>
      <c r="G236" s="4" t="s">
        <v>756</v>
      </c>
      <c r="H236" s="4" t="s">
        <v>757</v>
      </c>
      <c r="I236" s="4" t="s">
        <v>20</v>
      </c>
      <c r="J236" s="4" t="s">
        <v>21</v>
      </c>
      <c r="K236" s="4" t="s">
        <v>26647</v>
      </c>
      <c r="L236" s="4" t="s">
        <v>36</v>
      </c>
      <c r="M236" s="4" t="s">
        <v>37</v>
      </c>
      <c r="N236" s="4">
        <v>479.89</v>
      </c>
      <c r="O236" s="4">
        <v>3</v>
      </c>
      <c r="P236" s="4">
        <v>0.1</v>
      </c>
      <c r="Q236" s="4">
        <v>85.48</v>
      </c>
    </row>
    <row r="237" spans="1:17" s="4" customFormat="1" ht="12" x14ac:dyDescent="0.3">
      <c r="A237" s="4">
        <v>236</v>
      </c>
      <c r="B237" s="4" t="s">
        <v>758</v>
      </c>
      <c r="C237" s="5">
        <v>45435</v>
      </c>
      <c r="D237" s="5">
        <v>45440</v>
      </c>
      <c r="E237" s="9">
        <f t="shared" si="3"/>
        <v>2024</v>
      </c>
      <c r="F237" s="4" t="s">
        <v>17</v>
      </c>
      <c r="G237" s="4" t="s">
        <v>759</v>
      </c>
      <c r="H237" s="4" t="s">
        <v>760</v>
      </c>
      <c r="I237" s="4" t="s">
        <v>20</v>
      </c>
      <c r="J237" s="4" t="s">
        <v>52</v>
      </c>
      <c r="K237" s="4" t="s">
        <v>53</v>
      </c>
      <c r="L237" s="4" t="s">
        <v>36</v>
      </c>
      <c r="M237" s="4" t="s">
        <v>118</v>
      </c>
      <c r="N237" s="4">
        <v>82.76</v>
      </c>
      <c r="O237" s="4">
        <v>8</v>
      </c>
      <c r="P237" s="4">
        <v>0.15</v>
      </c>
      <c r="Q237" s="4">
        <v>1.51</v>
      </c>
    </row>
    <row r="238" spans="1:17" s="4" customFormat="1" ht="12" x14ac:dyDescent="0.3">
      <c r="A238" s="4">
        <v>237</v>
      </c>
      <c r="B238" s="4" t="s">
        <v>761</v>
      </c>
      <c r="C238" s="5">
        <v>45695</v>
      </c>
      <c r="D238" s="5">
        <v>45696</v>
      </c>
      <c r="E238" s="9">
        <f t="shared" si="3"/>
        <v>2025</v>
      </c>
      <c r="F238" s="4" t="s">
        <v>17</v>
      </c>
      <c r="G238" s="4" t="s">
        <v>762</v>
      </c>
      <c r="H238" s="4" t="s">
        <v>763</v>
      </c>
      <c r="I238" s="4" t="s">
        <v>28</v>
      </c>
      <c r="J238" s="4" t="s">
        <v>111</v>
      </c>
      <c r="K238" s="4" t="s">
        <v>111</v>
      </c>
      <c r="L238" s="4" t="s">
        <v>22</v>
      </c>
      <c r="M238" s="4" t="s">
        <v>75</v>
      </c>
      <c r="N238" s="4">
        <v>282.61</v>
      </c>
      <c r="O238" s="4">
        <v>5</v>
      </c>
      <c r="P238" s="4">
        <v>0</v>
      </c>
      <c r="Q238" s="4">
        <v>27.43</v>
      </c>
    </row>
    <row r="239" spans="1:17" s="4" customFormat="1" ht="12" x14ac:dyDescent="0.3">
      <c r="A239" s="4">
        <v>238</v>
      </c>
      <c r="B239" s="4" t="s">
        <v>764</v>
      </c>
      <c r="C239" s="5">
        <v>45667</v>
      </c>
      <c r="D239" s="5">
        <v>45670</v>
      </c>
      <c r="E239" s="9">
        <f t="shared" si="3"/>
        <v>2025</v>
      </c>
      <c r="F239" s="4" t="s">
        <v>39</v>
      </c>
      <c r="G239" s="4" t="s">
        <v>765</v>
      </c>
      <c r="H239" s="4" t="s">
        <v>766</v>
      </c>
      <c r="I239" s="4" t="s">
        <v>67</v>
      </c>
      <c r="J239" s="4" t="s">
        <v>62</v>
      </c>
      <c r="K239" s="4" t="s">
        <v>63</v>
      </c>
      <c r="L239" s="4" t="s">
        <v>36</v>
      </c>
      <c r="M239" s="4" t="s">
        <v>71</v>
      </c>
      <c r="N239" s="4">
        <v>867.59</v>
      </c>
      <c r="O239" s="4">
        <v>10</v>
      </c>
      <c r="P239" s="4">
        <v>0</v>
      </c>
      <c r="Q239" s="4">
        <v>97.04</v>
      </c>
    </row>
    <row r="240" spans="1:17" s="4" customFormat="1" ht="12" x14ac:dyDescent="0.3">
      <c r="A240" s="4">
        <v>239</v>
      </c>
      <c r="B240" s="4" t="s">
        <v>767</v>
      </c>
      <c r="C240" s="5">
        <v>45626</v>
      </c>
      <c r="D240" s="5">
        <v>45627</v>
      </c>
      <c r="E240" s="9">
        <f t="shared" si="3"/>
        <v>2024</v>
      </c>
      <c r="F240" s="4" t="s">
        <v>59</v>
      </c>
      <c r="G240" s="4" t="s">
        <v>768</v>
      </c>
      <c r="H240" s="4" t="s">
        <v>769</v>
      </c>
      <c r="I240" s="4" t="s">
        <v>20</v>
      </c>
      <c r="J240" s="4" t="s">
        <v>34</v>
      </c>
      <c r="K240" s="4" t="s">
        <v>35</v>
      </c>
      <c r="L240" s="4" t="s">
        <v>22</v>
      </c>
      <c r="M240" s="4" t="s">
        <v>54</v>
      </c>
      <c r="N240" s="4">
        <v>1253.17</v>
      </c>
      <c r="O240" s="4">
        <v>10</v>
      </c>
      <c r="P240" s="4">
        <v>0.15</v>
      </c>
      <c r="Q240" s="4">
        <v>16.260000000000002</v>
      </c>
    </row>
    <row r="241" spans="1:17" s="4" customFormat="1" ht="12" x14ac:dyDescent="0.3">
      <c r="A241" s="4">
        <v>240</v>
      </c>
      <c r="B241" s="4" t="s">
        <v>770</v>
      </c>
      <c r="C241" s="5">
        <v>45437</v>
      </c>
      <c r="D241" s="5">
        <v>45438</v>
      </c>
      <c r="E241" s="9">
        <f t="shared" si="3"/>
        <v>2024</v>
      </c>
      <c r="F241" s="4" t="s">
        <v>17</v>
      </c>
      <c r="G241" s="4" t="s">
        <v>771</v>
      </c>
      <c r="H241" s="4" t="s">
        <v>772</v>
      </c>
      <c r="I241" s="4" t="s">
        <v>28</v>
      </c>
      <c r="J241" s="4" t="s">
        <v>62</v>
      </c>
      <c r="K241" s="4" t="s">
        <v>63</v>
      </c>
      <c r="L241" s="4" t="s">
        <v>22</v>
      </c>
      <c r="M241" s="4" t="s">
        <v>134</v>
      </c>
      <c r="N241" s="4">
        <v>1195.17</v>
      </c>
      <c r="O241" s="4">
        <v>8</v>
      </c>
      <c r="P241" s="4">
        <v>0</v>
      </c>
      <c r="Q241" s="4">
        <v>235.92</v>
      </c>
    </row>
    <row r="242" spans="1:17" s="4" customFormat="1" ht="12" x14ac:dyDescent="0.3">
      <c r="A242" s="4">
        <v>241</v>
      </c>
      <c r="B242" s="4" t="s">
        <v>773</v>
      </c>
      <c r="C242" s="5">
        <v>45239</v>
      </c>
      <c r="D242" s="5">
        <v>45246</v>
      </c>
      <c r="E242" s="9">
        <f t="shared" si="3"/>
        <v>2023</v>
      </c>
      <c r="F242" s="4" t="s">
        <v>25</v>
      </c>
      <c r="G242" s="4" t="s">
        <v>774</v>
      </c>
      <c r="H242" s="4" t="s">
        <v>775</v>
      </c>
      <c r="I242" s="4" t="s">
        <v>20</v>
      </c>
      <c r="J242" s="4" t="s">
        <v>47</v>
      </c>
      <c r="K242" s="4" t="s">
        <v>47</v>
      </c>
      <c r="L242" s="4" t="s">
        <v>29</v>
      </c>
      <c r="M242" s="4" t="s">
        <v>48</v>
      </c>
      <c r="N242" s="4">
        <v>104.93</v>
      </c>
      <c r="O242" s="4">
        <v>5</v>
      </c>
      <c r="P242" s="4">
        <v>0.15</v>
      </c>
      <c r="Q242" s="4">
        <v>4.2699999999999996</v>
      </c>
    </row>
    <row r="243" spans="1:17" s="4" customFormat="1" ht="12" x14ac:dyDescent="0.3">
      <c r="A243" s="4">
        <v>242</v>
      </c>
      <c r="B243" s="4" t="s">
        <v>776</v>
      </c>
      <c r="C243" s="5">
        <v>44538</v>
      </c>
      <c r="D243" s="5">
        <v>44541</v>
      </c>
      <c r="E243" s="9">
        <f t="shared" si="3"/>
        <v>2021</v>
      </c>
      <c r="F243" s="4" t="s">
        <v>59</v>
      </c>
      <c r="G243" s="4" t="s">
        <v>777</v>
      </c>
      <c r="H243" s="4" t="s">
        <v>778</v>
      </c>
      <c r="I243" s="4" t="s">
        <v>28</v>
      </c>
      <c r="J243" s="4" t="s">
        <v>62</v>
      </c>
      <c r="K243" s="4" t="s">
        <v>63</v>
      </c>
      <c r="L243" s="4" t="s">
        <v>36</v>
      </c>
      <c r="M243" s="4" t="s">
        <v>71</v>
      </c>
      <c r="N243" s="4">
        <v>869.39</v>
      </c>
      <c r="O243" s="4">
        <v>9</v>
      </c>
      <c r="P243" s="4">
        <v>0</v>
      </c>
      <c r="Q243" s="4">
        <v>95.21</v>
      </c>
    </row>
    <row r="244" spans="1:17" s="4" customFormat="1" ht="12" x14ac:dyDescent="0.3">
      <c r="A244" s="4">
        <v>243</v>
      </c>
      <c r="B244" s="4" t="s">
        <v>779</v>
      </c>
      <c r="C244" s="5">
        <v>44451</v>
      </c>
      <c r="D244" s="5">
        <v>44453</v>
      </c>
      <c r="E244" s="9">
        <f t="shared" si="3"/>
        <v>2021</v>
      </c>
      <c r="F244" s="4" t="s">
        <v>17</v>
      </c>
      <c r="G244" s="4" t="s">
        <v>780</v>
      </c>
      <c r="H244" s="4" t="s">
        <v>781</v>
      </c>
      <c r="I244" s="4" t="s">
        <v>20</v>
      </c>
      <c r="J244" s="4" t="s">
        <v>21</v>
      </c>
      <c r="K244" s="4" t="s">
        <v>26647</v>
      </c>
      <c r="L244" s="4" t="s">
        <v>36</v>
      </c>
      <c r="M244" s="4" t="s">
        <v>71</v>
      </c>
      <c r="N244" s="4">
        <v>1023.26</v>
      </c>
      <c r="O244" s="4">
        <v>3</v>
      </c>
      <c r="P244" s="4">
        <v>0</v>
      </c>
      <c r="Q244" s="4">
        <v>177.83</v>
      </c>
    </row>
    <row r="245" spans="1:17" s="4" customFormat="1" ht="12" x14ac:dyDescent="0.3">
      <c r="A245" s="4">
        <v>244</v>
      </c>
      <c r="B245" s="4" t="s">
        <v>782</v>
      </c>
      <c r="C245" s="5">
        <v>44746</v>
      </c>
      <c r="D245" s="5">
        <v>44751</v>
      </c>
      <c r="E245" s="9">
        <f t="shared" si="3"/>
        <v>2022</v>
      </c>
      <c r="F245" s="4" t="s">
        <v>25</v>
      </c>
      <c r="G245" s="4" t="s">
        <v>783</v>
      </c>
      <c r="H245" s="4" t="s">
        <v>784</v>
      </c>
      <c r="I245" s="4" t="s">
        <v>20</v>
      </c>
      <c r="J245" s="4" t="s">
        <v>47</v>
      </c>
      <c r="K245" s="4" t="s">
        <v>47</v>
      </c>
      <c r="L245" s="4" t="s">
        <v>29</v>
      </c>
      <c r="M245" s="4" t="s">
        <v>107</v>
      </c>
      <c r="N245" s="4">
        <v>642.41</v>
      </c>
      <c r="O245" s="4">
        <v>5</v>
      </c>
      <c r="P245" s="4">
        <v>0.1</v>
      </c>
      <c r="Q245" s="4">
        <v>142.74</v>
      </c>
    </row>
    <row r="246" spans="1:17" s="4" customFormat="1" ht="12" x14ac:dyDescent="0.3">
      <c r="A246" s="4">
        <v>245</v>
      </c>
      <c r="B246" s="4" t="s">
        <v>785</v>
      </c>
      <c r="C246" s="5">
        <v>45192</v>
      </c>
      <c r="D246" s="5">
        <v>45198</v>
      </c>
      <c r="E246" s="9">
        <f t="shared" si="3"/>
        <v>2023</v>
      </c>
      <c r="F246" s="4" t="s">
        <v>59</v>
      </c>
      <c r="G246" s="4" t="s">
        <v>786</v>
      </c>
      <c r="H246" s="4" t="s">
        <v>787</v>
      </c>
      <c r="I246" s="4" t="s">
        <v>28</v>
      </c>
      <c r="J246" s="4" t="s">
        <v>62</v>
      </c>
      <c r="K246" s="4" t="s">
        <v>63</v>
      </c>
      <c r="L246" s="4" t="s">
        <v>29</v>
      </c>
      <c r="M246" s="4" t="s">
        <v>48</v>
      </c>
      <c r="N246" s="4">
        <v>449.9</v>
      </c>
      <c r="O246" s="4">
        <v>6</v>
      </c>
      <c r="P246" s="4">
        <v>0.1</v>
      </c>
      <c r="Q246" s="4">
        <v>15.83</v>
      </c>
    </row>
    <row r="247" spans="1:17" s="4" customFormat="1" ht="12" x14ac:dyDescent="0.3">
      <c r="A247" s="4">
        <v>246</v>
      </c>
      <c r="B247" s="4" t="s">
        <v>788</v>
      </c>
      <c r="C247" s="5">
        <v>44537</v>
      </c>
      <c r="D247" s="5">
        <v>44539</v>
      </c>
      <c r="E247" s="9">
        <f t="shared" si="3"/>
        <v>2021</v>
      </c>
      <c r="F247" s="4" t="s">
        <v>39</v>
      </c>
      <c r="G247" s="4" t="s">
        <v>789</v>
      </c>
      <c r="H247" s="4" t="s">
        <v>790</v>
      </c>
      <c r="I247" s="4" t="s">
        <v>20</v>
      </c>
      <c r="J247" s="4" t="s">
        <v>47</v>
      </c>
      <c r="K247" s="4" t="s">
        <v>47</v>
      </c>
      <c r="L247" s="4" t="s">
        <v>29</v>
      </c>
      <c r="M247" s="4" t="s">
        <v>107</v>
      </c>
      <c r="N247" s="4">
        <v>672.83</v>
      </c>
      <c r="O247" s="4">
        <v>7</v>
      </c>
      <c r="P247" s="4">
        <v>0</v>
      </c>
      <c r="Q247" s="4">
        <v>155.15</v>
      </c>
    </row>
    <row r="248" spans="1:17" s="4" customFormat="1" ht="12" x14ac:dyDescent="0.3">
      <c r="A248" s="4">
        <v>247</v>
      </c>
      <c r="B248" s="4" t="s">
        <v>791</v>
      </c>
      <c r="C248" s="5">
        <v>44921</v>
      </c>
      <c r="D248" s="5">
        <v>44924</v>
      </c>
      <c r="E248" s="9">
        <f t="shared" si="3"/>
        <v>2022</v>
      </c>
      <c r="F248" s="4" t="s">
        <v>25</v>
      </c>
      <c r="G248" s="4" t="s">
        <v>792</v>
      </c>
      <c r="H248" s="4" t="s">
        <v>793</v>
      </c>
      <c r="I248" s="4" t="s">
        <v>67</v>
      </c>
      <c r="J248" s="4" t="s">
        <v>21</v>
      </c>
      <c r="K248" s="4" t="s">
        <v>26647</v>
      </c>
      <c r="L248" s="4" t="s">
        <v>22</v>
      </c>
      <c r="M248" s="4" t="s">
        <v>134</v>
      </c>
      <c r="N248" s="4">
        <v>321.02999999999997</v>
      </c>
      <c r="O248" s="4">
        <v>3</v>
      </c>
      <c r="P248" s="4">
        <v>0.2</v>
      </c>
      <c r="Q248" s="4">
        <v>10.46</v>
      </c>
    </row>
    <row r="249" spans="1:17" s="4" customFormat="1" ht="12" x14ac:dyDescent="0.3">
      <c r="A249" s="4">
        <v>248</v>
      </c>
      <c r="B249" s="4" t="s">
        <v>794</v>
      </c>
      <c r="C249" s="5">
        <v>45609</v>
      </c>
      <c r="D249" s="5">
        <v>45613</v>
      </c>
      <c r="E249" s="9">
        <f t="shared" si="3"/>
        <v>2024</v>
      </c>
      <c r="F249" s="4" t="s">
        <v>39</v>
      </c>
      <c r="G249" s="4" t="s">
        <v>795</v>
      </c>
      <c r="H249" s="4" t="s">
        <v>796</v>
      </c>
      <c r="I249" s="4" t="s">
        <v>20</v>
      </c>
      <c r="J249" s="4" t="s">
        <v>42</v>
      </c>
      <c r="K249" s="4" t="s">
        <v>43</v>
      </c>
      <c r="L249" s="4" t="s">
        <v>22</v>
      </c>
      <c r="M249" s="4" t="s">
        <v>134</v>
      </c>
      <c r="N249" s="4">
        <v>401.22</v>
      </c>
      <c r="O249" s="4">
        <v>1</v>
      </c>
      <c r="P249" s="4">
        <v>0</v>
      </c>
      <c r="Q249" s="4">
        <v>22.55</v>
      </c>
    </row>
    <row r="250" spans="1:17" s="4" customFormat="1" ht="12" x14ac:dyDescent="0.3">
      <c r="A250" s="4">
        <v>249</v>
      </c>
      <c r="B250" s="4" t="s">
        <v>797</v>
      </c>
      <c r="C250" s="5">
        <v>44678</v>
      </c>
      <c r="D250" s="5">
        <v>44681</v>
      </c>
      <c r="E250" s="9">
        <f t="shared" si="3"/>
        <v>2022</v>
      </c>
      <c r="F250" s="4" t="s">
        <v>39</v>
      </c>
      <c r="G250" s="4" t="s">
        <v>798</v>
      </c>
      <c r="H250" s="4" t="s">
        <v>799</v>
      </c>
      <c r="I250" s="4" t="s">
        <v>28</v>
      </c>
      <c r="J250" s="4" t="s">
        <v>106</v>
      </c>
      <c r="K250" s="4" t="s">
        <v>106</v>
      </c>
      <c r="L250" s="4" t="s">
        <v>29</v>
      </c>
      <c r="M250" s="4" t="s">
        <v>107</v>
      </c>
      <c r="N250" s="4">
        <v>932.5</v>
      </c>
      <c r="O250" s="4">
        <v>1</v>
      </c>
      <c r="P250" s="4">
        <v>0.15</v>
      </c>
      <c r="Q250" s="4">
        <v>121.39</v>
      </c>
    </row>
    <row r="251" spans="1:17" s="4" customFormat="1" ht="12" x14ac:dyDescent="0.3">
      <c r="A251" s="4">
        <v>250</v>
      </c>
      <c r="B251" s="4" t="s">
        <v>800</v>
      </c>
      <c r="C251" s="5">
        <v>44648</v>
      </c>
      <c r="D251" s="5">
        <v>44653</v>
      </c>
      <c r="E251" s="9">
        <f t="shared" si="3"/>
        <v>2022</v>
      </c>
      <c r="F251" s="4" t="s">
        <v>39</v>
      </c>
      <c r="G251" s="4" t="s">
        <v>801</v>
      </c>
      <c r="H251" s="4" t="s">
        <v>802</v>
      </c>
      <c r="I251" s="4" t="s">
        <v>67</v>
      </c>
      <c r="J251" s="4" t="s">
        <v>42</v>
      </c>
      <c r="K251" s="4" t="s">
        <v>43</v>
      </c>
      <c r="L251" s="4" t="s">
        <v>22</v>
      </c>
      <c r="M251" s="4" t="s">
        <v>54</v>
      </c>
      <c r="N251" s="4">
        <v>564.66999999999996</v>
      </c>
      <c r="O251" s="4">
        <v>4</v>
      </c>
      <c r="P251" s="4">
        <v>0.2</v>
      </c>
      <c r="Q251" s="4">
        <v>61.24</v>
      </c>
    </row>
    <row r="252" spans="1:17" s="4" customFormat="1" ht="12" x14ac:dyDescent="0.3">
      <c r="A252" s="4">
        <v>251</v>
      </c>
      <c r="B252" s="4" t="s">
        <v>803</v>
      </c>
      <c r="C252" s="5">
        <v>45032</v>
      </c>
      <c r="D252" s="5">
        <v>45038</v>
      </c>
      <c r="E252" s="9">
        <f t="shared" si="3"/>
        <v>2023</v>
      </c>
      <c r="F252" s="4" t="s">
        <v>59</v>
      </c>
      <c r="G252" s="4" t="s">
        <v>804</v>
      </c>
      <c r="H252" s="4" t="s">
        <v>805</v>
      </c>
      <c r="I252" s="4" t="s">
        <v>67</v>
      </c>
      <c r="J252" s="4" t="s">
        <v>52</v>
      </c>
      <c r="K252" s="4" t="s">
        <v>53</v>
      </c>
      <c r="L252" s="4" t="s">
        <v>22</v>
      </c>
      <c r="M252" s="4" t="s">
        <v>54</v>
      </c>
      <c r="N252" s="4">
        <v>223.38</v>
      </c>
      <c r="O252" s="4">
        <v>6</v>
      </c>
      <c r="P252" s="4">
        <v>0.1</v>
      </c>
      <c r="Q252" s="4">
        <v>1.98</v>
      </c>
    </row>
    <row r="253" spans="1:17" s="4" customFormat="1" ht="12" x14ac:dyDescent="0.3">
      <c r="A253" s="4">
        <v>252</v>
      </c>
      <c r="B253" s="4" t="s">
        <v>806</v>
      </c>
      <c r="C253" s="5">
        <v>44501</v>
      </c>
      <c r="D253" s="5">
        <v>44503</v>
      </c>
      <c r="E253" s="9">
        <f t="shared" si="3"/>
        <v>2021</v>
      </c>
      <c r="F253" s="4" t="s">
        <v>17</v>
      </c>
      <c r="G253" s="4" t="s">
        <v>807</v>
      </c>
      <c r="H253" s="4" t="s">
        <v>808</v>
      </c>
      <c r="I253" s="4" t="s">
        <v>67</v>
      </c>
      <c r="J253" s="4" t="s">
        <v>106</v>
      </c>
      <c r="K253" s="4" t="s">
        <v>106</v>
      </c>
      <c r="L253" s="4" t="s">
        <v>29</v>
      </c>
      <c r="M253" s="4" t="s">
        <v>30</v>
      </c>
      <c r="N253" s="4">
        <v>174.87</v>
      </c>
      <c r="O253" s="4">
        <v>2</v>
      </c>
      <c r="P253" s="4">
        <v>0.2</v>
      </c>
      <c r="Q253" s="4">
        <v>21.47</v>
      </c>
    </row>
    <row r="254" spans="1:17" s="4" customFormat="1" ht="12" x14ac:dyDescent="0.3">
      <c r="A254" s="4">
        <v>253</v>
      </c>
      <c r="B254" s="4" t="s">
        <v>809</v>
      </c>
      <c r="C254" s="5">
        <v>44901</v>
      </c>
      <c r="D254" s="5">
        <v>44902</v>
      </c>
      <c r="E254" s="9">
        <f t="shared" si="3"/>
        <v>2022</v>
      </c>
      <c r="F254" s="4" t="s">
        <v>59</v>
      </c>
      <c r="G254" s="4" t="s">
        <v>810</v>
      </c>
      <c r="H254" s="4" t="s">
        <v>811</v>
      </c>
      <c r="I254" s="4" t="s">
        <v>28</v>
      </c>
      <c r="J254" s="4" t="s">
        <v>42</v>
      </c>
      <c r="K254" s="4" t="s">
        <v>43</v>
      </c>
      <c r="L254" s="4" t="s">
        <v>36</v>
      </c>
      <c r="M254" s="4" t="s">
        <v>138</v>
      </c>
      <c r="N254" s="4">
        <v>431.39</v>
      </c>
      <c r="O254" s="4">
        <v>7</v>
      </c>
      <c r="P254" s="4">
        <v>0.2</v>
      </c>
      <c r="Q254" s="4">
        <v>81.58</v>
      </c>
    </row>
    <row r="255" spans="1:17" s="4" customFormat="1" ht="12" x14ac:dyDescent="0.3">
      <c r="A255" s="4">
        <v>254</v>
      </c>
      <c r="B255" s="4" t="s">
        <v>812</v>
      </c>
      <c r="C255" s="5">
        <v>44708</v>
      </c>
      <c r="D255" s="5">
        <v>44713</v>
      </c>
      <c r="E255" s="9">
        <f t="shared" si="3"/>
        <v>2022</v>
      </c>
      <c r="F255" s="4" t="s">
        <v>17</v>
      </c>
      <c r="G255" s="4" t="s">
        <v>813</v>
      </c>
      <c r="H255" s="4" t="s">
        <v>814</v>
      </c>
      <c r="I255" s="4" t="s">
        <v>20</v>
      </c>
      <c r="J255" s="4" t="s">
        <v>111</v>
      </c>
      <c r="K255" s="4" t="s">
        <v>111</v>
      </c>
      <c r="L255" s="4" t="s">
        <v>22</v>
      </c>
      <c r="M255" s="4" t="s">
        <v>23</v>
      </c>
      <c r="N255" s="4">
        <v>133.91</v>
      </c>
      <c r="O255" s="4">
        <v>3</v>
      </c>
      <c r="P255" s="4">
        <v>0.2</v>
      </c>
      <c r="Q255" s="4">
        <v>18.34</v>
      </c>
    </row>
    <row r="256" spans="1:17" s="4" customFormat="1" ht="12" x14ac:dyDescent="0.3">
      <c r="A256" s="4">
        <v>255</v>
      </c>
      <c r="B256" s="4" t="s">
        <v>815</v>
      </c>
      <c r="C256" s="5">
        <v>45128</v>
      </c>
      <c r="D256" s="5">
        <v>45134</v>
      </c>
      <c r="E256" s="9">
        <f t="shared" si="3"/>
        <v>2023</v>
      </c>
      <c r="F256" s="4" t="s">
        <v>25</v>
      </c>
      <c r="G256" s="4" t="s">
        <v>816</v>
      </c>
      <c r="H256" s="4" t="s">
        <v>817</v>
      </c>
      <c r="I256" s="4" t="s">
        <v>20</v>
      </c>
      <c r="J256" s="4" t="s">
        <v>145</v>
      </c>
      <c r="K256" s="4" t="s">
        <v>80</v>
      </c>
      <c r="L256" s="4" t="s">
        <v>29</v>
      </c>
      <c r="M256" s="4" t="s">
        <v>48</v>
      </c>
      <c r="N256" s="4">
        <v>750.22</v>
      </c>
      <c r="O256" s="4">
        <v>7</v>
      </c>
      <c r="P256" s="4">
        <v>0.15</v>
      </c>
      <c r="Q256" s="4">
        <v>26.88</v>
      </c>
    </row>
    <row r="257" spans="1:17" s="4" customFormat="1" ht="12" x14ac:dyDescent="0.3">
      <c r="A257" s="4">
        <v>256</v>
      </c>
      <c r="B257" s="4" t="s">
        <v>818</v>
      </c>
      <c r="C257" s="5">
        <v>44769</v>
      </c>
      <c r="D257" s="5">
        <v>44774</v>
      </c>
      <c r="E257" s="9">
        <f t="shared" si="3"/>
        <v>2022</v>
      </c>
      <c r="F257" s="4" t="s">
        <v>39</v>
      </c>
      <c r="G257" s="4" t="s">
        <v>819</v>
      </c>
      <c r="H257" s="4" t="s">
        <v>820</v>
      </c>
      <c r="I257" s="4" t="s">
        <v>67</v>
      </c>
      <c r="J257" s="4" t="s">
        <v>34</v>
      </c>
      <c r="K257" s="4" t="s">
        <v>35</v>
      </c>
      <c r="L257" s="4" t="s">
        <v>36</v>
      </c>
      <c r="M257" s="4" t="s">
        <v>71</v>
      </c>
      <c r="N257" s="4">
        <v>150.37</v>
      </c>
      <c r="O257" s="4">
        <v>10</v>
      </c>
      <c r="P257" s="4">
        <v>0.15</v>
      </c>
      <c r="Q257" s="4">
        <v>14.42</v>
      </c>
    </row>
    <row r="258" spans="1:17" s="4" customFormat="1" ht="12" x14ac:dyDescent="0.3">
      <c r="A258" s="4">
        <v>257</v>
      </c>
      <c r="B258" s="4" t="s">
        <v>821</v>
      </c>
      <c r="C258" s="5">
        <v>44900</v>
      </c>
      <c r="D258" s="5">
        <v>44901</v>
      </c>
      <c r="E258" s="9">
        <f t="shared" ref="E258:E321" si="4">YEAR(D258)</f>
        <v>2022</v>
      </c>
      <c r="F258" s="4" t="s">
        <v>25</v>
      </c>
      <c r="G258" s="4" t="s">
        <v>822</v>
      </c>
      <c r="H258" s="4" t="s">
        <v>823</v>
      </c>
      <c r="I258" s="4" t="s">
        <v>67</v>
      </c>
      <c r="J258" s="4" t="s">
        <v>34</v>
      </c>
      <c r="K258" s="4" t="s">
        <v>35</v>
      </c>
      <c r="L258" s="4" t="s">
        <v>22</v>
      </c>
      <c r="M258" s="4" t="s">
        <v>23</v>
      </c>
      <c r="N258" s="4">
        <v>1030.54</v>
      </c>
      <c r="O258" s="4">
        <v>8</v>
      </c>
      <c r="P258" s="4">
        <v>0</v>
      </c>
      <c r="Q258" s="4">
        <v>214.77</v>
      </c>
    </row>
    <row r="259" spans="1:17" s="4" customFormat="1" ht="12" x14ac:dyDescent="0.3">
      <c r="A259" s="4">
        <v>258</v>
      </c>
      <c r="B259" s="4" t="s">
        <v>824</v>
      </c>
      <c r="C259" s="5">
        <v>45671</v>
      </c>
      <c r="D259" s="5">
        <v>45676</v>
      </c>
      <c r="E259" s="9">
        <f t="shared" si="4"/>
        <v>2025</v>
      </c>
      <c r="F259" s="4" t="s">
        <v>17</v>
      </c>
      <c r="G259" s="4" t="s">
        <v>825</v>
      </c>
      <c r="H259" s="4" t="s">
        <v>826</v>
      </c>
      <c r="I259" s="4" t="s">
        <v>20</v>
      </c>
      <c r="J259" s="4" t="s">
        <v>42</v>
      </c>
      <c r="K259" s="4" t="s">
        <v>43</v>
      </c>
      <c r="L259" s="4" t="s">
        <v>22</v>
      </c>
      <c r="M259" s="4" t="s">
        <v>23</v>
      </c>
      <c r="N259" s="4">
        <v>74.25</v>
      </c>
      <c r="O259" s="4">
        <v>5</v>
      </c>
      <c r="P259" s="4">
        <v>0.15</v>
      </c>
      <c r="Q259" s="4">
        <v>7.56</v>
      </c>
    </row>
    <row r="260" spans="1:17" s="4" customFormat="1" ht="12" x14ac:dyDescent="0.3">
      <c r="A260" s="4">
        <v>259</v>
      </c>
      <c r="B260" s="4" t="s">
        <v>827</v>
      </c>
      <c r="C260" s="5">
        <v>44392</v>
      </c>
      <c r="D260" s="5">
        <v>44396</v>
      </c>
      <c r="E260" s="9">
        <f t="shared" si="4"/>
        <v>2021</v>
      </c>
      <c r="F260" s="4" t="s">
        <v>39</v>
      </c>
      <c r="G260" s="4" t="s">
        <v>828</v>
      </c>
      <c r="H260" s="4" t="s">
        <v>829</v>
      </c>
      <c r="I260" s="4" t="s">
        <v>67</v>
      </c>
      <c r="J260" s="4" t="s">
        <v>34</v>
      </c>
      <c r="K260" s="4" t="s">
        <v>35</v>
      </c>
      <c r="L260" s="4" t="s">
        <v>22</v>
      </c>
      <c r="M260" s="4" t="s">
        <v>75</v>
      </c>
      <c r="N260" s="4">
        <v>1439.98</v>
      </c>
      <c r="O260" s="4">
        <v>5</v>
      </c>
      <c r="P260" s="4">
        <v>0</v>
      </c>
      <c r="Q260" s="4">
        <v>347.63</v>
      </c>
    </row>
    <row r="261" spans="1:17" s="4" customFormat="1" ht="12" x14ac:dyDescent="0.3">
      <c r="A261" s="4">
        <v>260</v>
      </c>
      <c r="B261" s="4" t="s">
        <v>830</v>
      </c>
      <c r="C261" s="5">
        <v>45193</v>
      </c>
      <c r="D261" s="5">
        <v>45194</v>
      </c>
      <c r="E261" s="9">
        <f t="shared" si="4"/>
        <v>2023</v>
      </c>
      <c r="F261" s="4" t="s">
        <v>25</v>
      </c>
      <c r="G261" s="4" t="s">
        <v>831</v>
      </c>
      <c r="H261" s="4" t="s">
        <v>832</v>
      </c>
      <c r="I261" s="4" t="s">
        <v>28</v>
      </c>
      <c r="J261" s="4" t="s">
        <v>62</v>
      </c>
      <c r="K261" s="4" t="s">
        <v>63</v>
      </c>
      <c r="L261" s="4" t="s">
        <v>36</v>
      </c>
      <c r="M261" s="4" t="s">
        <v>118</v>
      </c>
      <c r="N261" s="4">
        <v>1151.6400000000001</v>
      </c>
      <c r="O261" s="4">
        <v>5</v>
      </c>
      <c r="P261" s="4">
        <v>0.15</v>
      </c>
      <c r="Q261" s="4">
        <v>36.56</v>
      </c>
    </row>
    <row r="262" spans="1:17" s="4" customFormat="1" ht="12" x14ac:dyDescent="0.3">
      <c r="A262" s="4">
        <v>261</v>
      </c>
      <c r="B262" s="4" t="s">
        <v>833</v>
      </c>
      <c r="C262" s="5">
        <v>44500</v>
      </c>
      <c r="D262" s="5">
        <v>44501</v>
      </c>
      <c r="E262" s="9">
        <f t="shared" si="4"/>
        <v>2021</v>
      </c>
      <c r="F262" s="4" t="s">
        <v>25</v>
      </c>
      <c r="G262" s="4" t="s">
        <v>834</v>
      </c>
      <c r="H262" s="4" t="s">
        <v>835</v>
      </c>
      <c r="I262" s="4" t="s">
        <v>67</v>
      </c>
      <c r="J262" s="4" t="s">
        <v>34</v>
      </c>
      <c r="K262" s="4" t="s">
        <v>35</v>
      </c>
      <c r="L262" s="4" t="s">
        <v>22</v>
      </c>
      <c r="M262" s="4" t="s">
        <v>54</v>
      </c>
      <c r="N262" s="4">
        <v>546.08000000000004</v>
      </c>
      <c r="O262" s="4">
        <v>10</v>
      </c>
      <c r="P262" s="4">
        <v>0.2</v>
      </c>
      <c r="Q262" s="4">
        <v>77.17</v>
      </c>
    </row>
    <row r="263" spans="1:17" s="4" customFormat="1" ht="12" x14ac:dyDescent="0.3">
      <c r="A263" s="4">
        <v>262</v>
      </c>
      <c r="B263" s="4" t="s">
        <v>836</v>
      </c>
      <c r="C263" s="5">
        <v>44581</v>
      </c>
      <c r="D263" s="5">
        <v>44586</v>
      </c>
      <c r="E263" s="9">
        <f t="shared" si="4"/>
        <v>2022</v>
      </c>
      <c r="F263" s="4" t="s">
        <v>25</v>
      </c>
      <c r="G263" s="4" t="s">
        <v>837</v>
      </c>
      <c r="H263" s="4" t="s">
        <v>838</v>
      </c>
      <c r="I263" s="4" t="s">
        <v>20</v>
      </c>
      <c r="J263" s="4" t="s">
        <v>21</v>
      </c>
      <c r="K263" s="4" t="s">
        <v>26647</v>
      </c>
      <c r="L263" s="4" t="s">
        <v>29</v>
      </c>
      <c r="M263" s="4" t="s">
        <v>30</v>
      </c>
      <c r="N263" s="4">
        <v>388.45</v>
      </c>
      <c r="O263" s="4">
        <v>7</v>
      </c>
      <c r="P263" s="4">
        <v>0</v>
      </c>
      <c r="Q263" s="4">
        <v>59.6</v>
      </c>
    </row>
    <row r="264" spans="1:17" s="4" customFormat="1" ht="12" x14ac:dyDescent="0.3">
      <c r="A264" s="4">
        <v>263</v>
      </c>
      <c r="B264" s="4" t="s">
        <v>839</v>
      </c>
      <c r="C264" s="5">
        <v>44845</v>
      </c>
      <c r="D264" s="5">
        <v>44849</v>
      </c>
      <c r="E264" s="9">
        <f t="shared" si="4"/>
        <v>2022</v>
      </c>
      <c r="F264" s="4" t="s">
        <v>25</v>
      </c>
      <c r="G264" s="4" t="s">
        <v>840</v>
      </c>
      <c r="H264" s="4" t="s">
        <v>841</v>
      </c>
      <c r="I264" s="4" t="s">
        <v>20</v>
      </c>
      <c r="J264" s="4" t="s">
        <v>34</v>
      </c>
      <c r="K264" s="4" t="s">
        <v>35</v>
      </c>
      <c r="L264" s="4" t="s">
        <v>36</v>
      </c>
      <c r="M264" s="4" t="s">
        <v>71</v>
      </c>
      <c r="N264" s="4">
        <v>671.68</v>
      </c>
      <c r="O264" s="4">
        <v>5</v>
      </c>
      <c r="P264" s="4">
        <v>0.1</v>
      </c>
      <c r="Q264" s="4">
        <v>11.65</v>
      </c>
    </row>
    <row r="265" spans="1:17" s="4" customFormat="1" ht="12" x14ac:dyDescent="0.3">
      <c r="A265" s="4">
        <v>264</v>
      </c>
      <c r="B265" s="4" t="s">
        <v>842</v>
      </c>
      <c r="C265" s="5">
        <v>45042</v>
      </c>
      <c r="D265" s="5">
        <v>45046</v>
      </c>
      <c r="E265" s="9">
        <f t="shared" si="4"/>
        <v>2023</v>
      </c>
      <c r="F265" s="4" t="s">
        <v>17</v>
      </c>
      <c r="G265" s="4" t="s">
        <v>843</v>
      </c>
      <c r="H265" s="4" t="s">
        <v>844</v>
      </c>
      <c r="I265" s="4" t="s">
        <v>20</v>
      </c>
      <c r="J265" s="4" t="s">
        <v>106</v>
      </c>
      <c r="K265" s="4" t="s">
        <v>106</v>
      </c>
      <c r="L265" s="4" t="s">
        <v>29</v>
      </c>
      <c r="M265" s="4" t="s">
        <v>107</v>
      </c>
      <c r="N265" s="4">
        <v>278.38</v>
      </c>
      <c r="O265" s="4">
        <v>6</v>
      </c>
      <c r="P265" s="4">
        <v>0.2</v>
      </c>
      <c r="Q265" s="4">
        <v>55.4</v>
      </c>
    </row>
    <row r="266" spans="1:17" s="4" customFormat="1" ht="12" x14ac:dyDescent="0.3">
      <c r="A266" s="4">
        <v>265</v>
      </c>
      <c r="B266" s="4" t="s">
        <v>845</v>
      </c>
      <c r="C266" s="5">
        <v>44722</v>
      </c>
      <c r="D266" s="5">
        <v>44729</v>
      </c>
      <c r="E266" s="9">
        <f t="shared" si="4"/>
        <v>2022</v>
      </c>
      <c r="F266" s="4" t="s">
        <v>59</v>
      </c>
      <c r="G266" s="4" t="s">
        <v>846</v>
      </c>
      <c r="H266" s="4" t="s">
        <v>847</v>
      </c>
      <c r="I266" s="4" t="s">
        <v>28</v>
      </c>
      <c r="J266" s="4" t="s">
        <v>106</v>
      </c>
      <c r="K266" s="4" t="s">
        <v>106</v>
      </c>
      <c r="L266" s="4" t="s">
        <v>36</v>
      </c>
      <c r="M266" s="4" t="s">
        <v>71</v>
      </c>
      <c r="N266" s="4">
        <v>1153.0999999999999</v>
      </c>
      <c r="O266" s="4">
        <v>3</v>
      </c>
      <c r="P266" s="4">
        <v>0</v>
      </c>
      <c r="Q266" s="4">
        <v>207.77</v>
      </c>
    </row>
    <row r="267" spans="1:17" s="4" customFormat="1" ht="12" x14ac:dyDescent="0.3">
      <c r="A267" s="4">
        <v>266</v>
      </c>
      <c r="B267" s="4" t="s">
        <v>848</v>
      </c>
      <c r="C267" s="5">
        <v>45652</v>
      </c>
      <c r="D267" s="5">
        <v>45659</v>
      </c>
      <c r="E267" s="9">
        <f t="shared" si="4"/>
        <v>2025</v>
      </c>
      <c r="F267" s="4" t="s">
        <v>17</v>
      </c>
      <c r="G267" s="4" t="s">
        <v>849</v>
      </c>
      <c r="H267" s="4" t="s">
        <v>850</v>
      </c>
      <c r="I267" s="4" t="s">
        <v>20</v>
      </c>
      <c r="J267" s="4" t="s">
        <v>42</v>
      </c>
      <c r="K267" s="4" t="s">
        <v>43</v>
      </c>
      <c r="L267" s="4" t="s">
        <v>29</v>
      </c>
      <c r="M267" s="4" t="s">
        <v>48</v>
      </c>
      <c r="N267" s="4">
        <v>1330.39</v>
      </c>
      <c r="O267" s="4">
        <v>8</v>
      </c>
      <c r="P267" s="4">
        <v>0.1</v>
      </c>
      <c r="Q267" s="4">
        <v>0.95</v>
      </c>
    </row>
    <row r="268" spans="1:17" s="4" customFormat="1" ht="12" x14ac:dyDescent="0.3">
      <c r="A268" s="4">
        <v>267</v>
      </c>
      <c r="B268" s="4" t="s">
        <v>851</v>
      </c>
      <c r="C268" s="5">
        <v>45057</v>
      </c>
      <c r="D268" s="5">
        <v>45064</v>
      </c>
      <c r="E268" s="9">
        <f t="shared" si="4"/>
        <v>2023</v>
      </c>
      <c r="F268" s="4" t="s">
        <v>25</v>
      </c>
      <c r="G268" s="4" t="s">
        <v>852</v>
      </c>
      <c r="H268" s="4" t="s">
        <v>853</v>
      </c>
      <c r="I268" s="4" t="s">
        <v>28</v>
      </c>
      <c r="J268" s="4" t="s">
        <v>106</v>
      </c>
      <c r="K268" s="4" t="s">
        <v>106</v>
      </c>
      <c r="L268" s="4" t="s">
        <v>29</v>
      </c>
      <c r="M268" s="4" t="s">
        <v>90</v>
      </c>
      <c r="N268" s="4">
        <v>1474.12</v>
      </c>
      <c r="O268" s="4">
        <v>3</v>
      </c>
      <c r="P268" s="4">
        <v>0.15</v>
      </c>
      <c r="Q268" s="4">
        <v>252.23</v>
      </c>
    </row>
    <row r="269" spans="1:17" s="4" customFormat="1" ht="12" x14ac:dyDescent="0.3">
      <c r="A269" s="4">
        <v>268</v>
      </c>
      <c r="B269" s="4" t="s">
        <v>854</v>
      </c>
      <c r="C269" s="5">
        <v>45764</v>
      </c>
      <c r="D269" s="5">
        <v>45771</v>
      </c>
      <c r="E269" s="9">
        <f t="shared" si="4"/>
        <v>2025</v>
      </c>
      <c r="F269" s="4" t="s">
        <v>59</v>
      </c>
      <c r="G269" s="4" t="s">
        <v>855</v>
      </c>
      <c r="H269" s="4" t="s">
        <v>856</v>
      </c>
      <c r="I269" s="4" t="s">
        <v>20</v>
      </c>
      <c r="J269" s="4" t="s">
        <v>21</v>
      </c>
      <c r="K269" s="4" t="s">
        <v>26647</v>
      </c>
      <c r="L269" s="4" t="s">
        <v>36</v>
      </c>
      <c r="M269" s="4" t="s">
        <v>138</v>
      </c>
      <c r="N269" s="4">
        <v>1241.5899999999999</v>
      </c>
      <c r="O269" s="4">
        <v>8</v>
      </c>
      <c r="P269" s="4">
        <v>0.1</v>
      </c>
      <c r="Q269" s="4">
        <v>75.239999999999995</v>
      </c>
    </row>
    <row r="270" spans="1:17" s="4" customFormat="1" ht="12" x14ac:dyDescent="0.3">
      <c r="A270" s="4">
        <v>269</v>
      </c>
      <c r="B270" s="4" t="s">
        <v>857</v>
      </c>
      <c r="C270" s="5">
        <v>45069</v>
      </c>
      <c r="D270" s="5">
        <v>45075</v>
      </c>
      <c r="E270" s="9">
        <f t="shared" si="4"/>
        <v>2023</v>
      </c>
      <c r="F270" s="4" t="s">
        <v>59</v>
      </c>
      <c r="G270" s="4" t="s">
        <v>858</v>
      </c>
      <c r="H270" s="4" t="s">
        <v>859</v>
      </c>
      <c r="I270" s="4" t="s">
        <v>20</v>
      </c>
      <c r="J270" s="4" t="s">
        <v>52</v>
      </c>
      <c r="K270" s="4" t="s">
        <v>53</v>
      </c>
      <c r="L270" s="4" t="s">
        <v>29</v>
      </c>
      <c r="M270" s="4" t="s">
        <v>30</v>
      </c>
      <c r="N270" s="4">
        <v>1137.6099999999999</v>
      </c>
      <c r="O270" s="4">
        <v>9</v>
      </c>
      <c r="P270" s="4">
        <v>0.2</v>
      </c>
      <c r="Q270" s="4">
        <v>162.22</v>
      </c>
    </row>
    <row r="271" spans="1:17" s="4" customFormat="1" ht="12" x14ac:dyDescent="0.3">
      <c r="A271" s="4">
        <v>270</v>
      </c>
      <c r="B271" s="4" t="s">
        <v>860</v>
      </c>
      <c r="C271" s="5">
        <v>45716</v>
      </c>
      <c r="D271" s="5">
        <v>45718</v>
      </c>
      <c r="E271" s="9">
        <f t="shared" si="4"/>
        <v>2025</v>
      </c>
      <c r="F271" s="4" t="s">
        <v>59</v>
      </c>
      <c r="G271" s="4" t="s">
        <v>861</v>
      </c>
      <c r="H271" s="4" t="s">
        <v>862</v>
      </c>
      <c r="I271" s="4" t="s">
        <v>28</v>
      </c>
      <c r="J271" s="4" t="s">
        <v>79</v>
      </c>
      <c r="K271" s="4" t="s">
        <v>80</v>
      </c>
      <c r="L271" s="4" t="s">
        <v>36</v>
      </c>
      <c r="M271" s="4" t="s">
        <v>138</v>
      </c>
      <c r="N271" s="4">
        <v>271.2</v>
      </c>
      <c r="O271" s="4">
        <v>10</v>
      </c>
      <c r="P271" s="4">
        <v>0.2</v>
      </c>
      <c r="Q271" s="4">
        <v>30.03</v>
      </c>
    </row>
    <row r="272" spans="1:17" s="4" customFormat="1" ht="12" x14ac:dyDescent="0.3">
      <c r="A272" s="4">
        <v>271</v>
      </c>
      <c r="B272" s="4" t="s">
        <v>863</v>
      </c>
      <c r="C272" s="5">
        <v>44556</v>
      </c>
      <c r="D272" s="5">
        <v>44561</v>
      </c>
      <c r="E272" s="9">
        <f t="shared" si="4"/>
        <v>2021</v>
      </c>
      <c r="F272" s="4" t="s">
        <v>25</v>
      </c>
      <c r="G272" s="4" t="s">
        <v>864</v>
      </c>
      <c r="H272" s="4" t="s">
        <v>865</v>
      </c>
      <c r="I272" s="4" t="s">
        <v>28</v>
      </c>
      <c r="J272" s="4" t="s">
        <v>145</v>
      </c>
      <c r="K272" s="4" t="s">
        <v>80</v>
      </c>
      <c r="L272" s="4" t="s">
        <v>36</v>
      </c>
      <c r="M272" s="4" t="s">
        <v>37</v>
      </c>
      <c r="N272" s="4">
        <v>1233.22</v>
      </c>
      <c r="O272" s="4">
        <v>6</v>
      </c>
      <c r="P272" s="4">
        <v>0.2</v>
      </c>
      <c r="Q272" s="4">
        <v>148.71</v>
      </c>
    </row>
    <row r="273" spans="1:17" s="4" customFormat="1" ht="12" x14ac:dyDescent="0.3">
      <c r="A273" s="4">
        <v>272</v>
      </c>
      <c r="B273" s="4" t="s">
        <v>866</v>
      </c>
      <c r="C273" s="5">
        <v>45052</v>
      </c>
      <c r="D273" s="5">
        <v>45059</v>
      </c>
      <c r="E273" s="9">
        <f t="shared" si="4"/>
        <v>2023</v>
      </c>
      <c r="F273" s="4" t="s">
        <v>17</v>
      </c>
      <c r="G273" s="4" t="s">
        <v>867</v>
      </c>
      <c r="H273" s="4" t="s">
        <v>868</v>
      </c>
      <c r="I273" s="4" t="s">
        <v>28</v>
      </c>
      <c r="J273" s="4" t="s">
        <v>111</v>
      </c>
      <c r="K273" s="4" t="s">
        <v>111</v>
      </c>
      <c r="L273" s="4" t="s">
        <v>22</v>
      </c>
      <c r="M273" s="4" t="s">
        <v>23</v>
      </c>
      <c r="N273" s="4">
        <v>1442.7</v>
      </c>
      <c r="O273" s="4">
        <v>5</v>
      </c>
      <c r="P273" s="4">
        <v>0.1</v>
      </c>
      <c r="Q273" s="4">
        <v>241.74</v>
      </c>
    </row>
    <row r="274" spans="1:17" s="4" customFormat="1" ht="12" x14ac:dyDescent="0.3">
      <c r="A274" s="4">
        <v>273</v>
      </c>
      <c r="B274" s="4" t="s">
        <v>869</v>
      </c>
      <c r="C274" s="5">
        <v>44600</v>
      </c>
      <c r="D274" s="5">
        <v>44606</v>
      </c>
      <c r="E274" s="9">
        <f t="shared" si="4"/>
        <v>2022</v>
      </c>
      <c r="F274" s="4" t="s">
        <v>39</v>
      </c>
      <c r="G274" s="4" t="s">
        <v>870</v>
      </c>
      <c r="H274" s="4" t="s">
        <v>871</v>
      </c>
      <c r="I274" s="4" t="s">
        <v>20</v>
      </c>
      <c r="J274" s="4" t="s">
        <v>79</v>
      </c>
      <c r="K274" s="4" t="s">
        <v>80</v>
      </c>
      <c r="L274" s="4" t="s">
        <v>36</v>
      </c>
      <c r="M274" s="4" t="s">
        <v>118</v>
      </c>
      <c r="N274" s="4">
        <v>1095.46</v>
      </c>
      <c r="O274" s="4">
        <v>9</v>
      </c>
      <c r="P274" s="4">
        <v>0.15</v>
      </c>
      <c r="Q274" s="4">
        <v>243.95</v>
      </c>
    </row>
    <row r="275" spans="1:17" s="4" customFormat="1" ht="12" x14ac:dyDescent="0.3">
      <c r="A275" s="4">
        <v>274</v>
      </c>
      <c r="B275" s="4" t="s">
        <v>872</v>
      </c>
      <c r="C275" s="5">
        <v>44557</v>
      </c>
      <c r="D275" s="5">
        <v>44563</v>
      </c>
      <c r="E275" s="9">
        <f t="shared" si="4"/>
        <v>2022</v>
      </c>
      <c r="F275" s="4" t="s">
        <v>17</v>
      </c>
      <c r="G275" s="4" t="s">
        <v>873</v>
      </c>
      <c r="H275" s="4" t="s">
        <v>178</v>
      </c>
      <c r="I275" s="4" t="s">
        <v>28</v>
      </c>
      <c r="J275" s="4" t="s">
        <v>111</v>
      </c>
      <c r="K275" s="4" t="s">
        <v>111</v>
      </c>
      <c r="L275" s="4" t="s">
        <v>29</v>
      </c>
      <c r="M275" s="4" t="s">
        <v>48</v>
      </c>
      <c r="N275" s="4">
        <v>1436.73</v>
      </c>
      <c r="O275" s="4">
        <v>10</v>
      </c>
      <c r="P275" s="4">
        <v>0</v>
      </c>
      <c r="Q275" s="4">
        <v>77.290000000000006</v>
      </c>
    </row>
    <row r="276" spans="1:17" s="4" customFormat="1" ht="12" x14ac:dyDescent="0.3">
      <c r="A276" s="4">
        <v>275</v>
      </c>
      <c r="B276" s="4" t="s">
        <v>874</v>
      </c>
      <c r="C276" s="5">
        <v>45652</v>
      </c>
      <c r="D276" s="5">
        <v>45653</v>
      </c>
      <c r="E276" s="9">
        <f t="shared" si="4"/>
        <v>2024</v>
      </c>
      <c r="F276" s="4" t="s">
        <v>59</v>
      </c>
      <c r="G276" s="4" t="s">
        <v>875</v>
      </c>
      <c r="H276" s="4" t="s">
        <v>876</v>
      </c>
      <c r="I276" s="4" t="s">
        <v>67</v>
      </c>
      <c r="J276" s="4" t="s">
        <v>42</v>
      </c>
      <c r="K276" s="4" t="s">
        <v>43</v>
      </c>
      <c r="L276" s="4" t="s">
        <v>36</v>
      </c>
      <c r="M276" s="4" t="s">
        <v>138</v>
      </c>
      <c r="N276" s="4">
        <v>356.17</v>
      </c>
      <c r="O276" s="4">
        <v>9</v>
      </c>
      <c r="P276" s="4">
        <v>0.1</v>
      </c>
      <c r="Q276" s="4">
        <v>91.06</v>
      </c>
    </row>
    <row r="277" spans="1:17" s="4" customFormat="1" ht="12" x14ac:dyDescent="0.3">
      <c r="A277" s="4">
        <v>276</v>
      </c>
      <c r="B277" s="4" t="s">
        <v>877</v>
      </c>
      <c r="C277" s="5">
        <v>44652</v>
      </c>
      <c r="D277" s="5">
        <v>44659</v>
      </c>
      <c r="E277" s="9">
        <f t="shared" si="4"/>
        <v>2022</v>
      </c>
      <c r="F277" s="4" t="s">
        <v>39</v>
      </c>
      <c r="G277" s="4" t="s">
        <v>878</v>
      </c>
      <c r="H277" s="4" t="s">
        <v>879</v>
      </c>
      <c r="I277" s="4" t="s">
        <v>28</v>
      </c>
      <c r="J277" s="4" t="s">
        <v>62</v>
      </c>
      <c r="K277" s="4" t="s">
        <v>63</v>
      </c>
      <c r="L277" s="4" t="s">
        <v>29</v>
      </c>
      <c r="M277" s="4" t="s">
        <v>90</v>
      </c>
      <c r="N277" s="4">
        <v>1126.17</v>
      </c>
      <c r="O277" s="4">
        <v>1</v>
      </c>
      <c r="P277" s="4">
        <v>0.15</v>
      </c>
      <c r="Q277" s="4">
        <v>219.37</v>
      </c>
    </row>
    <row r="278" spans="1:17" s="4" customFormat="1" ht="12" x14ac:dyDescent="0.3">
      <c r="A278" s="4">
        <v>277</v>
      </c>
      <c r="B278" s="4" t="s">
        <v>880</v>
      </c>
      <c r="C278" s="5">
        <v>45147</v>
      </c>
      <c r="D278" s="5">
        <v>45148</v>
      </c>
      <c r="E278" s="9">
        <f t="shared" si="4"/>
        <v>2023</v>
      </c>
      <c r="F278" s="4" t="s">
        <v>25</v>
      </c>
      <c r="G278" s="4" t="s">
        <v>881</v>
      </c>
      <c r="H278" s="4" t="s">
        <v>882</v>
      </c>
      <c r="I278" s="4" t="s">
        <v>28</v>
      </c>
      <c r="J278" s="4" t="s">
        <v>62</v>
      </c>
      <c r="K278" s="4" t="s">
        <v>63</v>
      </c>
      <c r="L278" s="4" t="s">
        <v>29</v>
      </c>
      <c r="M278" s="4" t="s">
        <v>48</v>
      </c>
      <c r="N278" s="4">
        <v>528.41999999999996</v>
      </c>
      <c r="O278" s="4">
        <v>7</v>
      </c>
      <c r="P278" s="4">
        <v>0.2</v>
      </c>
      <c r="Q278" s="4">
        <v>4.45</v>
      </c>
    </row>
    <row r="279" spans="1:17" s="4" customFormat="1" ht="12" x14ac:dyDescent="0.3">
      <c r="A279" s="4">
        <v>278</v>
      </c>
      <c r="B279" s="4" t="s">
        <v>883</v>
      </c>
      <c r="C279" s="5">
        <v>44828</v>
      </c>
      <c r="D279" s="5">
        <v>44830</v>
      </c>
      <c r="E279" s="9">
        <f t="shared" si="4"/>
        <v>2022</v>
      </c>
      <c r="F279" s="4" t="s">
        <v>59</v>
      </c>
      <c r="G279" s="4" t="s">
        <v>884</v>
      </c>
      <c r="H279" s="4" t="s">
        <v>885</v>
      </c>
      <c r="I279" s="4" t="s">
        <v>20</v>
      </c>
      <c r="J279" s="4" t="s">
        <v>42</v>
      </c>
      <c r="K279" s="4" t="s">
        <v>43</v>
      </c>
      <c r="L279" s="4" t="s">
        <v>29</v>
      </c>
      <c r="M279" s="4" t="s">
        <v>107</v>
      </c>
      <c r="N279" s="4">
        <v>579.09</v>
      </c>
      <c r="O279" s="4">
        <v>7</v>
      </c>
      <c r="P279" s="4">
        <v>0</v>
      </c>
      <c r="Q279" s="4">
        <v>18.23</v>
      </c>
    </row>
    <row r="280" spans="1:17" s="4" customFormat="1" ht="12" x14ac:dyDescent="0.3">
      <c r="A280" s="4">
        <v>279</v>
      </c>
      <c r="B280" s="4" t="s">
        <v>886</v>
      </c>
      <c r="C280" s="5">
        <v>45191</v>
      </c>
      <c r="D280" s="5">
        <v>45196</v>
      </c>
      <c r="E280" s="9">
        <f t="shared" si="4"/>
        <v>2023</v>
      </c>
      <c r="F280" s="4" t="s">
        <v>39</v>
      </c>
      <c r="G280" s="4" t="s">
        <v>887</v>
      </c>
      <c r="H280" s="4" t="s">
        <v>888</v>
      </c>
      <c r="I280" s="4" t="s">
        <v>20</v>
      </c>
      <c r="J280" s="4" t="s">
        <v>106</v>
      </c>
      <c r="K280" s="4" t="s">
        <v>106</v>
      </c>
      <c r="L280" s="4" t="s">
        <v>29</v>
      </c>
      <c r="M280" s="4" t="s">
        <v>30</v>
      </c>
      <c r="N280" s="4">
        <v>304.2</v>
      </c>
      <c r="O280" s="4">
        <v>2</v>
      </c>
      <c r="P280" s="4">
        <v>0.2</v>
      </c>
      <c r="Q280" s="4">
        <v>58.12</v>
      </c>
    </row>
    <row r="281" spans="1:17" s="4" customFormat="1" ht="12" x14ac:dyDescent="0.3">
      <c r="A281" s="4">
        <v>280</v>
      </c>
      <c r="B281" s="4" t="s">
        <v>889</v>
      </c>
      <c r="C281" s="5">
        <v>44441</v>
      </c>
      <c r="D281" s="5">
        <v>44444</v>
      </c>
      <c r="E281" s="9">
        <f t="shared" si="4"/>
        <v>2021</v>
      </c>
      <c r="F281" s="4" t="s">
        <v>17</v>
      </c>
      <c r="G281" s="4" t="s">
        <v>890</v>
      </c>
      <c r="H281" s="4" t="s">
        <v>891</v>
      </c>
      <c r="I281" s="4" t="s">
        <v>28</v>
      </c>
      <c r="J281" s="4" t="s">
        <v>34</v>
      </c>
      <c r="K281" s="4" t="s">
        <v>35</v>
      </c>
      <c r="L281" s="4" t="s">
        <v>22</v>
      </c>
      <c r="M281" s="4" t="s">
        <v>23</v>
      </c>
      <c r="N281" s="4">
        <v>708.47</v>
      </c>
      <c r="O281" s="4">
        <v>10</v>
      </c>
      <c r="P281" s="4">
        <v>0.2</v>
      </c>
      <c r="Q281" s="4">
        <v>90.86</v>
      </c>
    </row>
    <row r="282" spans="1:17" s="4" customFormat="1" ht="12" x14ac:dyDescent="0.3">
      <c r="A282" s="4">
        <v>281</v>
      </c>
      <c r="B282" s="4" t="s">
        <v>892</v>
      </c>
      <c r="C282" s="5">
        <v>44851</v>
      </c>
      <c r="D282" s="5">
        <v>44852</v>
      </c>
      <c r="E282" s="9">
        <f t="shared" si="4"/>
        <v>2022</v>
      </c>
      <c r="F282" s="4" t="s">
        <v>25</v>
      </c>
      <c r="G282" s="4" t="s">
        <v>893</v>
      </c>
      <c r="H282" s="4" t="s">
        <v>894</v>
      </c>
      <c r="I282" s="4" t="s">
        <v>67</v>
      </c>
      <c r="J282" s="4" t="s">
        <v>111</v>
      </c>
      <c r="K282" s="4" t="s">
        <v>111</v>
      </c>
      <c r="L282" s="4" t="s">
        <v>36</v>
      </c>
      <c r="M282" s="4" t="s">
        <v>71</v>
      </c>
      <c r="N282" s="4">
        <v>1078.96</v>
      </c>
      <c r="O282" s="4">
        <v>6</v>
      </c>
      <c r="P282" s="4">
        <v>0</v>
      </c>
      <c r="Q282" s="4">
        <v>255.44</v>
      </c>
    </row>
    <row r="283" spans="1:17" s="4" customFormat="1" ht="12" x14ac:dyDescent="0.3">
      <c r="A283" s="4">
        <v>282</v>
      </c>
      <c r="B283" s="4" t="s">
        <v>895</v>
      </c>
      <c r="C283" s="5">
        <v>45391</v>
      </c>
      <c r="D283" s="5">
        <v>45393</v>
      </c>
      <c r="E283" s="9">
        <f t="shared" si="4"/>
        <v>2024</v>
      </c>
      <c r="F283" s="4" t="s">
        <v>59</v>
      </c>
      <c r="G283" s="4" t="s">
        <v>896</v>
      </c>
      <c r="H283" s="4" t="s">
        <v>897</v>
      </c>
      <c r="I283" s="4" t="s">
        <v>20</v>
      </c>
      <c r="J283" s="4" t="s">
        <v>52</v>
      </c>
      <c r="K283" s="4" t="s">
        <v>53</v>
      </c>
      <c r="L283" s="4" t="s">
        <v>29</v>
      </c>
      <c r="M283" s="4" t="s">
        <v>48</v>
      </c>
      <c r="N283" s="4">
        <v>127.19</v>
      </c>
      <c r="O283" s="4">
        <v>8</v>
      </c>
      <c r="P283" s="4">
        <v>0</v>
      </c>
      <c r="Q283" s="4">
        <v>5.71</v>
      </c>
    </row>
    <row r="284" spans="1:17" s="4" customFormat="1" ht="12" x14ac:dyDescent="0.3">
      <c r="A284" s="4">
        <v>283</v>
      </c>
      <c r="B284" s="4" t="s">
        <v>898</v>
      </c>
      <c r="C284" s="5">
        <v>45142</v>
      </c>
      <c r="D284" s="5">
        <v>45146</v>
      </c>
      <c r="E284" s="9">
        <f t="shared" si="4"/>
        <v>2023</v>
      </c>
      <c r="F284" s="4" t="s">
        <v>25</v>
      </c>
      <c r="G284" s="4" t="s">
        <v>899</v>
      </c>
      <c r="H284" s="4" t="s">
        <v>900</v>
      </c>
      <c r="I284" s="4" t="s">
        <v>28</v>
      </c>
      <c r="J284" s="4" t="s">
        <v>47</v>
      </c>
      <c r="K284" s="4" t="s">
        <v>47</v>
      </c>
      <c r="L284" s="4" t="s">
        <v>29</v>
      </c>
      <c r="M284" s="4" t="s">
        <v>30</v>
      </c>
      <c r="N284" s="4">
        <v>849.17</v>
      </c>
      <c r="O284" s="4">
        <v>2</v>
      </c>
      <c r="P284" s="4">
        <v>0.15</v>
      </c>
      <c r="Q284" s="4">
        <v>54.55</v>
      </c>
    </row>
    <row r="285" spans="1:17" s="4" customFormat="1" ht="12" x14ac:dyDescent="0.3">
      <c r="A285" s="4">
        <v>284</v>
      </c>
      <c r="B285" s="4" t="s">
        <v>901</v>
      </c>
      <c r="C285" s="5">
        <v>44781</v>
      </c>
      <c r="D285" s="5">
        <v>44787</v>
      </c>
      <c r="E285" s="9">
        <f t="shared" si="4"/>
        <v>2022</v>
      </c>
      <c r="F285" s="4" t="s">
        <v>39</v>
      </c>
      <c r="G285" s="4" t="s">
        <v>902</v>
      </c>
      <c r="H285" s="4" t="s">
        <v>903</v>
      </c>
      <c r="I285" s="4" t="s">
        <v>20</v>
      </c>
      <c r="J285" s="4" t="s">
        <v>34</v>
      </c>
      <c r="K285" s="4" t="s">
        <v>35</v>
      </c>
      <c r="L285" s="4" t="s">
        <v>36</v>
      </c>
      <c r="M285" s="4" t="s">
        <v>138</v>
      </c>
      <c r="N285" s="4">
        <v>325.95999999999998</v>
      </c>
      <c r="O285" s="4">
        <v>1</v>
      </c>
      <c r="P285" s="4">
        <v>0</v>
      </c>
      <c r="Q285" s="4">
        <v>10.38</v>
      </c>
    </row>
    <row r="286" spans="1:17" s="4" customFormat="1" ht="12" x14ac:dyDescent="0.3">
      <c r="A286" s="4">
        <v>285</v>
      </c>
      <c r="B286" s="4" t="s">
        <v>904</v>
      </c>
      <c r="C286" s="5">
        <v>44434</v>
      </c>
      <c r="D286" s="5">
        <v>44436</v>
      </c>
      <c r="E286" s="9">
        <f t="shared" si="4"/>
        <v>2021</v>
      </c>
      <c r="F286" s="4" t="s">
        <v>25</v>
      </c>
      <c r="G286" s="4" t="s">
        <v>905</v>
      </c>
      <c r="H286" s="4" t="s">
        <v>906</v>
      </c>
      <c r="I286" s="4" t="s">
        <v>67</v>
      </c>
      <c r="J286" s="4" t="s">
        <v>145</v>
      </c>
      <c r="K286" s="4" t="s">
        <v>80</v>
      </c>
      <c r="L286" s="4" t="s">
        <v>29</v>
      </c>
      <c r="M286" s="4" t="s">
        <v>107</v>
      </c>
      <c r="N286" s="4">
        <v>1252.31</v>
      </c>
      <c r="O286" s="4">
        <v>6</v>
      </c>
      <c r="P286" s="4">
        <v>0</v>
      </c>
      <c r="Q286" s="4">
        <v>60.65</v>
      </c>
    </row>
    <row r="287" spans="1:17" s="4" customFormat="1" ht="12" x14ac:dyDescent="0.3">
      <c r="A287" s="4">
        <v>286</v>
      </c>
      <c r="B287" s="4" t="s">
        <v>907</v>
      </c>
      <c r="C287" s="5">
        <v>44571</v>
      </c>
      <c r="D287" s="5">
        <v>44578</v>
      </c>
      <c r="E287" s="9">
        <f t="shared" si="4"/>
        <v>2022</v>
      </c>
      <c r="F287" s="4" t="s">
        <v>17</v>
      </c>
      <c r="G287" s="4" t="s">
        <v>908</v>
      </c>
      <c r="H287" s="4" t="s">
        <v>909</v>
      </c>
      <c r="I287" s="4" t="s">
        <v>67</v>
      </c>
      <c r="J287" s="4" t="s">
        <v>52</v>
      </c>
      <c r="K287" s="4" t="s">
        <v>53</v>
      </c>
      <c r="L287" s="4" t="s">
        <v>22</v>
      </c>
      <c r="M287" s="4" t="s">
        <v>75</v>
      </c>
      <c r="N287" s="4">
        <v>1204.74</v>
      </c>
      <c r="O287" s="4">
        <v>10</v>
      </c>
      <c r="P287" s="4">
        <v>0.2</v>
      </c>
      <c r="Q287" s="4">
        <v>81.680000000000007</v>
      </c>
    </row>
    <row r="288" spans="1:17" s="4" customFormat="1" ht="12" x14ac:dyDescent="0.3">
      <c r="A288" s="4">
        <v>287</v>
      </c>
      <c r="B288" s="4" t="s">
        <v>910</v>
      </c>
      <c r="C288" s="5">
        <v>45783</v>
      </c>
      <c r="D288" s="5">
        <v>45788</v>
      </c>
      <c r="E288" s="9">
        <f t="shared" si="4"/>
        <v>2025</v>
      </c>
      <c r="F288" s="4" t="s">
        <v>39</v>
      </c>
      <c r="G288" s="4" t="s">
        <v>911</v>
      </c>
      <c r="H288" s="4" t="s">
        <v>912</v>
      </c>
      <c r="I288" s="4" t="s">
        <v>28</v>
      </c>
      <c r="J288" s="4" t="s">
        <v>79</v>
      </c>
      <c r="K288" s="4" t="s">
        <v>80</v>
      </c>
      <c r="L288" s="4" t="s">
        <v>36</v>
      </c>
      <c r="M288" s="4" t="s">
        <v>138</v>
      </c>
      <c r="N288" s="4">
        <v>595.17999999999995</v>
      </c>
      <c r="O288" s="4">
        <v>4</v>
      </c>
      <c r="P288" s="4">
        <v>0</v>
      </c>
      <c r="Q288" s="4">
        <v>118.98</v>
      </c>
    </row>
    <row r="289" spans="1:17" s="4" customFormat="1" ht="12" x14ac:dyDescent="0.3">
      <c r="A289" s="4">
        <v>288</v>
      </c>
      <c r="B289" s="4" t="s">
        <v>913</v>
      </c>
      <c r="C289" s="5">
        <v>45676</v>
      </c>
      <c r="D289" s="5">
        <v>45680</v>
      </c>
      <c r="E289" s="9">
        <f t="shared" si="4"/>
        <v>2025</v>
      </c>
      <c r="F289" s="4" t="s">
        <v>17</v>
      </c>
      <c r="G289" s="4" t="s">
        <v>914</v>
      </c>
      <c r="H289" s="4" t="s">
        <v>915</v>
      </c>
      <c r="I289" s="4" t="s">
        <v>20</v>
      </c>
      <c r="J289" s="4" t="s">
        <v>111</v>
      </c>
      <c r="K289" s="4" t="s">
        <v>111</v>
      </c>
      <c r="L289" s="4" t="s">
        <v>29</v>
      </c>
      <c r="M289" s="4" t="s">
        <v>48</v>
      </c>
      <c r="N289" s="4">
        <v>1103.3900000000001</v>
      </c>
      <c r="O289" s="4">
        <v>8</v>
      </c>
      <c r="P289" s="4">
        <v>0</v>
      </c>
      <c r="Q289" s="4">
        <v>262.63</v>
      </c>
    </row>
    <row r="290" spans="1:17" s="4" customFormat="1" ht="12" x14ac:dyDescent="0.3">
      <c r="A290" s="4">
        <v>289</v>
      </c>
      <c r="B290" s="4" t="s">
        <v>916</v>
      </c>
      <c r="C290" s="5">
        <v>44916</v>
      </c>
      <c r="D290" s="5">
        <v>44917</v>
      </c>
      <c r="E290" s="9">
        <f t="shared" si="4"/>
        <v>2022</v>
      </c>
      <c r="F290" s="4" t="s">
        <v>59</v>
      </c>
      <c r="G290" s="4" t="s">
        <v>917</v>
      </c>
      <c r="H290" s="4" t="s">
        <v>918</v>
      </c>
      <c r="I290" s="4" t="s">
        <v>20</v>
      </c>
      <c r="J290" s="4" t="s">
        <v>47</v>
      </c>
      <c r="K290" s="4" t="s">
        <v>47</v>
      </c>
      <c r="L290" s="4" t="s">
        <v>36</v>
      </c>
      <c r="M290" s="4" t="s">
        <v>138</v>
      </c>
      <c r="N290" s="4">
        <v>1276.8499999999999</v>
      </c>
      <c r="O290" s="4">
        <v>4</v>
      </c>
      <c r="P290" s="4">
        <v>0.2</v>
      </c>
      <c r="Q290" s="4">
        <v>162.99</v>
      </c>
    </row>
    <row r="291" spans="1:17" s="4" customFormat="1" ht="12" x14ac:dyDescent="0.3">
      <c r="A291" s="4">
        <v>290</v>
      </c>
      <c r="B291" s="4" t="s">
        <v>919</v>
      </c>
      <c r="C291" s="5">
        <v>45448</v>
      </c>
      <c r="D291" s="5">
        <v>45455</v>
      </c>
      <c r="E291" s="9">
        <f t="shared" si="4"/>
        <v>2024</v>
      </c>
      <c r="F291" s="4" t="s">
        <v>25</v>
      </c>
      <c r="G291" s="4" t="s">
        <v>920</v>
      </c>
      <c r="H291" s="4" t="s">
        <v>921</v>
      </c>
      <c r="I291" s="4" t="s">
        <v>67</v>
      </c>
      <c r="J291" s="4" t="s">
        <v>62</v>
      </c>
      <c r="K291" s="4" t="s">
        <v>63</v>
      </c>
      <c r="L291" s="4" t="s">
        <v>22</v>
      </c>
      <c r="M291" s="4" t="s">
        <v>54</v>
      </c>
      <c r="N291" s="4">
        <v>424.19</v>
      </c>
      <c r="O291" s="4">
        <v>3</v>
      </c>
      <c r="P291" s="4">
        <v>0</v>
      </c>
      <c r="Q291" s="4">
        <v>104.01</v>
      </c>
    </row>
    <row r="292" spans="1:17" s="4" customFormat="1" ht="12" x14ac:dyDescent="0.3">
      <c r="A292" s="4">
        <v>291</v>
      </c>
      <c r="B292" s="4" t="s">
        <v>922</v>
      </c>
      <c r="C292" s="5">
        <v>45182</v>
      </c>
      <c r="D292" s="5">
        <v>45186</v>
      </c>
      <c r="E292" s="9">
        <f t="shared" si="4"/>
        <v>2023</v>
      </c>
      <c r="F292" s="4" t="s">
        <v>25</v>
      </c>
      <c r="G292" s="4" t="s">
        <v>923</v>
      </c>
      <c r="H292" s="4" t="s">
        <v>924</v>
      </c>
      <c r="I292" s="4" t="s">
        <v>67</v>
      </c>
      <c r="J292" s="4" t="s">
        <v>111</v>
      </c>
      <c r="K292" s="4" t="s">
        <v>111</v>
      </c>
      <c r="L292" s="4" t="s">
        <v>22</v>
      </c>
      <c r="M292" s="4" t="s">
        <v>75</v>
      </c>
      <c r="N292" s="4">
        <v>1309.18</v>
      </c>
      <c r="O292" s="4">
        <v>9</v>
      </c>
      <c r="P292" s="4">
        <v>0.1</v>
      </c>
      <c r="Q292" s="4">
        <v>296.74</v>
      </c>
    </row>
    <row r="293" spans="1:17" s="4" customFormat="1" ht="12" x14ac:dyDescent="0.3">
      <c r="A293" s="4">
        <v>292</v>
      </c>
      <c r="B293" s="4" t="s">
        <v>925</v>
      </c>
      <c r="C293" s="5">
        <v>45065</v>
      </c>
      <c r="D293" s="5">
        <v>45071</v>
      </c>
      <c r="E293" s="9">
        <f t="shared" si="4"/>
        <v>2023</v>
      </c>
      <c r="F293" s="4" t="s">
        <v>17</v>
      </c>
      <c r="G293" s="4" t="s">
        <v>926</v>
      </c>
      <c r="H293" s="4" t="s">
        <v>927</v>
      </c>
      <c r="I293" s="4" t="s">
        <v>67</v>
      </c>
      <c r="J293" s="4" t="s">
        <v>79</v>
      </c>
      <c r="K293" s="4" t="s">
        <v>80</v>
      </c>
      <c r="L293" s="4" t="s">
        <v>36</v>
      </c>
      <c r="M293" s="4" t="s">
        <v>37</v>
      </c>
      <c r="N293" s="4">
        <v>143.34</v>
      </c>
      <c r="O293" s="4">
        <v>8</v>
      </c>
      <c r="P293" s="4">
        <v>0.2</v>
      </c>
      <c r="Q293" s="4">
        <v>19.96</v>
      </c>
    </row>
    <row r="294" spans="1:17" s="4" customFormat="1" ht="12" x14ac:dyDescent="0.3">
      <c r="A294" s="4">
        <v>293</v>
      </c>
      <c r="B294" s="4" t="s">
        <v>928</v>
      </c>
      <c r="C294" s="5">
        <v>44621</v>
      </c>
      <c r="D294" s="5">
        <v>44625</v>
      </c>
      <c r="E294" s="9">
        <f t="shared" si="4"/>
        <v>2022</v>
      </c>
      <c r="F294" s="4" t="s">
        <v>39</v>
      </c>
      <c r="G294" s="4" t="s">
        <v>929</v>
      </c>
      <c r="H294" s="4" t="s">
        <v>930</v>
      </c>
      <c r="I294" s="4" t="s">
        <v>20</v>
      </c>
      <c r="J294" s="4" t="s">
        <v>47</v>
      </c>
      <c r="K294" s="4" t="s">
        <v>47</v>
      </c>
      <c r="L294" s="4" t="s">
        <v>29</v>
      </c>
      <c r="M294" s="4" t="s">
        <v>48</v>
      </c>
      <c r="N294" s="4">
        <v>913.7</v>
      </c>
      <c r="O294" s="4">
        <v>7</v>
      </c>
      <c r="P294" s="4">
        <v>0.15</v>
      </c>
      <c r="Q294" s="4">
        <v>48.89</v>
      </c>
    </row>
    <row r="295" spans="1:17" s="4" customFormat="1" ht="12" x14ac:dyDescent="0.3">
      <c r="A295" s="4">
        <v>294</v>
      </c>
      <c r="B295" s="4" t="s">
        <v>931</v>
      </c>
      <c r="C295" s="5">
        <v>45377</v>
      </c>
      <c r="D295" s="5">
        <v>45379</v>
      </c>
      <c r="E295" s="9">
        <f t="shared" si="4"/>
        <v>2024</v>
      </c>
      <c r="F295" s="4" t="s">
        <v>39</v>
      </c>
      <c r="G295" s="4" t="s">
        <v>932</v>
      </c>
      <c r="H295" s="4" t="s">
        <v>933</v>
      </c>
      <c r="I295" s="4" t="s">
        <v>67</v>
      </c>
      <c r="J295" s="4" t="s">
        <v>79</v>
      </c>
      <c r="K295" s="4" t="s">
        <v>80</v>
      </c>
      <c r="L295" s="4" t="s">
        <v>29</v>
      </c>
      <c r="M295" s="4" t="s">
        <v>30</v>
      </c>
      <c r="N295" s="4">
        <v>669.04</v>
      </c>
      <c r="O295" s="4">
        <v>4</v>
      </c>
      <c r="P295" s="4">
        <v>0.2</v>
      </c>
      <c r="Q295" s="4">
        <v>89.73</v>
      </c>
    </row>
    <row r="296" spans="1:17" s="4" customFormat="1" ht="12" x14ac:dyDescent="0.3">
      <c r="A296" s="4">
        <v>295</v>
      </c>
      <c r="B296" s="4" t="s">
        <v>934</v>
      </c>
      <c r="C296" s="5">
        <v>45362</v>
      </c>
      <c r="D296" s="5">
        <v>45366</v>
      </c>
      <c r="E296" s="9">
        <f t="shared" si="4"/>
        <v>2024</v>
      </c>
      <c r="F296" s="4" t="s">
        <v>17</v>
      </c>
      <c r="G296" s="4" t="s">
        <v>935</v>
      </c>
      <c r="H296" s="4" t="s">
        <v>936</v>
      </c>
      <c r="I296" s="4" t="s">
        <v>20</v>
      </c>
      <c r="J296" s="4" t="s">
        <v>79</v>
      </c>
      <c r="K296" s="4" t="s">
        <v>80</v>
      </c>
      <c r="L296" s="4" t="s">
        <v>29</v>
      </c>
      <c r="M296" s="4" t="s">
        <v>30</v>
      </c>
      <c r="N296" s="4">
        <v>1229.8499999999999</v>
      </c>
      <c r="O296" s="4">
        <v>5</v>
      </c>
      <c r="P296" s="4">
        <v>0</v>
      </c>
      <c r="Q296" s="4">
        <v>223.67</v>
      </c>
    </row>
    <row r="297" spans="1:17" s="4" customFormat="1" ht="12" x14ac:dyDescent="0.3">
      <c r="A297" s="4">
        <v>296</v>
      </c>
      <c r="B297" s="4" t="s">
        <v>937</v>
      </c>
      <c r="C297" s="5">
        <v>44844</v>
      </c>
      <c r="D297" s="5">
        <v>44846</v>
      </c>
      <c r="E297" s="9">
        <f t="shared" si="4"/>
        <v>2022</v>
      </c>
      <c r="F297" s="4" t="s">
        <v>39</v>
      </c>
      <c r="G297" s="4" t="s">
        <v>938</v>
      </c>
      <c r="H297" s="4" t="s">
        <v>939</v>
      </c>
      <c r="I297" s="4" t="s">
        <v>28</v>
      </c>
      <c r="J297" s="4" t="s">
        <v>62</v>
      </c>
      <c r="K297" s="4" t="s">
        <v>63</v>
      </c>
      <c r="L297" s="4" t="s">
        <v>36</v>
      </c>
      <c r="M297" s="4" t="s">
        <v>118</v>
      </c>
      <c r="N297" s="4">
        <v>1452.46</v>
      </c>
      <c r="O297" s="4">
        <v>7</v>
      </c>
      <c r="P297" s="4">
        <v>0</v>
      </c>
      <c r="Q297" s="4">
        <v>100.17</v>
      </c>
    </row>
    <row r="298" spans="1:17" s="4" customFormat="1" ht="12" x14ac:dyDescent="0.3">
      <c r="A298" s="4">
        <v>297</v>
      </c>
      <c r="B298" s="4" t="s">
        <v>940</v>
      </c>
      <c r="C298" s="5">
        <v>45434</v>
      </c>
      <c r="D298" s="5">
        <v>45436</v>
      </c>
      <c r="E298" s="9">
        <f t="shared" si="4"/>
        <v>2024</v>
      </c>
      <c r="F298" s="4" t="s">
        <v>25</v>
      </c>
      <c r="G298" s="4" t="s">
        <v>941</v>
      </c>
      <c r="H298" s="4" t="s">
        <v>942</v>
      </c>
      <c r="I298" s="4" t="s">
        <v>20</v>
      </c>
      <c r="J298" s="4" t="s">
        <v>47</v>
      </c>
      <c r="K298" s="4" t="s">
        <v>47</v>
      </c>
      <c r="L298" s="4" t="s">
        <v>36</v>
      </c>
      <c r="M298" s="4" t="s">
        <v>118</v>
      </c>
      <c r="N298" s="4">
        <v>842.67</v>
      </c>
      <c r="O298" s="4">
        <v>3</v>
      </c>
      <c r="P298" s="4">
        <v>0.2</v>
      </c>
      <c r="Q298" s="4">
        <v>133.01</v>
      </c>
    </row>
    <row r="299" spans="1:17" s="4" customFormat="1" ht="12" x14ac:dyDescent="0.3">
      <c r="A299" s="4">
        <v>298</v>
      </c>
      <c r="B299" s="4" t="s">
        <v>943</v>
      </c>
      <c r="C299" s="5">
        <v>44888</v>
      </c>
      <c r="D299" s="5">
        <v>44894</v>
      </c>
      <c r="E299" s="9">
        <f t="shared" si="4"/>
        <v>2022</v>
      </c>
      <c r="F299" s="4" t="s">
        <v>39</v>
      </c>
      <c r="G299" s="4" t="s">
        <v>944</v>
      </c>
      <c r="H299" s="4" t="s">
        <v>945</v>
      </c>
      <c r="I299" s="4" t="s">
        <v>67</v>
      </c>
      <c r="J299" s="4" t="s">
        <v>79</v>
      </c>
      <c r="K299" s="4" t="s">
        <v>80</v>
      </c>
      <c r="L299" s="4" t="s">
        <v>22</v>
      </c>
      <c r="M299" s="4" t="s">
        <v>54</v>
      </c>
      <c r="N299" s="4">
        <v>230.57</v>
      </c>
      <c r="O299" s="4">
        <v>5</v>
      </c>
      <c r="P299" s="4">
        <v>0</v>
      </c>
      <c r="Q299" s="4">
        <v>26.9</v>
      </c>
    </row>
    <row r="300" spans="1:17" s="4" customFormat="1" ht="12" x14ac:dyDescent="0.3">
      <c r="A300" s="4">
        <v>299</v>
      </c>
      <c r="B300" s="4" t="s">
        <v>946</v>
      </c>
      <c r="C300" s="5">
        <v>45060</v>
      </c>
      <c r="D300" s="5">
        <v>45065</v>
      </c>
      <c r="E300" s="9">
        <f t="shared" si="4"/>
        <v>2023</v>
      </c>
      <c r="F300" s="4" t="s">
        <v>17</v>
      </c>
      <c r="G300" s="4" t="s">
        <v>947</v>
      </c>
      <c r="H300" s="4" t="s">
        <v>948</v>
      </c>
      <c r="I300" s="4" t="s">
        <v>67</v>
      </c>
      <c r="J300" s="4" t="s">
        <v>21</v>
      </c>
      <c r="K300" s="4" t="s">
        <v>26647</v>
      </c>
      <c r="L300" s="4" t="s">
        <v>22</v>
      </c>
      <c r="M300" s="4" t="s">
        <v>23</v>
      </c>
      <c r="N300" s="4">
        <v>226.05</v>
      </c>
      <c r="O300" s="4">
        <v>6</v>
      </c>
      <c r="P300" s="4">
        <v>0.15</v>
      </c>
      <c r="Q300" s="4">
        <v>30.47</v>
      </c>
    </row>
    <row r="301" spans="1:17" s="4" customFormat="1" ht="12" x14ac:dyDescent="0.3">
      <c r="A301" s="4">
        <v>300</v>
      </c>
      <c r="B301" s="4" t="s">
        <v>949</v>
      </c>
      <c r="C301" s="5">
        <v>45400</v>
      </c>
      <c r="D301" s="5">
        <v>45403</v>
      </c>
      <c r="E301" s="9">
        <f t="shared" si="4"/>
        <v>2024</v>
      </c>
      <c r="F301" s="4" t="s">
        <v>25</v>
      </c>
      <c r="G301" s="4" t="s">
        <v>950</v>
      </c>
      <c r="H301" s="4" t="s">
        <v>951</v>
      </c>
      <c r="I301" s="4" t="s">
        <v>28</v>
      </c>
      <c r="J301" s="4" t="s">
        <v>145</v>
      </c>
      <c r="K301" s="4" t="s">
        <v>80</v>
      </c>
      <c r="L301" s="4" t="s">
        <v>29</v>
      </c>
      <c r="M301" s="4" t="s">
        <v>107</v>
      </c>
      <c r="N301" s="4">
        <v>310.29000000000002</v>
      </c>
      <c r="O301" s="4">
        <v>2</v>
      </c>
      <c r="P301" s="4">
        <v>0.15</v>
      </c>
      <c r="Q301" s="4">
        <v>38.15</v>
      </c>
    </row>
    <row r="302" spans="1:17" s="4" customFormat="1" ht="12" x14ac:dyDescent="0.3">
      <c r="A302" s="4">
        <v>301</v>
      </c>
      <c r="B302" s="4" t="s">
        <v>952</v>
      </c>
      <c r="C302" s="5">
        <v>44830</v>
      </c>
      <c r="D302" s="5">
        <v>44835</v>
      </c>
      <c r="E302" s="9">
        <f t="shared" si="4"/>
        <v>2022</v>
      </c>
      <c r="F302" s="4" t="s">
        <v>59</v>
      </c>
      <c r="G302" s="4" t="s">
        <v>953</v>
      </c>
      <c r="H302" s="4" t="s">
        <v>954</v>
      </c>
      <c r="I302" s="4" t="s">
        <v>20</v>
      </c>
      <c r="J302" s="4" t="s">
        <v>79</v>
      </c>
      <c r="K302" s="4" t="s">
        <v>80</v>
      </c>
      <c r="L302" s="4" t="s">
        <v>29</v>
      </c>
      <c r="M302" s="4" t="s">
        <v>107</v>
      </c>
      <c r="N302" s="4">
        <v>218.69</v>
      </c>
      <c r="O302" s="4">
        <v>4</v>
      </c>
      <c r="P302" s="4">
        <v>0</v>
      </c>
      <c r="Q302" s="4">
        <v>40.78</v>
      </c>
    </row>
    <row r="303" spans="1:17" s="4" customFormat="1" ht="12" x14ac:dyDescent="0.3">
      <c r="A303" s="4">
        <v>302</v>
      </c>
      <c r="B303" s="4" t="s">
        <v>955</v>
      </c>
      <c r="C303" s="5">
        <v>45089</v>
      </c>
      <c r="D303" s="5">
        <v>45095</v>
      </c>
      <c r="E303" s="9">
        <f t="shared" si="4"/>
        <v>2023</v>
      </c>
      <c r="F303" s="4" t="s">
        <v>17</v>
      </c>
      <c r="G303" s="4" t="s">
        <v>956</v>
      </c>
      <c r="H303" s="4" t="s">
        <v>957</v>
      </c>
      <c r="I303" s="4" t="s">
        <v>20</v>
      </c>
      <c r="J303" s="4" t="s">
        <v>52</v>
      </c>
      <c r="K303" s="4" t="s">
        <v>53</v>
      </c>
      <c r="L303" s="4" t="s">
        <v>22</v>
      </c>
      <c r="M303" s="4" t="s">
        <v>75</v>
      </c>
      <c r="N303" s="4">
        <v>683.37</v>
      </c>
      <c r="O303" s="4">
        <v>6</v>
      </c>
      <c r="P303" s="4">
        <v>0</v>
      </c>
      <c r="Q303" s="4">
        <v>203.97</v>
      </c>
    </row>
    <row r="304" spans="1:17" s="4" customFormat="1" ht="12" x14ac:dyDescent="0.3">
      <c r="A304" s="4">
        <v>303</v>
      </c>
      <c r="B304" s="4" t="s">
        <v>958</v>
      </c>
      <c r="C304" s="5">
        <v>44912</v>
      </c>
      <c r="D304" s="5">
        <v>44916</v>
      </c>
      <c r="E304" s="9">
        <f t="shared" si="4"/>
        <v>2022</v>
      </c>
      <c r="F304" s="4" t="s">
        <v>59</v>
      </c>
      <c r="G304" s="4" t="s">
        <v>959</v>
      </c>
      <c r="H304" s="4" t="s">
        <v>960</v>
      </c>
      <c r="I304" s="4" t="s">
        <v>20</v>
      </c>
      <c r="J304" s="4" t="s">
        <v>34</v>
      </c>
      <c r="K304" s="4" t="s">
        <v>35</v>
      </c>
      <c r="L304" s="4" t="s">
        <v>29</v>
      </c>
      <c r="M304" s="4" t="s">
        <v>90</v>
      </c>
      <c r="N304" s="4">
        <v>307.95999999999998</v>
      </c>
      <c r="O304" s="4">
        <v>3</v>
      </c>
      <c r="P304" s="4">
        <v>0.1</v>
      </c>
      <c r="Q304" s="4">
        <v>48.77</v>
      </c>
    </row>
    <row r="305" spans="1:17" s="4" customFormat="1" ht="12" x14ac:dyDescent="0.3">
      <c r="A305" s="4">
        <v>304</v>
      </c>
      <c r="B305" s="4" t="s">
        <v>961</v>
      </c>
      <c r="C305" s="5">
        <v>45837</v>
      </c>
      <c r="D305" s="5">
        <v>45843</v>
      </c>
      <c r="E305" s="9">
        <f t="shared" si="4"/>
        <v>2025</v>
      </c>
      <c r="F305" s="4" t="s">
        <v>59</v>
      </c>
      <c r="G305" s="4" t="s">
        <v>962</v>
      </c>
      <c r="H305" s="4" t="s">
        <v>963</v>
      </c>
      <c r="I305" s="4" t="s">
        <v>20</v>
      </c>
      <c r="J305" s="4" t="s">
        <v>106</v>
      </c>
      <c r="K305" s="4" t="s">
        <v>106</v>
      </c>
      <c r="L305" s="4" t="s">
        <v>29</v>
      </c>
      <c r="M305" s="4" t="s">
        <v>90</v>
      </c>
      <c r="N305" s="4">
        <v>34.369999999999997</v>
      </c>
      <c r="O305" s="4">
        <v>6</v>
      </c>
      <c r="P305" s="4">
        <v>0.1</v>
      </c>
      <c r="Q305" s="4">
        <v>-0.28999999999999998</v>
      </c>
    </row>
    <row r="306" spans="1:17" s="4" customFormat="1" ht="12" x14ac:dyDescent="0.3">
      <c r="A306" s="4">
        <v>305</v>
      </c>
      <c r="B306" s="4" t="s">
        <v>964</v>
      </c>
      <c r="C306" s="5">
        <v>44964</v>
      </c>
      <c r="D306" s="5">
        <v>44966</v>
      </c>
      <c r="E306" s="9">
        <f t="shared" si="4"/>
        <v>2023</v>
      </c>
      <c r="F306" s="4" t="s">
        <v>59</v>
      </c>
      <c r="G306" s="4" t="s">
        <v>965</v>
      </c>
      <c r="H306" s="4" t="s">
        <v>966</v>
      </c>
      <c r="I306" s="4" t="s">
        <v>28</v>
      </c>
      <c r="J306" s="4" t="s">
        <v>106</v>
      </c>
      <c r="K306" s="4" t="s">
        <v>106</v>
      </c>
      <c r="L306" s="4" t="s">
        <v>29</v>
      </c>
      <c r="M306" s="4" t="s">
        <v>48</v>
      </c>
      <c r="N306" s="4">
        <v>289.83</v>
      </c>
      <c r="O306" s="4">
        <v>6</v>
      </c>
      <c r="P306" s="4">
        <v>0</v>
      </c>
      <c r="Q306" s="4">
        <v>17.22</v>
      </c>
    </row>
    <row r="307" spans="1:17" s="4" customFormat="1" ht="12" x14ac:dyDescent="0.3">
      <c r="A307" s="4">
        <v>306</v>
      </c>
      <c r="B307" s="4" t="s">
        <v>967</v>
      </c>
      <c r="C307" s="5">
        <v>45619</v>
      </c>
      <c r="D307" s="5">
        <v>45625</v>
      </c>
      <c r="E307" s="9">
        <f t="shared" si="4"/>
        <v>2024</v>
      </c>
      <c r="F307" s="4" t="s">
        <v>25</v>
      </c>
      <c r="G307" s="4" t="s">
        <v>968</v>
      </c>
      <c r="H307" s="4" t="s">
        <v>969</v>
      </c>
      <c r="I307" s="4" t="s">
        <v>28</v>
      </c>
      <c r="J307" s="4" t="s">
        <v>145</v>
      </c>
      <c r="K307" s="4" t="s">
        <v>80</v>
      </c>
      <c r="L307" s="4" t="s">
        <v>36</v>
      </c>
      <c r="M307" s="4" t="s">
        <v>37</v>
      </c>
      <c r="N307" s="4">
        <v>907.24</v>
      </c>
      <c r="O307" s="4">
        <v>3</v>
      </c>
      <c r="P307" s="4">
        <v>0</v>
      </c>
      <c r="Q307" s="4">
        <v>249.3</v>
      </c>
    </row>
    <row r="308" spans="1:17" s="4" customFormat="1" ht="12" x14ac:dyDescent="0.3">
      <c r="A308" s="4">
        <v>307</v>
      </c>
      <c r="B308" s="4" t="s">
        <v>970</v>
      </c>
      <c r="C308" s="5">
        <v>45804</v>
      </c>
      <c r="D308" s="5">
        <v>45810</v>
      </c>
      <c r="E308" s="9">
        <f t="shared" si="4"/>
        <v>2025</v>
      </c>
      <c r="F308" s="4" t="s">
        <v>59</v>
      </c>
      <c r="G308" s="4" t="s">
        <v>971</v>
      </c>
      <c r="H308" s="4" t="s">
        <v>972</v>
      </c>
      <c r="I308" s="4" t="s">
        <v>67</v>
      </c>
      <c r="J308" s="4" t="s">
        <v>42</v>
      </c>
      <c r="K308" s="4" t="s">
        <v>43</v>
      </c>
      <c r="L308" s="4" t="s">
        <v>29</v>
      </c>
      <c r="M308" s="4" t="s">
        <v>48</v>
      </c>
      <c r="N308" s="4">
        <v>812.68</v>
      </c>
      <c r="O308" s="4">
        <v>6</v>
      </c>
      <c r="P308" s="4">
        <v>0.1</v>
      </c>
      <c r="Q308" s="4">
        <v>102.19</v>
      </c>
    </row>
    <row r="309" spans="1:17" s="4" customFormat="1" ht="12" x14ac:dyDescent="0.3">
      <c r="A309" s="4">
        <v>308</v>
      </c>
      <c r="B309" s="4" t="s">
        <v>973</v>
      </c>
      <c r="C309" s="5">
        <v>45674</v>
      </c>
      <c r="D309" s="5">
        <v>45679</v>
      </c>
      <c r="E309" s="9">
        <f t="shared" si="4"/>
        <v>2025</v>
      </c>
      <c r="F309" s="4" t="s">
        <v>25</v>
      </c>
      <c r="G309" s="4" t="s">
        <v>974</v>
      </c>
      <c r="H309" s="4" t="s">
        <v>975</v>
      </c>
      <c r="I309" s="4" t="s">
        <v>20</v>
      </c>
      <c r="J309" s="4" t="s">
        <v>47</v>
      </c>
      <c r="K309" s="4" t="s">
        <v>47</v>
      </c>
      <c r="L309" s="4" t="s">
        <v>22</v>
      </c>
      <c r="M309" s="4" t="s">
        <v>75</v>
      </c>
      <c r="N309" s="4">
        <v>938.15</v>
      </c>
      <c r="O309" s="4">
        <v>5</v>
      </c>
      <c r="P309" s="4">
        <v>0</v>
      </c>
      <c r="Q309" s="4">
        <v>16</v>
      </c>
    </row>
    <row r="310" spans="1:17" s="4" customFormat="1" ht="12" x14ac:dyDescent="0.3">
      <c r="A310" s="4">
        <v>309</v>
      </c>
      <c r="B310" s="4" t="s">
        <v>976</v>
      </c>
      <c r="C310" s="5">
        <v>45670</v>
      </c>
      <c r="D310" s="5">
        <v>45677</v>
      </c>
      <c r="E310" s="9">
        <f t="shared" si="4"/>
        <v>2025</v>
      </c>
      <c r="F310" s="4" t="s">
        <v>25</v>
      </c>
      <c r="G310" s="4" t="s">
        <v>977</v>
      </c>
      <c r="H310" s="4" t="s">
        <v>978</v>
      </c>
      <c r="I310" s="4" t="s">
        <v>28</v>
      </c>
      <c r="J310" s="4" t="s">
        <v>145</v>
      </c>
      <c r="K310" s="4" t="s">
        <v>80</v>
      </c>
      <c r="L310" s="4" t="s">
        <v>22</v>
      </c>
      <c r="M310" s="4" t="s">
        <v>134</v>
      </c>
      <c r="N310" s="4">
        <v>907.04</v>
      </c>
      <c r="O310" s="4">
        <v>9</v>
      </c>
      <c r="P310" s="4">
        <v>0.1</v>
      </c>
      <c r="Q310" s="4">
        <v>17.61</v>
      </c>
    </row>
    <row r="311" spans="1:17" s="4" customFormat="1" ht="12" x14ac:dyDescent="0.3">
      <c r="A311" s="4">
        <v>310</v>
      </c>
      <c r="B311" s="4" t="s">
        <v>979</v>
      </c>
      <c r="C311" s="5">
        <v>44738</v>
      </c>
      <c r="D311" s="5">
        <v>44741</v>
      </c>
      <c r="E311" s="9">
        <f t="shared" si="4"/>
        <v>2022</v>
      </c>
      <c r="F311" s="4" t="s">
        <v>17</v>
      </c>
      <c r="G311" s="4" t="s">
        <v>980</v>
      </c>
      <c r="H311" s="4" t="s">
        <v>981</v>
      </c>
      <c r="I311" s="4" t="s">
        <v>28</v>
      </c>
      <c r="J311" s="4" t="s">
        <v>62</v>
      </c>
      <c r="K311" s="4" t="s">
        <v>63</v>
      </c>
      <c r="L311" s="4" t="s">
        <v>29</v>
      </c>
      <c r="M311" s="4" t="s">
        <v>90</v>
      </c>
      <c r="N311" s="4">
        <v>601.39</v>
      </c>
      <c r="O311" s="4">
        <v>9</v>
      </c>
      <c r="P311" s="4">
        <v>0.2</v>
      </c>
      <c r="Q311" s="4">
        <v>83.61</v>
      </c>
    </row>
    <row r="312" spans="1:17" s="4" customFormat="1" ht="12" x14ac:dyDescent="0.3">
      <c r="A312" s="4">
        <v>311</v>
      </c>
      <c r="B312" s="4" t="s">
        <v>982</v>
      </c>
      <c r="C312" s="5">
        <v>45581</v>
      </c>
      <c r="D312" s="5">
        <v>45587</v>
      </c>
      <c r="E312" s="9">
        <f t="shared" si="4"/>
        <v>2024</v>
      </c>
      <c r="F312" s="4" t="s">
        <v>17</v>
      </c>
      <c r="G312" s="4" t="s">
        <v>983</v>
      </c>
      <c r="H312" s="4" t="s">
        <v>984</v>
      </c>
      <c r="I312" s="4" t="s">
        <v>20</v>
      </c>
      <c r="J312" s="4" t="s">
        <v>52</v>
      </c>
      <c r="K312" s="4" t="s">
        <v>53</v>
      </c>
      <c r="L312" s="4" t="s">
        <v>36</v>
      </c>
      <c r="M312" s="4" t="s">
        <v>71</v>
      </c>
      <c r="N312" s="4">
        <v>679.81</v>
      </c>
      <c r="O312" s="4">
        <v>9</v>
      </c>
      <c r="P312" s="4">
        <v>0</v>
      </c>
      <c r="Q312" s="4">
        <v>122.24</v>
      </c>
    </row>
    <row r="313" spans="1:17" s="4" customFormat="1" ht="12" x14ac:dyDescent="0.3">
      <c r="A313" s="4">
        <v>312</v>
      </c>
      <c r="B313" s="4" t="s">
        <v>985</v>
      </c>
      <c r="C313" s="5">
        <v>45330</v>
      </c>
      <c r="D313" s="5">
        <v>45337</v>
      </c>
      <c r="E313" s="9">
        <f t="shared" si="4"/>
        <v>2024</v>
      </c>
      <c r="F313" s="4" t="s">
        <v>25</v>
      </c>
      <c r="G313" s="4" t="s">
        <v>986</v>
      </c>
      <c r="H313" s="4" t="s">
        <v>987</v>
      </c>
      <c r="I313" s="4" t="s">
        <v>67</v>
      </c>
      <c r="J313" s="4" t="s">
        <v>106</v>
      </c>
      <c r="K313" s="4" t="s">
        <v>106</v>
      </c>
      <c r="L313" s="4" t="s">
        <v>29</v>
      </c>
      <c r="M313" s="4" t="s">
        <v>90</v>
      </c>
      <c r="N313" s="4">
        <v>1155.47</v>
      </c>
      <c r="O313" s="4">
        <v>10</v>
      </c>
      <c r="P313" s="4">
        <v>0.1</v>
      </c>
      <c r="Q313" s="4">
        <v>70.56</v>
      </c>
    </row>
    <row r="314" spans="1:17" s="4" customFormat="1" ht="12" x14ac:dyDescent="0.3">
      <c r="A314" s="4">
        <v>313</v>
      </c>
      <c r="B314" s="4" t="s">
        <v>988</v>
      </c>
      <c r="C314" s="5">
        <v>44488</v>
      </c>
      <c r="D314" s="5">
        <v>44494</v>
      </c>
      <c r="E314" s="9">
        <f t="shared" si="4"/>
        <v>2021</v>
      </c>
      <c r="F314" s="4" t="s">
        <v>25</v>
      </c>
      <c r="G314" s="4" t="s">
        <v>989</v>
      </c>
      <c r="H314" s="4" t="s">
        <v>990</v>
      </c>
      <c r="I314" s="4" t="s">
        <v>20</v>
      </c>
      <c r="J314" s="4" t="s">
        <v>34</v>
      </c>
      <c r="K314" s="4" t="s">
        <v>35</v>
      </c>
      <c r="L314" s="4" t="s">
        <v>29</v>
      </c>
      <c r="M314" s="4" t="s">
        <v>90</v>
      </c>
      <c r="N314" s="4">
        <v>1177.68</v>
      </c>
      <c r="O314" s="4">
        <v>6</v>
      </c>
      <c r="P314" s="4">
        <v>0</v>
      </c>
      <c r="Q314" s="4">
        <v>110.48</v>
      </c>
    </row>
    <row r="315" spans="1:17" s="4" customFormat="1" ht="12" x14ac:dyDescent="0.3">
      <c r="A315" s="4">
        <v>314</v>
      </c>
      <c r="B315" s="4" t="s">
        <v>991</v>
      </c>
      <c r="C315" s="5">
        <v>45421</v>
      </c>
      <c r="D315" s="5">
        <v>45427</v>
      </c>
      <c r="E315" s="9">
        <f t="shared" si="4"/>
        <v>2024</v>
      </c>
      <c r="F315" s="4" t="s">
        <v>39</v>
      </c>
      <c r="G315" s="4" t="s">
        <v>992</v>
      </c>
      <c r="H315" s="4" t="s">
        <v>993</v>
      </c>
      <c r="I315" s="4" t="s">
        <v>28</v>
      </c>
      <c r="J315" s="4" t="s">
        <v>62</v>
      </c>
      <c r="K315" s="4" t="s">
        <v>63</v>
      </c>
      <c r="L315" s="4" t="s">
        <v>29</v>
      </c>
      <c r="M315" s="4" t="s">
        <v>90</v>
      </c>
      <c r="N315" s="4">
        <v>769.63</v>
      </c>
      <c r="O315" s="4">
        <v>9</v>
      </c>
      <c r="P315" s="4">
        <v>0.2</v>
      </c>
      <c r="Q315" s="4">
        <v>64.78</v>
      </c>
    </row>
    <row r="316" spans="1:17" s="4" customFormat="1" ht="12" x14ac:dyDescent="0.3">
      <c r="A316" s="4">
        <v>315</v>
      </c>
      <c r="B316" s="4" t="s">
        <v>994</v>
      </c>
      <c r="C316" s="5">
        <v>44904</v>
      </c>
      <c r="D316" s="5">
        <v>44905</v>
      </c>
      <c r="E316" s="9">
        <f t="shared" si="4"/>
        <v>2022</v>
      </c>
      <c r="F316" s="4" t="s">
        <v>59</v>
      </c>
      <c r="G316" s="4" t="s">
        <v>995</v>
      </c>
      <c r="H316" s="4" t="s">
        <v>996</v>
      </c>
      <c r="I316" s="4" t="s">
        <v>67</v>
      </c>
      <c r="J316" s="4" t="s">
        <v>34</v>
      </c>
      <c r="K316" s="4" t="s">
        <v>35</v>
      </c>
      <c r="L316" s="4" t="s">
        <v>36</v>
      </c>
      <c r="M316" s="4" t="s">
        <v>138</v>
      </c>
      <c r="N316" s="4">
        <v>227.65</v>
      </c>
      <c r="O316" s="4">
        <v>9</v>
      </c>
      <c r="P316" s="4">
        <v>0.2</v>
      </c>
      <c r="Q316" s="4">
        <v>26.58</v>
      </c>
    </row>
    <row r="317" spans="1:17" s="4" customFormat="1" ht="12" x14ac:dyDescent="0.3">
      <c r="A317" s="4">
        <v>316</v>
      </c>
      <c r="B317" s="4" t="s">
        <v>997</v>
      </c>
      <c r="C317" s="5">
        <v>45614</v>
      </c>
      <c r="D317" s="5">
        <v>45616</v>
      </c>
      <c r="E317" s="9">
        <f t="shared" si="4"/>
        <v>2024</v>
      </c>
      <c r="F317" s="4" t="s">
        <v>25</v>
      </c>
      <c r="G317" s="4" t="s">
        <v>998</v>
      </c>
      <c r="H317" s="4" t="s">
        <v>529</v>
      </c>
      <c r="I317" s="4" t="s">
        <v>20</v>
      </c>
      <c r="J317" s="4" t="s">
        <v>52</v>
      </c>
      <c r="K317" s="4" t="s">
        <v>53</v>
      </c>
      <c r="L317" s="4" t="s">
        <v>29</v>
      </c>
      <c r="M317" s="4" t="s">
        <v>90</v>
      </c>
      <c r="N317" s="4">
        <v>1451.11</v>
      </c>
      <c r="O317" s="4">
        <v>3</v>
      </c>
      <c r="P317" s="4">
        <v>0.15</v>
      </c>
      <c r="Q317" s="4">
        <v>302.33</v>
      </c>
    </row>
    <row r="318" spans="1:17" s="4" customFormat="1" ht="12" x14ac:dyDescent="0.3">
      <c r="A318" s="4">
        <v>317</v>
      </c>
      <c r="B318" s="4" t="s">
        <v>999</v>
      </c>
      <c r="C318" s="5">
        <v>45336</v>
      </c>
      <c r="D318" s="5">
        <v>45337</v>
      </c>
      <c r="E318" s="9">
        <f t="shared" si="4"/>
        <v>2024</v>
      </c>
      <c r="F318" s="4" t="s">
        <v>25</v>
      </c>
      <c r="G318" s="4" t="s">
        <v>1000</v>
      </c>
      <c r="H318" s="4" t="s">
        <v>1001</v>
      </c>
      <c r="I318" s="4" t="s">
        <v>67</v>
      </c>
      <c r="J318" s="4" t="s">
        <v>79</v>
      </c>
      <c r="K318" s="4" t="s">
        <v>80</v>
      </c>
      <c r="L318" s="4" t="s">
        <v>36</v>
      </c>
      <c r="M318" s="4" t="s">
        <v>118</v>
      </c>
      <c r="N318" s="4">
        <v>1097.98</v>
      </c>
      <c r="O318" s="4">
        <v>5</v>
      </c>
      <c r="P318" s="4">
        <v>0.15</v>
      </c>
      <c r="Q318" s="4">
        <v>135.61000000000001</v>
      </c>
    </row>
    <row r="319" spans="1:17" s="4" customFormat="1" ht="12" x14ac:dyDescent="0.3">
      <c r="A319" s="4">
        <v>318</v>
      </c>
      <c r="B319" s="4" t="s">
        <v>1002</v>
      </c>
      <c r="C319" s="5">
        <v>44597</v>
      </c>
      <c r="D319" s="5">
        <v>44598</v>
      </c>
      <c r="E319" s="9">
        <f t="shared" si="4"/>
        <v>2022</v>
      </c>
      <c r="F319" s="4" t="s">
        <v>39</v>
      </c>
      <c r="G319" s="4" t="s">
        <v>1003</v>
      </c>
      <c r="H319" s="4" t="s">
        <v>1004</v>
      </c>
      <c r="I319" s="4" t="s">
        <v>28</v>
      </c>
      <c r="J319" s="4" t="s">
        <v>106</v>
      </c>
      <c r="K319" s="4" t="s">
        <v>106</v>
      </c>
      <c r="L319" s="4" t="s">
        <v>36</v>
      </c>
      <c r="M319" s="4" t="s">
        <v>71</v>
      </c>
      <c r="N319" s="4">
        <v>547.30999999999995</v>
      </c>
      <c r="O319" s="4">
        <v>1</v>
      </c>
      <c r="P319" s="4">
        <v>0.15</v>
      </c>
      <c r="Q319" s="4">
        <v>23.69</v>
      </c>
    </row>
    <row r="320" spans="1:17" s="4" customFormat="1" ht="12" x14ac:dyDescent="0.3">
      <c r="A320" s="4">
        <v>319</v>
      </c>
      <c r="B320" s="4" t="s">
        <v>1005</v>
      </c>
      <c r="C320" s="5">
        <v>44697</v>
      </c>
      <c r="D320" s="5">
        <v>44698</v>
      </c>
      <c r="E320" s="9">
        <f t="shared" si="4"/>
        <v>2022</v>
      </c>
      <c r="F320" s="4" t="s">
        <v>39</v>
      </c>
      <c r="G320" s="4" t="s">
        <v>1006</v>
      </c>
      <c r="H320" s="4" t="s">
        <v>1007</v>
      </c>
      <c r="I320" s="4" t="s">
        <v>20</v>
      </c>
      <c r="J320" s="4" t="s">
        <v>42</v>
      </c>
      <c r="K320" s="4" t="s">
        <v>43</v>
      </c>
      <c r="L320" s="4" t="s">
        <v>29</v>
      </c>
      <c r="M320" s="4" t="s">
        <v>107</v>
      </c>
      <c r="N320" s="4">
        <v>1209.99</v>
      </c>
      <c r="O320" s="4">
        <v>4</v>
      </c>
      <c r="P320" s="4">
        <v>0.15</v>
      </c>
      <c r="Q320" s="4">
        <v>182.27</v>
      </c>
    </row>
    <row r="321" spans="1:17" s="4" customFormat="1" ht="12" x14ac:dyDescent="0.3">
      <c r="A321" s="4">
        <v>320</v>
      </c>
      <c r="B321" s="4" t="s">
        <v>1008</v>
      </c>
      <c r="C321" s="5">
        <v>44922</v>
      </c>
      <c r="D321" s="5">
        <v>44927</v>
      </c>
      <c r="E321" s="9">
        <f t="shared" si="4"/>
        <v>2023</v>
      </c>
      <c r="F321" s="4" t="s">
        <v>17</v>
      </c>
      <c r="G321" s="4" t="s">
        <v>1009</v>
      </c>
      <c r="H321" s="4" t="s">
        <v>1010</v>
      </c>
      <c r="I321" s="4" t="s">
        <v>28</v>
      </c>
      <c r="J321" s="4" t="s">
        <v>52</v>
      </c>
      <c r="K321" s="4" t="s">
        <v>53</v>
      </c>
      <c r="L321" s="4" t="s">
        <v>36</v>
      </c>
      <c r="M321" s="4" t="s">
        <v>37</v>
      </c>
      <c r="N321" s="4">
        <v>807.16</v>
      </c>
      <c r="O321" s="4">
        <v>3</v>
      </c>
      <c r="P321" s="4">
        <v>0.2</v>
      </c>
      <c r="Q321" s="4">
        <v>19.29</v>
      </c>
    </row>
    <row r="322" spans="1:17" s="4" customFormat="1" ht="12" x14ac:dyDescent="0.3">
      <c r="A322" s="4">
        <v>321</v>
      </c>
      <c r="B322" s="4" t="s">
        <v>1011</v>
      </c>
      <c r="C322" s="5">
        <v>45488</v>
      </c>
      <c r="D322" s="5">
        <v>45492</v>
      </c>
      <c r="E322" s="9">
        <f t="shared" ref="E322:E385" si="5">YEAR(D322)</f>
        <v>2024</v>
      </c>
      <c r="F322" s="4" t="s">
        <v>17</v>
      </c>
      <c r="G322" s="4" t="s">
        <v>1012</v>
      </c>
      <c r="H322" s="4" t="s">
        <v>1013</v>
      </c>
      <c r="I322" s="4" t="s">
        <v>67</v>
      </c>
      <c r="J322" s="4" t="s">
        <v>21</v>
      </c>
      <c r="K322" s="4" t="s">
        <v>26647</v>
      </c>
      <c r="L322" s="4" t="s">
        <v>29</v>
      </c>
      <c r="M322" s="4" t="s">
        <v>30</v>
      </c>
      <c r="N322" s="4">
        <v>485.77</v>
      </c>
      <c r="O322" s="4">
        <v>2</v>
      </c>
      <c r="P322" s="4">
        <v>0.1</v>
      </c>
      <c r="Q322" s="4">
        <v>-1.2</v>
      </c>
    </row>
    <row r="323" spans="1:17" s="4" customFormat="1" ht="12" x14ac:dyDescent="0.3">
      <c r="A323" s="4">
        <v>322</v>
      </c>
      <c r="B323" s="4" t="s">
        <v>1014</v>
      </c>
      <c r="C323" s="5">
        <v>45643</v>
      </c>
      <c r="D323" s="5">
        <v>45646</v>
      </c>
      <c r="E323" s="9">
        <f t="shared" si="5"/>
        <v>2024</v>
      </c>
      <c r="F323" s="4" t="s">
        <v>25</v>
      </c>
      <c r="G323" s="4" t="s">
        <v>1015</v>
      </c>
      <c r="H323" s="4" t="s">
        <v>1016</v>
      </c>
      <c r="I323" s="4" t="s">
        <v>67</v>
      </c>
      <c r="J323" s="4" t="s">
        <v>47</v>
      </c>
      <c r="K323" s="4" t="s">
        <v>47</v>
      </c>
      <c r="L323" s="4" t="s">
        <v>29</v>
      </c>
      <c r="M323" s="4" t="s">
        <v>30</v>
      </c>
      <c r="N323" s="4">
        <v>1058.45</v>
      </c>
      <c r="O323" s="4">
        <v>8</v>
      </c>
      <c r="P323" s="4">
        <v>0.15</v>
      </c>
      <c r="Q323" s="4">
        <v>71.58</v>
      </c>
    </row>
    <row r="324" spans="1:17" s="4" customFormat="1" ht="12" x14ac:dyDescent="0.3">
      <c r="A324" s="4">
        <v>323</v>
      </c>
      <c r="B324" s="4" t="s">
        <v>1017</v>
      </c>
      <c r="C324" s="5">
        <v>45823</v>
      </c>
      <c r="D324" s="5">
        <v>45830</v>
      </c>
      <c r="E324" s="9">
        <f t="shared" si="5"/>
        <v>2025</v>
      </c>
      <c r="F324" s="4" t="s">
        <v>59</v>
      </c>
      <c r="G324" s="4" t="s">
        <v>1018</v>
      </c>
      <c r="H324" s="4" t="s">
        <v>1019</v>
      </c>
      <c r="I324" s="4" t="s">
        <v>67</v>
      </c>
      <c r="J324" s="4" t="s">
        <v>111</v>
      </c>
      <c r="K324" s="4" t="s">
        <v>111</v>
      </c>
      <c r="L324" s="4" t="s">
        <v>29</v>
      </c>
      <c r="M324" s="4" t="s">
        <v>107</v>
      </c>
      <c r="N324" s="4">
        <v>1057.27</v>
      </c>
      <c r="O324" s="4">
        <v>4</v>
      </c>
      <c r="P324" s="4">
        <v>0</v>
      </c>
      <c r="Q324" s="4">
        <v>262.62</v>
      </c>
    </row>
    <row r="325" spans="1:17" s="4" customFormat="1" ht="12" x14ac:dyDescent="0.3">
      <c r="A325" s="4">
        <v>324</v>
      </c>
      <c r="B325" s="4" t="s">
        <v>1020</v>
      </c>
      <c r="C325" s="5">
        <v>45411</v>
      </c>
      <c r="D325" s="5">
        <v>45413</v>
      </c>
      <c r="E325" s="9">
        <f t="shared" si="5"/>
        <v>2024</v>
      </c>
      <c r="F325" s="4" t="s">
        <v>17</v>
      </c>
      <c r="G325" s="4" t="s">
        <v>1021</v>
      </c>
      <c r="H325" s="4" t="s">
        <v>1022</v>
      </c>
      <c r="I325" s="4" t="s">
        <v>28</v>
      </c>
      <c r="J325" s="4" t="s">
        <v>62</v>
      </c>
      <c r="K325" s="4" t="s">
        <v>63</v>
      </c>
      <c r="L325" s="4" t="s">
        <v>29</v>
      </c>
      <c r="M325" s="4" t="s">
        <v>90</v>
      </c>
      <c r="N325" s="4">
        <v>363.43</v>
      </c>
      <c r="O325" s="4">
        <v>2</v>
      </c>
      <c r="P325" s="4">
        <v>0</v>
      </c>
      <c r="Q325" s="4">
        <v>93.05</v>
      </c>
    </row>
    <row r="326" spans="1:17" s="4" customFormat="1" ht="12" x14ac:dyDescent="0.3">
      <c r="A326" s="4">
        <v>325</v>
      </c>
      <c r="B326" s="4" t="s">
        <v>1023</v>
      </c>
      <c r="C326" s="5">
        <v>45661</v>
      </c>
      <c r="D326" s="5">
        <v>45667</v>
      </c>
      <c r="E326" s="9">
        <f t="shared" si="5"/>
        <v>2025</v>
      </c>
      <c r="F326" s="4" t="s">
        <v>25</v>
      </c>
      <c r="G326" s="4" t="s">
        <v>1024</v>
      </c>
      <c r="H326" s="4" t="s">
        <v>1025</v>
      </c>
      <c r="I326" s="4" t="s">
        <v>28</v>
      </c>
      <c r="J326" s="4" t="s">
        <v>106</v>
      </c>
      <c r="K326" s="4" t="s">
        <v>106</v>
      </c>
      <c r="L326" s="4" t="s">
        <v>36</v>
      </c>
      <c r="M326" s="4" t="s">
        <v>118</v>
      </c>
      <c r="N326" s="4">
        <v>386.1</v>
      </c>
      <c r="O326" s="4">
        <v>7</v>
      </c>
      <c r="P326" s="4">
        <v>0</v>
      </c>
      <c r="Q326" s="4">
        <v>35.590000000000003</v>
      </c>
    </row>
    <row r="327" spans="1:17" s="4" customFormat="1" ht="12" x14ac:dyDescent="0.3">
      <c r="A327" s="4">
        <v>326</v>
      </c>
      <c r="B327" s="4" t="s">
        <v>1026</v>
      </c>
      <c r="C327" s="5">
        <v>45776</v>
      </c>
      <c r="D327" s="5">
        <v>45777</v>
      </c>
      <c r="E327" s="9">
        <f t="shared" si="5"/>
        <v>2025</v>
      </c>
      <c r="F327" s="4" t="s">
        <v>25</v>
      </c>
      <c r="G327" s="4" t="s">
        <v>1027</v>
      </c>
      <c r="H327" s="4" t="s">
        <v>1028</v>
      </c>
      <c r="I327" s="4" t="s">
        <v>67</v>
      </c>
      <c r="J327" s="4" t="s">
        <v>62</v>
      </c>
      <c r="K327" s="4" t="s">
        <v>63</v>
      </c>
      <c r="L327" s="4" t="s">
        <v>22</v>
      </c>
      <c r="M327" s="4" t="s">
        <v>54</v>
      </c>
      <c r="N327" s="4">
        <v>1089.6300000000001</v>
      </c>
      <c r="O327" s="4">
        <v>5</v>
      </c>
      <c r="P327" s="4">
        <v>0.1</v>
      </c>
      <c r="Q327" s="4">
        <v>180.85</v>
      </c>
    </row>
    <row r="328" spans="1:17" s="4" customFormat="1" ht="12" x14ac:dyDescent="0.3">
      <c r="A328" s="4">
        <v>327</v>
      </c>
      <c r="B328" s="4" t="s">
        <v>1029</v>
      </c>
      <c r="C328" s="5">
        <v>45335</v>
      </c>
      <c r="D328" s="5">
        <v>45339</v>
      </c>
      <c r="E328" s="9">
        <f t="shared" si="5"/>
        <v>2024</v>
      </c>
      <c r="F328" s="4" t="s">
        <v>25</v>
      </c>
      <c r="G328" s="4" t="s">
        <v>1030</v>
      </c>
      <c r="H328" s="4" t="s">
        <v>1031</v>
      </c>
      <c r="I328" s="4" t="s">
        <v>28</v>
      </c>
      <c r="J328" s="4" t="s">
        <v>62</v>
      </c>
      <c r="K328" s="4" t="s">
        <v>63</v>
      </c>
      <c r="L328" s="4" t="s">
        <v>36</v>
      </c>
      <c r="M328" s="4" t="s">
        <v>71</v>
      </c>
      <c r="N328" s="4">
        <v>69.87</v>
      </c>
      <c r="O328" s="4">
        <v>10</v>
      </c>
      <c r="P328" s="4">
        <v>0</v>
      </c>
      <c r="Q328" s="4">
        <v>0.65</v>
      </c>
    </row>
    <row r="329" spans="1:17" s="4" customFormat="1" ht="12" x14ac:dyDescent="0.3">
      <c r="A329" s="4">
        <v>328</v>
      </c>
      <c r="B329" s="4" t="s">
        <v>1032</v>
      </c>
      <c r="C329" s="5">
        <v>45600</v>
      </c>
      <c r="D329" s="5">
        <v>45603</v>
      </c>
      <c r="E329" s="9">
        <f t="shared" si="5"/>
        <v>2024</v>
      </c>
      <c r="F329" s="4" t="s">
        <v>39</v>
      </c>
      <c r="G329" s="4" t="s">
        <v>1033</v>
      </c>
      <c r="H329" s="4" t="s">
        <v>1034</v>
      </c>
      <c r="I329" s="4" t="s">
        <v>67</v>
      </c>
      <c r="J329" s="4" t="s">
        <v>106</v>
      </c>
      <c r="K329" s="4" t="s">
        <v>106</v>
      </c>
      <c r="L329" s="4" t="s">
        <v>22</v>
      </c>
      <c r="M329" s="4" t="s">
        <v>75</v>
      </c>
      <c r="N329" s="4">
        <v>391.51</v>
      </c>
      <c r="O329" s="4">
        <v>6</v>
      </c>
      <c r="P329" s="4">
        <v>0.15</v>
      </c>
      <c r="Q329" s="4">
        <v>77.31</v>
      </c>
    </row>
    <row r="330" spans="1:17" s="4" customFormat="1" ht="12" x14ac:dyDescent="0.3">
      <c r="A330" s="4">
        <v>329</v>
      </c>
      <c r="B330" s="4" t="s">
        <v>1035</v>
      </c>
      <c r="C330" s="5">
        <v>45490</v>
      </c>
      <c r="D330" s="5">
        <v>45493</v>
      </c>
      <c r="E330" s="9">
        <f t="shared" si="5"/>
        <v>2024</v>
      </c>
      <c r="F330" s="4" t="s">
        <v>59</v>
      </c>
      <c r="G330" s="4" t="s">
        <v>1036</v>
      </c>
      <c r="H330" s="4" t="s">
        <v>1037</v>
      </c>
      <c r="I330" s="4" t="s">
        <v>20</v>
      </c>
      <c r="J330" s="4" t="s">
        <v>79</v>
      </c>
      <c r="K330" s="4" t="s">
        <v>80</v>
      </c>
      <c r="L330" s="4" t="s">
        <v>29</v>
      </c>
      <c r="M330" s="4" t="s">
        <v>90</v>
      </c>
      <c r="N330" s="4">
        <v>1237.9000000000001</v>
      </c>
      <c r="O330" s="4">
        <v>2</v>
      </c>
      <c r="P330" s="4">
        <v>0.15</v>
      </c>
      <c r="Q330" s="4">
        <v>7.52</v>
      </c>
    </row>
    <row r="331" spans="1:17" s="4" customFormat="1" ht="12" x14ac:dyDescent="0.3">
      <c r="A331" s="4">
        <v>330</v>
      </c>
      <c r="B331" s="4" t="s">
        <v>1038</v>
      </c>
      <c r="C331" s="5">
        <v>45279</v>
      </c>
      <c r="D331" s="5">
        <v>45280</v>
      </c>
      <c r="E331" s="9">
        <f t="shared" si="5"/>
        <v>2023</v>
      </c>
      <c r="F331" s="4" t="s">
        <v>39</v>
      </c>
      <c r="G331" s="4" t="s">
        <v>1039</v>
      </c>
      <c r="H331" s="4" t="s">
        <v>1040</v>
      </c>
      <c r="I331" s="4" t="s">
        <v>28</v>
      </c>
      <c r="J331" s="4" t="s">
        <v>34</v>
      </c>
      <c r="K331" s="4" t="s">
        <v>35</v>
      </c>
      <c r="L331" s="4" t="s">
        <v>22</v>
      </c>
      <c r="M331" s="4" t="s">
        <v>54</v>
      </c>
      <c r="N331" s="4">
        <v>898.84</v>
      </c>
      <c r="O331" s="4">
        <v>6</v>
      </c>
      <c r="P331" s="4">
        <v>0</v>
      </c>
      <c r="Q331" s="4">
        <v>185.14</v>
      </c>
    </row>
    <row r="332" spans="1:17" s="4" customFormat="1" ht="12" x14ac:dyDescent="0.3">
      <c r="A332" s="4">
        <v>331</v>
      </c>
      <c r="B332" s="4" t="s">
        <v>1041</v>
      </c>
      <c r="C332" s="5">
        <v>44400</v>
      </c>
      <c r="D332" s="5">
        <v>44403</v>
      </c>
      <c r="E332" s="9">
        <f t="shared" si="5"/>
        <v>2021</v>
      </c>
      <c r="F332" s="4" t="s">
        <v>39</v>
      </c>
      <c r="G332" s="4" t="s">
        <v>1042</v>
      </c>
      <c r="H332" s="4" t="s">
        <v>1043</v>
      </c>
      <c r="I332" s="4" t="s">
        <v>20</v>
      </c>
      <c r="J332" s="4" t="s">
        <v>145</v>
      </c>
      <c r="K332" s="4" t="s">
        <v>80</v>
      </c>
      <c r="L332" s="4" t="s">
        <v>29</v>
      </c>
      <c r="M332" s="4" t="s">
        <v>90</v>
      </c>
      <c r="N332" s="4">
        <v>351.66</v>
      </c>
      <c r="O332" s="4">
        <v>10</v>
      </c>
      <c r="P332" s="4">
        <v>0.15</v>
      </c>
      <c r="Q332" s="4">
        <v>26.95</v>
      </c>
    </row>
    <row r="333" spans="1:17" s="4" customFormat="1" ht="12" x14ac:dyDescent="0.3">
      <c r="A333" s="4">
        <v>332</v>
      </c>
      <c r="B333" s="4" t="s">
        <v>1044</v>
      </c>
      <c r="C333" s="5">
        <v>44541</v>
      </c>
      <c r="D333" s="5">
        <v>44544</v>
      </c>
      <c r="E333" s="9">
        <f t="shared" si="5"/>
        <v>2021</v>
      </c>
      <c r="F333" s="4" t="s">
        <v>25</v>
      </c>
      <c r="G333" s="4" t="s">
        <v>1045</v>
      </c>
      <c r="H333" s="4" t="s">
        <v>1046</v>
      </c>
      <c r="I333" s="4" t="s">
        <v>20</v>
      </c>
      <c r="J333" s="4" t="s">
        <v>145</v>
      </c>
      <c r="K333" s="4" t="s">
        <v>80</v>
      </c>
      <c r="L333" s="4" t="s">
        <v>36</v>
      </c>
      <c r="M333" s="4" t="s">
        <v>138</v>
      </c>
      <c r="N333" s="4">
        <v>608.57000000000005</v>
      </c>
      <c r="O333" s="4">
        <v>1</v>
      </c>
      <c r="P333" s="4">
        <v>0.15</v>
      </c>
      <c r="Q333" s="4">
        <v>11.86</v>
      </c>
    </row>
    <row r="334" spans="1:17" s="4" customFormat="1" ht="12" x14ac:dyDescent="0.3">
      <c r="A334" s="4">
        <v>333</v>
      </c>
      <c r="B334" s="4" t="s">
        <v>1047</v>
      </c>
      <c r="C334" s="5">
        <v>45353</v>
      </c>
      <c r="D334" s="5">
        <v>45357</v>
      </c>
      <c r="E334" s="9">
        <f t="shared" si="5"/>
        <v>2024</v>
      </c>
      <c r="F334" s="4" t="s">
        <v>25</v>
      </c>
      <c r="G334" s="4" t="s">
        <v>1048</v>
      </c>
      <c r="H334" s="4" t="s">
        <v>1049</v>
      </c>
      <c r="I334" s="4" t="s">
        <v>67</v>
      </c>
      <c r="J334" s="4" t="s">
        <v>42</v>
      </c>
      <c r="K334" s="4" t="s">
        <v>43</v>
      </c>
      <c r="L334" s="4" t="s">
        <v>29</v>
      </c>
      <c r="M334" s="4" t="s">
        <v>107</v>
      </c>
      <c r="N334" s="4">
        <v>1337.58</v>
      </c>
      <c r="O334" s="4">
        <v>5</v>
      </c>
      <c r="P334" s="4">
        <v>0</v>
      </c>
      <c r="Q334" s="4">
        <v>86.86</v>
      </c>
    </row>
    <row r="335" spans="1:17" s="4" customFormat="1" ht="12" x14ac:dyDescent="0.3">
      <c r="A335" s="4">
        <v>334</v>
      </c>
      <c r="B335" s="4" t="s">
        <v>1050</v>
      </c>
      <c r="C335" s="5">
        <v>44394</v>
      </c>
      <c r="D335" s="5">
        <v>44398</v>
      </c>
      <c r="E335" s="9">
        <f t="shared" si="5"/>
        <v>2021</v>
      </c>
      <c r="F335" s="4" t="s">
        <v>17</v>
      </c>
      <c r="G335" s="4" t="s">
        <v>1051</v>
      </c>
      <c r="H335" s="4" t="s">
        <v>1052</v>
      </c>
      <c r="I335" s="4" t="s">
        <v>20</v>
      </c>
      <c r="J335" s="4" t="s">
        <v>52</v>
      </c>
      <c r="K335" s="4" t="s">
        <v>53</v>
      </c>
      <c r="L335" s="4" t="s">
        <v>36</v>
      </c>
      <c r="M335" s="4" t="s">
        <v>118</v>
      </c>
      <c r="N335" s="4">
        <v>961.08</v>
      </c>
      <c r="O335" s="4">
        <v>4</v>
      </c>
      <c r="P335" s="4">
        <v>0.1</v>
      </c>
      <c r="Q335" s="4">
        <v>49.02</v>
      </c>
    </row>
    <row r="336" spans="1:17" s="4" customFormat="1" ht="12" x14ac:dyDescent="0.3">
      <c r="A336" s="4">
        <v>335</v>
      </c>
      <c r="B336" s="4" t="s">
        <v>1053</v>
      </c>
      <c r="C336" s="5">
        <v>44412</v>
      </c>
      <c r="D336" s="5">
        <v>44419</v>
      </c>
      <c r="E336" s="9">
        <f t="shared" si="5"/>
        <v>2021</v>
      </c>
      <c r="F336" s="4" t="s">
        <v>25</v>
      </c>
      <c r="G336" s="4" t="s">
        <v>1054</v>
      </c>
      <c r="H336" s="4" t="s">
        <v>1055</v>
      </c>
      <c r="I336" s="4" t="s">
        <v>67</v>
      </c>
      <c r="J336" s="4" t="s">
        <v>79</v>
      </c>
      <c r="K336" s="4" t="s">
        <v>80</v>
      </c>
      <c r="L336" s="4" t="s">
        <v>36</v>
      </c>
      <c r="M336" s="4" t="s">
        <v>37</v>
      </c>
      <c r="N336" s="4">
        <v>282.20999999999998</v>
      </c>
      <c r="O336" s="4">
        <v>6</v>
      </c>
      <c r="P336" s="4">
        <v>0.15</v>
      </c>
      <c r="Q336" s="4">
        <v>49.7</v>
      </c>
    </row>
    <row r="337" spans="1:17" s="4" customFormat="1" ht="12" x14ac:dyDescent="0.3">
      <c r="A337" s="4">
        <v>336</v>
      </c>
      <c r="B337" s="4" t="s">
        <v>1056</v>
      </c>
      <c r="C337" s="5">
        <v>45192</v>
      </c>
      <c r="D337" s="5">
        <v>45198</v>
      </c>
      <c r="E337" s="9">
        <f t="shared" si="5"/>
        <v>2023</v>
      </c>
      <c r="F337" s="4" t="s">
        <v>59</v>
      </c>
      <c r="G337" s="4" t="s">
        <v>1057</v>
      </c>
      <c r="H337" s="4" t="s">
        <v>1058</v>
      </c>
      <c r="I337" s="4" t="s">
        <v>67</v>
      </c>
      <c r="J337" s="4" t="s">
        <v>62</v>
      </c>
      <c r="K337" s="4" t="s">
        <v>63</v>
      </c>
      <c r="L337" s="4" t="s">
        <v>36</v>
      </c>
      <c r="M337" s="4" t="s">
        <v>71</v>
      </c>
      <c r="N337" s="4">
        <v>950.7</v>
      </c>
      <c r="O337" s="4">
        <v>5</v>
      </c>
      <c r="P337" s="4">
        <v>0.2</v>
      </c>
      <c r="Q337" s="4">
        <v>129.24</v>
      </c>
    </row>
    <row r="338" spans="1:17" s="4" customFormat="1" ht="12" x14ac:dyDescent="0.3">
      <c r="A338" s="4">
        <v>337</v>
      </c>
      <c r="B338" s="4" t="s">
        <v>1059</v>
      </c>
      <c r="C338" s="5">
        <v>45008</v>
      </c>
      <c r="D338" s="5">
        <v>45011</v>
      </c>
      <c r="E338" s="9">
        <f t="shared" si="5"/>
        <v>2023</v>
      </c>
      <c r="F338" s="4" t="s">
        <v>59</v>
      </c>
      <c r="G338" s="4" t="s">
        <v>1060</v>
      </c>
      <c r="H338" s="4" t="s">
        <v>1061</v>
      </c>
      <c r="I338" s="4" t="s">
        <v>28</v>
      </c>
      <c r="J338" s="4" t="s">
        <v>62</v>
      </c>
      <c r="K338" s="4" t="s">
        <v>63</v>
      </c>
      <c r="L338" s="4" t="s">
        <v>29</v>
      </c>
      <c r="M338" s="4" t="s">
        <v>90</v>
      </c>
      <c r="N338" s="4">
        <v>1035.1199999999999</v>
      </c>
      <c r="O338" s="4">
        <v>3</v>
      </c>
      <c r="P338" s="4">
        <v>0.2</v>
      </c>
      <c r="Q338" s="4">
        <v>24.32</v>
      </c>
    </row>
    <row r="339" spans="1:17" s="4" customFormat="1" ht="12" x14ac:dyDescent="0.3">
      <c r="A339" s="4">
        <v>338</v>
      </c>
      <c r="B339" s="4" t="s">
        <v>1062</v>
      </c>
      <c r="C339" s="5">
        <v>45151</v>
      </c>
      <c r="D339" s="5">
        <v>45155</v>
      </c>
      <c r="E339" s="9">
        <f t="shared" si="5"/>
        <v>2023</v>
      </c>
      <c r="F339" s="4" t="s">
        <v>59</v>
      </c>
      <c r="G339" s="4" t="s">
        <v>1063</v>
      </c>
      <c r="H339" s="4" t="s">
        <v>1064</v>
      </c>
      <c r="I339" s="4" t="s">
        <v>67</v>
      </c>
      <c r="J339" s="4" t="s">
        <v>21</v>
      </c>
      <c r="K339" s="4" t="s">
        <v>26647</v>
      </c>
      <c r="L339" s="4" t="s">
        <v>29</v>
      </c>
      <c r="M339" s="4" t="s">
        <v>30</v>
      </c>
      <c r="N339" s="4">
        <v>229.69</v>
      </c>
      <c r="O339" s="4">
        <v>1</v>
      </c>
      <c r="P339" s="4">
        <v>0.15</v>
      </c>
      <c r="Q339" s="4">
        <v>24.42</v>
      </c>
    </row>
    <row r="340" spans="1:17" s="4" customFormat="1" ht="12" x14ac:dyDescent="0.3">
      <c r="A340" s="4">
        <v>339</v>
      </c>
      <c r="B340" s="4" t="s">
        <v>1065</v>
      </c>
      <c r="C340" s="5">
        <v>45794</v>
      </c>
      <c r="D340" s="5">
        <v>45796</v>
      </c>
      <c r="E340" s="9">
        <f t="shared" si="5"/>
        <v>2025</v>
      </c>
      <c r="F340" s="4" t="s">
        <v>39</v>
      </c>
      <c r="G340" s="4" t="s">
        <v>1066</v>
      </c>
      <c r="H340" s="4" t="s">
        <v>1067</v>
      </c>
      <c r="I340" s="4" t="s">
        <v>67</v>
      </c>
      <c r="J340" s="4" t="s">
        <v>42</v>
      </c>
      <c r="K340" s="4" t="s">
        <v>43</v>
      </c>
      <c r="L340" s="4" t="s">
        <v>29</v>
      </c>
      <c r="M340" s="4" t="s">
        <v>48</v>
      </c>
      <c r="N340" s="4">
        <v>1256.8</v>
      </c>
      <c r="O340" s="4">
        <v>9</v>
      </c>
      <c r="P340" s="4">
        <v>0.15</v>
      </c>
      <c r="Q340" s="4">
        <v>213.55</v>
      </c>
    </row>
    <row r="341" spans="1:17" s="4" customFormat="1" ht="12" x14ac:dyDescent="0.3">
      <c r="A341" s="4">
        <v>340</v>
      </c>
      <c r="B341" s="4" t="s">
        <v>1068</v>
      </c>
      <c r="C341" s="5">
        <v>45309</v>
      </c>
      <c r="D341" s="5">
        <v>45315</v>
      </c>
      <c r="E341" s="9">
        <f t="shared" si="5"/>
        <v>2024</v>
      </c>
      <c r="F341" s="4" t="s">
        <v>59</v>
      </c>
      <c r="G341" s="4" t="s">
        <v>1069</v>
      </c>
      <c r="H341" s="4" t="s">
        <v>1070</v>
      </c>
      <c r="I341" s="4" t="s">
        <v>28</v>
      </c>
      <c r="J341" s="4" t="s">
        <v>111</v>
      </c>
      <c r="K341" s="4" t="s">
        <v>111</v>
      </c>
      <c r="L341" s="4" t="s">
        <v>36</v>
      </c>
      <c r="M341" s="4" t="s">
        <v>138</v>
      </c>
      <c r="N341" s="4">
        <v>908.49</v>
      </c>
      <c r="O341" s="4">
        <v>10</v>
      </c>
      <c r="P341" s="4">
        <v>0.1</v>
      </c>
      <c r="Q341" s="4">
        <v>166.89</v>
      </c>
    </row>
    <row r="342" spans="1:17" s="4" customFormat="1" ht="12" x14ac:dyDescent="0.3">
      <c r="A342" s="4">
        <v>341</v>
      </c>
      <c r="B342" s="4" t="s">
        <v>1071</v>
      </c>
      <c r="C342" s="5">
        <v>44889</v>
      </c>
      <c r="D342" s="5">
        <v>44894</v>
      </c>
      <c r="E342" s="9">
        <f t="shared" si="5"/>
        <v>2022</v>
      </c>
      <c r="F342" s="4" t="s">
        <v>59</v>
      </c>
      <c r="G342" s="4" t="s">
        <v>1072</v>
      </c>
      <c r="H342" s="4" t="s">
        <v>1073</v>
      </c>
      <c r="I342" s="4" t="s">
        <v>67</v>
      </c>
      <c r="J342" s="4" t="s">
        <v>79</v>
      </c>
      <c r="K342" s="4" t="s">
        <v>80</v>
      </c>
      <c r="L342" s="4" t="s">
        <v>29</v>
      </c>
      <c r="M342" s="4" t="s">
        <v>90</v>
      </c>
      <c r="N342" s="4">
        <v>899.76</v>
      </c>
      <c r="O342" s="4">
        <v>5</v>
      </c>
      <c r="P342" s="4">
        <v>0.15</v>
      </c>
      <c r="Q342" s="4">
        <v>113.84</v>
      </c>
    </row>
    <row r="343" spans="1:17" s="4" customFormat="1" ht="12" x14ac:dyDescent="0.3">
      <c r="A343" s="4">
        <v>342</v>
      </c>
      <c r="B343" s="4" t="s">
        <v>1074</v>
      </c>
      <c r="C343" s="5">
        <v>45075</v>
      </c>
      <c r="D343" s="5">
        <v>45081</v>
      </c>
      <c r="E343" s="9">
        <f t="shared" si="5"/>
        <v>2023</v>
      </c>
      <c r="F343" s="4" t="s">
        <v>17</v>
      </c>
      <c r="G343" s="4" t="s">
        <v>1075</v>
      </c>
      <c r="H343" s="4" t="s">
        <v>1076</v>
      </c>
      <c r="I343" s="4" t="s">
        <v>67</v>
      </c>
      <c r="J343" s="4" t="s">
        <v>47</v>
      </c>
      <c r="K343" s="4" t="s">
        <v>47</v>
      </c>
      <c r="L343" s="4" t="s">
        <v>29</v>
      </c>
      <c r="M343" s="4" t="s">
        <v>30</v>
      </c>
      <c r="N343" s="4">
        <v>720.82</v>
      </c>
      <c r="O343" s="4">
        <v>5</v>
      </c>
      <c r="P343" s="4">
        <v>0.1</v>
      </c>
      <c r="Q343" s="4">
        <v>150.4</v>
      </c>
    </row>
    <row r="344" spans="1:17" s="4" customFormat="1" ht="12" x14ac:dyDescent="0.3">
      <c r="A344" s="4">
        <v>343</v>
      </c>
      <c r="B344" s="4" t="s">
        <v>1077</v>
      </c>
      <c r="C344" s="5">
        <v>45070</v>
      </c>
      <c r="D344" s="5">
        <v>45077</v>
      </c>
      <c r="E344" s="9">
        <f t="shared" si="5"/>
        <v>2023</v>
      </c>
      <c r="F344" s="4" t="s">
        <v>17</v>
      </c>
      <c r="G344" s="4" t="s">
        <v>1078</v>
      </c>
      <c r="H344" s="4" t="s">
        <v>1079</v>
      </c>
      <c r="I344" s="4" t="s">
        <v>20</v>
      </c>
      <c r="J344" s="4" t="s">
        <v>42</v>
      </c>
      <c r="K344" s="4" t="s">
        <v>43</v>
      </c>
      <c r="L344" s="4" t="s">
        <v>22</v>
      </c>
      <c r="M344" s="4" t="s">
        <v>75</v>
      </c>
      <c r="N344" s="4">
        <v>80.08</v>
      </c>
      <c r="O344" s="4">
        <v>1</v>
      </c>
      <c r="P344" s="4">
        <v>0.15</v>
      </c>
      <c r="Q344" s="4">
        <v>5.82</v>
      </c>
    </row>
    <row r="345" spans="1:17" s="4" customFormat="1" ht="12" x14ac:dyDescent="0.3">
      <c r="A345" s="4">
        <v>344</v>
      </c>
      <c r="B345" s="4" t="s">
        <v>1080</v>
      </c>
      <c r="C345" s="5">
        <v>45348</v>
      </c>
      <c r="D345" s="5">
        <v>45350</v>
      </c>
      <c r="E345" s="9">
        <f t="shared" si="5"/>
        <v>2024</v>
      </c>
      <c r="F345" s="4" t="s">
        <v>39</v>
      </c>
      <c r="G345" s="4" t="s">
        <v>1081</v>
      </c>
      <c r="H345" s="4" t="s">
        <v>1082</v>
      </c>
      <c r="I345" s="4" t="s">
        <v>67</v>
      </c>
      <c r="J345" s="4" t="s">
        <v>34</v>
      </c>
      <c r="K345" s="4" t="s">
        <v>35</v>
      </c>
      <c r="L345" s="4" t="s">
        <v>36</v>
      </c>
      <c r="M345" s="4" t="s">
        <v>71</v>
      </c>
      <c r="N345" s="4">
        <v>214.14</v>
      </c>
      <c r="O345" s="4">
        <v>6</v>
      </c>
      <c r="P345" s="4">
        <v>0.1</v>
      </c>
      <c r="Q345" s="4">
        <v>25.58</v>
      </c>
    </row>
    <row r="346" spans="1:17" s="4" customFormat="1" ht="12" x14ac:dyDescent="0.3">
      <c r="A346" s="4">
        <v>345</v>
      </c>
      <c r="B346" s="4" t="s">
        <v>1083</v>
      </c>
      <c r="C346" s="5">
        <v>45084</v>
      </c>
      <c r="D346" s="5">
        <v>45087</v>
      </c>
      <c r="E346" s="9">
        <f t="shared" si="5"/>
        <v>2023</v>
      </c>
      <c r="F346" s="4" t="s">
        <v>59</v>
      </c>
      <c r="G346" s="4" t="s">
        <v>1084</v>
      </c>
      <c r="H346" s="4" t="s">
        <v>1085</v>
      </c>
      <c r="I346" s="4" t="s">
        <v>20</v>
      </c>
      <c r="J346" s="4" t="s">
        <v>145</v>
      </c>
      <c r="K346" s="4" t="s">
        <v>80</v>
      </c>
      <c r="L346" s="4" t="s">
        <v>29</v>
      </c>
      <c r="M346" s="4" t="s">
        <v>90</v>
      </c>
      <c r="N346" s="4">
        <v>163.13</v>
      </c>
      <c r="O346" s="4">
        <v>9</v>
      </c>
      <c r="P346" s="4">
        <v>0.1</v>
      </c>
      <c r="Q346" s="4">
        <v>4.88</v>
      </c>
    </row>
    <row r="347" spans="1:17" s="4" customFormat="1" ht="12" x14ac:dyDescent="0.3">
      <c r="A347" s="4">
        <v>346</v>
      </c>
      <c r="B347" s="4" t="s">
        <v>1086</v>
      </c>
      <c r="C347" s="5">
        <v>44592</v>
      </c>
      <c r="D347" s="5">
        <v>44597</v>
      </c>
      <c r="E347" s="9">
        <f t="shared" si="5"/>
        <v>2022</v>
      </c>
      <c r="F347" s="4" t="s">
        <v>59</v>
      </c>
      <c r="G347" s="4" t="s">
        <v>1087</v>
      </c>
      <c r="H347" s="4" t="s">
        <v>1088</v>
      </c>
      <c r="I347" s="4" t="s">
        <v>20</v>
      </c>
      <c r="J347" s="4" t="s">
        <v>47</v>
      </c>
      <c r="K347" s="4" t="s">
        <v>47</v>
      </c>
      <c r="L347" s="4" t="s">
        <v>29</v>
      </c>
      <c r="M347" s="4" t="s">
        <v>107</v>
      </c>
      <c r="N347" s="4">
        <v>790.32</v>
      </c>
      <c r="O347" s="4">
        <v>9</v>
      </c>
      <c r="P347" s="4">
        <v>0.2</v>
      </c>
      <c r="Q347" s="4">
        <v>89.16</v>
      </c>
    </row>
    <row r="348" spans="1:17" s="4" customFormat="1" ht="12" x14ac:dyDescent="0.3">
      <c r="A348" s="4">
        <v>347</v>
      </c>
      <c r="B348" s="4" t="s">
        <v>1089</v>
      </c>
      <c r="C348" s="5">
        <v>44694</v>
      </c>
      <c r="D348" s="5">
        <v>44698</v>
      </c>
      <c r="E348" s="9">
        <f t="shared" si="5"/>
        <v>2022</v>
      </c>
      <c r="F348" s="4" t="s">
        <v>39</v>
      </c>
      <c r="G348" s="4" t="s">
        <v>1090</v>
      </c>
      <c r="H348" s="4" t="s">
        <v>1091</v>
      </c>
      <c r="I348" s="4" t="s">
        <v>20</v>
      </c>
      <c r="J348" s="4" t="s">
        <v>145</v>
      </c>
      <c r="K348" s="4" t="s">
        <v>80</v>
      </c>
      <c r="L348" s="4" t="s">
        <v>36</v>
      </c>
      <c r="M348" s="4" t="s">
        <v>71</v>
      </c>
      <c r="N348" s="4">
        <v>1200.24</v>
      </c>
      <c r="O348" s="4">
        <v>6</v>
      </c>
      <c r="P348" s="4">
        <v>0.15</v>
      </c>
      <c r="Q348" s="4">
        <v>235.73</v>
      </c>
    </row>
    <row r="349" spans="1:17" s="4" customFormat="1" ht="12" x14ac:dyDescent="0.3">
      <c r="A349" s="4">
        <v>348</v>
      </c>
      <c r="B349" s="4" t="s">
        <v>1092</v>
      </c>
      <c r="C349" s="5">
        <v>44547</v>
      </c>
      <c r="D349" s="5">
        <v>44548</v>
      </c>
      <c r="E349" s="9">
        <f t="shared" si="5"/>
        <v>2021</v>
      </c>
      <c r="F349" s="4" t="s">
        <v>39</v>
      </c>
      <c r="G349" s="4" t="s">
        <v>1093</v>
      </c>
      <c r="H349" s="4" t="s">
        <v>1094</v>
      </c>
      <c r="I349" s="4" t="s">
        <v>28</v>
      </c>
      <c r="J349" s="4" t="s">
        <v>52</v>
      </c>
      <c r="K349" s="4" t="s">
        <v>53</v>
      </c>
      <c r="L349" s="4" t="s">
        <v>29</v>
      </c>
      <c r="M349" s="4" t="s">
        <v>90</v>
      </c>
      <c r="N349" s="4">
        <v>398.03</v>
      </c>
      <c r="O349" s="4">
        <v>3</v>
      </c>
      <c r="P349" s="4">
        <v>0.2</v>
      </c>
      <c r="Q349" s="4">
        <v>8.98</v>
      </c>
    </row>
    <row r="350" spans="1:17" s="4" customFormat="1" ht="12" x14ac:dyDescent="0.3">
      <c r="A350" s="4">
        <v>349</v>
      </c>
      <c r="B350" s="4" t="s">
        <v>1095</v>
      </c>
      <c r="C350" s="5">
        <v>44474</v>
      </c>
      <c r="D350" s="5">
        <v>44475</v>
      </c>
      <c r="E350" s="9">
        <f t="shared" si="5"/>
        <v>2021</v>
      </c>
      <c r="F350" s="4" t="s">
        <v>39</v>
      </c>
      <c r="G350" s="4" t="s">
        <v>1096</v>
      </c>
      <c r="H350" s="4" t="s">
        <v>1097</v>
      </c>
      <c r="I350" s="4" t="s">
        <v>28</v>
      </c>
      <c r="J350" s="4" t="s">
        <v>106</v>
      </c>
      <c r="K350" s="4" t="s">
        <v>106</v>
      </c>
      <c r="L350" s="4" t="s">
        <v>36</v>
      </c>
      <c r="M350" s="4" t="s">
        <v>71</v>
      </c>
      <c r="N350" s="4">
        <v>230.76</v>
      </c>
      <c r="O350" s="4">
        <v>10</v>
      </c>
      <c r="P350" s="4">
        <v>0.15</v>
      </c>
      <c r="Q350" s="4">
        <v>13.72</v>
      </c>
    </row>
    <row r="351" spans="1:17" s="4" customFormat="1" ht="12" x14ac:dyDescent="0.3">
      <c r="A351" s="4">
        <v>350</v>
      </c>
      <c r="B351" s="4" t="s">
        <v>1098</v>
      </c>
      <c r="C351" s="5">
        <v>44562</v>
      </c>
      <c r="D351" s="5">
        <v>44567</v>
      </c>
      <c r="E351" s="9">
        <f t="shared" si="5"/>
        <v>2022</v>
      </c>
      <c r="F351" s="4" t="s">
        <v>59</v>
      </c>
      <c r="G351" s="4" t="s">
        <v>1099</v>
      </c>
      <c r="H351" s="4" t="s">
        <v>1100</v>
      </c>
      <c r="I351" s="4" t="s">
        <v>67</v>
      </c>
      <c r="J351" s="4" t="s">
        <v>62</v>
      </c>
      <c r="K351" s="4" t="s">
        <v>63</v>
      </c>
      <c r="L351" s="4" t="s">
        <v>36</v>
      </c>
      <c r="M351" s="4" t="s">
        <v>138</v>
      </c>
      <c r="N351" s="4">
        <v>1405.21</v>
      </c>
      <c r="O351" s="4">
        <v>9</v>
      </c>
      <c r="P351" s="4">
        <v>0</v>
      </c>
      <c r="Q351" s="4">
        <v>206.6</v>
      </c>
    </row>
    <row r="352" spans="1:17" s="4" customFormat="1" ht="12" x14ac:dyDescent="0.3">
      <c r="A352" s="4">
        <v>351</v>
      </c>
      <c r="B352" s="4" t="s">
        <v>1101</v>
      </c>
      <c r="C352" s="5">
        <v>45509</v>
      </c>
      <c r="D352" s="5">
        <v>45514</v>
      </c>
      <c r="E352" s="9">
        <f t="shared" si="5"/>
        <v>2024</v>
      </c>
      <c r="F352" s="4" t="s">
        <v>17</v>
      </c>
      <c r="G352" s="4" t="s">
        <v>1102</v>
      </c>
      <c r="H352" s="4" t="s">
        <v>1103</v>
      </c>
      <c r="I352" s="4" t="s">
        <v>20</v>
      </c>
      <c r="J352" s="4" t="s">
        <v>79</v>
      </c>
      <c r="K352" s="4" t="s">
        <v>80</v>
      </c>
      <c r="L352" s="4" t="s">
        <v>36</v>
      </c>
      <c r="M352" s="4" t="s">
        <v>138</v>
      </c>
      <c r="N352" s="4">
        <v>724.37</v>
      </c>
      <c r="O352" s="4">
        <v>4</v>
      </c>
      <c r="P352" s="4">
        <v>0</v>
      </c>
      <c r="Q352" s="4">
        <v>166.34</v>
      </c>
    </row>
    <row r="353" spans="1:17" s="4" customFormat="1" ht="12" x14ac:dyDescent="0.3">
      <c r="A353" s="4">
        <v>352</v>
      </c>
      <c r="B353" s="4" t="s">
        <v>1104</v>
      </c>
      <c r="C353" s="5">
        <v>44553</v>
      </c>
      <c r="D353" s="5">
        <v>44560</v>
      </c>
      <c r="E353" s="9">
        <f t="shared" si="5"/>
        <v>2021</v>
      </c>
      <c r="F353" s="4" t="s">
        <v>39</v>
      </c>
      <c r="G353" s="4" t="s">
        <v>1105</v>
      </c>
      <c r="H353" s="4" t="s">
        <v>1106</v>
      </c>
      <c r="I353" s="4" t="s">
        <v>28</v>
      </c>
      <c r="J353" s="4" t="s">
        <v>52</v>
      </c>
      <c r="K353" s="4" t="s">
        <v>53</v>
      </c>
      <c r="L353" s="4" t="s">
        <v>29</v>
      </c>
      <c r="M353" s="4" t="s">
        <v>90</v>
      </c>
      <c r="N353" s="4">
        <v>949.22</v>
      </c>
      <c r="O353" s="4">
        <v>7</v>
      </c>
      <c r="P353" s="4">
        <v>0.2</v>
      </c>
      <c r="Q353" s="4">
        <v>-7.12</v>
      </c>
    </row>
    <row r="354" spans="1:17" s="4" customFormat="1" ht="12" x14ac:dyDescent="0.3">
      <c r="A354" s="4">
        <v>353</v>
      </c>
      <c r="B354" s="4" t="s">
        <v>1107</v>
      </c>
      <c r="C354" s="5">
        <v>45321</v>
      </c>
      <c r="D354" s="5">
        <v>45327</v>
      </c>
      <c r="E354" s="9">
        <f t="shared" si="5"/>
        <v>2024</v>
      </c>
      <c r="F354" s="4" t="s">
        <v>17</v>
      </c>
      <c r="G354" s="4" t="s">
        <v>1108</v>
      </c>
      <c r="H354" s="4" t="s">
        <v>1109</v>
      </c>
      <c r="I354" s="4" t="s">
        <v>67</v>
      </c>
      <c r="J354" s="4" t="s">
        <v>34</v>
      </c>
      <c r="K354" s="4" t="s">
        <v>35</v>
      </c>
      <c r="L354" s="4" t="s">
        <v>22</v>
      </c>
      <c r="M354" s="4" t="s">
        <v>134</v>
      </c>
      <c r="N354" s="4">
        <v>887.42</v>
      </c>
      <c r="O354" s="4">
        <v>1</v>
      </c>
      <c r="P354" s="4">
        <v>0</v>
      </c>
      <c r="Q354" s="4">
        <v>163.98</v>
      </c>
    </row>
    <row r="355" spans="1:17" s="4" customFormat="1" ht="12" x14ac:dyDescent="0.3">
      <c r="A355" s="4">
        <v>354</v>
      </c>
      <c r="B355" s="4" t="s">
        <v>1110</v>
      </c>
      <c r="C355" s="5">
        <v>44802</v>
      </c>
      <c r="D355" s="5">
        <v>44807</v>
      </c>
      <c r="E355" s="9">
        <f t="shared" si="5"/>
        <v>2022</v>
      </c>
      <c r="F355" s="4" t="s">
        <v>25</v>
      </c>
      <c r="G355" s="4" t="s">
        <v>1111</v>
      </c>
      <c r="H355" s="4" t="s">
        <v>1112</v>
      </c>
      <c r="I355" s="4" t="s">
        <v>20</v>
      </c>
      <c r="J355" s="4" t="s">
        <v>111</v>
      </c>
      <c r="K355" s="4" t="s">
        <v>111</v>
      </c>
      <c r="L355" s="4" t="s">
        <v>29</v>
      </c>
      <c r="M355" s="4" t="s">
        <v>90</v>
      </c>
      <c r="N355" s="4">
        <v>752.27</v>
      </c>
      <c r="O355" s="4">
        <v>8</v>
      </c>
      <c r="P355" s="4">
        <v>0.15</v>
      </c>
      <c r="Q355" s="4">
        <v>176.74</v>
      </c>
    </row>
    <row r="356" spans="1:17" s="4" customFormat="1" ht="12" x14ac:dyDescent="0.3">
      <c r="A356" s="4">
        <v>355</v>
      </c>
      <c r="B356" s="4" t="s">
        <v>1113</v>
      </c>
      <c r="C356" s="5">
        <v>45014</v>
      </c>
      <c r="D356" s="5">
        <v>45016</v>
      </c>
      <c r="E356" s="9">
        <f t="shared" si="5"/>
        <v>2023</v>
      </c>
      <c r="F356" s="4" t="s">
        <v>17</v>
      </c>
      <c r="G356" s="4" t="s">
        <v>1114</v>
      </c>
      <c r="H356" s="4" t="s">
        <v>975</v>
      </c>
      <c r="I356" s="4" t="s">
        <v>20</v>
      </c>
      <c r="J356" s="4" t="s">
        <v>62</v>
      </c>
      <c r="K356" s="4" t="s">
        <v>63</v>
      </c>
      <c r="L356" s="4" t="s">
        <v>22</v>
      </c>
      <c r="M356" s="4" t="s">
        <v>134</v>
      </c>
      <c r="N356" s="4">
        <v>1275.71</v>
      </c>
      <c r="O356" s="4">
        <v>10</v>
      </c>
      <c r="P356" s="4">
        <v>0</v>
      </c>
      <c r="Q356" s="4">
        <v>377.32</v>
      </c>
    </row>
    <row r="357" spans="1:17" s="4" customFormat="1" ht="12" x14ac:dyDescent="0.3">
      <c r="A357" s="4">
        <v>356</v>
      </c>
      <c r="B357" s="4" t="s">
        <v>1115</v>
      </c>
      <c r="C357" s="5">
        <v>45179</v>
      </c>
      <c r="D357" s="5">
        <v>45184</v>
      </c>
      <c r="E357" s="9">
        <f t="shared" si="5"/>
        <v>2023</v>
      </c>
      <c r="F357" s="4" t="s">
        <v>17</v>
      </c>
      <c r="G357" s="4" t="s">
        <v>1116</v>
      </c>
      <c r="H357" s="4" t="s">
        <v>1117</v>
      </c>
      <c r="I357" s="4" t="s">
        <v>67</v>
      </c>
      <c r="J357" s="4" t="s">
        <v>106</v>
      </c>
      <c r="K357" s="4" t="s">
        <v>106</v>
      </c>
      <c r="L357" s="4" t="s">
        <v>29</v>
      </c>
      <c r="M357" s="4" t="s">
        <v>90</v>
      </c>
      <c r="N357" s="4">
        <v>1189.7</v>
      </c>
      <c r="O357" s="4">
        <v>1</v>
      </c>
      <c r="P357" s="4">
        <v>0.1</v>
      </c>
      <c r="Q357" s="4">
        <v>195.06</v>
      </c>
    </row>
    <row r="358" spans="1:17" s="4" customFormat="1" ht="12" x14ac:dyDescent="0.3">
      <c r="A358" s="4">
        <v>357</v>
      </c>
      <c r="B358" s="4" t="s">
        <v>1118</v>
      </c>
      <c r="C358" s="5">
        <v>44712</v>
      </c>
      <c r="D358" s="5">
        <v>44717</v>
      </c>
      <c r="E358" s="9">
        <f t="shared" si="5"/>
        <v>2022</v>
      </c>
      <c r="F358" s="4" t="s">
        <v>39</v>
      </c>
      <c r="G358" s="4" t="s">
        <v>1119</v>
      </c>
      <c r="H358" s="4" t="s">
        <v>1120</v>
      </c>
      <c r="I358" s="4" t="s">
        <v>20</v>
      </c>
      <c r="J358" s="4" t="s">
        <v>62</v>
      </c>
      <c r="K358" s="4" t="s">
        <v>63</v>
      </c>
      <c r="L358" s="4" t="s">
        <v>36</v>
      </c>
      <c r="M358" s="4" t="s">
        <v>71</v>
      </c>
      <c r="N358" s="4">
        <v>536.39</v>
      </c>
      <c r="O358" s="4">
        <v>10</v>
      </c>
      <c r="P358" s="4">
        <v>0.1</v>
      </c>
      <c r="Q358" s="4">
        <v>28.48</v>
      </c>
    </row>
    <row r="359" spans="1:17" s="4" customFormat="1" ht="12" x14ac:dyDescent="0.3">
      <c r="A359" s="4">
        <v>358</v>
      </c>
      <c r="B359" s="4" t="s">
        <v>1121</v>
      </c>
      <c r="C359" s="5">
        <v>44581</v>
      </c>
      <c r="D359" s="5">
        <v>44586</v>
      </c>
      <c r="E359" s="9">
        <f t="shared" si="5"/>
        <v>2022</v>
      </c>
      <c r="F359" s="4" t="s">
        <v>25</v>
      </c>
      <c r="G359" s="4" t="s">
        <v>1122</v>
      </c>
      <c r="H359" s="4" t="s">
        <v>1123</v>
      </c>
      <c r="I359" s="4" t="s">
        <v>20</v>
      </c>
      <c r="J359" s="4" t="s">
        <v>145</v>
      </c>
      <c r="K359" s="4" t="s">
        <v>80</v>
      </c>
      <c r="L359" s="4" t="s">
        <v>36</v>
      </c>
      <c r="M359" s="4" t="s">
        <v>37</v>
      </c>
      <c r="N359" s="4">
        <v>266.68</v>
      </c>
      <c r="O359" s="4">
        <v>9</v>
      </c>
      <c r="P359" s="4">
        <v>0.2</v>
      </c>
      <c r="Q359" s="4">
        <v>-4.4800000000000004</v>
      </c>
    </row>
    <row r="360" spans="1:17" s="4" customFormat="1" ht="12" x14ac:dyDescent="0.3">
      <c r="A360" s="4">
        <v>359</v>
      </c>
      <c r="B360" s="4" t="s">
        <v>1124</v>
      </c>
      <c r="C360" s="5">
        <v>45028</v>
      </c>
      <c r="D360" s="5">
        <v>45030</v>
      </c>
      <c r="E360" s="9">
        <f t="shared" si="5"/>
        <v>2023</v>
      </c>
      <c r="F360" s="4" t="s">
        <v>39</v>
      </c>
      <c r="G360" s="4" t="s">
        <v>1125</v>
      </c>
      <c r="H360" s="4" t="s">
        <v>1126</v>
      </c>
      <c r="I360" s="4" t="s">
        <v>20</v>
      </c>
      <c r="J360" s="4" t="s">
        <v>79</v>
      </c>
      <c r="K360" s="4" t="s">
        <v>80</v>
      </c>
      <c r="L360" s="4" t="s">
        <v>22</v>
      </c>
      <c r="M360" s="4" t="s">
        <v>54</v>
      </c>
      <c r="N360" s="4">
        <v>1054.4000000000001</v>
      </c>
      <c r="O360" s="4">
        <v>7</v>
      </c>
      <c r="P360" s="4">
        <v>0</v>
      </c>
      <c r="Q360" s="4">
        <v>205.96</v>
      </c>
    </row>
    <row r="361" spans="1:17" s="4" customFormat="1" ht="12" x14ac:dyDescent="0.3">
      <c r="A361" s="4">
        <v>360</v>
      </c>
      <c r="B361" s="4" t="s">
        <v>1127</v>
      </c>
      <c r="C361" s="5">
        <v>44960</v>
      </c>
      <c r="D361" s="5">
        <v>44962</v>
      </c>
      <c r="E361" s="9">
        <f t="shared" si="5"/>
        <v>2023</v>
      </c>
      <c r="F361" s="4" t="s">
        <v>39</v>
      </c>
      <c r="G361" s="4" t="s">
        <v>1128</v>
      </c>
      <c r="H361" s="4" t="s">
        <v>1129</v>
      </c>
      <c r="I361" s="4" t="s">
        <v>67</v>
      </c>
      <c r="J361" s="4" t="s">
        <v>145</v>
      </c>
      <c r="K361" s="4" t="s">
        <v>80</v>
      </c>
      <c r="L361" s="4" t="s">
        <v>36</v>
      </c>
      <c r="M361" s="4" t="s">
        <v>138</v>
      </c>
      <c r="N361" s="4">
        <v>1394.84</v>
      </c>
      <c r="O361" s="4">
        <v>2</v>
      </c>
      <c r="P361" s="4">
        <v>0.15</v>
      </c>
      <c r="Q361" s="4">
        <v>43.54</v>
      </c>
    </row>
    <row r="362" spans="1:17" s="4" customFormat="1" ht="12" x14ac:dyDescent="0.3">
      <c r="A362" s="4">
        <v>361</v>
      </c>
      <c r="B362" s="4" t="s">
        <v>1130</v>
      </c>
      <c r="C362" s="5">
        <v>44449</v>
      </c>
      <c r="D362" s="5">
        <v>44450</v>
      </c>
      <c r="E362" s="9">
        <f t="shared" si="5"/>
        <v>2021</v>
      </c>
      <c r="F362" s="4" t="s">
        <v>25</v>
      </c>
      <c r="G362" s="4" t="s">
        <v>1131</v>
      </c>
      <c r="H362" s="4" t="s">
        <v>1132</v>
      </c>
      <c r="I362" s="4" t="s">
        <v>28</v>
      </c>
      <c r="J362" s="4" t="s">
        <v>47</v>
      </c>
      <c r="K362" s="4" t="s">
        <v>47</v>
      </c>
      <c r="L362" s="4" t="s">
        <v>29</v>
      </c>
      <c r="M362" s="4" t="s">
        <v>48</v>
      </c>
      <c r="N362" s="4">
        <v>704</v>
      </c>
      <c r="O362" s="4">
        <v>7</v>
      </c>
      <c r="P362" s="4">
        <v>0.2</v>
      </c>
      <c r="Q362" s="4">
        <v>82.09</v>
      </c>
    </row>
    <row r="363" spans="1:17" s="4" customFormat="1" ht="12" x14ac:dyDescent="0.3">
      <c r="A363" s="4">
        <v>362</v>
      </c>
      <c r="B363" s="4" t="s">
        <v>1133</v>
      </c>
      <c r="C363" s="5">
        <v>44660</v>
      </c>
      <c r="D363" s="5">
        <v>44662</v>
      </c>
      <c r="E363" s="9">
        <f t="shared" si="5"/>
        <v>2022</v>
      </c>
      <c r="F363" s="4" t="s">
        <v>39</v>
      </c>
      <c r="G363" s="4" t="s">
        <v>1134</v>
      </c>
      <c r="H363" s="4" t="s">
        <v>1135</v>
      </c>
      <c r="I363" s="4" t="s">
        <v>20</v>
      </c>
      <c r="J363" s="4" t="s">
        <v>47</v>
      </c>
      <c r="K363" s="4" t="s">
        <v>47</v>
      </c>
      <c r="L363" s="4" t="s">
        <v>29</v>
      </c>
      <c r="M363" s="4" t="s">
        <v>90</v>
      </c>
      <c r="N363" s="4">
        <v>652.92999999999995</v>
      </c>
      <c r="O363" s="4">
        <v>5</v>
      </c>
      <c r="P363" s="4">
        <v>0.2</v>
      </c>
      <c r="Q363" s="4">
        <v>121.25</v>
      </c>
    </row>
    <row r="364" spans="1:17" s="4" customFormat="1" ht="12" x14ac:dyDescent="0.3">
      <c r="A364" s="4">
        <v>363</v>
      </c>
      <c r="B364" s="4" t="s">
        <v>1136</v>
      </c>
      <c r="C364" s="5">
        <v>44925</v>
      </c>
      <c r="D364" s="5">
        <v>44930</v>
      </c>
      <c r="E364" s="9">
        <f t="shared" si="5"/>
        <v>2023</v>
      </c>
      <c r="F364" s="4" t="s">
        <v>25</v>
      </c>
      <c r="G364" s="4" t="s">
        <v>1137</v>
      </c>
      <c r="H364" s="4" t="s">
        <v>1138</v>
      </c>
      <c r="I364" s="4" t="s">
        <v>28</v>
      </c>
      <c r="J364" s="4" t="s">
        <v>42</v>
      </c>
      <c r="K364" s="4" t="s">
        <v>43</v>
      </c>
      <c r="L364" s="4" t="s">
        <v>29</v>
      </c>
      <c r="M364" s="4" t="s">
        <v>107</v>
      </c>
      <c r="N364" s="4">
        <v>707.39</v>
      </c>
      <c r="O364" s="4">
        <v>9</v>
      </c>
      <c r="P364" s="4">
        <v>0.1</v>
      </c>
      <c r="Q364" s="4">
        <v>76.77</v>
      </c>
    </row>
    <row r="365" spans="1:17" s="4" customFormat="1" ht="12" x14ac:dyDescent="0.3">
      <c r="A365" s="4">
        <v>364</v>
      </c>
      <c r="B365" s="4" t="s">
        <v>1139</v>
      </c>
      <c r="C365" s="5">
        <v>45043</v>
      </c>
      <c r="D365" s="5">
        <v>45047</v>
      </c>
      <c r="E365" s="9">
        <f t="shared" si="5"/>
        <v>2023</v>
      </c>
      <c r="F365" s="4" t="s">
        <v>59</v>
      </c>
      <c r="G365" s="4" t="s">
        <v>1140</v>
      </c>
      <c r="H365" s="4" t="s">
        <v>1141</v>
      </c>
      <c r="I365" s="4" t="s">
        <v>20</v>
      </c>
      <c r="J365" s="4" t="s">
        <v>62</v>
      </c>
      <c r="K365" s="4" t="s">
        <v>63</v>
      </c>
      <c r="L365" s="4" t="s">
        <v>29</v>
      </c>
      <c r="M365" s="4" t="s">
        <v>48</v>
      </c>
      <c r="N365" s="4">
        <v>953.22</v>
      </c>
      <c r="O365" s="4">
        <v>3</v>
      </c>
      <c r="P365" s="4">
        <v>0</v>
      </c>
      <c r="Q365" s="4">
        <v>188.14</v>
      </c>
    </row>
    <row r="366" spans="1:17" s="4" customFormat="1" ht="12" x14ac:dyDescent="0.3">
      <c r="A366" s="4">
        <v>365</v>
      </c>
      <c r="B366" s="4" t="s">
        <v>1142</v>
      </c>
      <c r="C366" s="5">
        <v>45542</v>
      </c>
      <c r="D366" s="5">
        <v>45548</v>
      </c>
      <c r="E366" s="9">
        <f t="shared" si="5"/>
        <v>2024</v>
      </c>
      <c r="F366" s="4" t="s">
        <v>25</v>
      </c>
      <c r="G366" s="4" t="s">
        <v>1143</v>
      </c>
      <c r="H366" s="4" t="s">
        <v>1144</v>
      </c>
      <c r="I366" s="4" t="s">
        <v>28</v>
      </c>
      <c r="J366" s="4" t="s">
        <v>34</v>
      </c>
      <c r="K366" s="4" t="s">
        <v>35</v>
      </c>
      <c r="L366" s="4" t="s">
        <v>22</v>
      </c>
      <c r="M366" s="4" t="s">
        <v>23</v>
      </c>
      <c r="N366" s="4">
        <v>1266.6300000000001</v>
      </c>
      <c r="O366" s="4">
        <v>7</v>
      </c>
      <c r="P366" s="4">
        <v>0.15</v>
      </c>
      <c r="Q366" s="4">
        <v>96.77</v>
      </c>
    </row>
    <row r="367" spans="1:17" s="4" customFormat="1" ht="12" x14ac:dyDescent="0.3">
      <c r="A367" s="4">
        <v>366</v>
      </c>
      <c r="B367" s="4" t="s">
        <v>1145</v>
      </c>
      <c r="C367" s="5">
        <v>45687</v>
      </c>
      <c r="D367" s="5">
        <v>45690</v>
      </c>
      <c r="E367" s="9">
        <f t="shared" si="5"/>
        <v>2025</v>
      </c>
      <c r="F367" s="4" t="s">
        <v>39</v>
      </c>
      <c r="G367" s="4" t="s">
        <v>1146</v>
      </c>
      <c r="H367" s="4" t="s">
        <v>1147</v>
      </c>
      <c r="I367" s="4" t="s">
        <v>67</v>
      </c>
      <c r="J367" s="4" t="s">
        <v>21</v>
      </c>
      <c r="K367" s="4" t="s">
        <v>26647</v>
      </c>
      <c r="L367" s="4" t="s">
        <v>36</v>
      </c>
      <c r="M367" s="4" t="s">
        <v>118</v>
      </c>
      <c r="N367" s="4">
        <v>507.2</v>
      </c>
      <c r="O367" s="4">
        <v>10</v>
      </c>
      <c r="P367" s="4">
        <v>0.15</v>
      </c>
      <c r="Q367" s="4">
        <v>39.840000000000003</v>
      </c>
    </row>
    <row r="368" spans="1:17" s="4" customFormat="1" ht="12" x14ac:dyDescent="0.3">
      <c r="A368" s="4">
        <v>367</v>
      </c>
      <c r="B368" s="4" t="s">
        <v>1148</v>
      </c>
      <c r="C368" s="5">
        <v>44605</v>
      </c>
      <c r="D368" s="5">
        <v>44607</v>
      </c>
      <c r="E368" s="9">
        <f t="shared" si="5"/>
        <v>2022</v>
      </c>
      <c r="F368" s="4" t="s">
        <v>17</v>
      </c>
      <c r="G368" s="4" t="s">
        <v>1149</v>
      </c>
      <c r="H368" s="4" t="s">
        <v>1150</v>
      </c>
      <c r="I368" s="4" t="s">
        <v>67</v>
      </c>
      <c r="J368" s="4" t="s">
        <v>42</v>
      </c>
      <c r="K368" s="4" t="s">
        <v>43</v>
      </c>
      <c r="L368" s="4" t="s">
        <v>22</v>
      </c>
      <c r="M368" s="4" t="s">
        <v>134</v>
      </c>
      <c r="N368" s="4">
        <v>164.63</v>
      </c>
      <c r="O368" s="4">
        <v>3</v>
      </c>
      <c r="P368" s="4">
        <v>0</v>
      </c>
      <c r="Q368" s="4">
        <v>1.62</v>
      </c>
    </row>
    <row r="369" spans="1:17" s="4" customFormat="1" ht="12" x14ac:dyDescent="0.3">
      <c r="A369" s="4">
        <v>368</v>
      </c>
      <c r="B369" s="4" t="s">
        <v>1151</v>
      </c>
      <c r="C369" s="5">
        <v>44951</v>
      </c>
      <c r="D369" s="5">
        <v>44952</v>
      </c>
      <c r="E369" s="9">
        <f t="shared" si="5"/>
        <v>2023</v>
      </c>
      <c r="F369" s="4" t="s">
        <v>39</v>
      </c>
      <c r="G369" s="4" t="s">
        <v>1152</v>
      </c>
      <c r="H369" s="4" t="s">
        <v>1153</v>
      </c>
      <c r="I369" s="4" t="s">
        <v>20</v>
      </c>
      <c r="J369" s="4" t="s">
        <v>111</v>
      </c>
      <c r="K369" s="4" t="s">
        <v>111</v>
      </c>
      <c r="L369" s="4" t="s">
        <v>22</v>
      </c>
      <c r="M369" s="4" t="s">
        <v>23</v>
      </c>
      <c r="N369" s="4">
        <v>1366.51</v>
      </c>
      <c r="O369" s="4">
        <v>1</v>
      </c>
      <c r="P369" s="4">
        <v>0</v>
      </c>
      <c r="Q369" s="4">
        <v>61.43</v>
      </c>
    </row>
    <row r="370" spans="1:17" s="4" customFormat="1" ht="12" x14ac:dyDescent="0.3">
      <c r="A370" s="4">
        <v>369</v>
      </c>
      <c r="B370" s="4" t="s">
        <v>1154</v>
      </c>
      <c r="C370" s="5">
        <v>44436</v>
      </c>
      <c r="D370" s="5">
        <v>44437</v>
      </c>
      <c r="E370" s="9">
        <f t="shared" si="5"/>
        <v>2021</v>
      </c>
      <c r="F370" s="4" t="s">
        <v>59</v>
      </c>
      <c r="G370" s="4" t="s">
        <v>1155</v>
      </c>
      <c r="H370" s="4" t="s">
        <v>1156</v>
      </c>
      <c r="I370" s="4" t="s">
        <v>67</v>
      </c>
      <c r="J370" s="4" t="s">
        <v>47</v>
      </c>
      <c r="K370" s="4" t="s">
        <v>47</v>
      </c>
      <c r="L370" s="4" t="s">
        <v>22</v>
      </c>
      <c r="M370" s="4" t="s">
        <v>54</v>
      </c>
      <c r="N370" s="4">
        <v>101.68</v>
      </c>
      <c r="O370" s="4">
        <v>8</v>
      </c>
      <c r="P370" s="4">
        <v>0.2</v>
      </c>
      <c r="Q370" s="4">
        <v>10.02</v>
      </c>
    </row>
    <row r="371" spans="1:17" s="4" customFormat="1" ht="12" x14ac:dyDescent="0.3">
      <c r="A371" s="4">
        <v>370</v>
      </c>
      <c r="B371" s="4" t="s">
        <v>1157</v>
      </c>
      <c r="C371" s="5">
        <v>45329</v>
      </c>
      <c r="D371" s="5">
        <v>45331</v>
      </c>
      <c r="E371" s="9">
        <f t="shared" si="5"/>
        <v>2024</v>
      </c>
      <c r="F371" s="4" t="s">
        <v>39</v>
      </c>
      <c r="G371" s="4" t="s">
        <v>1158</v>
      </c>
      <c r="H371" s="4" t="s">
        <v>1159</v>
      </c>
      <c r="I371" s="4" t="s">
        <v>20</v>
      </c>
      <c r="J371" s="4" t="s">
        <v>111</v>
      </c>
      <c r="K371" s="4" t="s">
        <v>111</v>
      </c>
      <c r="L371" s="4" t="s">
        <v>22</v>
      </c>
      <c r="M371" s="4" t="s">
        <v>23</v>
      </c>
      <c r="N371" s="4">
        <v>898.26</v>
      </c>
      <c r="O371" s="4">
        <v>2</v>
      </c>
      <c r="P371" s="4">
        <v>0.1</v>
      </c>
      <c r="Q371" s="4">
        <v>100.9</v>
      </c>
    </row>
    <row r="372" spans="1:17" s="4" customFormat="1" ht="12" x14ac:dyDescent="0.3">
      <c r="A372" s="4">
        <v>371</v>
      </c>
      <c r="B372" s="4" t="s">
        <v>1160</v>
      </c>
      <c r="C372" s="5">
        <v>45500</v>
      </c>
      <c r="D372" s="5">
        <v>45504</v>
      </c>
      <c r="E372" s="9">
        <f t="shared" si="5"/>
        <v>2024</v>
      </c>
      <c r="F372" s="4" t="s">
        <v>39</v>
      </c>
      <c r="G372" s="4" t="s">
        <v>1161</v>
      </c>
      <c r="H372" s="4" t="s">
        <v>1162</v>
      </c>
      <c r="I372" s="4" t="s">
        <v>28</v>
      </c>
      <c r="J372" s="4" t="s">
        <v>47</v>
      </c>
      <c r="K372" s="4" t="s">
        <v>47</v>
      </c>
      <c r="L372" s="4" t="s">
        <v>22</v>
      </c>
      <c r="M372" s="4" t="s">
        <v>134</v>
      </c>
      <c r="N372" s="4">
        <v>1186.25</v>
      </c>
      <c r="O372" s="4">
        <v>7</v>
      </c>
      <c r="P372" s="4">
        <v>0.15</v>
      </c>
      <c r="Q372" s="4">
        <v>19.14</v>
      </c>
    </row>
    <row r="373" spans="1:17" s="4" customFormat="1" ht="12" x14ac:dyDescent="0.3">
      <c r="A373" s="4">
        <v>372</v>
      </c>
      <c r="B373" s="4" t="s">
        <v>1163</v>
      </c>
      <c r="C373" s="5">
        <v>45147</v>
      </c>
      <c r="D373" s="5">
        <v>45152</v>
      </c>
      <c r="E373" s="9">
        <f t="shared" si="5"/>
        <v>2023</v>
      </c>
      <c r="F373" s="4" t="s">
        <v>59</v>
      </c>
      <c r="G373" s="4" t="s">
        <v>1164</v>
      </c>
      <c r="H373" s="4" t="s">
        <v>1165</v>
      </c>
      <c r="I373" s="4" t="s">
        <v>67</v>
      </c>
      <c r="J373" s="4" t="s">
        <v>111</v>
      </c>
      <c r="K373" s="4" t="s">
        <v>111</v>
      </c>
      <c r="L373" s="4" t="s">
        <v>29</v>
      </c>
      <c r="M373" s="4" t="s">
        <v>107</v>
      </c>
      <c r="N373" s="4">
        <v>928.91</v>
      </c>
      <c r="O373" s="4">
        <v>10</v>
      </c>
      <c r="P373" s="4">
        <v>0.15</v>
      </c>
      <c r="Q373" s="4">
        <v>204.22</v>
      </c>
    </row>
    <row r="374" spans="1:17" s="4" customFormat="1" ht="12" x14ac:dyDescent="0.3">
      <c r="A374" s="4">
        <v>373</v>
      </c>
      <c r="B374" s="4" t="s">
        <v>1166</v>
      </c>
      <c r="C374" s="5">
        <v>45483</v>
      </c>
      <c r="D374" s="5">
        <v>45488</v>
      </c>
      <c r="E374" s="9">
        <f t="shared" si="5"/>
        <v>2024</v>
      </c>
      <c r="F374" s="4" t="s">
        <v>25</v>
      </c>
      <c r="G374" s="4" t="s">
        <v>1167</v>
      </c>
      <c r="H374" s="4" t="s">
        <v>1168</v>
      </c>
      <c r="I374" s="4" t="s">
        <v>28</v>
      </c>
      <c r="J374" s="4" t="s">
        <v>52</v>
      </c>
      <c r="K374" s="4" t="s">
        <v>53</v>
      </c>
      <c r="L374" s="4" t="s">
        <v>29</v>
      </c>
      <c r="M374" s="4" t="s">
        <v>30</v>
      </c>
      <c r="N374" s="4">
        <v>1300.24</v>
      </c>
      <c r="O374" s="4">
        <v>10</v>
      </c>
      <c r="P374" s="4">
        <v>0</v>
      </c>
      <c r="Q374" s="4">
        <v>237.55</v>
      </c>
    </row>
    <row r="375" spans="1:17" s="4" customFormat="1" ht="12" x14ac:dyDescent="0.3">
      <c r="A375" s="4">
        <v>374</v>
      </c>
      <c r="B375" s="4" t="s">
        <v>1169</v>
      </c>
      <c r="C375" s="5">
        <v>44657</v>
      </c>
      <c r="D375" s="5">
        <v>44661</v>
      </c>
      <c r="E375" s="9">
        <f t="shared" si="5"/>
        <v>2022</v>
      </c>
      <c r="F375" s="4" t="s">
        <v>59</v>
      </c>
      <c r="G375" s="4" t="s">
        <v>1170</v>
      </c>
      <c r="H375" s="4" t="s">
        <v>1171</v>
      </c>
      <c r="I375" s="4" t="s">
        <v>67</v>
      </c>
      <c r="J375" s="4" t="s">
        <v>47</v>
      </c>
      <c r="K375" s="4" t="s">
        <v>47</v>
      </c>
      <c r="L375" s="4" t="s">
        <v>36</v>
      </c>
      <c r="M375" s="4" t="s">
        <v>118</v>
      </c>
      <c r="N375" s="4">
        <v>1315.95</v>
      </c>
      <c r="O375" s="4">
        <v>10</v>
      </c>
      <c r="P375" s="4">
        <v>0.1</v>
      </c>
      <c r="Q375" s="4">
        <v>149.36000000000001</v>
      </c>
    </row>
    <row r="376" spans="1:17" s="4" customFormat="1" ht="12" x14ac:dyDescent="0.3">
      <c r="A376" s="4">
        <v>375</v>
      </c>
      <c r="B376" s="4" t="s">
        <v>1172</v>
      </c>
      <c r="C376" s="5">
        <v>45181</v>
      </c>
      <c r="D376" s="5">
        <v>45182</v>
      </c>
      <c r="E376" s="9">
        <f t="shared" si="5"/>
        <v>2023</v>
      </c>
      <c r="F376" s="4" t="s">
        <v>25</v>
      </c>
      <c r="G376" s="4" t="s">
        <v>1173</v>
      </c>
      <c r="H376" s="4" t="s">
        <v>1174</v>
      </c>
      <c r="I376" s="4" t="s">
        <v>28</v>
      </c>
      <c r="J376" s="4" t="s">
        <v>34</v>
      </c>
      <c r="K376" s="4" t="s">
        <v>35</v>
      </c>
      <c r="L376" s="4" t="s">
        <v>29</v>
      </c>
      <c r="M376" s="4" t="s">
        <v>30</v>
      </c>
      <c r="N376" s="4">
        <v>1002.81</v>
      </c>
      <c r="O376" s="4">
        <v>10</v>
      </c>
      <c r="P376" s="4">
        <v>0</v>
      </c>
      <c r="Q376" s="4">
        <v>144.51</v>
      </c>
    </row>
    <row r="377" spans="1:17" s="4" customFormat="1" ht="12" x14ac:dyDescent="0.3">
      <c r="A377" s="4">
        <v>376</v>
      </c>
      <c r="B377" s="4" t="s">
        <v>1175</v>
      </c>
      <c r="C377" s="5">
        <v>45734</v>
      </c>
      <c r="D377" s="5">
        <v>45740</v>
      </c>
      <c r="E377" s="9">
        <f t="shared" si="5"/>
        <v>2025</v>
      </c>
      <c r="F377" s="4" t="s">
        <v>25</v>
      </c>
      <c r="G377" s="4" t="s">
        <v>1176</v>
      </c>
      <c r="H377" s="4" t="s">
        <v>1177</v>
      </c>
      <c r="I377" s="4" t="s">
        <v>28</v>
      </c>
      <c r="J377" s="4" t="s">
        <v>62</v>
      </c>
      <c r="K377" s="4" t="s">
        <v>63</v>
      </c>
      <c r="L377" s="4" t="s">
        <v>22</v>
      </c>
      <c r="M377" s="4" t="s">
        <v>75</v>
      </c>
      <c r="N377" s="4">
        <v>71.25</v>
      </c>
      <c r="O377" s="4">
        <v>6</v>
      </c>
      <c r="P377" s="4">
        <v>0.15</v>
      </c>
      <c r="Q377" s="4">
        <v>6.7</v>
      </c>
    </row>
    <row r="378" spans="1:17" s="4" customFormat="1" ht="12" x14ac:dyDescent="0.3">
      <c r="A378" s="4">
        <v>377</v>
      </c>
      <c r="B378" s="4" t="s">
        <v>1178</v>
      </c>
      <c r="C378" s="5">
        <v>44613</v>
      </c>
      <c r="D378" s="5">
        <v>44615</v>
      </c>
      <c r="E378" s="9">
        <f t="shared" si="5"/>
        <v>2022</v>
      </c>
      <c r="F378" s="4" t="s">
        <v>39</v>
      </c>
      <c r="G378" s="4" t="s">
        <v>1179</v>
      </c>
      <c r="H378" s="4" t="s">
        <v>1180</v>
      </c>
      <c r="I378" s="4" t="s">
        <v>67</v>
      </c>
      <c r="J378" s="4" t="s">
        <v>111</v>
      </c>
      <c r="K378" s="4" t="s">
        <v>111</v>
      </c>
      <c r="L378" s="4" t="s">
        <v>36</v>
      </c>
      <c r="M378" s="4" t="s">
        <v>138</v>
      </c>
      <c r="N378" s="4">
        <v>180.85</v>
      </c>
      <c r="O378" s="4">
        <v>8</v>
      </c>
      <c r="P378" s="4">
        <v>0.1</v>
      </c>
      <c r="Q378" s="4">
        <v>2.39</v>
      </c>
    </row>
    <row r="379" spans="1:17" s="4" customFormat="1" ht="12" x14ac:dyDescent="0.3">
      <c r="A379" s="4">
        <v>378</v>
      </c>
      <c r="B379" s="4" t="s">
        <v>1181</v>
      </c>
      <c r="C379" s="5">
        <v>44636</v>
      </c>
      <c r="D379" s="5">
        <v>44638</v>
      </c>
      <c r="E379" s="9">
        <f t="shared" si="5"/>
        <v>2022</v>
      </c>
      <c r="F379" s="4" t="s">
        <v>17</v>
      </c>
      <c r="G379" s="4" t="s">
        <v>1182</v>
      </c>
      <c r="H379" s="4" t="s">
        <v>1183</v>
      </c>
      <c r="I379" s="4" t="s">
        <v>28</v>
      </c>
      <c r="J379" s="4" t="s">
        <v>21</v>
      </c>
      <c r="K379" s="4" t="s">
        <v>26647</v>
      </c>
      <c r="L379" s="4" t="s">
        <v>36</v>
      </c>
      <c r="M379" s="4" t="s">
        <v>118</v>
      </c>
      <c r="N379" s="4">
        <v>1427.22</v>
      </c>
      <c r="O379" s="4">
        <v>2</v>
      </c>
      <c r="P379" s="4">
        <v>0.2</v>
      </c>
      <c r="Q379" s="4">
        <v>296.66000000000003</v>
      </c>
    </row>
    <row r="380" spans="1:17" s="4" customFormat="1" ht="12" x14ac:dyDescent="0.3">
      <c r="A380" s="4">
        <v>379</v>
      </c>
      <c r="B380" s="4" t="s">
        <v>1184</v>
      </c>
      <c r="C380" s="5">
        <v>44425</v>
      </c>
      <c r="D380" s="5">
        <v>44427</v>
      </c>
      <c r="E380" s="9">
        <f t="shared" si="5"/>
        <v>2021</v>
      </c>
      <c r="F380" s="4" t="s">
        <v>17</v>
      </c>
      <c r="G380" s="4" t="s">
        <v>1185</v>
      </c>
      <c r="H380" s="4" t="s">
        <v>1186</v>
      </c>
      <c r="I380" s="4" t="s">
        <v>67</v>
      </c>
      <c r="J380" s="4" t="s">
        <v>42</v>
      </c>
      <c r="K380" s="4" t="s">
        <v>43</v>
      </c>
      <c r="L380" s="4" t="s">
        <v>22</v>
      </c>
      <c r="M380" s="4" t="s">
        <v>134</v>
      </c>
      <c r="N380" s="4">
        <v>929.52</v>
      </c>
      <c r="O380" s="4">
        <v>1</v>
      </c>
      <c r="P380" s="4">
        <v>0.2</v>
      </c>
      <c r="Q380" s="4">
        <v>189.59</v>
      </c>
    </row>
    <row r="381" spans="1:17" s="4" customFormat="1" ht="12" x14ac:dyDescent="0.3">
      <c r="A381" s="4">
        <v>380</v>
      </c>
      <c r="B381" s="4" t="s">
        <v>1187</v>
      </c>
      <c r="C381" s="5">
        <v>45774</v>
      </c>
      <c r="D381" s="5">
        <v>45779</v>
      </c>
      <c r="E381" s="9">
        <f t="shared" si="5"/>
        <v>2025</v>
      </c>
      <c r="F381" s="4" t="s">
        <v>25</v>
      </c>
      <c r="G381" s="4" t="s">
        <v>1188</v>
      </c>
      <c r="H381" s="4" t="s">
        <v>1189</v>
      </c>
      <c r="I381" s="4" t="s">
        <v>28</v>
      </c>
      <c r="J381" s="4" t="s">
        <v>145</v>
      </c>
      <c r="K381" s="4" t="s">
        <v>80</v>
      </c>
      <c r="L381" s="4" t="s">
        <v>22</v>
      </c>
      <c r="M381" s="4" t="s">
        <v>134</v>
      </c>
      <c r="N381" s="4">
        <v>952.87</v>
      </c>
      <c r="O381" s="4">
        <v>9</v>
      </c>
      <c r="P381" s="4">
        <v>0.1</v>
      </c>
      <c r="Q381" s="4">
        <v>38.28</v>
      </c>
    </row>
    <row r="382" spans="1:17" s="4" customFormat="1" ht="12" x14ac:dyDescent="0.3">
      <c r="A382" s="4">
        <v>381</v>
      </c>
      <c r="B382" s="4" t="s">
        <v>1190</v>
      </c>
      <c r="C382" s="5">
        <v>44453</v>
      </c>
      <c r="D382" s="5">
        <v>44460</v>
      </c>
      <c r="E382" s="9">
        <f t="shared" si="5"/>
        <v>2021</v>
      </c>
      <c r="F382" s="4" t="s">
        <v>25</v>
      </c>
      <c r="G382" s="4" t="s">
        <v>1191</v>
      </c>
      <c r="H382" s="4" t="s">
        <v>1192</v>
      </c>
      <c r="I382" s="4" t="s">
        <v>28</v>
      </c>
      <c r="J382" s="4" t="s">
        <v>62</v>
      </c>
      <c r="K382" s="4" t="s">
        <v>63</v>
      </c>
      <c r="L382" s="4" t="s">
        <v>22</v>
      </c>
      <c r="M382" s="4" t="s">
        <v>54</v>
      </c>
      <c r="N382" s="4">
        <v>802.41</v>
      </c>
      <c r="O382" s="4">
        <v>7</v>
      </c>
      <c r="P382" s="4">
        <v>0.1</v>
      </c>
      <c r="Q382" s="4">
        <v>11.59</v>
      </c>
    </row>
    <row r="383" spans="1:17" s="4" customFormat="1" ht="12" x14ac:dyDescent="0.3">
      <c r="A383" s="4">
        <v>382</v>
      </c>
      <c r="B383" s="4" t="s">
        <v>1193</v>
      </c>
      <c r="C383" s="5">
        <v>44621</v>
      </c>
      <c r="D383" s="5">
        <v>44623</v>
      </c>
      <c r="E383" s="9">
        <f t="shared" si="5"/>
        <v>2022</v>
      </c>
      <c r="F383" s="4" t="s">
        <v>59</v>
      </c>
      <c r="G383" s="4" t="s">
        <v>1194</v>
      </c>
      <c r="H383" s="4" t="s">
        <v>1195</v>
      </c>
      <c r="I383" s="4" t="s">
        <v>20</v>
      </c>
      <c r="J383" s="4" t="s">
        <v>62</v>
      </c>
      <c r="K383" s="4" t="s">
        <v>63</v>
      </c>
      <c r="L383" s="4" t="s">
        <v>22</v>
      </c>
      <c r="M383" s="4" t="s">
        <v>75</v>
      </c>
      <c r="N383" s="4">
        <v>990.48</v>
      </c>
      <c r="O383" s="4">
        <v>10</v>
      </c>
      <c r="P383" s="4">
        <v>0.1</v>
      </c>
      <c r="Q383" s="4">
        <v>14.97</v>
      </c>
    </row>
    <row r="384" spans="1:17" s="4" customFormat="1" ht="12" x14ac:dyDescent="0.3">
      <c r="A384" s="4">
        <v>383</v>
      </c>
      <c r="B384" s="4" t="s">
        <v>1196</v>
      </c>
      <c r="C384" s="5">
        <v>45640</v>
      </c>
      <c r="D384" s="5">
        <v>45641</v>
      </c>
      <c r="E384" s="9">
        <f t="shared" si="5"/>
        <v>2024</v>
      </c>
      <c r="F384" s="4" t="s">
        <v>39</v>
      </c>
      <c r="G384" s="4" t="s">
        <v>1197</v>
      </c>
      <c r="H384" s="4" t="s">
        <v>283</v>
      </c>
      <c r="I384" s="4" t="s">
        <v>28</v>
      </c>
      <c r="J384" s="4" t="s">
        <v>145</v>
      </c>
      <c r="K384" s="4" t="s">
        <v>80</v>
      </c>
      <c r="L384" s="4" t="s">
        <v>29</v>
      </c>
      <c r="M384" s="4" t="s">
        <v>30</v>
      </c>
      <c r="N384" s="4">
        <v>1378.12</v>
      </c>
      <c r="O384" s="4">
        <v>1</v>
      </c>
      <c r="P384" s="4">
        <v>0</v>
      </c>
      <c r="Q384" s="4">
        <v>391.49</v>
      </c>
    </row>
    <row r="385" spans="1:17" s="4" customFormat="1" ht="12" x14ac:dyDescent="0.3">
      <c r="A385" s="4">
        <v>384</v>
      </c>
      <c r="B385" s="4" t="s">
        <v>1198</v>
      </c>
      <c r="C385" s="5">
        <v>45204</v>
      </c>
      <c r="D385" s="5">
        <v>45205</v>
      </c>
      <c r="E385" s="9">
        <f t="shared" si="5"/>
        <v>2023</v>
      </c>
      <c r="F385" s="4" t="s">
        <v>25</v>
      </c>
      <c r="G385" s="4" t="s">
        <v>1199</v>
      </c>
      <c r="H385" s="4" t="s">
        <v>1200</v>
      </c>
      <c r="I385" s="4" t="s">
        <v>28</v>
      </c>
      <c r="J385" s="4" t="s">
        <v>106</v>
      </c>
      <c r="K385" s="4" t="s">
        <v>106</v>
      </c>
      <c r="L385" s="4" t="s">
        <v>36</v>
      </c>
      <c r="M385" s="4" t="s">
        <v>37</v>
      </c>
      <c r="N385" s="4">
        <v>731.39</v>
      </c>
      <c r="O385" s="4">
        <v>5</v>
      </c>
      <c r="P385" s="4">
        <v>0</v>
      </c>
      <c r="Q385" s="4">
        <v>127.41</v>
      </c>
    </row>
    <row r="386" spans="1:17" s="4" customFormat="1" ht="12" x14ac:dyDescent="0.3">
      <c r="A386" s="4">
        <v>385</v>
      </c>
      <c r="B386" s="4" t="s">
        <v>1201</v>
      </c>
      <c r="C386" s="5">
        <v>44605</v>
      </c>
      <c r="D386" s="5">
        <v>44608</v>
      </c>
      <c r="E386" s="9">
        <f t="shared" ref="E386:E449" si="6">YEAR(D386)</f>
        <v>2022</v>
      </c>
      <c r="F386" s="4" t="s">
        <v>39</v>
      </c>
      <c r="G386" s="4" t="s">
        <v>1202</v>
      </c>
      <c r="H386" s="4" t="s">
        <v>1203</v>
      </c>
      <c r="I386" s="4" t="s">
        <v>67</v>
      </c>
      <c r="J386" s="4" t="s">
        <v>145</v>
      </c>
      <c r="K386" s="4" t="s">
        <v>80</v>
      </c>
      <c r="L386" s="4" t="s">
        <v>36</v>
      </c>
      <c r="M386" s="4" t="s">
        <v>37</v>
      </c>
      <c r="N386" s="4">
        <v>484.34</v>
      </c>
      <c r="O386" s="4">
        <v>7</v>
      </c>
      <c r="P386" s="4">
        <v>0.1</v>
      </c>
      <c r="Q386" s="4">
        <v>69.47</v>
      </c>
    </row>
    <row r="387" spans="1:17" s="4" customFormat="1" ht="12" x14ac:dyDescent="0.3">
      <c r="A387" s="4">
        <v>386</v>
      </c>
      <c r="B387" s="4" t="s">
        <v>1204</v>
      </c>
      <c r="C387" s="5">
        <v>45809</v>
      </c>
      <c r="D387" s="5">
        <v>45815</v>
      </c>
      <c r="E387" s="9">
        <f t="shared" si="6"/>
        <v>2025</v>
      </c>
      <c r="F387" s="4" t="s">
        <v>25</v>
      </c>
      <c r="G387" s="4" t="s">
        <v>1205</v>
      </c>
      <c r="H387" s="4" t="s">
        <v>1206</v>
      </c>
      <c r="I387" s="4" t="s">
        <v>67</v>
      </c>
      <c r="J387" s="4" t="s">
        <v>106</v>
      </c>
      <c r="K387" s="4" t="s">
        <v>106</v>
      </c>
      <c r="L387" s="4" t="s">
        <v>22</v>
      </c>
      <c r="M387" s="4" t="s">
        <v>54</v>
      </c>
      <c r="N387" s="4">
        <v>1137.5</v>
      </c>
      <c r="O387" s="4">
        <v>7</v>
      </c>
      <c r="P387" s="4">
        <v>0.15</v>
      </c>
      <c r="Q387" s="4">
        <v>116.02</v>
      </c>
    </row>
    <row r="388" spans="1:17" s="4" customFormat="1" ht="12" x14ac:dyDescent="0.3">
      <c r="A388" s="4">
        <v>387</v>
      </c>
      <c r="B388" s="4" t="s">
        <v>1207</v>
      </c>
      <c r="C388" s="5">
        <v>45666</v>
      </c>
      <c r="D388" s="5">
        <v>45671</v>
      </c>
      <c r="E388" s="9">
        <f t="shared" si="6"/>
        <v>2025</v>
      </c>
      <c r="F388" s="4" t="s">
        <v>59</v>
      </c>
      <c r="G388" s="4" t="s">
        <v>1208</v>
      </c>
      <c r="H388" s="4" t="s">
        <v>1209</v>
      </c>
      <c r="I388" s="4" t="s">
        <v>20</v>
      </c>
      <c r="J388" s="4" t="s">
        <v>106</v>
      </c>
      <c r="K388" s="4" t="s">
        <v>106</v>
      </c>
      <c r="L388" s="4" t="s">
        <v>29</v>
      </c>
      <c r="M388" s="4" t="s">
        <v>90</v>
      </c>
      <c r="N388" s="4">
        <v>469.58</v>
      </c>
      <c r="O388" s="4">
        <v>2</v>
      </c>
      <c r="P388" s="4">
        <v>0.1</v>
      </c>
      <c r="Q388" s="4">
        <v>93.97</v>
      </c>
    </row>
    <row r="389" spans="1:17" s="4" customFormat="1" ht="12" x14ac:dyDescent="0.3">
      <c r="A389" s="4">
        <v>388</v>
      </c>
      <c r="B389" s="4" t="s">
        <v>1210</v>
      </c>
      <c r="C389" s="5">
        <v>45777</v>
      </c>
      <c r="D389" s="5">
        <v>45778</v>
      </c>
      <c r="E389" s="9">
        <f t="shared" si="6"/>
        <v>2025</v>
      </c>
      <c r="F389" s="4" t="s">
        <v>59</v>
      </c>
      <c r="G389" s="4" t="s">
        <v>1211</v>
      </c>
      <c r="H389" s="4" t="s">
        <v>1212</v>
      </c>
      <c r="I389" s="4" t="s">
        <v>20</v>
      </c>
      <c r="J389" s="4" t="s">
        <v>34</v>
      </c>
      <c r="K389" s="4" t="s">
        <v>35</v>
      </c>
      <c r="L389" s="4" t="s">
        <v>36</v>
      </c>
      <c r="M389" s="4" t="s">
        <v>71</v>
      </c>
      <c r="N389" s="4">
        <v>280.57</v>
      </c>
      <c r="O389" s="4">
        <v>2</v>
      </c>
      <c r="P389" s="4">
        <v>0</v>
      </c>
      <c r="Q389" s="4">
        <v>73.55</v>
      </c>
    </row>
    <row r="390" spans="1:17" s="4" customFormat="1" ht="12" x14ac:dyDescent="0.3">
      <c r="A390" s="4">
        <v>389</v>
      </c>
      <c r="B390" s="4" t="s">
        <v>1213</v>
      </c>
      <c r="C390" s="5">
        <v>45408</v>
      </c>
      <c r="D390" s="5">
        <v>45410</v>
      </c>
      <c r="E390" s="9">
        <f t="shared" si="6"/>
        <v>2024</v>
      </c>
      <c r="F390" s="4" t="s">
        <v>59</v>
      </c>
      <c r="G390" s="4" t="s">
        <v>1214</v>
      </c>
      <c r="H390" s="4" t="s">
        <v>1215</v>
      </c>
      <c r="I390" s="4" t="s">
        <v>67</v>
      </c>
      <c r="J390" s="4" t="s">
        <v>62</v>
      </c>
      <c r="K390" s="4" t="s">
        <v>63</v>
      </c>
      <c r="L390" s="4" t="s">
        <v>22</v>
      </c>
      <c r="M390" s="4" t="s">
        <v>54</v>
      </c>
      <c r="N390" s="4">
        <v>310.72000000000003</v>
      </c>
      <c r="O390" s="4">
        <v>5</v>
      </c>
      <c r="P390" s="4">
        <v>0.2</v>
      </c>
      <c r="Q390" s="4">
        <v>16.899999999999999</v>
      </c>
    </row>
    <row r="391" spans="1:17" s="4" customFormat="1" ht="12" x14ac:dyDescent="0.3">
      <c r="A391" s="4">
        <v>390</v>
      </c>
      <c r="B391" s="4" t="s">
        <v>1216</v>
      </c>
      <c r="C391" s="5">
        <v>45450</v>
      </c>
      <c r="D391" s="5">
        <v>45456</v>
      </c>
      <c r="E391" s="9">
        <f t="shared" si="6"/>
        <v>2024</v>
      </c>
      <c r="F391" s="4" t="s">
        <v>39</v>
      </c>
      <c r="G391" s="4" t="s">
        <v>1217</v>
      </c>
      <c r="H391" s="4" t="s">
        <v>1218</v>
      </c>
      <c r="I391" s="4" t="s">
        <v>67</v>
      </c>
      <c r="J391" s="4" t="s">
        <v>62</v>
      </c>
      <c r="K391" s="4" t="s">
        <v>63</v>
      </c>
      <c r="L391" s="4" t="s">
        <v>29</v>
      </c>
      <c r="M391" s="4" t="s">
        <v>48</v>
      </c>
      <c r="N391" s="4">
        <v>474.6</v>
      </c>
      <c r="O391" s="4">
        <v>1</v>
      </c>
      <c r="P391" s="4">
        <v>0</v>
      </c>
      <c r="Q391" s="4">
        <v>17.14</v>
      </c>
    </row>
    <row r="392" spans="1:17" s="4" customFormat="1" ht="12" x14ac:dyDescent="0.3">
      <c r="A392" s="4">
        <v>391</v>
      </c>
      <c r="B392" s="4" t="s">
        <v>1219</v>
      </c>
      <c r="C392" s="5">
        <v>45848</v>
      </c>
      <c r="D392" s="5">
        <v>45851</v>
      </c>
      <c r="E392" s="9">
        <f t="shared" si="6"/>
        <v>2025</v>
      </c>
      <c r="F392" s="4" t="s">
        <v>39</v>
      </c>
      <c r="G392" s="4" t="s">
        <v>1220</v>
      </c>
      <c r="H392" s="4" t="s">
        <v>1221</v>
      </c>
      <c r="I392" s="4" t="s">
        <v>28</v>
      </c>
      <c r="J392" s="4" t="s">
        <v>62</v>
      </c>
      <c r="K392" s="4" t="s">
        <v>63</v>
      </c>
      <c r="L392" s="4" t="s">
        <v>36</v>
      </c>
      <c r="M392" s="4" t="s">
        <v>138</v>
      </c>
      <c r="N392" s="4">
        <v>1131.76</v>
      </c>
      <c r="O392" s="4">
        <v>6</v>
      </c>
      <c r="P392" s="4">
        <v>0.2</v>
      </c>
      <c r="Q392" s="4">
        <v>5.78</v>
      </c>
    </row>
    <row r="393" spans="1:17" s="4" customFormat="1" ht="12" x14ac:dyDescent="0.3">
      <c r="A393" s="4">
        <v>392</v>
      </c>
      <c r="B393" s="4" t="s">
        <v>1222</v>
      </c>
      <c r="C393" s="5">
        <v>44814</v>
      </c>
      <c r="D393" s="5">
        <v>44821</v>
      </c>
      <c r="E393" s="9">
        <f t="shared" si="6"/>
        <v>2022</v>
      </c>
      <c r="F393" s="4" t="s">
        <v>59</v>
      </c>
      <c r="G393" s="4" t="s">
        <v>1223</v>
      </c>
      <c r="H393" s="4" t="s">
        <v>1224</v>
      </c>
      <c r="I393" s="4" t="s">
        <v>20</v>
      </c>
      <c r="J393" s="4" t="s">
        <v>52</v>
      </c>
      <c r="K393" s="4" t="s">
        <v>53</v>
      </c>
      <c r="L393" s="4" t="s">
        <v>22</v>
      </c>
      <c r="M393" s="4" t="s">
        <v>23</v>
      </c>
      <c r="N393" s="4">
        <v>1380.35</v>
      </c>
      <c r="O393" s="4">
        <v>4</v>
      </c>
      <c r="P393" s="4">
        <v>0.1</v>
      </c>
      <c r="Q393" s="4">
        <v>205.43</v>
      </c>
    </row>
    <row r="394" spans="1:17" s="4" customFormat="1" ht="12" x14ac:dyDescent="0.3">
      <c r="A394" s="4">
        <v>393</v>
      </c>
      <c r="B394" s="4" t="s">
        <v>1225</v>
      </c>
      <c r="C394" s="5">
        <v>44413</v>
      </c>
      <c r="D394" s="5">
        <v>44415</v>
      </c>
      <c r="E394" s="9">
        <f t="shared" si="6"/>
        <v>2021</v>
      </c>
      <c r="F394" s="4" t="s">
        <v>25</v>
      </c>
      <c r="G394" s="4" t="s">
        <v>1226</v>
      </c>
      <c r="H394" s="4" t="s">
        <v>1227</v>
      </c>
      <c r="I394" s="4" t="s">
        <v>28</v>
      </c>
      <c r="J394" s="4" t="s">
        <v>21</v>
      </c>
      <c r="K394" s="4" t="s">
        <v>26647</v>
      </c>
      <c r="L394" s="4" t="s">
        <v>29</v>
      </c>
      <c r="M394" s="4" t="s">
        <v>30</v>
      </c>
      <c r="N394" s="4">
        <v>782.67</v>
      </c>
      <c r="O394" s="4">
        <v>7</v>
      </c>
      <c r="P394" s="4">
        <v>0.15</v>
      </c>
      <c r="Q394" s="4">
        <v>118.82</v>
      </c>
    </row>
    <row r="395" spans="1:17" s="4" customFormat="1" ht="12" x14ac:dyDescent="0.3">
      <c r="A395" s="4">
        <v>394</v>
      </c>
      <c r="B395" s="4" t="s">
        <v>1228</v>
      </c>
      <c r="C395" s="5">
        <v>45110</v>
      </c>
      <c r="D395" s="5">
        <v>45111</v>
      </c>
      <c r="E395" s="9">
        <f t="shared" si="6"/>
        <v>2023</v>
      </c>
      <c r="F395" s="4" t="s">
        <v>39</v>
      </c>
      <c r="G395" s="4" t="s">
        <v>1229</v>
      </c>
      <c r="H395" s="4" t="s">
        <v>1230</v>
      </c>
      <c r="I395" s="4" t="s">
        <v>20</v>
      </c>
      <c r="J395" s="4" t="s">
        <v>34</v>
      </c>
      <c r="K395" s="4" t="s">
        <v>35</v>
      </c>
      <c r="L395" s="4" t="s">
        <v>36</v>
      </c>
      <c r="M395" s="4" t="s">
        <v>71</v>
      </c>
      <c r="N395" s="4">
        <v>1320.04</v>
      </c>
      <c r="O395" s="4">
        <v>2</v>
      </c>
      <c r="P395" s="4">
        <v>0.15</v>
      </c>
      <c r="Q395" s="4">
        <v>2.67</v>
      </c>
    </row>
    <row r="396" spans="1:17" s="4" customFormat="1" ht="12" x14ac:dyDescent="0.3">
      <c r="A396" s="4">
        <v>395</v>
      </c>
      <c r="B396" s="4" t="s">
        <v>1231</v>
      </c>
      <c r="C396" s="5">
        <v>44862</v>
      </c>
      <c r="D396" s="5">
        <v>44864</v>
      </c>
      <c r="E396" s="9">
        <f t="shared" si="6"/>
        <v>2022</v>
      </c>
      <c r="F396" s="4" t="s">
        <v>25</v>
      </c>
      <c r="G396" s="4" t="s">
        <v>1232</v>
      </c>
      <c r="H396" s="4" t="s">
        <v>1233</v>
      </c>
      <c r="I396" s="4" t="s">
        <v>20</v>
      </c>
      <c r="J396" s="4" t="s">
        <v>111</v>
      </c>
      <c r="K396" s="4" t="s">
        <v>111</v>
      </c>
      <c r="L396" s="4" t="s">
        <v>22</v>
      </c>
      <c r="M396" s="4" t="s">
        <v>23</v>
      </c>
      <c r="N396" s="4">
        <v>281.35000000000002</v>
      </c>
      <c r="O396" s="4">
        <v>7</v>
      </c>
      <c r="P396" s="4">
        <v>0.2</v>
      </c>
      <c r="Q396" s="4">
        <v>9.0299999999999994</v>
      </c>
    </row>
    <row r="397" spans="1:17" s="4" customFormat="1" ht="12" x14ac:dyDescent="0.3">
      <c r="A397" s="4">
        <v>396</v>
      </c>
      <c r="B397" s="4" t="s">
        <v>1234</v>
      </c>
      <c r="C397" s="5">
        <v>44490</v>
      </c>
      <c r="D397" s="5">
        <v>44492</v>
      </c>
      <c r="E397" s="9">
        <f t="shared" si="6"/>
        <v>2021</v>
      </c>
      <c r="F397" s="4" t="s">
        <v>59</v>
      </c>
      <c r="G397" s="4" t="s">
        <v>1235</v>
      </c>
      <c r="H397" s="4" t="s">
        <v>1236</v>
      </c>
      <c r="I397" s="4" t="s">
        <v>67</v>
      </c>
      <c r="J397" s="4" t="s">
        <v>42</v>
      </c>
      <c r="K397" s="4" t="s">
        <v>43</v>
      </c>
      <c r="L397" s="4" t="s">
        <v>22</v>
      </c>
      <c r="M397" s="4" t="s">
        <v>75</v>
      </c>
      <c r="N397" s="4">
        <v>859.42</v>
      </c>
      <c r="O397" s="4">
        <v>10</v>
      </c>
      <c r="P397" s="4">
        <v>0</v>
      </c>
      <c r="Q397" s="4">
        <v>34.07</v>
      </c>
    </row>
    <row r="398" spans="1:17" s="4" customFormat="1" ht="12" x14ac:dyDescent="0.3">
      <c r="A398" s="4">
        <v>397</v>
      </c>
      <c r="B398" s="4" t="s">
        <v>1237</v>
      </c>
      <c r="C398" s="5">
        <v>45499</v>
      </c>
      <c r="D398" s="5">
        <v>45500</v>
      </c>
      <c r="E398" s="9">
        <f t="shared" si="6"/>
        <v>2024</v>
      </c>
      <c r="F398" s="4" t="s">
        <v>39</v>
      </c>
      <c r="G398" s="4" t="s">
        <v>1238</v>
      </c>
      <c r="H398" s="4" t="s">
        <v>1239</v>
      </c>
      <c r="I398" s="4" t="s">
        <v>20</v>
      </c>
      <c r="J398" s="4" t="s">
        <v>21</v>
      </c>
      <c r="K398" s="4" t="s">
        <v>26647</v>
      </c>
      <c r="L398" s="4" t="s">
        <v>36</v>
      </c>
      <c r="M398" s="4" t="s">
        <v>138</v>
      </c>
      <c r="N398" s="4">
        <v>880.57</v>
      </c>
      <c r="O398" s="4">
        <v>6</v>
      </c>
      <c r="P398" s="4">
        <v>0.15</v>
      </c>
      <c r="Q398" s="4">
        <v>59.45</v>
      </c>
    </row>
    <row r="399" spans="1:17" s="4" customFormat="1" ht="12" x14ac:dyDescent="0.3">
      <c r="A399" s="4">
        <v>398</v>
      </c>
      <c r="B399" s="4" t="s">
        <v>1240</v>
      </c>
      <c r="C399" s="5">
        <v>44521</v>
      </c>
      <c r="D399" s="5">
        <v>44523</v>
      </c>
      <c r="E399" s="9">
        <f t="shared" si="6"/>
        <v>2021</v>
      </c>
      <c r="F399" s="4" t="s">
        <v>25</v>
      </c>
      <c r="G399" s="4" t="s">
        <v>1241</v>
      </c>
      <c r="H399" s="4" t="s">
        <v>1242</v>
      </c>
      <c r="I399" s="4" t="s">
        <v>20</v>
      </c>
      <c r="J399" s="4" t="s">
        <v>21</v>
      </c>
      <c r="K399" s="4" t="s">
        <v>26647</v>
      </c>
      <c r="L399" s="4" t="s">
        <v>29</v>
      </c>
      <c r="M399" s="4" t="s">
        <v>30</v>
      </c>
      <c r="N399" s="4">
        <v>612.92999999999995</v>
      </c>
      <c r="O399" s="4">
        <v>3</v>
      </c>
      <c r="P399" s="4">
        <v>0</v>
      </c>
      <c r="Q399" s="4">
        <v>183.1</v>
      </c>
    </row>
    <row r="400" spans="1:17" s="4" customFormat="1" ht="12" x14ac:dyDescent="0.3">
      <c r="A400" s="4">
        <v>399</v>
      </c>
      <c r="B400" s="4" t="s">
        <v>1243</v>
      </c>
      <c r="C400" s="5">
        <v>45046</v>
      </c>
      <c r="D400" s="5">
        <v>45051</v>
      </c>
      <c r="E400" s="9">
        <f t="shared" si="6"/>
        <v>2023</v>
      </c>
      <c r="F400" s="4" t="s">
        <v>39</v>
      </c>
      <c r="G400" s="4" t="s">
        <v>1244</v>
      </c>
      <c r="H400" s="4" t="s">
        <v>1245</v>
      </c>
      <c r="I400" s="4" t="s">
        <v>67</v>
      </c>
      <c r="J400" s="4" t="s">
        <v>145</v>
      </c>
      <c r="K400" s="4" t="s">
        <v>80</v>
      </c>
      <c r="L400" s="4" t="s">
        <v>22</v>
      </c>
      <c r="M400" s="4" t="s">
        <v>23</v>
      </c>
      <c r="N400" s="4">
        <v>1093.49</v>
      </c>
      <c r="O400" s="4">
        <v>5</v>
      </c>
      <c r="P400" s="4">
        <v>0.1</v>
      </c>
      <c r="Q400" s="4">
        <v>256.19</v>
      </c>
    </row>
    <row r="401" spans="1:17" s="4" customFormat="1" ht="12" x14ac:dyDescent="0.3">
      <c r="A401" s="4">
        <v>400</v>
      </c>
      <c r="B401" s="4" t="s">
        <v>1246</v>
      </c>
      <c r="C401" s="5">
        <v>45746</v>
      </c>
      <c r="D401" s="5">
        <v>45751</v>
      </c>
      <c r="E401" s="9">
        <f t="shared" si="6"/>
        <v>2025</v>
      </c>
      <c r="F401" s="4" t="s">
        <v>39</v>
      </c>
      <c r="G401" s="4" t="s">
        <v>1247</v>
      </c>
      <c r="H401" s="4" t="s">
        <v>1248</v>
      </c>
      <c r="I401" s="4" t="s">
        <v>67</v>
      </c>
      <c r="J401" s="4" t="s">
        <v>52</v>
      </c>
      <c r="K401" s="4" t="s">
        <v>53</v>
      </c>
      <c r="L401" s="4" t="s">
        <v>36</v>
      </c>
      <c r="M401" s="4" t="s">
        <v>118</v>
      </c>
      <c r="N401" s="4">
        <v>772.96</v>
      </c>
      <c r="O401" s="4">
        <v>8</v>
      </c>
      <c r="P401" s="4">
        <v>0.2</v>
      </c>
      <c r="Q401" s="4">
        <v>-1.1200000000000001</v>
      </c>
    </row>
    <row r="402" spans="1:17" s="4" customFormat="1" ht="12" x14ac:dyDescent="0.3">
      <c r="A402" s="4">
        <v>401</v>
      </c>
      <c r="B402" s="4" t="s">
        <v>1249</v>
      </c>
      <c r="C402" s="5">
        <v>45250</v>
      </c>
      <c r="D402" s="5">
        <v>45253</v>
      </c>
      <c r="E402" s="9">
        <f t="shared" si="6"/>
        <v>2023</v>
      </c>
      <c r="F402" s="4" t="s">
        <v>39</v>
      </c>
      <c r="G402" s="4" t="s">
        <v>1250</v>
      </c>
      <c r="H402" s="4" t="s">
        <v>1251</v>
      </c>
      <c r="I402" s="4" t="s">
        <v>67</v>
      </c>
      <c r="J402" s="4" t="s">
        <v>79</v>
      </c>
      <c r="K402" s="4" t="s">
        <v>80</v>
      </c>
      <c r="L402" s="4" t="s">
        <v>36</v>
      </c>
      <c r="M402" s="4" t="s">
        <v>71</v>
      </c>
      <c r="N402" s="4">
        <v>1034.3</v>
      </c>
      <c r="O402" s="4">
        <v>6</v>
      </c>
      <c r="P402" s="4">
        <v>0.1</v>
      </c>
      <c r="Q402" s="4">
        <v>6.55</v>
      </c>
    </row>
    <row r="403" spans="1:17" s="4" customFormat="1" ht="12" x14ac:dyDescent="0.3">
      <c r="A403" s="4">
        <v>402</v>
      </c>
      <c r="B403" s="4" t="s">
        <v>1252</v>
      </c>
      <c r="C403" s="5">
        <v>45704</v>
      </c>
      <c r="D403" s="5">
        <v>45709</v>
      </c>
      <c r="E403" s="9">
        <f t="shared" si="6"/>
        <v>2025</v>
      </c>
      <c r="F403" s="4" t="s">
        <v>39</v>
      </c>
      <c r="G403" s="4" t="s">
        <v>1253</v>
      </c>
      <c r="H403" s="4" t="s">
        <v>1254</v>
      </c>
      <c r="I403" s="4" t="s">
        <v>28</v>
      </c>
      <c r="J403" s="4" t="s">
        <v>42</v>
      </c>
      <c r="K403" s="4" t="s">
        <v>43</v>
      </c>
      <c r="L403" s="4" t="s">
        <v>29</v>
      </c>
      <c r="M403" s="4" t="s">
        <v>90</v>
      </c>
      <c r="N403" s="4">
        <v>1254.68</v>
      </c>
      <c r="O403" s="4">
        <v>4</v>
      </c>
      <c r="P403" s="4">
        <v>0.2</v>
      </c>
      <c r="Q403" s="4">
        <v>-17.68</v>
      </c>
    </row>
    <row r="404" spans="1:17" s="4" customFormat="1" ht="12" x14ac:dyDescent="0.3">
      <c r="A404" s="4">
        <v>403</v>
      </c>
      <c r="B404" s="4" t="s">
        <v>1255</v>
      </c>
      <c r="C404" s="5">
        <v>44598</v>
      </c>
      <c r="D404" s="5">
        <v>44600</v>
      </c>
      <c r="E404" s="9">
        <f t="shared" si="6"/>
        <v>2022</v>
      </c>
      <c r="F404" s="4" t="s">
        <v>17</v>
      </c>
      <c r="G404" s="4" t="s">
        <v>1256</v>
      </c>
      <c r="H404" s="4" t="s">
        <v>1257</v>
      </c>
      <c r="I404" s="4" t="s">
        <v>28</v>
      </c>
      <c r="J404" s="4" t="s">
        <v>111</v>
      </c>
      <c r="K404" s="4" t="s">
        <v>111</v>
      </c>
      <c r="L404" s="4" t="s">
        <v>22</v>
      </c>
      <c r="M404" s="4" t="s">
        <v>134</v>
      </c>
      <c r="N404" s="4">
        <v>776.47</v>
      </c>
      <c r="O404" s="4">
        <v>3</v>
      </c>
      <c r="P404" s="4">
        <v>0.2</v>
      </c>
      <c r="Q404" s="4">
        <v>16.13</v>
      </c>
    </row>
    <row r="405" spans="1:17" s="4" customFormat="1" ht="12" x14ac:dyDescent="0.3">
      <c r="A405" s="4">
        <v>404</v>
      </c>
      <c r="B405" s="4" t="s">
        <v>1258</v>
      </c>
      <c r="C405" s="5">
        <v>45570</v>
      </c>
      <c r="D405" s="5">
        <v>45573</v>
      </c>
      <c r="E405" s="9">
        <f t="shared" si="6"/>
        <v>2024</v>
      </c>
      <c r="F405" s="4" t="s">
        <v>59</v>
      </c>
      <c r="G405" s="4" t="s">
        <v>1259</v>
      </c>
      <c r="H405" s="4" t="s">
        <v>1260</v>
      </c>
      <c r="I405" s="4" t="s">
        <v>20</v>
      </c>
      <c r="J405" s="4" t="s">
        <v>106</v>
      </c>
      <c r="K405" s="4" t="s">
        <v>106</v>
      </c>
      <c r="L405" s="4" t="s">
        <v>36</v>
      </c>
      <c r="M405" s="4" t="s">
        <v>37</v>
      </c>
      <c r="N405" s="4">
        <v>971.02</v>
      </c>
      <c r="O405" s="4">
        <v>1</v>
      </c>
      <c r="P405" s="4">
        <v>0.1</v>
      </c>
      <c r="Q405" s="4">
        <v>168.45</v>
      </c>
    </row>
    <row r="406" spans="1:17" s="4" customFormat="1" ht="12" x14ac:dyDescent="0.3">
      <c r="A406" s="4">
        <v>405</v>
      </c>
      <c r="B406" s="4" t="s">
        <v>1261</v>
      </c>
      <c r="C406" s="5">
        <v>45223</v>
      </c>
      <c r="D406" s="5">
        <v>45228</v>
      </c>
      <c r="E406" s="9">
        <f t="shared" si="6"/>
        <v>2023</v>
      </c>
      <c r="F406" s="4" t="s">
        <v>17</v>
      </c>
      <c r="G406" s="4" t="s">
        <v>1262</v>
      </c>
      <c r="H406" s="4" t="s">
        <v>1263</v>
      </c>
      <c r="I406" s="4" t="s">
        <v>28</v>
      </c>
      <c r="J406" s="4" t="s">
        <v>21</v>
      </c>
      <c r="K406" s="4" t="s">
        <v>26647</v>
      </c>
      <c r="L406" s="4" t="s">
        <v>22</v>
      </c>
      <c r="M406" s="4" t="s">
        <v>134</v>
      </c>
      <c r="N406" s="4">
        <v>1202.28</v>
      </c>
      <c r="O406" s="4">
        <v>6</v>
      </c>
      <c r="P406" s="4">
        <v>0.2</v>
      </c>
      <c r="Q406" s="4">
        <v>224.66</v>
      </c>
    </row>
    <row r="407" spans="1:17" s="4" customFormat="1" ht="12" x14ac:dyDescent="0.3">
      <c r="A407" s="4">
        <v>406</v>
      </c>
      <c r="B407" s="4" t="s">
        <v>1264</v>
      </c>
      <c r="C407" s="5">
        <v>45525</v>
      </c>
      <c r="D407" s="5">
        <v>45527</v>
      </c>
      <c r="E407" s="9">
        <f t="shared" si="6"/>
        <v>2024</v>
      </c>
      <c r="F407" s="4" t="s">
        <v>39</v>
      </c>
      <c r="G407" s="4" t="s">
        <v>1265</v>
      </c>
      <c r="H407" s="4" t="s">
        <v>1266</v>
      </c>
      <c r="I407" s="4" t="s">
        <v>67</v>
      </c>
      <c r="J407" s="4" t="s">
        <v>47</v>
      </c>
      <c r="K407" s="4" t="s">
        <v>47</v>
      </c>
      <c r="L407" s="4" t="s">
        <v>36</v>
      </c>
      <c r="M407" s="4" t="s">
        <v>71</v>
      </c>
      <c r="N407" s="4">
        <v>893.7</v>
      </c>
      <c r="O407" s="4">
        <v>4</v>
      </c>
      <c r="P407" s="4">
        <v>0.2</v>
      </c>
      <c r="Q407" s="4">
        <v>12.31</v>
      </c>
    </row>
    <row r="408" spans="1:17" s="4" customFormat="1" ht="12" x14ac:dyDescent="0.3">
      <c r="A408" s="4">
        <v>407</v>
      </c>
      <c r="B408" s="4" t="s">
        <v>1267</v>
      </c>
      <c r="C408" s="5">
        <v>45456</v>
      </c>
      <c r="D408" s="5">
        <v>45460</v>
      </c>
      <c r="E408" s="9">
        <f t="shared" si="6"/>
        <v>2024</v>
      </c>
      <c r="F408" s="4" t="s">
        <v>59</v>
      </c>
      <c r="G408" s="4" t="s">
        <v>1268</v>
      </c>
      <c r="H408" s="4" t="s">
        <v>1269</v>
      </c>
      <c r="I408" s="4" t="s">
        <v>67</v>
      </c>
      <c r="J408" s="4" t="s">
        <v>62</v>
      </c>
      <c r="K408" s="4" t="s">
        <v>63</v>
      </c>
      <c r="L408" s="4" t="s">
        <v>29</v>
      </c>
      <c r="M408" s="4" t="s">
        <v>90</v>
      </c>
      <c r="N408" s="4">
        <v>554.95000000000005</v>
      </c>
      <c r="O408" s="4">
        <v>10</v>
      </c>
      <c r="P408" s="4">
        <v>0.15</v>
      </c>
      <c r="Q408" s="4">
        <v>19.920000000000002</v>
      </c>
    </row>
    <row r="409" spans="1:17" s="4" customFormat="1" ht="12" x14ac:dyDescent="0.3">
      <c r="A409" s="4">
        <v>408</v>
      </c>
      <c r="B409" s="4" t="s">
        <v>1270</v>
      </c>
      <c r="C409" s="5">
        <v>45730</v>
      </c>
      <c r="D409" s="5">
        <v>45733</v>
      </c>
      <c r="E409" s="9">
        <f t="shared" si="6"/>
        <v>2025</v>
      </c>
      <c r="F409" s="4" t="s">
        <v>39</v>
      </c>
      <c r="G409" s="4" t="s">
        <v>1271</v>
      </c>
      <c r="H409" s="4" t="s">
        <v>1272</v>
      </c>
      <c r="I409" s="4" t="s">
        <v>28</v>
      </c>
      <c r="J409" s="4" t="s">
        <v>111</v>
      </c>
      <c r="K409" s="4" t="s">
        <v>111</v>
      </c>
      <c r="L409" s="4" t="s">
        <v>29</v>
      </c>
      <c r="M409" s="4" t="s">
        <v>48</v>
      </c>
      <c r="N409" s="4">
        <v>1078.8900000000001</v>
      </c>
      <c r="O409" s="4">
        <v>10</v>
      </c>
      <c r="P409" s="4">
        <v>0.1</v>
      </c>
      <c r="Q409" s="4">
        <v>74.59</v>
      </c>
    </row>
    <row r="410" spans="1:17" s="4" customFormat="1" ht="12" x14ac:dyDescent="0.3">
      <c r="A410" s="4">
        <v>409</v>
      </c>
      <c r="B410" s="4" t="s">
        <v>1273</v>
      </c>
      <c r="C410" s="5">
        <v>45167</v>
      </c>
      <c r="D410" s="5">
        <v>45168</v>
      </c>
      <c r="E410" s="9">
        <f t="shared" si="6"/>
        <v>2023</v>
      </c>
      <c r="F410" s="4" t="s">
        <v>39</v>
      </c>
      <c r="G410" s="4" t="s">
        <v>1274</v>
      </c>
      <c r="H410" s="4" t="s">
        <v>1275</v>
      </c>
      <c r="I410" s="4" t="s">
        <v>28</v>
      </c>
      <c r="J410" s="4" t="s">
        <v>42</v>
      </c>
      <c r="K410" s="4" t="s">
        <v>43</v>
      </c>
      <c r="L410" s="4" t="s">
        <v>36</v>
      </c>
      <c r="M410" s="4" t="s">
        <v>138</v>
      </c>
      <c r="N410" s="4">
        <v>853.22</v>
      </c>
      <c r="O410" s="4">
        <v>5</v>
      </c>
      <c r="P410" s="4">
        <v>0</v>
      </c>
      <c r="Q410" s="4">
        <v>1.98</v>
      </c>
    </row>
    <row r="411" spans="1:17" s="4" customFormat="1" ht="12" x14ac:dyDescent="0.3">
      <c r="A411" s="4">
        <v>410</v>
      </c>
      <c r="B411" s="4" t="s">
        <v>1276</v>
      </c>
      <c r="C411" s="5">
        <v>44891</v>
      </c>
      <c r="D411" s="5">
        <v>44892</v>
      </c>
      <c r="E411" s="9">
        <f t="shared" si="6"/>
        <v>2022</v>
      </c>
      <c r="F411" s="4" t="s">
        <v>59</v>
      </c>
      <c r="G411" s="4" t="s">
        <v>1277</v>
      </c>
      <c r="H411" s="4" t="s">
        <v>1278</v>
      </c>
      <c r="I411" s="4" t="s">
        <v>67</v>
      </c>
      <c r="J411" s="4" t="s">
        <v>21</v>
      </c>
      <c r="K411" s="4" t="s">
        <v>26647</v>
      </c>
      <c r="L411" s="4" t="s">
        <v>29</v>
      </c>
      <c r="M411" s="4" t="s">
        <v>90</v>
      </c>
      <c r="N411" s="4">
        <v>280.8</v>
      </c>
      <c r="O411" s="4">
        <v>7</v>
      </c>
      <c r="P411" s="4">
        <v>0.1</v>
      </c>
      <c r="Q411" s="4">
        <v>47.1</v>
      </c>
    </row>
    <row r="412" spans="1:17" s="4" customFormat="1" ht="12" x14ac:dyDescent="0.3">
      <c r="A412" s="4">
        <v>411</v>
      </c>
      <c r="B412" s="4" t="s">
        <v>1279</v>
      </c>
      <c r="C412" s="5">
        <v>45068</v>
      </c>
      <c r="D412" s="5">
        <v>45070</v>
      </c>
      <c r="E412" s="9">
        <f t="shared" si="6"/>
        <v>2023</v>
      </c>
      <c r="F412" s="4" t="s">
        <v>25</v>
      </c>
      <c r="G412" s="4" t="s">
        <v>1280</v>
      </c>
      <c r="H412" s="4" t="s">
        <v>1281</v>
      </c>
      <c r="I412" s="4" t="s">
        <v>28</v>
      </c>
      <c r="J412" s="4" t="s">
        <v>42</v>
      </c>
      <c r="K412" s="4" t="s">
        <v>43</v>
      </c>
      <c r="L412" s="4" t="s">
        <v>36</v>
      </c>
      <c r="M412" s="4" t="s">
        <v>71</v>
      </c>
      <c r="N412" s="4">
        <v>1215.96</v>
      </c>
      <c r="O412" s="4">
        <v>3</v>
      </c>
      <c r="P412" s="4">
        <v>0</v>
      </c>
      <c r="Q412" s="4">
        <v>153.31</v>
      </c>
    </row>
    <row r="413" spans="1:17" s="4" customFormat="1" ht="12" x14ac:dyDescent="0.3">
      <c r="A413" s="4">
        <v>412</v>
      </c>
      <c r="B413" s="4" t="s">
        <v>1282</v>
      </c>
      <c r="C413" s="5">
        <v>45211</v>
      </c>
      <c r="D413" s="5">
        <v>45213</v>
      </c>
      <c r="E413" s="9">
        <f t="shared" si="6"/>
        <v>2023</v>
      </c>
      <c r="F413" s="4" t="s">
        <v>39</v>
      </c>
      <c r="G413" s="4" t="s">
        <v>1283</v>
      </c>
      <c r="H413" s="4" t="s">
        <v>1284</v>
      </c>
      <c r="I413" s="4" t="s">
        <v>67</v>
      </c>
      <c r="J413" s="4" t="s">
        <v>21</v>
      </c>
      <c r="K413" s="4" t="s">
        <v>26647</v>
      </c>
      <c r="L413" s="4" t="s">
        <v>29</v>
      </c>
      <c r="M413" s="4" t="s">
        <v>30</v>
      </c>
      <c r="N413" s="4">
        <v>667.28</v>
      </c>
      <c r="O413" s="4">
        <v>8</v>
      </c>
      <c r="P413" s="4">
        <v>0.15</v>
      </c>
      <c r="Q413" s="4">
        <v>34.72</v>
      </c>
    </row>
    <row r="414" spans="1:17" s="4" customFormat="1" ht="12" x14ac:dyDescent="0.3">
      <c r="A414" s="4">
        <v>413</v>
      </c>
      <c r="B414" s="4" t="s">
        <v>1285</v>
      </c>
      <c r="C414" s="5">
        <v>44780</v>
      </c>
      <c r="D414" s="5">
        <v>44781</v>
      </c>
      <c r="E414" s="9">
        <f t="shared" si="6"/>
        <v>2022</v>
      </c>
      <c r="F414" s="4" t="s">
        <v>59</v>
      </c>
      <c r="G414" s="4" t="s">
        <v>1286</v>
      </c>
      <c r="H414" s="4" t="s">
        <v>1287</v>
      </c>
      <c r="I414" s="4" t="s">
        <v>20</v>
      </c>
      <c r="J414" s="4" t="s">
        <v>62</v>
      </c>
      <c r="K414" s="4" t="s">
        <v>63</v>
      </c>
      <c r="L414" s="4" t="s">
        <v>22</v>
      </c>
      <c r="M414" s="4" t="s">
        <v>134</v>
      </c>
      <c r="N414" s="4">
        <v>750.78</v>
      </c>
      <c r="O414" s="4">
        <v>6</v>
      </c>
      <c r="P414" s="4">
        <v>0.15</v>
      </c>
      <c r="Q414" s="4">
        <v>73.84</v>
      </c>
    </row>
    <row r="415" spans="1:17" s="4" customFormat="1" ht="12" x14ac:dyDescent="0.3">
      <c r="A415" s="4">
        <v>414</v>
      </c>
      <c r="B415" s="4" t="s">
        <v>1288</v>
      </c>
      <c r="C415" s="5">
        <v>45706</v>
      </c>
      <c r="D415" s="5">
        <v>45711</v>
      </c>
      <c r="E415" s="9">
        <f t="shared" si="6"/>
        <v>2025</v>
      </c>
      <c r="F415" s="4" t="s">
        <v>25</v>
      </c>
      <c r="G415" s="4" t="s">
        <v>1289</v>
      </c>
      <c r="H415" s="4" t="s">
        <v>1290</v>
      </c>
      <c r="I415" s="4" t="s">
        <v>67</v>
      </c>
      <c r="J415" s="4" t="s">
        <v>79</v>
      </c>
      <c r="K415" s="4" t="s">
        <v>80</v>
      </c>
      <c r="L415" s="4" t="s">
        <v>22</v>
      </c>
      <c r="M415" s="4" t="s">
        <v>23</v>
      </c>
      <c r="N415" s="4">
        <v>896.38</v>
      </c>
      <c r="O415" s="4">
        <v>9</v>
      </c>
      <c r="P415" s="4">
        <v>0</v>
      </c>
      <c r="Q415" s="4">
        <v>248.7</v>
      </c>
    </row>
    <row r="416" spans="1:17" s="4" customFormat="1" ht="12" x14ac:dyDescent="0.3">
      <c r="A416" s="4">
        <v>415</v>
      </c>
      <c r="B416" s="4" t="s">
        <v>1291</v>
      </c>
      <c r="C416" s="5">
        <v>45332</v>
      </c>
      <c r="D416" s="5">
        <v>45336</v>
      </c>
      <c r="E416" s="9">
        <f t="shared" si="6"/>
        <v>2024</v>
      </c>
      <c r="F416" s="4" t="s">
        <v>17</v>
      </c>
      <c r="G416" s="4" t="s">
        <v>1292</v>
      </c>
      <c r="H416" s="4" t="s">
        <v>1293</v>
      </c>
      <c r="I416" s="4" t="s">
        <v>67</v>
      </c>
      <c r="J416" s="4" t="s">
        <v>62</v>
      </c>
      <c r="K416" s="4" t="s">
        <v>63</v>
      </c>
      <c r="L416" s="4" t="s">
        <v>29</v>
      </c>
      <c r="M416" s="4" t="s">
        <v>30</v>
      </c>
      <c r="N416" s="4">
        <v>368.45</v>
      </c>
      <c r="O416" s="4">
        <v>4</v>
      </c>
      <c r="P416" s="4">
        <v>0.2</v>
      </c>
      <c r="Q416" s="4">
        <v>35.51</v>
      </c>
    </row>
    <row r="417" spans="1:17" s="4" customFormat="1" ht="12" x14ac:dyDescent="0.3">
      <c r="A417" s="4">
        <v>416</v>
      </c>
      <c r="B417" s="4" t="s">
        <v>1294</v>
      </c>
      <c r="C417" s="5">
        <v>45482</v>
      </c>
      <c r="D417" s="5">
        <v>45487</v>
      </c>
      <c r="E417" s="9">
        <f t="shared" si="6"/>
        <v>2024</v>
      </c>
      <c r="F417" s="4" t="s">
        <v>17</v>
      </c>
      <c r="G417" s="4" t="s">
        <v>1295</v>
      </c>
      <c r="H417" s="4" t="s">
        <v>1296</v>
      </c>
      <c r="I417" s="4" t="s">
        <v>67</v>
      </c>
      <c r="J417" s="4" t="s">
        <v>21</v>
      </c>
      <c r="K417" s="4" t="s">
        <v>26647</v>
      </c>
      <c r="L417" s="4" t="s">
        <v>29</v>
      </c>
      <c r="M417" s="4" t="s">
        <v>107</v>
      </c>
      <c r="N417" s="4">
        <v>1208.8800000000001</v>
      </c>
      <c r="O417" s="4">
        <v>7</v>
      </c>
      <c r="P417" s="4">
        <v>0.1</v>
      </c>
      <c r="Q417" s="4">
        <v>182.97</v>
      </c>
    </row>
    <row r="418" spans="1:17" s="4" customFormat="1" ht="12" x14ac:dyDescent="0.3">
      <c r="A418" s="4">
        <v>417</v>
      </c>
      <c r="B418" s="4" t="s">
        <v>1297</v>
      </c>
      <c r="C418" s="5">
        <v>44898</v>
      </c>
      <c r="D418" s="5">
        <v>44899</v>
      </c>
      <c r="E418" s="9">
        <f t="shared" si="6"/>
        <v>2022</v>
      </c>
      <c r="F418" s="4" t="s">
        <v>17</v>
      </c>
      <c r="G418" s="4" t="s">
        <v>1298</v>
      </c>
      <c r="H418" s="4" t="s">
        <v>1299</v>
      </c>
      <c r="I418" s="4" t="s">
        <v>20</v>
      </c>
      <c r="J418" s="4" t="s">
        <v>34</v>
      </c>
      <c r="K418" s="4" t="s">
        <v>35</v>
      </c>
      <c r="L418" s="4" t="s">
        <v>22</v>
      </c>
      <c r="M418" s="4" t="s">
        <v>134</v>
      </c>
      <c r="N418" s="4">
        <v>1227.31</v>
      </c>
      <c r="O418" s="4">
        <v>8</v>
      </c>
      <c r="P418" s="4">
        <v>0.2</v>
      </c>
      <c r="Q418" s="4">
        <v>95.26</v>
      </c>
    </row>
    <row r="419" spans="1:17" s="4" customFormat="1" ht="12" x14ac:dyDescent="0.3">
      <c r="A419" s="4">
        <v>418</v>
      </c>
      <c r="B419" s="4" t="s">
        <v>1300</v>
      </c>
      <c r="C419" s="5">
        <v>45401</v>
      </c>
      <c r="D419" s="5">
        <v>45404</v>
      </c>
      <c r="E419" s="9">
        <f t="shared" si="6"/>
        <v>2024</v>
      </c>
      <c r="F419" s="4" t="s">
        <v>17</v>
      </c>
      <c r="G419" s="4" t="s">
        <v>1301</v>
      </c>
      <c r="H419" s="4" t="s">
        <v>1302</v>
      </c>
      <c r="I419" s="4" t="s">
        <v>67</v>
      </c>
      <c r="J419" s="4" t="s">
        <v>47</v>
      </c>
      <c r="K419" s="4" t="s">
        <v>47</v>
      </c>
      <c r="L419" s="4" t="s">
        <v>29</v>
      </c>
      <c r="M419" s="4" t="s">
        <v>48</v>
      </c>
      <c r="N419" s="4">
        <v>64.63</v>
      </c>
      <c r="O419" s="4">
        <v>10</v>
      </c>
      <c r="P419" s="4">
        <v>0.15</v>
      </c>
      <c r="Q419" s="4">
        <v>6.27</v>
      </c>
    </row>
    <row r="420" spans="1:17" s="4" customFormat="1" ht="12" x14ac:dyDescent="0.3">
      <c r="A420" s="4">
        <v>419</v>
      </c>
      <c r="B420" s="4" t="s">
        <v>1303</v>
      </c>
      <c r="C420" s="5">
        <v>44907</v>
      </c>
      <c r="D420" s="5">
        <v>44914</v>
      </c>
      <c r="E420" s="9">
        <f t="shared" si="6"/>
        <v>2022</v>
      </c>
      <c r="F420" s="4" t="s">
        <v>59</v>
      </c>
      <c r="G420" s="4" t="s">
        <v>1304</v>
      </c>
      <c r="H420" s="4" t="s">
        <v>1305</v>
      </c>
      <c r="I420" s="4" t="s">
        <v>20</v>
      </c>
      <c r="J420" s="4" t="s">
        <v>47</v>
      </c>
      <c r="K420" s="4" t="s">
        <v>47</v>
      </c>
      <c r="L420" s="4" t="s">
        <v>36</v>
      </c>
      <c r="M420" s="4" t="s">
        <v>71</v>
      </c>
      <c r="N420" s="4">
        <v>1325.96</v>
      </c>
      <c r="O420" s="4">
        <v>5</v>
      </c>
      <c r="P420" s="4">
        <v>0.15</v>
      </c>
      <c r="Q420" s="4">
        <v>74.17</v>
      </c>
    </row>
    <row r="421" spans="1:17" s="4" customFormat="1" ht="12" x14ac:dyDescent="0.3">
      <c r="A421" s="4">
        <v>420</v>
      </c>
      <c r="B421" s="4" t="s">
        <v>1306</v>
      </c>
      <c r="C421" s="5">
        <v>44396</v>
      </c>
      <c r="D421" s="5">
        <v>44402</v>
      </c>
      <c r="E421" s="9">
        <f t="shared" si="6"/>
        <v>2021</v>
      </c>
      <c r="F421" s="4" t="s">
        <v>17</v>
      </c>
      <c r="G421" s="4" t="s">
        <v>1307</v>
      </c>
      <c r="H421" s="4" t="s">
        <v>1308</v>
      </c>
      <c r="I421" s="4" t="s">
        <v>67</v>
      </c>
      <c r="J421" s="4" t="s">
        <v>106</v>
      </c>
      <c r="K421" s="4" t="s">
        <v>106</v>
      </c>
      <c r="L421" s="4" t="s">
        <v>22</v>
      </c>
      <c r="M421" s="4" t="s">
        <v>54</v>
      </c>
      <c r="N421" s="4">
        <v>965.96</v>
      </c>
      <c r="O421" s="4">
        <v>5</v>
      </c>
      <c r="P421" s="4">
        <v>0.15</v>
      </c>
      <c r="Q421" s="4">
        <v>231.66</v>
      </c>
    </row>
    <row r="422" spans="1:17" s="4" customFormat="1" ht="12" x14ac:dyDescent="0.3">
      <c r="A422" s="4">
        <v>421</v>
      </c>
      <c r="B422" s="4" t="s">
        <v>1309</v>
      </c>
      <c r="C422" s="5">
        <v>45835</v>
      </c>
      <c r="D422" s="5">
        <v>45836</v>
      </c>
      <c r="E422" s="9">
        <f t="shared" si="6"/>
        <v>2025</v>
      </c>
      <c r="F422" s="4" t="s">
        <v>17</v>
      </c>
      <c r="G422" s="4" t="s">
        <v>1310</v>
      </c>
      <c r="H422" s="4" t="s">
        <v>1311</v>
      </c>
      <c r="I422" s="4" t="s">
        <v>67</v>
      </c>
      <c r="J422" s="4" t="s">
        <v>47</v>
      </c>
      <c r="K422" s="4" t="s">
        <v>47</v>
      </c>
      <c r="L422" s="4" t="s">
        <v>22</v>
      </c>
      <c r="M422" s="4" t="s">
        <v>75</v>
      </c>
      <c r="N422" s="4">
        <v>416.46</v>
      </c>
      <c r="O422" s="4">
        <v>8</v>
      </c>
      <c r="P422" s="4">
        <v>0</v>
      </c>
      <c r="Q422" s="4">
        <v>10.91</v>
      </c>
    </row>
    <row r="423" spans="1:17" s="4" customFormat="1" ht="12" x14ac:dyDescent="0.3">
      <c r="A423" s="4">
        <v>422</v>
      </c>
      <c r="B423" s="4" t="s">
        <v>1312</v>
      </c>
      <c r="C423" s="5">
        <v>44470</v>
      </c>
      <c r="D423" s="5">
        <v>44473</v>
      </c>
      <c r="E423" s="9">
        <f t="shared" si="6"/>
        <v>2021</v>
      </c>
      <c r="F423" s="4" t="s">
        <v>17</v>
      </c>
      <c r="G423" s="4" t="s">
        <v>1313</v>
      </c>
      <c r="H423" s="4" t="s">
        <v>1314</v>
      </c>
      <c r="I423" s="4" t="s">
        <v>67</v>
      </c>
      <c r="J423" s="4" t="s">
        <v>62</v>
      </c>
      <c r="K423" s="4" t="s">
        <v>63</v>
      </c>
      <c r="L423" s="4" t="s">
        <v>29</v>
      </c>
      <c r="M423" s="4" t="s">
        <v>48</v>
      </c>
      <c r="N423" s="4">
        <v>826.6</v>
      </c>
      <c r="O423" s="4">
        <v>2</v>
      </c>
      <c r="P423" s="4">
        <v>0</v>
      </c>
      <c r="Q423" s="4">
        <v>7.04</v>
      </c>
    </row>
    <row r="424" spans="1:17" s="4" customFormat="1" ht="12" x14ac:dyDescent="0.3">
      <c r="A424" s="4">
        <v>423</v>
      </c>
      <c r="B424" s="4" t="s">
        <v>1315</v>
      </c>
      <c r="C424" s="5">
        <v>44788</v>
      </c>
      <c r="D424" s="5">
        <v>44792</v>
      </c>
      <c r="E424" s="9">
        <f t="shared" si="6"/>
        <v>2022</v>
      </c>
      <c r="F424" s="4" t="s">
        <v>59</v>
      </c>
      <c r="G424" s="4" t="s">
        <v>1316</v>
      </c>
      <c r="H424" s="4" t="s">
        <v>1317</v>
      </c>
      <c r="I424" s="4" t="s">
        <v>20</v>
      </c>
      <c r="J424" s="4" t="s">
        <v>145</v>
      </c>
      <c r="K424" s="4" t="s">
        <v>80</v>
      </c>
      <c r="L424" s="4" t="s">
        <v>36</v>
      </c>
      <c r="M424" s="4" t="s">
        <v>138</v>
      </c>
      <c r="N424" s="4">
        <v>149.6</v>
      </c>
      <c r="O424" s="4">
        <v>6</v>
      </c>
      <c r="P424" s="4">
        <v>0.1</v>
      </c>
      <c r="Q424" s="4">
        <v>-0.27</v>
      </c>
    </row>
    <row r="425" spans="1:17" s="4" customFormat="1" ht="12" x14ac:dyDescent="0.3">
      <c r="A425" s="4">
        <v>424</v>
      </c>
      <c r="B425" s="4" t="s">
        <v>1318</v>
      </c>
      <c r="C425" s="5">
        <v>44685</v>
      </c>
      <c r="D425" s="5">
        <v>44688</v>
      </c>
      <c r="E425" s="9">
        <f t="shared" si="6"/>
        <v>2022</v>
      </c>
      <c r="F425" s="4" t="s">
        <v>59</v>
      </c>
      <c r="G425" s="4" t="s">
        <v>1319</v>
      </c>
      <c r="H425" s="4" t="s">
        <v>1320</v>
      </c>
      <c r="I425" s="4" t="s">
        <v>28</v>
      </c>
      <c r="J425" s="4" t="s">
        <v>21</v>
      </c>
      <c r="K425" s="4" t="s">
        <v>26647</v>
      </c>
      <c r="L425" s="4" t="s">
        <v>22</v>
      </c>
      <c r="M425" s="4" t="s">
        <v>23</v>
      </c>
      <c r="N425" s="4">
        <v>696.56</v>
      </c>
      <c r="O425" s="4">
        <v>7</v>
      </c>
      <c r="P425" s="4">
        <v>0.15</v>
      </c>
      <c r="Q425" s="4">
        <v>26.35</v>
      </c>
    </row>
    <row r="426" spans="1:17" s="4" customFormat="1" ht="12" x14ac:dyDescent="0.3">
      <c r="A426" s="4">
        <v>425</v>
      </c>
      <c r="B426" s="4" t="s">
        <v>1321</v>
      </c>
      <c r="C426" s="5">
        <v>44665</v>
      </c>
      <c r="D426" s="5">
        <v>44669</v>
      </c>
      <c r="E426" s="9">
        <f t="shared" si="6"/>
        <v>2022</v>
      </c>
      <c r="F426" s="4" t="s">
        <v>59</v>
      </c>
      <c r="G426" s="4" t="s">
        <v>1322</v>
      </c>
      <c r="H426" s="4" t="s">
        <v>1323</v>
      </c>
      <c r="I426" s="4" t="s">
        <v>28</v>
      </c>
      <c r="J426" s="4" t="s">
        <v>145</v>
      </c>
      <c r="K426" s="4" t="s">
        <v>80</v>
      </c>
      <c r="L426" s="4" t="s">
        <v>36</v>
      </c>
      <c r="M426" s="4" t="s">
        <v>118</v>
      </c>
      <c r="N426" s="4">
        <v>579.07000000000005</v>
      </c>
      <c r="O426" s="4">
        <v>6</v>
      </c>
      <c r="P426" s="4">
        <v>0.15</v>
      </c>
      <c r="Q426" s="4">
        <v>137.4</v>
      </c>
    </row>
    <row r="427" spans="1:17" s="4" customFormat="1" ht="12" x14ac:dyDescent="0.3">
      <c r="A427" s="4">
        <v>426</v>
      </c>
      <c r="B427" s="4" t="s">
        <v>1324</v>
      </c>
      <c r="C427" s="5">
        <v>44580</v>
      </c>
      <c r="D427" s="5">
        <v>44583</v>
      </c>
      <c r="E427" s="9">
        <f t="shared" si="6"/>
        <v>2022</v>
      </c>
      <c r="F427" s="4" t="s">
        <v>17</v>
      </c>
      <c r="G427" s="4" t="s">
        <v>1325</v>
      </c>
      <c r="H427" s="4" t="s">
        <v>1326</v>
      </c>
      <c r="I427" s="4" t="s">
        <v>20</v>
      </c>
      <c r="J427" s="4" t="s">
        <v>62</v>
      </c>
      <c r="K427" s="4" t="s">
        <v>63</v>
      </c>
      <c r="L427" s="4" t="s">
        <v>29</v>
      </c>
      <c r="M427" s="4" t="s">
        <v>90</v>
      </c>
      <c r="N427" s="4">
        <v>676.41</v>
      </c>
      <c r="O427" s="4">
        <v>3</v>
      </c>
      <c r="P427" s="4">
        <v>0.1</v>
      </c>
      <c r="Q427" s="4">
        <v>101.64</v>
      </c>
    </row>
    <row r="428" spans="1:17" s="4" customFormat="1" ht="12" x14ac:dyDescent="0.3">
      <c r="A428" s="4">
        <v>427</v>
      </c>
      <c r="B428" s="4" t="s">
        <v>1327</v>
      </c>
      <c r="C428" s="5">
        <v>44400</v>
      </c>
      <c r="D428" s="5">
        <v>44401</v>
      </c>
      <c r="E428" s="9">
        <f t="shared" si="6"/>
        <v>2021</v>
      </c>
      <c r="F428" s="4" t="s">
        <v>25</v>
      </c>
      <c r="G428" s="4" t="s">
        <v>1328</v>
      </c>
      <c r="H428" s="4" t="s">
        <v>1329</v>
      </c>
      <c r="I428" s="4" t="s">
        <v>20</v>
      </c>
      <c r="J428" s="4" t="s">
        <v>111</v>
      </c>
      <c r="K428" s="4" t="s">
        <v>111</v>
      </c>
      <c r="L428" s="4" t="s">
        <v>29</v>
      </c>
      <c r="M428" s="4" t="s">
        <v>48</v>
      </c>
      <c r="N428" s="4">
        <v>304.31</v>
      </c>
      <c r="O428" s="4">
        <v>6</v>
      </c>
      <c r="P428" s="4">
        <v>0</v>
      </c>
      <c r="Q428" s="4">
        <v>4.55</v>
      </c>
    </row>
    <row r="429" spans="1:17" s="4" customFormat="1" ht="12" x14ac:dyDescent="0.3">
      <c r="A429" s="4">
        <v>428</v>
      </c>
      <c r="B429" s="4" t="s">
        <v>1330</v>
      </c>
      <c r="C429" s="5">
        <v>44422</v>
      </c>
      <c r="D429" s="5">
        <v>44423</v>
      </c>
      <c r="E429" s="9">
        <f t="shared" si="6"/>
        <v>2021</v>
      </c>
      <c r="F429" s="4" t="s">
        <v>39</v>
      </c>
      <c r="G429" s="4" t="s">
        <v>1331</v>
      </c>
      <c r="H429" s="4" t="s">
        <v>1332</v>
      </c>
      <c r="I429" s="4" t="s">
        <v>67</v>
      </c>
      <c r="J429" s="4" t="s">
        <v>145</v>
      </c>
      <c r="K429" s="4" t="s">
        <v>80</v>
      </c>
      <c r="L429" s="4" t="s">
        <v>36</v>
      </c>
      <c r="M429" s="4" t="s">
        <v>138</v>
      </c>
      <c r="N429" s="4">
        <v>1458.92</v>
      </c>
      <c r="O429" s="4">
        <v>1</v>
      </c>
      <c r="P429" s="4">
        <v>0.2</v>
      </c>
      <c r="Q429" s="4">
        <v>278.72000000000003</v>
      </c>
    </row>
    <row r="430" spans="1:17" s="4" customFormat="1" ht="12" x14ac:dyDescent="0.3">
      <c r="A430" s="4">
        <v>429</v>
      </c>
      <c r="B430" s="4" t="s">
        <v>1333</v>
      </c>
      <c r="C430" s="5">
        <v>44948</v>
      </c>
      <c r="D430" s="5">
        <v>44953</v>
      </c>
      <c r="E430" s="9">
        <f t="shared" si="6"/>
        <v>2023</v>
      </c>
      <c r="F430" s="4" t="s">
        <v>17</v>
      </c>
      <c r="G430" s="4" t="s">
        <v>1334</v>
      </c>
      <c r="H430" s="4" t="s">
        <v>1335</v>
      </c>
      <c r="I430" s="4" t="s">
        <v>20</v>
      </c>
      <c r="J430" s="4" t="s">
        <v>21</v>
      </c>
      <c r="K430" s="4" t="s">
        <v>26647</v>
      </c>
      <c r="L430" s="4" t="s">
        <v>36</v>
      </c>
      <c r="M430" s="4" t="s">
        <v>138</v>
      </c>
      <c r="N430" s="4">
        <v>1455.71</v>
      </c>
      <c r="O430" s="4">
        <v>7</v>
      </c>
      <c r="P430" s="4">
        <v>0</v>
      </c>
      <c r="Q430" s="4">
        <v>331.18</v>
      </c>
    </row>
    <row r="431" spans="1:17" s="4" customFormat="1" ht="12" x14ac:dyDescent="0.3">
      <c r="A431" s="4">
        <v>430</v>
      </c>
      <c r="B431" s="4" t="s">
        <v>1336</v>
      </c>
      <c r="C431" s="5">
        <v>44454</v>
      </c>
      <c r="D431" s="5">
        <v>44459</v>
      </c>
      <c r="E431" s="9">
        <f t="shared" si="6"/>
        <v>2021</v>
      </c>
      <c r="F431" s="4" t="s">
        <v>59</v>
      </c>
      <c r="G431" s="4" t="s">
        <v>1337</v>
      </c>
      <c r="H431" s="4" t="s">
        <v>1338</v>
      </c>
      <c r="I431" s="4" t="s">
        <v>28</v>
      </c>
      <c r="J431" s="4" t="s">
        <v>34</v>
      </c>
      <c r="K431" s="4" t="s">
        <v>35</v>
      </c>
      <c r="L431" s="4" t="s">
        <v>29</v>
      </c>
      <c r="M431" s="4" t="s">
        <v>107</v>
      </c>
      <c r="N431" s="4">
        <v>1095</v>
      </c>
      <c r="O431" s="4">
        <v>5</v>
      </c>
      <c r="P431" s="4">
        <v>0</v>
      </c>
      <c r="Q431" s="4">
        <v>203.76</v>
      </c>
    </row>
    <row r="432" spans="1:17" s="4" customFormat="1" ht="12" x14ac:dyDescent="0.3">
      <c r="A432" s="4">
        <v>431</v>
      </c>
      <c r="B432" s="4" t="s">
        <v>1339</v>
      </c>
      <c r="C432" s="5">
        <v>45304</v>
      </c>
      <c r="D432" s="5">
        <v>45310</v>
      </c>
      <c r="E432" s="9">
        <f t="shared" si="6"/>
        <v>2024</v>
      </c>
      <c r="F432" s="4" t="s">
        <v>17</v>
      </c>
      <c r="G432" s="4" t="s">
        <v>1340</v>
      </c>
      <c r="H432" s="4" t="s">
        <v>1341</v>
      </c>
      <c r="I432" s="4" t="s">
        <v>67</v>
      </c>
      <c r="J432" s="4" t="s">
        <v>21</v>
      </c>
      <c r="K432" s="4" t="s">
        <v>26647</v>
      </c>
      <c r="L432" s="4" t="s">
        <v>36</v>
      </c>
      <c r="M432" s="4" t="s">
        <v>138</v>
      </c>
      <c r="N432" s="4">
        <v>140.56</v>
      </c>
      <c r="O432" s="4">
        <v>9</v>
      </c>
      <c r="P432" s="4">
        <v>0.15</v>
      </c>
      <c r="Q432" s="4">
        <v>8.64</v>
      </c>
    </row>
    <row r="433" spans="1:17" s="4" customFormat="1" ht="12" x14ac:dyDescent="0.3">
      <c r="A433" s="4">
        <v>432</v>
      </c>
      <c r="B433" s="4" t="s">
        <v>1342</v>
      </c>
      <c r="C433" s="5">
        <v>44421</v>
      </c>
      <c r="D433" s="5">
        <v>44423</v>
      </c>
      <c r="E433" s="9">
        <f t="shared" si="6"/>
        <v>2021</v>
      </c>
      <c r="F433" s="4" t="s">
        <v>25</v>
      </c>
      <c r="G433" s="4" t="s">
        <v>1343</v>
      </c>
      <c r="H433" s="4" t="s">
        <v>1344</v>
      </c>
      <c r="I433" s="4" t="s">
        <v>20</v>
      </c>
      <c r="J433" s="4" t="s">
        <v>34</v>
      </c>
      <c r="K433" s="4" t="s">
        <v>35</v>
      </c>
      <c r="L433" s="4" t="s">
        <v>36</v>
      </c>
      <c r="M433" s="4" t="s">
        <v>118</v>
      </c>
      <c r="N433" s="4">
        <v>201.51</v>
      </c>
      <c r="O433" s="4">
        <v>3</v>
      </c>
      <c r="P433" s="4">
        <v>0.15</v>
      </c>
      <c r="Q433" s="4">
        <v>25.02</v>
      </c>
    </row>
    <row r="434" spans="1:17" s="4" customFormat="1" ht="12" x14ac:dyDescent="0.3">
      <c r="A434" s="4">
        <v>433</v>
      </c>
      <c r="B434" s="4" t="s">
        <v>1345</v>
      </c>
      <c r="C434" s="5">
        <v>44658</v>
      </c>
      <c r="D434" s="5">
        <v>44659</v>
      </c>
      <c r="E434" s="9">
        <f t="shared" si="6"/>
        <v>2022</v>
      </c>
      <c r="F434" s="4" t="s">
        <v>59</v>
      </c>
      <c r="G434" s="4" t="s">
        <v>1346</v>
      </c>
      <c r="H434" s="4" t="s">
        <v>1347</v>
      </c>
      <c r="I434" s="4" t="s">
        <v>28</v>
      </c>
      <c r="J434" s="4" t="s">
        <v>52</v>
      </c>
      <c r="K434" s="4" t="s">
        <v>53</v>
      </c>
      <c r="L434" s="4" t="s">
        <v>22</v>
      </c>
      <c r="M434" s="4" t="s">
        <v>23</v>
      </c>
      <c r="N434" s="4">
        <v>315.69</v>
      </c>
      <c r="O434" s="4">
        <v>1</v>
      </c>
      <c r="P434" s="4">
        <v>0.2</v>
      </c>
      <c r="Q434" s="4">
        <v>-0.6</v>
      </c>
    </row>
    <row r="435" spans="1:17" s="4" customFormat="1" ht="12" x14ac:dyDescent="0.3">
      <c r="A435" s="4">
        <v>434</v>
      </c>
      <c r="B435" s="4" t="s">
        <v>1348</v>
      </c>
      <c r="C435" s="5">
        <v>45282</v>
      </c>
      <c r="D435" s="5">
        <v>45286</v>
      </c>
      <c r="E435" s="9">
        <f t="shared" si="6"/>
        <v>2023</v>
      </c>
      <c r="F435" s="4" t="s">
        <v>59</v>
      </c>
      <c r="G435" s="4" t="s">
        <v>1349</v>
      </c>
      <c r="H435" s="4" t="s">
        <v>1350</v>
      </c>
      <c r="I435" s="4" t="s">
        <v>20</v>
      </c>
      <c r="J435" s="4" t="s">
        <v>34</v>
      </c>
      <c r="K435" s="4" t="s">
        <v>35</v>
      </c>
      <c r="L435" s="4" t="s">
        <v>36</v>
      </c>
      <c r="M435" s="4" t="s">
        <v>37</v>
      </c>
      <c r="N435" s="4">
        <v>1306.83</v>
      </c>
      <c r="O435" s="4">
        <v>9</v>
      </c>
      <c r="P435" s="4">
        <v>0</v>
      </c>
      <c r="Q435" s="4">
        <v>57.88</v>
      </c>
    </row>
    <row r="436" spans="1:17" s="4" customFormat="1" ht="12" x14ac:dyDescent="0.3">
      <c r="A436" s="4">
        <v>435</v>
      </c>
      <c r="B436" s="4" t="s">
        <v>1351</v>
      </c>
      <c r="C436" s="5">
        <v>45567</v>
      </c>
      <c r="D436" s="5">
        <v>45574</v>
      </c>
      <c r="E436" s="9">
        <f t="shared" si="6"/>
        <v>2024</v>
      </c>
      <c r="F436" s="4" t="s">
        <v>17</v>
      </c>
      <c r="G436" s="4" t="s">
        <v>1352</v>
      </c>
      <c r="H436" s="4" t="s">
        <v>1353</v>
      </c>
      <c r="I436" s="4" t="s">
        <v>67</v>
      </c>
      <c r="J436" s="4" t="s">
        <v>47</v>
      </c>
      <c r="K436" s="4" t="s">
        <v>47</v>
      </c>
      <c r="L436" s="4" t="s">
        <v>22</v>
      </c>
      <c r="M436" s="4" t="s">
        <v>75</v>
      </c>
      <c r="N436" s="4">
        <v>1088.6199999999999</v>
      </c>
      <c r="O436" s="4">
        <v>5</v>
      </c>
      <c r="P436" s="4">
        <v>0.15</v>
      </c>
      <c r="Q436" s="4">
        <v>54.19</v>
      </c>
    </row>
    <row r="437" spans="1:17" s="4" customFormat="1" ht="12" x14ac:dyDescent="0.3">
      <c r="A437" s="4">
        <v>436</v>
      </c>
      <c r="B437" s="4" t="s">
        <v>1354</v>
      </c>
      <c r="C437" s="5">
        <v>44787</v>
      </c>
      <c r="D437" s="5">
        <v>44789</v>
      </c>
      <c r="E437" s="9">
        <f t="shared" si="6"/>
        <v>2022</v>
      </c>
      <c r="F437" s="4" t="s">
        <v>39</v>
      </c>
      <c r="G437" s="4" t="s">
        <v>1355</v>
      </c>
      <c r="H437" s="4" t="s">
        <v>1356</v>
      </c>
      <c r="I437" s="4" t="s">
        <v>67</v>
      </c>
      <c r="J437" s="4" t="s">
        <v>79</v>
      </c>
      <c r="K437" s="4" t="s">
        <v>80</v>
      </c>
      <c r="L437" s="4" t="s">
        <v>22</v>
      </c>
      <c r="M437" s="4" t="s">
        <v>134</v>
      </c>
      <c r="N437" s="4">
        <v>584.29</v>
      </c>
      <c r="O437" s="4">
        <v>9</v>
      </c>
      <c r="P437" s="4">
        <v>0.1</v>
      </c>
      <c r="Q437" s="4">
        <v>51.11</v>
      </c>
    </row>
    <row r="438" spans="1:17" s="4" customFormat="1" ht="12" x14ac:dyDescent="0.3">
      <c r="A438" s="4">
        <v>437</v>
      </c>
      <c r="B438" s="4" t="s">
        <v>1357</v>
      </c>
      <c r="C438" s="5">
        <v>45374</v>
      </c>
      <c r="D438" s="5">
        <v>45375</v>
      </c>
      <c r="E438" s="9">
        <f t="shared" si="6"/>
        <v>2024</v>
      </c>
      <c r="F438" s="4" t="s">
        <v>59</v>
      </c>
      <c r="G438" s="4" t="s">
        <v>1358</v>
      </c>
      <c r="H438" s="4" t="s">
        <v>1359</v>
      </c>
      <c r="I438" s="4" t="s">
        <v>67</v>
      </c>
      <c r="J438" s="4" t="s">
        <v>21</v>
      </c>
      <c r="K438" s="4" t="s">
        <v>26647</v>
      </c>
      <c r="L438" s="4" t="s">
        <v>29</v>
      </c>
      <c r="M438" s="4" t="s">
        <v>107</v>
      </c>
      <c r="N438" s="4">
        <v>1145.94</v>
      </c>
      <c r="O438" s="4">
        <v>3</v>
      </c>
      <c r="P438" s="4">
        <v>0</v>
      </c>
      <c r="Q438" s="4">
        <v>148.33000000000001</v>
      </c>
    </row>
    <row r="439" spans="1:17" s="4" customFormat="1" ht="12" x14ac:dyDescent="0.3">
      <c r="A439" s="4">
        <v>438</v>
      </c>
      <c r="B439" s="4" t="s">
        <v>1360</v>
      </c>
      <c r="C439" s="5">
        <v>45368</v>
      </c>
      <c r="D439" s="5">
        <v>45370</v>
      </c>
      <c r="E439" s="9">
        <f t="shared" si="6"/>
        <v>2024</v>
      </c>
      <c r="F439" s="4" t="s">
        <v>59</v>
      </c>
      <c r="G439" s="4" t="s">
        <v>1361</v>
      </c>
      <c r="H439" s="4" t="s">
        <v>1362</v>
      </c>
      <c r="I439" s="4" t="s">
        <v>28</v>
      </c>
      <c r="J439" s="4" t="s">
        <v>111</v>
      </c>
      <c r="K439" s="4" t="s">
        <v>111</v>
      </c>
      <c r="L439" s="4" t="s">
        <v>22</v>
      </c>
      <c r="M439" s="4" t="s">
        <v>23</v>
      </c>
      <c r="N439" s="4">
        <v>1358.76</v>
      </c>
      <c r="O439" s="4">
        <v>5</v>
      </c>
      <c r="P439" s="4">
        <v>0.15</v>
      </c>
      <c r="Q439" s="4">
        <v>308.51</v>
      </c>
    </row>
    <row r="440" spans="1:17" s="4" customFormat="1" ht="12" x14ac:dyDescent="0.3">
      <c r="A440" s="4">
        <v>439</v>
      </c>
      <c r="B440" s="4" t="s">
        <v>1363</v>
      </c>
      <c r="C440" s="5">
        <v>44846</v>
      </c>
      <c r="D440" s="5">
        <v>44850</v>
      </c>
      <c r="E440" s="9">
        <f t="shared" si="6"/>
        <v>2022</v>
      </c>
      <c r="F440" s="4" t="s">
        <v>25</v>
      </c>
      <c r="G440" s="4" t="s">
        <v>1364</v>
      </c>
      <c r="H440" s="4" t="s">
        <v>1365</v>
      </c>
      <c r="I440" s="4" t="s">
        <v>28</v>
      </c>
      <c r="J440" s="4" t="s">
        <v>111</v>
      </c>
      <c r="K440" s="4" t="s">
        <v>111</v>
      </c>
      <c r="L440" s="4" t="s">
        <v>36</v>
      </c>
      <c r="M440" s="4" t="s">
        <v>118</v>
      </c>
      <c r="N440" s="4">
        <v>750.87</v>
      </c>
      <c r="O440" s="4">
        <v>5</v>
      </c>
      <c r="P440" s="4">
        <v>0.1</v>
      </c>
      <c r="Q440" s="4">
        <v>147.91</v>
      </c>
    </row>
    <row r="441" spans="1:17" s="4" customFormat="1" ht="12" x14ac:dyDescent="0.3">
      <c r="A441" s="4">
        <v>440</v>
      </c>
      <c r="B441" s="4" t="s">
        <v>1366</v>
      </c>
      <c r="C441" s="5">
        <v>44720</v>
      </c>
      <c r="D441" s="5">
        <v>44726</v>
      </c>
      <c r="E441" s="9">
        <f t="shared" si="6"/>
        <v>2022</v>
      </c>
      <c r="F441" s="4" t="s">
        <v>59</v>
      </c>
      <c r="G441" s="4" t="s">
        <v>1367</v>
      </c>
      <c r="H441" s="4" t="s">
        <v>1368</v>
      </c>
      <c r="I441" s="4" t="s">
        <v>20</v>
      </c>
      <c r="J441" s="4" t="s">
        <v>145</v>
      </c>
      <c r="K441" s="4" t="s">
        <v>80</v>
      </c>
      <c r="L441" s="4" t="s">
        <v>29</v>
      </c>
      <c r="M441" s="4" t="s">
        <v>107</v>
      </c>
      <c r="N441" s="4">
        <v>1358.04</v>
      </c>
      <c r="O441" s="4">
        <v>2</v>
      </c>
      <c r="P441" s="4">
        <v>0</v>
      </c>
      <c r="Q441" s="4">
        <v>375.82</v>
      </c>
    </row>
    <row r="442" spans="1:17" s="4" customFormat="1" ht="12" x14ac:dyDescent="0.3">
      <c r="A442" s="4">
        <v>441</v>
      </c>
      <c r="B442" s="4" t="s">
        <v>1369</v>
      </c>
      <c r="C442" s="5">
        <v>45142</v>
      </c>
      <c r="D442" s="5">
        <v>45149</v>
      </c>
      <c r="E442" s="9">
        <f t="shared" si="6"/>
        <v>2023</v>
      </c>
      <c r="F442" s="4" t="s">
        <v>25</v>
      </c>
      <c r="G442" s="4" t="s">
        <v>1370</v>
      </c>
      <c r="H442" s="4" t="s">
        <v>1371</v>
      </c>
      <c r="I442" s="4" t="s">
        <v>28</v>
      </c>
      <c r="J442" s="4" t="s">
        <v>111</v>
      </c>
      <c r="K442" s="4" t="s">
        <v>111</v>
      </c>
      <c r="L442" s="4" t="s">
        <v>36</v>
      </c>
      <c r="M442" s="4" t="s">
        <v>37</v>
      </c>
      <c r="N442" s="4">
        <v>944.81</v>
      </c>
      <c r="O442" s="4">
        <v>8</v>
      </c>
      <c r="P442" s="4">
        <v>0.1</v>
      </c>
      <c r="Q442" s="4">
        <v>29.49</v>
      </c>
    </row>
    <row r="443" spans="1:17" s="4" customFormat="1" ht="12" x14ac:dyDescent="0.3">
      <c r="A443" s="4">
        <v>442</v>
      </c>
      <c r="B443" s="4" t="s">
        <v>1372</v>
      </c>
      <c r="C443" s="5">
        <v>45807</v>
      </c>
      <c r="D443" s="5">
        <v>45811</v>
      </c>
      <c r="E443" s="9">
        <f t="shared" si="6"/>
        <v>2025</v>
      </c>
      <c r="F443" s="4" t="s">
        <v>17</v>
      </c>
      <c r="G443" s="4" t="s">
        <v>1373</v>
      </c>
      <c r="H443" s="4" t="s">
        <v>1374</v>
      </c>
      <c r="I443" s="4" t="s">
        <v>28</v>
      </c>
      <c r="J443" s="4" t="s">
        <v>34</v>
      </c>
      <c r="K443" s="4" t="s">
        <v>35</v>
      </c>
      <c r="L443" s="4" t="s">
        <v>36</v>
      </c>
      <c r="M443" s="4" t="s">
        <v>37</v>
      </c>
      <c r="N443" s="4">
        <v>842.69</v>
      </c>
      <c r="O443" s="4">
        <v>1</v>
      </c>
      <c r="P443" s="4">
        <v>0</v>
      </c>
      <c r="Q443" s="4">
        <v>41.9</v>
      </c>
    </row>
    <row r="444" spans="1:17" s="4" customFormat="1" ht="12" x14ac:dyDescent="0.3">
      <c r="A444" s="4">
        <v>443</v>
      </c>
      <c r="B444" s="4" t="s">
        <v>1375</v>
      </c>
      <c r="C444" s="5">
        <v>45691</v>
      </c>
      <c r="D444" s="5">
        <v>45696</v>
      </c>
      <c r="E444" s="9">
        <f t="shared" si="6"/>
        <v>2025</v>
      </c>
      <c r="F444" s="4" t="s">
        <v>59</v>
      </c>
      <c r="G444" s="4" t="s">
        <v>1376</v>
      </c>
      <c r="H444" s="4" t="s">
        <v>1377</v>
      </c>
      <c r="I444" s="4" t="s">
        <v>20</v>
      </c>
      <c r="J444" s="4" t="s">
        <v>145</v>
      </c>
      <c r="K444" s="4" t="s">
        <v>80</v>
      </c>
      <c r="L444" s="4" t="s">
        <v>29</v>
      </c>
      <c r="M444" s="4" t="s">
        <v>48</v>
      </c>
      <c r="N444" s="4">
        <v>1468.09</v>
      </c>
      <c r="O444" s="4">
        <v>5</v>
      </c>
      <c r="P444" s="4">
        <v>0</v>
      </c>
      <c r="Q444" s="4">
        <v>4.04</v>
      </c>
    </row>
    <row r="445" spans="1:17" s="4" customFormat="1" ht="12" x14ac:dyDescent="0.3">
      <c r="A445" s="4">
        <v>444</v>
      </c>
      <c r="B445" s="4" t="s">
        <v>1378</v>
      </c>
      <c r="C445" s="5">
        <v>44652</v>
      </c>
      <c r="D445" s="5">
        <v>44656</v>
      </c>
      <c r="E445" s="9">
        <f t="shared" si="6"/>
        <v>2022</v>
      </c>
      <c r="F445" s="4" t="s">
        <v>17</v>
      </c>
      <c r="G445" s="4" t="s">
        <v>1379</v>
      </c>
      <c r="H445" s="4" t="s">
        <v>1380</v>
      </c>
      <c r="I445" s="4" t="s">
        <v>20</v>
      </c>
      <c r="J445" s="4" t="s">
        <v>111</v>
      </c>
      <c r="K445" s="4" t="s">
        <v>111</v>
      </c>
      <c r="L445" s="4" t="s">
        <v>22</v>
      </c>
      <c r="M445" s="4" t="s">
        <v>54</v>
      </c>
      <c r="N445" s="4">
        <v>437.71</v>
      </c>
      <c r="O445" s="4">
        <v>3</v>
      </c>
      <c r="P445" s="4">
        <v>0.2</v>
      </c>
      <c r="Q445" s="4">
        <v>80.88</v>
      </c>
    </row>
    <row r="446" spans="1:17" s="4" customFormat="1" ht="12" x14ac:dyDescent="0.3">
      <c r="A446" s="4">
        <v>445</v>
      </c>
      <c r="B446" s="4" t="s">
        <v>1381</v>
      </c>
      <c r="C446" s="5">
        <v>44514</v>
      </c>
      <c r="D446" s="5">
        <v>44518</v>
      </c>
      <c r="E446" s="9">
        <f t="shared" si="6"/>
        <v>2021</v>
      </c>
      <c r="F446" s="4" t="s">
        <v>25</v>
      </c>
      <c r="G446" s="4" t="s">
        <v>1382</v>
      </c>
      <c r="H446" s="4" t="s">
        <v>1383</v>
      </c>
      <c r="I446" s="4" t="s">
        <v>28</v>
      </c>
      <c r="J446" s="4" t="s">
        <v>47</v>
      </c>
      <c r="K446" s="4" t="s">
        <v>47</v>
      </c>
      <c r="L446" s="4" t="s">
        <v>29</v>
      </c>
      <c r="M446" s="4" t="s">
        <v>90</v>
      </c>
      <c r="N446" s="4">
        <v>783.78</v>
      </c>
      <c r="O446" s="4">
        <v>5</v>
      </c>
      <c r="P446" s="4">
        <v>0.1</v>
      </c>
      <c r="Q446" s="4">
        <v>81.06</v>
      </c>
    </row>
    <row r="447" spans="1:17" s="4" customFormat="1" ht="12" x14ac:dyDescent="0.3">
      <c r="A447" s="4">
        <v>446</v>
      </c>
      <c r="B447" s="4" t="s">
        <v>1384</v>
      </c>
      <c r="C447" s="5">
        <v>44586</v>
      </c>
      <c r="D447" s="5">
        <v>44590</v>
      </c>
      <c r="E447" s="9">
        <f t="shared" si="6"/>
        <v>2022</v>
      </c>
      <c r="F447" s="4" t="s">
        <v>59</v>
      </c>
      <c r="G447" s="4" t="s">
        <v>1385</v>
      </c>
      <c r="H447" s="4" t="s">
        <v>1386</v>
      </c>
      <c r="I447" s="4" t="s">
        <v>20</v>
      </c>
      <c r="J447" s="4" t="s">
        <v>42</v>
      </c>
      <c r="K447" s="4" t="s">
        <v>43</v>
      </c>
      <c r="L447" s="4" t="s">
        <v>29</v>
      </c>
      <c r="M447" s="4" t="s">
        <v>90</v>
      </c>
      <c r="N447" s="4">
        <v>673.2</v>
      </c>
      <c r="O447" s="4">
        <v>2</v>
      </c>
      <c r="P447" s="4">
        <v>0.2</v>
      </c>
      <c r="Q447" s="4">
        <v>40.21</v>
      </c>
    </row>
    <row r="448" spans="1:17" s="4" customFormat="1" ht="12" x14ac:dyDescent="0.3">
      <c r="A448" s="4">
        <v>447</v>
      </c>
      <c r="B448" s="4" t="s">
        <v>1387</v>
      </c>
      <c r="C448" s="5">
        <v>45274</v>
      </c>
      <c r="D448" s="5">
        <v>45276</v>
      </c>
      <c r="E448" s="9">
        <f t="shared" si="6"/>
        <v>2023</v>
      </c>
      <c r="F448" s="4" t="s">
        <v>59</v>
      </c>
      <c r="G448" s="4" t="s">
        <v>1388</v>
      </c>
      <c r="H448" s="4" t="s">
        <v>1389</v>
      </c>
      <c r="I448" s="4" t="s">
        <v>28</v>
      </c>
      <c r="J448" s="4" t="s">
        <v>52</v>
      </c>
      <c r="K448" s="4" t="s">
        <v>53</v>
      </c>
      <c r="L448" s="4" t="s">
        <v>29</v>
      </c>
      <c r="M448" s="4" t="s">
        <v>107</v>
      </c>
      <c r="N448" s="4">
        <v>1331.52</v>
      </c>
      <c r="O448" s="4">
        <v>9</v>
      </c>
      <c r="P448" s="4">
        <v>0</v>
      </c>
      <c r="Q448" s="4">
        <v>346.17</v>
      </c>
    </row>
    <row r="449" spans="1:17" s="4" customFormat="1" ht="12" x14ac:dyDescent="0.3">
      <c r="A449" s="4">
        <v>448</v>
      </c>
      <c r="B449" s="4" t="s">
        <v>1390</v>
      </c>
      <c r="C449" s="5">
        <v>45122</v>
      </c>
      <c r="D449" s="5">
        <v>45123</v>
      </c>
      <c r="E449" s="9">
        <f t="shared" si="6"/>
        <v>2023</v>
      </c>
      <c r="F449" s="4" t="s">
        <v>25</v>
      </c>
      <c r="G449" s="4" t="s">
        <v>1391</v>
      </c>
      <c r="H449" s="4" t="s">
        <v>1392</v>
      </c>
      <c r="I449" s="4" t="s">
        <v>20</v>
      </c>
      <c r="J449" s="4" t="s">
        <v>111</v>
      </c>
      <c r="K449" s="4" t="s">
        <v>111</v>
      </c>
      <c r="L449" s="4" t="s">
        <v>29</v>
      </c>
      <c r="M449" s="4" t="s">
        <v>48</v>
      </c>
      <c r="N449" s="4">
        <v>1254.05</v>
      </c>
      <c r="O449" s="4">
        <v>7</v>
      </c>
      <c r="P449" s="4">
        <v>0.1</v>
      </c>
      <c r="Q449" s="4">
        <v>235.95</v>
      </c>
    </row>
    <row r="450" spans="1:17" s="4" customFormat="1" ht="12" x14ac:dyDescent="0.3">
      <c r="A450" s="4">
        <v>449</v>
      </c>
      <c r="B450" s="4" t="s">
        <v>1393</v>
      </c>
      <c r="C450" s="5">
        <v>45551</v>
      </c>
      <c r="D450" s="5">
        <v>45554</v>
      </c>
      <c r="E450" s="9">
        <f t="shared" ref="E450:E513" si="7">YEAR(D450)</f>
        <v>2024</v>
      </c>
      <c r="F450" s="4" t="s">
        <v>39</v>
      </c>
      <c r="G450" s="4" t="s">
        <v>1394</v>
      </c>
      <c r="H450" s="4" t="s">
        <v>1395</v>
      </c>
      <c r="I450" s="4" t="s">
        <v>67</v>
      </c>
      <c r="J450" s="4" t="s">
        <v>47</v>
      </c>
      <c r="K450" s="4" t="s">
        <v>47</v>
      </c>
      <c r="L450" s="4" t="s">
        <v>22</v>
      </c>
      <c r="M450" s="4" t="s">
        <v>134</v>
      </c>
      <c r="N450" s="4">
        <v>521.38</v>
      </c>
      <c r="O450" s="4">
        <v>6</v>
      </c>
      <c r="P450" s="4">
        <v>0.15</v>
      </c>
      <c r="Q450" s="4">
        <v>114.91</v>
      </c>
    </row>
    <row r="451" spans="1:17" s="4" customFormat="1" ht="12" x14ac:dyDescent="0.3">
      <c r="A451" s="4">
        <v>450</v>
      </c>
      <c r="B451" s="4" t="s">
        <v>1396</v>
      </c>
      <c r="C451" s="5">
        <v>45291</v>
      </c>
      <c r="D451" s="5">
        <v>45294</v>
      </c>
      <c r="E451" s="9">
        <f t="shared" si="7"/>
        <v>2024</v>
      </c>
      <c r="F451" s="4" t="s">
        <v>17</v>
      </c>
      <c r="G451" s="4" t="s">
        <v>1397</v>
      </c>
      <c r="H451" s="4" t="s">
        <v>1144</v>
      </c>
      <c r="I451" s="4" t="s">
        <v>20</v>
      </c>
      <c r="J451" s="4" t="s">
        <v>145</v>
      </c>
      <c r="K451" s="4" t="s">
        <v>80</v>
      </c>
      <c r="L451" s="4" t="s">
        <v>36</v>
      </c>
      <c r="M451" s="4" t="s">
        <v>37</v>
      </c>
      <c r="N451" s="4">
        <v>159.85</v>
      </c>
      <c r="O451" s="4">
        <v>3</v>
      </c>
      <c r="P451" s="4">
        <v>0.15</v>
      </c>
      <c r="Q451" s="4">
        <v>3.6</v>
      </c>
    </row>
    <row r="452" spans="1:17" s="4" customFormat="1" ht="12" x14ac:dyDescent="0.3">
      <c r="A452" s="4">
        <v>451</v>
      </c>
      <c r="B452" s="4" t="s">
        <v>1398</v>
      </c>
      <c r="C452" s="5">
        <v>45427</v>
      </c>
      <c r="D452" s="5">
        <v>45428</v>
      </c>
      <c r="E452" s="9">
        <f t="shared" si="7"/>
        <v>2024</v>
      </c>
      <c r="F452" s="4" t="s">
        <v>17</v>
      </c>
      <c r="G452" s="4" t="s">
        <v>1399</v>
      </c>
      <c r="H452" s="4" t="s">
        <v>1400</v>
      </c>
      <c r="I452" s="4" t="s">
        <v>20</v>
      </c>
      <c r="J452" s="4" t="s">
        <v>21</v>
      </c>
      <c r="K452" s="4" t="s">
        <v>26647</v>
      </c>
      <c r="L452" s="4" t="s">
        <v>36</v>
      </c>
      <c r="M452" s="4" t="s">
        <v>118</v>
      </c>
      <c r="N452" s="4">
        <v>42.41</v>
      </c>
      <c r="O452" s="4">
        <v>7</v>
      </c>
      <c r="P452" s="4">
        <v>0.2</v>
      </c>
      <c r="Q452" s="4">
        <v>3.48</v>
      </c>
    </row>
    <row r="453" spans="1:17" s="4" customFormat="1" ht="12" x14ac:dyDescent="0.3">
      <c r="A453" s="4">
        <v>452</v>
      </c>
      <c r="B453" s="4" t="s">
        <v>1401</v>
      </c>
      <c r="C453" s="5">
        <v>45585</v>
      </c>
      <c r="D453" s="5">
        <v>45590</v>
      </c>
      <c r="E453" s="9">
        <f t="shared" si="7"/>
        <v>2024</v>
      </c>
      <c r="F453" s="4" t="s">
        <v>39</v>
      </c>
      <c r="G453" s="4" t="s">
        <v>1402</v>
      </c>
      <c r="H453" s="4" t="s">
        <v>1403</v>
      </c>
      <c r="I453" s="4" t="s">
        <v>20</v>
      </c>
      <c r="J453" s="4" t="s">
        <v>111</v>
      </c>
      <c r="K453" s="4" t="s">
        <v>111</v>
      </c>
      <c r="L453" s="4" t="s">
        <v>22</v>
      </c>
      <c r="M453" s="4" t="s">
        <v>54</v>
      </c>
      <c r="N453" s="4">
        <v>648.39</v>
      </c>
      <c r="O453" s="4">
        <v>2</v>
      </c>
      <c r="P453" s="4">
        <v>0</v>
      </c>
      <c r="Q453" s="4">
        <v>0.22</v>
      </c>
    </row>
    <row r="454" spans="1:17" s="4" customFormat="1" ht="12" x14ac:dyDescent="0.3">
      <c r="A454" s="4">
        <v>453</v>
      </c>
      <c r="B454" s="4" t="s">
        <v>1404</v>
      </c>
      <c r="C454" s="5">
        <v>45645</v>
      </c>
      <c r="D454" s="5">
        <v>45652</v>
      </c>
      <c r="E454" s="9">
        <f t="shared" si="7"/>
        <v>2024</v>
      </c>
      <c r="F454" s="4" t="s">
        <v>59</v>
      </c>
      <c r="G454" s="4" t="s">
        <v>1405</v>
      </c>
      <c r="H454" s="4" t="s">
        <v>1406</v>
      </c>
      <c r="I454" s="4" t="s">
        <v>20</v>
      </c>
      <c r="J454" s="4" t="s">
        <v>106</v>
      </c>
      <c r="K454" s="4" t="s">
        <v>106</v>
      </c>
      <c r="L454" s="4" t="s">
        <v>29</v>
      </c>
      <c r="M454" s="4" t="s">
        <v>30</v>
      </c>
      <c r="N454" s="4">
        <v>1136.95</v>
      </c>
      <c r="O454" s="4">
        <v>10</v>
      </c>
      <c r="P454" s="4">
        <v>0</v>
      </c>
      <c r="Q454" s="4">
        <v>68.2</v>
      </c>
    </row>
    <row r="455" spans="1:17" s="4" customFormat="1" ht="12" x14ac:dyDescent="0.3">
      <c r="A455" s="4">
        <v>454</v>
      </c>
      <c r="B455" s="4" t="s">
        <v>1407</v>
      </c>
      <c r="C455" s="5">
        <v>45262</v>
      </c>
      <c r="D455" s="5">
        <v>45264</v>
      </c>
      <c r="E455" s="9">
        <f t="shared" si="7"/>
        <v>2023</v>
      </c>
      <c r="F455" s="4" t="s">
        <v>17</v>
      </c>
      <c r="G455" s="4" t="s">
        <v>1408</v>
      </c>
      <c r="H455" s="4" t="s">
        <v>1409</v>
      </c>
      <c r="I455" s="4" t="s">
        <v>67</v>
      </c>
      <c r="J455" s="4" t="s">
        <v>79</v>
      </c>
      <c r="K455" s="4" t="s">
        <v>80</v>
      </c>
      <c r="L455" s="4" t="s">
        <v>36</v>
      </c>
      <c r="M455" s="4" t="s">
        <v>37</v>
      </c>
      <c r="N455" s="4">
        <v>1490.19</v>
      </c>
      <c r="O455" s="4">
        <v>5</v>
      </c>
      <c r="P455" s="4">
        <v>0</v>
      </c>
      <c r="Q455" s="4">
        <v>57.57</v>
      </c>
    </row>
    <row r="456" spans="1:17" s="4" customFormat="1" ht="12" x14ac:dyDescent="0.3">
      <c r="A456" s="4">
        <v>455</v>
      </c>
      <c r="B456" s="4" t="s">
        <v>1410</v>
      </c>
      <c r="C456" s="5">
        <v>44837</v>
      </c>
      <c r="D456" s="5">
        <v>44838</v>
      </c>
      <c r="E456" s="9">
        <f t="shared" si="7"/>
        <v>2022</v>
      </c>
      <c r="F456" s="4" t="s">
        <v>17</v>
      </c>
      <c r="G456" s="4" t="s">
        <v>1411</v>
      </c>
      <c r="H456" s="4" t="s">
        <v>1412</v>
      </c>
      <c r="I456" s="4" t="s">
        <v>67</v>
      </c>
      <c r="J456" s="4" t="s">
        <v>34</v>
      </c>
      <c r="K456" s="4" t="s">
        <v>35</v>
      </c>
      <c r="L456" s="4" t="s">
        <v>22</v>
      </c>
      <c r="M456" s="4" t="s">
        <v>23</v>
      </c>
      <c r="N456" s="4">
        <v>321.52999999999997</v>
      </c>
      <c r="O456" s="4">
        <v>7</v>
      </c>
      <c r="P456" s="4">
        <v>0.15</v>
      </c>
      <c r="Q456" s="4">
        <v>40.700000000000003</v>
      </c>
    </row>
    <row r="457" spans="1:17" s="4" customFormat="1" ht="12" x14ac:dyDescent="0.3">
      <c r="A457" s="4">
        <v>456</v>
      </c>
      <c r="B457" s="4" t="s">
        <v>1413</v>
      </c>
      <c r="C457" s="5">
        <v>45002</v>
      </c>
      <c r="D457" s="5">
        <v>45008</v>
      </c>
      <c r="E457" s="9">
        <f t="shared" si="7"/>
        <v>2023</v>
      </c>
      <c r="F457" s="4" t="s">
        <v>25</v>
      </c>
      <c r="G457" s="4" t="s">
        <v>1414</v>
      </c>
      <c r="H457" s="4" t="s">
        <v>1415</v>
      </c>
      <c r="I457" s="4" t="s">
        <v>67</v>
      </c>
      <c r="J457" s="4" t="s">
        <v>62</v>
      </c>
      <c r="K457" s="4" t="s">
        <v>63</v>
      </c>
      <c r="L457" s="4" t="s">
        <v>36</v>
      </c>
      <c r="M457" s="4" t="s">
        <v>118</v>
      </c>
      <c r="N457" s="4">
        <v>1468.29</v>
      </c>
      <c r="O457" s="4">
        <v>7</v>
      </c>
      <c r="P457" s="4">
        <v>0</v>
      </c>
      <c r="Q457" s="4">
        <v>366.79</v>
      </c>
    </row>
    <row r="458" spans="1:17" s="4" customFormat="1" ht="12" x14ac:dyDescent="0.3">
      <c r="A458" s="4">
        <v>457</v>
      </c>
      <c r="B458" s="4" t="s">
        <v>1416</v>
      </c>
      <c r="C458" s="5">
        <v>44737</v>
      </c>
      <c r="D458" s="5">
        <v>44742</v>
      </c>
      <c r="E458" s="9">
        <f t="shared" si="7"/>
        <v>2022</v>
      </c>
      <c r="F458" s="4" t="s">
        <v>39</v>
      </c>
      <c r="G458" s="4" t="s">
        <v>1417</v>
      </c>
      <c r="H458" s="4" t="s">
        <v>1418</v>
      </c>
      <c r="I458" s="4" t="s">
        <v>67</v>
      </c>
      <c r="J458" s="4" t="s">
        <v>145</v>
      </c>
      <c r="K458" s="4" t="s">
        <v>80</v>
      </c>
      <c r="L458" s="4" t="s">
        <v>36</v>
      </c>
      <c r="M458" s="4" t="s">
        <v>138</v>
      </c>
      <c r="N458" s="4">
        <v>274.32</v>
      </c>
      <c r="O458" s="4">
        <v>4</v>
      </c>
      <c r="P458" s="4">
        <v>0</v>
      </c>
      <c r="Q458" s="4">
        <v>29.13</v>
      </c>
    </row>
    <row r="459" spans="1:17" s="4" customFormat="1" ht="12" x14ac:dyDescent="0.3">
      <c r="A459" s="4">
        <v>458</v>
      </c>
      <c r="B459" s="4" t="s">
        <v>1419</v>
      </c>
      <c r="C459" s="5">
        <v>45089</v>
      </c>
      <c r="D459" s="5">
        <v>45095</v>
      </c>
      <c r="E459" s="9">
        <f t="shared" si="7"/>
        <v>2023</v>
      </c>
      <c r="F459" s="4" t="s">
        <v>59</v>
      </c>
      <c r="G459" s="4" t="s">
        <v>1420</v>
      </c>
      <c r="H459" s="4" t="s">
        <v>1421</v>
      </c>
      <c r="I459" s="4" t="s">
        <v>67</v>
      </c>
      <c r="J459" s="4" t="s">
        <v>145</v>
      </c>
      <c r="K459" s="4" t="s">
        <v>80</v>
      </c>
      <c r="L459" s="4" t="s">
        <v>22</v>
      </c>
      <c r="M459" s="4" t="s">
        <v>134</v>
      </c>
      <c r="N459" s="4">
        <v>1079.8599999999999</v>
      </c>
      <c r="O459" s="4">
        <v>4</v>
      </c>
      <c r="P459" s="4">
        <v>0.15</v>
      </c>
      <c r="Q459" s="4">
        <v>82.79</v>
      </c>
    </row>
    <row r="460" spans="1:17" s="4" customFormat="1" ht="12" x14ac:dyDescent="0.3">
      <c r="A460" s="4">
        <v>459</v>
      </c>
      <c r="B460" s="4" t="s">
        <v>1422</v>
      </c>
      <c r="C460" s="5">
        <v>45226</v>
      </c>
      <c r="D460" s="5">
        <v>45230</v>
      </c>
      <c r="E460" s="9">
        <f t="shared" si="7"/>
        <v>2023</v>
      </c>
      <c r="F460" s="4" t="s">
        <v>59</v>
      </c>
      <c r="G460" s="4" t="s">
        <v>1423</v>
      </c>
      <c r="H460" s="4" t="s">
        <v>1424</v>
      </c>
      <c r="I460" s="4" t="s">
        <v>20</v>
      </c>
      <c r="J460" s="4" t="s">
        <v>106</v>
      </c>
      <c r="K460" s="4" t="s">
        <v>106</v>
      </c>
      <c r="L460" s="4" t="s">
        <v>22</v>
      </c>
      <c r="M460" s="4" t="s">
        <v>54</v>
      </c>
      <c r="N460" s="4">
        <v>304.88</v>
      </c>
      <c r="O460" s="4">
        <v>8</v>
      </c>
      <c r="P460" s="4">
        <v>0</v>
      </c>
      <c r="Q460" s="4">
        <v>62.16</v>
      </c>
    </row>
    <row r="461" spans="1:17" s="4" customFormat="1" ht="12" x14ac:dyDescent="0.3">
      <c r="A461" s="4">
        <v>460</v>
      </c>
      <c r="B461" s="4" t="s">
        <v>1425</v>
      </c>
      <c r="C461" s="5">
        <v>44603</v>
      </c>
      <c r="D461" s="5">
        <v>44610</v>
      </c>
      <c r="E461" s="9">
        <f t="shared" si="7"/>
        <v>2022</v>
      </c>
      <c r="F461" s="4" t="s">
        <v>39</v>
      </c>
      <c r="G461" s="4" t="s">
        <v>1426</v>
      </c>
      <c r="H461" s="4" t="s">
        <v>1427</v>
      </c>
      <c r="I461" s="4" t="s">
        <v>20</v>
      </c>
      <c r="J461" s="4" t="s">
        <v>21</v>
      </c>
      <c r="K461" s="4" t="s">
        <v>26647</v>
      </c>
      <c r="L461" s="4" t="s">
        <v>22</v>
      </c>
      <c r="M461" s="4" t="s">
        <v>75</v>
      </c>
      <c r="N461" s="4">
        <v>1211.96</v>
      </c>
      <c r="O461" s="4">
        <v>2</v>
      </c>
      <c r="P461" s="4">
        <v>0.15</v>
      </c>
      <c r="Q461" s="4">
        <v>64.319999999999993</v>
      </c>
    </row>
    <row r="462" spans="1:17" s="4" customFormat="1" ht="12" x14ac:dyDescent="0.3">
      <c r="A462" s="4">
        <v>461</v>
      </c>
      <c r="B462" s="4" t="s">
        <v>1428</v>
      </c>
      <c r="C462" s="5">
        <v>44885</v>
      </c>
      <c r="D462" s="5">
        <v>44892</v>
      </c>
      <c r="E462" s="9">
        <f t="shared" si="7"/>
        <v>2022</v>
      </c>
      <c r="F462" s="4" t="s">
        <v>59</v>
      </c>
      <c r="G462" s="4" t="s">
        <v>1429</v>
      </c>
      <c r="H462" s="4" t="s">
        <v>1430</v>
      </c>
      <c r="I462" s="4" t="s">
        <v>28</v>
      </c>
      <c r="J462" s="4" t="s">
        <v>79</v>
      </c>
      <c r="K462" s="4" t="s">
        <v>80</v>
      </c>
      <c r="L462" s="4" t="s">
        <v>36</v>
      </c>
      <c r="M462" s="4" t="s">
        <v>138</v>
      </c>
      <c r="N462" s="4">
        <v>489.15</v>
      </c>
      <c r="O462" s="4">
        <v>6</v>
      </c>
      <c r="P462" s="4">
        <v>0.1</v>
      </c>
      <c r="Q462" s="4">
        <v>64.010000000000005</v>
      </c>
    </row>
    <row r="463" spans="1:17" s="4" customFormat="1" ht="12" x14ac:dyDescent="0.3">
      <c r="A463" s="4">
        <v>462</v>
      </c>
      <c r="B463" s="4" t="s">
        <v>1431</v>
      </c>
      <c r="C463" s="5">
        <v>44786</v>
      </c>
      <c r="D463" s="5">
        <v>44788</v>
      </c>
      <c r="E463" s="9">
        <f t="shared" si="7"/>
        <v>2022</v>
      </c>
      <c r="F463" s="4" t="s">
        <v>25</v>
      </c>
      <c r="G463" s="4" t="s">
        <v>1432</v>
      </c>
      <c r="H463" s="4" t="s">
        <v>1433</v>
      </c>
      <c r="I463" s="4" t="s">
        <v>67</v>
      </c>
      <c r="J463" s="4" t="s">
        <v>62</v>
      </c>
      <c r="K463" s="4" t="s">
        <v>63</v>
      </c>
      <c r="L463" s="4" t="s">
        <v>36</v>
      </c>
      <c r="M463" s="4" t="s">
        <v>118</v>
      </c>
      <c r="N463" s="4">
        <v>1417.28</v>
      </c>
      <c r="O463" s="4">
        <v>8</v>
      </c>
      <c r="P463" s="4">
        <v>0.1</v>
      </c>
      <c r="Q463" s="4">
        <v>206.09</v>
      </c>
    </row>
    <row r="464" spans="1:17" s="4" customFormat="1" ht="12" x14ac:dyDescent="0.3">
      <c r="A464" s="4">
        <v>463</v>
      </c>
      <c r="B464" s="4" t="s">
        <v>1434</v>
      </c>
      <c r="C464" s="5">
        <v>44895</v>
      </c>
      <c r="D464" s="5">
        <v>44898</v>
      </c>
      <c r="E464" s="9">
        <f t="shared" si="7"/>
        <v>2022</v>
      </c>
      <c r="F464" s="4" t="s">
        <v>17</v>
      </c>
      <c r="G464" s="4" t="s">
        <v>1435</v>
      </c>
      <c r="H464" s="4" t="s">
        <v>1436</v>
      </c>
      <c r="I464" s="4" t="s">
        <v>20</v>
      </c>
      <c r="J464" s="4" t="s">
        <v>52</v>
      </c>
      <c r="K464" s="4" t="s">
        <v>53</v>
      </c>
      <c r="L464" s="4" t="s">
        <v>36</v>
      </c>
      <c r="M464" s="4" t="s">
        <v>118</v>
      </c>
      <c r="N464" s="4">
        <v>1464.24</v>
      </c>
      <c r="O464" s="4">
        <v>6</v>
      </c>
      <c r="P464" s="4">
        <v>0</v>
      </c>
      <c r="Q464" s="4">
        <v>366.34</v>
      </c>
    </row>
    <row r="465" spans="1:17" s="4" customFormat="1" ht="12" x14ac:dyDescent="0.3">
      <c r="A465" s="4">
        <v>464</v>
      </c>
      <c r="B465" s="4" t="s">
        <v>1437</v>
      </c>
      <c r="C465" s="5">
        <v>45549</v>
      </c>
      <c r="D465" s="5">
        <v>45552</v>
      </c>
      <c r="E465" s="9">
        <f t="shared" si="7"/>
        <v>2024</v>
      </c>
      <c r="F465" s="4" t="s">
        <v>17</v>
      </c>
      <c r="G465" s="4" t="s">
        <v>1438</v>
      </c>
      <c r="H465" s="4" t="s">
        <v>1439</v>
      </c>
      <c r="I465" s="4" t="s">
        <v>28</v>
      </c>
      <c r="J465" s="4" t="s">
        <v>62</v>
      </c>
      <c r="K465" s="4" t="s">
        <v>63</v>
      </c>
      <c r="L465" s="4" t="s">
        <v>36</v>
      </c>
      <c r="M465" s="4" t="s">
        <v>118</v>
      </c>
      <c r="N465" s="4">
        <v>1189.5</v>
      </c>
      <c r="O465" s="4">
        <v>6</v>
      </c>
      <c r="P465" s="4">
        <v>0</v>
      </c>
      <c r="Q465" s="4">
        <v>311.18</v>
      </c>
    </row>
    <row r="466" spans="1:17" s="4" customFormat="1" ht="12" x14ac:dyDescent="0.3">
      <c r="A466" s="4">
        <v>465</v>
      </c>
      <c r="B466" s="4" t="s">
        <v>1440</v>
      </c>
      <c r="C466" s="5">
        <v>44576</v>
      </c>
      <c r="D466" s="5">
        <v>44582</v>
      </c>
      <c r="E466" s="9">
        <f t="shared" si="7"/>
        <v>2022</v>
      </c>
      <c r="F466" s="4" t="s">
        <v>39</v>
      </c>
      <c r="G466" s="4" t="s">
        <v>1441</v>
      </c>
      <c r="H466" s="4" t="s">
        <v>1442</v>
      </c>
      <c r="I466" s="4" t="s">
        <v>20</v>
      </c>
      <c r="J466" s="4" t="s">
        <v>52</v>
      </c>
      <c r="K466" s="4" t="s">
        <v>53</v>
      </c>
      <c r="L466" s="4" t="s">
        <v>29</v>
      </c>
      <c r="M466" s="4" t="s">
        <v>107</v>
      </c>
      <c r="N466" s="4">
        <v>59.82</v>
      </c>
      <c r="O466" s="4">
        <v>10</v>
      </c>
      <c r="P466" s="4">
        <v>0.1</v>
      </c>
      <c r="Q466" s="4">
        <v>11.19</v>
      </c>
    </row>
    <row r="467" spans="1:17" s="4" customFormat="1" ht="12" x14ac:dyDescent="0.3">
      <c r="A467" s="4">
        <v>466</v>
      </c>
      <c r="B467" s="4" t="s">
        <v>1443</v>
      </c>
      <c r="C467" s="5">
        <v>45747</v>
      </c>
      <c r="D467" s="5">
        <v>45753</v>
      </c>
      <c r="E467" s="9">
        <f t="shared" si="7"/>
        <v>2025</v>
      </c>
      <c r="F467" s="4" t="s">
        <v>17</v>
      </c>
      <c r="G467" s="4" t="s">
        <v>1444</v>
      </c>
      <c r="H467" s="4" t="s">
        <v>1445</v>
      </c>
      <c r="I467" s="4" t="s">
        <v>67</v>
      </c>
      <c r="J467" s="4" t="s">
        <v>111</v>
      </c>
      <c r="K467" s="4" t="s">
        <v>111</v>
      </c>
      <c r="L467" s="4" t="s">
        <v>29</v>
      </c>
      <c r="M467" s="4" t="s">
        <v>90</v>
      </c>
      <c r="N467" s="4">
        <v>1104.01</v>
      </c>
      <c r="O467" s="4">
        <v>5</v>
      </c>
      <c r="P467" s="4">
        <v>0.1</v>
      </c>
      <c r="Q467" s="4">
        <v>52.32</v>
      </c>
    </row>
    <row r="468" spans="1:17" s="4" customFormat="1" ht="12" x14ac:dyDescent="0.3">
      <c r="A468" s="4">
        <v>467</v>
      </c>
      <c r="B468" s="4" t="s">
        <v>1446</v>
      </c>
      <c r="C468" s="5">
        <v>44879</v>
      </c>
      <c r="D468" s="5">
        <v>44883</v>
      </c>
      <c r="E468" s="9">
        <f t="shared" si="7"/>
        <v>2022</v>
      </c>
      <c r="F468" s="4" t="s">
        <v>25</v>
      </c>
      <c r="G468" s="4" t="s">
        <v>1447</v>
      </c>
      <c r="H468" s="4" t="s">
        <v>1448</v>
      </c>
      <c r="I468" s="4" t="s">
        <v>20</v>
      </c>
      <c r="J468" s="4" t="s">
        <v>52</v>
      </c>
      <c r="K468" s="4" t="s">
        <v>53</v>
      </c>
      <c r="L468" s="4" t="s">
        <v>36</v>
      </c>
      <c r="M468" s="4" t="s">
        <v>118</v>
      </c>
      <c r="N468" s="4">
        <v>643.48</v>
      </c>
      <c r="O468" s="4">
        <v>9</v>
      </c>
      <c r="P468" s="4">
        <v>0.2</v>
      </c>
      <c r="Q468" s="4">
        <v>97.24</v>
      </c>
    </row>
    <row r="469" spans="1:17" s="4" customFormat="1" ht="12" x14ac:dyDescent="0.3">
      <c r="A469" s="4">
        <v>468</v>
      </c>
      <c r="B469" s="4" t="s">
        <v>1449</v>
      </c>
      <c r="C469" s="5">
        <v>45411</v>
      </c>
      <c r="D469" s="5">
        <v>45415</v>
      </c>
      <c r="E469" s="9">
        <f t="shared" si="7"/>
        <v>2024</v>
      </c>
      <c r="F469" s="4" t="s">
        <v>25</v>
      </c>
      <c r="G469" s="4" t="s">
        <v>1450</v>
      </c>
      <c r="H469" s="4" t="s">
        <v>1451</v>
      </c>
      <c r="I469" s="4" t="s">
        <v>67</v>
      </c>
      <c r="J469" s="4" t="s">
        <v>47</v>
      </c>
      <c r="K469" s="4" t="s">
        <v>47</v>
      </c>
      <c r="L469" s="4" t="s">
        <v>36</v>
      </c>
      <c r="M469" s="4" t="s">
        <v>118</v>
      </c>
      <c r="N469" s="4">
        <v>690.53</v>
      </c>
      <c r="O469" s="4">
        <v>2</v>
      </c>
      <c r="P469" s="4">
        <v>0.1</v>
      </c>
      <c r="Q469" s="4">
        <v>4.58</v>
      </c>
    </row>
    <row r="470" spans="1:17" s="4" customFormat="1" ht="12" x14ac:dyDescent="0.3">
      <c r="A470" s="4">
        <v>469</v>
      </c>
      <c r="B470" s="4" t="s">
        <v>1452</v>
      </c>
      <c r="C470" s="5">
        <v>45611</v>
      </c>
      <c r="D470" s="5">
        <v>45614</v>
      </c>
      <c r="E470" s="9">
        <f t="shared" si="7"/>
        <v>2024</v>
      </c>
      <c r="F470" s="4" t="s">
        <v>39</v>
      </c>
      <c r="G470" s="4" t="s">
        <v>1453</v>
      </c>
      <c r="H470" s="4" t="s">
        <v>1454</v>
      </c>
      <c r="I470" s="4" t="s">
        <v>67</v>
      </c>
      <c r="J470" s="4" t="s">
        <v>47</v>
      </c>
      <c r="K470" s="4" t="s">
        <v>47</v>
      </c>
      <c r="L470" s="4" t="s">
        <v>29</v>
      </c>
      <c r="M470" s="4" t="s">
        <v>107</v>
      </c>
      <c r="N470" s="4">
        <v>191.04</v>
      </c>
      <c r="O470" s="4">
        <v>7</v>
      </c>
      <c r="P470" s="4">
        <v>0.15</v>
      </c>
      <c r="Q470" s="4">
        <v>14.66</v>
      </c>
    </row>
    <row r="471" spans="1:17" s="4" customFormat="1" ht="12" x14ac:dyDescent="0.3">
      <c r="A471" s="4">
        <v>470</v>
      </c>
      <c r="B471" s="4" t="s">
        <v>1455</v>
      </c>
      <c r="C471" s="5">
        <v>45055</v>
      </c>
      <c r="D471" s="5">
        <v>45059</v>
      </c>
      <c r="E471" s="9">
        <f t="shared" si="7"/>
        <v>2023</v>
      </c>
      <c r="F471" s="4" t="s">
        <v>59</v>
      </c>
      <c r="G471" s="4" t="s">
        <v>1456</v>
      </c>
      <c r="H471" s="4" t="s">
        <v>1457</v>
      </c>
      <c r="I471" s="4" t="s">
        <v>28</v>
      </c>
      <c r="J471" s="4" t="s">
        <v>62</v>
      </c>
      <c r="K471" s="4" t="s">
        <v>63</v>
      </c>
      <c r="L471" s="4" t="s">
        <v>36</v>
      </c>
      <c r="M471" s="4" t="s">
        <v>71</v>
      </c>
      <c r="N471" s="4">
        <v>314.18</v>
      </c>
      <c r="O471" s="4">
        <v>8</v>
      </c>
      <c r="P471" s="4">
        <v>0.2</v>
      </c>
      <c r="Q471" s="4">
        <v>41.08</v>
      </c>
    </row>
    <row r="472" spans="1:17" s="4" customFormat="1" ht="12" x14ac:dyDescent="0.3">
      <c r="A472" s="4">
        <v>471</v>
      </c>
      <c r="B472" s="4" t="s">
        <v>1458</v>
      </c>
      <c r="C472" s="5">
        <v>45412</v>
      </c>
      <c r="D472" s="5">
        <v>45418</v>
      </c>
      <c r="E472" s="9">
        <f t="shared" si="7"/>
        <v>2024</v>
      </c>
      <c r="F472" s="4" t="s">
        <v>17</v>
      </c>
      <c r="G472" s="4" t="s">
        <v>1459</v>
      </c>
      <c r="H472" s="4" t="s">
        <v>1460</v>
      </c>
      <c r="I472" s="4" t="s">
        <v>67</v>
      </c>
      <c r="J472" s="4" t="s">
        <v>79</v>
      </c>
      <c r="K472" s="4" t="s">
        <v>80</v>
      </c>
      <c r="L472" s="4" t="s">
        <v>22</v>
      </c>
      <c r="M472" s="4" t="s">
        <v>23</v>
      </c>
      <c r="N472" s="4">
        <v>85.23</v>
      </c>
      <c r="O472" s="4">
        <v>10</v>
      </c>
      <c r="P472" s="4">
        <v>0</v>
      </c>
      <c r="Q472" s="4">
        <v>21.62</v>
      </c>
    </row>
    <row r="473" spans="1:17" s="4" customFormat="1" ht="12" x14ac:dyDescent="0.3">
      <c r="A473" s="4">
        <v>472</v>
      </c>
      <c r="B473" s="4" t="s">
        <v>1461</v>
      </c>
      <c r="C473" s="5">
        <v>45428</v>
      </c>
      <c r="D473" s="5">
        <v>45435</v>
      </c>
      <c r="E473" s="9">
        <f t="shared" si="7"/>
        <v>2024</v>
      </c>
      <c r="F473" s="4" t="s">
        <v>25</v>
      </c>
      <c r="G473" s="4" t="s">
        <v>1462</v>
      </c>
      <c r="H473" s="4" t="s">
        <v>1463</v>
      </c>
      <c r="I473" s="4" t="s">
        <v>67</v>
      </c>
      <c r="J473" s="4" t="s">
        <v>34</v>
      </c>
      <c r="K473" s="4" t="s">
        <v>35</v>
      </c>
      <c r="L473" s="4" t="s">
        <v>36</v>
      </c>
      <c r="M473" s="4" t="s">
        <v>37</v>
      </c>
      <c r="N473" s="4">
        <v>1483.19</v>
      </c>
      <c r="O473" s="4">
        <v>4</v>
      </c>
      <c r="P473" s="4">
        <v>0.15</v>
      </c>
      <c r="Q473" s="4">
        <v>189.59</v>
      </c>
    </row>
    <row r="474" spans="1:17" s="4" customFormat="1" ht="12" x14ac:dyDescent="0.3">
      <c r="A474" s="4">
        <v>473</v>
      </c>
      <c r="B474" s="4" t="s">
        <v>1464</v>
      </c>
      <c r="C474" s="5">
        <v>45484</v>
      </c>
      <c r="D474" s="5">
        <v>45488</v>
      </c>
      <c r="E474" s="9">
        <f t="shared" si="7"/>
        <v>2024</v>
      </c>
      <c r="F474" s="4" t="s">
        <v>17</v>
      </c>
      <c r="G474" s="4" t="s">
        <v>1465</v>
      </c>
      <c r="H474" s="4" t="s">
        <v>1466</v>
      </c>
      <c r="I474" s="4" t="s">
        <v>67</v>
      </c>
      <c r="J474" s="4" t="s">
        <v>21</v>
      </c>
      <c r="K474" s="4" t="s">
        <v>26647</v>
      </c>
      <c r="L474" s="4" t="s">
        <v>29</v>
      </c>
      <c r="M474" s="4" t="s">
        <v>90</v>
      </c>
      <c r="N474" s="4">
        <v>1426.33</v>
      </c>
      <c r="O474" s="4">
        <v>10</v>
      </c>
      <c r="P474" s="4">
        <v>0.15</v>
      </c>
      <c r="Q474" s="4">
        <v>63</v>
      </c>
    </row>
    <row r="475" spans="1:17" s="4" customFormat="1" ht="12" x14ac:dyDescent="0.3">
      <c r="A475" s="4">
        <v>474</v>
      </c>
      <c r="B475" s="4" t="s">
        <v>1467</v>
      </c>
      <c r="C475" s="5">
        <v>45074</v>
      </c>
      <c r="D475" s="5">
        <v>45078</v>
      </c>
      <c r="E475" s="9">
        <f t="shared" si="7"/>
        <v>2023</v>
      </c>
      <c r="F475" s="4" t="s">
        <v>17</v>
      </c>
      <c r="G475" s="4" t="s">
        <v>696</v>
      </c>
      <c r="H475" s="4" t="s">
        <v>1468</v>
      </c>
      <c r="I475" s="4" t="s">
        <v>20</v>
      </c>
      <c r="J475" s="4" t="s">
        <v>111</v>
      </c>
      <c r="K475" s="4" t="s">
        <v>111</v>
      </c>
      <c r="L475" s="4" t="s">
        <v>29</v>
      </c>
      <c r="M475" s="4" t="s">
        <v>90</v>
      </c>
      <c r="N475" s="4">
        <v>549.27</v>
      </c>
      <c r="O475" s="4">
        <v>7</v>
      </c>
      <c r="P475" s="4">
        <v>0.15</v>
      </c>
      <c r="Q475" s="4">
        <v>116.27</v>
      </c>
    </row>
    <row r="476" spans="1:17" s="4" customFormat="1" ht="12" x14ac:dyDescent="0.3">
      <c r="A476" s="4">
        <v>475</v>
      </c>
      <c r="B476" s="4" t="s">
        <v>1469</v>
      </c>
      <c r="C476" s="5">
        <v>45171</v>
      </c>
      <c r="D476" s="5">
        <v>45178</v>
      </c>
      <c r="E476" s="9">
        <f t="shared" si="7"/>
        <v>2023</v>
      </c>
      <c r="F476" s="4" t="s">
        <v>39</v>
      </c>
      <c r="G476" s="4" t="s">
        <v>1470</v>
      </c>
      <c r="H476" s="4" t="s">
        <v>1471</v>
      </c>
      <c r="I476" s="4" t="s">
        <v>20</v>
      </c>
      <c r="J476" s="4" t="s">
        <v>111</v>
      </c>
      <c r="K476" s="4" t="s">
        <v>111</v>
      </c>
      <c r="L476" s="4" t="s">
        <v>36</v>
      </c>
      <c r="M476" s="4" t="s">
        <v>37</v>
      </c>
      <c r="N476" s="4">
        <v>1478</v>
      </c>
      <c r="O476" s="4">
        <v>3</v>
      </c>
      <c r="P476" s="4">
        <v>0.2</v>
      </c>
      <c r="Q476" s="4">
        <v>99.44</v>
      </c>
    </row>
    <row r="477" spans="1:17" s="4" customFormat="1" ht="12" x14ac:dyDescent="0.3">
      <c r="A477" s="4">
        <v>476</v>
      </c>
      <c r="B477" s="4" t="s">
        <v>1472</v>
      </c>
      <c r="C477" s="5">
        <v>44408</v>
      </c>
      <c r="D477" s="5">
        <v>44412</v>
      </c>
      <c r="E477" s="9">
        <f t="shared" si="7"/>
        <v>2021</v>
      </c>
      <c r="F477" s="4" t="s">
        <v>59</v>
      </c>
      <c r="G477" s="4" t="s">
        <v>1473</v>
      </c>
      <c r="H477" s="4" t="s">
        <v>1474</v>
      </c>
      <c r="I477" s="4" t="s">
        <v>28</v>
      </c>
      <c r="J477" s="4" t="s">
        <v>21</v>
      </c>
      <c r="K477" s="4" t="s">
        <v>26647</v>
      </c>
      <c r="L477" s="4" t="s">
        <v>22</v>
      </c>
      <c r="M477" s="4" t="s">
        <v>54</v>
      </c>
      <c r="N477" s="4">
        <v>82.32</v>
      </c>
      <c r="O477" s="4">
        <v>1</v>
      </c>
      <c r="P477" s="4">
        <v>0.2</v>
      </c>
      <c r="Q477" s="4">
        <v>1.17</v>
      </c>
    </row>
    <row r="478" spans="1:17" s="4" customFormat="1" ht="12" x14ac:dyDescent="0.3">
      <c r="A478" s="4">
        <v>477</v>
      </c>
      <c r="B478" s="4" t="s">
        <v>1475</v>
      </c>
      <c r="C478" s="5">
        <v>45766</v>
      </c>
      <c r="D478" s="5">
        <v>45770</v>
      </c>
      <c r="E478" s="9">
        <f t="shared" si="7"/>
        <v>2025</v>
      </c>
      <c r="F478" s="4" t="s">
        <v>39</v>
      </c>
      <c r="G478" s="4" t="s">
        <v>1476</v>
      </c>
      <c r="H478" s="4" t="s">
        <v>1477</v>
      </c>
      <c r="I478" s="4" t="s">
        <v>28</v>
      </c>
      <c r="J478" s="4" t="s">
        <v>34</v>
      </c>
      <c r="K478" s="4" t="s">
        <v>35</v>
      </c>
      <c r="L478" s="4" t="s">
        <v>29</v>
      </c>
      <c r="M478" s="4" t="s">
        <v>48</v>
      </c>
      <c r="N478" s="4">
        <v>1418.54</v>
      </c>
      <c r="O478" s="4">
        <v>8</v>
      </c>
      <c r="P478" s="4">
        <v>0.15</v>
      </c>
      <c r="Q478" s="4">
        <v>322.43</v>
      </c>
    </row>
    <row r="479" spans="1:17" s="4" customFormat="1" ht="12" x14ac:dyDescent="0.3">
      <c r="A479" s="4">
        <v>478</v>
      </c>
      <c r="B479" s="4" t="s">
        <v>1478</v>
      </c>
      <c r="C479" s="5">
        <v>45590</v>
      </c>
      <c r="D479" s="5">
        <v>45597</v>
      </c>
      <c r="E479" s="9">
        <f t="shared" si="7"/>
        <v>2024</v>
      </c>
      <c r="F479" s="4" t="s">
        <v>17</v>
      </c>
      <c r="G479" s="4" t="s">
        <v>1479</v>
      </c>
      <c r="H479" s="4" t="s">
        <v>1480</v>
      </c>
      <c r="I479" s="4" t="s">
        <v>20</v>
      </c>
      <c r="J479" s="4" t="s">
        <v>21</v>
      </c>
      <c r="K479" s="4" t="s">
        <v>26647</v>
      </c>
      <c r="L479" s="4" t="s">
        <v>29</v>
      </c>
      <c r="M479" s="4" t="s">
        <v>90</v>
      </c>
      <c r="N479" s="4">
        <v>1384.39</v>
      </c>
      <c r="O479" s="4">
        <v>8</v>
      </c>
      <c r="P479" s="4">
        <v>0.1</v>
      </c>
      <c r="Q479" s="4">
        <v>73.930000000000007</v>
      </c>
    </row>
    <row r="480" spans="1:17" s="4" customFormat="1" ht="12" x14ac:dyDescent="0.3">
      <c r="A480" s="4">
        <v>479</v>
      </c>
      <c r="B480" s="4" t="s">
        <v>1481</v>
      </c>
      <c r="C480" s="5">
        <v>45108</v>
      </c>
      <c r="D480" s="5">
        <v>45115</v>
      </c>
      <c r="E480" s="9">
        <f t="shared" si="7"/>
        <v>2023</v>
      </c>
      <c r="F480" s="4" t="s">
        <v>39</v>
      </c>
      <c r="G480" s="4" t="s">
        <v>1482</v>
      </c>
      <c r="H480" s="4" t="s">
        <v>1483</v>
      </c>
      <c r="I480" s="4" t="s">
        <v>67</v>
      </c>
      <c r="J480" s="4" t="s">
        <v>145</v>
      </c>
      <c r="K480" s="4" t="s">
        <v>80</v>
      </c>
      <c r="L480" s="4" t="s">
        <v>22</v>
      </c>
      <c r="M480" s="4" t="s">
        <v>134</v>
      </c>
      <c r="N480" s="4">
        <v>958.9</v>
      </c>
      <c r="O480" s="4">
        <v>1</v>
      </c>
      <c r="P480" s="4">
        <v>0</v>
      </c>
      <c r="Q480" s="4">
        <v>252.79</v>
      </c>
    </row>
    <row r="481" spans="1:17" s="4" customFormat="1" ht="12" x14ac:dyDescent="0.3">
      <c r="A481" s="4">
        <v>480</v>
      </c>
      <c r="B481" s="4" t="s">
        <v>1484</v>
      </c>
      <c r="C481" s="5">
        <v>45457</v>
      </c>
      <c r="D481" s="5">
        <v>45464</v>
      </c>
      <c r="E481" s="9">
        <f t="shared" si="7"/>
        <v>2024</v>
      </c>
      <c r="F481" s="4" t="s">
        <v>25</v>
      </c>
      <c r="G481" s="4" t="s">
        <v>1485</v>
      </c>
      <c r="H481" s="4" t="s">
        <v>1486</v>
      </c>
      <c r="I481" s="4" t="s">
        <v>20</v>
      </c>
      <c r="J481" s="4" t="s">
        <v>79</v>
      </c>
      <c r="K481" s="4" t="s">
        <v>80</v>
      </c>
      <c r="L481" s="4" t="s">
        <v>29</v>
      </c>
      <c r="M481" s="4" t="s">
        <v>107</v>
      </c>
      <c r="N481" s="4">
        <v>1359.6</v>
      </c>
      <c r="O481" s="4">
        <v>8</v>
      </c>
      <c r="P481" s="4">
        <v>0.2</v>
      </c>
      <c r="Q481" s="4">
        <v>48.62</v>
      </c>
    </row>
    <row r="482" spans="1:17" s="4" customFormat="1" ht="12" x14ac:dyDescent="0.3">
      <c r="A482" s="4">
        <v>481</v>
      </c>
      <c r="B482" s="4" t="s">
        <v>1487</v>
      </c>
      <c r="C482" s="5">
        <v>45837</v>
      </c>
      <c r="D482" s="5">
        <v>45840</v>
      </c>
      <c r="E482" s="9">
        <f t="shared" si="7"/>
        <v>2025</v>
      </c>
      <c r="F482" s="4" t="s">
        <v>25</v>
      </c>
      <c r="G482" s="4" t="s">
        <v>1488</v>
      </c>
      <c r="H482" s="4" t="s">
        <v>1489</v>
      </c>
      <c r="I482" s="4" t="s">
        <v>20</v>
      </c>
      <c r="J482" s="4" t="s">
        <v>79</v>
      </c>
      <c r="K482" s="4" t="s">
        <v>80</v>
      </c>
      <c r="L482" s="4" t="s">
        <v>36</v>
      </c>
      <c r="M482" s="4" t="s">
        <v>71</v>
      </c>
      <c r="N482" s="4">
        <v>114.94</v>
      </c>
      <c r="O482" s="4">
        <v>5</v>
      </c>
      <c r="P482" s="4">
        <v>0.1</v>
      </c>
      <c r="Q482" s="4">
        <v>1.9</v>
      </c>
    </row>
    <row r="483" spans="1:17" s="4" customFormat="1" ht="12" x14ac:dyDescent="0.3">
      <c r="A483" s="4">
        <v>482</v>
      </c>
      <c r="B483" s="4" t="s">
        <v>1490</v>
      </c>
      <c r="C483" s="5">
        <v>45180</v>
      </c>
      <c r="D483" s="5">
        <v>45185</v>
      </c>
      <c r="E483" s="9">
        <f t="shared" si="7"/>
        <v>2023</v>
      </c>
      <c r="F483" s="4" t="s">
        <v>59</v>
      </c>
      <c r="G483" s="4" t="s">
        <v>1491</v>
      </c>
      <c r="H483" s="4" t="s">
        <v>1492</v>
      </c>
      <c r="I483" s="4" t="s">
        <v>28</v>
      </c>
      <c r="J483" s="4" t="s">
        <v>79</v>
      </c>
      <c r="K483" s="4" t="s">
        <v>80</v>
      </c>
      <c r="L483" s="4" t="s">
        <v>29</v>
      </c>
      <c r="M483" s="4" t="s">
        <v>30</v>
      </c>
      <c r="N483" s="4">
        <v>67.069999999999993</v>
      </c>
      <c r="O483" s="4">
        <v>4</v>
      </c>
      <c r="P483" s="4">
        <v>0.1</v>
      </c>
      <c r="Q483" s="4">
        <v>16.16</v>
      </c>
    </row>
    <row r="484" spans="1:17" s="4" customFormat="1" ht="12" x14ac:dyDescent="0.3">
      <c r="A484" s="4">
        <v>483</v>
      </c>
      <c r="B484" s="4" t="s">
        <v>1493</v>
      </c>
      <c r="C484" s="5">
        <v>44862</v>
      </c>
      <c r="D484" s="5">
        <v>44868</v>
      </c>
      <c r="E484" s="9">
        <f t="shared" si="7"/>
        <v>2022</v>
      </c>
      <c r="F484" s="4" t="s">
        <v>25</v>
      </c>
      <c r="G484" s="4" t="s">
        <v>1494</v>
      </c>
      <c r="H484" s="4" t="s">
        <v>1495</v>
      </c>
      <c r="I484" s="4" t="s">
        <v>20</v>
      </c>
      <c r="J484" s="4" t="s">
        <v>21</v>
      </c>
      <c r="K484" s="4" t="s">
        <v>26647</v>
      </c>
      <c r="L484" s="4" t="s">
        <v>22</v>
      </c>
      <c r="M484" s="4" t="s">
        <v>23</v>
      </c>
      <c r="N484" s="4">
        <v>966.99</v>
      </c>
      <c r="O484" s="4">
        <v>3</v>
      </c>
      <c r="P484" s="4">
        <v>0.15</v>
      </c>
      <c r="Q484" s="4">
        <v>4.7300000000000004</v>
      </c>
    </row>
    <row r="485" spans="1:17" s="4" customFormat="1" ht="12" x14ac:dyDescent="0.3">
      <c r="A485" s="4">
        <v>484</v>
      </c>
      <c r="B485" s="4" t="s">
        <v>1496</v>
      </c>
      <c r="C485" s="5">
        <v>45728</v>
      </c>
      <c r="D485" s="5">
        <v>45731</v>
      </c>
      <c r="E485" s="9">
        <f t="shared" si="7"/>
        <v>2025</v>
      </c>
      <c r="F485" s="4" t="s">
        <v>17</v>
      </c>
      <c r="G485" s="4" t="s">
        <v>1497</v>
      </c>
      <c r="H485" s="4" t="s">
        <v>1498</v>
      </c>
      <c r="I485" s="4" t="s">
        <v>67</v>
      </c>
      <c r="J485" s="4" t="s">
        <v>52</v>
      </c>
      <c r="K485" s="4" t="s">
        <v>53</v>
      </c>
      <c r="L485" s="4" t="s">
        <v>22</v>
      </c>
      <c r="M485" s="4" t="s">
        <v>54</v>
      </c>
      <c r="N485" s="4">
        <v>297.07</v>
      </c>
      <c r="O485" s="4">
        <v>9</v>
      </c>
      <c r="P485" s="4">
        <v>0</v>
      </c>
      <c r="Q485" s="4">
        <v>2.94</v>
      </c>
    </row>
    <row r="486" spans="1:17" s="4" customFormat="1" ht="12" x14ac:dyDescent="0.3">
      <c r="A486" s="4">
        <v>485</v>
      </c>
      <c r="B486" s="4" t="s">
        <v>1499</v>
      </c>
      <c r="C486" s="5">
        <v>44821</v>
      </c>
      <c r="D486" s="5">
        <v>44822</v>
      </c>
      <c r="E486" s="9">
        <f t="shared" si="7"/>
        <v>2022</v>
      </c>
      <c r="F486" s="4" t="s">
        <v>17</v>
      </c>
      <c r="G486" s="4" t="s">
        <v>1500</v>
      </c>
      <c r="H486" s="4" t="s">
        <v>1501</v>
      </c>
      <c r="I486" s="4" t="s">
        <v>67</v>
      </c>
      <c r="J486" s="4" t="s">
        <v>21</v>
      </c>
      <c r="K486" s="4" t="s">
        <v>26647</v>
      </c>
      <c r="L486" s="4" t="s">
        <v>29</v>
      </c>
      <c r="M486" s="4" t="s">
        <v>30</v>
      </c>
      <c r="N486" s="4">
        <v>1097.8800000000001</v>
      </c>
      <c r="O486" s="4">
        <v>1</v>
      </c>
      <c r="P486" s="4">
        <v>0.2</v>
      </c>
      <c r="Q486" s="4">
        <v>-21.81</v>
      </c>
    </row>
    <row r="487" spans="1:17" s="4" customFormat="1" ht="12" x14ac:dyDescent="0.3">
      <c r="A487" s="4">
        <v>486</v>
      </c>
      <c r="B487" s="4" t="s">
        <v>1502</v>
      </c>
      <c r="C487" s="5">
        <v>45264</v>
      </c>
      <c r="D487" s="5">
        <v>45266</v>
      </c>
      <c r="E487" s="9">
        <f t="shared" si="7"/>
        <v>2023</v>
      </c>
      <c r="F487" s="4" t="s">
        <v>59</v>
      </c>
      <c r="G487" s="4" t="s">
        <v>1503</v>
      </c>
      <c r="H487" s="4" t="s">
        <v>1504</v>
      </c>
      <c r="I487" s="4" t="s">
        <v>28</v>
      </c>
      <c r="J487" s="4" t="s">
        <v>47</v>
      </c>
      <c r="K487" s="4" t="s">
        <v>47</v>
      </c>
      <c r="L487" s="4" t="s">
        <v>29</v>
      </c>
      <c r="M487" s="4" t="s">
        <v>107</v>
      </c>
      <c r="N487" s="4">
        <v>1135.6099999999999</v>
      </c>
      <c r="O487" s="4">
        <v>6</v>
      </c>
      <c r="P487" s="4">
        <v>0.15</v>
      </c>
      <c r="Q487" s="4">
        <v>-11.71</v>
      </c>
    </row>
    <row r="488" spans="1:17" s="4" customFormat="1" ht="12" x14ac:dyDescent="0.3">
      <c r="A488" s="4">
        <v>487</v>
      </c>
      <c r="B488" s="4" t="s">
        <v>1505</v>
      </c>
      <c r="C488" s="5">
        <v>45703</v>
      </c>
      <c r="D488" s="5">
        <v>45704</v>
      </c>
      <c r="E488" s="9">
        <f t="shared" si="7"/>
        <v>2025</v>
      </c>
      <c r="F488" s="4" t="s">
        <v>17</v>
      </c>
      <c r="G488" s="4" t="s">
        <v>1506</v>
      </c>
      <c r="H488" s="4" t="s">
        <v>1507</v>
      </c>
      <c r="I488" s="4" t="s">
        <v>28</v>
      </c>
      <c r="J488" s="4" t="s">
        <v>111</v>
      </c>
      <c r="K488" s="4" t="s">
        <v>111</v>
      </c>
      <c r="L488" s="4" t="s">
        <v>29</v>
      </c>
      <c r="M488" s="4" t="s">
        <v>107</v>
      </c>
      <c r="N488" s="4">
        <v>295.8</v>
      </c>
      <c r="O488" s="4">
        <v>9</v>
      </c>
      <c r="P488" s="4">
        <v>0.2</v>
      </c>
      <c r="Q488" s="4">
        <v>47.46</v>
      </c>
    </row>
    <row r="489" spans="1:17" s="4" customFormat="1" ht="12" x14ac:dyDescent="0.3">
      <c r="A489" s="4">
        <v>488</v>
      </c>
      <c r="B489" s="4" t="s">
        <v>1508</v>
      </c>
      <c r="C489" s="5">
        <v>44397</v>
      </c>
      <c r="D489" s="5">
        <v>44399</v>
      </c>
      <c r="E489" s="9">
        <f t="shared" si="7"/>
        <v>2021</v>
      </c>
      <c r="F489" s="4" t="s">
        <v>39</v>
      </c>
      <c r="G489" s="4" t="s">
        <v>1509</v>
      </c>
      <c r="H489" s="4" t="s">
        <v>1510</v>
      </c>
      <c r="I489" s="4" t="s">
        <v>20</v>
      </c>
      <c r="J489" s="4" t="s">
        <v>21</v>
      </c>
      <c r="K489" s="4" t="s">
        <v>26647</v>
      </c>
      <c r="L489" s="4" t="s">
        <v>29</v>
      </c>
      <c r="M489" s="4" t="s">
        <v>90</v>
      </c>
      <c r="N489" s="4">
        <v>405.72</v>
      </c>
      <c r="O489" s="4">
        <v>2</v>
      </c>
      <c r="P489" s="4">
        <v>0.2</v>
      </c>
      <c r="Q489" s="4">
        <v>16.95</v>
      </c>
    </row>
    <row r="490" spans="1:17" s="4" customFormat="1" ht="12" x14ac:dyDescent="0.3">
      <c r="A490" s="4">
        <v>489</v>
      </c>
      <c r="B490" s="4" t="s">
        <v>1511</v>
      </c>
      <c r="C490" s="5">
        <v>45163</v>
      </c>
      <c r="D490" s="5">
        <v>45170</v>
      </c>
      <c r="E490" s="9">
        <f t="shared" si="7"/>
        <v>2023</v>
      </c>
      <c r="F490" s="4" t="s">
        <v>17</v>
      </c>
      <c r="G490" s="4" t="s">
        <v>1512</v>
      </c>
      <c r="H490" s="4" t="s">
        <v>1513</v>
      </c>
      <c r="I490" s="4" t="s">
        <v>67</v>
      </c>
      <c r="J490" s="4" t="s">
        <v>106</v>
      </c>
      <c r="K490" s="4" t="s">
        <v>106</v>
      </c>
      <c r="L490" s="4" t="s">
        <v>36</v>
      </c>
      <c r="M490" s="4" t="s">
        <v>37</v>
      </c>
      <c r="N490" s="4">
        <v>473.72</v>
      </c>
      <c r="O490" s="4">
        <v>1</v>
      </c>
      <c r="P490" s="4">
        <v>0.15</v>
      </c>
      <c r="Q490" s="4">
        <v>76.150000000000006</v>
      </c>
    </row>
    <row r="491" spans="1:17" s="4" customFormat="1" ht="12" x14ac:dyDescent="0.3">
      <c r="A491" s="4">
        <v>490</v>
      </c>
      <c r="B491" s="4" t="s">
        <v>1514</v>
      </c>
      <c r="C491" s="5">
        <v>45796</v>
      </c>
      <c r="D491" s="5">
        <v>45801</v>
      </c>
      <c r="E491" s="9">
        <f t="shared" si="7"/>
        <v>2025</v>
      </c>
      <c r="F491" s="4" t="s">
        <v>17</v>
      </c>
      <c r="G491" s="4" t="s">
        <v>1515</v>
      </c>
      <c r="H491" s="4" t="s">
        <v>1516</v>
      </c>
      <c r="I491" s="4" t="s">
        <v>67</v>
      </c>
      <c r="J491" s="4" t="s">
        <v>34</v>
      </c>
      <c r="K491" s="4" t="s">
        <v>35</v>
      </c>
      <c r="L491" s="4" t="s">
        <v>22</v>
      </c>
      <c r="M491" s="4" t="s">
        <v>75</v>
      </c>
      <c r="N491" s="4">
        <v>184.23</v>
      </c>
      <c r="O491" s="4">
        <v>5</v>
      </c>
      <c r="P491" s="4">
        <v>0.2</v>
      </c>
      <c r="Q491" s="4">
        <v>20.59</v>
      </c>
    </row>
    <row r="492" spans="1:17" s="4" customFormat="1" ht="12" x14ac:dyDescent="0.3">
      <c r="A492" s="4">
        <v>491</v>
      </c>
      <c r="B492" s="4" t="s">
        <v>1517</v>
      </c>
      <c r="C492" s="5">
        <v>44766</v>
      </c>
      <c r="D492" s="5">
        <v>44773</v>
      </c>
      <c r="E492" s="9">
        <f t="shared" si="7"/>
        <v>2022</v>
      </c>
      <c r="F492" s="4" t="s">
        <v>25</v>
      </c>
      <c r="G492" s="4" t="s">
        <v>1518</v>
      </c>
      <c r="H492" s="4" t="s">
        <v>1519</v>
      </c>
      <c r="I492" s="4" t="s">
        <v>20</v>
      </c>
      <c r="J492" s="4" t="s">
        <v>111</v>
      </c>
      <c r="K492" s="4" t="s">
        <v>111</v>
      </c>
      <c r="L492" s="4" t="s">
        <v>36</v>
      </c>
      <c r="M492" s="4" t="s">
        <v>37</v>
      </c>
      <c r="N492" s="4">
        <v>1356.49</v>
      </c>
      <c r="O492" s="4">
        <v>1</v>
      </c>
      <c r="P492" s="4">
        <v>0.2</v>
      </c>
      <c r="Q492" s="4">
        <v>139.41999999999999</v>
      </c>
    </row>
    <row r="493" spans="1:17" s="4" customFormat="1" ht="12" x14ac:dyDescent="0.3">
      <c r="A493" s="4">
        <v>492</v>
      </c>
      <c r="B493" s="4" t="s">
        <v>1520</v>
      </c>
      <c r="C493" s="5">
        <v>45784</v>
      </c>
      <c r="D493" s="5">
        <v>45786</v>
      </c>
      <c r="E493" s="9">
        <f t="shared" si="7"/>
        <v>2025</v>
      </c>
      <c r="F493" s="4" t="s">
        <v>17</v>
      </c>
      <c r="G493" s="4" t="s">
        <v>1521</v>
      </c>
      <c r="H493" s="4" t="s">
        <v>1522</v>
      </c>
      <c r="I493" s="4" t="s">
        <v>20</v>
      </c>
      <c r="J493" s="4" t="s">
        <v>62</v>
      </c>
      <c r="K493" s="4" t="s">
        <v>63</v>
      </c>
      <c r="L493" s="4" t="s">
        <v>29</v>
      </c>
      <c r="M493" s="4" t="s">
        <v>107</v>
      </c>
      <c r="N493" s="4">
        <v>513.39</v>
      </c>
      <c r="O493" s="4">
        <v>3</v>
      </c>
      <c r="P493" s="4">
        <v>0.1</v>
      </c>
      <c r="Q493" s="4">
        <v>24.96</v>
      </c>
    </row>
    <row r="494" spans="1:17" s="4" customFormat="1" ht="12" x14ac:dyDescent="0.3">
      <c r="A494" s="4">
        <v>493</v>
      </c>
      <c r="B494" s="4" t="s">
        <v>1523</v>
      </c>
      <c r="C494" s="5">
        <v>44854</v>
      </c>
      <c r="D494" s="5">
        <v>44855</v>
      </c>
      <c r="E494" s="9">
        <f t="shared" si="7"/>
        <v>2022</v>
      </c>
      <c r="F494" s="4" t="s">
        <v>39</v>
      </c>
      <c r="G494" s="4" t="s">
        <v>1524</v>
      </c>
      <c r="H494" s="4" t="s">
        <v>1525</v>
      </c>
      <c r="I494" s="4" t="s">
        <v>20</v>
      </c>
      <c r="J494" s="4" t="s">
        <v>79</v>
      </c>
      <c r="K494" s="4" t="s">
        <v>80</v>
      </c>
      <c r="L494" s="4" t="s">
        <v>22</v>
      </c>
      <c r="M494" s="4" t="s">
        <v>134</v>
      </c>
      <c r="N494" s="4">
        <v>720.9</v>
      </c>
      <c r="O494" s="4">
        <v>3</v>
      </c>
      <c r="P494" s="4">
        <v>0.1</v>
      </c>
      <c r="Q494" s="4">
        <v>186.17</v>
      </c>
    </row>
    <row r="495" spans="1:17" s="4" customFormat="1" ht="12" x14ac:dyDescent="0.3">
      <c r="A495" s="4">
        <v>494</v>
      </c>
      <c r="B495" s="4" t="s">
        <v>1526</v>
      </c>
      <c r="C495" s="5">
        <v>44546</v>
      </c>
      <c r="D495" s="5">
        <v>44547</v>
      </c>
      <c r="E495" s="9">
        <f t="shared" si="7"/>
        <v>2021</v>
      </c>
      <c r="F495" s="4" t="s">
        <v>25</v>
      </c>
      <c r="G495" s="4" t="s">
        <v>1527</v>
      </c>
      <c r="H495" s="4" t="s">
        <v>1528</v>
      </c>
      <c r="I495" s="4" t="s">
        <v>28</v>
      </c>
      <c r="J495" s="4" t="s">
        <v>47</v>
      </c>
      <c r="K495" s="4" t="s">
        <v>47</v>
      </c>
      <c r="L495" s="4" t="s">
        <v>22</v>
      </c>
      <c r="M495" s="4" t="s">
        <v>75</v>
      </c>
      <c r="N495" s="4">
        <v>1027.1600000000001</v>
      </c>
      <c r="O495" s="4">
        <v>9</v>
      </c>
      <c r="P495" s="4">
        <v>0</v>
      </c>
      <c r="Q495" s="4">
        <v>183.76</v>
      </c>
    </row>
    <row r="496" spans="1:17" s="4" customFormat="1" ht="12" x14ac:dyDescent="0.3">
      <c r="A496" s="4">
        <v>495</v>
      </c>
      <c r="B496" s="4" t="s">
        <v>1529</v>
      </c>
      <c r="C496" s="5">
        <v>44591</v>
      </c>
      <c r="D496" s="5">
        <v>44596</v>
      </c>
      <c r="E496" s="9">
        <f t="shared" si="7"/>
        <v>2022</v>
      </c>
      <c r="F496" s="4" t="s">
        <v>59</v>
      </c>
      <c r="G496" s="4" t="s">
        <v>1530</v>
      </c>
      <c r="H496" s="4" t="s">
        <v>1531</v>
      </c>
      <c r="I496" s="4" t="s">
        <v>67</v>
      </c>
      <c r="J496" s="4" t="s">
        <v>47</v>
      </c>
      <c r="K496" s="4" t="s">
        <v>47</v>
      </c>
      <c r="L496" s="4" t="s">
        <v>36</v>
      </c>
      <c r="M496" s="4" t="s">
        <v>118</v>
      </c>
      <c r="N496" s="4">
        <v>1189.74</v>
      </c>
      <c r="O496" s="4">
        <v>6</v>
      </c>
      <c r="P496" s="4">
        <v>0.15</v>
      </c>
      <c r="Q496" s="4">
        <v>51.77</v>
      </c>
    </row>
    <row r="497" spans="1:17" s="4" customFormat="1" ht="12" x14ac:dyDescent="0.3">
      <c r="A497" s="4">
        <v>496</v>
      </c>
      <c r="B497" s="4" t="s">
        <v>1532</v>
      </c>
      <c r="C497" s="5">
        <v>45748</v>
      </c>
      <c r="D497" s="5">
        <v>45749</v>
      </c>
      <c r="E497" s="9">
        <f t="shared" si="7"/>
        <v>2025</v>
      </c>
      <c r="F497" s="4" t="s">
        <v>17</v>
      </c>
      <c r="G497" s="4" t="s">
        <v>1533</v>
      </c>
      <c r="H497" s="4" t="s">
        <v>1534</v>
      </c>
      <c r="I497" s="4" t="s">
        <v>67</v>
      </c>
      <c r="J497" s="4" t="s">
        <v>79</v>
      </c>
      <c r="K497" s="4" t="s">
        <v>80</v>
      </c>
      <c r="L497" s="4" t="s">
        <v>29</v>
      </c>
      <c r="M497" s="4" t="s">
        <v>90</v>
      </c>
      <c r="N497" s="4">
        <v>384.71</v>
      </c>
      <c r="O497" s="4">
        <v>1</v>
      </c>
      <c r="P497" s="4">
        <v>0.15</v>
      </c>
      <c r="Q497" s="4">
        <v>46.66</v>
      </c>
    </row>
    <row r="498" spans="1:17" s="4" customFormat="1" ht="12" x14ac:dyDescent="0.3">
      <c r="A498" s="4">
        <v>497</v>
      </c>
      <c r="B498" s="4" t="s">
        <v>1535</v>
      </c>
      <c r="C498" s="5">
        <v>45138</v>
      </c>
      <c r="D498" s="5">
        <v>45143</v>
      </c>
      <c r="E498" s="9">
        <f t="shared" si="7"/>
        <v>2023</v>
      </c>
      <c r="F498" s="4" t="s">
        <v>17</v>
      </c>
      <c r="G498" s="4" t="s">
        <v>1536</v>
      </c>
      <c r="H498" s="4" t="s">
        <v>1537</v>
      </c>
      <c r="I498" s="4" t="s">
        <v>20</v>
      </c>
      <c r="J498" s="4" t="s">
        <v>111</v>
      </c>
      <c r="K498" s="4" t="s">
        <v>111</v>
      </c>
      <c r="L498" s="4" t="s">
        <v>22</v>
      </c>
      <c r="M498" s="4" t="s">
        <v>134</v>
      </c>
      <c r="N498" s="4">
        <v>994.76</v>
      </c>
      <c r="O498" s="4">
        <v>4</v>
      </c>
      <c r="P498" s="4">
        <v>0.1</v>
      </c>
      <c r="Q498" s="4">
        <v>226.37</v>
      </c>
    </row>
    <row r="499" spans="1:17" s="4" customFormat="1" ht="12" x14ac:dyDescent="0.3">
      <c r="A499" s="4">
        <v>498</v>
      </c>
      <c r="B499" s="4" t="s">
        <v>1538</v>
      </c>
      <c r="C499" s="5">
        <v>44774</v>
      </c>
      <c r="D499" s="5">
        <v>44777</v>
      </c>
      <c r="E499" s="9">
        <f t="shared" si="7"/>
        <v>2022</v>
      </c>
      <c r="F499" s="4" t="s">
        <v>25</v>
      </c>
      <c r="G499" s="4" t="s">
        <v>1539</v>
      </c>
      <c r="H499" s="4" t="s">
        <v>1540</v>
      </c>
      <c r="I499" s="4" t="s">
        <v>67</v>
      </c>
      <c r="J499" s="4" t="s">
        <v>21</v>
      </c>
      <c r="K499" s="4" t="s">
        <v>26647</v>
      </c>
      <c r="L499" s="4" t="s">
        <v>29</v>
      </c>
      <c r="M499" s="4" t="s">
        <v>30</v>
      </c>
      <c r="N499" s="4">
        <v>1219.3699999999999</v>
      </c>
      <c r="O499" s="4">
        <v>5</v>
      </c>
      <c r="P499" s="4">
        <v>0</v>
      </c>
      <c r="Q499" s="4">
        <v>109.38</v>
      </c>
    </row>
    <row r="500" spans="1:17" s="4" customFormat="1" ht="12" x14ac:dyDescent="0.3">
      <c r="A500" s="4">
        <v>499</v>
      </c>
      <c r="B500" s="4" t="s">
        <v>1541</v>
      </c>
      <c r="C500" s="5">
        <v>45429</v>
      </c>
      <c r="D500" s="5">
        <v>45431</v>
      </c>
      <c r="E500" s="9">
        <f t="shared" si="7"/>
        <v>2024</v>
      </c>
      <c r="F500" s="4" t="s">
        <v>17</v>
      </c>
      <c r="G500" s="4" t="s">
        <v>1542</v>
      </c>
      <c r="H500" s="4" t="s">
        <v>1543</v>
      </c>
      <c r="I500" s="4" t="s">
        <v>67</v>
      </c>
      <c r="J500" s="4" t="s">
        <v>79</v>
      </c>
      <c r="K500" s="4" t="s">
        <v>80</v>
      </c>
      <c r="L500" s="4" t="s">
        <v>29</v>
      </c>
      <c r="M500" s="4" t="s">
        <v>90</v>
      </c>
      <c r="N500" s="4">
        <v>464.27</v>
      </c>
      <c r="O500" s="4">
        <v>7</v>
      </c>
      <c r="P500" s="4">
        <v>0.1</v>
      </c>
      <c r="Q500" s="4">
        <v>91.55</v>
      </c>
    </row>
    <row r="501" spans="1:17" s="4" customFormat="1" ht="12" x14ac:dyDescent="0.3">
      <c r="A501" s="4">
        <v>500</v>
      </c>
      <c r="B501" s="4" t="s">
        <v>1544</v>
      </c>
      <c r="C501" s="5">
        <v>44599</v>
      </c>
      <c r="D501" s="5">
        <v>44605</v>
      </c>
      <c r="E501" s="9">
        <f t="shared" si="7"/>
        <v>2022</v>
      </c>
      <c r="F501" s="4" t="s">
        <v>59</v>
      </c>
      <c r="G501" s="4" t="s">
        <v>1545</v>
      </c>
      <c r="H501" s="4" t="s">
        <v>1546</v>
      </c>
      <c r="I501" s="4" t="s">
        <v>20</v>
      </c>
      <c r="J501" s="4" t="s">
        <v>42</v>
      </c>
      <c r="K501" s="4" t="s">
        <v>43</v>
      </c>
      <c r="L501" s="4" t="s">
        <v>22</v>
      </c>
      <c r="M501" s="4" t="s">
        <v>75</v>
      </c>
      <c r="N501" s="4">
        <v>607.62</v>
      </c>
      <c r="O501" s="4">
        <v>6</v>
      </c>
      <c r="P501" s="4">
        <v>0</v>
      </c>
      <c r="Q501" s="4">
        <v>30.14</v>
      </c>
    </row>
    <row r="502" spans="1:17" s="4" customFormat="1" ht="12" x14ac:dyDescent="0.3">
      <c r="A502" s="4">
        <v>501</v>
      </c>
      <c r="B502" s="4" t="s">
        <v>1547</v>
      </c>
      <c r="C502" s="5">
        <v>44766</v>
      </c>
      <c r="D502" s="5">
        <v>44767</v>
      </c>
      <c r="E502" s="9">
        <f t="shared" si="7"/>
        <v>2022</v>
      </c>
      <c r="F502" s="4" t="s">
        <v>17</v>
      </c>
      <c r="G502" s="4" t="s">
        <v>1548</v>
      </c>
      <c r="H502" s="4" t="s">
        <v>1549</v>
      </c>
      <c r="I502" s="4" t="s">
        <v>20</v>
      </c>
      <c r="J502" s="4" t="s">
        <v>62</v>
      </c>
      <c r="K502" s="4" t="s">
        <v>63</v>
      </c>
      <c r="L502" s="4" t="s">
        <v>36</v>
      </c>
      <c r="M502" s="4" t="s">
        <v>71</v>
      </c>
      <c r="N502" s="4">
        <v>1203.6600000000001</v>
      </c>
      <c r="O502" s="4">
        <v>8</v>
      </c>
      <c r="P502" s="4">
        <v>0</v>
      </c>
      <c r="Q502" s="4">
        <v>165.14</v>
      </c>
    </row>
    <row r="503" spans="1:17" s="4" customFormat="1" ht="12" x14ac:dyDescent="0.3">
      <c r="A503" s="4">
        <v>502</v>
      </c>
      <c r="B503" s="4" t="s">
        <v>1550</v>
      </c>
      <c r="C503" s="5">
        <v>44915</v>
      </c>
      <c r="D503" s="5">
        <v>44917</v>
      </c>
      <c r="E503" s="9">
        <f t="shared" si="7"/>
        <v>2022</v>
      </c>
      <c r="F503" s="4" t="s">
        <v>39</v>
      </c>
      <c r="G503" s="4" t="s">
        <v>1551</v>
      </c>
      <c r="H503" s="4" t="s">
        <v>1552</v>
      </c>
      <c r="I503" s="4" t="s">
        <v>20</v>
      </c>
      <c r="J503" s="4" t="s">
        <v>47</v>
      </c>
      <c r="K503" s="4" t="s">
        <v>47</v>
      </c>
      <c r="L503" s="4" t="s">
        <v>36</v>
      </c>
      <c r="M503" s="4" t="s">
        <v>118</v>
      </c>
      <c r="N503" s="4">
        <v>582.38</v>
      </c>
      <c r="O503" s="4">
        <v>4</v>
      </c>
      <c r="P503" s="4">
        <v>0.1</v>
      </c>
      <c r="Q503" s="4">
        <v>14.42</v>
      </c>
    </row>
    <row r="504" spans="1:17" s="4" customFormat="1" ht="12" x14ac:dyDescent="0.3">
      <c r="A504" s="4">
        <v>503</v>
      </c>
      <c r="B504" s="4" t="s">
        <v>1553</v>
      </c>
      <c r="C504" s="5">
        <v>44563</v>
      </c>
      <c r="D504" s="5">
        <v>44567</v>
      </c>
      <c r="E504" s="9">
        <f t="shared" si="7"/>
        <v>2022</v>
      </c>
      <c r="F504" s="4" t="s">
        <v>39</v>
      </c>
      <c r="G504" s="4" t="s">
        <v>1554</v>
      </c>
      <c r="H504" s="4" t="s">
        <v>1555</v>
      </c>
      <c r="I504" s="4" t="s">
        <v>20</v>
      </c>
      <c r="J504" s="4" t="s">
        <v>62</v>
      </c>
      <c r="K504" s="4" t="s">
        <v>63</v>
      </c>
      <c r="L504" s="4" t="s">
        <v>36</v>
      </c>
      <c r="M504" s="4" t="s">
        <v>71</v>
      </c>
      <c r="N504" s="4">
        <v>988.98</v>
      </c>
      <c r="O504" s="4">
        <v>6</v>
      </c>
      <c r="P504" s="4">
        <v>0.1</v>
      </c>
      <c r="Q504" s="4">
        <v>174.79</v>
      </c>
    </row>
    <row r="505" spans="1:17" s="4" customFormat="1" ht="12" x14ac:dyDescent="0.3">
      <c r="A505" s="4">
        <v>504</v>
      </c>
      <c r="B505" s="4" t="s">
        <v>1556</v>
      </c>
      <c r="C505" s="5">
        <v>45334</v>
      </c>
      <c r="D505" s="5">
        <v>45335</v>
      </c>
      <c r="E505" s="9">
        <f t="shared" si="7"/>
        <v>2024</v>
      </c>
      <c r="F505" s="4" t="s">
        <v>17</v>
      </c>
      <c r="G505" s="4" t="s">
        <v>1557</v>
      </c>
      <c r="H505" s="4" t="s">
        <v>1558</v>
      </c>
      <c r="I505" s="4" t="s">
        <v>20</v>
      </c>
      <c r="J505" s="4" t="s">
        <v>79</v>
      </c>
      <c r="K505" s="4" t="s">
        <v>80</v>
      </c>
      <c r="L505" s="4" t="s">
        <v>29</v>
      </c>
      <c r="M505" s="4" t="s">
        <v>107</v>
      </c>
      <c r="N505" s="4">
        <v>628.44000000000005</v>
      </c>
      <c r="O505" s="4">
        <v>3</v>
      </c>
      <c r="P505" s="4">
        <v>0.15</v>
      </c>
      <c r="Q505" s="4">
        <v>129.88999999999999</v>
      </c>
    </row>
    <row r="506" spans="1:17" s="4" customFormat="1" ht="12" x14ac:dyDescent="0.3">
      <c r="A506" s="4">
        <v>505</v>
      </c>
      <c r="B506" s="4" t="s">
        <v>1559</v>
      </c>
      <c r="C506" s="5">
        <v>44989</v>
      </c>
      <c r="D506" s="5">
        <v>44993</v>
      </c>
      <c r="E506" s="9">
        <f t="shared" si="7"/>
        <v>2023</v>
      </c>
      <c r="F506" s="4" t="s">
        <v>25</v>
      </c>
      <c r="G506" s="4" t="s">
        <v>1560</v>
      </c>
      <c r="H506" s="4" t="s">
        <v>1561</v>
      </c>
      <c r="I506" s="4" t="s">
        <v>67</v>
      </c>
      <c r="J506" s="4" t="s">
        <v>42</v>
      </c>
      <c r="K506" s="4" t="s">
        <v>43</v>
      </c>
      <c r="L506" s="4" t="s">
        <v>29</v>
      </c>
      <c r="M506" s="4" t="s">
        <v>107</v>
      </c>
      <c r="N506" s="4">
        <v>159.55000000000001</v>
      </c>
      <c r="O506" s="4">
        <v>2</v>
      </c>
      <c r="P506" s="4">
        <v>0</v>
      </c>
      <c r="Q506" s="4">
        <v>2.44</v>
      </c>
    </row>
    <row r="507" spans="1:17" s="4" customFormat="1" ht="12" x14ac:dyDescent="0.3">
      <c r="A507" s="4">
        <v>506</v>
      </c>
      <c r="B507" s="4" t="s">
        <v>1562</v>
      </c>
      <c r="C507" s="5">
        <v>45237</v>
      </c>
      <c r="D507" s="5">
        <v>45241</v>
      </c>
      <c r="E507" s="9">
        <f t="shared" si="7"/>
        <v>2023</v>
      </c>
      <c r="F507" s="4" t="s">
        <v>25</v>
      </c>
      <c r="G507" s="4" t="s">
        <v>1563</v>
      </c>
      <c r="H507" s="4" t="s">
        <v>1564</v>
      </c>
      <c r="I507" s="4" t="s">
        <v>28</v>
      </c>
      <c r="J507" s="4" t="s">
        <v>62</v>
      </c>
      <c r="K507" s="4" t="s">
        <v>63</v>
      </c>
      <c r="L507" s="4" t="s">
        <v>29</v>
      </c>
      <c r="M507" s="4" t="s">
        <v>48</v>
      </c>
      <c r="N507" s="4">
        <v>1222.58</v>
      </c>
      <c r="O507" s="4">
        <v>2</v>
      </c>
      <c r="P507" s="4">
        <v>0</v>
      </c>
      <c r="Q507" s="4">
        <v>304.27999999999997</v>
      </c>
    </row>
    <row r="508" spans="1:17" s="4" customFormat="1" ht="12" x14ac:dyDescent="0.3">
      <c r="A508" s="4">
        <v>507</v>
      </c>
      <c r="B508" s="4" t="s">
        <v>1565</v>
      </c>
      <c r="C508" s="5">
        <v>44653</v>
      </c>
      <c r="D508" s="5">
        <v>44658</v>
      </c>
      <c r="E508" s="9">
        <f t="shared" si="7"/>
        <v>2022</v>
      </c>
      <c r="F508" s="4" t="s">
        <v>39</v>
      </c>
      <c r="G508" s="4" t="s">
        <v>1566</v>
      </c>
      <c r="H508" s="4" t="s">
        <v>1567</v>
      </c>
      <c r="I508" s="4" t="s">
        <v>67</v>
      </c>
      <c r="J508" s="4" t="s">
        <v>34</v>
      </c>
      <c r="K508" s="4" t="s">
        <v>35</v>
      </c>
      <c r="L508" s="4" t="s">
        <v>22</v>
      </c>
      <c r="M508" s="4" t="s">
        <v>54</v>
      </c>
      <c r="N508" s="4">
        <v>697.64</v>
      </c>
      <c r="O508" s="4">
        <v>5</v>
      </c>
      <c r="P508" s="4">
        <v>0</v>
      </c>
      <c r="Q508" s="4">
        <v>79.7</v>
      </c>
    </row>
    <row r="509" spans="1:17" s="4" customFormat="1" ht="12" x14ac:dyDescent="0.3">
      <c r="A509" s="4">
        <v>508</v>
      </c>
      <c r="B509" s="4" t="s">
        <v>1568</v>
      </c>
      <c r="C509" s="5">
        <v>45475</v>
      </c>
      <c r="D509" s="5">
        <v>45477</v>
      </c>
      <c r="E509" s="9">
        <f t="shared" si="7"/>
        <v>2024</v>
      </c>
      <c r="F509" s="4" t="s">
        <v>17</v>
      </c>
      <c r="G509" s="4" t="s">
        <v>1569</v>
      </c>
      <c r="H509" s="4" t="s">
        <v>1570</v>
      </c>
      <c r="I509" s="4" t="s">
        <v>67</v>
      </c>
      <c r="J509" s="4" t="s">
        <v>42</v>
      </c>
      <c r="K509" s="4" t="s">
        <v>43</v>
      </c>
      <c r="L509" s="4" t="s">
        <v>22</v>
      </c>
      <c r="M509" s="4" t="s">
        <v>134</v>
      </c>
      <c r="N509" s="4">
        <v>833.87</v>
      </c>
      <c r="O509" s="4">
        <v>6</v>
      </c>
      <c r="P509" s="4">
        <v>0.1</v>
      </c>
      <c r="Q509" s="4">
        <v>85.86</v>
      </c>
    </row>
    <row r="510" spans="1:17" s="4" customFormat="1" ht="12" x14ac:dyDescent="0.3">
      <c r="A510" s="4">
        <v>509</v>
      </c>
      <c r="B510" s="4" t="s">
        <v>1571</v>
      </c>
      <c r="C510" s="5">
        <v>44414</v>
      </c>
      <c r="D510" s="5">
        <v>44421</v>
      </c>
      <c r="E510" s="9">
        <f t="shared" si="7"/>
        <v>2021</v>
      </c>
      <c r="F510" s="4" t="s">
        <v>39</v>
      </c>
      <c r="G510" s="4" t="s">
        <v>1572</v>
      </c>
      <c r="H510" s="4" t="s">
        <v>1573</v>
      </c>
      <c r="I510" s="4" t="s">
        <v>20</v>
      </c>
      <c r="J510" s="4" t="s">
        <v>34</v>
      </c>
      <c r="K510" s="4" t="s">
        <v>35</v>
      </c>
      <c r="L510" s="4" t="s">
        <v>29</v>
      </c>
      <c r="M510" s="4" t="s">
        <v>48</v>
      </c>
      <c r="N510" s="4">
        <v>646</v>
      </c>
      <c r="O510" s="4">
        <v>10</v>
      </c>
      <c r="P510" s="4">
        <v>0</v>
      </c>
      <c r="Q510" s="4">
        <v>64.33</v>
      </c>
    </row>
    <row r="511" spans="1:17" s="4" customFormat="1" ht="12" x14ac:dyDescent="0.3">
      <c r="A511" s="4">
        <v>510</v>
      </c>
      <c r="B511" s="4" t="s">
        <v>1574</v>
      </c>
      <c r="C511" s="5">
        <v>45812</v>
      </c>
      <c r="D511" s="5">
        <v>45815</v>
      </c>
      <c r="E511" s="9">
        <f t="shared" si="7"/>
        <v>2025</v>
      </c>
      <c r="F511" s="4" t="s">
        <v>59</v>
      </c>
      <c r="G511" s="4" t="s">
        <v>1575</v>
      </c>
      <c r="H511" s="4" t="s">
        <v>1576</v>
      </c>
      <c r="I511" s="4" t="s">
        <v>28</v>
      </c>
      <c r="J511" s="4" t="s">
        <v>47</v>
      </c>
      <c r="K511" s="4" t="s">
        <v>47</v>
      </c>
      <c r="L511" s="4" t="s">
        <v>36</v>
      </c>
      <c r="M511" s="4" t="s">
        <v>37</v>
      </c>
      <c r="N511" s="4">
        <v>1414.57</v>
      </c>
      <c r="O511" s="4">
        <v>6</v>
      </c>
      <c r="P511" s="4">
        <v>0.15</v>
      </c>
      <c r="Q511" s="4">
        <v>167.86</v>
      </c>
    </row>
    <row r="512" spans="1:17" s="4" customFormat="1" ht="12" x14ac:dyDescent="0.3">
      <c r="A512" s="4">
        <v>511</v>
      </c>
      <c r="B512" s="4" t="s">
        <v>1577</v>
      </c>
      <c r="C512" s="5">
        <v>45653</v>
      </c>
      <c r="D512" s="5">
        <v>45659</v>
      </c>
      <c r="E512" s="9">
        <f t="shared" si="7"/>
        <v>2025</v>
      </c>
      <c r="F512" s="4" t="s">
        <v>25</v>
      </c>
      <c r="G512" s="4" t="s">
        <v>1578</v>
      </c>
      <c r="H512" s="4" t="s">
        <v>1579</v>
      </c>
      <c r="I512" s="4" t="s">
        <v>67</v>
      </c>
      <c r="J512" s="4" t="s">
        <v>42</v>
      </c>
      <c r="K512" s="4" t="s">
        <v>43</v>
      </c>
      <c r="L512" s="4" t="s">
        <v>29</v>
      </c>
      <c r="M512" s="4" t="s">
        <v>107</v>
      </c>
      <c r="N512" s="4">
        <v>445.1</v>
      </c>
      <c r="O512" s="4">
        <v>6</v>
      </c>
      <c r="P512" s="4">
        <v>0.1</v>
      </c>
      <c r="Q512" s="4">
        <v>34.46</v>
      </c>
    </row>
    <row r="513" spans="1:17" s="4" customFormat="1" ht="12" x14ac:dyDescent="0.3">
      <c r="A513" s="4">
        <v>512</v>
      </c>
      <c r="B513" s="4" t="s">
        <v>1580</v>
      </c>
      <c r="C513" s="5">
        <v>44751</v>
      </c>
      <c r="D513" s="5">
        <v>44752</v>
      </c>
      <c r="E513" s="9">
        <f t="shared" si="7"/>
        <v>2022</v>
      </c>
      <c r="F513" s="4" t="s">
        <v>39</v>
      </c>
      <c r="G513" s="4" t="s">
        <v>1581</v>
      </c>
      <c r="H513" s="4" t="s">
        <v>1582</v>
      </c>
      <c r="I513" s="4" t="s">
        <v>20</v>
      </c>
      <c r="J513" s="4" t="s">
        <v>21</v>
      </c>
      <c r="K513" s="4" t="s">
        <v>26647</v>
      </c>
      <c r="L513" s="4" t="s">
        <v>29</v>
      </c>
      <c r="M513" s="4" t="s">
        <v>107</v>
      </c>
      <c r="N513" s="4">
        <v>164.95</v>
      </c>
      <c r="O513" s="4">
        <v>1</v>
      </c>
      <c r="P513" s="4">
        <v>0</v>
      </c>
      <c r="Q513" s="4">
        <v>4.82</v>
      </c>
    </row>
    <row r="514" spans="1:17" s="4" customFormat="1" ht="12" x14ac:dyDescent="0.3">
      <c r="A514" s="4">
        <v>513</v>
      </c>
      <c r="B514" s="4" t="s">
        <v>1583</v>
      </c>
      <c r="C514" s="5">
        <v>44601</v>
      </c>
      <c r="D514" s="5">
        <v>44608</v>
      </c>
      <c r="E514" s="9">
        <f t="shared" ref="E514:E577" si="8">YEAR(D514)</f>
        <v>2022</v>
      </c>
      <c r="F514" s="4" t="s">
        <v>39</v>
      </c>
      <c r="G514" s="4" t="s">
        <v>1584</v>
      </c>
      <c r="H514" s="4" t="s">
        <v>1585</v>
      </c>
      <c r="I514" s="4" t="s">
        <v>20</v>
      </c>
      <c r="J514" s="4" t="s">
        <v>34</v>
      </c>
      <c r="K514" s="4" t="s">
        <v>35</v>
      </c>
      <c r="L514" s="4" t="s">
        <v>22</v>
      </c>
      <c r="M514" s="4" t="s">
        <v>23</v>
      </c>
      <c r="N514" s="4">
        <v>195.55</v>
      </c>
      <c r="O514" s="4">
        <v>5</v>
      </c>
      <c r="P514" s="4">
        <v>0.2</v>
      </c>
      <c r="Q514" s="4">
        <v>29.55</v>
      </c>
    </row>
    <row r="515" spans="1:17" s="4" customFormat="1" ht="12" x14ac:dyDescent="0.3">
      <c r="A515" s="4">
        <v>514</v>
      </c>
      <c r="B515" s="4" t="s">
        <v>1586</v>
      </c>
      <c r="C515" s="5">
        <v>44767</v>
      </c>
      <c r="D515" s="5">
        <v>44774</v>
      </c>
      <c r="E515" s="9">
        <f t="shared" si="8"/>
        <v>2022</v>
      </c>
      <c r="F515" s="4" t="s">
        <v>39</v>
      </c>
      <c r="G515" s="4" t="s">
        <v>1587</v>
      </c>
      <c r="H515" s="4" t="s">
        <v>1588</v>
      </c>
      <c r="I515" s="4" t="s">
        <v>67</v>
      </c>
      <c r="J515" s="4" t="s">
        <v>79</v>
      </c>
      <c r="K515" s="4" t="s">
        <v>80</v>
      </c>
      <c r="L515" s="4" t="s">
        <v>29</v>
      </c>
      <c r="M515" s="4" t="s">
        <v>30</v>
      </c>
      <c r="N515" s="4">
        <v>211.35</v>
      </c>
      <c r="O515" s="4">
        <v>2</v>
      </c>
      <c r="P515" s="4">
        <v>0</v>
      </c>
      <c r="Q515" s="4">
        <v>18.3</v>
      </c>
    </row>
    <row r="516" spans="1:17" s="4" customFormat="1" ht="12" x14ac:dyDescent="0.3">
      <c r="A516" s="4">
        <v>515</v>
      </c>
      <c r="B516" s="4" t="s">
        <v>1589</v>
      </c>
      <c r="C516" s="5">
        <v>45129</v>
      </c>
      <c r="D516" s="5">
        <v>45130</v>
      </c>
      <c r="E516" s="9">
        <f t="shared" si="8"/>
        <v>2023</v>
      </c>
      <c r="F516" s="4" t="s">
        <v>39</v>
      </c>
      <c r="G516" s="4" t="s">
        <v>1590</v>
      </c>
      <c r="H516" s="4" t="s">
        <v>1591</v>
      </c>
      <c r="I516" s="4" t="s">
        <v>20</v>
      </c>
      <c r="J516" s="4" t="s">
        <v>106</v>
      </c>
      <c r="K516" s="4" t="s">
        <v>106</v>
      </c>
      <c r="L516" s="4" t="s">
        <v>22</v>
      </c>
      <c r="M516" s="4" t="s">
        <v>75</v>
      </c>
      <c r="N516" s="4">
        <v>950.92</v>
      </c>
      <c r="O516" s="4">
        <v>7</v>
      </c>
      <c r="P516" s="4">
        <v>0.1</v>
      </c>
      <c r="Q516" s="4">
        <v>55.83</v>
      </c>
    </row>
    <row r="517" spans="1:17" s="4" customFormat="1" ht="12" x14ac:dyDescent="0.3">
      <c r="A517" s="4">
        <v>516</v>
      </c>
      <c r="B517" s="4" t="s">
        <v>1592</v>
      </c>
      <c r="C517" s="5">
        <v>45811</v>
      </c>
      <c r="D517" s="5">
        <v>45813</v>
      </c>
      <c r="E517" s="9">
        <f t="shared" si="8"/>
        <v>2025</v>
      </c>
      <c r="F517" s="4" t="s">
        <v>39</v>
      </c>
      <c r="G517" s="4" t="s">
        <v>1593</v>
      </c>
      <c r="H517" s="4" t="s">
        <v>1594</v>
      </c>
      <c r="I517" s="4" t="s">
        <v>67</v>
      </c>
      <c r="J517" s="4" t="s">
        <v>145</v>
      </c>
      <c r="K517" s="4" t="s">
        <v>80</v>
      </c>
      <c r="L517" s="4" t="s">
        <v>22</v>
      </c>
      <c r="M517" s="4" t="s">
        <v>134</v>
      </c>
      <c r="N517" s="4">
        <v>451.95</v>
      </c>
      <c r="O517" s="4">
        <v>9</v>
      </c>
      <c r="P517" s="4">
        <v>0.1</v>
      </c>
      <c r="Q517" s="4">
        <v>55.55</v>
      </c>
    </row>
    <row r="518" spans="1:17" s="4" customFormat="1" ht="12" x14ac:dyDescent="0.3">
      <c r="A518" s="4">
        <v>517</v>
      </c>
      <c r="B518" s="4" t="s">
        <v>1595</v>
      </c>
      <c r="C518" s="5">
        <v>44616</v>
      </c>
      <c r="D518" s="5">
        <v>44621</v>
      </c>
      <c r="E518" s="9">
        <f t="shared" si="8"/>
        <v>2022</v>
      </c>
      <c r="F518" s="4" t="s">
        <v>59</v>
      </c>
      <c r="G518" s="4" t="s">
        <v>1596</v>
      </c>
      <c r="H518" s="4" t="s">
        <v>1597</v>
      </c>
      <c r="I518" s="4" t="s">
        <v>67</v>
      </c>
      <c r="J518" s="4" t="s">
        <v>145</v>
      </c>
      <c r="K518" s="4" t="s">
        <v>80</v>
      </c>
      <c r="L518" s="4" t="s">
        <v>29</v>
      </c>
      <c r="M518" s="4" t="s">
        <v>30</v>
      </c>
      <c r="N518" s="4">
        <v>146.34</v>
      </c>
      <c r="O518" s="4">
        <v>1</v>
      </c>
      <c r="P518" s="4">
        <v>0</v>
      </c>
      <c r="Q518" s="4">
        <v>39.58</v>
      </c>
    </row>
    <row r="519" spans="1:17" s="4" customFormat="1" ht="12" x14ac:dyDescent="0.3">
      <c r="A519" s="4">
        <v>518</v>
      </c>
      <c r="B519" s="4" t="s">
        <v>1598</v>
      </c>
      <c r="C519" s="5">
        <v>45591</v>
      </c>
      <c r="D519" s="5">
        <v>45593</v>
      </c>
      <c r="E519" s="9">
        <f t="shared" si="8"/>
        <v>2024</v>
      </c>
      <c r="F519" s="4" t="s">
        <v>25</v>
      </c>
      <c r="G519" s="4" t="s">
        <v>1599</v>
      </c>
      <c r="H519" s="4" t="s">
        <v>1600</v>
      </c>
      <c r="I519" s="4" t="s">
        <v>28</v>
      </c>
      <c r="J519" s="4" t="s">
        <v>34</v>
      </c>
      <c r="K519" s="4" t="s">
        <v>35</v>
      </c>
      <c r="L519" s="4" t="s">
        <v>36</v>
      </c>
      <c r="M519" s="4" t="s">
        <v>71</v>
      </c>
      <c r="N519" s="4">
        <v>1065.81</v>
      </c>
      <c r="O519" s="4">
        <v>7</v>
      </c>
      <c r="P519" s="4">
        <v>0.15</v>
      </c>
      <c r="Q519" s="4">
        <v>206.08</v>
      </c>
    </row>
    <row r="520" spans="1:17" s="4" customFormat="1" ht="12" x14ac:dyDescent="0.3">
      <c r="A520" s="4">
        <v>519</v>
      </c>
      <c r="B520" s="4" t="s">
        <v>1601</v>
      </c>
      <c r="C520" s="5">
        <v>45243</v>
      </c>
      <c r="D520" s="5">
        <v>45247</v>
      </c>
      <c r="E520" s="9">
        <f t="shared" si="8"/>
        <v>2023</v>
      </c>
      <c r="F520" s="4" t="s">
        <v>25</v>
      </c>
      <c r="G520" s="4" t="s">
        <v>1602</v>
      </c>
      <c r="H520" s="4" t="s">
        <v>1603</v>
      </c>
      <c r="I520" s="4" t="s">
        <v>20</v>
      </c>
      <c r="J520" s="4" t="s">
        <v>106</v>
      </c>
      <c r="K520" s="4" t="s">
        <v>106</v>
      </c>
      <c r="L520" s="4" t="s">
        <v>22</v>
      </c>
      <c r="M520" s="4" t="s">
        <v>23</v>
      </c>
      <c r="N520" s="4">
        <v>478.4</v>
      </c>
      <c r="O520" s="4">
        <v>3</v>
      </c>
      <c r="P520" s="4">
        <v>0.2</v>
      </c>
      <c r="Q520" s="4">
        <v>55.61</v>
      </c>
    </row>
    <row r="521" spans="1:17" s="4" customFormat="1" ht="12" x14ac:dyDescent="0.3">
      <c r="A521" s="4">
        <v>520</v>
      </c>
      <c r="B521" s="4" t="s">
        <v>1604</v>
      </c>
      <c r="C521" s="5">
        <v>44919</v>
      </c>
      <c r="D521" s="5">
        <v>44924</v>
      </c>
      <c r="E521" s="9">
        <f t="shared" si="8"/>
        <v>2022</v>
      </c>
      <c r="F521" s="4" t="s">
        <v>17</v>
      </c>
      <c r="G521" s="4" t="s">
        <v>1605</v>
      </c>
      <c r="H521" s="4" t="s">
        <v>1606</v>
      </c>
      <c r="I521" s="4" t="s">
        <v>67</v>
      </c>
      <c r="J521" s="4" t="s">
        <v>62</v>
      </c>
      <c r="K521" s="4" t="s">
        <v>63</v>
      </c>
      <c r="L521" s="4" t="s">
        <v>36</v>
      </c>
      <c r="M521" s="4" t="s">
        <v>118</v>
      </c>
      <c r="N521" s="4">
        <v>895.86</v>
      </c>
      <c r="O521" s="4">
        <v>6</v>
      </c>
      <c r="P521" s="4">
        <v>0.15</v>
      </c>
      <c r="Q521" s="4">
        <v>62.49</v>
      </c>
    </row>
    <row r="522" spans="1:17" s="4" customFormat="1" ht="12" x14ac:dyDescent="0.3">
      <c r="A522" s="4">
        <v>521</v>
      </c>
      <c r="B522" s="4" t="s">
        <v>1607</v>
      </c>
      <c r="C522" s="5">
        <v>45604</v>
      </c>
      <c r="D522" s="5">
        <v>45610</v>
      </c>
      <c r="E522" s="9">
        <f t="shared" si="8"/>
        <v>2024</v>
      </c>
      <c r="F522" s="4" t="s">
        <v>25</v>
      </c>
      <c r="G522" s="4" t="s">
        <v>1608</v>
      </c>
      <c r="H522" s="4" t="s">
        <v>1609</v>
      </c>
      <c r="I522" s="4" t="s">
        <v>20</v>
      </c>
      <c r="J522" s="4" t="s">
        <v>111</v>
      </c>
      <c r="K522" s="4" t="s">
        <v>111</v>
      </c>
      <c r="L522" s="4" t="s">
        <v>22</v>
      </c>
      <c r="M522" s="4" t="s">
        <v>75</v>
      </c>
      <c r="N522" s="4">
        <v>1179.79</v>
      </c>
      <c r="O522" s="4">
        <v>10</v>
      </c>
      <c r="P522" s="4">
        <v>0.1</v>
      </c>
      <c r="Q522" s="4">
        <v>274.24</v>
      </c>
    </row>
    <row r="523" spans="1:17" s="4" customFormat="1" ht="12" x14ac:dyDescent="0.3">
      <c r="A523" s="4">
        <v>522</v>
      </c>
      <c r="B523" s="4" t="s">
        <v>1610</v>
      </c>
      <c r="C523" s="5">
        <v>45010</v>
      </c>
      <c r="D523" s="5">
        <v>45014</v>
      </c>
      <c r="E523" s="9">
        <f t="shared" si="8"/>
        <v>2023</v>
      </c>
      <c r="F523" s="4" t="s">
        <v>59</v>
      </c>
      <c r="G523" s="4" t="s">
        <v>1611</v>
      </c>
      <c r="H523" s="4" t="s">
        <v>1612</v>
      </c>
      <c r="I523" s="4" t="s">
        <v>67</v>
      </c>
      <c r="J523" s="4" t="s">
        <v>21</v>
      </c>
      <c r="K523" s="4" t="s">
        <v>26647</v>
      </c>
      <c r="L523" s="4" t="s">
        <v>22</v>
      </c>
      <c r="M523" s="4" t="s">
        <v>134</v>
      </c>
      <c r="N523" s="4">
        <v>1371.95</v>
      </c>
      <c r="O523" s="4">
        <v>4</v>
      </c>
      <c r="P523" s="4">
        <v>0.1</v>
      </c>
      <c r="Q523" s="4">
        <v>217.49</v>
      </c>
    </row>
    <row r="524" spans="1:17" s="4" customFormat="1" ht="12" x14ac:dyDescent="0.3">
      <c r="A524" s="4">
        <v>523</v>
      </c>
      <c r="B524" s="4" t="s">
        <v>1613</v>
      </c>
      <c r="C524" s="5">
        <v>45178</v>
      </c>
      <c r="D524" s="5">
        <v>45185</v>
      </c>
      <c r="E524" s="9">
        <f t="shared" si="8"/>
        <v>2023</v>
      </c>
      <c r="F524" s="4" t="s">
        <v>59</v>
      </c>
      <c r="G524" s="4" t="s">
        <v>1614</v>
      </c>
      <c r="H524" s="4" t="s">
        <v>1615</v>
      </c>
      <c r="I524" s="4" t="s">
        <v>28</v>
      </c>
      <c r="J524" s="4" t="s">
        <v>42</v>
      </c>
      <c r="K524" s="4" t="s">
        <v>43</v>
      </c>
      <c r="L524" s="4" t="s">
        <v>22</v>
      </c>
      <c r="M524" s="4" t="s">
        <v>134</v>
      </c>
      <c r="N524" s="4">
        <v>219.28</v>
      </c>
      <c r="O524" s="4">
        <v>9</v>
      </c>
      <c r="P524" s="4">
        <v>0.15</v>
      </c>
      <c r="Q524" s="4">
        <v>29.67</v>
      </c>
    </row>
    <row r="525" spans="1:17" s="4" customFormat="1" ht="12" x14ac:dyDescent="0.3">
      <c r="A525" s="4">
        <v>524</v>
      </c>
      <c r="B525" s="4" t="s">
        <v>1616</v>
      </c>
      <c r="C525" s="5">
        <v>45415</v>
      </c>
      <c r="D525" s="5">
        <v>45419</v>
      </c>
      <c r="E525" s="9">
        <f t="shared" si="8"/>
        <v>2024</v>
      </c>
      <c r="F525" s="4" t="s">
        <v>59</v>
      </c>
      <c r="G525" s="4" t="s">
        <v>1617</v>
      </c>
      <c r="H525" s="4" t="s">
        <v>1618</v>
      </c>
      <c r="I525" s="4" t="s">
        <v>67</v>
      </c>
      <c r="J525" s="4" t="s">
        <v>145</v>
      </c>
      <c r="K525" s="4" t="s">
        <v>80</v>
      </c>
      <c r="L525" s="4" t="s">
        <v>22</v>
      </c>
      <c r="M525" s="4" t="s">
        <v>134</v>
      </c>
      <c r="N525" s="4">
        <v>1423.4</v>
      </c>
      <c r="O525" s="4">
        <v>1</v>
      </c>
      <c r="P525" s="4">
        <v>0.1</v>
      </c>
      <c r="Q525" s="4">
        <v>135.26</v>
      </c>
    </row>
    <row r="526" spans="1:17" s="4" customFormat="1" ht="12" x14ac:dyDescent="0.3">
      <c r="A526" s="4">
        <v>525</v>
      </c>
      <c r="B526" s="4" t="s">
        <v>1619</v>
      </c>
      <c r="C526" s="5">
        <v>44885</v>
      </c>
      <c r="D526" s="5">
        <v>44886</v>
      </c>
      <c r="E526" s="9">
        <f t="shared" si="8"/>
        <v>2022</v>
      </c>
      <c r="F526" s="4" t="s">
        <v>25</v>
      </c>
      <c r="G526" s="4" t="s">
        <v>1620</v>
      </c>
      <c r="H526" s="4" t="s">
        <v>1621</v>
      </c>
      <c r="I526" s="4" t="s">
        <v>67</v>
      </c>
      <c r="J526" s="4" t="s">
        <v>21</v>
      </c>
      <c r="K526" s="4" t="s">
        <v>26647</v>
      </c>
      <c r="L526" s="4" t="s">
        <v>29</v>
      </c>
      <c r="M526" s="4" t="s">
        <v>90</v>
      </c>
      <c r="N526" s="4">
        <v>1362.17</v>
      </c>
      <c r="O526" s="4">
        <v>4</v>
      </c>
      <c r="P526" s="4">
        <v>0.2</v>
      </c>
      <c r="Q526" s="4">
        <v>278.86</v>
      </c>
    </row>
    <row r="527" spans="1:17" s="4" customFormat="1" ht="12" x14ac:dyDescent="0.3">
      <c r="A527" s="4">
        <v>526</v>
      </c>
      <c r="B527" s="4" t="s">
        <v>1622</v>
      </c>
      <c r="C527" s="5">
        <v>45321</v>
      </c>
      <c r="D527" s="5">
        <v>45324</v>
      </c>
      <c r="E527" s="9">
        <f t="shared" si="8"/>
        <v>2024</v>
      </c>
      <c r="F527" s="4" t="s">
        <v>39</v>
      </c>
      <c r="G527" s="4" t="s">
        <v>1623</v>
      </c>
      <c r="H527" s="4" t="s">
        <v>1624</v>
      </c>
      <c r="I527" s="4" t="s">
        <v>67</v>
      </c>
      <c r="J527" s="4" t="s">
        <v>52</v>
      </c>
      <c r="K527" s="4" t="s">
        <v>53</v>
      </c>
      <c r="L527" s="4" t="s">
        <v>29</v>
      </c>
      <c r="M527" s="4" t="s">
        <v>48</v>
      </c>
      <c r="N527" s="4">
        <v>184.06</v>
      </c>
      <c r="O527" s="4">
        <v>6</v>
      </c>
      <c r="P527" s="4">
        <v>0.1</v>
      </c>
      <c r="Q527" s="4">
        <v>17.98</v>
      </c>
    </row>
    <row r="528" spans="1:17" s="4" customFormat="1" ht="12" x14ac:dyDescent="0.3">
      <c r="A528" s="4">
        <v>527</v>
      </c>
      <c r="B528" s="4" t="s">
        <v>1625</v>
      </c>
      <c r="C528" s="5">
        <v>44769</v>
      </c>
      <c r="D528" s="5">
        <v>44773</v>
      </c>
      <c r="E528" s="9">
        <f t="shared" si="8"/>
        <v>2022</v>
      </c>
      <c r="F528" s="4" t="s">
        <v>59</v>
      </c>
      <c r="G528" s="4" t="s">
        <v>1626</v>
      </c>
      <c r="H528" s="4" t="s">
        <v>1627</v>
      </c>
      <c r="I528" s="4" t="s">
        <v>28</v>
      </c>
      <c r="J528" s="4" t="s">
        <v>34</v>
      </c>
      <c r="K528" s="4" t="s">
        <v>35</v>
      </c>
      <c r="L528" s="4" t="s">
        <v>22</v>
      </c>
      <c r="M528" s="4" t="s">
        <v>23</v>
      </c>
      <c r="N528" s="4">
        <v>689.67</v>
      </c>
      <c r="O528" s="4">
        <v>4</v>
      </c>
      <c r="P528" s="4">
        <v>0.2</v>
      </c>
      <c r="Q528" s="4">
        <v>66.819999999999993</v>
      </c>
    </row>
    <row r="529" spans="1:17" s="4" customFormat="1" ht="12" x14ac:dyDescent="0.3">
      <c r="A529" s="4">
        <v>528</v>
      </c>
      <c r="B529" s="4" t="s">
        <v>1628</v>
      </c>
      <c r="C529" s="5">
        <v>45635</v>
      </c>
      <c r="D529" s="5">
        <v>45641</v>
      </c>
      <c r="E529" s="9">
        <f t="shared" si="8"/>
        <v>2024</v>
      </c>
      <c r="F529" s="4" t="s">
        <v>17</v>
      </c>
      <c r="G529" s="4" t="s">
        <v>1629</v>
      </c>
      <c r="H529" s="4" t="s">
        <v>1630</v>
      </c>
      <c r="I529" s="4" t="s">
        <v>67</v>
      </c>
      <c r="J529" s="4" t="s">
        <v>42</v>
      </c>
      <c r="K529" s="4" t="s">
        <v>43</v>
      </c>
      <c r="L529" s="4" t="s">
        <v>29</v>
      </c>
      <c r="M529" s="4" t="s">
        <v>90</v>
      </c>
      <c r="N529" s="4">
        <v>1267.08</v>
      </c>
      <c r="O529" s="4">
        <v>6</v>
      </c>
      <c r="P529" s="4">
        <v>0.15</v>
      </c>
      <c r="Q529" s="4">
        <v>162.47999999999999</v>
      </c>
    </row>
    <row r="530" spans="1:17" s="4" customFormat="1" ht="12" x14ac:dyDescent="0.3">
      <c r="A530" s="4">
        <v>529</v>
      </c>
      <c r="B530" s="4" t="s">
        <v>1631</v>
      </c>
      <c r="C530" s="5">
        <v>45165</v>
      </c>
      <c r="D530" s="5">
        <v>45170</v>
      </c>
      <c r="E530" s="9">
        <f t="shared" si="8"/>
        <v>2023</v>
      </c>
      <c r="F530" s="4" t="s">
        <v>39</v>
      </c>
      <c r="G530" s="4" t="s">
        <v>1632</v>
      </c>
      <c r="H530" s="4" t="s">
        <v>1633</v>
      </c>
      <c r="I530" s="4" t="s">
        <v>67</v>
      </c>
      <c r="J530" s="4" t="s">
        <v>79</v>
      </c>
      <c r="K530" s="4" t="s">
        <v>80</v>
      </c>
      <c r="L530" s="4" t="s">
        <v>36</v>
      </c>
      <c r="M530" s="4" t="s">
        <v>37</v>
      </c>
      <c r="N530" s="4">
        <v>148.16999999999999</v>
      </c>
      <c r="O530" s="4">
        <v>1</v>
      </c>
      <c r="P530" s="4">
        <v>0</v>
      </c>
      <c r="Q530" s="4">
        <v>29</v>
      </c>
    </row>
    <row r="531" spans="1:17" s="4" customFormat="1" ht="12" x14ac:dyDescent="0.3">
      <c r="A531" s="4">
        <v>530</v>
      </c>
      <c r="B531" s="4" t="s">
        <v>1634</v>
      </c>
      <c r="C531" s="5">
        <v>44688</v>
      </c>
      <c r="D531" s="5">
        <v>44693</v>
      </c>
      <c r="E531" s="9">
        <f t="shared" si="8"/>
        <v>2022</v>
      </c>
      <c r="F531" s="4" t="s">
        <v>17</v>
      </c>
      <c r="G531" s="4" t="s">
        <v>1635</v>
      </c>
      <c r="H531" s="4" t="s">
        <v>1636</v>
      </c>
      <c r="I531" s="4" t="s">
        <v>20</v>
      </c>
      <c r="J531" s="4" t="s">
        <v>42</v>
      </c>
      <c r="K531" s="4" t="s">
        <v>43</v>
      </c>
      <c r="L531" s="4" t="s">
        <v>22</v>
      </c>
      <c r="M531" s="4" t="s">
        <v>75</v>
      </c>
      <c r="N531" s="4">
        <v>825.32</v>
      </c>
      <c r="O531" s="4">
        <v>6</v>
      </c>
      <c r="P531" s="4">
        <v>0.2</v>
      </c>
      <c r="Q531" s="4">
        <v>42.93</v>
      </c>
    </row>
    <row r="532" spans="1:17" s="4" customFormat="1" ht="12" x14ac:dyDescent="0.3">
      <c r="A532" s="4">
        <v>531</v>
      </c>
      <c r="B532" s="4" t="s">
        <v>1637</v>
      </c>
      <c r="C532" s="5">
        <v>45213</v>
      </c>
      <c r="D532" s="5">
        <v>45220</v>
      </c>
      <c r="E532" s="9">
        <f t="shared" si="8"/>
        <v>2023</v>
      </c>
      <c r="F532" s="4" t="s">
        <v>25</v>
      </c>
      <c r="G532" s="4" t="s">
        <v>1638</v>
      </c>
      <c r="H532" s="4" t="s">
        <v>1639</v>
      </c>
      <c r="I532" s="4" t="s">
        <v>20</v>
      </c>
      <c r="J532" s="4" t="s">
        <v>34</v>
      </c>
      <c r="K532" s="4" t="s">
        <v>35</v>
      </c>
      <c r="L532" s="4" t="s">
        <v>22</v>
      </c>
      <c r="M532" s="4" t="s">
        <v>54</v>
      </c>
      <c r="N532" s="4">
        <v>196.03</v>
      </c>
      <c r="O532" s="4">
        <v>4</v>
      </c>
      <c r="P532" s="4">
        <v>0.2</v>
      </c>
      <c r="Q532" s="4">
        <v>0.36</v>
      </c>
    </row>
    <row r="533" spans="1:17" s="4" customFormat="1" ht="12" x14ac:dyDescent="0.3">
      <c r="A533" s="4">
        <v>532</v>
      </c>
      <c r="B533" s="4" t="s">
        <v>1640</v>
      </c>
      <c r="C533" s="5">
        <v>44939</v>
      </c>
      <c r="D533" s="5">
        <v>44941</v>
      </c>
      <c r="E533" s="9">
        <f t="shared" si="8"/>
        <v>2023</v>
      </c>
      <c r="F533" s="4" t="s">
        <v>25</v>
      </c>
      <c r="G533" s="4" t="s">
        <v>1641</v>
      </c>
      <c r="H533" s="4" t="s">
        <v>1642</v>
      </c>
      <c r="I533" s="4" t="s">
        <v>67</v>
      </c>
      <c r="J533" s="4" t="s">
        <v>21</v>
      </c>
      <c r="K533" s="4" t="s">
        <v>26647</v>
      </c>
      <c r="L533" s="4" t="s">
        <v>29</v>
      </c>
      <c r="M533" s="4" t="s">
        <v>48</v>
      </c>
      <c r="N533" s="4">
        <v>568.28</v>
      </c>
      <c r="O533" s="4">
        <v>8</v>
      </c>
      <c r="P533" s="4">
        <v>0</v>
      </c>
      <c r="Q533" s="4">
        <v>23.26</v>
      </c>
    </row>
    <row r="534" spans="1:17" s="4" customFormat="1" ht="12" x14ac:dyDescent="0.3">
      <c r="A534" s="4">
        <v>533</v>
      </c>
      <c r="B534" s="4" t="s">
        <v>1643</v>
      </c>
      <c r="C534" s="5">
        <v>45655</v>
      </c>
      <c r="D534" s="5">
        <v>45659</v>
      </c>
      <c r="E534" s="9">
        <f t="shared" si="8"/>
        <v>2025</v>
      </c>
      <c r="F534" s="4" t="s">
        <v>25</v>
      </c>
      <c r="G534" s="4" t="s">
        <v>1644</v>
      </c>
      <c r="H534" s="4" t="s">
        <v>1645</v>
      </c>
      <c r="I534" s="4" t="s">
        <v>20</v>
      </c>
      <c r="J534" s="4" t="s">
        <v>145</v>
      </c>
      <c r="K534" s="4" t="s">
        <v>80</v>
      </c>
      <c r="L534" s="4" t="s">
        <v>29</v>
      </c>
      <c r="M534" s="4" t="s">
        <v>30</v>
      </c>
      <c r="N534" s="4">
        <v>799.13</v>
      </c>
      <c r="O534" s="4">
        <v>1</v>
      </c>
      <c r="P534" s="4">
        <v>0.2</v>
      </c>
      <c r="Q534" s="4">
        <v>149</v>
      </c>
    </row>
    <row r="535" spans="1:17" s="4" customFormat="1" ht="12" x14ac:dyDescent="0.3">
      <c r="A535" s="4">
        <v>534</v>
      </c>
      <c r="B535" s="4" t="s">
        <v>1646</v>
      </c>
      <c r="C535" s="5">
        <v>45545</v>
      </c>
      <c r="D535" s="5">
        <v>45546</v>
      </c>
      <c r="E535" s="9">
        <f t="shared" si="8"/>
        <v>2024</v>
      </c>
      <c r="F535" s="4" t="s">
        <v>59</v>
      </c>
      <c r="G535" s="4" t="s">
        <v>1647</v>
      </c>
      <c r="H535" s="4" t="s">
        <v>1648</v>
      </c>
      <c r="I535" s="4" t="s">
        <v>67</v>
      </c>
      <c r="J535" s="4" t="s">
        <v>52</v>
      </c>
      <c r="K535" s="4" t="s">
        <v>53</v>
      </c>
      <c r="L535" s="4" t="s">
        <v>36</v>
      </c>
      <c r="M535" s="4" t="s">
        <v>71</v>
      </c>
      <c r="N535" s="4">
        <v>1220.1300000000001</v>
      </c>
      <c r="O535" s="4">
        <v>3</v>
      </c>
      <c r="P535" s="4">
        <v>0.1</v>
      </c>
      <c r="Q535" s="4">
        <v>29.75</v>
      </c>
    </row>
    <row r="536" spans="1:17" s="4" customFormat="1" ht="12" x14ac:dyDescent="0.3">
      <c r="A536" s="4">
        <v>535</v>
      </c>
      <c r="B536" s="4" t="s">
        <v>1649</v>
      </c>
      <c r="C536" s="5">
        <v>44456</v>
      </c>
      <c r="D536" s="5">
        <v>44462</v>
      </c>
      <c r="E536" s="9">
        <f t="shared" si="8"/>
        <v>2021</v>
      </c>
      <c r="F536" s="4" t="s">
        <v>39</v>
      </c>
      <c r="G536" s="4" t="s">
        <v>1650</v>
      </c>
      <c r="H536" s="4" t="s">
        <v>1651</v>
      </c>
      <c r="I536" s="4" t="s">
        <v>28</v>
      </c>
      <c r="J536" s="4" t="s">
        <v>79</v>
      </c>
      <c r="K536" s="4" t="s">
        <v>80</v>
      </c>
      <c r="L536" s="4" t="s">
        <v>22</v>
      </c>
      <c r="M536" s="4" t="s">
        <v>134</v>
      </c>
      <c r="N536" s="4">
        <v>498.19</v>
      </c>
      <c r="O536" s="4">
        <v>3</v>
      </c>
      <c r="P536" s="4">
        <v>0.15</v>
      </c>
      <c r="Q536" s="4">
        <v>14.71</v>
      </c>
    </row>
    <row r="537" spans="1:17" s="4" customFormat="1" ht="12" x14ac:dyDescent="0.3">
      <c r="A537" s="4">
        <v>536</v>
      </c>
      <c r="B537" s="4" t="s">
        <v>1652</v>
      </c>
      <c r="C537" s="5">
        <v>44967</v>
      </c>
      <c r="D537" s="5">
        <v>44970</v>
      </c>
      <c r="E537" s="9">
        <f t="shared" si="8"/>
        <v>2023</v>
      </c>
      <c r="F537" s="4" t="s">
        <v>25</v>
      </c>
      <c r="G537" s="4" t="s">
        <v>1653</v>
      </c>
      <c r="H537" s="4" t="s">
        <v>1654</v>
      </c>
      <c r="I537" s="4" t="s">
        <v>20</v>
      </c>
      <c r="J537" s="4" t="s">
        <v>145</v>
      </c>
      <c r="K537" s="4" t="s">
        <v>80</v>
      </c>
      <c r="L537" s="4" t="s">
        <v>36</v>
      </c>
      <c r="M537" s="4" t="s">
        <v>37</v>
      </c>
      <c r="N537" s="4">
        <v>1245.78</v>
      </c>
      <c r="O537" s="4">
        <v>5</v>
      </c>
      <c r="P537" s="4">
        <v>0.15</v>
      </c>
      <c r="Q537" s="4">
        <v>86.44</v>
      </c>
    </row>
    <row r="538" spans="1:17" s="4" customFormat="1" ht="12" x14ac:dyDescent="0.3">
      <c r="A538" s="4">
        <v>537</v>
      </c>
      <c r="B538" s="4" t="s">
        <v>1655</v>
      </c>
      <c r="C538" s="5">
        <v>45419</v>
      </c>
      <c r="D538" s="5">
        <v>45420</v>
      </c>
      <c r="E538" s="9">
        <f t="shared" si="8"/>
        <v>2024</v>
      </c>
      <c r="F538" s="4" t="s">
        <v>39</v>
      </c>
      <c r="G538" s="4" t="s">
        <v>1656</v>
      </c>
      <c r="H538" s="4" t="s">
        <v>1657</v>
      </c>
      <c r="I538" s="4" t="s">
        <v>28</v>
      </c>
      <c r="J538" s="4" t="s">
        <v>47</v>
      </c>
      <c r="K538" s="4" t="s">
        <v>47</v>
      </c>
      <c r="L538" s="4" t="s">
        <v>36</v>
      </c>
      <c r="M538" s="4" t="s">
        <v>71</v>
      </c>
      <c r="N538" s="4">
        <v>890.01</v>
      </c>
      <c r="O538" s="4">
        <v>5</v>
      </c>
      <c r="P538" s="4">
        <v>0.15</v>
      </c>
      <c r="Q538" s="4">
        <v>183.9</v>
      </c>
    </row>
    <row r="539" spans="1:17" s="4" customFormat="1" ht="12" x14ac:dyDescent="0.3">
      <c r="A539" s="4">
        <v>538</v>
      </c>
      <c r="B539" s="4" t="s">
        <v>1658</v>
      </c>
      <c r="C539" s="5">
        <v>45221</v>
      </c>
      <c r="D539" s="5">
        <v>45228</v>
      </c>
      <c r="E539" s="9">
        <f t="shared" si="8"/>
        <v>2023</v>
      </c>
      <c r="F539" s="4" t="s">
        <v>39</v>
      </c>
      <c r="G539" s="4" t="s">
        <v>1659</v>
      </c>
      <c r="H539" s="4" t="s">
        <v>1660</v>
      </c>
      <c r="I539" s="4" t="s">
        <v>20</v>
      </c>
      <c r="J539" s="4" t="s">
        <v>21</v>
      </c>
      <c r="K539" s="4" t="s">
        <v>26647</v>
      </c>
      <c r="L539" s="4" t="s">
        <v>22</v>
      </c>
      <c r="M539" s="4" t="s">
        <v>75</v>
      </c>
      <c r="N539" s="4">
        <v>1474.98</v>
      </c>
      <c r="O539" s="4">
        <v>6</v>
      </c>
      <c r="P539" s="4">
        <v>0.15</v>
      </c>
      <c r="Q539" s="4">
        <v>238.35</v>
      </c>
    </row>
    <row r="540" spans="1:17" s="4" customFormat="1" ht="12" x14ac:dyDescent="0.3">
      <c r="A540" s="4">
        <v>539</v>
      </c>
      <c r="B540" s="4" t="s">
        <v>1661</v>
      </c>
      <c r="C540" s="5">
        <v>45708</v>
      </c>
      <c r="D540" s="5">
        <v>45715</v>
      </c>
      <c r="E540" s="9">
        <f t="shared" si="8"/>
        <v>2025</v>
      </c>
      <c r="F540" s="4" t="s">
        <v>25</v>
      </c>
      <c r="G540" s="4" t="s">
        <v>1662</v>
      </c>
      <c r="H540" s="4" t="s">
        <v>1663</v>
      </c>
      <c r="I540" s="4" t="s">
        <v>20</v>
      </c>
      <c r="J540" s="4" t="s">
        <v>79</v>
      </c>
      <c r="K540" s="4" t="s">
        <v>80</v>
      </c>
      <c r="L540" s="4" t="s">
        <v>29</v>
      </c>
      <c r="M540" s="4" t="s">
        <v>48</v>
      </c>
      <c r="N540" s="4">
        <v>33.89</v>
      </c>
      <c r="O540" s="4">
        <v>1</v>
      </c>
      <c r="P540" s="4">
        <v>0.1</v>
      </c>
      <c r="Q540" s="4">
        <v>2.72</v>
      </c>
    </row>
    <row r="541" spans="1:17" s="4" customFormat="1" ht="12" x14ac:dyDescent="0.3">
      <c r="A541" s="4">
        <v>540</v>
      </c>
      <c r="B541" s="4" t="s">
        <v>1664</v>
      </c>
      <c r="C541" s="5">
        <v>44757</v>
      </c>
      <c r="D541" s="5">
        <v>44762</v>
      </c>
      <c r="E541" s="9">
        <f t="shared" si="8"/>
        <v>2022</v>
      </c>
      <c r="F541" s="4" t="s">
        <v>39</v>
      </c>
      <c r="G541" s="4" t="s">
        <v>1665</v>
      </c>
      <c r="H541" s="4" t="s">
        <v>1666</v>
      </c>
      <c r="I541" s="4" t="s">
        <v>67</v>
      </c>
      <c r="J541" s="4" t="s">
        <v>21</v>
      </c>
      <c r="K541" s="4" t="s">
        <v>26647</v>
      </c>
      <c r="L541" s="4" t="s">
        <v>36</v>
      </c>
      <c r="M541" s="4" t="s">
        <v>118</v>
      </c>
      <c r="N541" s="4">
        <v>944.8</v>
      </c>
      <c r="O541" s="4">
        <v>10</v>
      </c>
      <c r="P541" s="4">
        <v>0.2</v>
      </c>
      <c r="Q541" s="4">
        <v>67.819999999999993</v>
      </c>
    </row>
    <row r="542" spans="1:17" s="4" customFormat="1" ht="12" x14ac:dyDescent="0.3">
      <c r="A542" s="4">
        <v>541</v>
      </c>
      <c r="B542" s="4" t="s">
        <v>1667</v>
      </c>
      <c r="C542" s="5">
        <v>45523</v>
      </c>
      <c r="D542" s="5">
        <v>45527</v>
      </c>
      <c r="E542" s="9">
        <f t="shared" si="8"/>
        <v>2024</v>
      </c>
      <c r="F542" s="4" t="s">
        <v>59</v>
      </c>
      <c r="G542" s="4" t="s">
        <v>1668</v>
      </c>
      <c r="H542" s="4" t="s">
        <v>1669</v>
      </c>
      <c r="I542" s="4" t="s">
        <v>20</v>
      </c>
      <c r="J542" s="4" t="s">
        <v>47</v>
      </c>
      <c r="K542" s="4" t="s">
        <v>47</v>
      </c>
      <c r="L542" s="4" t="s">
        <v>36</v>
      </c>
      <c r="M542" s="4" t="s">
        <v>71</v>
      </c>
      <c r="N542" s="4">
        <v>888.83</v>
      </c>
      <c r="O542" s="4">
        <v>10</v>
      </c>
      <c r="P542" s="4">
        <v>0.15</v>
      </c>
      <c r="Q542" s="4">
        <v>46.54</v>
      </c>
    </row>
    <row r="543" spans="1:17" s="4" customFormat="1" ht="12" x14ac:dyDescent="0.3">
      <c r="A543" s="4">
        <v>542</v>
      </c>
      <c r="B543" s="4" t="s">
        <v>1670</v>
      </c>
      <c r="C543" s="5">
        <v>45232</v>
      </c>
      <c r="D543" s="5">
        <v>45235</v>
      </c>
      <c r="E543" s="9">
        <f t="shared" si="8"/>
        <v>2023</v>
      </c>
      <c r="F543" s="4" t="s">
        <v>59</v>
      </c>
      <c r="G543" s="4" t="s">
        <v>1671</v>
      </c>
      <c r="H543" s="4" t="s">
        <v>1672</v>
      </c>
      <c r="I543" s="4" t="s">
        <v>28</v>
      </c>
      <c r="J543" s="4" t="s">
        <v>106</v>
      </c>
      <c r="K543" s="4" t="s">
        <v>106</v>
      </c>
      <c r="L543" s="4" t="s">
        <v>36</v>
      </c>
      <c r="M543" s="4" t="s">
        <v>37</v>
      </c>
      <c r="N543" s="4">
        <v>711.05</v>
      </c>
      <c r="O543" s="4">
        <v>2</v>
      </c>
      <c r="P543" s="4">
        <v>0.2</v>
      </c>
      <c r="Q543" s="4">
        <v>68.88</v>
      </c>
    </row>
    <row r="544" spans="1:17" s="4" customFormat="1" ht="12" x14ac:dyDescent="0.3">
      <c r="A544" s="4">
        <v>543</v>
      </c>
      <c r="B544" s="4" t="s">
        <v>1673</v>
      </c>
      <c r="C544" s="5">
        <v>45539</v>
      </c>
      <c r="D544" s="5">
        <v>45542</v>
      </c>
      <c r="E544" s="9">
        <f t="shared" si="8"/>
        <v>2024</v>
      </c>
      <c r="F544" s="4" t="s">
        <v>17</v>
      </c>
      <c r="G544" s="4" t="s">
        <v>1674</v>
      </c>
      <c r="H544" s="4" t="s">
        <v>1675</v>
      </c>
      <c r="I544" s="4" t="s">
        <v>20</v>
      </c>
      <c r="J544" s="4" t="s">
        <v>62</v>
      </c>
      <c r="K544" s="4" t="s">
        <v>63</v>
      </c>
      <c r="L544" s="4" t="s">
        <v>22</v>
      </c>
      <c r="M544" s="4" t="s">
        <v>23</v>
      </c>
      <c r="N544" s="4">
        <v>1025.17</v>
      </c>
      <c r="O544" s="4">
        <v>5</v>
      </c>
      <c r="P544" s="4">
        <v>0.15</v>
      </c>
      <c r="Q544" s="4">
        <v>142.11000000000001</v>
      </c>
    </row>
    <row r="545" spans="1:17" s="4" customFormat="1" ht="12" x14ac:dyDescent="0.3">
      <c r="A545" s="4">
        <v>544</v>
      </c>
      <c r="B545" s="4" t="s">
        <v>1676</v>
      </c>
      <c r="C545" s="5">
        <v>44481</v>
      </c>
      <c r="D545" s="5">
        <v>44487</v>
      </c>
      <c r="E545" s="9">
        <f t="shared" si="8"/>
        <v>2021</v>
      </c>
      <c r="F545" s="4" t="s">
        <v>39</v>
      </c>
      <c r="G545" s="4" t="s">
        <v>1677</v>
      </c>
      <c r="H545" s="4" t="s">
        <v>1678</v>
      </c>
      <c r="I545" s="4" t="s">
        <v>28</v>
      </c>
      <c r="J545" s="4" t="s">
        <v>34</v>
      </c>
      <c r="K545" s="4" t="s">
        <v>35</v>
      </c>
      <c r="L545" s="4" t="s">
        <v>22</v>
      </c>
      <c r="M545" s="4" t="s">
        <v>75</v>
      </c>
      <c r="N545" s="4">
        <v>745.22</v>
      </c>
      <c r="O545" s="4">
        <v>4</v>
      </c>
      <c r="P545" s="4">
        <v>0.15</v>
      </c>
      <c r="Q545" s="4">
        <v>158.47999999999999</v>
      </c>
    </row>
    <row r="546" spans="1:17" s="4" customFormat="1" ht="12" x14ac:dyDescent="0.3">
      <c r="A546" s="4">
        <v>545</v>
      </c>
      <c r="B546" s="4" t="s">
        <v>1679</v>
      </c>
      <c r="C546" s="5">
        <v>44439</v>
      </c>
      <c r="D546" s="5">
        <v>44443</v>
      </c>
      <c r="E546" s="9">
        <f t="shared" si="8"/>
        <v>2021</v>
      </c>
      <c r="F546" s="4" t="s">
        <v>17</v>
      </c>
      <c r="G546" s="4" t="s">
        <v>1680</v>
      </c>
      <c r="H546" s="4" t="s">
        <v>1681</v>
      </c>
      <c r="I546" s="4" t="s">
        <v>20</v>
      </c>
      <c r="J546" s="4" t="s">
        <v>34</v>
      </c>
      <c r="K546" s="4" t="s">
        <v>35</v>
      </c>
      <c r="L546" s="4" t="s">
        <v>22</v>
      </c>
      <c r="M546" s="4" t="s">
        <v>23</v>
      </c>
      <c r="N546" s="4">
        <v>768.08</v>
      </c>
      <c r="O546" s="4">
        <v>6</v>
      </c>
      <c r="P546" s="4">
        <v>0</v>
      </c>
      <c r="Q546" s="4">
        <v>19.77</v>
      </c>
    </row>
    <row r="547" spans="1:17" s="4" customFormat="1" ht="12" x14ac:dyDescent="0.3">
      <c r="A547" s="4">
        <v>546</v>
      </c>
      <c r="B547" s="4" t="s">
        <v>1682</v>
      </c>
      <c r="C547" s="5">
        <v>45366</v>
      </c>
      <c r="D547" s="5">
        <v>45373</v>
      </c>
      <c r="E547" s="9">
        <f t="shared" si="8"/>
        <v>2024</v>
      </c>
      <c r="F547" s="4" t="s">
        <v>59</v>
      </c>
      <c r="G547" s="4" t="s">
        <v>1683</v>
      </c>
      <c r="H547" s="4" t="s">
        <v>1684</v>
      </c>
      <c r="I547" s="4" t="s">
        <v>28</v>
      </c>
      <c r="J547" s="4" t="s">
        <v>34</v>
      </c>
      <c r="K547" s="4" t="s">
        <v>35</v>
      </c>
      <c r="L547" s="4" t="s">
        <v>22</v>
      </c>
      <c r="M547" s="4" t="s">
        <v>54</v>
      </c>
      <c r="N547" s="4">
        <v>685.41</v>
      </c>
      <c r="O547" s="4">
        <v>1</v>
      </c>
      <c r="P547" s="4">
        <v>0.1</v>
      </c>
      <c r="Q547" s="4">
        <v>139.56</v>
      </c>
    </row>
    <row r="548" spans="1:17" s="4" customFormat="1" ht="12" x14ac:dyDescent="0.3">
      <c r="A548" s="4">
        <v>547</v>
      </c>
      <c r="B548" s="4" t="s">
        <v>1685</v>
      </c>
      <c r="C548" s="5">
        <v>45734</v>
      </c>
      <c r="D548" s="5">
        <v>45736</v>
      </c>
      <c r="E548" s="9">
        <f t="shared" si="8"/>
        <v>2025</v>
      </c>
      <c r="F548" s="4" t="s">
        <v>25</v>
      </c>
      <c r="G548" s="4" t="s">
        <v>1686</v>
      </c>
      <c r="H548" s="4" t="s">
        <v>1687</v>
      </c>
      <c r="I548" s="4" t="s">
        <v>67</v>
      </c>
      <c r="J548" s="4" t="s">
        <v>106</v>
      </c>
      <c r="K548" s="4" t="s">
        <v>106</v>
      </c>
      <c r="L548" s="4" t="s">
        <v>36</v>
      </c>
      <c r="M548" s="4" t="s">
        <v>37</v>
      </c>
      <c r="N548" s="4">
        <v>1296.6300000000001</v>
      </c>
      <c r="O548" s="4">
        <v>3</v>
      </c>
      <c r="P548" s="4">
        <v>0</v>
      </c>
      <c r="Q548" s="4">
        <v>140.63</v>
      </c>
    </row>
    <row r="549" spans="1:17" s="4" customFormat="1" ht="12" x14ac:dyDescent="0.3">
      <c r="A549" s="4">
        <v>548</v>
      </c>
      <c r="B549" s="4" t="s">
        <v>1688</v>
      </c>
      <c r="C549" s="5">
        <v>44602</v>
      </c>
      <c r="D549" s="5">
        <v>44607</v>
      </c>
      <c r="E549" s="9">
        <f t="shared" si="8"/>
        <v>2022</v>
      </c>
      <c r="F549" s="4" t="s">
        <v>59</v>
      </c>
      <c r="G549" s="4" t="s">
        <v>1689</v>
      </c>
      <c r="H549" s="4" t="s">
        <v>1690</v>
      </c>
      <c r="I549" s="4" t="s">
        <v>67</v>
      </c>
      <c r="J549" s="4" t="s">
        <v>79</v>
      </c>
      <c r="K549" s="4" t="s">
        <v>80</v>
      </c>
      <c r="L549" s="4" t="s">
        <v>36</v>
      </c>
      <c r="M549" s="4" t="s">
        <v>37</v>
      </c>
      <c r="N549" s="4">
        <v>173.07</v>
      </c>
      <c r="O549" s="4">
        <v>5</v>
      </c>
      <c r="P549" s="4">
        <v>0.2</v>
      </c>
      <c r="Q549" s="4">
        <v>10.65</v>
      </c>
    </row>
    <row r="550" spans="1:17" s="4" customFormat="1" ht="12" x14ac:dyDescent="0.3">
      <c r="A550" s="4">
        <v>549</v>
      </c>
      <c r="B550" s="4" t="s">
        <v>1691</v>
      </c>
      <c r="C550" s="5">
        <v>44925</v>
      </c>
      <c r="D550" s="5">
        <v>44932</v>
      </c>
      <c r="E550" s="9">
        <f t="shared" si="8"/>
        <v>2023</v>
      </c>
      <c r="F550" s="4" t="s">
        <v>17</v>
      </c>
      <c r="G550" s="4" t="s">
        <v>1692</v>
      </c>
      <c r="H550" s="4" t="s">
        <v>1693</v>
      </c>
      <c r="I550" s="4" t="s">
        <v>67</v>
      </c>
      <c r="J550" s="4" t="s">
        <v>52</v>
      </c>
      <c r="K550" s="4" t="s">
        <v>53</v>
      </c>
      <c r="L550" s="4" t="s">
        <v>29</v>
      </c>
      <c r="M550" s="4" t="s">
        <v>107</v>
      </c>
      <c r="N550" s="4">
        <v>957.49</v>
      </c>
      <c r="O550" s="4">
        <v>1</v>
      </c>
      <c r="P550" s="4">
        <v>0.2</v>
      </c>
      <c r="Q550" s="4">
        <v>81.540000000000006</v>
      </c>
    </row>
    <row r="551" spans="1:17" s="4" customFormat="1" ht="12" x14ac:dyDescent="0.3">
      <c r="A551" s="4">
        <v>550</v>
      </c>
      <c r="B551" s="4" t="s">
        <v>1694</v>
      </c>
      <c r="C551" s="5">
        <v>44802</v>
      </c>
      <c r="D551" s="5">
        <v>44805</v>
      </c>
      <c r="E551" s="9">
        <f t="shared" si="8"/>
        <v>2022</v>
      </c>
      <c r="F551" s="4" t="s">
        <v>39</v>
      </c>
      <c r="G551" s="4" t="s">
        <v>1695</v>
      </c>
      <c r="H551" s="4" t="s">
        <v>1696</v>
      </c>
      <c r="I551" s="4" t="s">
        <v>28</v>
      </c>
      <c r="J551" s="4" t="s">
        <v>21</v>
      </c>
      <c r="K551" s="4" t="s">
        <v>26647</v>
      </c>
      <c r="L551" s="4" t="s">
        <v>29</v>
      </c>
      <c r="M551" s="4" t="s">
        <v>90</v>
      </c>
      <c r="N551" s="4">
        <v>402.54</v>
      </c>
      <c r="O551" s="4">
        <v>1</v>
      </c>
      <c r="P551" s="4">
        <v>0</v>
      </c>
      <c r="Q551" s="4">
        <v>71.55</v>
      </c>
    </row>
    <row r="552" spans="1:17" s="4" customFormat="1" ht="12" x14ac:dyDescent="0.3">
      <c r="A552" s="4">
        <v>551</v>
      </c>
      <c r="B552" s="4" t="s">
        <v>1697</v>
      </c>
      <c r="C552" s="5">
        <v>44410</v>
      </c>
      <c r="D552" s="5">
        <v>44412</v>
      </c>
      <c r="E552" s="9">
        <f t="shared" si="8"/>
        <v>2021</v>
      </c>
      <c r="F552" s="4" t="s">
        <v>59</v>
      </c>
      <c r="G552" s="4" t="s">
        <v>1698</v>
      </c>
      <c r="H552" s="4" t="s">
        <v>1699</v>
      </c>
      <c r="I552" s="4" t="s">
        <v>20</v>
      </c>
      <c r="J552" s="4" t="s">
        <v>106</v>
      </c>
      <c r="K552" s="4" t="s">
        <v>106</v>
      </c>
      <c r="L552" s="4" t="s">
        <v>36</v>
      </c>
      <c r="M552" s="4" t="s">
        <v>37</v>
      </c>
      <c r="N552" s="4">
        <v>987.84</v>
      </c>
      <c r="O552" s="4">
        <v>6</v>
      </c>
      <c r="P552" s="4">
        <v>0</v>
      </c>
      <c r="Q552" s="4">
        <v>231.34</v>
      </c>
    </row>
    <row r="553" spans="1:17" s="4" customFormat="1" ht="12" x14ac:dyDescent="0.3">
      <c r="A553" s="4">
        <v>552</v>
      </c>
      <c r="B553" s="4" t="s">
        <v>1700</v>
      </c>
      <c r="C553" s="5">
        <v>45620</v>
      </c>
      <c r="D553" s="5">
        <v>45622</v>
      </c>
      <c r="E553" s="9">
        <f t="shared" si="8"/>
        <v>2024</v>
      </c>
      <c r="F553" s="4" t="s">
        <v>25</v>
      </c>
      <c r="G553" s="4" t="s">
        <v>1701</v>
      </c>
      <c r="H553" s="4" t="s">
        <v>1702</v>
      </c>
      <c r="I553" s="4" t="s">
        <v>20</v>
      </c>
      <c r="J553" s="4" t="s">
        <v>62</v>
      </c>
      <c r="K553" s="4" t="s">
        <v>63</v>
      </c>
      <c r="L553" s="4" t="s">
        <v>36</v>
      </c>
      <c r="M553" s="4" t="s">
        <v>71</v>
      </c>
      <c r="N553" s="4">
        <v>616.91999999999996</v>
      </c>
      <c r="O553" s="4">
        <v>3</v>
      </c>
      <c r="P553" s="4">
        <v>0.2</v>
      </c>
      <c r="Q553" s="4">
        <v>26.46</v>
      </c>
    </row>
    <row r="554" spans="1:17" s="4" customFormat="1" ht="12" x14ac:dyDescent="0.3">
      <c r="A554" s="4">
        <v>553</v>
      </c>
      <c r="B554" s="4" t="s">
        <v>1703</v>
      </c>
      <c r="C554" s="5">
        <v>45060</v>
      </c>
      <c r="D554" s="5">
        <v>45066</v>
      </c>
      <c r="E554" s="9">
        <f t="shared" si="8"/>
        <v>2023</v>
      </c>
      <c r="F554" s="4" t="s">
        <v>17</v>
      </c>
      <c r="G554" s="4" t="s">
        <v>1704</v>
      </c>
      <c r="H554" s="4" t="s">
        <v>1705</v>
      </c>
      <c r="I554" s="4" t="s">
        <v>20</v>
      </c>
      <c r="J554" s="4" t="s">
        <v>52</v>
      </c>
      <c r="K554" s="4" t="s">
        <v>53</v>
      </c>
      <c r="L554" s="4" t="s">
        <v>36</v>
      </c>
      <c r="M554" s="4" t="s">
        <v>71</v>
      </c>
      <c r="N554" s="4">
        <v>251.63</v>
      </c>
      <c r="O554" s="4">
        <v>8</v>
      </c>
      <c r="P554" s="4">
        <v>0.2</v>
      </c>
      <c r="Q554" s="4">
        <v>15.89</v>
      </c>
    </row>
    <row r="555" spans="1:17" s="4" customFormat="1" ht="12" x14ac:dyDescent="0.3">
      <c r="A555" s="4">
        <v>554</v>
      </c>
      <c r="B555" s="4" t="s">
        <v>1706</v>
      </c>
      <c r="C555" s="5">
        <v>45115</v>
      </c>
      <c r="D555" s="5">
        <v>45120</v>
      </c>
      <c r="E555" s="9">
        <f t="shared" si="8"/>
        <v>2023</v>
      </c>
      <c r="F555" s="4" t="s">
        <v>17</v>
      </c>
      <c r="G555" s="4" t="s">
        <v>1707</v>
      </c>
      <c r="H555" s="4" t="s">
        <v>1708</v>
      </c>
      <c r="I555" s="4" t="s">
        <v>67</v>
      </c>
      <c r="J555" s="4" t="s">
        <v>21</v>
      </c>
      <c r="K555" s="4" t="s">
        <v>26647</v>
      </c>
      <c r="L555" s="4" t="s">
        <v>22</v>
      </c>
      <c r="M555" s="4" t="s">
        <v>75</v>
      </c>
      <c r="N555" s="4">
        <v>597.5</v>
      </c>
      <c r="O555" s="4">
        <v>1</v>
      </c>
      <c r="P555" s="4">
        <v>0.15</v>
      </c>
      <c r="Q555" s="4">
        <v>24.74</v>
      </c>
    </row>
    <row r="556" spans="1:17" s="4" customFormat="1" ht="12" x14ac:dyDescent="0.3">
      <c r="A556" s="4">
        <v>555</v>
      </c>
      <c r="B556" s="4" t="s">
        <v>1709</v>
      </c>
      <c r="C556" s="5">
        <v>45024</v>
      </c>
      <c r="D556" s="5">
        <v>45025</v>
      </c>
      <c r="E556" s="9">
        <f t="shared" si="8"/>
        <v>2023</v>
      </c>
      <c r="F556" s="4" t="s">
        <v>17</v>
      </c>
      <c r="G556" s="4" t="s">
        <v>1710</v>
      </c>
      <c r="H556" s="4" t="s">
        <v>1711</v>
      </c>
      <c r="I556" s="4" t="s">
        <v>67</v>
      </c>
      <c r="J556" s="4" t="s">
        <v>47</v>
      </c>
      <c r="K556" s="4" t="s">
        <v>47</v>
      </c>
      <c r="L556" s="4" t="s">
        <v>29</v>
      </c>
      <c r="M556" s="4" t="s">
        <v>30</v>
      </c>
      <c r="N556" s="4">
        <v>1247.44</v>
      </c>
      <c r="O556" s="4">
        <v>7</v>
      </c>
      <c r="P556" s="4">
        <v>0.1</v>
      </c>
      <c r="Q556" s="4">
        <v>314.32</v>
      </c>
    </row>
    <row r="557" spans="1:17" s="4" customFormat="1" ht="12" x14ac:dyDescent="0.3">
      <c r="A557" s="4">
        <v>556</v>
      </c>
      <c r="B557" s="4" t="s">
        <v>1712</v>
      </c>
      <c r="C557" s="5">
        <v>45090</v>
      </c>
      <c r="D557" s="5">
        <v>45094</v>
      </c>
      <c r="E557" s="9">
        <f t="shared" si="8"/>
        <v>2023</v>
      </c>
      <c r="F557" s="4" t="s">
        <v>59</v>
      </c>
      <c r="G557" s="4" t="s">
        <v>1713</v>
      </c>
      <c r="H557" s="4" t="s">
        <v>1714</v>
      </c>
      <c r="I557" s="4" t="s">
        <v>28</v>
      </c>
      <c r="J557" s="4" t="s">
        <v>42</v>
      </c>
      <c r="K557" s="4" t="s">
        <v>43</v>
      </c>
      <c r="L557" s="4" t="s">
        <v>36</v>
      </c>
      <c r="M557" s="4" t="s">
        <v>37</v>
      </c>
      <c r="N557" s="4">
        <v>554.84</v>
      </c>
      <c r="O557" s="4">
        <v>9</v>
      </c>
      <c r="P557" s="4">
        <v>0.15</v>
      </c>
      <c r="Q557" s="4">
        <v>101.72</v>
      </c>
    </row>
    <row r="558" spans="1:17" s="4" customFormat="1" ht="12" x14ac:dyDescent="0.3">
      <c r="A558" s="4">
        <v>557</v>
      </c>
      <c r="B558" s="4" t="s">
        <v>1715</v>
      </c>
      <c r="C558" s="5">
        <v>45681</v>
      </c>
      <c r="D558" s="5">
        <v>45682</v>
      </c>
      <c r="E558" s="9">
        <f t="shared" si="8"/>
        <v>2025</v>
      </c>
      <c r="F558" s="4" t="s">
        <v>39</v>
      </c>
      <c r="G558" s="4" t="s">
        <v>1716</v>
      </c>
      <c r="H558" s="4" t="s">
        <v>1717</v>
      </c>
      <c r="I558" s="4" t="s">
        <v>28</v>
      </c>
      <c r="J558" s="4" t="s">
        <v>42</v>
      </c>
      <c r="K558" s="4" t="s">
        <v>43</v>
      </c>
      <c r="L558" s="4" t="s">
        <v>36</v>
      </c>
      <c r="M558" s="4" t="s">
        <v>138</v>
      </c>
      <c r="N558" s="4">
        <v>1006.66</v>
      </c>
      <c r="O558" s="4">
        <v>5</v>
      </c>
      <c r="P558" s="4">
        <v>0.15</v>
      </c>
      <c r="Q558" s="4">
        <v>226.64</v>
      </c>
    </row>
    <row r="559" spans="1:17" s="4" customFormat="1" ht="12" x14ac:dyDescent="0.3">
      <c r="A559" s="4">
        <v>558</v>
      </c>
      <c r="B559" s="4" t="s">
        <v>1718</v>
      </c>
      <c r="C559" s="5">
        <v>44638</v>
      </c>
      <c r="D559" s="5">
        <v>44642</v>
      </c>
      <c r="E559" s="9">
        <f t="shared" si="8"/>
        <v>2022</v>
      </c>
      <c r="F559" s="4" t="s">
        <v>17</v>
      </c>
      <c r="G559" s="4" t="s">
        <v>1719</v>
      </c>
      <c r="H559" s="4" t="s">
        <v>1720</v>
      </c>
      <c r="I559" s="4" t="s">
        <v>20</v>
      </c>
      <c r="J559" s="4" t="s">
        <v>42</v>
      </c>
      <c r="K559" s="4" t="s">
        <v>43</v>
      </c>
      <c r="L559" s="4" t="s">
        <v>29</v>
      </c>
      <c r="M559" s="4" t="s">
        <v>48</v>
      </c>
      <c r="N559" s="4">
        <v>721.46</v>
      </c>
      <c r="O559" s="4">
        <v>9</v>
      </c>
      <c r="P559" s="4">
        <v>0.2</v>
      </c>
      <c r="Q559" s="4">
        <v>55.84</v>
      </c>
    </row>
    <row r="560" spans="1:17" s="4" customFormat="1" ht="12" x14ac:dyDescent="0.3">
      <c r="A560" s="4">
        <v>559</v>
      </c>
      <c r="B560" s="4" t="s">
        <v>1721</v>
      </c>
      <c r="C560" s="5">
        <v>44817</v>
      </c>
      <c r="D560" s="5">
        <v>44819</v>
      </c>
      <c r="E560" s="9">
        <f t="shared" si="8"/>
        <v>2022</v>
      </c>
      <c r="F560" s="4" t="s">
        <v>59</v>
      </c>
      <c r="G560" s="4" t="s">
        <v>1722</v>
      </c>
      <c r="H560" s="4" t="s">
        <v>1723</v>
      </c>
      <c r="I560" s="4" t="s">
        <v>67</v>
      </c>
      <c r="J560" s="4" t="s">
        <v>52</v>
      </c>
      <c r="K560" s="4" t="s">
        <v>53</v>
      </c>
      <c r="L560" s="4" t="s">
        <v>29</v>
      </c>
      <c r="M560" s="4" t="s">
        <v>30</v>
      </c>
      <c r="N560" s="4">
        <v>964.02</v>
      </c>
      <c r="O560" s="4">
        <v>7</v>
      </c>
      <c r="P560" s="4">
        <v>0.15</v>
      </c>
      <c r="Q560" s="4">
        <v>136.81</v>
      </c>
    </row>
    <row r="561" spans="1:17" s="4" customFormat="1" ht="12" x14ac:dyDescent="0.3">
      <c r="A561" s="4">
        <v>560</v>
      </c>
      <c r="B561" s="4" t="s">
        <v>1724</v>
      </c>
      <c r="C561" s="5">
        <v>44639</v>
      </c>
      <c r="D561" s="5">
        <v>44640</v>
      </c>
      <c r="E561" s="9">
        <f t="shared" si="8"/>
        <v>2022</v>
      </c>
      <c r="F561" s="4" t="s">
        <v>59</v>
      </c>
      <c r="G561" s="4" t="s">
        <v>1725</v>
      </c>
      <c r="H561" s="4" t="s">
        <v>1726</v>
      </c>
      <c r="I561" s="4" t="s">
        <v>28</v>
      </c>
      <c r="J561" s="4" t="s">
        <v>34</v>
      </c>
      <c r="K561" s="4" t="s">
        <v>35</v>
      </c>
      <c r="L561" s="4" t="s">
        <v>22</v>
      </c>
      <c r="M561" s="4" t="s">
        <v>75</v>
      </c>
      <c r="N561" s="4">
        <v>220.53</v>
      </c>
      <c r="O561" s="4">
        <v>4</v>
      </c>
      <c r="P561" s="4">
        <v>0.1</v>
      </c>
      <c r="Q561" s="4">
        <v>25.25</v>
      </c>
    </row>
    <row r="562" spans="1:17" s="4" customFormat="1" ht="12" x14ac:dyDescent="0.3">
      <c r="A562" s="4">
        <v>561</v>
      </c>
      <c r="B562" s="4" t="s">
        <v>1727</v>
      </c>
      <c r="C562" s="5">
        <v>44717</v>
      </c>
      <c r="D562" s="5">
        <v>44721</v>
      </c>
      <c r="E562" s="9">
        <f t="shared" si="8"/>
        <v>2022</v>
      </c>
      <c r="F562" s="4" t="s">
        <v>17</v>
      </c>
      <c r="G562" s="4" t="s">
        <v>1728</v>
      </c>
      <c r="H562" s="4" t="s">
        <v>1729</v>
      </c>
      <c r="I562" s="4" t="s">
        <v>20</v>
      </c>
      <c r="J562" s="4" t="s">
        <v>21</v>
      </c>
      <c r="K562" s="4" t="s">
        <v>26647</v>
      </c>
      <c r="L562" s="4" t="s">
        <v>22</v>
      </c>
      <c r="M562" s="4" t="s">
        <v>23</v>
      </c>
      <c r="N562" s="4">
        <v>531.95000000000005</v>
      </c>
      <c r="O562" s="4">
        <v>10</v>
      </c>
      <c r="P562" s="4">
        <v>0.15</v>
      </c>
      <c r="Q562" s="4">
        <v>46.15</v>
      </c>
    </row>
    <row r="563" spans="1:17" s="4" customFormat="1" ht="12" x14ac:dyDescent="0.3">
      <c r="A563" s="4">
        <v>562</v>
      </c>
      <c r="B563" s="4" t="s">
        <v>1730</v>
      </c>
      <c r="C563" s="5">
        <v>45317</v>
      </c>
      <c r="D563" s="5">
        <v>45320</v>
      </c>
      <c r="E563" s="9">
        <f t="shared" si="8"/>
        <v>2024</v>
      </c>
      <c r="F563" s="4" t="s">
        <v>39</v>
      </c>
      <c r="G563" s="4" t="s">
        <v>1731</v>
      </c>
      <c r="H563" s="4" t="s">
        <v>1732</v>
      </c>
      <c r="I563" s="4" t="s">
        <v>67</v>
      </c>
      <c r="J563" s="4" t="s">
        <v>79</v>
      </c>
      <c r="K563" s="4" t="s">
        <v>80</v>
      </c>
      <c r="L563" s="4" t="s">
        <v>29</v>
      </c>
      <c r="M563" s="4" t="s">
        <v>107</v>
      </c>
      <c r="N563" s="4">
        <v>501.82</v>
      </c>
      <c r="O563" s="4">
        <v>1</v>
      </c>
      <c r="P563" s="4">
        <v>0.15</v>
      </c>
      <c r="Q563" s="4">
        <v>68.06</v>
      </c>
    </row>
    <row r="564" spans="1:17" s="4" customFormat="1" ht="12" x14ac:dyDescent="0.3">
      <c r="A564" s="4">
        <v>563</v>
      </c>
      <c r="B564" s="4" t="s">
        <v>1733</v>
      </c>
      <c r="C564" s="5">
        <v>45518</v>
      </c>
      <c r="D564" s="5">
        <v>45523</v>
      </c>
      <c r="E564" s="9">
        <f t="shared" si="8"/>
        <v>2024</v>
      </c>
      <c r="F564" s="4" t="s">
        <v>25</v>
      </c>
      <c r="G564" s="4" t="s">
        <v>1734</v>
      </c>
      <c r="H564" s="4" t="s">
        <v>1123</v>
      </c>
      <c r="I564" s="4" t="s">
        <v>67</v>
      </c>
      <c r="J564" s="4" t="s">
        <v>106</v>
      </c>
      <c r="K564" s="4" t="s">
        <v>106</v>
      </c>
      <c r="L564" s="4" t="s">
        <v>22</v>
      </c>
      <c r="M564" s="4" t="s">
        <v>23</v>
      </c>
      <c r="N564" s="4">
        <v>1182.98</v>
      </c>
      <c r="O564" s="4">
        <v>9</v>
      </c>
      <c r="P564" s="4">
        <v>0.2</v>
      </c>
      <c r="Q564" s="4">
        <v>-20.56</v>
      </c>
    </row>
    <row r="565" spans="1:17" s="4" customFormat="1" ht="12" x14ac:dyDescent="0.3">
      <c r="A565" s="4">
        <v>564</v>
      </c>
      <c r="B565" s="4" t="s">
        <v>1735</v>
      </c>
      <c r="C565" s="5">
        <v>44745</v>
      </c>
      <c r="D565" s="5">
        <v>44749</v>
      </c>
      <c r="E565" s="9">
        <f t="shared" si="8"/>
        <v>2022</v>
      </c>
      <c r="F565" s="4" t="s">
        <v>25</v>
      </c>
      <c r="G565" s="4" t="s">
        <v>1736</v>
      </c>
      <c r="H565" s="4" t="s">
        <v>1737</v>
      </c>
      <c r="I565" s="4" t="s">
        <v>28</v>
      </c>
      <c r="J565" s="4" t="s">
        <v>52</v>
      </c>
      <c r="K565" s="4" t="s">
        <v>53</v>
      </c>
      <c r="L565" s="4" t="s">
        <v>29</v>
      </c>
      <c r="M565" s="4" t="s">
        <v>30</v>
      </c>
      <c r="N565" s="4">
        <v>331.4</v>
      </c>
      <c r="O565" s="4">
        <v>7</v>
      </c>
      <c r="P565" s="4">
        <v>0</v>
      </c>
      <c r="Q565" s="4">
        <v>71.94</v>
      </c>
    </row>
    <row r="566" spans="1:17" s="4" customFormat="1" ht="12" x14ac:dyDescent="0.3">
      <c r="A566" s="4">
        <v>565</v>
      </c>
      <c r="B566" s="4" t="s">
        <v>1738</v>
      </c>
      <c r="C566" s="5">
        <v>44975</v>
      </c>
      <c r="D566" s="5">
        <v>44978</v>
      </c>
      <c r="E566" s="9">
        <f t="shared" si="8"/>
        <v>2023</v>
      </c>
      <c r="F566" s="4" t="s">
        <v>39</v>
      </c>
      <c r="G566" s="4" t="s">
        <v>1739</v>
      </c>
      <c r="H566" s="4" t="s">
        <v>1740</v>
      </c>
      <c r="I566" s="4" t="s">
        <v>67</v>
      </c>
      <c r="J566" s="4" t="s">
        <v>47</v>
      </c>
      <c r="K566" s="4" t="s">
        <v>47</v>
      </c>
      <c r="L566" s="4" t="s">
        <v>36</v>
      </c>
      <c r="M566" s="4" t="s">
        <v>71</v>
      </c>
      <c r="N566" s="4">
        <v>1071.07</v>
      </c>
      <c r="O566" s="4">
        <v>1</v>
      </c>
      <c r="P566" s="4">
        <v>0.2</v>
      </c>
      <c r="Q566" s="4">
        <v>156.43</v>
      </c>
    </row>
    <row r="567" spans="1:17" s="4" customFormat="1" ht="12" x14ac:dyDescent="0.3">
      <c r="A567" s="4">
        <v>566</v>
      </c>
      <c r="B567" s="4" t="s">
        <v>1741</v>
      </c>
      <c r="C567" s="5">
        <v>44636</v>
      </c>
      <c r="D567" s="5">
        <v>44637</v>
      </c>
      <c r="E567" s="9">
        <f t="shared" si="8"/>
        <v>2022</v>
      </c>
      <c r="F567" s="4" t="s">
        <v>59</v>
      </c>
      <c r="G567" s="4" t="s">
        <v>1742</v>
      </c>
      <c r="H567" s="4" t="s">
        <v>1743</v>
      </c>
      <c r="I567" s="4" t="s">
        <v>67</v>
      </c>
      <c r="J567" s="4" t="s">
        <v>145</v>
      </c>
      <c r="K567" s="4" t="s">
        <v>80</v>
      </c>
      <c r="L567" s="4" t="s">
        <v>22</v>
      </c>
      <c r="M567" s="4" t="s">
        <v>75</v>
      </c>
      <c r="N567" s="4">
        <v>299.89</v>
      </c>
      <c r="O567" s="4">
        <v>6</v>
      </c>
      <c r="P567" s="4">
        <v>0.1</v>
      </c>
      <c r="Q567" s="4">
        <v>27.1</v>
      </c>
    </row>
    <row r="568" spans="1:17" s="4" customFormat="1" ht="12" x14ac:dyDescent="0.3">
      <c r="A568" s="4">
        <v>567</v>
      </c>
      <c r="B568" s="4" t="s">
        <v>1744</v>
      </c>
      <c r="C568" s="5">
        <v>45041</v>
      </c>
      <c r="D568" s="5">
        <v>45044</v>
      </c>
      <c r="E568" s="9">
        <f t="shared" si="8"/>
        <v>2023</v>
      </c>
      <c r="F568" s="4" t="s">
        <v>17</v>
      </c>
      <c r="G568" s="4" t="s">
        <v>1745</v>
      </c>
      <c r="H568" s="4" t="s">
        <v>1746</v>
      </c>
      <c r="I568" s="4" t="s">
        <v>67</v>
      </c>
      <c r="J568" s="4" t="s">
        <v>111</v>
      </c>
      <c r="K568" s="4" t="s">
        <v>111</v>
      </c>
      <c r="L568" s="4" t="s">
        <v>22</v>
      </c>
      <c r="M568" s="4" t="s">
        <v>75</v>
      </c>
      <c r="N568" s="4">
        <v>1342.88</v>
      </c>
      <c r="O568" s="4">
        <v>5</v>
      </c>
      <c r="P568" s="4">
        <v>0.1</v>
      </c>
      <c r="Q568" s="4">
        <v>255.45</v>
      </c>
    </row>
    <row r="569" spans="1:17" s="4" customFormat="1" ht="12" x14ac:dyDescent="0.3">
      <c r="A569" s="4">
        <v>568</v>
      </c>
      <c r="B569" s="4" t="s">
        <v>1747</v>
      </c>
      <c r="C569" s="5">
        <v>45270</v>
      </c>
      <c r="D569" s="5">
        <v>45277</v>
      </c>
      <c r="E569" s="9">
        <f t="shared" si="8"/>
        <v>2023</v>
      </c>
      <c r="F569" s="4" t="s">
        <v>17</v>
      </c>
      <c r="G569" s="4" t="s">
        <v>1748</v>
      </c>
      <c r="H569" s="4" t="s">
        <v>1749</v>
      </c>
      <c r="I569" s="4" t="s">
        <v>20</v>
      </c>
      <c r="J569" s="4" t="s">
        <v>47</v>
      </c>
      <c r="K569" s="4" t="s">
        <v>47</v>
      </c>
      <c r="L569" s="4" t="s">
        <v>22</v>
      </c>
      <c r="M569" s="4" t="s">
        <v>75</v>
      </c>
      <c r="N569" s="4">
        <v>261.07</v>
      </c>
      <c r="O569" s="4">
        <v>9</v>
      </c>
      <c r="P569" s="4">
        <v>0.2</v>
      </c>
      <c r="Q569" s="4">
        <v>7.94</v>
      </c>
    </row>
    <row r="570" spans="1:17" s="4" customFormat="1" ht="12" x14ac:dyDescent="0.3">
      <c r="A570" s="4">
        <v>569</v>
      </c>
      <c r="B570" s="4" t="s">
        <v>1750</v>
      </c>
      <c r="C570" s="5">
        <v>45617</v>
      </c>
      <c r="D570" s="5">
        <v>45623</v>
      </c>
      <c r="E570" s="9">
        <f t="shared" si="8"/>
        <v>2024</v>
      </c>
      <c r="F570" s="4" t="s">
        <v>17</v>
      </c>
      <c r="G570" s="4" t="s">
        <v>1751</v>
      </c>
      <c r="H570" s="4" t="s">
        <v>1752</v>
      </c>
      <c r="I570" s="4" t="s">
        <v>67</v>
      </c>
      <c r="J570" s="4" t="s">
        <v>52</v>
      </c>
      <c r="K570" s="4" t="s">
        <v>53</v>
      </c>
      <c r="L570" s="4" t="s">
        <v>36</v>
      </c>
      <c r="M570" s="4" t="s">
        <v>37</v>
      </c>
      <c r="N570" s="4">
        <v>1119.5999999999999</v>
      </c>
      <c r="O570" s="4">
        <v>2</v>
      </c>
      <c r="P570" s="4">
        <v>0.15</v>
      </c>
      <c r="Q570" s="4">
        <v>96.4</v>
      </c>
    </row>
    <row r="571" spans="1:17" s="4" customFormat="1" ht="12" x14ac:dyDescent="0.3">
      <c r="A571" s="4">
        <v>570</v>
      </c>
      <c r="B571" s="4" t="s">
        <v>1753</v>
      </c>
      <c r="C571" s="5">
        <v>45747</v>
      </c>
      <c r="D571" s="5">
        <v>45748</v>
      </c>
      <c r="E571" s="9">
        <f t="shared" si="8"/>
        <v>2025</v>
      </c>
      <c r="F571" s="4" t="s">
        <v>25</v>
      </c>
      <c r="G571" s="4" t="s">
        <v>1754</v>
      </c>
      <c r="H571" s="4" t="s">
        <v>1755</v>
      </c>
      <c r="I571" s="4" t="s">
        <v>67</v>
      </c>
      <c r="J571" s="4" t="s">
        <v>106</v>
      </c>
      <c r="K571" s="4" t="s">
        <v>106</v>
      </c>
      <c r="L571" s="4" t="s">
        <v>29</v>
      </c>
      <c r="M571" s="4" t="s">
        <v>107</v>
      </c>
      <c r="N571" s="4">
        <v>446.32</v>
      </c>
      <c r="O571" s="4">
        <v>10</v>
      </c>
      <c r="P571" s="4">
        <v>0.2</v>
      </c>
      <c r="Q571" s="4">
        <v>67.400000000000006</v>
      </c>
    </row>
    <row r="572" spans="1:17" s="4" customFormat="1" ht="12" x14ac:dyDescent="0.3">
      <c r="A572" s="4">
        <v>571</v>
      </c>
      <c r="B572" s="4" t="s">
        <v>1756</v>
      </c>
      <c r="C572" s="5">
        <v>44396</v>
      </c>
      <c r="D572" s="5">
        <v>44400</v>
      </c>
      <c r="E572" s="9">
        <f t="shared" si="8"/>
        <v>2021</v>
      </c>
      <c r="F572" s="4" t="s">
        <v>39</v>
      </c>
      <c r="G572" s="4" t="s">
        <v>1757</v>
      </c>
      <c r="H572" s="4" t="s">
        <v>1758</v>
      </c>
      <c r="I572" s="4" t="s">
        <v>28</v>
      </c>
      <c r="J572" s="4" t="s">
        <v>145</v>
      </c>
      <c r="K572" s="4" t="s">
        <v>80</v>
      </c>
      <c r="L572" s="4" t="s">
        <v>29</v>
      </c>
      <c r="M572" s="4" t="s">
        <v>30</v>
      </c>
      <c r="N572" s="4">
        <v>919.32</v>
      </c>
      <c r="O572" s="4">
        <v>6</v>
      </c>
      <c r="P572" s="4">
        <v>0.1</v>
      </c>
      <c r="Q572" s="4">
        <v>236.22</v>
      </c>
    </row>
    <row r="573" spans="1:17" s="4" customFormat="1" ht="12" x14ac:dyDescent="0.3">
      <c r="A573" s="4">
        <v>572</v>
      </c>
      <c r="B573" s="4" t="s">
        <v>1759</v>
      </c>
      <c r="C573" s="5">
        <v>44575</v>
      </c>
      <c r="D573" s="5">
        <v>44578</v>
      </c>
      <c r="E573" s="9">
        <f t="shared" si="8"/>
        <v>2022</v>
      </c>
      <c r="F573" s="4" t="s">
        <v>17</v>
      </c>
      <c r="G573" s="4" t="s">
        <v>1760</v>
      </c>
      <c r="H573" s="4" t="s">
        <v>1761</v>
      </c>
      <c r="I573" s="4" t="s">
        <v>28</v>
      </c>
      <c r="J573" s="4" t="s">
        <v>62</v>
      </c>
      <c r="K573" s="4" t="s">
        <v>63</v>
      </c>
      <c r="L573" s="4" t="s">
        <v>29</v>
      </c>
      <c r="M573" s="4" t="s">
        <v>48</v>
      </c>
      <c r="N573" s="4">
        <v>1364.08</v>
      </c>
      <c r="O573" s="4">
        <v>8</v>
      </c>
      <c r="P573" s="4">
        <v>0.2</v>
      </c>
      <c r="Q573" s="4">
        <v>85.83</v>
      </c>
    </row>
    <row r="574" spans="1:17" s="4" customFormat="1" ht="12" x14ac:dyDescent="0.3">
      <c r="A574" s="4">
        <v>573</v>
      </c>
      <c r="B574" s="4" t="s">
        <v>1762</v>
      </c>
      <c r="C574" s="5">
        <v>44649</v>
      </c>
      <c r="D574" s="5">
        <v>44650</v>
      </c>
      <c r="E574" s="9">
        <f t="shared" si="8"/>
        <v>2022</v>
      </c>
      <c r="F574" s="4" t="s">
        <v>17</v>
      </c>
      <c r="G574" s="4" t="s">
        <v>1763</v>
      </c>
      <c r="H574" s="4" t="s">
        <v>1764</v>
      </c>
      <c r="I574" s="4" t="s">
        <v>28</v>
      </c>
      <c r="J574" s="4" t="s">
        <v>21</v>
      </c>
      <c r="K574" s="4" t="s">
        <v>26647</v>
      </c>
      <c r="L574" s="4" t="s">
        <v>22</v>
      </c>
      <c r="M574" s="4" t="s">
        <v>23</v>
      </c>
      <c r="N574" s="4">
        <v>347.95</v>
      </c>
      <c r="O574" s="4">
        <v>5</v>
      </c>
      <c r="P574" s="4">
        <v>0.2</v>
      </c>
      <c r="Q574" s="4">
        <v>11.73</v>
      </c>
    </row>
    <row r="575" spans="1:17" s="4" customFormat="1" ht="12" x14ac:dyDescent="0.3">
      <c r="A575" s="4">
        <v>574</v>
      </c>
      <c r="B575" s="4" t="s">
        <v>1765</v>
      </c>
      <c r="C575" s="5">
        <v>45369</v>
      </c>
      <c r="D575" s="5">
        <v>45376</v>
      </c>
      <c r="E575" s="9">
        <f t="shared" si="8"/>
        <v>2024</v>
      </c>
      <c r="F575" s="4" t="s">
        <v>17</v>
      </c>
      <c r="G575" s="4" t="s">
        <v>1766</v>
      </c>
      <c r="H575" s="4" t="s">
        <v>1767</v>
      </c>
      <c r="I575" s="4" t="s">
        <v>67</v>
      </c>
      <c r="J575" s="4" t="s">
        <v>106</v>
      </c>
      <c r="K575" s="4" t="s">
        <v>106</v>
      </c>
      <c r="L575" s="4" t="s">
        <v>29</v>
      </c>
      <c r="M575" s="4" t="s">
        <v>90</v>
      </c>
      <c r="N575" s="4">
        <v>418.63</v>
      </c>
      <c r="O575" s="4">
        <v>4</v>
      </c>
      <c r="P575" s="4">
        <v>0.1</v>
      </c>
      <c r="Q575" s="4">
        <v>102.71</v>
      </c>
    </row>
    <row r="576" spans="1:17" s="4" customFormat="1" ht="12" x14ac:dyDescent="0.3">
      <c r="A576" s="4">
        <v>575</v>
      </c>
      <c r="B576" s="4" t="s">
        <v>1768</v>
      </c>
      <c r="C576" s="5">
        <v>44659</v>
      </c>
      <c r="D576" s="5">
        <v>44666</v>
      </c>
      <c r="E576" s="9">
        <f t="shared" si="8"/>
        <v>2022</v>
      </c>
      <c r="F576" s="4" t="s">
        <v>59</v>
      </c>
      <c r="G576" s="4" t="s">
        <v>1769</v>
      </c>
      <c r="H576" s="4" t="s">
        <v>1770</v>
      </c>
      <c r="I576" s="4" t="s">
        <v>28</v>
      </c>
      <c r="J576" s="4" t="s">
        <v>145</v>
      </c>
      <c r="K576" s="4" t="s">
        <v>80</v>
      </c>
      <c r="L576" s="4" t="s">
        <v>29</v>
      </c>
      <c r="M576" s="4" t="s">
        <v>107</v>
      </c>
      <c r="N576" s="4">
        <v>78.150000000000006</v>
      </c>
      <c r="O576" s="4">
        <v>3</v>
      </c>
      <c r="P576" s="4">
        <v>0.15</v>
      </c>
      <c r="Q576" s="4">
        <v>5.14</v>
      </c>
    </row>
    <row r="577" spans="1:17" s="4" customFormat="1" ht="12" x14ac:dyDescent="0.3">
      <c r="A577" s="4">
        <v>576</v>
      </c>
      <c r="B577" s="4" t="s">
        <v>1771</v>
      </c>
      <c r="C577" s="5">
        <v>45181</v>
      </c>
      <c r="D577" s="5">
        <v>45186</v>
      </c>
      <c r="E577" s="9">
        <f t="shared" si="8"/>
        <v>2023</v>
      </c>
      <c r="F577" s="4" t="s">
        <v>25</v>
      </c>
      <c r="G577" s="4" t="s">
        <v>1772</v>
      </c>
      <c r="H577" s="4" t="s">
        <v>1773</v>
      </c>
      <c r="I577" s="4" t="s">
        <v>28</v>
      </c>
      <c r="J577" s="4" t="s">
        <v>145</v>
      </c>
      <c r="K577" s="4" t="s">
        <v>80</v>
      </c>
      <c r="L577" s="4" t="s">
        <v>36</v>
      </c>
      <c r="M577" s="4" t="s">
        <v>118</v>
      </c>
      <c r="N577" s="4">
        <v>1297.05</v>
      </c>
      <c r="O577" s="4">
        <v>4</v>
      </c>
      <c r="P577" s="4">
        <v>0</v>
      </c>
      <c r="Q577" s="4">
        <v>376.19</v>
      </c>
    </row>
    <row r="578" spans="1:17" s="4" customFormat="1" ht="12" x14ac:dyDescent="0.3">
      <c r="A578" s="4">
        <v>577</v>
      </c>
      <c r="B578" s="4" t="s">
        <v>1774</v>
      </c>
      <c r="C578" s="5">
        <v>45730</v>
      </c>
      <c r="D578" s="5">
        <v>45737</v>
      </c>
      <c r="E578" s="9">
        <f t="shared" ref="E578:E641" si="9">YEAR(D578)</f>
        <v>2025</v>
      </c>
      <c r="F578" s="4" t="s">
        <v>59</v>
      </c>
      <c r="G578" s="4" t="s">
        <v>1775</v>
      </c>
      <c r="H578" s="4" t="s">
        <v>1776</v>
      </c>
      <c r="I578" s="4" t="s">
        <v>67</v>
      </c>
      <c r="J578" s="4" t="s">
        <v>79</v>
      </c>
      <c r="K578" s="4" t="s">
        <v>80</v>
      </c>
      <c r="L578" s="4" t="s">
        <v>22</v>
      </c>
      <c r="M578" s="4" t="s">
        <v>75</v>
      </c>
      <c r="N578" s="4">
        <v>458.04</v>
      </c>
      <c r="O578" s="4">
        <v>2</v>
      </c>
      <c r="P578" s="4">
        <v>0.15</v>
      </c>
      <c r="Q578" s="4">
        <v>64.88</v>
      </c>
    </row>
    <row r="579" spans="1:17" s="4" customFormat="1" ht="12" x14ac:dyDescent="0.3">
      <c r="A579" s="4">
        <v>578</v>
      </c>
      <c r="B579" s="4" t="s">
        <v>1777</v>
      </c>
      <c r="C579" s="5">
        <v>44913</v>
      </c>
      <c r="D579" s="5">
        <v>44916</v>
      </c>
      <c r="E579" s="9">
        <f t="shared" si="9"/>
        <v>2022</v>
      </c>
      <c r="F579" s="4" t="s">
        <v>17</v>
      </c>
      <c r="G579" s="4" t="s">
        <v>1778</v>
      </c>
      <c r="H579" s="4" t="s">
        <v>1779</v>
      </c>
      <c r="I579" s="4" t="s">
        <v>28</v>
      </c>
      <c r="J579" s="4" t="s">
        <v>52</v>
      </c>
      <c r="K579" s="4" t="s">
        <v>53</v>
      </c>
      <c r="L579" s="4" t="s">
        <v>36</v>
      </c>
      <c r="M579" s="4" t="s">
        <v>138</v>
      </c>
      <c r="N579" s="4">
        <v>1433.08</v>
      </c>
      <c r="O579" s="4">
        <v>4</v>
      </c>
      <c r="P579" s="4">
        <v>0</v>
      </c>
      <c r="Q579" s="4">
        <v>401.37</v>
      </c>
    </row>
    <row r="580" spans="1:17" s="4" customFormat="1" ht="12" x14ac:dyDescent="0.3">
      <c r="A580" s="4">
        <v>579</v>
      </c>
      <c r="B580" s="4" t="s">
        <v>1780</v>
      </c>
      <c r="C580" s="5">
        <v>44455</v>
      </c>
      <c r="D580" s="5">
        <v>44460</v>
      </c>
      <c r="E580" s="9">
        <f t="shared" si="9"/>
        <v>2021</v>
      </c>
      <c r="F580" s="4" t="s">
        <v>39</v>
      </c>
      <c r="G580" s="4" t="s">
        <v>1781</v>
      </c>
      <c r="H580" s="4" t="s">
        <v>1782</v>
      </c>
      <c r="I580" s="4" t="s">
        <v>67</v>
      </c>
      <c r="J580" s="4" t="s">
        <v>34</v>
      </c>
      <c r="K580" s="4" t="s">
        <v>35</v>
      </c>
      <c r="L580" s="4" t="s">
        <v>29</v>
      </c>
      <c r="M580" s="4" t="s">
        <v>90</v>
      </c>
      <c r="N580" s="4">
        <v>1487.17</v>
      </c>
      <c r="O580" s="4">
        <v>4</v>
      </c>
      <c r="P580" s="4">
        <v>0</v>
      </c>
      <c r="Q580" s="4">
        <v>255.42</v>
      </c>
    </row>
    <row r="581" spans="1:17" s="4" customFormat="1" ht="12" x14ac:dyDescent="0.3">
      <c r="A581" s="4">
        <v>580</v>
      </c>
      <c r="B581" s="4" t="s">
        <v>1783</v>
      </c>
      <c r="C581" s="5">
        <v>45046</v>
      </c>
      <c r="D581" s="5">
        <v>45050</v>
      </c>
      <c r="E581" s="9">
        <f t="shared" si="9"/>
        <v>2023</v>
      </c>
      <c r="F581" s="4" t="s">
        <v>39</v>
      </c>
      <c r="G581" s="4" t="s">
        <v>1784</v>
      </c>
      <c r="H581" s="4" t="s">
        <v>1785</v>
      </c>
      <c r="I581" s="4" t="s">
        <v>20</v>
      </c>
      <c r="J581" s="4" t="s">
        <v>42</v>
      </c>
      <c r="K581" s="4" t="s">
        <v>43</v>
      </c>
      <c r="L581" s="4" t="s">
        <v>36</v>
      </c>
      <c r="M581" s="4" t="s">
        <v>37</v>
      </c>
      <c r="N581" s="4">
        <v>329.54</v>
      </c>
      <c r="O581" s="4">
        <v>6</v>
      </c>
      <c r="P581" s="4">
        <v>0.1</v>
      </c>
      <c r="Q581" s="4">
        <v>11.92</v>
      </c>
    </row>
    <row r="582" spans="1:17" s="4" customFormat="1" ht="12" x14ac:dyDescent="0.3">
      <c r="A582" s="4">
        <v>581</v>
      </c>
      <c r="B582" s="4" t="s">
        <v>1786</v>
      </c>
      <c r="C582" s="5">
        <v>45707</v>
      </c>
      <c r="D582" s="5">
        <v>45714</v>
      </c>
      <c r="E582" s="9">
        <f t="shared" si="9"/>
        <v>2025</v>
      </c>
      <c r="F582" s="4" t="s">
        <v>17</v>
      </c>
      <c r="G582" s="4" t="s">
        <v>1787</v>
      </c>
      <c r="H582" s="4" t="s">
        <v>1788</v>
      </c>
      <c r="I582" s="4" t="s">
        <v>67</v>
      </c>
      <c r="J582" s="4" t="s">
        <v>47</v>
      </c>
      <c r="K582" s="4" t="s">
        <v>47</v>
      </c>
      <c r="L582" s="4" t="s">
        <v>36</v>
      </c>
      <c r="M582" s="4" t="s">
        <v>71</v>
      </c>
      <c r="N582" s="4">
        <v>715.79</v>
      </c>
      <c r="O582" s="4">
        <v>2</v>
      </c>
      <c r="P582" s="4">
        <v>0.15</v>
      </c>
      <c r="Q582" s="4">
        <v>-1.85</v>
      </c>
    </row>
    <row r="583" spans="1:17" s="4" customFormat="1" ht="12" x14ac:dyDescent="0.3">
      <c r="A583" s="4">
        <v>582</v>
      </c>
      <c r="B583" s="4" t="s">
        <v>1789</v>
      </c>
      <c r="C583" s="5">
        <v>45335</v>
      </c>
      <c r="D583" s="5">
        <v>45341</v>
      </c>
      <c r="E583" s="9">
        <f t="shared" si="9"/>
        <v>2024</v>
      </c>
      <c r="F583" s="4" t="s">
        <v>17</v>
      </c>
      <c r="G583" s="4" t="s">
        <v>1790</v>
      </c>
      <c r="H583" s="4" t="s">
        <v>1791</v>
      </c>
      <c r="I583" s="4" t="s">
        <v>67</v>
      </c>
      <c r="J583" s="4" t="s">
        <v>42</v>
      </c>
      <c r="K583" s="4" t="s">
        <v>43</v>
      </c>
      <c r="L583" s="4" t="s">
        <v>36</v>
      </c>
      <c r="M583" s="4" t="s">
        <v>71</v>
      </c>
      <c r="N583" s="4">
        <v>84.7</v>
      </c>
      <c r="O583" s="4">
        <v>7</v>
      </c>
      <c r="P583" s="4">
        <v>0.15</v>
      </c>
      <c r="Q583" s="4">
        <v>9.01</v>
      </c>
    </row>
    <row r="584" spans="1:17" s="4" customFormat="1" ht="12" x14ac:dyDescent="0.3">
      <c r="A584" s="4">
        <v>583</v>
      </c>
      <c r="B584" s="4" t="s">
        <v>1792</v>
      </c>
      <c r="C584" s="5">
        <v>44854</v>
      </c>
      <c r="D584" s="5">
        <v>44855</v>
      </c>
      <c r="E584" s="9">
        <f t="shared" si="9"/>
        <v>2022</v>
      </c>
      <c r="F584" s="4" t="s">
        <v>17</v>
      </c>
      <c r="G584" s="4" t="s">
        <v>1793</v>
      </c>
      <c r="H584" s="4" t="s">
        <v>1794</v>
      </c>
      <c r="I584" s="4" t="s">
        <v>67</v>
      </c>
      <c r="J584" s="4" t="s">
        <v>106</v>
      </c>
      <c r="K584" s="4" t="s">
        <v>106</v>
      </c>
      <c r="L584" s="4" t="s">
        <v>29</v>
      </c>
      <c r="M584" s="4" t="s">
        <v>107</v>
      </c>
      <c r="N584" s="4">
        <v>1119.45</v>
      </c>
      <c r="O584" s="4">
        <v>5</v>
      </c>
      <c r="P584" s="4">
        <v>0</v>
      </c>
      <c r="Q584" s="4">
        <v>223.5</v>
      </c>
    </row>
    <row r="585" spans="1:17" s="4" customFormat="1" ht="12" x14ac:dyDescent="0.3">
      <c r="A585" s="4">
        <v>584</v>
      </c>
      <c r="B585" s="4" t="s">
        <v>1795</v>
      </c>
      <c r="C585" s="5">
        <v>45364</v>
      </c>
      <c r="D585" s="5">
        <v>45371</v>
      </c>
      <c r="E585" s="9">
        <f t="shared" si="9"/>
        <v>2024</v>
      </c>
      <c r="F585" s="4" t="s">
        <v>25</v>
      </c>
      <c r="G585" s="4" t="s">
        <v>1796</v>
      </c>
      <c r="H585" s="4" t="s">
        <v>1797</v>
      </c>
      <c r="I585" s="4" t="s">
        <v>28</v>
      </c>
      <c r="J585" s="4" t="s">
        <v>34</v>
      </c>
      <c r="K585" s="4" t="s">
        <v>35</v>
      </c>
      <c r="L585" s="4" t="s">
        <v>36</v>
      </c>
      <c r="M585" s="4" t="s">
        <v>138</v>
      </c>
      <c r="N585" s="4">
        <v>1371.77</v>
      </c>
      <c r="O585" s="4">
        <v>1</v>
      </c>
      <c r="P585" s="4">
        <v>0</v>
      </c>
      <c r="Q585" s="4">
        <v>245.82</v>
      </c>
    </row>
    <row r="586" spans="1:17" s="4" customFormat="1" ht="12" x14ac:dyDescent="0.3">
      <c r="A586" s="4">
        <v>585</v>
      </c>
      <c r="B586" s="4" t="s">
        <v>1798</v>
      </c>
      <c r="C586" s="5">
        <v>44554</v>
      </c>
      <c r="D586" s="5">
        <v>44558</v>
      </c>
      <c r="E586" s="9">
        <f t="shared" si="9"/>
        <v>2021</v>
      </c>
      <c r="F586" s="4" t="s">
        <v>17</v>
      </c>
      <c r="G586" s="4" t="s">
        <v>1799</v>
      </c>
      <c r="H586" s="4" t="s">
        <v>1800</v>
      </c>
      <c r="I586" s="4" t="s">
        <v>28</v>
      </c>
      <c r="J586" s="4" t="s">
        <v>79</v>
      </c>
      <c r="K586" s="4" t="s">
        <v>80</v>
      </c>
      <c r="L586" s="4" t="s">
        <v>36</v>
      </c>
      <c r="M586" s="4" t="s">
        <v>138</v>
      </c>
      <c r="N586" s="4">
        <v>1138.46</v>
      </c>
      <c r="O586" s="4">
        <v>2</v>
      </c>
      <c r="P586" s="4">
        <v>0.15</v>
      </c>
      <c r="Q586" s="4">
        <v>43.14</v>
      </c>
    </row>
    <row r="587" spans="1:17" s="4" customFormat="1" ht="12" x14ac:dyDescent="0.3">
      <c r="A587" s="4">
        <v>586</v>
      </c>
      <c r="B587" s="4" t="s">
        <v>1801</v>
      </c>
      <c r="C587" s="5">
        <v>45695</v>
      </c>
      <c r="D587" s="5">
        <v>45696</v>
      </c>
      <c r="E587" s="9">
        <f t="shared" si="9"/>
        <v>2025</v>
      </c>
      <c r="F587" s="4" t="s">
        <v>59</v>
      </c>
      <c r="G587" s="4" t="s">
        <v>1802</v>
      </c>
      <c r="H587" s="4" t="s">
        <v>1803</v>
      </c>
      <c r="I587" s="4" t="s">
        <v>28</v>
      </c>
      <c r="J587" s="4" t="s">
        <v>111</v>
      </c>
      <c r="K587" s="4" t="s">
        <v>111</v>
      </c>
      <c r="L587" s="4" t="s">
        <v>22</v>
      </c>
      <c r="M587" s="4" t="s">
        <v>75</v>
      </c>
      <c r="N587" s="4">
        <v>685.88</v>
      </c>
      <c r="O587" s="4">
        <v>7</v>
      </c>
      <c r="P587" s="4">
        <v>0.1</v>
      </c>
      <c r="Q587" s="4">
        <v>47.26</v>
      </c>
    </row>
    <row r="588" spans="1:17" s="4" customFormat="1" ht="12" x14ac:dyDescent="0.3">
      <c r="A588" s="4">
        <v>587</v>
      </c>
      <c r="B588" s="4" t="s">
        <v>1804</v>
      </c>
      <c r="C588" s="5">
        <v>45102</v>
      </c>
      <c r="D588" s="5">
        <v>45108</v>
      </c>
      <c r="E588" s="9">
        <f t="shared" si="9"/>
        <v>2023</v>
      </c>
      <c r="F588" s="4" t="s">
        <v>17</v>
      </c>
      <c r="G588" s="4" t="s">
        <v>1805</v>
      </c>
      <c r="H588" s="4" t="s">
        <v>1806</v>
      </c>
      <c r="I588" s="4" t="s">
        <v>67</v>
      </c>
      <c r="J588" s="4" t="s">
        <v>52</v>
      </c>
      <c r="K588" s="4" t="s">
        <v>53</v>
      </c>
      <c r="L588" s="4" t="s">
        <v>36</v>
      </c>
      <c r="M588" s="4" t="s">
        <v>37</v>
      </c>
      <c r="N588" s="4">
        <v>1320.32</v>
      </c>
      <c r="O588" s="4">
        <v>3</v>
      </c>
      <c r="P588" s="4">
        <v>0</v>
      </c>
      <c r="Q588" s="4">
        <v>345.57</v>
      </c>
    </row>
    <row r="589" spans="1:17" s="4" customFormat="1" ht="12" x14ac:dyDescent="0.3">
      <c r="A589" s="4">
        <v>588</v>
      </c>
      <c r="B589" s="4" t="s">
        <v>1807</v>
      </c>
      <c r="C589" s="5">
        <v>44896</v>
      </c>
      <c r="D589" s="5">
        <v>44899</v>
      </c>
      <c r="E589" s="9">
        <f t="shared" si="9"/>
        <v>2022</v>
      </c>
      <c r="F589" s="4" t="s">
        <v>39</v>
      </c>
      <c r="G589" s="4" t="s">
        <v>1808</v>
      </c>
      <c r="H589" s="4" t="s">
        <v>1809</v>
      </c>
      <c r="I589" s="4" t="s">
        <v>20</v>
      </c>
      <c r="J589" s="4" t="s">
        <v>47</v>
      </c>
      <c r="K589" s="4" t="s">
        <v>47</v>
      </c>
      <c r="L589" s="4" t="s">
        <v>36</v>
      </c>
      <c r="M589" s="4" t="s">
        <v>138</v>
      </c>
      <c r="N589" s="4">
        <v>1350.11</v>
      </c>
      <c r="O589" s="4">
        <v>4</v>
      </c>
      <c r="P589" s="4">
        <v>0.1</v>
      </c>
      <c r="Q589" s="4">
        <v>208.44</v>
      </c>
    </row>
    <row r="590" spans="1:17" s="4" customFormat="1" ht="12" x14ac:dyDescent="0.3">
      <c r="A590" s="4">
        <v>589</v>
      </c>
      <c r="B590" s="4" t="s">
        <v>1810</v>
      </c>
      <c r="C590" s="5">
        <v>44719</v>
      </c>
      <c r="D590" s="5">
        <v>44722</v>
      </c>
      <c r="E590" s="9">
        <f t="shared" si="9"/>
        <v>2022</v>
      </c>
      <c r="F590" s="4" t="s">
        <v>39</v>
      </c>
      <c r="G590" s="4" t="s">
        <v>1811</v>
      </c>
      <c r="H590" s="4" t="s">
        <v>1812</v>
      </c>
      <c r="I590" s="4" t="s">
        <v>67</v>
      </c>
      <c r="J590" s="4" t="s">
        <v>21</v>
      </c>
      <c r="K590" s="4" t="s">
        <v>26647</v>
      </c>
      <c r="L590" s="4" t="s">
        <v>22</v>
      </c>
      <c r="M590" s="4" t="s">
        <v>54</v>
      </c>
      <c r="N590" s="4">
        <v>1071.55</v>
      </c>
      <c r="O590" s="4">
        <v>8</v>
      </c>
      <c r="P590" s="4">
        <v>0.2</v>
      </c>
      <c r="Q590" s="4">
        <v>93.78</v>
      </c>
    </row>
    <row r="591" spans="1:17" s="4" customFormat="1" ht="12" x14ac:dyDescent="0.3">
      <c r="A591" s="4">
        <v>590</v>
      </c>
      <c r="B591" s="4" t="s">
        <v>1813</v>
      </c>
      <c r="C591" s="5">
        <v>45271</v>
      </c>
      <c r="D591" s="5">
        <v>45275</v>
      </c>
      <c r="E591" s="9">
        <f t="shared" si="9"/>
        <v>2023</v>
      </c>
      <c r="F591" s="4" t="s">
        <v>25</v>
      </c>
      <c r="G591" s="4" t="s">
        <v>1814</v>
      </c>
      <c r="H591" s="4" t="s">
        <v>1815</v>
      </c>
      <c r="I591" s="4" t="s">
        <v>28</v>
      </c>
      <c r="J591" s="4" t="s">
        <v>52</v>
      </c>
      <c r="K591" s="4" t="s">
        <v>53</v>
      </c>
      <c r="L591" s="4" t="s">
        <v>22</v>
      </c>
      <c r="M591" s="4" t="s">
        <v>75</v>
      </c>
      <c r="N591" s="4">
        <v>591.87</v>
      </c>
      <c r="O591" s="4">
        <v>1</v>
      </c>
      <c r="P591" s="4">
        <v>0.15</v>
      </c>
      <c r="Q591" s="4">
        <v>138.59</v>
      </c>
    </row>
    <row r="592" spans="1:17" s="4" customFormat="1" ht="12" x14ac:dyDescent="0.3">
      <c r="A592" s="4">
        <v>591</v>
      </c>
      <c r="B592" s="4" t="s">
        <v>1816</v>
      </c>
      <c r="C592" s="5">
        <v>44969</v>
      </c>
      <c r="D592" s="5">
        <v>44974</v>
      </c>
      <c r="E592" s="9">
        <f t="shared" si="9"/>
        <v>2023</v>
      </c>
      <c r="F592" s="4" t="s">
        <v>25</v>
      </c>
      <c r="G592" s="4" t="s">
        <v>1817</v>
      </c>
      <c r="H592" s="4" t="s">
        <v>1818</v>
      </c>
      <c r="I592" s="4" t="s">
        <v>28</v>
      </c>
      <c r="J592" s="4" t="s">
        <v>145</v>
      </c>
      <c r="K592" s="4" t="s">
        <v>80</v>
      </c>
      <c r="L592" s="4" t="s">
        <v>36</v>
      </c>
      <c r="M592" s="4" t="s">
        <v>118</v>
      </c>
      <c r="N592" s="4">
        <v>701.36</v>
      </c>
      <c r="O592" s="4">
        <v>10</v>
      </c>
      <c r="P592" s="4">
        <v>0.1</v>
      </c>
      <c r="Q592" s="4">
        <v>173</v>
      </c>
    </row>
    <row r="593" spans="1:17" s="4" customFormat="1" ht="12" x14ac:dyDescent="0.3">
      <c r="A593" s="4">
        <v>592</v>
      </c>
      <c r="B593" s="4" t="s">
        <v>1819</v>
      </c>
      <c r="C593" s="5">
        <v>44625</v>
      </c>
      <c r="D593" s="5">
        <v>44628</v>
      </c>
      <c r="E593" s="9">
        <f t="shared" si="9"/>
        <v>2022</v>
      </c>
      <c r="F593" s="4" t="s">
        <v>25</v>
      </c>
      <c r="G593" s="4" t="s">
        <v>1820</v>
      </c>
      <c r="H593" s="4" t="s">
        <v>1821</v>
      </c>
      <c r="I593" s="4" t="s">
        <v>20</v>
      </c>
      <c r="J593" s="4" t="s">
        <v>145</v>
      </c>
      <c r="K593" s="4" t="s">
        <v>80</v>
      </c>
      <c r="L593" s="4" t="s">
        <v>36</v>
      </c>
      <c r="M593" s="4" t="s">
        <v>118</v>
      </c>
      <c r="N593" s="4">
        <v>1096.29</v>
      </c>
      <c r="O593" s="4">
        <v>9</v>
      </c>
      <c r="P593" s="4">
        <v>0.2</v>
      </c>
      <c r="Q593" s="4">
        <v>186.91</v>
      </c>
    </row>
    <row r="594" spans="1:17" s="4" customFormat="1" ht="12" x14ac:dyDescent="0.3">
      <c r="A594" s="4">
        <v>593</v>
      </c>
      <c r="B594" s="4" t="s">
        <v>1822</v>
      </c>
      <c r="C594" s="5">
        <v>45623</v>
      </c>
      <c r="D594" s="5">
        <v>45624</v>
      </c>
      <c r="E594" s="9">
        <f t="shared" si="9"/>
        <v>2024</v>
      </c>
      <c r="F594" s="4" t="s">
        <v>59</v>
      </c>
      <c r="G594" s="4" t="s">
        <v>1823</v>
      </c>
      <c r="H594" s="4" t="s">
        <v>1824</v>
      </c>
      <c r="I594" s="4" t="s">
        <v>67</v>
      </c>
      <c r="J594" s="4" t="s">
        <v>34</v>
      </c>
      <c r="K594" s="4" t="s">
        <v>35</v>
      </c>
      <c r="L594" s="4" t="s">
        <v>36</v>
      </c>
      <c r="M594" s="4" t="s">
        <v>71</v>
      </c>
      <c r="N594" s="4">
        <v>200.48</v>
      </c>
      <c r="O594" s="4">
        <v>1</v>
      </c>
      <c r="P594" s="4">
        <v>0.15</v>
      </c>
      <c r="Q594" s="4">
        <v>-1.93</v>
      </c>
    </row>
    <row r="595" spans="1:17" s="4" customFormat="1" ht="12" x14ac:dyDescent="0.3">
      <c r="A595" s="4">
        <v>594</v>
      </c>
      <c r="B595" s="4" t="s">
        <v>1825</v>
      </c>
      <c r="C595" s="5">
        <v>44756</v>
      </c>
      <c r="D595" s="5">
        <v>44757</v>
      </c>
      <c r="E595" s="9">
        <f t="shared" si="9"/>
        <v>2022</v>
      </c>
      <c r="F595" s="4" t="s">
        <v>25</v>
      </c>
      <c r="G595" s="4" t="s">
        <v>1826</v>
      </c>
      <c r="H595" s="4" t="s">
        <v>1827</v>
      </c>
      <c r="I595" s="4" t="s">
        <v>20</v>
      </c>
      <c r="J595" s="4" t="s">
        <v>34</v>
      </c>
      <c r="K595" s="4" t="s">
        <v>35</v>
      </c>
      <c r="L595" s="4" t="s">
        <v>29</v>
      </c>
      <c r="M595" s="4" t="s">
        <v>107</v>
      </c>
      <c r="N595" s="4">
        <v>146.97999999999999</v>
      </c>
      <c r="O595" s="4">
        <v>4</v>
      </c>
      <c r="P595" s="4">
        <v>0.15</v>
      </c>
      <c r="Q595" s="4">
        <v>26.75</v>
      </c>
    </row>
    <row r="596" spans="1:17" s="4" customFormat="1" ht="12" x14ac:dyDescent="0.3">
      <c r="A596" s="4">
        <v>595</v>
      </c>
      <c r="B596" s="4" t="s">
        <v>1828</v>
      </c>
      <c r="C596" s="5">
        <v>45129</v>
      </c>
      <c r="D596" s="5">
        <v>45133</v>
      </c>
      <c r="E596" s="9">
        <f t="shared" si="9"/>
        <v>2023</v>
      </c>
      <c r="F596" s="4" t="s">
        <v>17</v>
      </c>
      <c r="G596" s="4" t="s">
        <v>1829</v>
      </c>
      <c r="H596" s="4" t="s">
        <v>1830</v>
      </c>
      <c r="I596" s="4" t="s">
        <v>67</v>
      </c>
      <c r="J596" s="4" t="s">
        <v>21</v>
      </c>
      <c r="K596" s="4" t="s">
        <v>26647</v>
      </c>
      <c r="L596" s="4" t="s">
        <v>36</v>
      </c>
      <c r="M596" s="4" t="s">
        <v>71</v>
      </c>
      <c r="N596" s="4">
        <v>1437.31</v>
      </c>
      <c r="O596" s="4">
        <v>9</v>
      </c>
      <c r="P596" s="4">
        <v>0</v>
      </c>
      <c r="Q596" s="4">
        <v>372.8</v>
      </c>
    </row>
    <row r="597" spans="1:17" s="4" customFormat="1" ht="12" x14ac:dyDescent="0.3">
      <c r="A597" s="4">
        <v>596</v>
      </c>
      <c r="B597" s="4" t="s">
        <v>1831</v>
      </c>
      <c r="C597" s="5">
        <v>45443</v>
      </c>
      <c r="D597" s="5">
        <v>45447</v>
      </c>
      <c r="E597" s="9">
        <f t="shared" si="9"/>
        <v>2024</v>
      </c>
      <c r="F597" s="4" t="s">
        <v>59</v>
      </c>
      <c r="G597" s="4" t="s">
        <v>1832</v>
      </c>
      <c r="H597" s="4" t="s">
        <v>1833</v>
      </c>
      <c r="I597" s="4" t="s">
        <v>67</v>
      </c>
      <c r="J597" s="4" t="s">
        <v>34</v>
      </c>
      <c r="K597" s="4" t="s">
        <v>35</v>
      </c>
      <c r="L597" s="4" t="s">
        <v>29</v>
      </c>
      <c r="M597" s="4" t="s">
        <v>30</v>
      </c>
      <c r="N597" s="4">
        <v>315.82</v>
      </c>
      <c r="O597" s="4">
        <v>4</v>
      </c>
      <c r="P597" s="4">
        <v>0.2</v>
      </c>
      <c r="Q597" s="4">
        <v>18.78</v>
      </c>
    </row>
    <row r="598" spans="1:17" s="4" customFormat="1" ht="12" x14ac:dyDescent="0.3">
      <c r="A598" s="4">
        <v>597</v>
      </c>
      <c r="B598" s="4" t="s">
        <v>1834</v>
      </c>
      <c r="C598" s="5">
        <v>44808</v>
      </c>
      <c r="D598" s="5">
        <v>44812</v>
      </c>
      <c r="E598" s="9">
        <f t="shared" si="9"/>
        <v>2022</v>
      </c>
      <c r="F598" s="4" t="s">
        <v>39</v>
      </c>
      <c r="G598" s="4" t="s">
        <v>1835</v>
      </c>
      <c r="H598" s="4" t="s">
        <v>1836</v>
      </c>
      <c r="I598" s="4" t="s">
        <v>20</v>
      </c>
      <c r="J598" s="4" t="s">
        <v>106</v>
      </c>
      <c r="K598" s="4" t="s">
        <v>106</v>
      </c>
      <c r="L598" s="4" t="s">
        <v>22</v>
      </c>
      <c r="M598" s="4" t="s">
        <v>23</v>
      </c>
      <c r="N598" s="4">
        <v>533.34</v>
      </c>
      <c r="O598" s="4">
        <v>5</v>
      </c>
      <c r="P598" s="4">
        <v>0.15</v>
      </c>
      <c r="Q598" s="4">
        <v>6.79</v>
      </c>
    </row>
    <row r="599" spans="1:17" s="4" customFormat="1" ht="12" x14ac:dyDescent="0.3">
      <c r="A599" s="4">
        <v>598</v>
      </c>
      <c r="B599" s="4" t="s">
        <v>1837</v>
      </c>
      <c r="C599" s="5">
        <v>44608</v>
      </c>
      <c r="D599" s="5">
        <v>44612</v>
      </c>
      <c r="E599" s="9">
        <f t="shared" si="9"/>
        <v>2022</v>
      </c>
      <c r="F599" s="4" t="s">
        <v>17</v>
      </c>
      <c r="G599" s="4" t="s">
        <v>1838</v>
      </c>
      <c r="H599" s="4" t="s">
        <v>1839</v>
      </c>
      <c r="I599" s="4" t="s">
        <v>28</v>
      </c>
      <c r="J599" s="4" t="s">
        <v>34</v>
      </c>
      <c r="K599" s="4" t="s">
        <v>35</v>
      </c>
      <c r="L599" s="4" t="s">
        <v>36</v>
      </c>
      <c r="M599" s="4" t="s">
        <v>138</v>
      </c>
      <c r="N599" s="4">
        <v>942.73</v>
      </c>
      <c r="O599" s="4">
        <v>1</v>
      </c>
      <c r="P599" s="4">
        <v>0.15</v>
      </c>
      <c r="Q599" s="4">
        <v>3.15</v>
      </c>
    </row>
    <row r="600" spans="1:17" s="4" customFormat="1" ht="12" x14ac:dyDescent="0.3">
      <c r="A600" s="4">
        <v>599</v>
      </c>
      <c r="B600" s="4" t="s">
        <v>1840</v>
      </c>
      <c r="C600" s="5">
        <v>44845</v>
      </c>
      <c r="D600" s="5">
        <v>44849</v>
      </c>
      <c r="E600" s="9">
        <f t="shared" si="9"/>
        <v>2022</v>
      </c>
      <c r="F600" s="4" t="s">
        <v>17</v>
      </c>
      <c r="G600" s="4" t="s">
        <v>1841</v>
      </c>
      <c r="H600" s="4" t="s">
        <v>1842</v>
      </c>
      <c r="I600" s="4" t="s">
        <v>67</v>
      </c>
      <c r="J600" s="4" t="s">
        <v>21</v>
      </c>
      <c r="K600" s="4" t="s">
        <v>26647</v>
      </c>
      <c r="L600" s="4" t="s">
        <v>29</v>
      </c>
      <c r="M600" s="4" t="s">
        <v>90</v>
      </c>
      <c r="N600" s="4">
        <v>498.39</v>
      </c>
      <c r="O600" s="4">
        <v>5</v>
      </c>
      <c r="P600" s="4">
        <v>0.2</v>
      </c>
      <c r="Q600" s="4">
        <v>76.73</v>
      </c>
    </row>
    <row r="601" spans="1:17" s="4" customFormat="1" ht="12" x14ac:dyDescent="0.3">
      <c r="A601" s="4">
        <v>600</v>
      </c>
      <c r="B601" s="4" t="s">
        <v>1843</v>
      </c>
      <c r="C601" s="5">
        <v>45392</v>
      </c>
      <c r="D601" s="5">
        <v>45396</v>
      </c>
      <c r="E601" s="9">
        <f t="shared" si="9"/>
        <v>2024</v>
      </c>
      <c r="F601" s="4" t="s">
        <v>39</v>
      </c>
      <c r="G601" s="4" t="s">
        <v>1844</v>
      </c>
      <c r="H601" s="4" t="s">
        <v>1845</v>
      </c>
      <c r="I601" s="4" t="s">
        <v>28</v>
      </c>
      <c r="J601" s="4" t="s">
        <v>52</v>
      </c>
      <c r="K601" s="4" t="s">
        <v>53</v>
      </c>
      <c r="L601" s="4" t="s">
        <v>36</v>
      </c>
      <c r="M601" s="4" t="s">
        <v>37</v>
      </c>
      <c r="N601" s="4">
        <v>1347.73</v>
      </c>
      <c r="O601" s="4">
        <v>4</v>
      </c>
      <c r="P601" s="4">
        <v>0.1</v>
      </c>
      <c r="Q601" s="4">
        <v>274.32</v>
      </c>
    </row>
    <row r="602" spans="1:17" s="4" customFormat="1" ht="12" x14ac:dyDescent="0.3">
      <c r="A602" s="4">
        <v>601</v>
      </c>
      <c r="B602" s="4" t="s">
        <v>1846</v>
      </c>
      <c r="C602" s="5">
        <v>45582</v>
      </c>
      <c r="D602" s="5">
        <v>45588</v>
      </c>
      <c r="E602" s="9">
        <f t="shared" si="9"/>
        <v>2024</v>
      </c>
      <c r="F602" s="4" t="s">
        <v>17</v>
      </c>
      <c r="G602" s="4" t="s">
        <v>1847</v>
      </c>
      <c r="H602" s="4" t="s">
        <v>1848</v>
      </c>
      <c r="I602" s="4" t="s">
        <v>20</v>
      </c>
      <c r="J602" s="4" t="s">
        <v>21</v>
      </c>
      <c r="K602" s="4" t="s">
        <v>26647</v>
      </c>
      <c r="L602" s="4" t="s">
        <v>36</v>
      </c>
      <c r="M602" s="4" t="s">
        <v>71</v>
      </c>
      <c r="N602" s="4">
        <v>1346.79</v>
      </c>
      <c r="O602" s="4">
        <v>7</v>
      </c>
      <c r="P602" s="4">
        <v>0</v>
      </c>
      <c r="Q602" s="4">
        <v>182.49</v>
      </c>
    </row>
    <row r="603" spans="1:17" s="4" customFormat="1" ht="12" x14ac:dyDescent="0.3">
      <c r="A603" s="4">
        <v>602</v>
      </c>
      <c r="B603" s="4" t="s">
        <v>1849</v>
      </c>
      <c r="C603" s="5">
        <v>45685</v>
      </c>
      <c r="D603" s="5">
        <v>45690</v>
      </c>
      <c r="E603" s="9">
        <f t="shared" si="9"/>
        <v>2025</v>
      </c>
      <c r="F603" s="4" t="s">
        <v>25</v>
      </c>
      <c r="G603" s="4" t="s">
        <v>1850</v>
      </c>
      <c r="H603" s="4" t="s">
        <v>1851</v>
      </c>
      <c r="I603" s="4" t="s">
        <v>67</v>
      </c>
      <c r="J603" s="4" t="s">
        <v>106</v>
      </c>
      <c r="K603" s="4" t="s">
        <v>106</v>
      </c>
      <c r="L603" s="4" t="s">
        <v>29</v>
      </c>
      <c r="M603" s="4" t="s">
        <v>48</v>
      </c>
      <c r="N603" s="4">
        <v>205.86</v>
      </c>
      <c r="O603" s="4">
        <v>5</v>
      </c>
      <c r="P603" s="4">
        <v>0</v>
      </c>
      <c r="Q603" s="4">
        <v>31.21</v>
      </c>
    </row>
    <row r="604" spans="1:17" s="4" customFormat="1" ht="12" x14ac:dyDescent="0.3">
      <c r="A604" s="4">
        <v>603</v>
      </c>
      <c r="B604" s="4" t="s">
        <v>1852</v>
      </c>
      <c r="C604" s="5">
        <v>45842</v>
      </c>
      <c r="D604" s="5">
        <v>45843</v>
      </c>
      <c r="E604" s="9">
        <f t="shared" si="9"/>
        <v>2025</v>
      </c>
      <c r="F604" s="4" t="s">
        <v>17</v>
      </c>
      <c r="G604" s="4" t="s">
        <v>1853</v>
      </c>
      <c r="H604" s="4" t="s">
        <v>1854</v>
      </c>
      <c r="I604" s="4" t="s">
        <v>28</v>
      </c>
      <c r="J604" s="4" t="s">
        <v>62</v>
      </c>
      <c r="K604" s="4" t="s">
        <v>63</v>
      </c>
      <c r="L604" s="4" t="s">
        <v>29</v>
      </c>
      <c r="M604" s="4" t="s">
        <v>90</v>
      </c>
      <c r="N604" s="4">
        <v>1075.28</v>
      </c>
      <c r="O604" s="4">
        <v>6</v>
      </c>
      <c r="P604" s="4">
        <v>0.2</v>
      </c>
      <c r="Q604" s="4">
        <v>122.63</v>
      </c>
    </row>
    <row r="605" spans="1:17" s="4" customFormat="1" ht="12" x14ac:dyDescent="0.3">
      <c r="A605" s="4">
        <v>604</v>
      </c>
      <c r="B605" s="4" t="s">
        <v>1855</v>
      </c>
      <c r="C605" s="5">
        <v>45793</v>
      </c>
      <c r="D605" s="5">
        <v>45798</v>
      </c>
      <c r="E605" s="9">
        <f t="shared" si="9"/>
        <v>2025</v>
      </c>
      <c r="F605" s="4" t="s">
        <v>59</v>
      </c>
      <c r="G605" s="4" t="s">
        <v>1856</v>
      </c>
      <c r="H605" s="4" t="s">
        <v>1857</v>
      </c>
      <c r="I605" s="4" t="s">
        <v>28</v>
      </c>
      <c r="J605" s="4" t="s">
        <v>47</v>
      </c>
      <c r="K605" s="4" t="s">
        <v>47</v>
      </c>
      <c r="L605" s="4" t="s">
        <v>29</v>
      </c>
      <c r="M605" s="4" t="s">
        <v>30</v>
      </c>
      <c r="N605" s="4">
        <v>1267.0899999999999</v>
      </c>
      <c r="O605" s="4">
        <v>1</v>
      </c>
      <c r="P605" s="4">
        <v>0</v>
      </c>
      <c r="Q605" s="4">
        <v>88.6</v>
      </c>
    </row>
    <row r="606" spans="1:17" s="4" customFormat="1" ht="12" x14ac:dyDescent="0.3">
      <c r="A606" s="4">
        <v>605</v>
      </c>
      <c r="B606" s="4" t="s">
        <v>1858</v>
      </c>
      <c r="C606" s="5">
        <v>45548</v>
      </c>
      <c r="D606" s="5">
        <v>45551</v>
      </c>
      <c r="E606" s="9">
        <f t="shared" si="9"/>
        <v>2024</v>
      </c>
      <c r="F606" s="4" t="s">
        <v>17</v>
      </c>
      <c r="G606" s="4" t="s">
        <v>1859</v>
      </c>
      <c r="H606" s="4" t="s">
        <v>346</v>
      </c>
      <c r="I606" s="4" t="s">
        <v>20</v>
      </c>
      <c r="J606" s="4" t="s">
        <v>47</v>
      </c>
      <c r="K606" s="4" t="s">
        <v>47</v>
      </c>
      <c r="L606" s="4" t="s">
        <v>29</v>
      </c>
      <c r="M606" s="4" t="s">
        <v>48</v>
      </c>
      <c r="N606" s="4">
        <v>925.81</v>
      </c>
      <c r="O606" s="4">
        <v>1</v>
      </c>
      <c r="P606" s="4">
        <v>0.1</v>
      </c>
      <c r="Q606" s="4">
        <v>211.06</v>
      </c>
    </row>
    <row r="607" spans="1:17" s="4" customFormat="1" ht="12" x14ac:dyDescent="0.3">
      <c r="A607" s="4">
        <v>606</v>
      </c>
      <c r="B607" s="4" t="s">
        <v>1860</v>
      </c>
      <c r="C607" s="5">
        <v>44772</v>
      </c>
      <c r="D607" s="5">
        <v>44779</v>
      </c>
      <c r="E607" s="9">
        <f t="shared" si="9"/>
        <v>2022</v>
      </c>
      <c r="F607" s="4" t="s">
        <v>25</v>
      </c>
      <c r="G607" s="4" t="s">
        <v>1861</v>
      </c>
      <c r="H607" s="4" t="s">
        <v>1862</v>
      </c>
      <c r="I607" s="4" t="s">
        <v>28</v>
      </c>
      <c r="J607" s="4" t="s">
        <v>21</v>
      </c>
      <c r="K607" s="4" t="s">
        <v>26647</v>
      </c>
      <c r="L607" s="4" t="s">
        <v>29</v>
      </c>
      <c r="M607" s="4" t="s">
        <v>107</v>
      </c>
      <c r="N607" s="4">
        <v>622.61</v>
      </c>
      <c r="O607" s="4">
        <v>3</v>
      </c>
      <c r="P607" s="4">
        <v>0.15</v>
      </c>
      <c r="Q607" s="4">
        <v>83.17</v>
      </c>
    </row>
    <row r="608" spans="1:17" s="4" customFormat="1" ht="12" x14ac:dyDescent="0.3">
      <c r="A608" s="4">
        <v>607</v>
      </c>
      <c r="B608" s="4" t="s">
        <v>1863</v>
      </c>
      <c r="C608" s="5">
        <v>45009</v>
      </c>
      <c r="D608" s="5">
        <v>45015</v>
      </c>
      <c r="E608" s="9">
        <f t="shared" si="9"/>
        <v>2023</v>
      </c>
      <c r="F608" s="4" t="s">
        <v>59</v>
      </c>
      <c r="G608" s="4" t="s">
        <v>1864</v>
      </c>
      <c r="H608" s="4" t="s">
        <v>1865</v>
      </c>
      <c r="I608" s="4" t="s">
        <v>67</v>
      </c>
      <c r="J608" s="4" t="s">
        <v>47</v>
      </c>
      <c r="K608" s="4" t="s">
        <v>47</v>
      </c>
      <c r="L608" s="4" t="s">
        <v>22</v>
      </c>
      <c r="M608" s="4" t="s">
        <v>54</v>
      </c>
      <c r="N608" s="4">
        <v>739.92</v>
      </c>
      <c r="O608" s="4">
        <v>5</v>
      </c>
      <c r="P608" s="4">
        <v>0</v>
      </c>
      <c r="Q608" s="4">
        <v>29.74</v>
      </c>
    </row>
    <row r="609" spans="1:17" s="4" customFormat="1" ht="12" x14ac:dyDescent="0.3">
      <c r="A609" s="4">
        <v>608</v>
      </c>
      <c r="B609" s="4" t="s">
        <v>1866</v>
      </c>
      <c r="C609" s="5">
        <v>45702</v>
      </c>
      <c r="D609" s="5">
        <v>45708</v>
      </c>
      <c r="E609" s="9">
        <f t="shared" si="9"/>
        <v>2025</v>
      </c>
      <c r="F609" s="4" t="s">
        <v>39</v>
      </c>
      <c r="G609" s="4" t="s">
        <v>1867</v>
      </c>
      <c r="H609" s="4" t="s">
        <v>1868</v>
      </c>
      <c r="I609" s="4" t="s">
        <v>20</v>
      </c>
      <c r="J609" s="4" t="s">
        <v>145</v>
      </c>
      <c r="K609" s="4" t="s">
        <v>80</v>
      </c>
      <c r="L609" s="4" t="s">
        <v>22</v>
      </c>
      <c r="M609" s="4" t="s">
        <v>134</v>
      </c>
      <c r="N609" s="4">
        <v>996.45</v>
      </c>
      <c r="O609" s="4">
        <v>6</v>
      </c>
      <c r="P609" s="4">
        <v>0</v>
      </c>
      <c r="Q609" s="4">
        <v>58.52</v>
      </c>
    </row>
    <row r="610" spans="1:17" s="4" customFormat="1" ht="12" x14ac:dyDescent="0.3">
      <c r="A610" s="4">
        <v>609</v>
      </c>
      <c r="B610" s="4" t="s">
        <v>1869</v>
      </c>
      <c r="C610" s="5">
        <v>45405</v>
      </c>
      <c r="D610" s="5">
        <v>45411</v>
      </c>
      <c r="E610" s="9">
        <f t="shared" si="9"/>
        <v>2024</v>
      </c>
      <c r="F610" s="4" t="s">
        <v>17</v>
      </c>
      <c r="G610" s="4" t="s">
        <v>1870</v>
      </c>
      <c r="H610" s="4" t="s">
        <v>1871</v>
      </c>
      <c r="I610" s="4" t="s">
        <v>67</v>
      </c>
      <c r="J610" s="4" t="s">
        <v>62</v>
      </c>
      <c r="K610" s="4" t="s">
        <v>63</v>
      </c>
      <c r="L610" s="4" t="s">
        <v>36</v>
      </c>
      <c r="M610" s="4" t="s">
        <v>71</v>
      </c>
      <c r="N610" s="4">
        <v>871.02</v>
      </c>
      <c r="O610" s="4">
        <v>3</v>
      </c>
      <c r="P610" s="4">
        <v>0</v>
      </c>
      <c r="Q610" s="4">
        <v>190.84</v>
      </c>
    </row>
    <row r="611" spans="1:17" s="4" customFormat="1" ht="12" x14ac:dyDescent="0.3">
      <c r="A611" s="4">
        <v>610</v>
      </c>
      <c r="B611" s="4" t="s">
        <v>1872</v>
      </c>
      <c r="C611" s="5">
        <v>44832</v>
      </c>
      <c r="D611" s="5">
        <v>44835</v>
      </c>
      <c r="E611" s="9">
        <f t="shared" si="9"/>
        <v>2022</v>
      </c>
      <c r="F611" s="4" t="s">
        <v>25</v>
      </c>
      <c r="G611" s="4" t="s">
        <v>1873</v>
      </c>
      <c r="H611" s="4" t="s">
        <v>1874</v>
      </c>
      <c r="I611" s="4" t="s">
        <v>67</v>
      </c>
      <c r="J611" s="4" t="s">
        <v>106</v>
      </c>
      <c r="K611" s="4" t="s">
        <v>106</v>
      </c>
      <c r="L611" s="4" t="s">
        <v>36</v>
      </c>
      <c r="M611" s="4" t="s">
        <v>37</v>
      </c>
      <c r="N611" s="4">
        <v>676.74</v>
      </c>
      <c r="O611" s="4">
        <v>10</v>
      </c>
      <c r="P611" s="4">
        <v>0.15</v>
      </c>
      <c r="Q611" s="4">
        <v>37.380000000000003</v>
      </c>
    </row>
    <row r="612" spans="1:17" s="4" customFormat="1" ht="12" x14ac:dyDescent="0.3">
      <c r="A612" s="4">
        <v>611</v>
      </c>
      <c r="B612" s="4" t="s">
        <v>1875</v>
      </c>
      <c r="C612" s="5">
        <v>44538</v>
      </c>
      <c r="D612" s="5">
        <v>44543</v>
      </c>
      <c r="E612" s="9">
        <f t="shared" si="9"/>
        <v>2021</v>
      </c>
      <c r="F612" s="4" t="s">
        <v>25</v>
      </c>
      <c r="G612" s="4" t="s">
        <v>1876</v>
      </c>
      <c r="H612" s="4" t="s">
        <v>1877</v>
      </c>
      <c r="I612" s="4" t="s">
        <v>28</v>
      </c>
      <c r="J612" s="4" t="s">
        <v>42</v>
      </c>
      <c r="K612" s="4" t="s">
        <v>43</v>
      </c>
      <c r="L612" s="4" t="s">
        <v>29</v>
      </c>
      <c r="M612" s="4" t="s">
        <v>90</v>
      </c>
      <c r="N612" s="4">
        <v>600.04999999999995</v>
      </c>
      <c r="O612" s="4">
        <v>10</v>
      </c>
      <c r="P612" s="4">
        <v>0</v>
      </c>
      <c r="Q612" s="4">
        <v>13.74</v>
      </c>
    </row>
    <row r="613" spans="1:17" s="4" customFormat="1" ht="12" x14ac:dyDescent="0.3">
      <c r="A613" s="4">
        <v>612</v>
      </c>
      <c r="B613" s="4" t="s">
        <v>1878</v>
      </c>
      <c r="C613" s="5">
        <v>45129</v>
      </c>
      <c r="D613" s="5">
        <v>45130</v>
      </c>
      <c r="E613" s="9">
        <f t="shared" si="9"/>
        <v>2023</v>
      </c>
      <c r="F613" s="4" t="s">
        <v>39</v>
      </c>
      <c r="G613" s="4" t="s">
        <v>1879</v>
      </c>
      <c r="H613" s="4" t="s">
        <v>1880</v>
      </c>
      <c r="I613" s="4" t="s">
        <v>67</v>
      </c>
      <c r="J613" s="4" t="s">
        <v>52</v>
      </c>
      <c r="K613" s="4" t="s">
        <v>53</v>
      </c>
      <c r="L613" s="4" t="s">
        <v>29</v>
      </c>
      <c r="M613" s="4" t="s">
        <v>90</v>
      </c>
      <c r="N613" s="4">
        <v>1455.85</v>
      </c>
      <c r="O613" s="4">
        <v>9</v>
      </c>
      <c r="P613" s="4">
        <v>0.1</v>
      </c>
      <c r="Q613" s="4">
        <v>104.3</v>
      </c>
    </row>
    <row r="614" spans="1:17" s="4" customFormat="1" ht="12" x14ac:dyDescent="0.3">
      <c r="A614" s="4">
        <v>613</v>
      </c>
      <c r="B614" s="4" t="s">
        <v>1881</v>
      </c>
      <c r="C614" s="5">
        <v>44773</v>
      </c>
      <c r="D614" s="5">
        <v>44778</v>
      </c>
      <c r="E614" s="9">
        <f t="shared" si="9"/>
        <v>2022</v>
      </c>
      <c r="F614" s="4" t="s">
        <v>17</v>
      </c>
      <c r="G614" s="4" t="s">
        <v>1882</v>
      </c>
      <c r="H614" s="4" t="s">
        <v>1883</v>
      </c>
      <c r="I614" s="4" t="s">
        <v>28</v>
      </c>
      <c r="J614" s="4" t="s">
        <v>79</v>
      </c>
      <c r="K614" s="4" t="s">
        <v>80</v>
      </c>
      <c r="L614" s="4" t="s">
        <v>36</v>
      </c>
      <c r="M614" s="4" t="s">
        <v>37</v>
      </c>
      <c r="N614" s="4">
        <v>1166.2</v>
      </c>
      <c r="O614" s="4">
        <v>3</v>
      </c>
      <c r="P614" s="4">
        <v>0.2</v>
      </c>
      <c r="Q614" s="4">
        <v>35.82</v>
      </c>
    </row>
    <row r="615" spans="1:17" s="4" customFormat="1" ht="12" x14ac:dyDescent="0.3">
      <c r="A615" s="4">
        <v>614</v>
      </c>
      <c r="B615" s="4" t="s">
        <v>1884</v>
      </c>
      <c r="C615" s="5">
        <v>45344</v>
      </c>
      <c r="D615" s="5">
        <v>45348</v>
      </c>
      <c r="E615" s="9">
        <f t="shared" si="9"/>
        <v>2024</v>
      </c>
      <c r="F615" s="4" t="s">
        <v>25</v>
      </c>
      <c r="G615" s="4" t="s">
        <v>1885</v>
      </c>
      <c r="H615" s="4" t="s">
        <v>1886</v>
      </c>
      <c r="I615" s="4" t="s">
        <v>28</v>
      </c>
      <c r="J615" s="4" t="s">
        <v>52</v>
      </c>
      <c r="K615" s="4" t="s">
        <v>53</v>
      </c>
      <c r="L615" s="4" t="s">
        <v>29</v>
      </c>
      <c r="M615" s="4" t="s">
        <v>30</v>
      </c>
      <c r="N615" s="4">
        <v>1177.94</v>
      </c>
      <c r="O615" s="4">
        <v>4</v>
      </c>
      <c r="P615" s="4">
        <v>0.1</v>
      </c>
      <c r="Q615" s="4">
        <v>-4.3499999999999996</v>
      </c>
    </row>
    <row r="616" spans="1:17" s="4" customFormat="1" ht="12" x14ac:dyDescent="0.3">
      <c r="A616" s="4">
        <v>615</v>
      </c>
      <c r="B616" s="4" t="s">
        <v>1887</v>
      </c>
      <c r="C616" s="5">
        <v>44661</v>
      </c>
      <c r="D616" s="5">
        <v>44668</v>
      </c>
      <c r="E616" s="9">
        <f t="shared" si="9"/>
        <v>2022</v>
      </c>
      <c r="F616" s="4" t="s">
        <v>25</v>
      </c>
      <c r="G616" s="4" t="s">
        <v>1888</v>
      </c>
      <c r="H616" s="4" t="s">
        <v>1889</v>
      </c>
      <c r="I616" s="4" t="s">
        <v>67</v>
      </c>
      <c r="J616" s="4" t="s">
        <v>34</v>
      </c>
      <c r="K616" s="4" t="s">
        <v>35</v>
      </c>
      <c r="L616" s="4" t="s">
        <v>22</v>
      </c>
      <c r="M616" s="4" t="s">
        <v>23</v>
      </c>
      <c r="N616" s="4">
        <v>961.86</v>
      </c>
      <c r="O616" s="4">
        <v>1</v>
      </c>
      <c r="P616" s="4">
        <v>0.15</v>
      </c>
      <c r="Q616" s="4">
        <v>33.96</v>
      </c>
    </row>
    <row r="617" spans="1:17" s="4" customFormat="1" ht="12" x14ac:dyDescent="0.3">
      <c r="A617" s="4">
        <v>616</v>
      </c>
      <c r="B617" s="4" t="s">
        <v>1890</v>
      </c>
      <c r="C617" s="5">
        <v>45406</v>
      </c>
      <c r="D617" s="5">
        <v>45409</v>
      </c>
      <c r="E617" s="9">
        <f t="shared" si="9"/>
        <v>2024</v>
      </c>
      <c r="F617" s="4" t="s">
        <v>59</v>
      </c>
      <c r="G617" s="4" t="s">
        <v>1891</v>
      </c>
      <c r="H617" s="4" t="s">
        <v>1892</v>
      </c>
      <c r="I617" s="4" t="s">
        <v>20</v>
      </c>
      <c r="J617" s="4" t="s">
        <v>106</v>
      </c>
      <c r="K617" s="4" t="s">
        <v>106</v>
      </c>
      <c r="L617" s="4" t="s">
        <v>22</v>
      </c>
      <c r="M617" s="4" t="s">
        <v>54</v>
      </c>
      <c r="N617" s="4">
        <v>319.25</v>
      </c>
      <c r="O617" s="4">
        <v>6</v>
      </c>
      <c r="P617" s="4">
        <v>0.15</v>
      </c>
      <c r="Q617" s="4">
        <v>29.46</v>
      </c>
    </row>
    <row r="618" spans="1:17" s="4" customFormat="1" ht="12" x14ac:dyDescent="0.3">
      <c r="A618" s="4">
        <v>617</v>
      </c>
      <c r="B618" s="4" t="s">
        <v>1893</v>
      </c>
      <c r="C618" s="5">
        <v>44883</v>
      </c>
      <c r="D618" s="5">
        <v>44886</v>
      </c>
      <c r="E618" s="9">
        <f t="shared" si="9"/>
        <v>2022</v>
      </c>
      <c r="F618" s="4" t="s">
        <v>39</v>
      </c>
      <c r="G618" s="4" t="s">
        <v>1894</v>
      </c>
      <c r="H618" s="4" t="s">
        <v>1895</v>
      </c>
      <c r="I618" s="4" t="s">
        <v>28</v>
      </c>
      <c r="J618" s="4" t="s">
        <v>47</v>
      </c>
      <c r="K618" s="4" t="s">
        <v>47</v>
      </c>
      <c r="L618" s="4" t="s">
        <v>36</v>
      </c>
      <c r="M618" s="4" t="s">
        <v>71</v>
      </c>
      <c r="N618" s="4">
        <v>295.77999999999997</v>
      </c>
      <c r="O618" s="4">
        <v>9</v>
      </c>
      <c r="P618" s="4">
        <v>0.2</v>
      </c>
      <c r="Q618" s="4">
        <v>20.350000000000001</v>
      </c>
    </row>
    <row r="619" spans="1:17" s="4" customFormat="1" ht="12" x14ac:dyDescent="0.3">
      <c r="A619" s="4">
        <v>618</v>
      </c>
      <c r="B619" s="4" t="s">
        <v>1896</v>
      </c>
      <c r="C619" s="5">
        <v>44447</v>
      </c>
      <c r="D619" s="5">
        <v>44452</v>
      </c>
      <c r="E619" s="9">
        <f t="shared" si="9"/>
        <v>2021</v>
      </c>
      <c r="F619" s="4" t="s">
        <v>25</v>
      </c>
      <c r="G619" s="4" t="s">
        <v>1897</v>
      </c>
      <c r="H619" s="4" t="s">
        <v>1898</v>
      </c>
      <c r="I619" s="4" t="s">
        <v>28</v>
      </c>
      <c r="J619" s="4" t="s">
        <v>79</v>
      </c>
      <c r="K619" s="4" t="s">
        <v>80</v>
      </c>
      <c r="L619" s="4" t="s">
        <v>29</v>
      </c>
      <c r="M619" s="4" t="s">
        <v>30</v>
      </c>
      <c r="N619" s="4">
        <v>934.69</v>
      </c>
      <c r="O619" s="4">
        <v>7</v>
      </c>
      <c r="P619" s="4">
        <v>0.1</v>
      </c>
      <c r="Q619" s="4">
        <v>179.78</v>
      </c>
    </row>
    <row r="620" spans="1:17" s="4" customFormat="1" ht="12" x14ac:dyDescent="0.3">
      <c r="A620" s="4">
        <v>619</v>
      </c>
      <c r="B620" s="4" t="s">
        <v>1899</v>
      </c>
      <c r="C620" s="5">
        <v>45678</v>
      </c>
      <c r="D620" s="5">
        <v>45682</v>
      </c>
      <c r="E620" s="9">
        <f t="shared" si="9"/>
        <v>2025</v>
      </c>
      <c r="F620" s="4" t="s">
        <v>59</v>
      </c>
      <c r="G620" s="4" t="s">
        <v>1900</v>
      </c>
      <c r="H620" s="4" t="s">
        <v>1901</v>
      </c>
      <c r="I620" s="4" t="s">
        <v>28</v>
      </c>
      <c r="J620" s="4" t="s">
        <v>42</v>
      </c>
      <c r="K620" s="4" t="s">
        <v>43</v>
      </c>
      <c r="L620" s="4" t="s">
        <v>22</v>
      </c>
      <c r="M620" s="4" t="s">
        <v>23</v>
      </c>
      <c r="N620" s="4">
        <v>1448.25</v>
      </c>
      <c r="O620" s="4">
        <v>7</v>
      </c>
      <c r="P620" s="4">
        <v>0.1</v>
      </c>
      <c r="Q620" s="4">
        <v>58.91</v>
      </c>
    </row>
    <row r="621" spans="1:17" s="4" customFormat="1" ht="12" x14ac:dyDescent="0.3">
      <c r="A621" s="4">
        <v>620</v>
      </c>
      <c r="B621" s="4" t="s">
        <v>1902</v>
      </c>
      <c r="C621" s="5">
        <v>45179</v>
      </c>
      <c r="D621" s="5">
        <v>45186</v>
      </c>
      <c r="E621" s="9">
        <f t="shared" si="9"/>
        <v>2023</v>
      </c>
      <c r="F621" s="4" t="s">
        <v>17</v>
      </c>
      <c r="G621" s="4" t="s">
        <v>1903</v>
      </c>
      <c r="H621" s="4" t="s">
        <v>1904</v>
      </c>
      <c r="I621" s="4" t="s">
        <v>28</v>
      </c>
      <c r="J621" s="4" t="s">
        <v>34</v>
      </c>
      <c r="K621" s="4" t="s">
        <v>35</v>
      </c>
      <c r="L621" s="4" t="s">
        <v>29</v>
      </c>
      <c r="M621" s="4" t="s">
        <v>90</v>
      </c>
      <c r="N621" s="4">
        <v>1097.97</v>
      </c>
      <c r="O621" s="4">
        <v>2</v>
      </c>
      <c r="P621" s="4">
        <v>0.2</v>
      </c>
      <c r="Q621" s="4">
        <v>103.42</v>
      </c>
    </row>
    <row r="622" spans="1:17" s="4" customFormat="1" ht="12" x14ac:dyDescent="0.3">
      <c r="A622" s="4">
        <v>621</v>
      </c>
      <c r="B622" s="4" t="s">
        <v>1905</v>
      </c>
      <c r="C622" s="5">
        <v>45409</v>
      </c>
      <c r="D622" s="5">
        <v>45416</v>
      </c>
      <c r="E622" s="9">
        <f t="shared" si="9"/>
        <v>2024</v>
      </c>
      <c r="F622" s="4" t="s">
        <v>59</v>
      </c>
      <c r="G622" s="4" t="s">
        <v>1906</v>
      </c>
      <c r="H622" s="4" t="s">
        <v>1907</v>
      </c>
      <c r="I622" s="4" t="s">
        <v>28</v>
      </c>
      <c r="J622" s="4" t="s">
        <v>52</v>
      </c>
      <c r="K622" s="4" t="s">
        <v>53</v>
      </c>
      <c r="L622" s="4" t="s">
        <v>22</v>
      </c>
      <c r="M622" s="4" t="s">
        <v>23</v>
      </c>
      <c r="N622" s="4">
        <v>1167.6300000000001</v>
      </c>
      <c r="O622" s="4">
        <v>2</v>
      </c>
      <c r="P622" s="4">
        <v>0.15</v>
      </c>
      <c r="Q622" s="4">
        <v>159.99</v>
      </c>
    </row>
    <row r="623" spans="1:17" s="4" customFormat="1" ht="12" x14ac:dyDescent="0.3">
      <c r="A623" s="4">
        <v>622</v>
      </c>
      <c r="B623" s="4" t="s">
        <v>1908</v>
      </c>
      <c r="C623" s="5">
        <v>44817</v>
      </c>
      <c r="D623" s="5">
        <v>44819</v>
      </c>
      <c r="E623" s="9">
        <f t="shared" si="9"/>
        <v>2022</v>
      </c>
      <c r="F623" s="4" t="s">
        <v>59</v>
      </c>
      <c r="G623" s="4" t="s">
        <v>1909</v>
      </c>
      <c r="H623" s="4" t="s">
        <v>1910</v>
      </c>
      <c r="I623" s="4" t="s">
        <v>28</v>
      </c>
      <c r="J623" s="4" t="s">
        <v>52</v>
      </c>
      <c r="K623" s="4" t="s">
        <v>53</v>
      </c>
      <c r="L623" s="4" t="s">
        <v>22</v>
      </c>
      <c r="M623" s="4" t="s">
        <v>134</v>
      </c>
      <c r="N623" s="4">
        <v>1039.31</v>
      </c>
      <c r="O623" s="4">
        <v>7</v>
      </c>
      <c r="P623" s="4">
        <v>0</v>
      </c>
      <c r="Q623" s="4">
        <v>228.7</v>
      </c>
    </row>
    <row r="624" spans="1:17" s="4" customFormat="1" ht="12" x14ac:dyDescent="0.3">
      <c r="A624" s="4">
        <v>623</v>
      </c>
      <c r="B624" s="4" t="s">
        <v>1911</v>
      </c>
      <c r="C624" s="5">
        <v>44433</v>
      </c>
      <c r="D624" s="5">
        <v>44440</v>
      </c>
      <c r="E624" s="9">
        <f t="shared" si="9"/>
        <v>2021</v>
      </c>
      <c r="F624" s="4" t="s">
        <v>59</v>
      </c>
      <c r="G624" s="4" t="s">
        <v>1912</v>
      </c>
      <c r="H624" s="4" t="s">
        <v>1913</v>
      </c>
      <c r="I624" s="4" t="s">
        <v>28</v>
      </c>
      <c r="J624" s="4" t="s">
        <v>42</v>
      </c>
      <c r="K624" s="4" t="s">
        <v>43</v>
      </c>
      <c r="L624" s="4" t="s">
        <v>29</v>
      </c>
      <c r="M624" s="4" t="s">
        <v>48</v>
      </c>
      <c r="N624" s="4">
        <v>729.37</v>
      </c>
      <c r="O624" s="4">
        <v>10</v>
      </c>
      <c r="P624" s="4">
        <v>0.2</v>
      </c>
      <c r="Q624" s="4">
        <v>124.99</v>
      </c>
    </row>
    <row r="625" spans="1:17" s="4" customFormat="1" ht="12" x14ac:dyDescent="0.3">
      <c r="A625" s="4">
        <v>624</v>
      </c>
      <c r="B625" s="4" t="s">
        <v>1914</v>
      </c>
      <c r="C625" s="5">
        <v>45147</v>
      </c>
      <c r="D625" s="5">
        <v>45152</v>
      </c>
      <c r="E625" s="9">
        <f t="shared" si="9"/>
        <v>2023</v>
      </c>
      <c r="F625" s="4" t="s">
        <v>17</v>
      </c>
      <c r="G625" s="4" t="s">
        <v>1915</v>
      </c>
      <c r="H625" s="4" t="s">
        <v>1916</v>
      </c>
      <c r="I625" s="4" t="s">
        <v>28</v>
      </c>
      <c r="J625" s="4" t="s">
        <v>34</v>
      </c>
      <c r="K625" s="4" t="s">
        <v>35</v>
      </c>
      <c r="L625" s="4" t="s">
        <v>22</v>
      </c>
      <c r="M625" s="4" t="s">
        <v>75</v>
      </c>
      <c r="N625" s="4">
        <v>871.05</v>
      </c>
      <c r="O625" s="4">
        <v>8</v>
      </c>
      <c r="P625" s="4">
        <v>0.1</v>
      </c>
      <c r="Q625" s="4">
        <v>-6.75</v>
      </c>
    </row>
    <row r="626" spans="1:17" s="4" customFormat="1" ht="12" x14ac:dyDescent="0.3">
      <c r="A626" s="4">
        <v>625</v>
      </c>
      <c r="B626" s="4" t="s">
        <v>1917</v>
      </c>
      <c r="C626" s="5">
        <v>45449</v>
      </c>
      <c r="D626" s="5">
        <v>45453</v>
      </c>
      <c r="E626" s="9">
        <f t="shared" si="9"/>
        <v>2024</v>
      </c>
      <c r="F626" s="4" t="s">
        <v>59</v>
      </c>
      <c r="G626" s="4" t="s">
        <v>1918</v>
      </c>
      <c r="H626" s="4" t="s">
        <v>1919</v>
      </c>
      <c r="I626" s="4" t="s">
        <v>28</v>
      </c>
      <c r="J626" s="4" t="s">
        <v>111</v>
      </c>
      <c r="K626" s="4" t="s">
        <v>111</v>
      </c>
      <c r="L626" s="4" t="s">
        <v>29</v>
      </c>
      <c r="M626" s="4" t="s">
        <v>48</v>
      </c>
      <c r="N626" s="4">
        <v>1088.3499999999999</v>
      </c>
      <c r="O626" s="4">
        <v>5</v>
      </c>
      <c r="P626" s="4">
        <v>0.1</v>
      </c>
      <c r="Q626" s="4">
        <v>141.5</v>
      </c>
    </row>
    <row r="627" spans="1:17" s="4" customFormat="1" ht="12" x14ac:dyDescent="0.3">
      <c r="A627" s="4">
        <v>626</v>
      </c>
      <c r="B627" s="4" t="s">
        <v>1920</v>
      </c>
      <c r="C627" s="5">
        <v>45105</v>
      </c>
      <c r="D627" s="5">
        <v>45108</v>
      </c>
      <c r="E627" s="9">
        <f t="shared" si="9"/>
        <v>2023</v>
      </c>
      <c r="F627" s="4" t="s">
        <v>39</v>
      </c>
      <c r="G627" s="4" t="s">
        <v>1921</v>
      </c>
      <c r="H627" s="4" t="s">
        <v>1922</v>
      </c>
      <c r="I627" s="4" t="s">
        <v>67</v>
      </c>
      <c r="J627" s="4" t="s">
        <v>21</v>
      </c>
      <c r="K627" s="4" t="s">
        <v>26647</v>
      </c>
      <c r="L627" s="4" t="s">
        <v>29</v>
      </c>
      <c r="M627" s="4" t="s">
        <v>107</v>
      </c>
      <c r="N627" s="4">
        <v>986.66</v>
      </c>
      <c r="O627" s="4">
        <v>6</v>
      </c>
      <c r="P627" s="4">
        <v>0.2</v>
      </c>
      <c r="Q627" s="4">
        <v>138.80000000000001</v>
      </c>
    </row>
    <row r="628" spans="1:17" s="4" customFormat="1" ht="12" x14ac:dyDescent="0.3">
      <c r="A628" s="4">
        <v>627</v>
      </c>
      <c r="B628" s="4" t="s">
        <v>1923</v>
      </c>
      <c r="C628" s="5">
        <v>44486</v>
      </c>
      <c r="D628" s="5">
        <v>44491</v>
      </c>
      <c r="E628" s="9">
        <f t="shared" si="9"/>
        <v>2021</v>
      </c>
      <c r="F628" s="4" t="s">
        <v>59</v>
      </c>
      <c r="G628" s="4" t="s">
        <v>1924</v>
      </c>
      <c r="H628" s="4" t="s">
        <v>1925</v>
      </c>
      <c r="I628" s="4" t="s">
        <v>67</v>
      </c>
      <c r="J628" s="4" t="s">
        <v>111</v>
      </c>
      <c r="K628" s="4" t="s">
        <v>111</v>
      </c>
      <c r="L628" s="4" t="s">
        <v>22</v>
      </c>
      <c r="M628" s="4" t="s">
        <v>75</v>
      </c>
      <c r="N628" s="4">
        <v>947.66</v>
      </c>
      <c r="O628" s="4">
        <v>2</v>
      </c>
      <c r="P628" s="4">
        <v>0</v>
      </c>
      <c r="Q628" s="4">
        <v>3.91</v>
      </c>
    </row>
    <row r="629" spans="1:17" s="4" customFormat="1" ht="12" x14ac:dyDescent="0.3">
      <c r="A629" s="4">
        <v>628</v>
      </c>
      <c r="B629" s="4" t="s">
        <v>1926</v>
      </c>
      <c r="C629" s="5">
        <v>45406</v>
      </c>
      <c r="D629" s="5">
        <v>45407</v>
      </c>
      <c r="E629" s="9">
        <f t="shared" si="9"/>
        <v>2024</v>
      </c>
      <c r="F629" s="4" t="s">
        <v>39</v>
      </c>
      <c r="G629" s="4" t="s">
        <v>1927</v>
      </c>
      <c r="H629" s="4" t="s">
        <v>1928</v>
      </c>
      <c r="I629" s="4" t="s">
        <v>28</v>
      </c>
      <c r="J629" s="4" t="s">
        <v>47</v>
      </c>
      <c r="K629" s="4" t="s">
        <v>47</v>
      </c>
      <c r="L629" s="4" t="s">
        <v>36</v>
      </c>
      <c r="M629" s="4" t="s">
        <v>37</v>
      </c>
      <c r="N629" s="4">
        <v>1436.91</v>
      </c>
      <c r="O629" s="4">
        <v>2</v>
      </c>
      <c r="P629" s="4">
        <v>0.15</v>
      </c>
      <c r="Q629" s="4">
        <v>76.05</v>
      </c>
    </row>
    <row r="630" spans="1:17" s="4" customFormat="1" ht="12" x14ac:dyDescent="0.3">
      <c r="A630" s="4">
        <v>629</v>
      </c>
      <c r="B630" s="4" t="s">
        <v>1929</v>
      </c>
      <c r="C630" s="5">
        <v>45177</v>
      </c>
      <c r="D630" s="5">
        <v>45181</v>
      </c>
      <c r="E630" s="9">
        <f t="shared" si="9"/>
        <v>2023</v>
      </c>
      <c r="F630" s="4" t="s">
        <v>59</v>
      </c>
      <c r="G630" s="4" t="s">
        <v>1930</v>
      </c>
      <c r="H630" s="4" t="s">
        <v>1931</v>
      </c>
      <c r="I630" s="4" t="s">
        <v>28</v>
      </c>
      <c r="J630" s="4" t="s">
        <v>111</v>
      </c>
      <c r="K630" s="4" t="s">
        <v>111</v>
      </c>
      <c r="L630" s="4" t="s">
        <v>22</v>
      </c>
      <c r="M630" s="4" t="s">
        <v>23</v>
      </c>
      <c r="N630" s="4">
        <v>441.26</v>
      </c>
      <c r="O630" s="4">
        <v>1</v>
      </c>
      <c r="P630" s="4">
        <v>0</v>
      </c>
      <c r="Q630" s="4">
        <v>105.39</v>
      </c>
    </row>
    <row r="631" spans="1:17" s="4" customFormat="1" ht="12" x14ac:dyDescent="0.3">
      <c r="A631" s="4">
        <v>630</v>
      </c>
      <c r="B631" s="4" t="s">
        <v>1932</v>
      </c>
      <c r="C631" s="5">
        <v>45124</v>
      </c>
      <c r="D631" s="5">
        <v>45130</v>
      </c>
      <c r="E631" s="9">
        <f t="shared" si="9"/>
        <v>2023</v>
      </c>
      <c r="F631" s="4" t="s">
        <v>59</v>
      </c>
      <c r="G631" s="4" t="s">
        <v>1933</v>
      </c>
      <c r="H631" s="4" t="s">
        <v>1934</v>
      </c>
      <c r="I631" s="4" t="s">
        <v>20</v>
      </c>
      <c r="J631" s="4" t="s">
        <v>21</v>
      </c>
      <c r="K631" s="4" t="s">
        <v>26647</v>
      </c>
      <c r="L631" s="4" t="s">
        <v>22</v>
      </c>
      <c r="M631" s="4" t="s">
        <v>54</v>
      </c>
      <c r="N631" s="4">
        <v>1464.3</v>
      </c>
      <c r="O631" s="4">
        <v>4</v>
      </c>
      <c r="P631" s="4">
        <v>0.2</v>
      </c>
      <c r="Q631" s="4">
        <v>164.52</v>
      </c>
    </row>
    <row r="632" spans="1:17" s="4" customFormat="1" ht="12" x14ac:dyDescent="0.3">
      <c r="A632" s="4">
        <v>631</v>
      </c>
      <c r="B632" s="4" t="s">
        <v>1935</v>
      </c>
      <c r="C632" s="5">
        <v>45760</v>
      </c>
      <c r="D632" s="5">
        <v>45763</v>
      </c>
      <c r="E632" s="9">
        <f t="shared" si="9"/>
        <v>2025</v>
      </c>
      <c r="F632" s="4" t="s">
        <v>25</v>
      </c>
      <c r="G632" s="4" t="s">
        <v>1936</v>
      </c>
      <c r="H632" s="4" t="s">
        <v>1937</v>
      </c>
      <c r="I632" s="4" t="s">
        <v>67</v>
      </c>
      <c r="J632" s="4" t="s">
        <v>145</v>
      </c>
      <c r="K632" s="4" t="s">
        <v>80</v>
      </c>
      <c r="L632" s="4" t="s">
        <v>36</v>
      </c>
      <c r="M632" s="4" t="s">
        <v>138</v>
      </c>
      <c r="N632" s="4">
        <v>202.37</v>
      </c>
      <c r="O632" s="4">
        <v>9</v>
      </c>
      <c r="P632" s="4">
        <v>0</v>
      </c>
      <c r="Q632" s="4">
        <v>56.34</v>
      </c>
    </row>
    <row r="633" spans="1:17" s="4" customFormat="1" ht="12" x14ac:dyDescent="0.3">
      <c r="A633" s="4">
        <v>632</v>
      </c>
      <c r="B633" s="4" t="s">
        <v>1938</v>
      </c>
      <c r="C633" s="5">
        <v>45307</v>
      </c>
      <c r="D633" s="5">
        <v>45313</v>
      </c>
      <c r="E633" s="9">
        <f t="shared" si="9"/>
        <v>2024</v>
      </c>
      <c r="F633" s="4" t="s">
        <v>17</v>
      </c>
      <c r="G633" s="4" t="s">
        <v>1939</v>
      </c>
      <c r="H633" s="4" t="s">
        <v>1940</v>
      </c>
      <c r="I633" s="4" t="s">
        <v>67</v>
      </c>
      <c r="J633" s="4" t="s">
        <v>42</v>
      </c>
      <c r="K633" s="4" t="s">
        <v>43</v>
      </c>
      <c r="L633" s="4" t="s">
        <v>22</v>
      </c>
      <c r="M633" s="4" t="s">
        <v>134</v>
      </c>
      <c r="N633" s="4">
        <v>471.99</v>
      </c>
      <c r="O633" s="4">
        <v>1</v>
      </c>
      <c r="P633" s="4">
        <v>0.15</v>
      </c>
      <c r="Q633" s="4">
        <v>38.81</v>
      </c>
    </row>
    <row r="634" spans="1:17" s="4" customFormat="1" ht="12" x14ac:dyDescent="0.3">
      <c r="A634" s="4">
        <v>633</v>
      </c>
      <c r="B634" s="4" t="s">
        <v>1941</v>
      </c>
      <c r="C634" s="5">
        <v>45793</v>
      </c>
      <c r="D634" s="5">
        <v>45796</v>
      </c>
      <c r="E634" s="9">
        <f t="shared" si="9"/>
        <v>2025</v>
      </c>
      <c r="F634" s="4" t="s">
        <v>59</v>
      </c>
      <c r="G634" s="4" t="s">
        <v>1942</v>
      </c>
      <c r="H634" s="4" t="s">
        <v>1943</v>
      </c>
      <c r="I634" s="4" t="s">
        <v>28</v>
      </c>
      <c r="J634" s="4" t="s">
        <v>42</v>
      </c>
      <c r="K634" s="4" t="s">
        <v>43</v>
      </c>
      <c r="L634" s="4" t="s">
        <v>22</v>
      </c>
      <c r="M634" s="4" t="s">
        <v>134</v>
      </c>
      <c r="N634" s="4">
        <v>746.23</v>
      </c>
      <c r="O634" s="4">
        <v>5</v>
      </c>
      <c r="P634" s="4">
        <v>0.15</v>
      </c>
      <c r="Q634" s="4">
        <v>124.24</v>
      </c>
    </row>
    <row r="635" spans="1:17" s="4" customFormat="1" ht="12" x14ac:dyDescent="0.3">
      <c r="A635" s="4">
        <v>634</v>
      </c>
      <c r="B635" s="4" t="s">
        <v>1944</v>
      </c>
      <c r="C635" s="5">
        <v>45313</v>
      </c>
      <c r="D635" s="5">
        <v>45317</v>
      </c>
      <c r="E635" s="9">
        <f t="shared" si="9"/>
        <v>2024</v>
      </c>
      <c r="F635" s="4" t="s">
        <v>17</v>
      </c>
      <c r="G635" s="4" t="s">
        <v>1945</v>
      </c>
      <c r="H635" s="4" t="s">
        <v>1946</v>
      </c>
      <c r="I635" s="4" t="s">
        <v>20</v>
      </c>
      <c r="J635" s="4" t="s">
        <v>52</v>
      </c>
      <c r="K635" s="4" t="s">
        <v>53</v>
      </c>
      <c r="L635" s="4" t="s">
        <v>22</v>
      </c>
      <c r="M635" s="4" t="s">
        <v>134</v>
      </c>
      <c r="N635" s="4">
        <v>293.36</v>
      </c>
      <c r="O635" s="4">
        <v>10</v>
      </c>
      <c r="P635" s="4">
        <v>0.15</v>
      </c>
      <c r="Q635" s="4">
        <v>47.58</v>
      </c>
    </row>
    <row r="636" spans="1:17" s="4" customFormat="1" ht="12" x14ac:dyDescent="0.3">
      <c r="A636" s="4">
        <v>635</v>
      </c>
      <c r="B636" s="4" t="s">
        <v>1947</v>
      </c>
      <c r="C636" s="5">
        <v>45349</v>
      </c>
      <c r="D636" s="5">
        <v>45356</v>
      </c>
      <c r="E636" s="9">
        <f t="shared" si="9"/>
        <v>2024</v>
      </c>
      <c r="F636" s="4" t="s">
        <v>25</v>
      </c>
      <c r="G636" s="4" t="s">
        <v>1948</v>
      </c>
      <c r="H636" s="4" t="s">
        <v>1949</v>
      </c>
      <c r="I636" s="4" t="s">
        <v>20</v>
      </c>
      <c r="J636" s="4" t="s">
        <v>42</v>
      </c>
      <c r="K636" s="4" t="s">
        <v>43</v>
      </c>
      <c r="L636" s="4" t="s">
        <v>36</v>
      </c>
      <c r="M636" s="4" t="s">
        <v>71</v>
      </c>
      <c r="N636" s="4">
        <v>870.09</v>
      </c>
      <c r="O636" s="4">
        <v>3</v>
      </c>
      <c r="P636" s="4">
        <v>0.2</v>
      </c>
      <c r="Q636" s="4">
        <v>-8.41</v>
      </c>
    </row>
    <row r="637" spans="1:17" s="4" customFormat="1" ht="12" x14ac:dyDescent="0.3">
      <c r="A637" s="4">
        <v>636</v>
      </c>
      <c r="B637" s="4" t="s">
        <v>1950</v>
      </c>
      <c r="C637" s="5">
        <v>45186</v>
      </c>
      <c r="D637" s="5">
        <v>45189</v>
      </c>
      <c r="E637" s="9">
        <f t="shared" si="9"/>
        <v>2023</v>
      </c>
      <c r="F637" s="4" t="s">
        <v>39</v>
      </c>
      <c r="G637" s="4" t="s">
        <v>1951</v>
      </c>
      <c r="H637" s="4" t="s">
        <v>1952</v>
      </c>
      <c r="I637" s="4" t="s">
        <v>28</v>
      </c>
      <c r="J637" s="4" t="s">
        <v>79</v>
      </c>
      <c r="K637" s="4" t="s">
        <v>80</v>
      </c>
      <c r="L637" s="4" t="s">
        <v>29</v>
      </c>
      <c r="M637" s="4" t="s">
        <v>107</v>
      </c>
      <c r="N637" s="4">
        <v>1373.06</v>
      </c>
      <c r="O637" s="4">
        <v>3</v>
      </c>
      <c r="P637" s="4">
        <v>0</v>
      </c>
      <c r="Q637" s="4">
        <v>110.01</v>
      </c>
    </row>
    <row r="638" spans="1:17" s="4" customFormat="1" ht="12" x14ac:dyDescent="0.3">
      <c r="A638" s="4">
        <v>637</v>
      </c>
      <c r="B638" s="4" t="s">
        <v>1953</v>
      </c>
      <c r="C638" s="5">
        <v>45223</v>
      </c>
      <c r="D638" s="5">
        <v>45226</v>
      </c>
      <c r="E638" s="9">
        <f t="shared" si="9"/>
        <v>2023</v>
      </c>
      <c r="F638" s="4" t="s">
        <v>25</v>
      </c>
      <c r="G638" s="4" t="s">
        <v>1954</v>
      </c>
      <c r="H638" s="4" t="s">
        <v>1955</v>
      </c>
      <c r="I638" s="4" t="s">
        <v>20</v>
      </c>
      <c r="J638" s="4" t="s">
        <v>34</v>
      </c>
      <c r="K638" s="4" t="s">
        <v>35</v>
      </c>
      <c r="L638" s="4" t="s">
        <v>36</v>
      </c>
      <c r="M638" s="4" t="s">
        <v>37</v>
      </c>
      <c r="N638" s="4">
        <v>816.63</v>
      </c>
      <c r="O638" s="4">
        <v>1</v>
      </c>
      <c r="P638" s="4">
        <v>0.1</v>
      </c>
      <c r="Q638" s="4">
        <v>-3.17</v>
      </c>
    </row>
    <row r="639" spans="1:17" s="4" customFormat="1" ht="12" x14ac:dyDescent="0.3">
      <c r="A639" s="4">
        <v>638</v>
      </c>
      <c r="B639" s="4" t="s">
        <v>1956</v>
      </c>
      <c r="C639" s="5">
        <v>44927</v>
      </c>
      <c r="D639" s="5">
        <v>44931</v>
      </c>
      <c r="E639" s="9">
        <f t="shared" si="9"/>
        <v>2023</v>
      </c>
      <c r="F639" s="4" t="s">
        <v>17</v>
      </c>
      <c r="G639" s="4" t="s">
        <v>1957</v>
      </c>
      <c r="H639" s="4" t="s">
        <v>1958</v>
      </c>
      <c r="I639" s="4" t="s">
        <v>67</v>
      </c>
      <c r="J639" s="4" t="s">
        <v>34</v>
      </c>
      <c r="K639" s="4" t="s">
        <v>35</v>
      </c>
      <c r="L639" s="4" t="s">
        <v>22</v>
      </c>
      <c r="M639" s="4" t="s">
        <v>54</v>
      </c>
      <c r="N639" s="4">
        <v>671.38</v>
      </c>
      <c r="O639" s="4">
        <v>5</v>
      </c>
      <c r="P639" s="4">
        <v>0.2</v>
      </c>
      <c r="Q639" s="4">
        <v>111.1</v>
      </c>
    </row>
    <row r="640" spans="1:17" s="4" customFormat="1" ht="12" x14ac:dyDescent="0.3">
      <c r="A640" s="4">
        <v>639</v>
      </c>
      <c r="B640" s="4" t="s">
        <v>1959</v>
      </c>
      <c r="C640" s="5">
        <v>44753</v>
      </c>
      <c r="D640" s="5">
        <v>44760</v>
      </c>
      <c r="E640" s="9">
        <f t="shared" si="9"/>
        <v>2022</v>
      </c>
      <c r="F640" s="4" t="s">
        <v>17</v>
      </c>
      <c r="G640" s="4" t="s">
        <v>1960</v>
      </c>
      <c r="H640" s="4" t="s">
        <v>1961</v>
      </c>
      <c r="I640" s="4" t="s">
        <v>67</v>
      </c>
      <c r="J640" s="4" t="s">
        <v>111</v>
      </c>
      <c r="K640" s="4" t="s">
        <v>111</v>
      </c>
      <c r="L640" s="4" t="s">
        <v>29</v>
      </c>
      <c r="M640" s="4" t="s">
        <v>90</v>
      </c>
      <c r="N640" s="4">
        <v>856.54</v>
      </c>
      <c r="O640" s="4">
        <v>4</v>
      </c>
      <c r="P640" s="4">
        <v>0</v>
      </c>
      <c r="Q640" s="4">
        <v>241.23</v>
      </c>
    </row>
    <row r="641" spans="1:17" s="4" customFormat="1" ht="12" x14ac:dyDescent="0.3">
      <c r="A641" s="4">
        <v>640</v>
      </c>
      <c r="B641" s="4" t="s">
        <v>1962</v>
      </c>
      <c r="C641" s="5">
        <v>44952</v>
      </c>
      <c r="D641" s="5">
        <v>44955</v>
      </c>
      <c r="E641" s="9">
        <f t="shared" si="9"/>
        <v>2023</v>
      </c>
      <c r="F641" s="4" t="s">
        <v>39</v>
      </c>
      <c r="G641" s="4" t="s">
        <v>1963</v>
      </c>
      <c r="H641" s="4" t="s">
        <v>1964</v>
      </c>
      <c r="I641" s="4" t="s">
        <v>67</v>
      </c>
      <c r="J641" s="4" t="s">
        <v>79</v>
      </c>
      <c r="K641" s="4" t="s">
        <v>80</v>
      </c>
      <c r="L641" s="4" t="s">
        <v>29</v>
      </c>
      <c r="M641" s="4" t="s">
        <v>107</v>
      </c>
      <c r="N641" s="4">
        <v>1007.77</v>
      </c>
      <c r="O641" s="4">
        <v>3</v>
      </c>
      <c r="P641" s="4">
        <v>0.15</v>
      </c>
      <c r="Q641" s="4">
        <v>141.59</v>
      </c>
    </row>
    <row r="642" spans="1:17" s="4" customFormat="1" ht="12" x14ac:dyDescent="0.3">
      <c r="A642" s="4">
        <v>641</v>
      </c>
      <c r="B642" s="4" t="s">
        <v>1965</v>
      </c>
      <c r="C642" s="5">
        <v>44455</v>
      </c>
      <c r="D642" s="5">
        <v>44459</v>
      </c>
      <c r="E642" s="9">
        <f t="shared" ref="E642:E705" si="10">YEAR(D642)</f>
        <v>2021</v>
      </c>
      <c r="F642" s="4" t="s">
        <v>17</v>
      </c>
      <c r="G642" s="4" t="s">
        <v>1966</v>
      </c>
      <c r="H642" s="4" t="s">
        <v>1967</v>
      </c>
      <c r="I642" s="4" t="s">
        <v>28</v>
      </c>
      <c r="J642" s="4" t="s">
        <v>106</v>
      </c>
      <c r="K642" s="4" t="s">
        <v>106</v>
      </c>
      <c r="L642" s="4" t="s">
        <v>22</v>
      </c>
      <c r="M642" s="4" t="s">
        <v>23</v>
      </c>
      <c r="N642" s="4">
        <v>770.3</v>
      </c>
      <c r="O642" s="4">
        <v>5</v>
      </c>
      <c r="P642" s="4">
        <v>0.15</v>
      </c>
      <c r="Q642" s="4">
        <v>15.46</v>
      </c>
    </row>
    <row r="643" spans="1:17" s="4" customFormat="1" ht="12" x14ac:dyDescent="0.3">
      <c r="A643" s="4">
        <v>642</v>
      </c>
      <c r="B643" s="4" t="s">
        <v>1968</v>
      </c>
      <c r="C643" s="5">
        <v>45277</v>
      </c>
      <c r="D643" s="5">
        <v>45278</v>
      </c>
      <c r="E643" s="9">
        <f t="shared" si="10"/>
        <v>2023</v>
      </c>
      <c r="F643" s="4" t="s">
        <v>17</v>
      </c>
      <c r="G643" s="4" t="s">
        <v>1969</v>
      </c>
      <c r="H643" s="4" t="s">
        <v>1970</v>
      </c>
      <c r="I643" s="4" t="s">
        <v>28</v>
      </c>
      <c r="J643" s="4" t="s">
        <v>34</v>
      </c>
      <c r="K643" s="4" t="s">
        <v>35</v>
      </c>
      <c r="L643" s="4" t="s">
        <v>22</v>
      </c>
      <c r="M643" s="4" t="s">
        <v>23</v>
      </c>
      <c r="N643" s="4">
        <v>1016.54</v>
      </c>
      <c r="O643" s="4">
        <v>9</v>
      </c>
      <c r="P643" s="4">
        <v>0.15</v>
      </c>
      <c r="Q643" s="4">
        <v>16.2</v>
      </c>
    </row>
    <row r="644" spans="1:17" s="4" customFormat="1" ht="12" x14ac:dyDescent="0.3">
      <c r="A644" s="4">
        <v>643</v>
      </c>
      <c r="B644" s="4" t="s">
        <v>1971</v>
      </c>
      <c r="C644" s="5">
        <v>44510</v>
      </c>
      <c r="D644" s="5">
        <v>44514</v>
      </c>
      <c r="E644" s="9">
        <f t="shared" si="10"/>
        <v>2021</v>
      </c>
      <c r="F644" s="4" t="s">
        <v>39</v>
      </c>
      <c r="G644" s="4" t="s">
        <v>1972</v>
      </c>
      <c r="H644" s="4" t="s">
        <v>1973</v>
      </c>
      <c r="I644" s="4" t="s">
        <v>28</v>
      </c>
      <c r="J644" s="4" t="s">
        <v>145</v>
      </c>
      <c r="K644" s="4" t="s">
        <v>80</v>
      </c>
      <c r="L644" s="4" t="s">
        <v>22</v>
      </c>
      <c r="M644" s="4" t="s">
        <v>134</v>
      </c>
      <c r="N644" s="4">
        <v>1326.66</v>
      </c>
      <c r="O644" s="4">
        <v>7</v>
      </c>
      <c r="P644" s="4">
        <v>0.15</v>
      </c>
      <c r="Q644" s="4">
        <v>310.08</v>
      </c>
    </row>
    <row r="645" spans="1:17" s="4" customFormat="1" ht="12" x14ac:dyDescent="0.3">
      <c r="A645" s="4">
        <v>644</v>
      </c>
      <c r="B645" s="4" t="s">
        <v>1974</v>
      </c>
      <c r="C645" s="5">
        <v>45144</v>
      </c>
      <c r="D645" s="5">
        <v>45151</v>
      </c>
      <c r="E645" s="9">
        <f t="shared" si="10"/>
        <v>2023</v>
      </c>
      <c r="F645" s="4" t="s">
        <v>17</v>
      </c>
      <c r="G645" s="4" t="s">
        <v>1975</v>
      </c>
      <c r="H645" s="4" t="s">
        <v>1976</v>
      </c>
      <c r="I645" s="4" t="s">
        <v>67</v>
      </c>
      <c r="J645" s="4" t="s">
        <v>52</v>
      </c>
      <c r="K645" s="4" t="s">
        <v>53</v>
      </c>
      <c r="L645" s="4" t="s">
        <v>22</v>
      </c>
      <c r="M645" s="4" t="s">
        <v>134</v>
      </c>
      <c r="N645" s="4">
        <v>423.72</v>
      </c>
      <c r="O645" s="4">
        <v>6</v>
      </c>
      <c r="P645" s="4">
        <v>0.2</v>
      </c>
      <c r="Q645" s="4">
        <v>16.62</v>
      </c>
    </row>
    <row r="646" spans="1:17" s="4" customFormat="1" ht="12" x14ac:dyDescent="0.3">
      <c r="A646" s="4">
        <v>645</v>
      </c>
      <c r="B646" s="4" t="s">
        <v>1977</v>
      </c>
      <c r="C646" s="5">
        <v>45616</v>
      </c>
      <c r="D646" s="5">
        <v>45622</v>
      </c>
      <c r="E646" s="9">
        <f t="shared" si="10"/>
        <v>2024</v>
      </c>
      <c r="F646" s="4" t="s">
        <v>25</v>
      </c>
      <c r="G646" s="4" t="s">
        <v>1978</v>
      </c>
      <c r="H646" s="4" t="s">
        <v>1979</v>
      </c>
      <c r="I646" s="4" t="s">
        <v>67</v>
      </c>
      <c r="J646" s="4" t="s">
        <v>52</v>
      </c>
      <c r="K646" s="4" t="s">
        <v>53</v>
      </c>
      <c r="L646" s="4" t="s">
        <v>36</v>
      </c>
      <c r="M646" s="4" t="s">
        <v>138</v>
      </c>
      <c r="N646" s="4">
        <v>480.32</v>
      </c>
      <c r="O646" s="4">
        <v>3</v>
      </c>
      <c r="P646" s="4">
        <v>0.15</v>
      </c>
      <c r="Q646" s="4">
        <v>59.21</v>
      </c>
    </row>
    <row r="647" spans="1:17" s="4" customFormat="1" ht="12" x14ac:dyDescent="0.3">
      <c r="A647" s="4">
        <v>646</v>
      </c>
      <c r="B647" s="4" t="s">
        <v>1980</v>
      </c>
      <c r="C647" s="5">
        <v>45527</v>
      </c>
      <c r="D647" s="5">
        <v>45529</v>
      </c>
      <c r="E647" s="9">
        <f t="shared" si="10"/>
        <v>2024</v>
      </c>
      <c r="F647" s="4" t="s">
        <v>17</v>
      </c>
      <c r="G647" s="4" t="s">
        <v>1981</v>
      </c>
      <c r="H647" s="4" t="s">
        <v>1982</v>
      </c>
      <c r="I647" s="4" t="s">
        <v>20</v>
      </c>
      <c r="J647" s="4" t="s">
        <v>62</v>
      </c>
      <c r="K647" s="4" t="s">
        <v>63</v>
      </c>
      <c r="L647" s="4" t="s">
        <v>22</v>
      </c>
      <c r="M647" s="4" t="s">
        <v>54</v>
      </c>
      <c r="N647" s="4">
        <v>1110.1600000000001</v>
      </c>
      <c r="O647" s="4">
        <v>7</v>
      </c>
      <c r="P647" s="4">
        <v>0</v>
      </c>
      <c r="Q647" s="4">
        <v>239.83</v>
      </c>
    </row>
    <row r="648" spans="1:17" s="4" customFormat="1" ht="12" x14ac:dyDescent="0.3">
      <c r="A648" s="4">
        <v>647</v>
      </c>
      <c r="B648" s="4" t="s">
        <v>1983</v>
      </c>
      <c r="C648" s="5">
        <v>44505</v>
      </c>
      <c r="D648" s="5">
        <v>44507</v>
      </c>
      <c r="E648" s="9">
        <f t="shared" si="10"/>
        <v>2021</v>
      </c>
      <c r="F648" s="4" t="s">
        <v>39</v>
      </c>
      <c r="G648" s="4" t="s">
        <v>1984</v>
      </c>
      <c r="H648" s="4" t="s">
        <v>1985</v>
      </c>
      <c r="I648" s="4" t="s">
        <v>20</v>
      </c>
      <c r="J648" s="4" t="s">
        <v>145</v>
      </c>
      <c r="K648" s="4" t="s">
        <v>80</v>
      </c>
      <c r="L648" s="4" t="s">
        <v>22</v>
      </c>
      <c r="M648" s="4" t="s">
        <v>134</v>
      </c>
      <c r="N648" s="4">
        <v>1205.8900000000001</v>
      </c>
      <c r="O648" s="4">
        <v>10</v>
      </c>
      <c r="P648" s="4">
        <v>0</v>
      </c>
      <c r="Q648" s="4">
        <v>65.84</v>
      </c>
    </row>
    <row r="649" spans="1:17" s="4" customFormat="1" ht="12" x14ac:dyDescent="0.3">
      <c r="A649" s="4">
        <v>648</v>
      </c>
      <c r="B649" s="4" t="s">
        <v>1986</v>
      </c>
      <c r="C649" s="5">
        <v>45003</v>
      </c>
      <c r="D649" s="5">
        <v>45005</v>
      </c>
      <c r="E649" s="9">
        <f t="shared" si="10"/>
        <v>2023</v>
      </c>
      <c r="F649" s="4" t="s">
        <v>25</v>
      </c>
      <c r="G649" s="4" t="s">
        <v>1987</v>
      </c>
      <c r="H649" s="4" t="s">
        <v>1988</v>
      </c>
      <c r="I649" s="4" t="s">
        <v>28</v>
      </c>
      <c r="J649" s="4" t="s">
        <v>47</v>
      </c>
      <c r="K649" s="4" t="s">
        <v>47</v>
      </c>
      <c r="L649" s="4" t="s">
        <v>29</v>
      </c>
      <c r="M649" s="4" t="s">
        <v>107</v>
      </c>
      <c r="N649" s="4">
        <v>1409.8</v>
      </c>
      <c r="O649" s="4">
        <v>6</v>
      </c>
      <c r="P649" s="4">
        <v>0.15</v>
      </c>
      <c r="Q649" s="4">
        <v>4.76</v>
      </c>
    </row>
    <row r="650" spans="1:17" s="4" customFormat="1" ht="12" x14ac:dyDescent="0.3">
      <c r="A650" s="4">
        <v>649</v>
      </c>
      <c r="B650" s="4" t="s">
        <v>1989</v>
      </c>
      <c r="C650" s="5">
        <v>44774</v>
      </c>
      <c r="D650" s="5">
        <v>44776</v>
      </c>
      <c r="E650" s="9">
        <f t="shared" si="10"/>
        <v>2022</v>
      </c>
      <c r="F650" s="4" t="s">
        <v>25</v>
      </c>
      <c r="G650" s="4" t="s">
        <v>1990</v>
      </c>
      <c r="H650" s="4" t="s">
        <v>1991</v>
      </c>
      <c r="I650" s="4" t="s">
        <v>67</v>
      </c>
      <c r="J650" s="4" t="s">
        <v>52</v>
      </c>
      <c r="K650" s="4" t="s">
        <v>53</v>
      </c>
      <c r="L650" s="4" t="s">
        <v>22</v>
      </c>
      <c r="M650" s="4" t="s">
        <v>75</v>
      </c>
      <c r="N650" s="4">
        <v>1236.82</v>
      </c>
      <c r="O650" s="4">
        <v>7</v>
      </c>
      <c r="P650" s="4">
        <v>0.1</v>
      </c>
      <c r="Q650" s="4">
        <v>0.99</v>
      </c>
    </row>
    <row r="651" spans="1:17" s="4" customFormat="1" ht="12" x14ac:dyDescent="0.3">
      <c r="A651" s="4">
        <v>650</v>
      </c>
      <c r="B651" s="4" t="s">
        <v>1992</v>
      </c>
      <c r="C651" s="5">
        <v>45290</v>
      </c>
      <c r="D651" s="5">
        <v>45296</v>
      </c>
      <c r="E651" s="9">
        <f t="shared" si="10"/>
        <v>2024</v>
      </c>
      <c r="F651" s="4" t="s">
        <v>25</v>
      </c>
      <c r="G651" s="4" t="s">
        <v>1993</v>
      </c>
      <c r="H651" s="4" t="s">
        <v>1994</v>
      </c>
      <c r="I651" s="4" t="s">
        <v>20</v>
      </c>
      <c r="J651" s="4" t="s">
        <v>42</v>
      </c>
      <c r="K651" s="4" t="s">
        <v>43</v>
      </c>
      <c r="L651" s="4" t="s">
        <v>22</v>
      </c>
      <c r="M651" s="4" t="s">
        <v>134</v>
      </c>
      <c r="N651" s="4">
        <v>1092.3499999999999</v>
      </c>
      <c r="O651" s="4">
        <v>4</v>
      </c>
      <c r="P651" s="4">
        <v>0</v>
      </c>
      <c r="Q651" s="4">
        <v>24.66</v>
      </c>
    </row>
    <row r="652" spans="1:17" s="4" customFormat="1" ht="12" x14ac:dyDescent="0.3">
      <c r="A652" s="4">
        <v>651</v>
      </c>
      <c r="B652" s="4" t="s">
        <v>1995</v>
      </c>
      <c r="C652" s="5">
        <v>45096</v>
      </c>
      <c r="D652" s="5">
        <v>45100</v>
      </c>
      <c r="E652" s="9">
        <f t="shared" si="10"/>
        <v>2023</v>
      </c>
      <c r="F652" s="4" t="s">
        <v>39</v>
      </c>
      <c r="G652" s="4" t="s">
        <v>1996</v>
      </c>
      <c r="H652" s="4" t="s">
        <v>1997</v>
      </c>
      <c r="I652" s="4" t="s">
        <v>28</v>
      </c>
      <c r="J652" s="4" t="s">
        <v>106</v>
      </c>
      <c r="K652" s="4" t="s">
        <v>106</v>
      </c>
      <c r="L652" s="4" t="s">
        <v>22</v>
      </c>
      <c r="M652" s="4" t="s">
        <v>134</v>
      </c>
      <c r="N652" s="4">
        <v>489.26</v>
      </c>
      <c r="O652" s="4">
        <v>1</v>
      </c>
      <c r="P652" s="4">
        <v>0.2</v>
      </c>
      <c r="Q652" s="4">
        <v>34.590000000000003</v>
      </c>
    </row>
    <row r="653" spans="1:17" s="4" customFormat="1" ht="12" x14ac:dyDescent="0.3">
      <c r="A653" s="4">
        <v>652</v>
      </c>
      <c r="B653" s="4" t="s">
        <v>1998</v>
      </c>
      <c r="C653" s="5">
        <v>45432</v>
      </c>
      <c r="D653" s="5">
        <v>45434</v>
      </c>
      <c r="E653" s="9">
        <f t="shared" si="10"/>
        <v>2024</v>
      </c>
      <c r="F653" s="4" t="s">
        <v>59</v>
      </c>
      <c r="G653" s="4" t="s">
        <v>1999</v>
      </c>
      <c r="H653" s="4" t="s">
        <v>2000</v>
      </c>
      <c r="I653" s="4" t="s">
        <v>20</v>
      </c>
      <c r="J653" s="4" t="s">
        <v>52</v>
      </c>
      <c r="K653" s="4" t="s">
        <v>53</v>
      </c>
      <c r="L653" s="4" t="s">
        <v>22</v>
      </c>
      <c r="M653" s="4" t="s">
        <v>134</v>
      </c>
      <c r="N653" s="4">
        <v>819.72</v>
      </c>
      <c r="O653" s="4">
        <v>6</v>
      </c>
      <c r="P653" s="4">
        <v>0</v>
      </c>
      <c r="Q653" s="4">
        <v>40.119999999999997</v>
      </c>
    </row>
    <row r="654" spans="1:17" s="4" customFormat="1" ht="12" x14ac:dyDescent="0.3">
      <c r="A654" s="4">
        <v>653</v>
      </c>
      <c r="B654" s="4" t="s">
        <v>2001</v>
      </c>
      <c r="C654" s="5">
        <v>44804</v>
      </c>
      <c r="D654" s="5">
        <v>44808</v>
      </c>
      <c r="E654" s="9">
        <f t="shared" si="10"/>
        <v>2022</v>
      </c>
      <c r="F654" s="4" t="s">
        <v>39</v>
      </c>
      <c r="G654" s="4" t="s">
        <v>2002</v>
      </c>
      <c r="H654" s="4" t="s">
        <v>2003</v>
      </c>
      <c r="I654" s="4" t="s">
        <v>67</v>
      </c>
      <c r="J654" s="4" t="s">
        <v>106</v>
      </c>
      <c r="K654" s="4" t="s">
        <v>106</v>
      </c>
      <c r="L654" s="4" t="s">
        <v>29</v>
      </c>
      <c r="M654" s="4" t="s">
        <v>90</v>
      </c>
      <c r="N654" s="4">
        <v>683.52</v>
      </c>
      <c r="O654" s="4">
        <v>3</v>
      </c>
      <c r="P654" s="4">
        <v>0.2</v>
      </c>
      <c r="Q654" s="4">
        <v>108.65</v>
      </c>
    </row>
    <row r="655" spans="1:17" s="4" customFormat="1" ht="12" x14ac:dyDescent="0.3">
      <c r="A655" s="4">
        <v>654</v>
      </c>
      <c r="B655" s="4" t="s">
        <v>2004</v>
      </c>
      <c r="C655" s="5">
        <v>45554</v>
      </c>
      <c r="D655" s="5">
        <v>45558</v>
      </c>
      <c r="E655" s="9">
        <f t="shared" si="10"/>
        <v>2024</v>
      </c>
      <c r="F655" s="4" t="s">
        <v>25</v>
      </c>
      <c r="G655" s="4" t="s">
        <v>2005</v>
      </c>
      <c r="H655" s="4" t="s">
        <v>2006</v>
      </c>
      <c r="I655" s="4" t="s">
        <v>28</v>
      </c>
      <c r="J655" s="4" t="s">
        <v>145</v>
      </c>
      <c r="K655" s="4" t="s">
        <v>80</v>
      </c>
      <c r="L655" s="4" t="s">
        <v>22</v>
      </c>
      <c r="M655" s="4" t="s">
        <v>23</v>
      </c>
      <c r="N655" s="4">
        <v>209.63</v>
      </c>
      <c r="O655" s="4">
        <v>8</v>
      </c>
      <c r="P655" s="4">
        <v>0.15</v>
      </c>
      <c r="Q655" s="4">
        <v>38.15</v>
      </c>
    </row>
    <row r="656" spans="1:17" s="4" customFormat="1" ht="12" x14ac:dyDescent="0.3">
      <c r="A656" s="4">
        <v>655</v>
      </c>
      <c r="B656" s="4" t="s">
        <v>2007</v>
      </c>
      <c r="C656" s="5">
        <v>44552</v>
      </c>
      <c r="D656" s="5">
        <v>44553</v>
      </c>
      <c r="E656" s="9">
        <f t="shared" si="10"/>
        <v>2021</v>
      </c>
      <c r="F656" s="4" t="s">
        <v>59</v>
      </c>
      <c r="G656" s="4" t="s">
        <v>2008</v>
      </c>
      <c r="H656" s="4" t="s">
        <v>2009</v>
      </c>
      <c r="I656" s="4" t="s">
        <v>67</v>
      </c>
      <c r="J656" s="4" t="s">
        <v>62</v>
      </c>
      <c r="K656" s="4" t="s">
        <v>63</v>
      </c>
      <c r="L656" s="4" t="s">
        <v>29</v>
      </c>
      <c r="M656" s="4" t="s">
        <v>107</v>
      </c>
      <c r="N656" s="4">
        <v>238.38</v>
      </c>
      <c r="O656" s="4">
        <v>7</v>
      </c>
      <c r="P656" s="4">
        <v>0.1</v>
      </c>
      <c r="Q656" s="4">
        <v>40.25</v>
      </c>
    </row>
    <row r="657" spans="1:17" s="4" customFormat="1" ht="12" x14ac:dyDescent="0.3">
      <c r="A657" s="4">
        <v>656</v>
      </c>
      <c r="B657" s="4" t="s">
        <v>2010</v>
      </c>
      <c r="C657" s="5">
        <v>44798</v>
      </c>
      <c r="D657" s="5">
        <v>44799</v>
      </c>
      <c r="E657" s="9">
        <f t="shared" si="10"/>
        <v>2022</v>
      </c>
      <c r="F657" s="4" t="s">
        <v>39</v>
      </c>
      <c r="G657" s="4" t="s">
        <v>2011</v>
      </c>
      <c r="H657" s="4" t="s">
        <v>2012</v>
      </c>
      <c r="I657" s="4" t="s">
        <v>28</v>
      </c>
      <c r="J657" s="4" t="s">
        <v>34</v>
      </c>
      <c r="K657" s="4" t="s">
        <v>35</v>
      </c>
      <c r="L657" s="4" t="s">
        <v>22</v>
      </c>
      <c r="M657" s="4" t="s">
        <v>54</v>
      </c>
      <c r="N657" s="4">
        <v>313.61</v>
      </c>
      <c r="O657" s="4">
        <v>7</v>
      </c>
      <c r="P657" s="4">
        <v>0</v>
      </c>
      <c r="Q657" s="4">
        <v>23.75</v>
      </c>
    </row>
    <row r="658" spans="1:17" s="4" customFormat="1" ht="12" x14ac:dyDescent="0.3">
      <c r="A658" s="4">
        <v>657</v>
      </c>
      <c r="B658" s="4" t="s">
        <v>2013</v>
      </c>
      <c r="C658" s="5">
        <v>45643</v>
      </c>
      <c r="D658" s="5">
        <v>45647</v>
      </c>
      <c r="E658" s="9">
        <f t="shared" si="10"/>
        <v>2024</v>
      </c>
      <c r="F658" s="4" t="s">
        <v>59</v>
      </c>
      <c r="G658" s="4" t="s">
        <v>2014</v>
      </c>
      <c r="H658" s="4" t="s">
        <v>2015</v>
      </c>
      <c r="I658" s="4" t="s">
        <v>67</v>
      </c>
      <c r="J658" s="4" t="s">
        <v>52</v>
      </c>
      <c r="K658" s="4" t="s">
        <v>53</v>
      </c>
      <c r="L658" s="4" t="s">
        <v>36</v>
      </c>
      <c r="M658" s="4" t="s">
        <v>71</v>
      </c>
      <c r="N658" s="4">
        <v>367.23</v>
      </c>
      <c r="O658" s="4">
        <v>3</v>
      </c>
      <c r="P658" s="4">
        <v>0</v>
      </c>
      <c r="Q658" s="4">
        <v>26.83</v>
      </c>
    </row>
    <row r="659" spans="1:17" s="4" customFormat="1" ht="12" x14ac:dyDescent="0.3">
      <c r="A659" s="4">
        <v>658</v>
      </c>
      <c r="B659" s="4" t="s">
        <v>2016</v>
      </c>
      <c r="C659" s="5">
        <v>44636</v>
      </c>
      <c r="D659" s="5">
        <v>44637</v>
      </c>
      <c r="E659" s="9">
        <f t="shared" si="10"/>
        <v>2022</v>
      </c>
      <c r="F659" s="4" t="s">
        <v>59</v>
      </c>
      <c r="G659" s="4" t="s">
        <v>2017</v>
      </c>
      <c r="H659" s="4" t="s">
        <v>2018</v>
      </c>
      <c r="I659" s="4" t="s">
        <v>67</v>
      </c>
      <c r="J659" s="4" t="s">
        <v>106</v>
      </c>
      <c r="K659" s="4" t="s">
        <v>106</v>
      </c>
      <c r="L659" s="4" t="s">
        <v>22</v>
      </c>
      <c r="M659" s="4" t="s">
        <v>75</v>
      </c>
      <c r="N659" s="4">
        <v>1371.27</v>
      </c>
      <c r="O659" s="4">
        <v>3</v>
      </c>
      <c r="P659" s="4">
        <v>0</v>
      </c>
      <c r="Q659" s="4">
        <v>239.64</v>
      </c>
    </row>
    <row r="660" spans="1:17" s="4" customFormat="1" ht="12" x14ac:dyDescent="0.3">
      <c r="A660" s="4">
        <v>659</v>
      </c>
      <c r="B660" s="4" t="s">
        <v>2019</v>
      </c>
      <c r="C660" s="5">
        <v>45417</v>
      </c>
      <c r="D660" s="5">
        <v>45422</v>
      </c>
      <c r="E660" s="9">
        <f t="shared" si="10"/>
        <v>2024</v>
      </c>
      <c r="F660" s="4" t="s">
        <v>39</v>
      </c>
      <c r="G660" s="4" t="s">
        <v>2020</v>
      </c>
      <c r="H660" s="4" t="s">
        <v>2021</v>
      </c>
      <c r="I660" s="4" t="s">
        <v>28</v>
      </c>
      <c r="J660" s="4" t="s">
        <v>34</v>
      </c>
      <c r="K660" s="4" t="s">
        <v>35</v>
      </c>
      <c r="L660" s="4" t="s">
        <v>22</v>
      </c>
      <c r="M660" s="4" t="s">
        <v>23</v>
      </c>
      <c r="N660" s="4">
        <v>1168.33</v>
      </c>
      <c r="O660" s="4">
        <v>5</v>
      </c>
      <c r="P660" s="4">
        <v>0.1</v>
      </c>
      <c r="Q660" s="4">
        <v>151.13999999999999</v>
      </c>
    </row>
    <row r="661" spans="1:17" s="4" customFormat="1" ht="12" x14ac:dyDescent="0.3">
      <c r="A661" s="4">
        <v>660</v>
      </c>
      <c r="B661" s="4" t="s">
        <v>2022</v>
      </c>
      <c r="C661" s="5">
        <v>45109</v>
      </c>
      <c r="D661" s="5">
        <v>45110</v>
      </c>
      <c r="E661" s="9">
        <f t="shared" si="10"/>
        <v>2023</v>
      </c>
      <c r="F661" s="4" t="s">
        <v>17</v>
      </c>
      <c r="G661" s="4" t="s">
        <v>2023</v>
      </c>
      <c r="H661" s="4" t="s">
        <v>2024</v>
      </c>
      <c r="I661" s="4" t="s">
        <v>20</v>
      </c>
      <c r="J661" s="4" t="s">
        <v>79</v>
      </c>
      <c r="K661" s="4" t="s">
        <v>80</v>
      </c>
      <c r="L661" s="4" t="s">
        <v>22</v>
      </c>
      <c r="M661" s="4" t="s">
        <v>75</v>
      </c>
      <c r="N661" s="4">
        <v>486.64</v>
      </c>
      <c r="O661" s="4">
        <v>10</v>
      </c>
      <c r="P661" s="4">
        <v>0.2</v>
      </c>
      <c r="Q661" s="4">
        <v>107</v>
      </c>
    </row>
    <row r="662" spans="1:17" s="4" customFormat="1" ht="12" x14ac:dyDescent="0.3">
      <c r="A662" s="4">
        <v>661</v>
      </c>
      <c r="B662" s="4" t="s">
        <v>2025</v>
      </c>
      <c r="C662" s="5">
        <v>45118</v>
      </c>
      <c r="D662" s="5">
        <v>45121</v>
      </c>
      <c r="E662" s="9">
        <f t="shared" si="10"/>
        <v>2023</v>
      </c>
      <c r="F662" s="4" t="s">
        <v>39</v>
      </c>
      <c r="G662" s="4" t="s">
        <v>2026</v>
      </c>
      <c r="H662" s="4" t="s">
        <v>2027</v>
      </c>
      <c r="I662" s="4" t="s">
        <v>28</v>
      </c>
      <c r="J662" s="4" t="s">
        <v>106</v>
      </c>
      <c r="K662" s="4" t="s">
        <v>106</v>
      </c>
      <c r="L662" s="4" t="s">
        <v>29</v>
      </c>
      <c r="M662" s="4" t="s">
        <v>48</v>
      </c>
      <c r="N662" s="4">
        <v>49.89</v>
      </c>
      <c r="O662" s="4">
        <v>6</v>
      </c>
      <c r="P662" s="4">
        <v>0</v>
      </c>
      <c r="Q662" s="4">
        <v>3.58</v>
      </c>
    </row>
    <row r="663" spans="1:17" s="4" customFormat="1" ht="12" x14ac:dyDescent="0.3">
      <c r="A663" s="4">
        <v>662</v>
      </c>
      <c r="B663" s="4" t="s">
        <v>2028</v>
      </c>
      <c r="C663" s="5">
        <v>45235</v>
      </c>
      <c r="D663" s="5">
        <v>45237</v>
      </c>
      <c r="E663" s="9">
        <f t="shared" si="10"/>
        <v>2023</v>
      </c>
      <c r="F663" s="4" t="s">
        <v>39</v>
      </c>
      <c r="G663" s="4" t="s">
        <v>2029</v>
      </c>
      <c r="H663" s="4" t="s">
        <v>2030</v>
      </c>
      <c r="I663" s="4" t="s">
        <v>67</v>
      </c>
      <c r="J663" s="4" t="s">
        <v>106</v>
      </c>
      <c r="K663" s="4" t="s">
        <v>106</v>
      </c>
      <c r="L663" s="4" t="s">
        <v>36</v>
      </c>
      <c r="M663" s="4" t="s">
        <v>37</v>
      </c>
      <c r="N663" s="4">
        <v>352.23</v>
      </c>
      <c r="O663" s="4">
        <v>2</v>
      </c>
      <c r="P663" s="4">
        <v>0.2</v>
      </c>
      <c r="Q663" s="4">
        <v>7.34</v>
      </c>
    </row>
    <row r="664" spans="1:17" s="4" customFormat="1" ht="12" x14ac:dyDescent="0.3">
      <c r="A664" s="4">
        <v>663</v>
      </c>
      <c r="B664" s="4" t="s">
        <v>2031</v>
      </c>
      <c r="C664" s="5">
        <v>45661</v>
      </c>
      <c r="D664" s="5">
        <v>45667</v>
      </c>
      <c r="E664" s="9">
        <f t="shared" si="10"/>
        <v>2025</v>
      </c>
      <c r="F664" s="4" t="s">
        <v>59</v>
      </c>
      <c r="G664" s="4" t="s">
        <v>2032</v>
      </c>
      <c r="H664" s="4" t="s">
        <v>2033</v>
      </c>
      <c r="I664" s="4" t="s">
        <v>67</v>
      </c>
      <c r="J664" s="4" t="s">
        <v>47</v>
      </c>
      <c r="K664" s="4" t="s">
        <v>47</v>
      </c>
      <c r="L664" s="4" t="s">
        <v>29</v>
      </c>
      <c r="M664" s="4" t="s">
        <v>107</v>
      </c>
      <c r="N664" s="4">
        <v>792.43</v>
      </c>
      <c r="O664" s="4">
        <v>2</v>
      </c>
      <c r="P664" s="4">
        <v>0.15</v>
      </c>
      <c r="Q664" s="4">
        <v>-4.92</v>
      </c>
    </row>
    <row r="665" spans="1:17" s="4" customFormat="1" ht="12" x14ac:dyDescent="0.3">
      <c r="A665" s="4">
        <v>664</v>
      </c>
      <c r="B665" s="4" t="s">
        <v>2034</v>
      </c>
      <c r="C665" s="5">
        <v>45770</v>
      </c>
      <c r="D665" s="5">
        <v>45775</v>
      </c>
      <c r="E665" s="9">
        <f t="shared" si="10"/>
        <v>2025</v>
      </c>
      <c r="F665" s="4" t="s">
        <v>25</v>
      </c>
      <c r="G665" s="4" t="s">
        <v>2035</v>
      </c>
      <c r="H665" s="4" t="s">
        <v>2036</v>
      </c>
      <c r="I665" s="4" t="s">
        <v>67</v>
      </c>
      <c r="J665" s="4" t="s">
        <v>79</v>
      </c>
      <c r="K665" s="4" t="s">
        <v>80</v>
      </c>
      <c r="L665" s="4" t="s">
        <v>22</v>
      </c>
      <c r="M665" s="4" t="s">
        <v>134</v>
      </c>
      <c r="N665" s="4">
        <v>1421.51</v>
      </c>
      <c r="O665" s="4">
        <v>9</v>
      </c>
      <c r="P665" s="4">
        <v>0</v>
      </c>
      <c r="Q665" s="4">
        <v>257.68</v>
      </c>
    </row>
    <row r="666" spans="1:17" s="4" customFormat="1" ht="12" x14ac:dyDescent="0.3">
      <c r="A666" s="4">
        <v>665</v>
      </c>
      <c r="B666" s="4" t="s">
        <v>2037</v>
      </c>
      <c r="C666" s="5">
        <v>44850</v>
      </c>
      <c r="D666" s="5">
        <v>44855</v>
      </c>
      <c r="E666" s="9">
        <f t="shared" si="10"/>
        <v>2022</v>
      </c>
      <c r="F666" s="4" t="s">
        <v>17</v>
      </c>
      <c r="G666" s="4" t="s">
        <v>2038</v>
      </c>
      <c r="H666" s="4" t="s">
        <v>2039</v>
      </c>
      <c r="I666" s="4" t="s">
        <v>28</v>
      </c>
      <c r="J666" s="4" t="s">
        <v>106</v>
      </c>
      <c r="K666" s="4" t="s">
        <v>106</v>
      </c>
      <c r="L666" s="4" t="s">
        <v>22</v>
      </c>
      <c r="M666" s="4" t="s">
        <v>54</v>
      </c>
      <c r="N666" s="4">
        <v>1335.59</v>
      </c>
      <c r="O666" s="4">
        <v>7</v>
      </c>
      <c r="P666" s="4">
        <v>0.15</v>
      </c>
      <c r="Q666" s="4">
        <v>211.57</v>
      </c>
    </row>
    <row r="667" spans="1:17" s="4" customFormat="1" ht="12" x14ac:dyDescent="0.3">
      <c r="A667" s="4">
        <v>666</v>
      </c>
      <c r="B667" s="4" t="s">
        <v>2040</v>
      </c>
      <c r="C667" s="5">
        <v>45510</v>
      </c>
      <c r="D667" s="5">
        <v>45511</v>
      </c>
      <c r="E667" s="9">
        <f t="shared" si="10"/>
        <v>2024</v>
      </c>
      <c r="F667" s="4" t="s">
        <v>59</v>
      </c>
      <c r="G667" s="4" t="s">
        <v>2041</v>
      </c>
      <c r="H667" s="4" t="s">
        <v>2042</v>
      </c>
      <c r="I667" s="4" t="s">
        <v>20</v>
      </c>
      <c r="J667" s="4" t="s">
        <v>34</v>
      </c>
      <c r="K667" s="4" t="s">
        <v>35</v>
      </c>
      <c r="L667" s="4" t="s">
        <v>36</v>
      </c>
      <c r="M667" s="4" t="s">
        <v>138</v>
      </c>
      <c r="N667" s="4">
        <v>304.83999999999997</v>
      </c>
      <c r="O667" s="4">
        <v>1</v>
      </c>
      <c r="P667" s="4">
        <v>0</v>
      </c>
      <c r="Q667" s="4">
        <v>52.86</v>
      </c>
    </row>
    <row r="668" spans="1:17" s="4" customFormat="1" ht="12" x14ac:dyDescent="0.3">
      <c r="A668" s="4">
        <v>667</v>
      </c>
      <c r="B668" s="4" t="s">
        <v>2043</v>
      </c>
      <c r="C668" s="5">
        <v>45506</v>
      </c>
      <c r="D668" s="5">
        <v>45508</v>
      </c>
      <c r="E668" s="9">
        <f t="shared" si="10"/>
        <v>2024</v>
      </c>
      <c r="F668" s="4" t="s">
        <v>39</v>
      </c>
      <c r="G668" s="4" t="s">
        <v>2044</v>
      </c>
      <c r="H668" s="4" t="s">
        <v>2045</v>
      </c>
      <c r="I668" s="4" t="s">
        <v>67</v>
      </c>
      <c r="J668" s="4" t="s">
        <v>145</v>
      </c>
      <c r="K668" s="4" t="s">
        <v>80</v>
      </c>
      <c r="L668" s="4" t="s">
        <v>29</v>
      </c>
      <c r="M668" s="4" t="s">
        <v>30</v>
      </c>
      <c r="N668" s="4">
        <v>885.16</v>
      </c>
      <c r="O668" s="4">
        <v>2</v>
      </c>
      <c r="P668" s="4">
        <v>0</v>
      </c>
      <c r="Q668" s="4">
        <v>66.48</v>
      </c>
    </row>
    <row r="669" spans="1:17" s="4" customFormat="1" ht="12" x14ac:dyDescent="0.3">
      <c r="A669" s="4">
        <v>668</v>
      </c>
      <c r="B669" s="4" t="s">
        <v>2046</v>
      </c>
      <c r="C669" s="5">
        <v>45485</v>
      </c>
      <c r="D669" s="5">
        <v>45491</v>
      </c>
      <c r="E669" s="9">
        <f t="shared" si="10"/>
        <v>2024</v>
      </c>
      <c r="F669" s="4" t="s">
        <v>25</v>
      </c>
      <c r="G669" s="4" t="s">
        <v>2047</v>
      </c>
      <c r="H669" s="4" t="s">
        <v>2048</v>
      </c>
      <c r="I669" s="4" t="s">
        <v>67</v>
      </c>
      <c r="J669" s="4" t="s">
        <v>79</v>
      </c>
      <c r="K669" s="4" t="s">
        <v>80</v>
      </c>
      <c r="L669" s="4" t="s">
        <v>36</v>
      </c>
      <c r="M669" s="4" t="s">
        <v>71</v>
      </c>
      <c r="N669" s="4">
        <v>506.39</v>
      </c>
      <c r="O669" s="4">
        <v>4</v>
      </c>
      <c r="P669" s="4">
        <v>0.2</v>
      </c>
      <c r="Q669" s="4">
        <v>64.069999999999993</v>
      </c>
    </row>
    <row r="670" spans="1:17" s="4" customFormat="1" ht="12" x14ac:dyDescent="0.3">
      <c r="A670" s="4">
        <v>669</v>
      </c>
      <c r="B670" s="4" t="s">
        <v>2049</v>
      </c>
      <c r="C670" s="5">
        <v>45199</v>
      </c>
      <c r="D670" s="5">
        <v>45204</v>
      </c>
      <c r="E670" s="9">
        <f t="shared" si="10"/>
        <v>2023</v>
      </c>
      <c r="F670" s="4" t="s">
        <v>17</v>
      </c>
      <c r="G670" s="4" t="s">
        <v>2050</v>
      </c>
      <c r="H670" s="4" t="s">
        <v>2051</v>
      </c>
      <c r="I670" s="4" t="s">
        <v>67</v>
      </c>
      <c r="J670" s="4" t="s">
        <v>79</v>
      </c>
      <c r="K670" s="4" t="s">
        <v>80</v>
      </c>
      <c r="L670" s="4" t="s">
        <v>22</v>
      </c>
      <c r="M670" s="4" t="s">
        <v>54</v>
      </c>
      <c r="N670" s="4">
        <v>901.25</v>
      </c>
      <c r="O670" s="4">
        <v>4</v>
      </c>
      <c r="P670" s="4">
        <v>0</v>
      </c>
      <c r="Q670" s="4">
        <v>169.1</v>
      </c>
    </row>
    <row r="671" spans="1:17" s="4" customFormat="1" ht="12" x14ac:dyDescent="0.3">
      <c r="A671" s="4">
        <v>670</v>
      </c>
      <c r="B671" s="4" t="s">
        <v>2052</v>
      </c>
      <c r="C671" s="5">
        <v>45411</v>
      </c>
      <c r="D671" s="5">
        <v>45418</v>
      </c>
      <c r="E671" s="9">
        <f t="shared" si="10"/>
        <v>2024</v>
      </c>
      <c r="F671" s="4" t="s">
        <v>17</v>
      </c>
      <c r="G671" s="4" t="s">
        <v>2053</v>
      </c>
      <c r="H671" s="4" t="s">
        <v>2054</v>
      </c>
      <c r="I671" s="4" t="s">
        <v>20</v>
      </c>
      <c r="J671" s="4" t="s">
        <v>111</v>
      </c>
      <c r="K671" s="4" t="s">
        <v>111</v>
      </c>
      <c r="L671" s="4" t="s">
        <v>29</v>
      </c>
      <c r="M671" s="4" t="s">
        <v>30</v>
      </c>
      <c r="N671" s="4">
        <v>792.9</v>
      </c>
      <c r="O671" s="4">
        <v>6</v>
      </c>
      <c r="P671" s="4">
        <v>0</v>
      </c>
      <c r="Q671" s="4">
        <v>65.94</v>
      </c>
    </row>
    <row r="672" spans="1:17" s="4" customFormat="1" ht="12" x14ac:dyDescent="0.3">
      <c r="A672" s="4">
        <v>671</v>
      </c>
      <c r="B672" s="4" t="s">
        <v>2055</v>
      </c>
      <c r="C672" s="5">
        <v>45653</v>
      </c>
      <c r="D672" s="5">
        <v>45659</v>
      </c>
      <c r="E672" s="9">
        <f t="shared" si="10"/>
        <v>2025</v>
      </c>
      <c r="F672" s="4" t="s">
        <v>25</v>
      </c>
      <c r="G672" s="4" t="s">
        <v>2056</v>
      </c>
      <c r="H672" s="4" t="s">
        <v>2057</v>
      </c>
      <c r="I672" s="4" t="s">
        <v>67</v>
      </c>
      <c r="J672" s="4" t="s">
        <v>47</v>
      </c>
      <c r="K672" s="4" t="s">
        <v>47</v>
      </c>
      <c r="L672" s="4" t="s">
        <v>29</v>
      </c>
      <c r="M672" s="4" t="s">
        <v>48</v>
      </c>
      <c r="N672" s="4">
        <v>1404.66</v>
      </c>
      <c r="O672" s="4">
        <v>7</v>
      </c>
      <c r="P672" s="4">
        <v>0.15</v>
      </c>
      <c r="Q672" s="4">
        <v>256.82</v>
      </c>
    </row>
    <row r="673" spans="1:17" s="4" customFormat="1" ht="12" x14ac:dyDescent="0.3">
      <c r="A673" s="4">
        <v>672</v>
      </c>
      <c r="B673" s="4" t="s">
        <v>2058</v>
      </c>
      <c r="C673" s="5">
        <v>45030</v>
      </c>
      <c r="D673" s="5">
        <v>45035</v>
      </c>
      <c r="E673" s="9">
        <f t="shared" si="10"/>
        <v>2023</v>
      </c>
      <c r="F673" s="4" t="s">
        <v>17</v>
      </c>
      <c r="G673" s="4" t="s">
        <v>2059</v>
      </c>
      <c r="H673" s="4" t="s">
        <v>2060</v>
      </c>
      <c r="I673" s="4" t="s">
        <v>28</v>
      </c>
      <c r="J673" s="4" t="s">
        <v>111</v>
      </c>
      <c r="K673" s="4" t="s">
        <v>111</v>
      </c>
      <c r="L673" s="4" t="s">
        <v>36</v>
      </c>
      <c r="M673" s="4" t="s">
        <v>138</v>
      </c>
      <c r="N673" s="4">
        <v>1261.6199999999999</v>
      </c>
      <c r="O673" s="4">
        <v>4</v>
      </c>
      <c r="P673" s="4">
        <v>0.2</v>
      </c>
      <c r="Q673" s="4">
        <v>71.3</v>
      </c>
    </row>
    <row r="674" spans="1:17" s="4" customFormat="1" ht="12" x14ac:dyDescent="0.3">
      <c r="A674" s="4">
        <v>673</v>
      </c>
      <c r="B674" s="4" t="s">
        <v>2061</v>
      </c>
      <c r="C674" s="5">
        <v>44973</v>
      </c>
      <c r="D674" s="5">
        <v>44980</v>
      </c>
      <c r="E674" s="9">
        <f t="shared" si="10"/>
        <v>2023</v>
      </c>
      <c r="F674" s="4" t="s">
        <v>59</v>
      </c>
      <c r="G674" s="4" t="s">
        <v>2062</v>
      </c>
      <c r="H674" s="4" t="s">
        <v>2063</v>
      </c>
      <c r="I674" s="4" t="s">
        <v>67</v>
      </c>
      <c r="J674" s="4" t="s">
        <v>52</v>
      </c>
      <c r="K674" s="4" t="s">
        <v>53</v>
      </c>
      <c r="L674" s="4" t="s">
        <v>22</v>
      </c>
      <c r="M674" s="4" t="s">
        <v>134</v>
      </c>
      <c r="N674" s="4">
        <v>1471.64</v>
      </c>
      <c r="O674" s="4">
        <v>8</v>
      </c>
      <c r="P674" s="4">
        <v>0.15</v>
      </c>
      <c r="Q674" s="4">
        <v>122.11</v>
      </c>
    </row>
    <row r="675" spans="1:17" s="4" customFormat="1" ht="12" x14ac:dyDescent="0.3">
      <c r="A675" s="4">
        <v>674</v>
      </c>
      <c r="B675" s="4" t="s">
        <v>2064</v>
      </c>
      <c r="C675" s="5">
        <v>45340</v>
      </c>
      <c r="D675" s="5">
        <v>45344</v>
      </c>
      <c r="E675" s="9">
        <f t="shared" si="10"/>
        <v>2024</v>
      </c>
      <c r="F675" s="4" t="s">
        <v>39</v>
      </c>
      <c r="G675" s="4" t="s">
        <v>2065</v>
      </c>
      <c r="H675" s="4" t="s">
        <v>2066</v>
      </c>
      <c r="I675" s="4" t="s">
        <v>20</v>
      </c>
      <c r="J675" s="4" t="s">
        <v>21</v>
      </c>
      <c r="K675" s="4" t="s">
        <v>26647</v>
      </c>
      <c r="L675" s="4" t="s">
        <v>36</v>
      </c>
      <c r="M675" s="4" t="s">
        <v>138</v>
      </c>
      <c r="N675" s="4">
        <v>623.88</v>
      </c>
      <c r="O675" s="4">
        <v>3</v>
      </c>
      <c r="P675" s="4">
        <v>0.2</v>
      </c>
      <c r="Q675" s="4">
        <v>128.91999999999999</v>
      </c>
    </row>
    <row r="676" spans="1:17" s="4" customFormat="1" ht="12" x14ac:dyDescent="0.3">
      <c r="A676" s="4">
        <v>675</v>
      </c>
      <c r="B676" s="4" t="s">
        <v>2067</v>
      </c>
      <c r="C676" s="5">
        <v>44805</v>
      </c>
      <c r="D676" s="5">
        <v>44807</v>
      </c>
      <c r="E676" s="9">
        <f t="shared" si="10"/>
        <v>2022</v>
      </c>
      <c r="F676" s="4" t="s">
        <v>17</v>
      </c>
      <c r="G676" s="4" t="s">
        <v>2068</v>
      </c>
      <c r="H676" s="4" t="s">
        <v>2069</v>
      </c>
      <c r="I676" s="4" t="s">
        <v>28</v>
      </c>
      <c r="J676" s="4" t="s">
        <v>106</v>
      </c>
      <c r="K676" s="4" t="s">
        <v>106</v>
      </c>
      <c r="L676" s="4" t="s">
        <v>29</v>
      </c>
      <c r="M676" s="4" t="s">
        <v>48</v>
      </c>
      <c r="N676" s="4">
        <v>907.33</v>
      </c>
      <c r="O676" s="4">
        <v>9</v>
      </c>
      <c r="P676" s="4">
        <v>0.2</v>
      </c>
      <c r="Q676" s="4">
        <v>35.86</v>
      </c>
    </row>
    <row r="677" spans="1:17" s="4" customFormat="1" ht="12" x14ac:dyDescent="0.3">
      <c r="A677" s="4">
        <v>676</v>
      </c>
      <c r="B677" s="4" t="s">
        <v>2070</v>
      </c>
      <c r="C677" s="5">
        <v>44849</v>
      </c>
      <c r="D677" s="5">
        <v>44856</v>
      </c>
      <c r="E677" s="9">
        <f t="shared" si="10"/>
        <v>2022</v>
      </c>
      <c r="F677" s="4" t="s">
        <v>39</v>
      </c>
      <c r="G677" s="4" t="s">
        <v>2071</v>
      </c>
      <c r="H677" s="4" t="s">
        <v>2072</v>
      </c>
      <c r="I677" s="4" t="s">
        <v>67</v>
      </c>
      <c r="J677" s="4" t="s">
        <v>21</v>
      </c>
      <c r="K677" s="4" t="s">
        <v>26647</v>
      </c>
      <c r="L677" s="4" t="s">
        <v>29</v>
      </c>
      <c r="M677" s="4" t="s">
        <v>90</v>
      </c>
      <c r="N677" s="4">
        <v>796.62</v>
      </c>
      <c r="O677" s="4">
        <v>9</v>
      </c>
      <c r="P677" s="4">
        <v>0.1</v>
      </c>
      <c r="Q677" s="4">
        <v>199.59</v>
      </c>
    </row>
    <row r="678" spans="1:17" s="4" customFormat="1" ht="12" x14ac:dyDescent="0.3">
      <c r="A678" s="4">
        <v>677</v>
      </c>
      <c r="B678" s="4" t="s">
        <v>2073</v>
      </c>
      <c r="C678" s="5">
        <v>44851</v>
      </c>
      <c r="D678" s="5">
        <v>44857</v>
      </c>
      <c r="E678" s="9">
        <f t="shared" si="10"/>
        <v>2022</v>
      </c>
      <c r="F678" s="4" t="s">
        <v>59</v>
      </c>
      <c r="G678" s="4" t="s">
        <v>2074</v>
      </c>
      <c r="H678" s="4" t="s">
        <v>2075</v>
      </c>
      <c r="I678" s="4" t="s">
        <v>20</v>
      </c>
      <c r="J678" s="4" t="s">
        <v>47</v>
      </c>
      <c r="K678" s="4" t="s">
        <v>47</v>
      </c>
      <c r="L678" s="4" t="s">
        <v>29</v>
      </c>
      <c r="M678" s="4" t="s">
        <v>107</v>
      </c>
      <c r="N678" s="4">
        <v>1214.42</v>
      </c>
      <c r="O678" s="4">
        <v>5</v>
      </c>
      <c r="P678" s="4">
        <v>0.1</v>
      </c>
      <c r="Q678" s="4">
        <v>165.12</v>
      </c>
    </row>
    <row r="679" spans="1:17" s="4" customFormat="1" ht="12" x14ac:dyDescent="0.3">
      <c r="A679" s="4">
        <v>678</v>
      </c>
      <c r="B679" s="4" t="s">
        <v>2076</v>
      </c>
      <c r="C679" s="5">
        <v>44778</v>
      </c>
      <c r="D679" s="5">
        <v>44780</v>
      </c>
      <c r="E679" s="9">
        <f t="shared" si="10"/>
        <v>2022</v>
      </c>
      <c r="F679" s="4" t="s">
        <v>39</v>
      </c>
      <c r="G679" s="4" t="s">
        <v>2077</v>
      </c>
      <c r="H679" s="4" t="s">
        <v>2078</v>
      </c>
      <c r="I679" s="4" t="s">
        <v>67</v>
      </c>
      <c r="J679" s="4" t="s">
        <v>21</v>
      </c>
      <c r="K679" s="4" t="s">
        <v>26647</v>
      </c>
      <c r="L679" s="4" t="s">
        <v>36</v>
      </c>
      <c r="M679" s="4" t="s">
        <v>37</v>
      </c>
      <c r="N679" s="4">
        <v>1115.1099999999999</v>
      </c>
      <c r="O679" s="4">
        <v>8</v>
      </c>
      <c r="P679" s="4">
        <v>0.1</v>
      </c>
      <c r="Q679" s="4">
        <v>-1.04</v>
      </c>
    </row>
    <row r="680" spans="1:17" s="4" customFormat="1" ht="12" x14ac:dyDescent="0.3">
      <c r="A680" s="4">
        <v>679</v>
      </c>
      <c r="B680" s="4" t="s">
        <v>2079</v>
      </c>
      <c r="C680" s="5">
        <v>45053</v>
      </c>
      <c r="D680" s="5">
        <v>45055</v>
      </c>
      <c r="E680" s="9">
        <f t="shared" si="10"/>
        <v>2023</v>
      </c>
      <c r="F680" s="4" t="s">
        <v>59</v>
      </c>
      <c r="G680" s="4" t="s">
        <v>2080</v>
      </c>
      <c r="H680" s="4" t="s">
        <v>2081</v>
      </c>
      <c r="I680" s="4" t="s">
        <v>67</v>
      </c>
      <c r="J680" s="4" t="s">
        <v>52</v>
      </c>
      <c r="K680" s="4" t="s">
        <v>53</v>
      </c>
      <c r="L680" s="4" t="s">
        <v>22</v>
      </c>
      <c r="M680" s="4" t="s">
        <v>134</v>
      </c>
      <c r="N680" s="4">
        <v>1134.6099999999999</v>
      </c>
      <c r="O680" s="4">
        <v>8</v>
      </c>
      <c r="P680" s="4">
        <v>0</v>
      </c>
      <c r="Q680" s="4">
        <v>45.08</v>
      </c>
    </row>
    <row r="681" spans="1:17" s="4" customFormat="1" ht="12" x14ac:dyDescent="0.3">
      <c r="A681" s="4">
        <v>680</v>
      </c>
      <c r="B681" s="4" t="s">
        <v>2082</v>
      </c>
      <c r="C681" s="5">
        <v>45501</v>
      </c>
      <c r="D681" s="5">
        <v>45507</v>
      </c>
      <c r="E681" s="9">
        <f t="shared" si="10"/>
        <v>2024</v>
      </c>
      <c r="F681" s="4" t="s">
        <v>17</v>
      </c>
      <c r="G681" s="4" t="s">
        <v>2083</v>
      </c>
      <c r="H681" s="4" t="s">
        <v>2084</v>
      </c>
      <c r="I681" s="4" t="s">
        <v>28</v>
      </c>
      <c r="J681" s="4" t="s">
        <v>47</v>
      </c>
      <c r="K681" s="4" t="s">
        <v>47</v>
      </c>
      <c r="L681" s="4" t="s">
        <v>36</v>
      </c>
      <c r="M681" s="4" t="s">
        <v>118</v>
      </c>
      <c r="N681" s="4">
        <v>363.73</v>
      </c>
      <c r="O681" s="4">
        <v>10</v>
      </c>
      <c r="P681" s="4">
        <v>0.15</v>
      </c>
      <c r="Q681" s="4">
        <v>4.28</v>
      </c>
    </row>
    <row r="682" spans="1:17" s="4" customFormat="1" ht="12" x14ac:dyDescent="0.3">
      <c r="A682" s="4">
        <v>681</v>
      </c>
      <c r="B682" s="4" t="s">
        <v>2085</v>
      </c>
      <c r="C682" s="5">
        <v>45247</v>
      </c>
      <c r="D682" s="5">
        <v>45249</v>
      </c>
      <c r="E682" s="9">
        <f t="shared" si="10"/>
        <v>2023</v>
      </c>
      <c r="F682" s="4" t="s">
        <v>59</v>
      </c>
      <c r="G682" s="4" t="s">
        <v>2086</v>
      </c>
      <c r="H682" s="4" t="s">
        <v>2087</v>
      </c>
      <c r="I682" s="4" t="s">
        <v>20</v>
      </c>
      <c r="J682" s="4" t="s">
        <v>62</v>
      </c>
      <c r="K682" s="4" t="s">
        <v>63</v>
      </c>
      <c r="L682" s="4" t="s">
        <v>22</v>
      </c>
      <c r="M682" s="4" t="s">
        <v>75</v>
      </c>
      <c r="N682" s="4">
        <v>688.79</v>
      </c>
      <c r="O682" s="4">
        <v>8</v>
      </c>
      <c r="P682" s="4">
        <v>0.1</v>
      </c>
      <c r="Q682" s="4">
        <v>176.77</v>
      </c>
    </row>
    <row r="683" spans="1:17" s="4" customFormat="1" ht="12" x14ac:dyDescent="0.3">
      <c r="A683" s="4">
        <v>682</v>
      </c>
      <c r="B683" s="4" t="s">
        <v>2088</v>
      </c>
      <c r="C683" s="5">
        <v>45628</v>
      </c>
      <c r="D683" s="5">
        <v>45634</v>
      </c>
      <c r="E683" s="9">
        <f t="shared" si="10"/>
        <v>2024</v>
      </c>
      <c r="F683" s="4" t="s">
        <v>17</v>
      </c>
      <c r="G683" s="4" t="s">
        <v>2089</v>
      </c>
      <c r="H683" s="4" t="s">
        <v>2090</v>
      </c>
      <c r="I683" s="4" t="s">
        <v>28</v>
      </c>
      <c r="J683" s="4" t="s">
        <v>145</v>
      </c>
      <c r="K683" s="4" t="s">
        <v>80</v>
      </c>
      <c r="L683" s="4" t="s">
        <v>29</v>
      </c>
      <c r="M683" s="4" t="s">
        <v>48</v>
      </c>
      <c r="N683" s="4">
        <v>752.88</v>
      </c>
      <c r="O683" s="4">
        <v>2</v>
      </c>
      <c r="P683" s="4">
        <v>0.2</v>
      </c>
      <c r="Q683" s="4">
        <v>-12.39</v>
      </c>
    </row>
    <row r="684" spans="1:17" s="4" customFormat="1" ht="12" x14ac:dyDescent="0.3">
      <c r="A684" s="4">
        <v>683</v>
      </c>
      <c r="B684" s="4" t="s">
        <v>2091</v>
      </c>
      <c r="C684" s="5">
        <v>45489</v>
      </c>
      <c r="D684" s="5">
        <v>45492</v>
      </c>
      <c r="E684" s="9">
        <f t="shared" si="10"/>
        <v>2024</v>
      </c>
      <c r="F684" s="4" t="s">
        <v>39</v>
      </c>
      <c r="G684" s="4" t="s">
        <v>2092</v>
      </c>
      <c r="H684" s="4" t="s">
        <v>2093</v>
      </c>
      <c r="I684" s="4" t="s">
        <v>28</v>
      </c>
      <c r="J684" s="4" t="s">
        <v>21</v>
      </c>
      <c r="K684" s="4" t="s">
        <v>26647</v>
      </c>
      <c r="L684" s="4" t="s">
        <v>29</v>
      </c>
      <c r="M684" s="4" t="s">
        <v>90</v>
      </c>
      <c r="N684" s="4">
        <v>946.65</v>
      </c>
      <c r="O684" s="4">
        <v>10</v>
      </c>
      <c r="P684" s="4">
        <v>0.1</v>
      </c>
      <c r="Q684" s="4">
        <v>84.44</v>
      </c>
    </row>
    <row r="685" spans="1:17" s="4" customFormat="1" ht="12" x14ac:dyDescent="0.3">
      <c r="A685" s="4">
        <v>684</v>
      </c>
      <c r="B685" s="4" t="s">
        <v>2094</v>
      </c>
      <c r="C685" s="5">
        <v>44460</v>
      </c>
      <c r="D685" s="5">
        <v>44463</v>
      </c>
      <c r="E685" s="9">
        <f t="shared" si="10"/>
        <v>2021</v>
      </c>
      <c r="F685" s="4" t="s">
        <v>17</v>
      </c>
      <c r="G685" s="4" t="s">
        <v>2095</v>
      </c>
      <c r="H685" s="4" t="s">
        <v>2096</v>
      </c>
      <c r="I685" s="4" t="s">
        <v>20</v>
      </c>
      <c r="J685" s="4" t="s">
        <v>145</v>
      </c>
      <c r="K685" s="4" t="s">
        <v>80</v>
      </c>
      <c r="L685" s="4" t="s">
        <v>29</v>
      </c>
      <c r="M685" s="4" t="s">
        <v>48</v>
      </c>
      <c r="N685" s="4">
        <v>521.71</v>
      </c>
      <c r="O685" s="4">
        <v>1</v>
      </c>
      <c r="P685" s="4">
        <v>0.1</v>
      </c>
      <c r="Q685" s="4">
        <v>72.099999999999994</v>
      </c>
    </row>
    <row r="686" spans="1:17" s="4" customFormat="1" ht="12" x14ac:dyDescent="0.3">
      <c r="A686" s="4">
        <v>685</v>
      </c>
      <c r="B686" s="4" t="s">
        <v>2097</v>
      </c>
      <c r="C686" s="5">
        <v>44802</v>
      </c>
      <c r="D686" s="5">
        <v>44803</v>
      </c>
      <c r="E686" s="9">
        <f t="shared" si="10"/>
        <v>2022</v>
      </c>
      <c r="F686" s="4" t="s">
        <v>17</v>
      </c>
      <c r="G686" s="4" t="s">
        <v>2098</v>
      </c>
      <c r="H686" s="4" t="s">
        <v>2099</v>
      </c>
      <c r="I686" s="4" t="s">
        <v>20</v>
      </c>
      <c r="J686" s="4" t="s">
        <v>21</v>
      </c>
      <c r="K686" s="4" t="s">
        <v>26647</v>
      </c>
      <c r="L686" s="4" t="s">
        <v>22</v>
      </c>
      <c r="M686" s="4" t="s">
        <v>23</v>
      </c>
      <c r="N686" s="4">
        <v>710.83</v>
      </c>
      <c r="O686" s="4">
        <v>3</v>
      </c>
      <c r="P686" s="4">
        <v>0.1</v>
      </c>
      <c r="Q686" s="4">
        <v>17.71</v>
      </c>
    </row>
    <row r="687" spans="1:17" s="4" customFormat="1" ht="12" x14ac:dyDescent="0.3">
      <c r="A687" s="4">
        <v>686</v>
      </c>
      <c r="B687" s="4" t="s">
        <v>2100</v>
      </c>
      <c r="C687" s="5">
        <v>45167</v>
      </c>
      <c r="D687" s="5">
        <v>45174</v>
      </c>
      <c r="E687" s="9">
        <f t="shared" si="10"/>
        <v>2023</v>
      </c>
      <c r="F687" s="4" t="s">
        <v>39</v>
      </c>
      <c r="G687" s="4" t="s">
        <v>2101</v>
      </c>
      <c r="H687" s="4" t="s">
        <v>2102</v>
      </c>
      <c r="I687" s="4" t="s">
        <v>28</v>
      </c>
      <c r="J687" s="4" t="s">
        <v>111</v>
      </c>
      <c r="K687" s="4" t="s">
        <v>111</v>
      </c>
      <c r="L687" s="4" t="s">
        <v>36</v>
      </c>
      <c r="M687" s="4" t="s">
        <v>37</v>
      </c>
      <c r="N687" s="4">
        <v>555.4</v>
      </c>
      <c r="O687" s="4">
        <v>1</v>
      </c>
      <c r="P687" s="4">
        <v>0.1</v>
      </c>
      <c r="Q687" s="4">
        <v>55.88</v>
      </c>
    </row>
    <row r="688" spans="1:17" s="4" customFormat="1" ht="12" x14ac:dyDescent="0.3">
      <c r="A688" s="4">
        <v>687</v>
      </c>
      <c r="B688" s="4" t="s">
        <v>2103</v>
      </c>
      <c r="C688" s="5">
        <v>45434</v>
      </c>
      <c r="D688" s="5">
        <v>45439</v>
      </c>
      <c r="E688" s="9">
        <f t="shared" si="10"/>
        <v>2024</v>
      </c>
      <c r="F688" s="4" t="s">
        <v>25</v>
      </c>
      <c r="G688" s="4" t="s">
        <v>2104</v>
      </c>
      <c r="H688" s="4" t="s">
        <v>2105</v>
      </c>
      <c r="I688" s="4" t="s">
        <v>67</v>
      </c>
      <c r="J688" s="4" t="s">
        <v>34</v>
      </c>
      <c r="K688" s="4" t="s">
        <v>35</v>
      </c>
      <c r="L688" s="4" t="s">
        <v>22</v>
      </c>
      <c r="M688" s="4" t="s">
        <v>54</v>
      </c>
      <c r="N688" s="4">
        <v>236.3</v>
      </c>
      <c r="O688" s="4">
        <v>7</v>
      </c>
      <c r="P688" s="4">
        <v>0.15</v>
      </c>
      <c r="Q688" s="4">
        <v>8.35</v>
      </c>
    </row>
    <row r="689" spans="1:17" s="4" customFormat="1" ht="12" x14ac:dyDescent="0.3">
      <c r="A689" s="4">
        <v>688</v>
      </c>
      <c r="B689" s="4" t="s">
        <v>2106</v>
      </c>
      <c r="C689" s="5">
        <v>44798</v>
      </c>
      <c r="D689" s="5">
        <v>44801</v>
      </c>
      <c r="E689" s="9">
        <f t="shared" si="10"/>
        <v>2022</v>
      </c>
      <c r="F689" s="4" t="s">
        <v>17</v>
      </c>
      <c r="G689" s="4" t="s">
        <v>2107</v>
      </c>
      <c r="H689" s="4" t="s">
        <v>2108</v>
      </c>
      <c r="I689" s="4" t="s">
        <v>28</v>
      </c>
      <c r="J689" s="4" t="s">
        <v>42</v>
      </c>
      <c r="K689" s="4" t="s">
        <v>43</v>
      </c>
      <c r="L689" s="4" t="s">
        <v>36</v>
      </c>
      <c r="M689" s="4" t="s">
        <v>118</v>
      </c>
      <c r="N689" s="4">
        <v>486.14</v>
      </c>
      <c r="O689" s="4">
        <v>3</v>
      </c>
      <c r="P689" s="4">
        <v>0.1</v>
      </c>
      <c r="Q689" s="4">
        <v>2.92</v>
      </c>
    </row>
    <row r="690" spans="1:17" s="4" customFormat="1" ht="12" x14ac:dyDescent="0.3">
      <c r="A690" s="4">
        <v>689</v>
      </c>
      <c r="B690" s="4" t="s">
        <v>2109</v>
      </c>
      <c r="C690" s="5">
        <v>45263</v>
      </c>
      <c r="D690" s="5">
        <v>45269</v>
      </c>
      <c r="E690" s="9">
        <f t="shared" si="10"/>
        <v>2023</v>
      </c>
      <c r="F690" s="4" t="s">
        <v>59</v>
      </c>
      <c r="G690" s="4" t="s">
        <v>2110</v>
      </c>
      <c r="H690" s="4" t="s">
        <v>2111</v>
      </c>
      <c r="I690" s="4" t="s">
        <v>28</v>
      </c>
      <c r="J690" s="4" t="s">
        <v>111</v>
      </c>
      <c r="K690" s="4" t="s">
        <v>111</v>
      </c>
      <c r="L690" s="4" t="s">
        <v>29</v>
      </c>
      <c r="M690" s="4" t="s">
        <v>30</v>
      </c>
      <c r="N690" s="4">
        <v>1466.27</v>
      </c>
      <c r="O690" s="4">
        <v>3</v>
      </c>
      <c r="P690" s="4">
        <v>0.1</v>
      </c>
      <c r="Q690" s="4">
        <v>282.97000000000003</v>
      </c>
    </row>
    <row r="691" spans="1:17" s="4" customFormat="1" ht="12" x14ac:dyDescent="0.3">
      <c r="A691" s="4">
        <v>690</v>
      </c>
      <c r="B691" s="4" t="s">
        <v>2112</v>
      </c>
      <c r="C691" s="5">
        <v>45238</v>
      </c>
      <c r="D691" s="5">
        <v>45243</v>
      </c>
      <c r="E691" s="9">
        <f t="shared" si="10"/>
        <v>2023</v>
      </c>
      <c r="F691" s="4" t="s">
        <v>17</v>
      </c>
      <c r="G691" s="4" t="s">
        <v>2113</v>
      </c>
      <c r="H691" s="4" t="s">
        <v>2114</v>
      </c>
      <c r="I691" s="4" t="s">
        <v>20</v>
      </c>
      <c r="J691" s="4" t="s">
        <v>42</v>
      </c>
      <c r="K691" s="4" t="s">
        <v>43</v>
      </c>
      <c r="L691" s="4" t="s">
        <v>22</v>
      </c>
      <c r="M691" s="4" t="s">
        <v>54</v>
      </c>
      <c r="N691" s="4">
        <v>220.8</v>
      </c>
      <c r="O691" s="4">
        <v>3</v>
      </c>
      <c r="P691" s="4">
        <v>0.2</v>
      </c>
      <c r="Q691" s="4">
        <v>35.479999999999997</v>
      </c>
    </row>
    <row r="692" spans="1:17" s="4" customFormat="1" ht="12" x14ac:dyDescent="0.3">
      <c r="A692" s="4">
        <v>691</v>
      </c>
      <c r="B692" s="4" t="s">
        <v>2115</v>
      </c>
      <c r="C692" s="5">
        <v>44756</v>
      </c>
      <c r="D692" s="5">
        <v>44757</v>
      </c>
      <c r="E692" s="9">
        <f t="shared" si="10"/>
        <v>2022</v>
      </c>
      <c r="F692" s="4" t="s">
        <v>59</v>
      </c>
      <c r="G692" s="4" t="s">
        <v>2116</v>
      </c>
      <c r="H692" s="4" t="s">
        <v>2117</v>
      </c>
      <c r="I692" s="4" t="s">
        <v>67</v>
      </c>
      <c r="J692" s="4" t="s">
        <v>34</v>
      </c>
      <c r="K692" s="4" t="s">
        <v>35</v>
      </c>
      <c r="L692" s="4" t="s">
        <v>36</v>
      </c>
      <c r="M692" s="4" t="s">
        <v>118</v>
      </c>
      <c r="N692" s="4">
        <v>208.23</v>
      </c>
      <c r="O692" s="4">
        <v>2</v>
      </c>
      <c r="P692" s="4">
        <v>0.1</v>
      </c>
      <c r="Q692" s="4">
        <v>38.549999999999997</v>
      </c>
    </row>
    <row r="693" spans="1:17" s="4" customFormat="1" ht="12" x14ac:dyDescent="0.3">
      <c r="A693" s="4">
        <v>692</v>
      </c>
      <c r="B693" s="4" t="s">
        <v>2118</v>
      </c>
      <c r="C693" s="5">
        <v>44558</v>
      </c>
      <c r="D693" s="5">
        <v>44562</v>
      </c>
      <c r="E693" s="9">
        <f t="shared" si="10"/>
        <v>2022</v>
      </c>
      <c r="F693" s="4" t="s">
        <v>39</v>
      </c>
      <c r="G693" s="4" t="s">
        <v>2119</v>
      </c>
      <c r="H693" s="4" t="s">
        <v>2120</v>
      </c>
      <c r="I693" s="4" t="s">
        <v>67</v>
      </c>
      <c r="J693" s="4" t="s">
        <v>21</v>
      </c>
      <c r="K693" s="4" t="s">
        <v>26647</v>
      </c>
      <c r="L693" s="4" t="s">
        <v>22</v>
      </c>
      <c r="M693" s="4" t="s">
        <v>54</v>
      </c>
      <c r="N693" s="4">
        <v>1488.67</v>
      </c>
      <c r="O693" s="4">
        <v>10</v>
      </c>
      <c r="P693" s="4">
        <v>0</v>
      </c>
      <c r="Q693" s="4">
        <v>229.57</v>
      </c>
    </row>
    <row r="694" spans="1:17" s="4" customFormat="1" ht="12" x14ac:dyDescent="0.3">
      <c r="A694" s="4">
        <v>693</v>
      </c>
      <c r="B694" s="4" t="s">
        <v>2121</v>
      </c>
      <c r="C694" s="5">
        <v>44658</v>
      </c>
      <c r="D694" s="5">
        <v>44659</v>
      </c>
      <c r="E694" s="9">
        <f t="shared" si="10"/>
        <v>2022</v>
      </c>
      <c r="F694" s="4" t="s">
        <v>39</v>
      </c>
      <c r="G694" s="4" t="s">
        <v>2122</v>
      </c>
      <c r="H694" s="4" t="s">
        <v>2123</v>
      </c>
      <c r="I694" s="4" t="s">
        <v>28</v>
      </c>
      <c r="J694" s="4" t="s">
        <v>52</v>
      </c>
      <c r="K694" s="4" t="s">
        <v>53</v>
      </c>
      <c r="L694" s="4" t="s">
        <v>22</v>
      </c>
      <c r="M694" s="4" t="s">
        <v>54</v>
      </c>
      <c r="N694" s="4">
        <v>139.11000000000001</v>
      </c>
      <c r="O694" s="4">
        <v>6</v>
      </c>
      <c r="P694" s="4">
        <v>0.2</v>
      </c>
      <c r="Q694" s="4">
        <v>25.88</v>
      </c>
    </row>
    <row r="695" spans="1:17" s="4" customFormat="1" ht="12" x14ac:dyDescent="0.3">
      <c r="A695" s="4">
        <v>694</v>
      </c>
      <c r="B695" s="4" t="s">
        <v>2124</v>
      </c>
      <c r="C695" s="5">
        <v>44985</v>
      </c>
      <c r="D695" s="5">
        <v>44989</v>
      </c>
      <c r="E695" s="9">
        <f t="shared" si="10"/>
        <v>2023</v>
      </c>
      <c r="F695" s="4" t="s">
        <v>59</v>
      </c>
      <c r="G695" s="4" t="s">
        <v>2125</v>
      </c>
      <c r="H695" s="4" t="s">
        <v>2126</v>
      </c>
      <c r="I695" s="4" t="s">
        <v>20</v>
      </c>
      <c r="J695" s="4" t="s">
        <v>79</v>
      </c>
      <c r="K695" s="4" t="s">
        <v>80</v>
      </c>
      <c r="L695" s="4" t="s">
        <v>36</v>
      </c>
      <c r="M695" s="4" t="s">
        <v>37</v>
      </c>
      <c r="N695" s="4">
        <v>38.68</v>
      </c>
      <c r="O695" s="4">
        <v>8</v>
      </c>
      <c r="P695" s="4">
        <v>0.2</v>
      </c>
      <c r="Q695" s="4">
        <v>-0.21</v>
      </c>
    </row>
    <row r="696" spans="1:17" s="4" customFormat="1" ht="12" x14ac:dyDescent="0.3">
      <c r="A696" s="4">
        <v>695</v>
      </c>
      <c r="B696" s="4" t="s">
        <v>2127</v>
      </c>
      <c r="C696" s="5">
        <v>44729</v>
      </c>
      <c r="D696" s="5">
        <v>44730</v>
      </c>
      <c r="E696" s="9">
        <f t="shared" si="10"/>
        <v>2022</v>
      </c>
      <c r="F696" s="4" t="s">
        <v>17</v>
      </c>
      <c r="G696" s="4" t="s">
        <v>2128</v>
      </c>
      <c r="H696" s="4" t="s">
        <v>2129</v>
      </c>
      <c r="I696" s="4" t="s">
        <v>20</v>
      </c>
      <c r="J696" s="4" t="s">
        <v>111</v>
      </c>
      <c r="K696" s="4" t="s">
        <v>111</v>
      </c>
      <c r="L696" s="4" t="s">
        <v>22</v>
      </c>
      <c r="M696" s="4" t="s">
        <v>23</v>
      </c>
      <c r="N696" s="4">
        <v>1004.85</v>
      </c>
      <c r="O696" s="4">
        <v>1</v>
      </c>
      <c r="P696" s="4">
        <v>0.1</v>
      </c>
      <c r="Q696" s="4">
        <v>222.79</v>
      </c>
    </row>
    <row r="697" spans="1:17" s="4" customFormat="1" ht="12" x14ac:dyDescent="0.3">
      <c r="A697" s="4">
        <v>696</v>
      </c>
      <c r="B697" s="4" t="s">
        <v>2130</v>
      </c>
      <c r="C697" s="5">
        <v>45025</v>
      </c>
      <c r="D697" s="5">
        <v>45027</v>
      </c>
      <c r="E697" s="9">
        <f t="shared" si="10"/>
        <v>2023</v>
      </c>
      <c r="F697" s="4" t="s">
        <v>59</v>
      </c>
      <c r="G697" s="4" t="s">
        <v>2131</v>
      </c>
      <c r="H697" s="4" t="s">
        <v>2132</v>
      </c>
      <c r="I697" s="4" t="s">
        <v>20</v>
      </c>
      <c r="J697" s="4" t="s">
        <v>52</v>
      </c>
      <c r="K697" s="4" t="s">
        <v>53</v>
      </c>
      <c r="L697" s="4" t="s">
        <v>29</v>
      </c>
      <c r="M697" s="4" t="s">
        <v>107</v>
      </c>
      <c r="N697" s="4">
        <v>742.84</v>
      </c>
      <c r="O697" s="4">
        <v>5</v>
      </c>
      <c r="P697" s="4">
        <v>0.1</v>
      </c>
      <c r="Q697" s="4">
        <v>113.52</v>
      </c>
    </row>
    <row r="698" spans="1:17" s="4" customFormat="1" ht="12" x14ac:dyDescent="0.3">
      <c r="A698" s="4">
        <v>697</v>
      </c>
      <c r="B698" s="4" t="s">
        <v>2133</v>
      </c>
      <c r="C698" s="5">
        <v>45530</v>
      </c>
      <c r="D698" s="5">
        <v>45535</v>
      </c>
      <c r="E698" s="9">
        <f t="shared" si="10"/>
        <v>2024</v>
      </c>
      <c r="F698" s="4" t="s">
        <v>25</v>
      </c>
      <c r="G698" s="4" t="s">
        <v>2134</v>
      </c>
      <c r="H698" s="4" t="s">
        <v>2135</v>
      </c>
      <c r="I698" s="4" t="s">
        <v>28</v>
      </c>
      <c r="J698" s="4" t="s">
        <v>42</v>
      </c>
      <c r="K698" s="4" t="s">
        <v>43</v>
      </c>
      <c r="L698" s="4" t="s">
        <v>22</v>
      </c>
      <c r="M698" s="4" t="s">
        <v>134</v>
      </c>
      <c r="N698" s="4">
        <v>1276.71</v>
      </c>
      <c r="O698" s="4">
        <v>1</v>
      </c>
      <c r="P698" s="4">
        <v>0.1</v>
      </c>
      <c r="Q698" s="4">
        <v>256.02</v>
      </c>
    </row>
    <row r="699" spans="1:17" s="4" customFormat="1" ht="12" x14ac:dyDescent="0.3">
      <c r="A699" s="4">
        <v>698</v>
      </c>
      <c r="B699" s="4" t="s">
        <v>2136</v>
      </c>
      <c r="C699" s="5">
        <v>45777</v>
      </c>
      <c r="D699" s="5">
        <v>45784</v>
      </c>
      <c r="E699" s="9">
        <f t="shared" si="10"/>
        <v>2025</v>
      </c>
      <c r="F699" s="4" t="s">
        <v>17</v>
      </c>
      <c r="G699" s="4" t="s">
        <v>2137</v>
      </c>
      <c r="H699" s="4" t="s">
        <v>2138</v>
      </c>
      <c r="I699" s="4" t="s">
        <v>20</v>
      </c>
      <c r="J699" s="4" t="s">
        <v>106</v>
      </c>
      <c r="K699" s="4" t="s">
        <v>106</v>
      </c>
      <c r="L699" s="4" t="s">
        <v>22</v>
      </c>
      <c r="M699" s="4" t="s">
        <v>75</v>
      </c>
      <c r="N699" s="4">
        <v>273.63</v>
      </c>
      <c r="O699" s="4">
        <v>3</v>
      </c>
      <c r="P699" s="4">
        <v>0</v>
      </c>
      <c r="Q699" s="4">
        <v>61.95</v>
      </c>
    </row>
    <row r="700" spans="1:17" s="4" customFormat="1" ht="12" x14ac:dyDescent="0.3">
      <c r="A700" s="4">
        <v>699</v>
      </c>
      <c r="B700" s="4" t="s">
        <v>2139</v>
      </c>
      <c r="C700" s="5">
        <v>45523</v>
      </c>
      <c r="D700" s="5">
        <v>45528</v>
      </c>
      <c r="E700" s="9">
        <f t="shared" si="10"/>
        <v>2024</v>
      </c>
      <c r="F700" s="4" t="s">
        <v>39</v>
      </c>
      <c r="G700" s="4" t="s">
        <v>2140</v>
      </c>
      <c r="H700" s="4" t="s">
        <v>2141</v>
      </c>
      <c r="I700" s="4" t="s">
        <v>28</v>
      </c>
      <c r="J700" s="4" t="s">
        <v>106</v>
      </c>
      <c r="K700" s="4" t="s">
        <v>106</v>
      </c>
      <c r="L700" s="4" t="s">
        <v>36</v>
      </c>
      <c r="M700" s="4" t="s">
        <v>138</v>
      </c>
      <c r="N700" s="4">
        <v>126.79</v>
      </c>
      <c r="O700" s="4">
        <v>1</v>
      </c>
      <c r="P700" s="4">
        <v>0</v>
      </c>
      <c r="Q700" s="4">
        <v>33.11</v>
      </c>
    </row>
    <row r="701" spans="1:17" s="4" customFormat="1" ht="12" x14ac:dyDescent="0.3">
      <c r="A701" s="4">
        <v>700</v>
      </c>
      <c r="B701" s="4" t="s">
        <v>2142</v>
      </c>
      <c r="C701" s="5">
        <v>45034</v>
      </c>
      <c r="D701" s="5">
        <v>45041</v>
      </c>
      <c r="E701" s="9">
        <f t="shared" si="10"/>
        <v>2023</v>
      </c>
      <c r="F701" s="4" t="s">
        <v>17</v>
      </c>
      <c r="G701" s="4" t="s">
        <v>2143</v>
      </c>
      <c r="H701" s="4" t="s">
        <v>2144</v>
      </c>
      <c r="I701" s="4" t="s">
        <v>67</v>
      </c>
      <c r="J701" s="4" t="s">
        <v>21</v>
      </c>
      <c r="K701" s="4" t="s">
        <v>26647</v>
      </c>
      <c r="L701" s="4" t="s">
        <v>36</v>
      </c>
      <c r="M701" s="4" t="s">
        <v>138</v>
      </c>
      <c r="N701" s="4">
        <v>261.24</v>
      </c>
      <c r="O701" s="4">
        <v>5</v>
      </c>
      <c r="P701" s="4">
        <v>0.15</v>
      </c>
      <c r="Q701" s="4">
        <v>19.57</v>
      </c>
    </row>
    <row r="702" spans="1:17" s="4" customFormat="1" ht="12" x14ac:dyDescent="0.3">
      <c r="A702" s="4">
        <v>701</v>
      </c>
      <c r="B702" s="4" t="s">
        <v>2145</v>
      </c>
      <c r="C702" s="5">
        <v>45178</v>
      </c>
      <c r="D702" s="5">
        <v>45184</v>
      </c>
      <c r="E702" s="9">
        <f t="shared" si="10"/>
        <v>2023</v>
      </c>
      <c r="F702" s="4" t="s">
        <v>39</v>
      </c>
      <c r="G702" s="4" t="s">
        <v>2146</v>
      </c>
      <c r="H702" s="4" t="s">
        <v>2147</v>
      </c>
      <c r="I702" s="4" t="s">
        <v>67</v>
      </c>
      <c r="J702" s="4" t="s">
        <v>42</v>
      </c>
      <c r="K702" s="4" t="s">
        <v>43</v>
      </c>
      <c r="L702" s="4" t="s">
        <v>29</v>
      </c>
      <c r="M702" s="4" t="s">
        <v>30</v>
      </c>
      <c r="N702" s="4">
        <v>644.66999999999996</v>
      </c>
      <c r="O702" s="4">
        <v>7</v>
      </c>
      <c r="P702" s="4">
        <v>0</v>
      </c>
      <c r="Q702" s="4">
        <v>150.46</v>
      </c>
    </row>
    <row r="703" spans="1:17" s="4" customFormat="1" ht="12" x14ac:dyDescent="0.3">
      <c r="A703" s="4">
        <v>702</v>
      </c>
      <c r="B703" s="4" t="s">
        <v>2148</v>
      </c>
      <c r="C703" s="5">
        <v>45531</v>
      </c>
      <c r="D703" s="5">
        <v>45535</v>
      </c>
      <c r="E703" s="9">
        <f t="shared" si="10"/>
        <v>2024</v>
      </c>
      <c r="F703" s="4" t="s">
        <v>25</v>
      </c>
      <c r="G703" s="4" t="s">
        <v>2149</v>
      </c>
      <c r="H703" s="4" t="s">
        <v>2150</v>
      </c>
      <c r="I703" s="4" t="s">
        <v>28</v>
      </c>
      <c r="J703" s="4" t="s">
        <v>21</v>
      </c>
      <c r="K703" s="4" t="s">
        <v>26647</v>
      </c>
      <c r="L703" s="4" t="s">
        <v>29</v>
      </c>
      <c r="M703" s="4" t="s">
        <v>30</v>
      </c>
      <c r="N703" s="4">
        <v>1374.57</v>
      </c>
      <c r="O703" s="4">
        <v>8</v>
      </c>
      <c r="P703" s="4">
        <v>0</v>
      </c>
      <c r="Q703" s="4">
        <v>342.43</v>
      </c>
    </row>
    <row r="704" spans="1:17" s="4" customFormat="1" ht="12" x14ac:dyDescent="0.3">
      <c r="A704" s="4">
        <v>703</v>
      </c>
      <c r="B704" s="4" t="s">
        <v>2151</v>
      </c>
      <c r="C704" s="5">
        <v>45690</v>
      </c>
      <c r="D704" s="5">
        <v>45695</v>
      </c>
      <c r="E704" s="9">
        <f t="shared" si="10"/>
        <v>2025</v>
      </c>
      <c r="F704" s="4" t="s">
        <v>39</v>
      </c>
      <c r="G704" s="4" t="s">
        <v>2152</v>
      </c>
      <c r="H704" s="4" t="s">
        <v>2153</v>
      </c>
      <c r="I704" s="4" t="s">
        <v>28</v>
      </c>
      <c r="J704" s="4" t="s">
        <v>52</v>
      </c>
      <c r="K704" s="4" t="s">
        <v>53</v>
      </c>
      <c r="L704" s="4" t="s">
        <v>29</v>
      </c>
      <c r="M704" s="4" t="s">
        <v>90</v>
      </c>
      <c r="N704" s="4">
        <v>657.88</v>
      </c>
      <c r="O704" s="4">
        <v>10</v>
      </c>
      <c r="P704" s="4">
        <v>0.1</v>
      </c>
      <c r="Q704" s="4">
        <v>146.71</v>
      </c>
    </row>
    <row r="705" spans="1:17" s="4" customFormat="1" ht="12" x14ac:dyDescent="0.3">
      <c r="A705" s="4">
        <v>704</v>
      </c>
      <c r="B705" s="4" t="s">
        <v>2154</v>
      </c>
      <c r="C705" s="5">
        <v>45054</v>
      </c>
      <c r="D705" s="5">
        <v>45058</v>
      </c>
      <c r="E705" s="9">
        <f t="shared" si="10"/>
        <v>2023</v>
      </c>
      <c r="F705" s="4" t="s">
        <v>17</v>
      </c>
      <c r="G705" s="4" t="s">
        <v>2155</v>
      </c>
      <c r="H705" s="4" t="s">
        <v>2156</v>
      </c>
      <c r="I705" s="4" t="s">
        <v>67</v>
      </c>
      <c r="J705" s="4" t="s">
        <v>42</v>
      </c>
      <c r="K705" s="4" t="s">
        <v>43</v>
      </c>
      <c r="L705" s="4" t="s">
        <v>22</v>
      </c>
      <c r="M705" s="4" t="s">
        <v>23</v>
      </c>
      <c r="N705" s="4">
        <v>618.36</v>
      </c>
      <c r="O705" s="4">
        <v>2</v>
      </c>
      <c r="P705" s="4">
        <v>0</v>
      </c>
      <c r="Q705" s="4">
        <v>68.7</v>
      </c>
    </row>
    <row r="706" spans="1:17" s="4" customFormat="1" ht="12" x14ac:dyDescent="0.3">
      <c r="A706" s="4">
        <v>705</v>
      </c>
      <c r="B706" s="4" t="s">
        <v>2157</v>
      </c>
      <c r="C706" s="5">
        <v>45313</v>
      </c>
      <c r="D706" s="5">
        <v>45319</v>
      </c>
      <c r="E706" s="9">
        <f t="shared" ref="E706:E769" si="11">YEAR(D706)</f>
        <v>2024</v>
      </c>
      <c r="F706" s="4" t="s">
        <v>59</v>
      </c>
      <c r="G706" s="4" t="s">
        <v>2158</v>
      </c>
      <c r="H706" s="4" t="s">
        <v>2159</v>
      </c>
      <c r="I706" s="4" t="s">
        <v>67</v>
      </c>
      <c r="J706" s="4" t="s">
        <v>42</v>
      </c>
      <c r="K706" s="4" t="s">
        <v>43</v>
      </c>
      <c r="L706" s="4" t="s">
        <v>22</v>
      </c>
      <c r="M706" s="4" t="s">
        <v>134</v>
      </c>
      <c r="N706" s="4">
        <v>142.54</v>
      </c>
      <c r="O706" s="4">
        <v>7</v>
      </c>
      <c r="P706" s="4">
        <v>0.1</v>
      </c>
      <c r="Q706" s="4">
        <v>1.41</v>
      </c>
    </row>
    <row r="707" spans="1:17" s="4" customFormat="1" ht="12" x14ac:dyDescent="0.3">
      <c r="A707" s="4">
        <v>706</v>
      </c>
      <c r="B707" s="4" t="s">
        <v>2160</v>
      </c>
      <c r="C707" s="5">
        <v>45466</v>
      </c>
      <c r="D707" s="5">
        <v>45469</v>
      </c>
      <c r="E707" s="9">
        <f t="shared" si="11"/>
        <v>2024</v>
      </c>
      <c r="F707" s="4" t="s">
        <v>17</v>
      </c>
      <c r="G707" s="4" t="s">
        <v>2161</v>
      </c>
      <c r="H707" s="4" t="s">
        <v>2162</v>
      </c>
      <c r="I707" s="4" t="s">
        <v>28</v>
      </c>
      <c r="J707" s="4" t="s">
        <v>52</v>
      </c>
      <c r="K707" s="4" t="s">
        <v>53</v>
      </c>
      <c r="L707" s="4" t="s">
        <v>29</v>
      </c>
      <c r="M707" s="4" t="s">
        <v>107</v>
      </c>
      <c r="N707" s="4">
        <v>1382.1</v>
      </c>
      <c r="O707" s="4">
        <v>5</v>
      </c>
      <c r="P707" s="4">
        <v>0.2</v>
      </c>
      <c r="Q707" s="4">
        <v>258.10000000000002</v>
      </c>
    </row>
    <row r="708" spans="1:17" s="4" customFormat="1" ht="12" x14ac:dyDescent="0.3">
      <c r="A708" s="4">
        <v>707</v>
      </c>
      <c r="B708" s="4" t="s">
        <v>2163</v>
      </c>
      <c r="C708" s="5">
        <v>44639</v>
      </c>
      <c r="D708" s="5">
        <v>44645</v>
      </c>
      <c r="E708" s="9">
        <f t="shared" si="11"/>
        <v>2022</v>
      </c>
      <c r="F708" s="4" t="s">
        <v>39</v>
      </c>
      <c r="G708" s="4" t="s">
        <v>2164</v>
      </c>
      <c r="H708" s="4" t="s">
        <v>2165</v>
      </c>
      <c r="I708" s="4" t="s">
        <v>20</v>
      </c>
      <c r="J708" s="4" t="s">
        <v>21</v>
      </c>
      <c r="K708" s="4" t="s">
        <v>26647</v>
      </c>
      <c r="L708" s="4" t="s">
        <v>36</v>
      </c>
      <c r="M708" s="4" t="s">
        <v>71</v>
      </c>
      <c r="N708" s="4">
        <v>1454.28</v>
      </c>
      <c r="O708" s="4">
        <v>7</v>
      </c>
      <c r="P708" s="4">
        <v>0.1</v>
      </c>
      <c r="Q708" s="4">
        <v>281.63</v>
      </c>
    </row>
    <row r="709" spans="1:17" s="4" customFormat="1" ht="12" x14ac:dyDescent="0.3">
      <c r="A709" s="4">
        <v>708</v>
      </c>
      <c r="B709" s="4" t="s">
        <v>2166</v>
      </c>
      <c r="C709" s="5">
        <v>45335</v>
      </c>
      <c r="D709" s="5">
        <v>45339</v>
      </c>
      <c r="E709" s="9">
        <f t="shared" si="11"/>
        <v>2024</v>
      </c>
      <c r="F709" s="4" t="s">
        <v>39</v>
      </c>
      <c r="G709" s="4" t="s">
        <v>2167</v>
      </c>
      <c r="H709" s="4" t="s">
        <v>2168</v>
      </c>
      <c r="I709" s="4" t="s">
        <v>28</v>
      </c>
      <c r="J709" s="4" t="s">
        <v>145</v>
      </c>
      <c r="K709" s="4" t="s">
        <v>80</v>
      </c>
      <c r="L709" s="4" t="s">
        <v>22</v>
      </c>
      <c r="M709" s="4" t="s">
        <v>134</v>
      </c>
      <c r="N709" s="4">
        <v>528.01</v>
      </c>
      <c r="O709" s="4">
        <v>10</v>
      </c>
      <c r="P709" s="4">
        <v>0.15</v>
      </c>
      <c r="Q709" s="4">
        <v>5.51</v>
      </c>
    </row>
    <row r="710" spans="1:17" s="4" customFormat="1" ht="12" x14ac:dyDescent="0.3">
      <c r="A710" s="4">
        <v>709</v>
      </c>
      <c r="B710" s="4" t="s">
        <v>2169</v>
      </c>
      <c r="C710" s="5">
        <v>45735</v>
      </c>
      <c r="D710" s="5">
        <v>45742</v>
      </c>
      <c r="E710" s="9">
        <f t="shared" si="11"/>
        <v>2025</v>
      </c>
      <c r="F710" s="4" t="s">
        <v>59</v>
      </c>
      <c r="G710" s="4" t="s">
        <v>2170</v>
      </c>
      <c r="H710" s="4" t="s">
        <v>2171</v>
      </c>
      <c r="I710" s="4" t="s">
        <v>28</v>
      </c>
      <c r="J710" s="4" t="s">
        <v>42</v>
      </c>
      <c r="K710" s="4" t="s">
        <v>43</v>
      </c>
      <c r="L710" s="4" t="s">
        <v>36</v>
      </c>
      <c r="M710" s="4" t="s">
        <v>138</v>
      </c>
      <c r="N710" s="4">
        <v>1067.3</v>
      </c>
      <c r="O710" s="4">
        <v>3</v>
      </c>
      <c r="P710" s="4">
        <v>0</v>
      </c>
      <c r="Q710" s="4">
        <v>258.83999999999997</v>
      </c>
    </row>
    <row r="711" spans="1:17" s="4" customFormat="1" ht="12" x14ac:dyDescent="0.3">
      <c r="A711" s="4">
        <v>710</v>
      </c>
      <c r="B711" s="4" t="s">
        <v>2172</v>
      </c>
      <c r="C711" s="5">
        <v>45260</v>
      </c>
      <c r="D711" s="5">
        <v>45262</v>
      </c>
      <c r="E711" s="9">
        <f t="shared" si="11"/>
        <v>2023</v>
      </c>
      <c r="F711" s="4" t="s">
        <v>39</v>
      </c>
      <c r="G711" s="4" t="s">
        <v>2173</v>
      </c>
      <c r="H711" s="4" t="s">
        <v>2174</v>
      </c>
      <c r="I711" s="4" t="s">
        <v>20</v>
      </c>
      <c r="J711" s="4" t="s">
        <v>47</v>
      </c>
      <c r="K711" s="4" t="s">
        <v>47</v>
      </c>
      <c r="L711" s="4" t="s">
        <v>22</v>
      </c>
      <c r="M711" s="4" t="s">
        <v>54</v>
      </c>
      <c r="N711" s="4">
        <v>376.2</v>
      </c>
      <c r="O711" s="4">
        <v>5</v>
      </c>
      <c r="P711" s="4">
        <v>0.15</v>
      </c>
      <c r="Q711" s="4">
        <v>28.75</v>
      </c>
    </row>
    <row r="712" spans="1:17" s="4" customFormat="1" ht="12" x14ac:dyDescent="0.3">
      <c r="A712" s="4">
        <v>711</v>
      </c>
      <c r="B712" s="4" t="s">
        <v>2175</v>
      </c>
      <c r="C712" s="5">
        <v>45517</v>
      </c>
      <c r="D712" s="5">
        <v>45523</v>
      </c>
      <c r="E712" s="9">
        <f t="shared" si="11"/>
        <v>2024</v>
      </c>
      <c r="F712" s="4" t="s">
        <v>25</v>
      </c>
      <c r="G712" s="4" t="s">
        <v>2176</v>
      </c>
      <c r="H712" s="4" t="s">
        <v>2177</v>
      </c>
      <c r="I712" s="4" t="s">
        <v>28</v>
      </c>
      <c r="J712" s="4" t="s">
        <v>111</v>
      </c>
      <c r="K712" s="4" t="s">
        <v>111</v>
      </c>
      <c r="L712" s="4" t="s">
        <v>29</v>
      </c>
      <c r="M712" s="4" t="s">
        <v>30</v>
      </c>
      <c r="N712" s="4">
        <v>750.99</v>
      </c>
      <c r="O712" s="4">
        <v>6</v>
      </c>
      <c r="P712" s="4">
        <v>0.2</v>
      </c>
      <c r="Q712" s="4">
        <v>112.1</v>
      </c>
    </row>
    <row r="713" spans="1:17" s="4" customFormat="1" ht="12" x14ac:dyDescent="0.3">
      <c r="A713" s="4">
        <v>712</v>
      </c>
      <c r="B713" s="4" t="s">
        <v>2178</v>
      </c>
      <c r="C713" s="5">
        <v>45162</v>
      </c>
      <c r="D713" s="5">
        <v>45168</v>
      </c>
      <c r="E713" s="9">
        <f t="shared" si="11"/>
        <v>2023</v>
      </c>
      <c r="F713" s="4" t="s">
        <v>17</v>
      </c>
      <c r="G713" s="4" t="s">
        <v>2179</v>
      </c>
      <c r="H713" s="4" t="s">
        <v>2180</v>
      </c>
      <c r="I713" s="4" t="s">
        <v>67</v>
      </c>
      <c r="J713" s="4" t="s">
        <v>42</v>
      </c>
      <c r="K713" s="4" t="s">
        <v>43</v>
      </c>
      <c r="L713" s="4" t="s">
        <v>36</v>
      </c>
      <c r="M713" s="4" t="s">
        <v>138</v>
      </c>
      <c r="N713" s="4">
        <v>288.81</v>
      </c>
      <c r="O713" s="4">
        <v>5</v>
      </c>
      <c r="P713" s="4">
        <v>0.1</v>
      </c>
      <c r="Q713" s="4">
        <v>52.15</v>
      </c>
    </row>
    <row r="714" spans="1:17" s="4" customFormat="1" ht="12" x14ac:dyDescent="0.3">
      <c r="A714" s="4">
        <v>713</v>
      </c>
      <c r="B714" s="4" t="s">
        <v>2181</v>
      </c>
      <c r="C714" s="5">
        <v>45665</v>
      </c>
      <c r="D714" s="5">
        <v>45666</v>
      </c>
      <c r="E714" s="9">
        <f t="shared" si="11"/>
        <v>2025</v>
      </c>
      <c r="F714" s="4" t="s">
        <v>59</v>
      </c>
      <c r="G714" s="4" t="s">
        <v>2182</v>
      </c>
      <c r="H714" s="4" t="s">
        <v>2183</v>
      </c>
      <c r="I714" s="4" t="s">
        <v>28</v>
      </c>
      <c r="J714" s="4" t="s">
        <v>21</v>
      </c>
      <c r="K714" s="4" t="s">
        <v>26647</v>
      </c>
      <c r="L714" s="4" t="s">
        <v>29</v>
      </c>
      <c r="M714" s="4" t="s">
        <v>48</v>
      </c>
      <c r="N714" s="4">
        <v>27.88</v>
      </c>
      <c r="O714" s="4">
        <v>7</v>
      </c>
      <c r="P714" s="4">
        <v>0.1</v>
      </c>
      <c r="Q714" s="4">
        <v>0.18</v>
      </c>
    </row>
    <row r="715" spans="1:17" s="4" customFormat="1" ht="12" x14ac:dyDescent="0.3">
      <c r="A715" s="4">
        <v>714</v>
      </c>
      <c r="B715" s="4" t="s">
        <v>2184</v>
      </c>
      <c r="C715" s="5">
        <v>45299</v>
      </c>
      <c r="D715" s="5">
        <v>45302</v>
      </c>
      <c r="E715" s="9">
        <f t="shared" si="11"/>
        <v>2024</v>
      </c>
      <c r="F715" s="4" t="s">
        <v>17</v>
      </c>
      <c r="G715" s="4" t="s">
        <v>2185</v>
      </c>
      <c r="H715" s="4" t="s">
        <v>2186</v>
      </c>
      <c r="I715" s="4" t="s">
        <v>20</v>
      </c>
      <c r="J715" s="4" t="s">
        <v>34</v>
      </c>
      <c r="K715" s="4" t="s">
        <v>35</v>
      </c>
      <c r="L715" s="4" t="s">
        <v>36</v>
      </c>
      <c r="M715" s="4" t="s">
        <v>118</v>
      </c>
      <c r="N715" s="4">
        <v>359.74</v>
      </c>
      <c r="O715" s="4">
        <v>10</v>
      </c>
      <c r="P715" s="4">
        <v>0</v>
      </c>
      <c r="Q715" s="4">
        <v>56.57</v>
      </c>
    </row>
    <row r="716" spans="1:17" s="4" customFormat="1" ht="12" x14ac:dyDescent="0.3">
      <c r="A716" s="4">
        <v>715</v>
      </c>
      <c r="B716" s="4" t="s">
        <v>2187</v>
      </c>
      <c r="C716" s="5">
        <v>44800</v>
      </c>
      <c r="D716" s="5">
        <v>44802</v>
      </c>
      <c r="E716" s="9">
        <f t="shared" si="11"/>
        <v>2022</v>
      </c>
      <c r="F716" s="4" t="s">
        <v>25</v>
      </c>
      <c r="G716" s="4" t="s">
        <v>2188</v>
      </c>
      <c r="H716" s="4" t="s">
        <v>2189</v>
      </c>
      <c r="I716" s="4" t="s">
        <v>20</v>
      </c>
      <c r="J716" s="4" t="s">
        <v>106</v>
      </c>
      <c r="K716" s="4" t="s">
        <v>106</v>
      </c>
      <c r="L716" s="4" t="s">
        <v>36</v>
      </c>
      <c r="M716" s="4" t="s">
        <v>138</v>
      </c>
      <c r="N716" s="4">
        <v>104.82</v>
      </c>
      <c r="O716" s="4">
        <v>5</v>
      </c>
      <c r="P716" s="4">
        <v>0</v>
      </c>
      <c r="Q716" s="4">
        <v>29.24</v>
      </c>
    </row>
    <row r="717" spans="1:17" s="4" customFormat="1" ht="12" x14ac:dyDescent="0.3">
      <c r="A717" s="4">
        <v>716</v>
      </c>
      <c r="B717" s="4" t="s">
        <v>2190</v>
      </c>
      <c r="C717" s="5">
        <v>45355</v>
      </c>
      <c r="D717" s="5">
        <v>45360</v>
      </c>
      <c r="E717" s="9">
        <f t="shared" si="11"/>
        <v>2024</v>
      </c>
      <c r="F717" s="4" t="s">
        <v>39</v>
      </c>
      <c r="G717" s="4" t="s">
        <v>2191</v>
      </c>
      <c r="H717" s="4" t="s">
        <v>2192</v>
      </c>
      <c r="I717" s="4" t="s">
        <v>67</v>
      </c>
      <c r="J717" s="4" t="s">
        <v>106</v>
      </c>
      <c r="K717" s="4" t="s">
        <v>106</v>
      </c>
      <c r="L717" s="4" t="s">
        <v>36</v>
      </c>
      <c r="M717" s="4" t="s">
        <v>118</v>
      </c>
      <c r="N717" s="4">
        <v>526.14</v>
      </c>
      <c r="O717" s="4">
        <v>4</v>
      </c>
      <c r="P717" s="4">
        <v>0</v>
      </c>
      <c r="Q717" s="4">
        <v>6.49</v>
      </c>
    </row>
    <row r="718" spans="1:17" s="4" customFormat="1" ht="12" x14ac:dyDescent="0.3">
      <c r="A718" s="4">
        <v>717</v>
      </c>
      <c r="B718" s="4" t="s">
        <v>2193</v>
      </c>
      <c r="C718" s="5">
        <v>44839</v>
      </c>
      <c r="D718" s="5">
        <v>44841</v>
      </c>
      <c r="E718" s="9">
        <f t="shared" si="11"/>
        <v>2022</v>
      </c>
      <c r="F718" s="4" t="s">
        <v>39</v>
      </c>
      <c r="G718" s="4" t="s">
        <v>2194</v>
      </c>
      <c r="H718" s="4" t="s">
        <v>2195</v>
      </c>
      <c r="I718" s="4" t="s">
        <v>20</v>
      </c>
      <c r="J718" s="4" t="s">
        <v>145</v>
      </c>
      <c r="K718" s="4" t="s">
        <v>80</v>
      </c>
      <c r="L718" s="4" t="s">
        <v>22</v>
      </c>
      <c r="M718" s="4" t="s">
        <v>134</v>
      </c>
      <c r="N718" s="4">
        <v>147.94999999999999</v>
      </c>
      <c r="O718" s="4">
        <v>9</v>
      </c>
      <c r="P718" s="4">
        <v>0.2</v>
      </c>
      <c r="Q718" s="4">
        <v>23.82</v>
      </c>
    </row>
    <row r="719" spans="1:17" s="4" customFormat="1" ht="12" x14ac:dyDescent="0.3">
      <c r="A719" s="4">
        <v>718</v>
      </c>
      <c r="B719" s="4" t="s">
        <v>2196</v>
      </c>
      <c r="C719" s="5">
        <v>45240</v>
      </c>
      <c r="D719" s="5">
        <v>45241</v>
      </c>
      <c r="E719" s="9">
        <f t="shared" si="11"/>
        <v>2023</v>
      </c>
      <c r="F719" s="4" t="s">
        <v>25</v>
      </c>
      <c r="G719" s="4" t="s">
        <v>2197</v>
      </c>
      <c r="H719" s="4" t="s">
        <v>2198</v>
      </c>
      <c r="I719" s="4" t="s">
        <v>67</v>
      </c>
      <c r="J719" s="4" t="s">
        <v>52</v>
      </c>
      <c r="K719" s="4" t="s">
        <v>53</v>
      </c>
      <c r="L719" s="4" t="s">
        <v>29</v>
      </c>
      <c r="M719" s="4" t="s">
        <v>30</v>
      </c>
      <c r="N719" s="4">
        <v>1396.61</v>
      </c>
      <c r="O719" s="4">
        <v>4</v>
      </c>
      <c r="P719" s="4">
        <v>0</v>
      </c>
      <c r="Q719" s="4">
        <v>379.05</v>
      </c>
    </row>
    <row r="720" spans="1:17" s="4" customFormat="1" ht="12" x14ac:dyDescent="0.3">
      <c r="A720" s="4">
        <v>719</v>
      </c>
      <c r="B720" s="4" t="s">
        <v>2199</v>
      </c>
      <c r="C720" s="5">
        <v>45546</v>
      </c>
      <c r="D720" s="5">
        <v>45551</v>
      </c>
      <c r="E720" s="9">
        <f t="shared" si="11"/>
        <v>2024</v>
      </c>
      <c r="F720" s="4" t="s">
        <v>25</v>
      </c>
      <c r="G720" s="4" t="s">
        <v>2200</v>
      </c>
      <c r="H720" s="4" t="s">
        <v>2201</v>
      </c>
      <c r="I720" s="4" t="s">
        <v>28</v>
      </c>
      <c r="J720" s="4" t="s">
        <v>47</v>
      </c>
      <c r="K720" s="4" t="s">
        <v>47</v>
      </c>
      <c r="L720" s="4" t="s">
        <v>29</v>
      </c>
      <c r="M720" s="4" t="s">
        <v>48</v>
      </c>
      <c r="N720" s="4">
        <v>348.09</v>
      </c>
      <c r="O720" s="4">
        <v>4</v>
      </c>
      <c r="P720" s="4">
        <v>0.2</v>
      </c>
      <c r="Q720" s="4">
        <v>20.58</v>
      </c>
    </row>
    <row r="721" spans="1:17" s="4" customFormat="1" ht="12" x14ac:dyDescent="0.3">
      <c r="A721" s="4">
        <v>720</v>
      </c>
      <c r="B721" s="4" t="s">
        <v>2202</v>
      </c>
      <c r="C721" s="5">
        <v>45850</v>
      </c>
      <c r="D721" s="5">
        <v>45857</v>
      </c>
      <c r="E721" s="9">
        <f t="shared" si="11"/>
        <v>2025</v>
      </c>
      <c r="F721" s="4" t="s">
        <v>25</v>
      </c>
      <c r="G721" s="4" t="s">
        <v>2203</v>
      </c>
      <c r="H721" s="4" t="s">
        <v>2204</v>
      </c>
      <c r="I721" s="4" t="s">
        <v>28</v>
      </c>
      <c r="J721" s="4" t="s">
        <v>106</v>
      </c>
      <c r="K721" s="4" t="s">
        <v>106</v>
      </c>
      <c r="L721" s="4" t="s">
        <v>29</v>
      </c>
      <c r="M721" s="4" t="s">
        <v>48</v>
      </c>
      <c r="N721" s="4">
        <v>885.39</v>
      </c>
      <c r="O721" s="4">
        <v>4</v>
      </c>
      <c r="P721" s="4">
        <v>0.1</v>
      </c>
      <c r="Q721" s="4">
        <v>174.12</v>
      </c>
    </row>
    <row r="722" spans="1:17" s="4" customFormat="1" ht="12" x14ac:dyDescent="0.3">
      <c r="A722" s="4">
        <v>721</v>
      </c>
      <c r="B722" s="4" t="s">
        <v>2205</v>
      </c>
      <c r="C722" s="5">
        <v>45653</v>
      </c>
      <c r="D722" s="5">
        <v>45660</v>
      </c>
      <c r="E722" s="9">
        <f t="shared" si="11"/>
        <v>2025</v>
      </c>
      <c r="F722" s="4" t="s">
        <v>17</v>
      </c>
      <c r="G722" s="4" t="s">
        <v>2206</v>
      </c>
      <c r="H722" s="4" t="s">
        <v>2207</v>
      </c>
      <c r="I722" s="4" t="s">
        <v>20</v>
      </c>
      <c r="J722" s="4" t="s">
        <v>42</v>
      </c>
      <c r="K722" s="4" t="s">
        <v>43</v>
      </c>
      <c r="L722" s="4" t="s">
        <v>36</v>
      </c>
      <c r="M722" s="4" t="s">
        <v>118</v>
      </c>
      <c r="N722" s="4">
        <v>1405.33</v>
      </c>
      <c r="O722" s="4">
        <v>9</v>
      </c>
      <c r="P722" s="4">
        <v>0</v>
      </c>
      <c r="Q722" s="4">
        <v>153.72999999999999</v>
      </c>
    </row>
    <row r="723" spans="1:17" s="4" customFormat="1" ht="12" x14ac:dyDescent="0.3">
      <c r="A723" s="4">
        <v>722</v>
      </c>
      <c r="B723" s="4" t="s">
        <v>2208</v>
      </c>
      <c r="C723" s="5">
        <v>45655</v>
      </c>
      <c r="D723" s="5">
        <v>45662</v>
      </c>
      <c r="E723" s="9">
        <f t="shared" si="11"/>
        <v>2025</v>
      </c>
      <c r="F723" s="4" t="s">
        <v>25</v>
      </c>
      <c r="G723" s="4" t="s">
        <v>2209</v>
      </c>
      <c r="H723" s="4" t="s">
        <v>2210</v>
      </c>
      <c r="I723" s="4" t="s">
        <v>67</v>
      </c>
      <c r="J723" s="4" t="s">
        <v>62</v>
      </c>
      <c r="K723" s="4" t="s">
        <v>63</v>
      </c>
      <c r="L723" s="4" t="s">
        <v>29</v>
      </c>
      <c r="M723" s="4" t="s">
        <v>107</v>
      </c>
      <c r="N723" s="4">
        <v>570.30999999999995</v>
      </c>
      <c r="O723" s="4">
        <v>5</v>
      </c>
      <c r="P723" s="4">
        <v>0.2</v>
      </c>
      <c r="Q723" s="4">
        <v>34.07</v>
      </c>
    </row>
    <row r="724" spans="1:17" s="4" customFormat="1" ht="12" x14ac:dyDescent="0.3">
      <c r="A724" s="4">
        <v>723</v>
      </c>
      <c r="B724" s="4" t="s">
        <v>2211</v>
      </c>
      <c r="C724" s="5">
        <v>44816</v>
      </c>
      <c r="D724" s="5">
        <v>44821</v>
      </c>
      <c r="E724" s="9">
        <f t="shared" si="11"/>
        <v>2022</v>
      </c>
      <c r="F724" s="4" t="s">
        <v>59</v>
      </c>
      <c r="G724" s="4" t="s">
        <v>2212</v>
      </c>
      <c r="H724" s="4" t="s">
        <v>2213</v>
      </c>
      <c r="I724" s="4" t="s">
        <v>28</v>
      </c>
      <c r="J724" s="4" t="s">
        <v>79</v>
      </c>
      <c r="K724" s="4" t="s">
        <v>80</v>
      </c>
      <c r="L724" s="4" t="s">
        <v>22</v>
      </c>
      <c r="M724" s="4" t="s">
        <v>134</v>
      </c>
      <c r="N724" s="4">
        <v>1326.12</v>
      </c>
      <c r="O724" s="4">
        <v>6</v>
      </c>
      <c r="P724" s="4">
        <v>0</v>
      </c>
      <c r="Q724" s="4">
        <v>176.35</v>
      </c>
    </row>
    <row r="725" spans="1:17" s="4" customFormat="1" ht="12" x14ac:dyDescent="0.3">
      <c r="A725" s="4">
        <v>724</v>
      </c>
      <c r="B725" s="4" t="s">
        <v>2214</v>
      </c>
      <c r="C725" s="5">
        <v>45133</v>
      </c>
      <c r="D725" s="5">
        <v>45137</v>
      </c>
      <c r="E725" s="9">
        <f t="shared" si="11"/>
        <v>2023</v>
      </c>
      <c r="F725" s="4" t="s">
        <v>17</v>
      </c>
      <c r="G725" s="4" t="s">
        <v>2215</v>
      </c>
      <c r="H725" s="4" t="s">
        <v>2216</v>
      </c>
      <c r="I725" s="4" t="s">
        <v>67</v>
      </c>
      <c r="J725" s="4" t="s">
        <v>47</v>
      </c>
      <c r="K725" s="4" t="s">
        <v>47</v>
      </c>
      <c r="L725" s="4" t="s">
        <v>22</v>
      </c>
      <c r="M725" s="4" t="s">
        <v>134</v>
      </c>
      <c r="N725" s="4">
        <v>1174.26</v>
      </c>
      <c r="O725" s="4">
        <v>2</v>
      </c>
      <c r="P725" s="4">
        <v>0.2</v>
      </c>
      <c r="Q725" s="4">
        <v>95.69</v>
      </c>
    </row>
    <row r="726" spans="1:17" s="4" customFormat="1" ht="12" x14ac:dyDescent="0.3">
      <c r="A726" s="4">
        <v>725</v>
      </c>
      <c r="B726" s="4" t="s">
        <v>2217</v>
      </c>
      <c r="C726" s="5">
        <v>44806</v>
      </c>
      <c r="D726" s="5">
        <v>44808</v>
      </c>
      <c r="E726" s="9">
        <f t="shared" si="11"/>
        <v>2022</v>
      </c>
      <c r="F726" s="4" t="s">
        <v>39</v>
      </c>
      <c r="G726" s="4" t="s">
        <v>2218</v>
      </c>
      <c r="H726" s="4" t="s">
        <v>2219</v>
      </c>
      <c r="I726" s="4" t="s">
        <v>67</v>
      </c>
      <c r="J726" s="4" t="s">
        <v>52</v>
      </c>
      <c r="K726" s="4" t="s">
        <v>53</v>
      </c>
      <c r="L726" s="4" t="s">
        <v>29</v>
      </c>
      <c r="M726" s="4" t="s">
        <v>107</v>
      </c>
      <c r="N726" s="4">
        <v>1431.33</v>
      </c>
      <c r="O726" s="4">
        <v>7</v>
      </c>
      <c r="P726" s="4">
        <v>0.2</v>
      </c>
      <c r="Q726" s="4">
        <v>148.74</v>
      </c>
    </row>
    <row r="727" spans="1:17" s="4" customFormat="1" ht="12" x14ac:dyDescent="0.3">
      <c r="A727" s="4">
        <v>726</v>
      </c>
      <c r="B727" s="4" t="s">
        <v>2220</v>
      </c>
      <c r="C727" s="5">
        <v>45727</v>
      </c>
      <c r="D727" s="5">
        <v>45733</v>
      </c>
      <c r="E727" s="9">
        <f t="shared" si="11"/>
        <v>2025</v>
      </c>
      <c r="F727" s="4" t="s">
        <v>39</v>
      </c>
      <c r="G727" s="4" t="s">
        <v>2221</v>
      </c>
      <c r="H727" s="4" t="s">
        <v>2222</v>
      </c>
      <c r="I727" s="4" t="s">
        <v>67</v>
      </c>
      <c r="J727" s="4" t="s">
        <v>106</v>
      </c>
      <c r="K727" s="4" t="s">
        <v>106</v>
      </c>
      <c r="L727" s="4" t="s">
        <v>36</v>
      </c>
      <c r="M727" s="4" t="s">
        <v>71</v>
      </c>
      <c r="N727" s="4">
        <v>518.66</v>
      </c>
      <c r="O727" s="4">
        <v>4</v>
      </c>
      <c r="P727" s="4">
        <v>0</v>
      </c>
      <c r="Q727" s="4">
        <v>138.79</v>
      </c>
    </row>
    <row r="728" spans="1:17" s="4" customFormat="1" ht="12" x14ac:dyDescent="0.3">
      <c r="A728" s="4">
        <v>727</v>
      </c>
      <c r="B728" s="4" t="s">
        <v>2223</v>
      </c>
      <c r="C728" s="5">
        <v>44433</v>
      </c>
      <c r="D728" s="5">
        <v>44439</v>
      </c>
      <c r="E728" s="9">
        <f t="shared" si="11"/>
        <v>2021</v>
      </c>
      <c r="F728" s="4" t="s">
        <v>59</v>
      </c>
      <c r="G728" s="4" t="s">
        <v>2224</v>
      </c>
      <c r="H728" s="4" t="s">
        <v>2225</v>
      </c>
      <c r="I728" s="4" t="s">
        <v>20</v>
      </c>
      <c r="J728" s="4" t="s">
        <v>21</v>
      </c>
      <c r="K728" s="4" t="s">
        <v>26647</v>
      </c>
      <c r="L728" s="4" t="s">
        <v>36</v>
      </c>
      <c r="M728" s="4" t="s">
        <v>118</v>
      </c>
      <c r="N728" s="4">
        <v>1281.44</v>
      </c>
      <c r="O728" s="4">
        <v>4</v>
      </c>
      <c r="P728" s="4">
        <v>0.15</v>
      </c>
      <c r="Q728" s="4">
        <v>7.1</v>
      </c>
    </row>
    <row r="729" spans="1:17" s="4" customFormat="1" ht="12" x14ac:dyDescent="0.3">
      <c r="A729" s="4">
        <v>728</v>
      </c>
      <c r="B729" s="4" t="s">
        <v>2226</v>
      </c>
      <c r="C729" s="5">
        <v>44845</v>
      </c>
      <c r="D729" s="5">
        <v>44849</v>
      </c>
      <c r="E729" s="9">
        <f t="shared" si="11"/>
        <v>2022</v>
      </c>
      <c r="F729" s="4" t="s">
        <v>59</v>
      </c>
      <c r="G729" s="4" t="s">
        <v>2227</v>
      </c>
      <c r="H729" s="4" t="s">
        <v>2228</v>
      </c>
      <c r="I729" s="4" t="s">
        <v>20</v>
      </c>
      <c r="J729" s="4" t="s">
        <v>34</v>
      </c>
      <c r="K729" s="4" t="s">
        <v>35</v>
      </c>
      <c r="L729" s="4" t="s">
        <v>22</v>
      </c>
      <c r="M729" s="4" t="s">
        <v>75</v>
      </c>
      <c r="N729" s="4">
        <v>1412.69</v>
      </c>
      <c r="O729" s="4">
        <v>6</v>
      </c>
      <c r="P729" s="4">
        <v>0.1</v>
      </c>
      <c r="Q729" s="4">
        <v>252.29</v>
      </c>
    </row>
    <row r="730" spans="1:17" s="4" customFormat="1" ht="12" x14ac:dyDescent="0.3">
      <c r="A730" s="4">
        <v>729</v>
      </c>
      <c r="B730" s="4" t="s">
        <v>2229</v>
      </c>
      <c r="C730" s="5">
        <v>44478</v>
      </c>
      <c r="D730" s="5">
        <v>44483</v>
      </c>
      <c r="E730" s="9">
        <f t="shared" si="11"/>
        <v>2021</v>
      </c>
      <c r="F730" s="4" t="s">
        <v>17</v>
      </c>
      <c r="G730" s="4" t="s">
        <v>2230</v>
      </c>
      <c r="H730" s="4" t="s">
        <v>2231</v>
      </c>
      <c r="I730" s="4" t="s">
        <v>67</v>
      </c>
      <c r="J730" s="4" t="s">
        <v>106</v>
      </c>
      <c r="K730" s="4" t="s">
        <v>106</v>
      </c>
      <c r="L730" s="4" t="s">
        <v>22</v>
      </c>
      <c r="M730" s="4" t="s">
        <v>75</v>
      </c>
      <c r="N730" s="4">
        <v>80.69</v>
      </c>
      <c r="O730" s="4">
        <v>3</v>
      </c>
      <c r="P730" s="4">
        <v>0.1</v>
      </c>
      <c r="Q730" s="4">
        <v>3.94</v>
      </c>
    </row>
    <row r="731" spans="1:17" s="4" customFormat="1" ht="12" x14ac:dyDescent="0.3">
      <c r="A731" s="4">
        <v>730</v>
      </c>
      <c r="B731" s="4" t="s">
        <v>2232</v>
      </c>
      <c r="C731" s="5">
        <v>45291</v>
      </c>
      <c r="D731" s="5">
        <v>45297</v>
      </c>
      <c r="E731" s="9">
        <f t="shared" si="11"/>
        <v>2024</v>
      </c>
      <c r="F731" s="4" t="s">
        <v>59</v>
      </c>
      <c r="G731" s="4" t="s">
        <v>2233</v>
      </c>
      <c r="H731" s="4" t="s">
        <v>2234</v>
      </c>
      <c r="I731" s="4" t="s">
        <v>67</v>
      </c>
      <c r="J731" s="4" t="s">
        <v>145</v>
      </c>
      <c r="K731" s="4" t="s">
        <v>80</v>
      </c>
      <c r="L731" s="4" t="s">
        <v>36</v>
      </c>
      <c r="M731" s="4" t="s">
        <v>118</v>
      </c>
      <c r="N731" s="4">
        <v>1347.26</v>
      </c>
      <c r="O731" s="4">
        <v>4</v>
      </c>
      <c r="P731" s="4">
        <v>0.1</v>
      </c>
      <c r="Q731" s="4">
        <v>247.81</v>
      </c>
    </row>
    <row r="732" spans="1:17" s="4" customFormat="1" ht="12" x14ac:dyDescent="0.3">
      <c r="A732" s="4">
        <v>731</v>
      </c>
      <c r="B732" s="4" t="s">
        <v>2235</v>
      </c>
      <c r="C732" s="5">
        <v>45081</v>
      </c>
      <c r="D732" s="5">
        <v>45083</v>
      </c>
      <c r="E732" s="9">
        <f t="shared" si="11"/>
        <v>2023</v>
      </c>
      <c r="F732" s="4" t="s">
        <v>25</v>
      </c>
      <c r="G732" s="4" t="s">
        <v>2236</v>
      </c>
      <c r="H732" s="4" t="s">
        <v>2237</v>
      </c>
      <c r="I732" s="4" t="s">
        <v>20</v>
      </c>
      <c r="J732" s="4" t="s">
        <v>106</v>
      </c>
      <c r="K732" s="4" t="s">
        <v>106</v>
      </c>
      <c r="L732" s="4" t="s">
        <v>36</v>
      </c>
      <c r="M732" s="4" t="s">
        <v>37</v>
      </c>
      <c r="N732" s="4">
        <v>1417.18</v>
      </c>
      <c r="O732" s="4">
        <v>4</v>
      </c>
      <c r="P732" s="4">
        <v>0.15</v>
      </c>
      <c r="Q732" s="4">
        <v>336.66</v>
      </c>
    </row>
    <row r="733" spans="1:17" s="4" customFormat="1" ht="12" x14ac:dyDescent="0.3">
      <c r="A733" s="4">
        <v>732</v>
      </c>
      <c r="B733" s="4" t="s">
        <v>2238</v>
      </c>
      <c r="C733" s="5">
        <v>45849</v>
      </c>
      <c r="D733" s="5">
        <v>45852</v>
      </c>
      <c r="E733" s="9">
        <f t="shared" si="11"/>
        <v>2025</v>
      </c>
      <c r="F733" s="4" t="s">
        <v>25</v>
      </c>
      <c r="G733" s="4" t="s">
        <v>2239</v>
      </c>
      <c r="H733" s="4" t="s">
        <v>2240</v>
      </c>
      <c r="I733" s="4" t="s">
        <v>28</v>
      </c>
      <c r="J733" s="4" t="s">
        <v>52</v>
      </c>
      <c r="K733" s="4" t="s">
        <v>53</v>
      </c>
      <c r="L733" s="4" t="s">
        <v>29</v>
      </c>
      <c r="M733" s="4" t="s">
        <v>48</v>
      </c>
      <c r="N733" s="4">
        <v>717.53</v>
      </c>
      <c r="O733" s="4">
        <v>10</v>
      </c>
      <c r="P733" s="4">
        <v>0.2</v>
      </c>
      <c r="Q733" s="4">
        <v>68.34</v>
      </c>
    </row>
    <row r="734" spans="1:17" s="4" customFormat="1" ht="12" x14ac:dyDescent="0.3">
      <c r="A734" s="4">
        <v>733</v>
      </c>
      <c r="B734" s="4" t="s">
        <v>2241</v>
      </c>
      <c r="C734" s="5">
        <v>44699</v>
      </c>
      <c r="D734" s="5">
        <v>44704</v>
      </c>
      <c r="E734" s="9">
        <f t="shared" si="11"/>
        <v>2022</v>
      </c>
      <c r="F734" s="4" t="s">
        <v>17</v>
      </c>
      <c r="G734" s="4" t="s">
        <v>2242</v>
      </c>
      <c r="H734" s="4" t="s">
        <v>2243</v>
      </c>
      <c r="I734" s="4" t="s">
        <v>67</v>
      </c>
      <c r="J734" s="4" t="s">
        <v>145</v>
      </c>
      <c r="K734" s="4" t="s">
        <v>80</v>
      </c>
      <c r="L734" s="4" t="s">
        <v>29</v>
      </c>
      <c r="M734" s="4" t="s">
        <v>107</v>
      </c>
      <c r="N734" s="4">
        <v>183.06</v>
      </c>
      <c r="O734" s="4">
        <v>8</v>
      </c>
      <c r="P734" s="4">
        <v>0</v>
      </c>
      <c r="Q734" s="4">
        <v>46.85</v>
      </c>
    </row>
    <row r="735" spans="1:17" s="4" customFormat="1" ht="12" x14ac:dyDescent="0.3">
      <c r="A735" s="4">
        <v>734</v>
      </c>
      <c r="B735" s="4" t="s">
        <v>2244</v>
      </c>
      <c r="C735" s="5">
        <v>44739</v>
      </c>
      <c r="D735" s="5">
        <v>44745</v>
      </c>
      <c r="E735" s="9">
        <f t="shared" si="11"/>
        <v>2022</v>
      </c>
      <c r="F735" s="4" t="s">
        <v>17</v>
      </c>
      <c r="G735" s="4" t="s">
        <v>2245</v>
      </c>
      <c r="H735" s="4" t="s">
        <v>2246</v>
      </c>
      <c r="I735" s="4" t="s">
        <v>20</v>
      </c>
      <c r="J735" s="4" t="s">
        <v>21</v>
      </c>
      <c r="K735" s="4" t="s">
        <v>26647</v>
      </c>
      <c r="L735" s="4" t="s">
        <v>36</v>
      </c>
      <c r="M735" s="4" t="s">
        <v>71</v>
      </c>
      <c r="N735" s="4">
        <v>200.73</v>
      </c>
      <c r="O735" s="4">
        <v>3</v>
      </c>
      <c r="P735" s="4">
        <v>0.15</v>
      </c>
      <c r="Q735" s="4">
        <v>44.02</v>
      </c>
    </row>
    <row r="736" spans="1:17" s="4" customFormat="1" ht="12" x14ac:dyDescent="0.3">
      <c r="A736" s="4">
        <v>735</v>
      </c>
      <c r="B736" s="4" t="s">
        <v>2247</v>
      </c>
      <c r="C736" s="5">
        <v>45598</v>
      </c>
      <c r="D736" s="5">
        <v>45603</v>
      </c>
      <c r="E736" s="9">
        <f t="shared" si="11"/>
        <v>2024</v>
      </c>
      <c r="F736" s="4" t="s">
        <v>17</v>
      </c>
      <c r="G736" s="4" t="s">
        <v>2248</v>
      </c>
      <c r="H736" s="4" t="s">
        <v>2249</v>
      </c>
      <c r="I736" s="4" t="s">
        <v>67</v>
      </c>
      <c r="J736" s="4" t="s">
        <v>79</v>
      </c>
      <c r="K736" s="4" t="s">
        <v>80</v>
      </c>
      <c r="L736" s="4" t="s">
        <v>29</v>
      </c>
      <c r="M736" s="4" t="s">
        <v>30</v>
      </c>
      <c r="N736" s="4">
        <v>1115.01</v>
      </c>
      <c r="O736" s="4">
        <v>4</v>
      </c>
      <c r="P736" s="4">
        <v>0.15</v>
      </c>
      <c r="Q736" s="4">
        <v>209.06</v>
      </c>
    </row>
    <row r="737" spans="1:17" s="4" customFormat="1" ht="12" x14ac:dyDescent="0.3">
      <c r="A737" s="4">
        <v>736</v>
      </c>
      <c r="B737" s="4" t="s">
        <v>2250</v>
      </c>
      <c r="C737" s="5">
        <v>44981</v>
      </c>
      <c r="D737" s="5">
        <v>44988</v>
      </c>
      <c r="E737" s="9">
        <f t="shared" si="11"/>
        <v>2023</v>
      </c>
      <c r="F737" s="4" t="s">
        <v>59</v>
      </c>
      <c r="G737" s="4" t="s">
        <v>2251</v>
      </c>
      <c r="H737" s="4" t="s">
        <v>2252</v>
      </c>
      <c r="I737" s="4" t="s">
        <v>20</v>
      </c>
      <c r="J737" s="4" t="s">
        <v>106</v>
      </c>
      <c r="K737" s="4" t="s">
        <v>106</v>
      </c>
      <c r="L737" s="4" t="s">
        <v>22</v>
      </c>
      <c r="M737" s="4" t="s">
        <v>134</v>
      </c>
      <c r="N737" s="4">
        <v>500.27</v>
      </c>
      <c r="O737" s="4">
        <v>5</v>
      </c>
      <c r="P737" s="4">
        <v>0.1</v>
      </c>
      <c r="Q737" s="4">
        <v>86.87</v>
      </c>
    </row>
    <row r="738" spans="1:17" s="4" customFormat="1" ht="12" x14ac:dyDescent="0.3">
      <c r="A738" s="4">
        <v>737</v>
      </c>
      <c r="B738" s="4" t="s">
        <v>2253</v>
      </c>
      <c r="C738" s="5">
        <v>45250</v>
      </c>
      <c r="D738" s="5">
        <v>45256</v>
      </c>
      <c r="E738" s="9">
        <f t="shared" si="11"/>
        <v>2023</v>
      </c>
      <c r="F738" s="4" t="s">
        <v>39</v>
      </c>
      <c r="G738" s="4" t="s">
        <v>2254</v>
      </c>
      <c r="H738" s="4" t="s">
        <v>2255</v>
      </c>
      <c r="I738" s="4" t="s">
        <v>67</v>
      </c>
      <c r="J738" s="4" t="s">
        <v>79</v>
      </c>
      <c r="K738" s="4" t="s">
        <v>80</v>
      </c>
      <c r="L738" s="4" t="s">
        <v>29</v>
      </c>
      <c r="M738" s="4" t="s">
        <v>30</v>
      </c>
      <c r="N738" s="4">
        <v>1200.97</v>
      </c>
      <c r="O738" s="4">
        <v>4</v>
      </c>
      <c r="P738" s="4">
        <v>0.2</v>
      </c>
      <c r="Q738" s="4">
        <v>-22.59</v>
      </c>
    </row>
    <row r="739" spans="1:17" s="4" customFormat="1" ht="12" x14ac:dyDescent="0.3">
      <c r="A739" s="4">
        <v>738</v>
      </c>
      <c r="B739" s="4" t="s">
        <v>2256</v>
      </c>
      <c r="C739" s="5">
        <v>45628</v>
      </c>
      <c r="D739" s="5">
        <v>45633</v>
      </c>
      <c r="E739" s="9">
        <f t="shared" si="11"/>
        <v>2024</v>
      </c>
      <c r="F739" s="4" t="s">
        <v>25</v>
      </c>
      <c r="G739" s="4" t="s">
        <v>2257</v>
      </c>
      <c r="H739" s="4" t="s">
        <v>2258</v>
      </c>
      <c r="I739" s="4" t="s">
        <v>28</v>
      </c>
      <c r="J739" s="4" t="s">
        <v>106</v>
      </c>
      <c r="K739" s="4" t="s">
        <v>106</v>
      </c>
      <c r="L739" s="4" t="s">
        <v>22</v>
      </c>
      <c r="M739" s="4" t="s">
        <v>75</v>
      </c>
      <c r="N739" s="4">
        <v>985.52</v>
      </c>
      <c r="O739" s="4">
        <v>1</v>
      </c>
      <c r="P739" s="4">
        <v>0.1</v>
      </c>
      <c r="Q739" s="4">
        <v>36.81</v>
      </c>
    </row>
    <row r="740" spans="1:17" s="4" customFormat="1" ht="12" x14ac:dyDescent="0.3">
      <c r="A740" s="4">
        <v>739</v>
      </c>
      <c r="B740" s="4" t="s">
        <v>2259</v>
      </c>
      <c r="C740" s="5">
        <v>45228</v>
      </c>
      <c r="D740" s="5">
        <v>45230</v>
      </c>
      <c r="E740" s="9">
        <f t="shared" si="11"/>
        <v>2023</v>
      </c>
      <c r="F740" s="4" t="s">
        <v>59</v>
      </c>
      <c r="G740" s="4" t="s">
        <v>2260</v>
      </c>
      <c r="H740" s="4" t="s">
        <v>2261</v>
      </c>
      <c r="I740" s="4" t="s">
        <v>20</v>
      </c>
      <c r="J740" s="4" t="s">
        <v>106</v>
      </c>
      <c r="K740" s="4" t="s">
        <v>106</v>
      </c>
      <c r="L740" s="4" t="s">
        <v>36</v>
      </c>
      <c r="M740" s="4" t="s">
        <v>71</v>
      </c>
      <c r="N740" s="4">
        <v>625.32000000000005</v>
      </c>
      <c r="O740" s="4">
        <v>2</v>
      </c>
      <c r="P740" s="4">
        <v>0.15</v>
      </c>
      <c r="Q740" s="4">
        <v>12.42</v>
      </c>
    </row>
    <row r="741" spans="1:17" s="4" customFormat="1" ht="12" x14ac:dyDescent="0.3">
      <c r="A741" s="4">
        <v>740</v>
      </c>
      <c r="B741" s="4" t="s">
        <v>2262</v>
      </c>
      <c r="C741" s="5">
        <v>45530</v>
      </c>
      <c r="D741" s="5">
        <v>45536</v>
      </c>
      <c r="E741" s="9">
        <f t="shared" si="11"/>
        <v>2024</v>
      </c>
      <c r="F741" s="4" t="s">
        <v>25</v>
      </c>
      <c r="G741" s="4" t="s">
        <v>2263</v>
      </c>
      <c r="H741" s="4" t="s">
        <v>2264</v>
      </c>
      <c r="I741" s="4" t="s">
        <v>20</v>
      </c>
      <c r="J741" s="4" t="s">
        <v>42</v>
      </c>
      <c r="K741" s="4" t="s">
        <v>43</v>
      </c>
      <c r="L741" s="4" t="s">
        <v>36</v>
      </c>
      <c r="M741" s="4" t="s">
        <v>138</v>
      </c>
      <c r="N741" s="4">
        <v>485.31</v>
      </c>
      <c r="O741" s="4">
        <v>3</v>
      </c>
      <c r="P741" s="4">
        <v>0</v>
      </c>
      <c r="Q741" s="4">
        <v>54.48</v>
      </c>
    </row>
    <row r="742" spans="1:17" s="4" customFormat="1" ht="12" x14ac:dyDescent="0.3">
      <c r="A742" s="4">
        <v>741</v>
      </c>
      <c r="B742" s="4" t="s">
        <v>2265</v>
      </c>
      <c r="C742" s="5">
        <v>45001</v>
      </c>
      <c r="D742" s="5">
        <v>45004</v>
      </c>
      <c r="E742" s="9">
        <f t="shared" si="11"/>
        <v>2023</v>
      </c>
      <c r="F742" s="4" t="s">
        <v>39</v>
      </c>
      <c r="G742" s="4" t="s">
        <v>2266</v>
      </c>
      <c r="H742" s="4" t="s">
        <v>2267</v>
      </c>
      <c r="I742" s="4" t="s">
        <v>20</v>
      </c>
      <c r="J742" s="4" t="s">
        <v>34</v>
      </c>
      <c r="K742" s="4" t="s">
        <v>35</v>
      </c>
      <c r="L742" s="4" t="s">
        <v>36</v>
      </c>
      <c r="M742" s="4" t="s">
        <v>138</v>
      </c>
      <c r="N742" s="4">
        <v>657.77</v>
      </c>
      <c r="O742" s="4">
        <v>8</v>
      </c>
      <c r="P742" s="4">
        <v>0</v>
      </c>
      <c r="Q742" s="4">
        <v>186.04</v>
      </c>
    </row>
    <row r="743" spans="1:17" s="4" customFormat="1" ht="12" x14ac:dyDescent="0.3">
      <c r="A743" s="4">
        <v>742</v>
      </c>
      <c r="B743" s="4" t="s">
        <v>2268</v>
      </c>
      <c r="C743" s="5">
        <v>45389</v>
      </c>
      <c r="D743" s="5">
        <v>45390</v>
      </c>
      <c r="E743" s="9">
        <f t="shared" si="11"/>
        <v>2024</v>
      </c>
      <c r="F743" s="4" t="s">
        <v>59</v>
      </c>
      <c r="G743" s="4" t="s">
        <v>2269</v>
      </c>
      <c r="H743" s="4" t="s">
        <v>2270</v>
      </c>
      <c r="I743" s="4" t="s">
        <v>20</v>
      </c>
      <c r="J743" s="4" t="s">
        <v>79</v>
      </c>
      <c r="K743" s="4" t="s">
        <v>80</v>
      </c>
      <c r="L743" s="4" t="s">
        <v>36</v>
      </c>
      <c r="M743" s="4" t="s">
        <v>71</v>
      </c>
      <c r="N743" s="4">
        <v>747.96</v>
      </c>
      <c r="O743" s="4">
        <v>6</v>
      </c>
      <c r="P743" s="4">
        <v>0</v>
      </c>
      <c r="Q743" s="4">
        <v>138.58000000000001</v>
      </c>
    </row>
    <row r="744" spans="1:17" s="4" customFormat="1" ht="12" x14ac:dyDescent="0.3">
      <c r="A744" s="4">
        <v>743</v>
      </c>
      <c r="B744" s="4" t="s">
        <v>2271</v>
      </c>
      <c r="C744" s="5">
        <v>45654</v>
      </c>
      <c r="D744" s="5">
        <v>45658</v>
      </c>
      <c r="E744" s="9">
        <f t="shared" si="11"/>
        <v>2025</v>
      </c>
      <c r="F744" s="4" t="s">
        <v>25</v>
      </c>
      <c r="G744" s="4" t="s">
        <v>2272</v>
      </c>
      <c r="H744" s="4" t="s">
        <v>2273</v>
      </c>
      <c r="I744" s="4" t="s">
        <v>28</v>
      </c>
      <c r="J744" s="4" t="s">
        <v>52</v>
      </c>
      <c r="K744" s="4" t="s">
        <v>53</v>
      </c>
      <c r="L744" s="4" t="s">
        <v>36</v>
      </c>
      <c r="M744" s="4" t="s">
        <v>37</v>
      </c>
      <c r="N744" s="4">
        <v>706.18</v>
      </c>
      <c r="O744" s="4">
        <v>1</v>
      </c>
      <c r="P744" s="4">
        <v>0.1</v>
      </c>
      <c r="Q744" s="4">
        <v>139.09</v>
      </c>
    </row>
    <row r="745" spans="1:17" s="4" customFormat="1" ht="12" x14ac:dyDescent="0.3">
      <c r="A745" s="4">
        <v>744</v>
      </c>
      <c r="B745" s="4" t="s">
        <v>2274</v>
      </c>
      <c r="C745" s="5">
        <v>45137</v>
      </c>
      <c r="D745" s="5">
        <v>45141</v>
      </c>
      <c r="E745" s="9">
        <f t="shared" si="11"/>
        <v>2023</v>
      </c>
      <c r="F745" s="4" t="s">
        <v>59</v>
      </c>
      <c r="G745" s="4" t="s">
        <v>2275</v>
      </c>
      <c r="H745" s="4" t="s">
        <v>2276</v>
      </c>
      <c r="I745" s="4" t="s">
        <v>67</v>
      </c>
      <c r="J745" s="4" t="s">
        <v>79</v>
      </c>
      <c r="K745" s="4" t="s">
        <v>80</v>
      </c>
      <c r="L745" s="4" t="s">
        <v>22</v>
      </c>
      <c r="M745" s="4" t="s">
        <v>54</v>
      </c>
      <c r="N745" s="4">
        <v>870.76</v>
      </c>
      <c r="O745" s="4">
        <v>8</v>
      </c>
      <c r="P745" s="4">
        <v>0.15</v>
      </c>
      <c r="Q745" s="4">
        <v>106.28</v>
      </c>
    </row>
    <row r="746" spans="1:17" s="4" customFormat="1" ht="12" x14ac:dyDescent="0.3">
      <c r="A746" s="4">
        <v>745</v>
      </c>
      <c r="B746" s="4" t="s">
        <v>2277</v>
      </c>
      <c r="C746" s="5">
        <v>45456</v>
      </c>
      <c r="D746" s="5">
        <v>45460</v>
      </c>
      <c r="E746" s="9">
        <f t="shared" si="11"/>
        <v>2024</v>
      </c>
      <c r="F746" s="4" t="s">
        <v>17</v>
      </c>
      <c r="G746" s="4" t="s">
        <v>2278</v>
      </c>
      <c r="H746" s="4" t="s">
        <v>2279</v>
      </c>
      <c r="I746" s="4" t="s">
        <v>20</v>
      </c>
      <c r="J746" s="4" t="s">
        <v>34</v>
      </c>
      <c r="K746" s="4" t="s">
        <v>35</v>
      </c>
      <c r="L746" s="4" t="s">
        <v>36</v>
      </c>
      <c r="M746" s="4" t="s">
        <v>37</v>
      </c>
      <c r="N746" s="4">
        <v>601.19000000000005</v>
      </c>
      <c r="O746" s="4">
        <v>2</v>
      </c>
      <c r="P746" s="4">
        <v>0.1</v>
      </c>
      <c r="Q746" s="4">
        <v>77.45</v>
      </c>
    </row>
    <row r="747" spans="1:17" s="4" customFormat="1" ht="12" x14ac:dyDescent="0.3">
      <c r="A747" s="4">
        <v>746</v>
      </c>
      <c r="B747" s="4" t="s">
        <v>2280</v>
      </c>
      <c r="C747" s="5">
        <v>44758</v>
      </c>
      <c r="D747" s="5">
        <v>44760</v>
      </c>
      <c r="E747" s="9">
        <f t="shared" si="11"/>
        <v>2022</v>
      </c>
      <c r="F747" s="4" t="s">
        <v>25</v>
      </c>
      <c r="G747" s="4" t="s">
        <v>2281</v>
      </c>
      <c r="H747" s="4" t="s">
        <v>2282</v>
      </c>
      <c r="I747" s="4" t="s">
        <v>28</v>
      </c>
      <c r="J747" s="4" t="s">
        <v>62</v>
      </c>
      <c r="K747" s="4" t="s">
        <v>63</v>
      </c>
      <c r="L747" s="4" t="s">
        <v>22</v>
      </c>
      <c r="M747" s="4" t="s">
        <v>134</v>
      </c>
      <c r="N747" s="4">
        <v>984.18</v>
      </c>
      <c r="O747" s="4">
        <v>6</v>
      </c>
      <c r="P747" s="4">
        <v>0.15</v>
      </c>
      <c r="Q747" s="4">
        <v>31.83</v>
      </c>
    </row>
    <row r="748" spans="1:17" s="4" customFormat="1" ht="12" x14ac:dyDescent="0.3">
      <c r="A748" s="4">
        <v>747</v>
      </c>
      <c r="B748" s="4" t="s">
        <v>2283</v>
      </c>
      <c r="C748" s="5">
        <v>45630</v>
      </c>
      <c r="D748" s="5">
        <v>45633</v>
      </c>
      <c r="E748" s="9">
        <f t="shared" si="11"/>
        <v>2024</v>
      </c>
      <c r="F748" s="4" t="s">
        <v>17</v>
      </c>
      <c r="G748" s="4" t="s">
        <v>2284</v>
      </c>
      <c r="H748" s="4" t="s">
        <v>2285</v>
      </c>
      <c r="I748" s="4" t="s">
        <v>20</v>
      </c>
      <c r="J748" s="4" t="s">
        <v>79</v>
      </c>
      <c r="K748" s="4" t="s">
        <v>80</v>
      </c>
      <c r="L748" s="4" t="s">
        <v>29</v>
      </c>
      <c r="M748" s="4" t="s">
        <v>30</v>
      </c>
      <c r="N748" s="4">
        <v>567.45000000000005</v>
      </c>
      <c r="O748" s="4">
        <v>1</v>
      </c>
      <c r="P748" s="4">
        <v>0.2</v>
      </c>
      <c r="Q748" s="4">
        <v>46.59</v>
      </c>
    </row>
    <row r="749" spans="1:17" s="4" customFormat="1" ht="12" x14ac:dyDescent="0.3">
      <c r="A749" s="4">
        <v>748</v>
      </c>
      <c r="B749" s="4" t="s">
        <v>2286</v>
      </c>
      <c r="C749" s="5">
        <v>44629</v>
      </c>
      <c r="D749" s="5">
        <v>44632</v>
      </c>
      <c r="E749" s="9">
        <f t="shared" si="11"/>
        <v>2022</v>
      </c>
      <c r="F749" s="4" t="s">
        <v>59</v>
      </c>
      <c r="G749" s="4" t="s">
        <v>2287</v>
      </c>
      <c r="H749" s="4" t="s">
        <v>2288</v>
      </c>
      <c r="I749" s="4" t="s">
        <v>67</v>
      </c>
      <c r="J749" s="4" t="s">
        <v>42</v>
      </c>
      <c r="K749" s="4" t="s">
        <v>43</v>
      </c>
      <c r="L749" s="4" t="s">
        <v>29</v>
      </c>
      <c r="M749" s="4" t="s">
        <v>107</v>
      </c>
      <c r="N749" s="4">
        <v>789.58</v>
      </c>
      <c r="O749" s="4">
        <v>8</v>
      </c>
      <c r="P749" s="4">
        <v>0.2</v>
      </c>
      <c r="Q749" s="4">
        <v>173.37</v>
      </c>
    </row>
    <row r="750" spans="1:17" s="4" customFormat="1" ht="12" x14ac:dyDescent="0.3">
      <c r="A750" s="4">
        <v>749</v>
      </c>
      <c r="B750" s="4" t="s">
        <v>2289</v>
      </c>
      <c r="C750" s="5">
        <v>45721</v>
      </c>
      <c r="D750" s="5">
        <v>45725</v>
      </c>
      <c r="E750" s="9">
        <f t="shared" si="11"/>
        <v>2025</v>
      </c>
      <c r="F750" s="4" t="s">
        <v>17</v>
      </c>
      <c r="G750" s="4" t="s">
        <v>2290</v>
      </c>
      <c r="H750" s="4" t="s">
        <v>2291</v>
      </c>
      <c r="I750" s="4" t="s">
        <v>28</v>
      </c>
      <c r="J750" s="4" t="s">
        <v>62</v>
      </c>
      <c r="K750" s="4" t="s">
        <v>63</v>
      </c>
      <c r="L750" s="4" t="s">
        <v>22</v>
      </c>
      <c r="M750" s="4" t="s">
        <v>134</v>
      </c>
      <c r="N750" s="4">
        <v>1110.43</v>
      </c>
      <c r="O750" s="4">
        <v>7</v>
      </c>
      <c r="P750" s="4">
        <v>0.2</v>
      </c>
      <c r="Q750" s="4">
        <v>181.24</v>
      </c>
    </row>
    <row r="751" spans="1:17" s="4" customFormat="1" ht="12" x14ac:dyDescent="0.3">
      <c r="A751" s="4">
        <v>750</v>
      </c>
      <c r="B751" s="4" t="s">
        <v>2292</v>
      </c>
      <c r="C751" s="5">
        <v>44934</v>
      </c>
      <c r="D751" s="5">
        <v>44936</v>
      </c>
      <c r="E751" s="9">
        <f t="shared" si="11"/>
        <v>2023</v>
      </c>
      <c r="F751" s="4" t="s">
        <v>17</v>
      </c>
      <c r="G751" s="4" t="s">
        <v>2293</v>
      </c>
      <c r="H751" s="4" t="s">
        <v>2294</v>
      </c>
      <c r="I751" s="4" t="s">
        <v>28</v>
      </c>
      <c r="J751" s="4" t="s">
        <v>47</v>
      </c>
      <c r="K751" s="4" t="s">
        <v>47</v>
      </c>
      <c r="L751" s="4" t="s">
        <v>36</v>
      </c>
      <c r="M751" s="4" t="s">
        <v>138</v>
      </c>
      <c r="N751" s="4">
        <v>187.62</v>
      </c>
      <c r="O751" s="4">
        <v>8</v>
      </c>
      <c r="P751" s="4">
        <v>0.15</v>
      </c>
      <c r="Q751" s="4">
        <v>3.37</v>
      </c>
    </row>
    <row r="752" spans="1:17" s="4" customFormat="1" ht="12" x14ac:dyDescent="0.3">
      <c r="A752" s="4">
        <v>751</v>
      </c>
      <c r="B752" s="4" t="s">
        <v>2295</v>
      </c>
      <c r="C752" s="5">
        <v>45189</v>
      </c>
      <c r="D752" s="5">
        <v>45195</v>
      </c>
      <c r="E752" s="9">
        <f t="shared" si="11"/>
        <v>2023</v>
      </c>
      <c r="F752" s="4" t="s">
        <v>17</v>
      </c>
      <c r="G752" s="4" t="s">
        <v>2296</v>
      </c>
      <c r="H752" s="4" t="s">
        <v>2297</v>
      </c>
      <c r="I752" s="4" t="s">
        <v>20</v>
      </c>
      <c r="J752" s="4" t="s">
        <v>47</v>
      </c>
      <c r="K752" s="4" t="s">
        <v>47</v>
      </c>
      <c r="L752" s="4" t="s">
        <v>22</v>
      </c>
      <c r="M752" s="4" t="s">
        <v>54</v>
      </c>
      <c r="N752" s="4">
        <v>1030.81</v>
      </c>
      <c r="O752" s="4">
        <v>7</v>
      </c>
      <c r="P752" s="4">
        <v>0</v>
      </c>
      <c r="Q752" s="4">
        <v>77.459999999999994</v>
      </c>
    </row>
    <row r="753" spans="1:17" s="4" customFormat="1" ht="12" x14ac:dyDescent="0.3">
      <c r="A753" s="4">
        <v>752</v>
      </c>
      <c r="B753" s="4" t="s">
        <v>2298</v>
      </c>
      <c r="C753" s="5">
        <v>45809</v>
      </c>
      <c r="D753" s="5">
        <v>45812</v>
      </c>
      <c r="E753" s="9">
        <f t="shared" si="11"/>
        <v>2025</v>
      </c>
      <c r="F753" s="4" t="s">
        <v>25</v>
      </c>
      <c r="G753" s="4" t="s">
        <v>2299</v>
      </c>
      <c r="H753" s="4" t="s">
        <v>2300</v>
      </c>
      <c r="I753" s="4" t="s">
        <v>20</v>
      </c>
      <c r="J753" s="4" t="s">
        <v>21</v>
      </c>
      <c r="K753" s="4" t="s">
        <v>26647</v>
      </c>
      <c r="L753" s="4" t="s">
        <v>29</v>
      </c>
      <c r="M753" s="4" t="s">
        <v>90</v>
      </c>
      <c r="N753" s="4">
        <v>937.48</v>
      </c>
      <c r="O753" s="4">
        <v>4</v>
      </c>
      <c r="P753" s="4">
        <v>0.2</v>
      </c>
      <c r="Q753" s="4">
        <v>54.71</v>
      </c>
    </row>
    <row r="754" spans="1:17" s="4" customFormat="1" ht="12" x14ac:dyDescent="0.3">
      <c r="A754" s="4">
        <v>753</v>
      </c>
      <c r="B754" s="4" t="s">
        <v>2301</v>
      </c>
      <c r="C754" s="5">
        <v>44513</v>
      </c>
      <c r="D754" s="5">
        <v>44517</v>
      </c>
      <c r="E754" s="9">
        <f t="shared" si="11"/>
        <v>2021</v>
      </c>
      <c r="F754" s="4" t="s">
        <v>59</v>
      </c>
      <c r="G754" s="4" t="s">
        <v>2302</v>
      </c>
      <c r="H754" s="4" t="s">
        <v>2303</v>
      </c>
      <c r="I754" s="4" t="s">
        <v>67</v>
      </c>
      <c r="J754" s="4" t="s">
        <v>106</v>
      </c>
      <c r="K754" s="4" t="s">
        <v>106</v>
      </c>
      <c r="L754" s="4" t="s">
        <v>29</v>
      </c>
      <c r="M754" s="4" t="s">
        <v>48</v>
      </c>
      <c r="N754" s="4">
        <v>442.05</v>
      </c>
      <c r="O754" s="4">
        <v>2</v>
      </c>
      <c r="P754" s="4">
        <v>0</v>
      </c>
      <c r="Q754" s="4">
        <v>73.569999999999993</v>
      </c>
    </row>
    <row r="755" spans="1:17" s="4" customFormat="1" ht="12" x14ac:dyDescent="0.3">
      <c r="A755" s="4">
        <v>754</v>
      </c>
      <c r="B755" s="4" t="s">
        <v>2304</v>
      </c>
      <c r="C755" s="5">
        <v>44937</v>
      </c>
      <c r="D755" s="5">
        <v>44940</v>
      </c>
      <c r="E755" s="9">
        <f t="shared" si="11"/>
        <v>2023</v>
      </c>
      <c r="F755" s="4" t="s">
        <v>39</v>
      </c>
      <c r="G755" s="4" t="s">
        <v>2305</v>
      </c>
      <c r="H755" s="4" t="s">
        <v>2306</v>
      </c>
      <c r="I755" s="4" t="s">
        <v>20</v>
      </c>
      <c r="J755" s="4" t="s">
        <v>21</v>
      </c>
      <c r="K755" s="4" t="s">
        <v>26647</v>
      </c>
      <c r="L755" s="4" t="s">
        <v>36</v>
      </c>
      <c r="M755" s="4" t="s">
        <v>118</v>
      </c>
      <c r="N755" s="4">
        <v>1426.53</v>
      </c>
      <c r="O755" s="4">
        <v>3</v>
      </c>
      <c r="P755" s="4">
        <v>0.2</v>
      </c>
      <c r="Q755" s="4">
        <v>308.49</v>
      </c>
    </row>
    <row r="756" spans="1:17" s="4" customFormat="1" ht="12" x14ac:dyDescent="0.3">
      <c r="A756" s="4">
        <v>755</v>
      </c>
      <c r="B756" s="4" t="s">
        <v>2307</v>
      </c>
      <c r="C756" s="5">
        <v>44828</v>
      </c>
      <c r="D756" s="5">
        <v>44833</v>
      </c>
      <c r="E756" s="9">
        <f t="shared" si="11"/>
        <v>2022</v>
      </c>
      <c r="F756" s="4" t="s">
        <v>25</v>
      </c>
      <c r="G756" s="4" t="s">
        <v>2308</v>
      </c>
      <c r="H756" s="4" t="s">
        <v>2309</v>
      </c>
      <c r="I756" s="4" t="s">
        <v>67</v>
      </c>
      <c r="J756" s="4" t="s">
        <v>111</v>
      </c>
      <c r="K756" s="4" t="s">
        <v>111</v>
      </c>
      <c r="L756" s="4" t="s">
        <v>22</v>
      </c>
      <c r="M756" s="4" t="s">
        <v>54</v>
      </c>
      <c r="N756" s="4">
        <v>946.66</v>
      </c>
      <c r="O756" s="4">
        <v>9</v>
      </c>
      <c r="P756" s="4">
        <v>0.2</v>
      </c>
      <c r="Q756" s="4">
        <v>8.4700000000000006</v>
      </c>
    </row>
    <row r="757" spans="1:17" s="4" customFormat="1" ht="12" x14ac:dyDescent="0.3">
      <c r="A757" s="4">
        <v>756</v>
      </c>
      <c r="B757" s="4" t="s">
        <v>2310</v>
      </c>
      <c r="C757" s="5">
        <v>44891</v>
      </c>
      <c r="D757" s="5">
        <v>44896</v>
      </c>
      <c r="E757" s="9">
        <f t="shared" si="11"/>
        <v>2022</v>
      </c>
      <c r="F757" s="4" t="s">
        <v>17</v>
      </c>
      <c r="G757" s="4" t="s">
        <v>2311</v>
      </c>
      <c r="H757" s="4" t="s">
        <v>2312</v>
      </c>
      <c r="I757" s="4" t="s">
        <v>28</v>
      </c>
      <c r="J757" s="4" t="s">
        <v>106</v>
      </c>
      <c r="K757" s="4" t="s">
        <v>106</v>
      </c>
      <c r="L757" s="4" t="s">
        <v>36</v>
      </c>
      <c r="M757" s="4" t="s">
        <v>118</v>
      </c>
      <c r="N757" s="4">
        <v>177.18</v>
      </c>
      <c r="O757" s="4">
        <v>2</v>
      </c>
      <c r="P757" s="4">
        <v>0.15</v>
      </c>
      <c r="Q757" s="4">
        <v>1.55</v>
      </c>
    </row>
    <row r="758" spans="1:17" s="4" customFormat="1" ht="12" x14ac:dyDescent="0.3">
      <c r="A758" s="4">
        <v>757</v>
      </c>
      <c r="B758" s="4" t="s">
        <v>2313</v>
      </c>
      <c r="C758" s="5">
        <v>45522</v>
      </c>
      <c r="D758" s="5">
        <v>45528</v>
      </c>
      <c r="E758" s="9">
        <f t="shared" si="11"/>
        <v>2024</v>
      </c>
      <c r="F758" s="4" t="s">
        <v>25</v>
      </c>
      <c r="G758" s="4" t="s">
        <v>2314</v>
      </c>
      <c r="H758" s="4" t="s">
        <v>2315</v>
      </c>
      <c r="I758" s="4" t="s">
        <v>28</v>
      </c>
      <c r="J758" s="4" t="s">
        <v>34</v>
      </c>
      <c r="K758" s="4" t="s">
        <v>35</v>
      </c>
      <c r="L758" s="4" t="s">
        <v>22</v>
      </c>
      <c r="M758" s="4" t="s">
        <v>75</v>
      </c>
      <c r="N758" s="4">
        <v>106.63</v>
      </c>
      <c r="O758" s="4">
        <v>4</v>
      </c>
      <c r="P758" s="4">
        <v>0.2</v>
      </c>
      <c r="Q758" s="4">
        <v>3.46</v>
      </c>
    </row>
    <row r="759" spans="1:17" s="4" customFormat="1" ht="12" x14ac:dyDescent="0.3">
      <c r="A759" s="4">
        <v>758</v>
      </c>
      <c r="B759" s="4" t="s">
        <v>2316</v>
      </c>
      <c r="C759" s="5">
        <v>44546</v>
      </c>
      <c r="D759" s="5">
        <v>44549</v>
      </c>
      <c r="E759" s="9">
        <f t="shared" si="11"/>
        <v>2021</v>
      </c>
      <c r="F759" s="4" t="s">
        <v>17</v>
      </c>
      <c r="G759" s="4" t="s">
        <v>2317</v>
      </c>
      <c r="H759" s="4" t="s">
        <v>2318</v>
      </c>
      <c r="I759" s="4" t="s">
        <v>67</v>
      </c>
      <c r="J759" s="4" t="s">
        <v>106</v>
      </c>
      <c r="K759" s="4" t="s">
        <v>106</v>
      </c>
      <c r="L759" s="4" t="s">
        <v>29</v>
      </c>
      <c r="M759" s="4" t="s">
        <v>48</v>
      </c>
      <c r="N759" s="4">
        <v>1174.1500000000001</v>
      </c>
      <c r="O759" s="4">
        <v>3</v>
      </c>
      <c r="P759" s="4">
        <v>0.15</v>
      </c>
      <c r="Q759" s="4">
        <v>143.9</v>
      </c>
    </row>
    <row r="760" spans="1:17" s="4" customFormat="1" ht="12" x14ac:dyDescent="0.3">
      <c r="A760" s="4">
        <v>759</v>
      </c>
      <c r="B760" s="4" t="s">
        <v>2319</v>
      </c>
      <c r="C760" s="5">
        <v>45111</v>
      </c>
      <c r="D760" s="5">
        <v>45112</v>
      </c>
      <c r="E760" s="9">
        <f t="shared" si="11"/>
        <v>2023</v>
      </c>
      <c r="F760" s="4" t="s">
        <v>59</v>
      </c>
      <c r="G760" s="4" t="s">
        <v>2320</v>
      </c>
      <c r="H760" s="4" t="s">
        <v>2321</v>
      </c>
      <c r="I760" s="4" t="s">
        <v>20</v>
      </c>
      <c r="J760" s="4" t="s">
        <v>21</v>
      </c>
      <c r="K760" s="4" t="s">
        <v>26647</v>
      </c>
      <c r="L760" s="4" t="s">
        <v>29</v>
      </c>
      <c r="M760" s="4" t="s">
        <v>48</v>
      </c>
      <c r="N760" s="4">
        <v>1116.9000000000001</v>
      </c>
      <c r="O760" s="4">
        <v>9</v>
      </c>
      <c r="P760" s="4">
        <v>0.1</v>
      </c>
      <c r="Q760" s="4">
        <v>191.12</v>
      </c>
    </row>
    <row r="761" spans="1:17" s="4" customFormat="1" ht="12" x14ac:dyDescent="0.3">
      <c r="A761" s="4">
        <v>760</v>
      </c>
      <c r="B761" s="4" t="s">
        <v>2322</v>
      </c>
      <c r="C761" s="5">
        <v>45086</v>
      </c>
      <c r="D761" s="5">
        <v>45092</v>
      </c>
      <c r="E761" s="9">
        <f t="shared" si="11"/>
        <v>2023</v>
      </c>
      <c r="F761" s="4" t="s">
        <v>25</v>
      </c>
      <c r="G761" s="4" t="s">
        <v>2323</v>
      </c>
      <c r="H761" s="4" t="s">
        <v>2324</v>
      </c>
      <c r="I761" s="4" t="s">
        <v>28</v>
      </c>
      <c r="J761" s="4" t="s">
        <v>79</v>
      </c>
      <c r="K761" s="4" t="s">
        <v>80</v>
      </c>
      <c r="L761" s="4" t="s">
        <v>22</v>
      </c>
      <c r="M761" s="4" t="s">
        <v>23</v>
      </c>
      <c r="N761" s="4">
        <v>503.56</v>
      </c>
      <c r="O761" s="4">
        <v>7</v>
      </c>
      <c r="P761" s="4">
        <v>0.15</v>
      </c>
      <c r="Q761" s="4">
        <v>3.59</v>
      </c>
    </row>
    <row r="762" spans="1:17" s="4" customFormat="1" ht="12" x14ac:dyDescent="0.3">
      <c r="A762" s="4">
        <v>761</v>
      </c>
      <c r="B762" s="4" t="s">
        <v>2325</v>
      </c>
      <c r="C762" s="5">
        <v>45360</v>
      </c>
      <c r="D762" s="5">
        <v>45365</v>
      </c>
      <c r="E762" s="9">
        <f t="shared" si="11"/>
        <v>2024</v>
      </c>
      <c r="F762" s="4" t="s">
        <v>25</v>
      </c>
      <c r="G762" s="4" t="s">
        <v>2326</v>
      </c>
      <c r="H762" s="4" t="s">
        <v>2327</v>
      </c>
      <c r="I762" s="4" t="s">
        <v>67</v>
      </c>
      <c r="J762" s="4" t="s">
        <v>145</v>
      </c>
      <c r="K762" s="4" t="s">
        <v>80</v>
      </c>
      <c r="L762" s="4" t="s">
        <v>36</v>
      </c>
      <c r="M762" s="4" t="s">
        <v>118</v>
      </c>
      <c r="N762" s="4">
        <v>1490.66</v>
      </c>
      <c r="O762" s="4">
        <v>8</v>
      </c>
      <c r="P762" s="4">
        <v>0</v>
      </c>
      <c r="Q762" s="4">
        <v>258.72000000000003</v>
      </c>
    </row>
    <row r="763" spans="1:17" s="4" customFormat="1" ht="12" x14ac:dyDescent="0.3">
      <c r="A763" s="4">
        <v>762</v>
      </c>
      <c r="B763" s="4" t="s">
        <v>2328</v>
      </c>
      <c r="C763" s="5">
        <v>45215</v>
      </c>
      <c r="D763" s="5">
        <v>45217</v>
      </c>
      <c r="E763" s="9">
        <f t="shared" si="11"/>
        <v>2023</v>
      </c>
      <c r="F763" s="4" t="s">
        <v>39</v>
      </c>
      <c r="G763" s="4" t="s">
        <v>2329</v>
      </c>
      <c r="H763" s="4" t="s">
        <v>2330</v>
      </c>
      <c r="I763" s="4" t="s">
        <v>28</v>
      </c>
      <c r="J763" s="4" t="s">
        <v>111</v>
      </c>
      <c r="K763" s="4" t="s">
        <v>111</v>
      </c>
      <c r="L763" s="4" t="s">
        <v>36</v>
      </c>
      <c r="M763" s="4" t="s">
        <v>118</v>
      </c>
      <c r="N763" s="4">
        <v>1184.3599999999999</v>
      </c>
      <c r="O763" s="4">
        <v>8</v>
      </c>
      <c r="P763" s="4">
        <v>0.2</v>
      </c>
      <c r="Q763" s="4">
        <v>260.14</v>
      </c>
    </row>
    <row r="764" spans="1:17" s="4" customFormat="1" ht="12" x14ac:dyDescent="0.3">
      <c r="A764" s="4">
        <v>763</v>
      </c>
      <c r="B764" s="4" t="s">
        <v>2331</v>
      </c>
      <c r="C764" s="5">
        <v>45327</v>
      </c>
      <c r="D764" s="5">
        <v>45328</v>
      </c>
      <c r="E764" s="9">
        <f t="shared" si="11"/>
        <v>2024</v>
      </c>
      <c r="F764" s="4" t="s">
        <v>39</v>
      </c>
      <c r="G764" s="4" t="s">
        <v>2332</v>
      </c>
      <c r="H764" s="4" t="s">
        <v>2333</v>
      </c>
      <c r="I764" s="4" t="s">
        <v>67</v>
      </c>
      <c r="J764" s="4" t="s">
        <v>145</v>
      </c>
      <c r="K764" s="4" t="s">
        <v>80</v>
      </c>
      <c r="L764" s="4" t="s">
        <v>22</v>
      </c>
      <c r="M764" s="4" t="s">
        <v>23</v>
      </c>
      <c r="N764" s="4">
        <v>171.69</v>
      </c>
      <c r="O764" s="4">
        <v>1</v>
      </c>
      <c r="P764" s="4">
        <v>0.15</v>
      </c>
      <c r="Q764" s="4">
        <v>38.130000000000003</v>
      </c>
    </row>
    <row r="765" spans="1:17" s="4" customFormat="1" ht="12" x14ac:dyDescent="0.3">
      <c r="A765" s="4">
        <v>764</v>
      </c>
      <c r="B765" s="4" t="s">
        <v>2334</v>
      </c>
      <c r="C765" s="5">
        <v>45094</v>
      </c>
      <c r="D765" s="5">
        <v>45098</v>
      </c>
      <c r="E765" s="9">
        <f t="shared" si="11"/>
        <v>2023</v>
      </c>
      <c r="F765" s="4" t="s">
        <v>59</v>
      </c>
      <c r="G765" s="4" t="s">
        <v>2335</v>
      </c>
      <c r="H765" s="4" t="s">
        <v>2336</v>
      </c>
      <c r="I765" s="4" t="s">
        <v>67</v>
      </c>
      <c r="J765" s="4" t="s">
        <v>145</v>
      </c>
      <c r="K765" s="4" t="s">
        <v>80</v>
      </c>
      <c r="L765" s="4" t="s">
        <v>22</v>
      </c>
      <c r="M765" s="4" t="s">
        <v>23</v>
      </c>
      <c r="N765" s="4">
        <v>1462.06</v>
      </c>
      <c r="O765" s="4">
        <v>5</v>
      </c>
      <c r="P765" s="4">
        <v>0</v>
      </c>
      <c r="Q765" s="4">
        <v>127.88</v>
      </c>
    </row>
    <row r="766" spans="1:17" s="4" customFormat="1" ht="12" x14ac:dyDescent="0.3">
      <c r="A766" s="4">
        <v>765</v>
      </c>
      <c r="B766" s="4" t="s">
        <v>2337</v>
      </c>
      <c r="C766" s="5">
        <v>45512</v>
      </c>
      <c r="D766" s="5">
        <v>45517</v>
      </c>
      <c r="E766" s="9">
        <f t="shared" si="11"/>
        <v>2024</v>
      </c>
      <c r="F766" s="4" t="s">
        <v>17</v>
      </c>
      <c r="G766" s="4" t="s">
        <v>2338</v>
      </c>
      <c r="H766" s="4" t="s">
        <v>2339</v>
      </c>
      <c r="I766" s="4" t="s">
        <v>28</v>
      </c>
      <c r="J766" s="4" t="s">
        <v>47</v>
      </c>
      <c r="K766" s="4" t="s">
        <v>47</v>
      </c>
      <c r="L766" s="4" t="s">
        <v>29</v>
      </c>
      <c r="M766" s="4" t="s">
        <v>107</v>
      </c>
      <c r="N766" s="4">
        <v>1077.1600000000001</v>
      </c>
      <c r="O766" s="4">
        <v>2</v>
      </c>
      <c r="P766" s="4">
        <v>0.15</v>
      </c>
      <c r="Q766" s="4">
        <v>179.76</v>
      </c>
    </row>
    <row r="767" spans="1:17" s="4" customFormat="1" ht="12" x14ac:dyDescent="0.3">
      <c r="A767" s="4">
        <v>766</v>
      </c>
      <c r="B767" s="4" t="s">
        <v>2340</v>
      </c>
      <c r="C767" s="5">
        <v>45652</v>
      </c>
      <c r="D767" s="5">
        <v>45653</v>
      </c>
      <c r="E767" s="9">
        <f t="shared" si="11"/>
        <v>2024</v>
      </c>
      <c r="F767" s="4" t="s">
        <v>17</v>
      </c>
      <c r="G767" s="4" t="s">
        <v>2341</v>
      </c>
      <c r="H767" s="4" t="s">
        <v>2342</v>
      </c>
      <c r="I767" s="4" t="s">
        <v>20</v>
      </c>
      <c r="J767" s="4" t="s">
        <v>52</v>
      </c>
      <c r="K767" s="4" t="s">
        <v>53</v>
      </c>
      <c r="L767" s="4" t="s">
        <v>36</v>
      </c>
      <c r="M767" s="4" t="s">
        <v>138</v>
      </c>
      <c r="N767" s="4">
        <v>614.58000000000004</v>
      </c>
      <c r="O767" s="4">
        <v>9</v>
      </c>
      <c r="P767" s="4">
        <v>0.2</v>
      </c>
      <c r="Q767" s="4">
        <v>43.92</v>
      </c>
    </row>
    <row r="768" spans="1:17" s="4" customFormat="1" ht="12" x14ac:dyDescent="0.3">
      <c r="A768" s="4">
        <v>767</v>
      </c>
      <c r="B768" s="4" t="s">
        <v>2343</v>
      </c>
      <c r="C768" s="5">
        <v>45376</v>
      </c>
      <c r="D768" s="5">
        <v>45382</v>
      </c>
      <c r="E768" s="9">
        <f t="shared" si="11"/>
        <v>2024</v>
      </c>
      <c r="F768" s="4" t="s">
        <v>39</v>
      </c>
      <c r="G768" s="4" t="s">
        <v>2344</v>
      </c>
      <c r="H768" s="4" t="s">
        <v>2345</v>
      </c>
      <c r="I768" s="4" t="s">
        <v>20</v>
      </c>
      <c r="J768" s="4" t="s">
        <v>34</v>
      </c>
      <c r="K768" s="4" t="s">
        <v>35</v>
      </c>
      <c r="L768" s="4" t="s">
        <v>22</v>
      </c>
      <c r="M768" s="4" t="s">
        <v>23</v>
      </c>
      <c r="N768" s="4">
        <v>595.83000000000004</v>
      </c>
      <c r="O768" s="4">
        <v>8</v>
      </c>
      <c r="P768" s="4">
        <v>0</v>
      </c>
      <c r="Q768" s="4">
        <v>13.49</v>
      </c>
    </row>
    <row r="769" spans="1:17" s="4" customFormat="1" ht="12" x14ac:dyDescent="0.3">
      <c r="A769" s="4">
        <v>768</v>
      </c>
      <c r="B769" s="4" t="s">
        <v>2346</v>
      </c>
      <c r="C769" s="5">
        <v>44421</v>
      </c>
      <c r="D769" s="5">
        <v>44426</v>
      </c>
      <c r="E769" s="9">
        <f t="shared" si="11"/>
        <v>2021</v>
      </c>
      <c r="F769" s="4" t="s">
        <v>59</v>
      </c>
      <c r="G769" s="4" t="s">
        <v>2347</v>
      </c>
      <c r="H769" s="4" t="s">
        <v>2348</v>
      </c>
      <c r="I769" s="4" t="s">
        <v>20</v>
      </c>
      <c r="J769" s="4" t="s">
        <v>62</v>
      </c>
      <c r="K769" s="4" t="s">
        <v>63</v>
      </c>
      <c r="L769" s="4" t="s">
        <v>36</v>
      </c>
      <c r="M769" s="4" t="s">
        <v>37</v>
      </c>
      <c r="N769" s="4">
        <v>1144.83</v>
      </c>
      <c r="O769" s="4">
        <v>2</v>
      </c>
      <c r="P769" s="4">
        <v>0.2</v>
      </c>
      <c r="Q769" s="4">
        <v>166.11</v>
      </c>
    </row>
    <row r="770" spans="1:17" s="4" customFormat="1" ht="12" x14ac:dyDescent="0.3">
      <c r="A770" s="4">
        <v>769</v>
      </c>
      <c r="B770" s="4" t="s">
        <v>2349</v>
      </c>
      <c r="C770" s="5">
        <v>45289</v>
      </c>
      <c r="D770" s="5">
        <v>45293</v>
      </c>
      <c r="E770" s="9">
        <f t="shared" ref="E770:E833" si="12">YEAR(D770)</f>
        <v>2024</v>
      </c>
      <c r="F770" s="4" t="s">
        <v>17</v>
      </c>
      <c r="G770" s="4" t="s">
        <v>2350</v>
      </c>
      <c r="H770" s="4" t="s">
        <v>2351</v>
      </c>
      <c r="I770" s="4" t="s">
        <v>28</v>
      </c>
      <c r="J770" s="4" t="s">
        <v>62</v>
      </c>
      <c r="K770" s="4" t="s">
        <v>63</v>
      </c>
      <c r="L770" s="4" t="s">
        <v>36</v>
      </c>
      <c r="M770" s="4" t="s">
        <v>138</v>
      </c>
      <c r="N770" s="4">
        <v>769.13</v>
      </c>
      <c r="O770" s="4">
        <v>5</v>
      </c>
      <c r="P770" s="4">
        <v>0</v>
      </c>
      <c r="Q770" s="4">
        <v>64.069999999999993</v>
      </c>
    </row>
    <row r="771" spans="1:17" s="4" customFormat="1" ht="12" x14ac:dyDescent="0.3">
      <c r="A771" s="4">
        <v>770</v>
      </c>
      <c r="B771" s="4" t="s">
        <v>2352</v>
      </c>
      <c r="C771" s="5">
        <v>44465</v>
      </c>
      <c r="D771" s="5">
        <v>44466</v>
      </c>
      <c r="E771" s="9">
        <f t="shared" si="12"/>
        <v>2021</v>
      </c>
      <c r="F771" s="4" t="s">
        <v>25</v>
      </c>
      <c r="G771" s="4" t="s">
        <v>1930</v>
      </c>
      <c r="H771" s="4" t="s">
        <v>2353</v>
      </c>
      <c r="I771" s="4" t="s">
        <v>20</v>
      </c>
      <c r="J771" s="4" t="s">
        <v>47</v>
      </c>
      <c r="K771" s="4" t="s">
        <v>47</v>
      </c>
      <c r="L771" s="4" t="s">
        <v>36</v>
      </c>
      <c r="M771" s="4" t="s">
        <v>37</v>
      </c>
      <c r="N771" s="4">
        <v>1066.82</v>
      </c>
      <c r="O771" s="4">
        <v>3</v>
      </c>
      <c r="P771" s="4">
        <v>0.2</v>
      </c>
      <c r="Q771" s="4">
        <v>22.77</v>
      </c>
    </row>
    <row r="772" spans="1:17" s="4" customFormat="1" ht="12" x14ac:dyDescent="0.3">
      <c r="A772" s="4">
        <v>771</v>
      </c>
      <c r="B772" s="4" t="s">
        <v>2354</v>
      </c>
      <c r="C772" s="5">
        <v>45312</v>
      </c>
      <c r="D772" s="5">
        <v>45318</v>
      </c>
      <c r="E772" s="9">
        <f t="shared" si="12"/>
        <v>2024</v>
      </c>
      <c r="F772" s="4" t="s">
        <v>25</v>
      </c>
      <c r="G772" s="4" t="s">
        <v>2355</v>
      </c>
      <c r="H772" s="4" t="s">
        <v>2356</v>
      </c>
      <c r="I772" s="4" t="s">
        <v>20</v>
      </c>
      <c r="J772" s="4" t="s">
        <v>62</v>
      </c>
      <c r="K772" s="4" t="s">
        <v>63</v>
      </c>
      <c r="L772" s="4" t="s">
        <v>29</v>
      </c>
      <c r="M772" s="4" t="s">
        <v>107</v>
      </c>
      <c r="N772" s="4">
        <v>543.09</v>
      </c>
      <c r="O772" s="4">
        <v>5</v>
      </c>
      <c r="P772" s="4">
        <v>0.1</v>
      </c>
      <c r="Q772" s="4">
        <v>13.22</v>
      </c>
    </row>
    <row r="773" spans="1:17" s="4" customFormat="1" ht="12" x14ac:dyDescent="0.3">
      <c r="A773" s="4">
        <v>772</v>
      </c>
      <c r="B773" s="4" t="s">
        <v>2357</v>
      </c>
      <c r="C773" s="5">
        <v>44940</v>
      </c>
      <c r="D773" s="5">
        <v>44945</v>
      </c>
      <c r="E773" s="9">
        <f t="shared" si="12"/>
        <v>2023</v>
      </c>
      <c r="F773" s="4" t="s">
        <v>39</v>
      </c>
      <c r="G773" s="4" t="s">
        <v>2358</v>
      </c>
      <c r="H773" s="4" t="s">
        <v>2359</v>
      </c>
      <c r="I773" s="4" t="s">
        <v>67</v>
      </c>
      <c r="J773" s="4" t="s">
        <v>111</v>
      </c>
      <c r="K773" s="4" t="s">
        <v>111</v>
      </c>
      <c r="L773" s="4" t="s">
        <v>36</v>
      </c>
      <c r="M773" s="4" t="s">
        <v>71</v>
      </c>
      <c r="N773" s="4">
        <v>449.89</v>
      </c>
      <c r="O773" s="4">
        <v>6</v>
      </c>
      <c r="P773" s="4">
        <v>0.1</v>
      </c>
      <c r="Q773" s="4">
        <v>16.7</v>
      </c>
    </row>
    <row r="774" spans="1:17" s="4" customFormat="1" ht="12" x14ac:dyDescent="0.3">
      <c r="A774" s="4">
        <v>773</v>
      </c>
      <c r="B774" s="4" t="s">
        <v>2360</v>
      </c>
      <c r="C774" s="5">
        <v>45237</v>
      </c>
      <c r="D774" s="5">
        <v>45241</v>
      </c>
      <c r="E774" s="9">
        <f t="shared" si="12"/>
        <v>2023</v>
      </c>
      <c r="F774" s="4" t="s">
        <v>17</v>
      </c>
      <c r="G774" s="4" t="s">
        <v>2361</v>
      </c>
      <c r="H774" s="4" t="s">
        <v>2362</v>
      </c>
      <c r="I774" s="4" t="s">
        <v>20</v>
      </c>
      <c r="J774" s="4" t="s">
        <v>21</v>
      </c>
      <c r="K774" s="4" t="s">
        <v>26647</v>
      </c>
      <c r="L774" s="4" t="s">
        <v>22</v>
      </c>
      <c r="M774" s="4" t="s">
        <v>134</v>
      </c>
      <c r="N774" s="4">
        <v>898</v>
      </c>
      <c r="O774" s="4">
        <v>6</v>
      </c>
      <c r="P774" s="4">
        <v>0.2</v>
      </c>
      <c r="Q774" s="4">
        <v>10.16</v>
      </c>
    </row>
    <row r="775" spans="1:17" s="4" customFormat="1" ht="12" x14ac:dyDescent="0.3">
      <c r="A775" s="4">
        <v>774</v>
      </c>
      <c r="B775" s="4" t="s">
        <v>2363</v>
      </c>
      <c r="C775" s="5">
        <v>44490</v>
      </c>
      <c r="D775" s="5">
        <v>44491</v>
      </c>
      <c r="E775" s="9">
        <f t="shared" si="12"/>
        <v>2021</v>
      </c>
      <c r="F775" s="4" t="s">
        <v>39</v>
      </c>
      <c r="G775" s="4" t="s">
        <v>2364</v>
      </c>
      <c r="H775" s="4" t="s">
        <v>2365</v>
      </c>
      <c r="I775" s="4" t="s">
        <v>67</v>
      </c>
      <c r="J775" s="4" t="s">
        <v>111</v>
      </c>
      <c r="K775" s="4" t="s">
        <v>111</v>
      </c>
      <c r="L775" s="4" t="s">
        <v>29</v>
      </c>
      <c r="M775" s="4" t="s">
        <v>48</v>
      </c>
      <c r="N775" s="4">
        <v>546.62</v>
      </c>
      <c r="O775" s="4">
        <v>5</v>
      </c>
      <c r="P775" s="4">
        <v>0</v>
      </c>
      <c r="Q775" s="4">
        <v>42.64</v>
      </c>
    </row>
    <row r="776" spans="1:17" s="4" customFormat="1" ht="12" x14ac:dyDescent="0.3">
      <c r="A776" s="4">
        <v>775</v>
      </c>
      <c r="B776" s="4" t="s">
        <v>2366</v>
      </c>
      <c r="C776" s="5">
        <v>45043</v>
      </c>
      <c r="D776" s="5">
        <v>45050</v>
      </c>
      <c r="E776" s="9">
        <f t="shared" si="12"/>
        <v>2023</v>
      </c>
      <c r="F776" s="4" t="s">
        <v>59</v>
      </c>
      <c r="G776" s="4" t="s">
        <v>2367</v>
      </c>
      <c r="H776" s="4" t="s">
        <v>2368</v>
      </c>
      <c r="I776" s="4" t="s">
        <v>28</v>
      </c>
      <c r="J776" s="4" t="s">
        <v>106</v>
      </c>
      <c r="K776" s="4" t="s">
        <v>106</v>
      </c>
      <c r="L776" s="4" t="s">
        <v>22</v>
      </c>
      <c r="M776" s="4" t="s">
        <v>23</v>
      </c>
      <c r="N776" s="4">
        <v>589.39</v>
      </c>
      <c r="O776" s="4">
        <v>5</v>
      </c>
      <c r="P776" s="4">
        <v>0.2</v>
      </c>
      <c r="Q776" s="4">
        <v>107.07</v>
      </c>
    </row>
    <row r="777" spans="1:17" s="4" customFormat="1" ht="12" x14ac:dyDescent="0.3">
      <c r="A777" s="4">
        <v>776</v>
      </c>
      <c r="B777" s="4" t="s">
        <v>2369</v>
      </c>
      <c r="C777" s="5">
        <v>45621</v>
      </c>
      <c r="D777" s="5">
        <v>45623</v>
      </c>
      <c r="E777" s="9">
        <f t="shared" si="12"/>
        <v>2024</v>
      </c>
      <c r="F777" s="4" t="s">
        <v>59</v>
      </c>
      <c r="G777" s="4" t="s">
        <v>2370</v>
      </c>
      <c r="H777" s="4" t="s">
        <v>2371</v>
      </c>
      <c r="I777" s="4" t="s">
        <v>28</v>
      </c>
      <c r="J777" s="4" t="s">
        <v>145</v>
      </c>
      <c r="K777" s="4" t="s">
        <v>80</v>
      </c>
      <c r="L777" s="4" t="s">
        <v>22</v>
      </c>
      <c r="M777" s="4" t="s">
        <v>134</v>
      </c>
      <c r="N777" s="4">
        <v>1370.36</v>
      </c>
      <c r="O777" s="4">
        <v>7</v>
      </c>
      <c r="P777" s="4">
        <v>0</v>
      </c>
      <c r="Q777" s="4">
        <v>378.29</v>
      </c>
    </row>
    <row r="778" spans="1:17" s="4" customFormat="1" ht="12" x14ac:dyDescent="0.3">
      <c r="A778" s="4">
        <v>777</v>
      </c>
      <c r="B778" s="4" t="s">
        <v>2372</v>
      </c>
      <c r="C778" s="5">
        <v>44492</v>
      </c>
      <c r="D778" s="5">
        <v>44497</v>
      </c>
      <c r="E778" s="9">
        <f t="shared" si="12"/>
        <v>2021</v>
      </c>
      <c r="F778" s="4" t="s">
        <v>17</v>
      </c>
      <c r="G778" s="4" t="s">
        <v>2373</v>
      </c>
      <c r="H778" s="4" t="s">
        <v>2374</v>
      </c>
      <c r="I778" s="4" t="s">
        <v>67</v>
      </c>
      <c r="J778" s="4" t="s">
        <v>52</v>
      </c>
      <c r="K778" s="4" t="s">
        <v>53</v>
      </c>
      <c r="L778" s="4" t="s">
        <v>29</v>
      </c>
      <c r="M778" s="4" t="s">
        <v>48</v>
      </c>
      <c r="N778" s="4">
        <v>1162.08</v>
      </c>
      <c r="O778" s="4">
        <v>9</v>
      </c>
      <c r="P778" s="4">
        <v>0.2</v>
      </c>
      <c r="Q778" s="4">
        <v>90.87</v>
      </c>
    </row>
    <row r="779" spans="1:17" s="4" customFormat="1" ht="12" x14ac:dyDescent="0.3">
      <c r="A779" s="4">
        <v>778</v>
      </c>
      <c r="B779" s="4" t="s">
        <v>2375</v>
      </c>
      <c r="C779" s="5">
        <v>44894</v>
      </c>
      <c r="D779" s="5">
        <v>44900</v>
      </c>
      <c r="E779" s="9">
        <f t="shared" si="12"/>
        <v>2022</v>
      </c>
      <c r="F779" s="4" t="s">
        <v>59</v>
      </c>
      <c r="G779" s="4" t="s">
        <v>2376</v>
      </c>
      <c r="H779" s="4" t="s">
        <v>2377</v>
      </c>
      <c r="I779" s="4" t="s">
        <v>28</v>
      </c>
      <c r="J779" s="4" t="s">
        <v>79</v>
      </c>
      <c r="K779" s="4" t="s">
        <v>80</v>
      </c>
      <c r="L779" s="4" t="s">
        <v>36</v>
      </c>
      <c r="M779" s="4" t="s">
        <v>37</v>
      </c>
      <c r="N779" s="4">
        <v>123.93</v>
      </c>
      <c r="O779" s="4">
        <v>2</v>
      </c>
      <c r="P779" s="4">
        <v>0.1</v>
      </c>
      <c r="Q779" s="4">
        <v>5.3</v>
      </c>
    </row>
    <row r="780" spans="1:17" s="4" customFormat="1" ht="12" x14ac:dyDescent="0.3">
      <c r="A780" s="4">
        <v>779</v>
      </c>
      <c r="B780" s="4" t="s">
        <v>2378</v>
      </c>
      <c r="C780" s="5">
        <v>44458</v>
      </c>
      <c r="D780" s="5">
        <v>44459</v>
      </c>
      <c r="E780" s="9">
        <f t="shared" si="12"/>
        <v>2021</v>
      </c>
      <c r="F780" s="4" t="s">
        <v>39</v>
      </c>
      <c r="G780" s="4" t="s">
        <v>2379</v>
      </c>
      <c r="H780" s="4" t="s">
        <v>2380</v>
      </c>
      <c r="I780" s="4" t="s">
        <v>67</v>
      </c>
      <c r="J780" s="4" t="s">
        <v>21</v>
      </c>
      <c r="K780" s="4" t="s">
        <v>26647</v>
      </c>
      <c r="L780" s="4" t="s">
        <v>29</v>
      </c>
      <c r="M780" s="4" t="s">
        <v>107</v>
      </c>
      <c r="N780" s="4">
        <v>160.21</v>
      </c>
      <c r="O780" s="4">
        <v>10</v>
      </c>
      <c r="P780" s="4">
        <v>0.2</v>
      </c>
      <c r="Q780" s="4">
        <v>0.89</v>
      </c>
    </row>
    <row r="781" spans="1:17" s="4" customFormat="1" ht="12" x14ac:dyDescent="0.3">
      <c r="A781" s="4">
        <v>780</v>
      </c>
      <c r="B781" s="4" t="s">
        <v>2381</v>
      </c>
      <c r="C781" s="5">
        <v>44611</v>
      </c>
      <c r="D781" s="5">
        <v>44612</v>
      </c>
      <c r="E781" s="9">
        <f t="shared" si="12"/>
        <v>2022</v>
      </c>
      <c r="F781" s="4" t="s">
        <v>25</v>
      </c>
      <c r="G781" s="4" t="s">
        <v>2382</v>
      </c>
      <c r="H781" s="4" t="s">
        <v>2383</v>
      </c>
      <c r="I781" s="4" t="s">
        <v>28</v>
      </c>
      <c r="J781" s="4" t="s">
        <v>145</v>
      </c>
      <c r="K781" s="4" t="s">
        <v>80</v>
      </c>
      <c r="L781" s="4" t="s">
        <v>22</v>
      </c>
      <c r="M781" s="4" t="s">
        <v>75</v>
      </c>
      <c r="N781" s="4">
        <v>1045.72</v>
      </c>
      <c r="O781" s="4">
        <v>9</v>
      </c>
      <c r="P781" s="4">
        <v>0.15</v>
      </c>
      <c r="Q781" s="4">
        <v>51.74</v>
      </c>
    </row>
    <row r="782" spans="1:17" s="4" customFormat="1" ht="12" x14ac:dyDescent="0.3">
      <c r="A782" s="4">
        <v>781</v>
      </c>
      <c r="B782" s="4" t="s">
        <v>2384</v>
      </c>
      <c r="C782" s="5">
        <v>44927</v>
      </c>
      <c r="D782" s="5">
        <v>44931</v>
      </c>
      <c r="E782" s="9">
        <f t="shared" si="12"/>
        <v>2023</v>
      </c>
      <c r="F782" s="4" t="s">
        <v>25</v>
      </c>
      <c r="G782" s="4" t="s">
        <v>2385</v>
      </c>
      <c r="H782" s="4" t="s">
        <v>2386</v>
      </c>
      <c r="I782" s="4" t="s">
        <v>28</v>
      </c>
      <c r="J782" s="4" t="s">
        <v>145</v>
      </c>
      <c r="K782" s="4" t="s">
        <v>80</v>
      </c>
      <c r="L782" s="4" t="s">
        <v>29</v>
      </c>
      <c r="M782" s="4" t="s">
        <v>30</v>
      </c>
      <c r="N782" s="4">
        <v>1237.1500000000001</v>
      </c>
      <c r="O782" s="4">
        <v>8</v>
      </c>
      <c r="P782" s="4">
        <v>0.2</v>
      </c>
      <c r="Q782" s="4">
        <v>248.67</v>
      </c>
    </row>
    <row r="783" spans="1:17" s="4" customFormat="1" ht="12" x14ac:dyDescent="0.3">
      <c r="A783" s="4">
        <v>782</v>
      </c>
      <c r="B783" s="4" t="s">
        <v>2387</v>
      </c>
      <c r="C783" s="5">
        <v>45475</v>
      </c>
      <c r="D783" s="5">
        <v>45480</v>
      </c>
      <c r="E783" s="9">
        <f t="shared" si="12"/>
        <v>2024</v>
      </c>
      <c r="F783" s="4" t="s">
        <v>25</v>
      </c>
      <c r="G783" s="4" t="s">
        <v>2388</v>
      </c>
      <c r="H783" s="4" t="s">
        <v>2389</v>
      </c>
      <c r="I783" s="4" t="s">
        <v>20</v>
      </c>
      <c r="J783" s="4" t="s">
        <v>34</v>
      </c>
      <c r="K783" s="4" t="s">
        <v>35</v>
      </c>
      <c r="L783" s="4" t="s">
        <v>22</v>
      </c>
      <c r="M783" s="4" t="s">
        <v>23</v>
      </c>
      <c r="N783" s="4">
        <v>986.61</v>
      </c>
      <c r="O783" s="4">
        <v>6</v>
      </c>
      <c r="P783" s="4">
        <v>0</v>
      </c>
      <c r="Q783" s="4">
        <v>246.66</v>
      </c>
    </row>
    <row r="784" spans="1:17" s="4" customFormat="1" ht="12" x14ac:dyDescent="0.3">
      <c r="A784" s="4">
        <v>783</v>
      </c>
      <c r="B784" s="4" t="s">
        <v>2390</v>
      </c>
      <c r="C784" s="5">
        <v>44675</v>
      </c>
      <c r="D784" s="5">
        <v>44681</v>
      </c>
      <c r="E784" s="9">
        <f t="shared" si="12"/>
        <v>2022</v>
      </c>
      <c r="F784" s="4" t="s">
        <v>39</v>
      </c>
      <c r="G784" s="4" t="s">
        <v>2391</v>
      </c>
      <c r="H784" s="4" t="s">
        <v>2392</v>
      </c>
      <c r="I784" s="4" t="s">
        <v>20</v>
      </c>
      <c r="J784" s="4" t="s">
        <v>145</v>
      </c>
      <c r="K784" s="4" t="s">
        <v>80</v>
      </c>
      <c r="L784" s="4" t="s">
        <v>29</v>
      </c>
      <c r="M784" s="4" t="s">
        <v>107</v>
      </c>
      <c r="N784" s="4">
        <v>1127.3399999999999</v>
      </c>
      <c r="O784" s="4">
        <v>4</v>
      </c>
      <c r="P784" s="4">
        <v>0</v>
      </c>
      <c r="Q784" s="4">
        <v>206.97</v>
      </c>
    </row>
    <row r="785" spans="1:17" s="4" customFormat="1" ht="12" x14ac:dyDescent="0.3">
      <c r="A785" s="4">
        <v>784</v>
      </c>
      <c r="B785" s="4" t="s">
        <v>2393</v>
      </c>
      <c r="C785" s="5">
        <v>44495</v>
      </c>
      <c r="D785" s="5">
        <v>44500</v>
      </c>
      <c r="E785" s="9">
        <f t="shared" si="12"/>
        <v>2021</v>
      </c>
      <c r="F785" s="4" t="s">
        <v>25</v>
      </c>
      <c r="G785" s="4" t="s">
        <v>2394</v>
      </c>
      <c r="H785" s="4" t="s">
        <v>2395</v>
      </c>
      <c r="I785" s="4" t="s">
        <v>28</v>
      </c>
      <c r="J785" s="4" t="s">
        <v>47</v>
      </c>
      <c r="K785" s="4" t="s">
        <v>47</v>
      </c>
      <c r="L785" s="4" t="s">
        <v>29</v>
      </c>
      <c r="M785" s="4" t="s">
        <v>90</v>
      </c>
      <c r="N785" s="4">
        <v>520.15</v>
      </c>
      <c r="O785" s="4">
        <v>6</v>
      </c>
      <c r="P785" s="4">
        <v>0</v>
      </c>
      <c r="Q785" s="4">
        <v>36.51</v>
      </c>
    </row>
    <row r="786" spans="1:17" s="4" customFormat="1" ht="12" x14ac:dyDescent="0.3">
      <c r="A786" s="4">
        <v>785</v>
      </c>
      <c r="B786" s="4" t="s">
        <v>2396</v>
      </c>
      <c r="C786" s="5">
        <v>45197</v>
      </c>
      <c r="D786" s="5">
        <v>45201</v>
      </c>
      <c r="E786" s="9">
        <f t="shared" si="12"/>
        <v>2023</v>
      </c>
      <c r="F786" s="4" t="s">
        <v>59</v>
      </c>
      <c r="G786" s="4" t="s">
        <v>2397</v>
      </c>
      <c r="H786" s="4" t="s">
        <v>2398</v>
      </c>
      <c r="I786" s="4" t="s">
        <v>67</v>
      </c>
      <c r="J786" s="4" t="s">
        <v>52</v>
      </c>
      <c r="K786" s="4" t="s">
        <v>53</v>
      </c>
      <c r="L786" s="4" t="s">
        <v>36</v>
      </c>
      <c r="M786" s="4" t="s">
        <v>118</v>
      </c>
      <c r="N786" s="4">
        <v>777.55</v>
      </c>
      <c r="O786" s="4">
        <v>8</v>
      </c>
      <c r="P786" s="4">
        <v>0</v>
      </c>
      <c r="Q786" s="4">
        <v>147.91</v>
      </c>
    </row>
    <row r="787" spans="1:17" s="4" customFormat="1" ht="12" x14ac:dyDescent="0.3">
      <c r="A787" s="4">
        <v>786</v>
      </c>
      <c r="B787" s="4" t="s">
        <v>2399</v>
      </c>
      <c r="C787" s="5">
        <v>45793</v>
      </c>
      <c r="D787" s="5">
        <v>45795</v>
      </c>
      <c r="E787" s="9">
        <f t="shared" si="12"/>
        <v>2025</v>
      </c>
      <c r="F787" s="4" t="s">
        <v>59</v>
      </c>
      <c r="G787" s="4" t="s">
        <v>2400</v>
      </c>
      <c r="H787" s="4" t="s">
        <v>2401</v>
      </c>
      <c r="I787" s="4" t="s">
        <v>28</v>
      </c>
      <c r="J787" s="4" t="s">
        <v>21</v>
      </c>
      <c r="K787" s="4" t="s">
        <v>26647</v>
      </c>
      <c r="L787" s="4" t="s">
        <v>29</v>
      </c>
      <c r="M787" s="4" t="s">
        <v>107</v>
      </c>
      <c r="N787" s="4">
        <v>1357.08</v>
      </c>
      <c r="O787" s="4">
        <v>8</v>
      </c>
      <c r="P787" s="4">
        <v>0.15</v>
      </c>
      <c r="Q787" s="4">
        <v>27.17</v>
      </c>
    </row>
    <row r="788" spans="1:17" s="4" customFormat="1" ht="12" x14ac:dyDescent="0.3">
      <c r="A788" s="4">
        <v>787</v>
      </c>
      <c r="B788" s="4" t="s">
        <v>2402</v>
      </c>
      <c r="C788" s="5">
        <v>44839</v>
      </c>
      <c r="D788" s="5">
        <v>44843</v>
      </c>
      <c r="E788" s="9">
        <f t="shared" si="12"/>
        <v>2022</v>
      </c>
      <c r="F788" s="4" t="s">
        <v>25</v>
      </c>
      <c r="G788" s="4" t="s">
        <v>2403</v>
      </c>
      <c r="H788" s="4" t="s">
        <v>2404</v>
      </c>
      <c r="I788" s="4" t="s">
        <v>28</v>
      </c>
      <c r="J788" s="4" t="s">
        <v>21</v>
      </c>
      <c r="K788" s="4" t="s">
        <v>26647</v>
      </c>
      <c r="L788" s="4" t="s">
        <v>36</v>
      </c>
      <c r="M788" s="4" t="s">
        <v>37</v>
      </c>
      <c r="N788" s="4">
        <v>121.82</v>
      </c>
      <c r="O788" s="4">
        <v>9</v>
      </c>
      <c r="P788" s="4">
        <v>0.1</v>
      </c>
      <c r="Q788" s="4">
        <v>25.65</v>
      </c>
    </row>
    <row r="789" spans="1:17" s="4" customFormat="1" ht="12" x14ac:dyDescent="0.3">
      <c r="A789" s="4">
        <v>788</v>
      </c>
      <c r="B789" s="4" t="s">
        <v>2405</v>
      </c>
      <c r="C789" s="5">
        <v>45005</v>
      </c>
      <c r="D789" s="5">
        <v>45011</v>
      </c>
      <c r="E789" s="9">
        <f t="shared" si="12"/>
        <v>2023</v>
      </c>
      <c r="F789" s="4" t="s">
        <v>59</v>
      </c>
      <c r="G789" s="4" t="s">
        <v>2406</v>
      </c>
      <c r="H789" s="4" t="s">
        <v>2407</v>
      </c>
      <c r="I789" s="4" t="s">
        <v>67</v>
      </c>
      <c r="J789" s="4" t="s">
        <v>47</v>
      </c>
      <c r="K789" s="4" t="s">
        <v>47</v>
      </c>
      <c r="L789" s="4" t="s">
        <v>29</v>
      </c>
      <c r="M789" s="4" t="s">
        <v>107</v>
      </c>
      <c r="N789" s="4">
        <v>1416.21</v>
      </c>
      <c r="O789" s="4">
        <v>10</v>
      </c>
      <c r="P789" s="4">
        <v>0</v>
      </c>
      <c r="Q789" s="4">
        <v>135.93</v>
      </c>
    </row>
    <row r="790" spans="1:17" s="4" customFormat="1" ht="12" x14ac:dyDescent="0.3">
      <c r="A790" s="4">
        <v>789</v>
      </c>
      <c r="B790" s="4" t="s">
        <v>2408</v>
      </c>
      <c r="C790" s="5">
        <v>45416</v>
      </c>
      <c r="D790" s="5">
        <v>45420</v>
      </c>
      <c r="E790" s="9">
        <f t="shared" si="12"/>
        <v>2024</v>
      </c>
      <c r="F790" s="4" t="s">
        <v>39</v>
      </c>
      <c r="G790" s="4" t="s">
        <v>2409</v>
      </c>
      <c r="H790" s="4" t="s">
        <v>2410</v>
      </c>
      <c r="I790" s="4" t="s">
        <v>28</v>
      </c>
      <c r="J790" s="4" t="s">
        <v>145</v>
      </c>
      <c r="K790" s="4" t="s">
        <v>80</v>
      </c>
      <c r="L790" s="4" t="s">
        <v>29</v>
      </c>
      <c r="M790" s="4" t="s">
        <v>107</v>
      </c>
      <c r="N790" s="4">
        <v>954.16</v>
      </c>
      <c r="O790" s="4">
        <v>1</v>
      </c>
      <c r="P790" s="4">
        <v>0.1</v>
      </c>
      <c r="Q790" s="4">
        <v>87.51</v>
      </c>
    </row>
    <row r="791" spans="1:17" s="4" customFormat="1" ht="12" x14ac:dyDescent="0.3">
      <c r="A791" s="4">
        <v>790</v>
      </c>
      <c r="B791" s="4" t="s">
        <v>2411</v>
      </c>
      <c r="C791" s="5">
        <v>44974</v>
      </c>
      <c r="D791" s="5">
        <v>44976</v>
      </c>
      <c r="E791" s="9">
        <f t="shared" si="12"/>
        <v>2023</v>
      </c>
      <c r="F791" s="4" t="s">
        <v>39</v>
      </c>
      <c r="G791" s="4" t="s">
        <v>2412</v>
      </c>
      <c r="H791" s="4" t="s">
        <v>2413</v>
      </c>
      <c r="I791" s="4" t="s">
        <v>28</v>
      </c>
      <c r="J791" s="4" t="s">
        <v>111</v>
      </c>
      <c r="K791" s="4" t="s">
        <v>111</v>
      </c>
      <c r="L791" s="4" t="s">
        <v>36</v>
      </c>
      <c r="M791" s="4" t="s">
        <v>118</v>
      </c>
      <c r="N791" s="4">
        <v>26.82</v>
      </c>
      <c r="O791" s="4">
        <v>8</v>
      </c>
      <c r="P791" s="4">
        <v>0.2</v>
      </c>
      <c r="Q791" s="4">
        <v>1.25</v>
      </c>
    </row>
    <row r="792" spans="1:17" s="4" customFormat="1" ht="12" x14ac:dyDescent="0.3">
      <c r="A792" s="4">
        <v>791</v>
      </c>
      <c r="B792" s="4" t="s">
        <v>2414</v>
      </c>
      <c r="C792" s="5">
        <v>44475</v>
      </c>
      <c r="D792" s="5">
        <v>44479</v>
      </c>
      <c r="E792" s="9">
        <f t="shared" si="12"/>
        <v>2021</v>
      </c>
      <c r="F792" s="4" t="s">
        <v>59</v>
      </c>
      <c r="G792" s="4" t="s">
        <v>2415</v>
      </c>
      <c r="H792" s="4" t="s">
        <v>2416</v>
      </c>
      <c r="I792" s="4" t="s">
        <v>67</v>
      </c>
      <c r="J792" s="4" t="s">
        <v>111</v>
      </c>
      <c r="K792" s="4" t="s">
        <v>111</v>
      </c>
      <c r="L792" s="4" t="s">
        <v>29</v>
      </c>
      <c r="M792" s="4" t="s">
        <v>90</v>
      </c>
      <c r="N792" s="4">
        <v>122.02</v>
      </c>
      <c r="O792" s="4">
        <v>7</v>
      </c>
      <c r="P792" s="4">
        <v>0</v>
      </c>
      <c r="Q792" s="4">
        <v>24.06</v>
      </c>
    </row>
    <row r="793" spans="1:17" s="4" customFormat="1" ht="12" x14ac:dyDescent="0.3">
      <c r="A793" s="4">
        <v>792</v>
      </c>
      <c r="B793" s="4" t="s">
        <v>2417</v>
      </c>
      <c r="C793" s="5">
        <v>45431</v>
      </c>
      <c r="D793" s="5">
        <v>45438</v>
      </c>
      <c r="E793" s="9">
        <f t="shared" si="12"/>
        <v>2024</v>
      </c>
      <c r="F793" s="4" t="s">
        <v>59</v>
      </c>
      <c r="G793" s="4" t="s">
        <v>2418</v>
      </c>
      <c r="H793" s="4" t="s">
        <v>2419</v>
      </c>
      <c r="I793" s="4" t="s">
        <v>20</v>
      </c>
      <c r="J793" s="4" t="s">
        <v>79</v>
      </c>
      <c r="K793" s="4" t="s">
        <v>80</v>
      </c>
      <c r="L793" s="4" t="s">
        <v>22</v>
      </c>
      <c r="M793" s="4" t="s">
        <v>134</v>
      </c>
      <c r="N793" s="4">
        <v>223.46</v>
      </c>
      <c r="O793" s="4">
        <v>6</v>
      </c>
      <c r="P793" s="4">
        <v>0.1</v>
      </c>
      <c r="Q793" s="4">
        <v>-2</v>
      </c>
    </row>
    <row r="794" spans="1:17" s="4" customFormat="1" ht="12" x14ac:dyDescent="0.3">
      <c r="A794" s="4">
        <v>793</v>
      </c>
      <c r="B794" s="4" t="s">
        <v>2420</v>
      </c>
      <c r="C794" s="5">
        <v>45080</v>
      </c>
      <c r="D794" s="5">
        <v>45083</v>
      </c>
      <c r="E794" s="9">
        <f t="shared" si="12"/>
        <v>2023</v>
      </c>
      <c r="F794" s="4" t="s">
        <v>25</v>
      </c>
      <c r="G794" s="4" t="s">
        <v>2421</v>
      </c>
      <c r="H794" s="4" t="s">
        <v>2422</v>
      </c>
      <c r="I794" s="4" t="s">
        <v>20</v>
      </c>
      <c r="J794" s="4" t="s">
        <v>106</v>
      </c>
      <c r="K794" s="4" t="s">
        <v>106</v>
      </c>
      <c r="L794" s="4" t="s">
        <v>29</v>
      </c>
      <c r="M794" s="4" t="s">
        <v>48</v>
      </c>
      <c r="N794" s="4">
        <v>1428.37</v>
      </c>
      <c r="O794" s="4">
        <v>8</v>
      </c>
      <c r="P794" s="4">
        <v>0.1</v>
      </c>
      <c r="Q794" s="4">
        <v>255.8</v>
      </c>
    </row>
    <row r="795" spans="1:17" s="4" customFormat="1" ht="12" x14ac:dyDescent="0.3">
      <c r="A795" s="4">
        <v>794</v>
      </c>
      <c r="B795" s="4" t="s">
        <v>2423</v>
      </c>
      <c r="C795" s="5">
        <v>44766</v>
      </c>
      <c r="D795" s="5">
        <v>44773</v>
      </c>
      <c r="E795" s="9">
        <f t="shared" si="12"/>
        <v>2022</v>
      </c>
      <c r="F795" s="4" t="s">
        <v>25</v>
      </c>
      <c r="G795" s="4" t="s">
        <v>2424</v>
      </c>
      <c r="H795" s="4" t="s">
        <v>2425</v>
      </c>
      <c r="I795" s="4" t="s">
        <v>28</v>
      </c>
      <c r="J795" s="4" t="s">
        <v>111</v>
      </c>
      <c r="K795" s="4" t="s">
        <v>111</v>
      </c>
      <c r="L795" s="4" t="s">
        <v>36</v>
      </c>
      <c r="M795" s="4" t="s">
        <v>71</v>
      </c>
      <c r="N795" s="4">
        <v>680.74</v>
      </c>
      <c r="O795" s="4">
        <v>10</v>
      </c>
      <c r="P795" s="4">
        <v>0.15</v>
      </c>
      <c r="Q795" s="4">
        <v>126.68</v>
      </c>
    </row>
    <row r="796" spans="1:17" s="4" customFormat="1" ht="12" x14ac:dyDescent="0.3">
      <c r="A796" s="4">
        <v>795</v>
      </c>
      <c r="B796" s="4" t="s">
        <v>2426</v>
      </c>
      <c r="C796" s="5">
        <v>45709</v>
      </c>
      <c r="D796" s="5">
        <v>45713</v>
      </c>
      <c r="E796" s="9">
        <f t="shared" si="12"/>
        <v>2025</v>
      </c>
      <c r="F796" s="4" t="s">
        <v>59</v>
      </c>
      <c r="G796" s="4" t="s">
        <v>2427</v>
      </c>
      <c r="H796" s="4" t="s">
        <v>2428</v>
      </c>
      <c r="I796" s="4" t="s">
        <v>28</v>
      </c>
      <c r="J796" s="4" t="s">
        <v>42</v>
      </c>
      <c r="K796" s="4" t="s">
        <v>43</v>
      </c>
      <c r="L796" s="4" t="s">
        <v>22</v>
      </c>
      <c r="M796" s="4" t="s">
        <v>75</v>
      </c>
      <c r="N796" s="4">
        <v>423</v>
      </c>
      <c r="O796" s="4">
        <v>3</v>
      </c>
      <c r="P796" s="4">
        <v>0.15</v>
      </c>
      <c r="Q796" s="4">
        <v>55.41</v>
      </c>
    </row>
    <row r="797" spans="1:17" s="4" customFormat="1" ht="12" x14ac:dyDescent="0.3">
      <c r="A797" s="4">
        <v>796</v>
      </c>
      <c r="B797" s="4" t="s">
        <v>2429</v>
      </c>
      <c r="C797" s="5">
        <v>44602</v>
      </c>
      <c r="D797" s="5">
        <v>44604</v>
      </c>
      <c r="E797" s="9">
        <f t="shared" si="12"/>
        <v>2022</v>
      </c>
      <c r="F797" s="4" t="s">
        <v>59</v>
      </c>
      <c r="G797" s="4" t="s">
        <v>2430</v>
      </c>
      <c r="H797" s="4" t="s">
        <v>2431</v>
      </c>
      <c r="I797" s="4" t="s">
        <v>28</v>
      </c>
      <c r="J797" s="4" t="s">
        <v>52</v>
      </c>
      <c r="K797" s="4" t="s">
        <v>53</v>
      </c>
      <c r="L797" s="4" t="s">
        <v>36</v>
      </c>
      <c r="M797" s="4" t="s">
        <v>71</v>
      </c>
      <c r="N797" s="4">
        <v>942.28</v>
      </c>
      <c r="O797" s="4">
        <v>5</v>
      </c>
      <c r="P797" s="4">
        <v>0.1</v>
      </c>
      <c r="Q797" s="4">
        <v>34.5</v>
      </c>
    </row>
    <row r="798" spans="1:17" s="4" customFormat="1" ht="12" x14ac:dyDescent="0.3">
      <c r="A798" s="4">
        <v>797</v>
      </c>
      <c r="B798" s="4" t="s">
        <v>2432</v>
      </c>
      <c r="C798" s="5">
        <v>45306</v>
      </c>
      <c r="D798" s="5">
        <v>45308</v>
      </c>
      <c r="E798" s="9">
        <f t="shared" si="12"/>
        <v>2024</v>
      </c>
      <c r="F798" s="4" t="s">
        <v>17</v>
      </c>
      <c r="G798" s="4" t="s">
        <v>2433</v>
      </c>
      <c r="H798" s="4" t="s">
        <v>2434</v>
      </c>
      <c r="I798" s="4" t="s">
        <v>67</v>
      </c>
      <c r="J798" s="4" t="s">
        <v>34</v>
      </c>
      <c r="K798" s="4" t="s">
        <v>35</v>
      </c>
      <c r="L798" s="4" t="s">
        <v>29</v>
      </c>
      <c r="M798" s="4" t="s">
        <v>107</v>
      </c>
      <c r="N798" s="4">
        <v>1494.89</v>
      </c>
      <c r="O798" s="4">
        <v>7</v>
      </c>
      <c r="P798" s="4">
        <v>0.1</v>
      </c>
      <c r="Q798" s="4">
        <v>290.93</v>
      </c>
    </row>
    <row r="799" spans="1:17" s="4" customFormat="1" ht="12" x14ac:dyDescent="0.3">
      <c r="A799" s="4">
        <v>798</v>
      </c>
      <c r="B799" s="4" t="s">
        <v>2435</v>
      </c>
      <c r="C799" s="5">
        <v>44710</v>
      </c>
      <c r="D799" s="5">
        <v>44716</v>
      </c>
      <c r="E799" s="9">
        <f t="shared" si="12"/>
        <v>2022</v>
      </c>
      <c r="F799" s="4" t="s">
        <v>17</v>
      </c>
      <c r="G799" s="4" t="s">
        <v>2436</v>
      </c>
      <c r="H799" s="4" t="s">
        <v>2437</v>
      </c>
      <c r="I799" s="4" t="s">
        <v>28</v>
      </c>
      <c r="J799" s="4" t="s">
        <v>47</v>
      </c>
      <c r="K799" s="4" t="s">
        <v>47</v>
      </c>
      <c r="L799" s="4" t="s">
        <v>22</v>
      </c>
      <c r="M799" s="4" t="s">
        <v>75</v>
      </c>
      <c r="N799" s="4">
        <v>898.55</v>
      </c>
      <c r="O799" s="4">
        <v>8</v>
      </c>
      <c r="P799" s="4">
        <v>0.2</v>
      </c>
      <c r="Q799" s="4">
        <v>181.26</v>
      </c>
    </row>
    <row r="800" spans="1:17" s="4" customFormat="1" ht="12" x14ac:dyDescent="0.3">
      <c r="A800" s="4">
        <v>799</v>
      </c>
      <c r="B800" s="4" t="s">
        <v>2438</v>
      </c>
      <c r="C800" s="5">
        <v>45633</v>
      </c>
      <c r="D800" s="5">
        <v>45634</v>
      </c>
      <c r="E800" s="9">
        <f t="shared" si="12"/>
        <v>2024</v>
      </c>
      <c r="F800" s="4" t="s">
        <v>59</v>
      </c>
      <c r="G800" s="4" t="s">
        <v>2439</v>
      </c>
      <c r="H800" s="4" t="s">
        <v>2440</v>
      </c>
      <c r="I800" s="4" t="s">
        <v>67</v>
      </c>
      <c r="J800" s="4" t="s">
        <v>47</v>
      </c>
      <c r="K800" s="4" t="s">
        <v>47</v>
      </c>
      <c r="L800" s="4" t="s">
        <v>29</v>
      </c>
      <c r="M800" s="4" t="s">
        <v>30</v>
      </c>
      <c r="N800" s="4">
        <v>1223.57</v>
      </c>
      <c r="O800" s="4">
        <v>5</v>
      </c>
      <c r="P800" s="4">
        <v>0</v>
      </c>
      <c r="Q800" s="4">
        <v>54.44</v>
      </c>
    </row>
    <row r="801" spans="1:17" s="4" customFormat="1" ht="12" x14ac:dyDescent="0.3">
      <c r="A801" s="4">
        <v>800</v>
      </c>
      <c r="B801" s="4" t="s">
        <v>2441</v>
      </c>
      <c r="C801" s="5">
        <v>45280</v>
      </c>
      <c r="D801" s="5">
        <v>45281</v>
      </c>
      <c r="E801" s="9">
        <f t="shared" si="12"/>
        <v>2023</v>
      </c>
      <c r="F801" s="4" t="s">
        <v>39</v>
      </c>
      <c r="G801" s="4" t="s">
        <v>2442</v>
      </c>
      <c r="H801" s="4" t="s">
        <v>2443</v>
      </c>
      <c r="I801" s="4" t="s">
        <v>28</v>
      </c>
      <c r="J801" s="4" t="s">
        <v>111</v>
      </c>
      <c r="K801" s="4" t="s">
        <v>111</v>
      </c>
      <c r="L801" s="4" t="s">
        <v>22</v>
      </c>
      <c r="M801" s="4" t="s">
        <v>134</v>
      </c>
      <c r="N801" s="4">
        <v>447.7</v>
      </c>
      <c r="O801" s="4">
        <v>6</v>
      </c>
      <c r="P801" s="4">
        <v>0.15</v>
      </c>
      <c r="Q801" s="4">
        <v>83.93</v>
      </c>
    </row>
    <row r="802" spans="1:17" s="4" customFormat="1" ht="12" x14ac:dyDescent="0.3">
      <c r="A802" s="4">
        <v>801</v>
      </c>
      <c r="B802" s="4" t="s">
        <v>2444</v>
      </c>
      <c r="C802" s="5">
        <v>45532</v>
      </c>
      <c r="D802" s="5">
        <v>45536</v>
      </c>
      <c r="E802" s="9">
        <f t="shared" si="12"/>
        <v>2024</v>
      </c>
      <c r="F802" s="4" t="s">
        <v>39</v>
      </c>
      <c r="G802" s="4" t="s">
        <v>2445</v>
      </c>
      <c r="H802" s="4" t="s">
        <v>2446</v>
      </c>
      <c r="I802" s="4" t="s">
        <v>67</v>
      </c>
      <c r="J802" s="4" t="s">
        <v>34</v>
      </c>
      <c r="K802" s="4" t="s">
        <v>35</v>
      </c>
      <c r="L802" s="4" t="s">
        <v>36</v>
      </c>
      <c r="M802" s="4" t="s">
        <v>138</v>
      </c>
      <c r="N802" s="4">
        <v>1005.52</v>
      </c>
      <c r="O802" s="4">
        <v>2</v>
      </c>
      <c r="P802" s="4">
        <v>0.15</v>
      </c>
      <c r="Q802" s="4">
        <v>181.64</v>
      </c>
    </row>
    <row r="803" spans="1:17" s="4" customFormat="1" ht="12" x14ac:dyDescent="0.3">
      <c r="A803" s="4">
        <v>802</v>
      </c>
      <c r="B803" s="4" t="s">
        <v>2447</v>
      </c>
      <c r="C803" s="5">
        <v>44938</v>
      </c>
      <c r="D803" s="5">
        <v>44944</v>
      </c>
      <c r="E803" s="9">
        <f t="shared" si="12"/>
        <v>2023</v>
      </c>
      <c r="F803" s="4" t="s">
        <v>59</v>
      </c>
      <c r="G803" s="4" t="s">
        <v>2448</v>
      </c>
      <c r="H803" s="4" t="s">
        <v>2449</v>
      </c>
      <c r="I803" s="4" t="s">
        <v>67</v>
      </c>
      <c r="J803" s="4" t="s">
        <v>145</v>
      </c>
      <c r="K803" s="4" t="s">
        <v>80</v>
      </c>
      <c r="L803" s="4" t="s">
        <v>29</v>
      </c>
      <c r="M803" s="4" t="s">
        <v>90</v>
      </c>
      <c r="N803" s="4">
        <v>653.75</v>
      </c>
      <c r="O803" s="4">
        <v>8</v>
      </c>
      <c r="P803" s="4">
        <v>0.2</v>
      </c>
      <c r="Q803" s="4">
        <v>-6.63</v>
      </c>
    </row>
    <row r="804" spans="1:17" s="4" customFormat="1" ht="12" x14ac:dyDescent="0.3">
      <c r="A804" s="4">
        <v>803</v>
      </c>
      <c r="B804" s="4" t="s">
        <v>2450</v>
      </c>
      <c r="C804" s="5">
        <v>45315</v>
      </c>
      <c r="D804" s="5">
        <v>45321</v>
      </c>
      <c r="E804" s="9">
        <f t="shared" si="12"/>
        <v>2024</v>
      </c>
      <c r="F804" s="4" t="s">
        <v>39</v>
      </c>
      <c r="G804" s="4" t="s">
        <v>2451</v>
      </c>
      <c r="H804" s="4" t="s">
        <v>2452</v>
      </c>
      <c r="I804" s="4" t="s">
        <v>67</v>
      </c>
      <c r="J804" s="4" t="s">
        <v>62</v>
      </c>
      <c r="K804" s="4" t="s">
        <v>63</v>
      </c>
      <c r="L804" s="4" t="s">
        <v>22</v>
      </c>
      <c r="M804" s="4" t="s">
        <v>54</v>
      </c>
      <c r="N804" s="4">
        <v>212.76</v>
      </c>
      <c r="O804" s="4">
        <v>1</v>
      </c>
      <c r="P804" s="4">
        <v>0.1</v>
      </c>
      <c r="Q804" s="4">
        <v>20.02</v>
      </c>
    </row>
    <row r="805" spans="1:17" s="4" customFormat="1" ht="12" x14ac:dyDescent="0.3">
      <c r="A805" s="4">
        <v>804</v>
      </c>
      <c r="B805" s="4" t="s">
        <v>2453</v>
      </c>
      <c r="C805" s="5">
        <v>45138</v>
      </c>
      <c r="D805" s="5">
        <v>45141</v>
      </c>
      <c r="E805" s="9">
        <f t="shared" si="12"/>
        <v>2023</v>
      </c>
      <c r="F805" s="4" t="s">
        <v>39</v>
      </c>
      <c r="G805" s="4" t="s">
        <v>2454</v>
      </c>
      <c r="H805" s="4" t="s">
        <v>2455</v>
      </c>
      <c r="I805" s="4" t="s">
        <v>28</v>
      </c>
      <c r="J805" s="4" t="s">
        <v>47</v>
      </c>
      <c r="K805" s="4" t="s">
        <v>47</v>
      </c>
      <c r="L805" s="4" t="s">
        <v>22</v>
      </c>
      <c r="M805" s="4" t="s">
        <v>23</v>
      </c>
      <c r="N805" s="4">
        <v>608.05999999999995</v>
      </c>
      <c r="O805" s="4">
        <v>1</v>
      </c>
      <c r="P805" s="4">
        <v>0</v>
      </c>
      <c r="Q805" s="4">
        <v>91.25</v>
      </c>
    </row>
    <row r="806" spans="1:17" s="4" customFormat="1" ht="12" x14ac:dyDescent="0.3">
      <c r="A806" s="4">
        <v>805</v>
      </c>
      <c r="B806" s="4" t="s">
        <v>2456</v>
      </c>
      <c r="C806" s="5">
        <v>44686</v>
      </c>
      <c r="D806" s="5">
        <v>44691</v>
      </c>
      <c r="E806" s="9">
        <f t="shared" si="12"/>
        <v>2022</v>
      </c>
      <c r="F806" s="4" t="s">
        <v>17</v>
      </c>
      <c r="G806" s="4" t="s">
        <v>2457</v>
      </c>
      <c r="H806" s="4" t="s">
        <v>2458</v>
      </c>
      <c r="I806" s="4" t="s">
        <v>28</v>
      </c>
      <c r="J806" s="4" t="s">
        <v>145</v>
      </c>
      <c r="K806" s="4" t="s">
        <v>80</v>
      </c>
      <c r="L806" s="4" t="s">
        <v>22</v>
      </c>
      <c r="M806" s="4" t="s">
        <v>75</v>
      </c>
      <c r="N806" s="4">
        <v>766.41</v>
      </c>
      <c r="O806" s="4">
        <v>8</v>
      </c>
      <c r="P806" s="4">
        <v>0.15</v>
      </c>
      <c r="Q806" s="4">
        <v>14.48</v>
      </c>
    </row>
    <row r="807" spans="1:17" s="4" customFormat="1" ht="12" x14ac:dyDescent="0.3">
      <c r="A807" s="4">
        <v>806</v>
      </c>
      <c r="B807" s="4" t="s">
        <v>2459</v>
      </c>
      <c r="C807" s="5">
        <v>45318</v>
      </c>
      <c r="D807" s="5">
        <v>45324</v>
      </c>
      <c r="E807" s="9">
        <f t="shared" si="12"/>
        <v>2024</v>
      </c>
      <c r="F807" s="4" t="s">
        <v>39</v>
      </c>
      <c r="G807" s="4" t="s">
        <v>2460</v>
      </c>
      <c r="H807" s="4" t="s">
        <v>2461</v>
      </c>
      <c r="I807" s="4" t="s">
        <v>28</v>
      </c>
      <c r="J807" s="4" t="s">
        <v>145</v>
      </c>
      <c r="K807" s="4" t="s">
        <v>80</v>
      </c>
      <c r="L807" s="4" t="s">
        <v>29</v>
      </c>
      <c r="M807" s="4" t="s">
        <v>90</v>
      </c>
      <c r="N807" s="4">
        <v>117.54</v>
      </c>
      <c r="O807" s="4">
        <v>7</v>
      </c>
      <c r="P807" s="4">
        <v>0.2</v>
      </c>
      <c r="Q807" s="4">
        <v>24.74</v>
      </c>
    </row>
    <row r="808" spans="1:17" s="4" customFormat="1" ht="12" x14ac:dyDescent="0.3">
      <c r="A808" s="4">
        <v>807</v>
      </c>
      <c r="B808" s="4" t="s">
        <v>2462</v>
      </c>
      <c r="C808" s="5">
        <v>45518</v>
      </c>
      <c r="D808" s="5">
        <v>45523</v>
      </c>
      <c r="E808" s="9">
        <f t="shared" si="12"/>
        <v>2024</v>
      </c>
      <c r="F808" s="4" t="s">
        <v>17</v>
      </c>
      <c r="G808" s="4" t="s">
        <v>2463</v>
      </c>
      <c r="H808" s="4" t="s">
        <v>2464</v>
      </c>
      <c r="I808" s="4" t="s">
        <v>28</v>
      </c>
      <c r="J808" s="4" t="s">
        <v>106</v>
      </c>
      <c r="K808" s="4" t="s">
        <v>106</v>
      </c>
      <c r="L808" s="4" t="s">
        <v>29</v>
      </c>
      <c r="M808" s="4" t="s">
        <v>107</v>
      </c>
      <c r="N808" s="4">
        <v>1173.5</v>
      </c>
      <c r="O808" s="4">
        <v>10</v>
      </c>
      <c r="P808" s="4">
        <v>0.1</v>
      </c>
      <c r="Q808" s="4">
        <v>98.92</v>
      </c>
    </row>
    <row r="809" spans="1:17" s="4" customFormat="1" ht="12" x14ac:dyDescent="0.3">
      <c r="A809" s="4">
        <v>808</v>
      </c>
      <c r="B809" s="4" t="s">
        <v>2465</v>
      </c>
      <c r="C809" s="5">
        <v>44964</v>
      </c>
      <c r="D809" s="5">
        <v>44965</v>
      </c>
      <c r="E809" s="9">
        <f t="shared" si="12"/>
        <v>2023</v>
      </c>
      <c r="F809" s="4" t="s">
        <v>59</v>
      </c>
      <c r="G809" s="4" t="s">
        <v>2466</v>
      </c>
      <c r="H809" s="4" t="s">
        <v>2467</v>
      </c>
      <c r="I809" s="4" t="s">
        <v>20</v>
      </c>
      <c r="J809" s="4" t="s">
        <v>34</v>
      </c>
      <c r="K809" s="4" t="s">
        <v>35</v>
      </c>
      <c r="L809" s="4" t="s">
        <v>36</v>
      </c>
      <c r="M809" s="4" t="s">
        <v>138</v>
      </c>
      <c r="N809" s="4">
        <v>940.4</v>
      </c>
      <c r="O809" s="4">
        <v>8</v>
      </c>
      <c r="P809" s="4">
        <v>0</v>
      </c>
      <c r="Q809" s="4">
        <v>107.41</v>
      </c>
    </row>
    <row r="810" spans="1:17" s="4" customFormat="1" ht="12" x14ac:dyDescent="0.3">
      <c r="A810" s="4">
        <v>809</v>
      </c>
      <c r="B810" s="4" t="s">
        <v>2468</v>
      </c>
      <c r="C810" s="5">
        <v>45003</v>
      </c>
      <c r="D810" s="5">
        <v>45004</v>
      </c>
      <c r="E810" s="9">
        <f t="shared" si="12"/>
        <v>2023</v>
      </c>
      <c r="F810" s="4" t="s">
        <v>59</v>
      </c>
      <c r="G810" s="4" t="s">
        <v>2469</v>
      </c>
      <c r="H810" s="4" t="s">
        <v>2470</v>
      </c>
      <c r="I810" s="4" t="s">
        <v>20</v>
      </c>
      <c r="J810" s="4" t="s">
        <v>47</v>
      </c>
      <c r="K810" s="4" t="s">
        <v>47</v>
      </c>
      <c r="L810" s="4" t="s">
        <v>36</v>
      </c>
      <c r="M810" s="4" t="s">
        <v>37</v>
      </c>
      <c r="N810" s="4">
        <v>1097.9100000000001</v>
      </c>
      <c r="O810" s="4">
        <v>5</v>
      </c>
      <c r="P810" s="4">
        <v>0.15</v>
      </c>
      <c r="Q810" s="4">
        <v>207.01</v>
      </c>
    </row>
    <row r="811" spans="1:17" s="4" customFormat="1" ht="12" x14ac:dyDescent="0.3">
      <c r="A811" s="4">
        <v>810</v>
      </c>
      <c r="B811" s="4" t="s">
        <v>2471</v>
      </c>
      <c r="C811" s="5">
        <v>44744</v>
      </c>
      <c r="D811" s="5">
        <v>44751</v>
      </c>
      <c r="E811" s="9">
        <f t="shared" si="12"/>
        <v>2022</v>
      </c>
      <c r="F811" s="4" t="s">
        <v>39</v>
      </c>
      <c r="G811" s="4" t="s">
        <v>2472</v>
      </c>
      <c r="H811" s="4" t="s">
        <v>2473</v>
      </c>
      <c r="I811" s="4" t="s">
        <v>67</v>
      </c>
      <c r="J811" s="4" t="s">
        <v>42</v>
      </c>
      <c r="K811" s="4" t="s">
        <v>43</v>
      </c>
      <c r="L811" s="4" t="s">
        <v>22</v>
      </c>
      <c r="M811" s="4" t="s">
        <v>54</v>
      </c>
      <c r="N811" s="4">
        <v>864.03</v>
      </c>
      <c r="O811" s="4">
        <v>4</v>
      </c>
      <c r="P811" s="4">
        <v>0.15</v>
      </c>
      <c r="Q811" s="4">
        <v>197.49</v>
      </c>
    </row>
    <row r="812" spans="1:17" s="4" customFormat="1" ht="12" x14ac:dyDescent="0.3">
      <c r="A812" s="4">
        <v>811</v>
      </c>
      <c r="B812" s="4" t="s">
        <v>2474</v>
      </c>
      <c r="C812" s="5">
        <v>45660</v>
      </c>
      <c r="D812" s="5">
        <v>45666</v>
      </c>
      <c r="E812" s="9">
        <f t="shared" si="12"/>
        <v>2025</v>
      </c>
      <c r="F812" s="4" t="s">
        <v>17</v>
      </c>
      <c r="G812" s="4" t="s">
        <v>2475</v>
      </c>
      <c r="H812" s="4" t="s">
        <v>2476</v>
      </c>
      <c r="I812" s="4" t="s">
        <v>67</v>
      </c>
      <c r="J812" s="4" t="s">
        <v>52</v>
      </c>
      <c r="K812" s="4" t="s">
        <v>53</v>
      </c>
      <c r="L812" s="4" t="s">
        <v>36</v>
      </c>
      <c r="M812" s="4" t="s">
        <v>37</v>
      </c>
      <c r="N812" s="4">
        <v>1400.51</v>
      </c>
      <c r="O812" s="4">
        <v>9</v>
      </c>
      <c r="P812" s="4">
        <v>0.2</v>
      </c>
      <c r="Q812" s="4">
        <v>63</v>
      </c>
    </row>
    <row r="813" spans="1:17" s="4" customFormat="1" ht="12" x14ac:dyDescent="0.3">
      <c r="A813" s="4">
        <v>812</v>
      </c>
      <c r="B813" s="4" t="s">
        <v>2477</v>
      </c>
      <c r="C813" s="5">
        <v>45499</v>
      </c>
      <c r="D813" s="5">
        <v>45504</v>
      </c>
      <c r="E813" s="9">
        <f t="shared" si="12"/>
        <v>2024</v>
      </c>
      <c r="F813" s="4" t="s">
        <v>59</v>
      </c>
      <c r="G813" s="4" t="s">
        <v>2478</v>
      </c>
      <c r="H813" s="4" t="s">
        <v>2479</v>
      </c>
      <c r="I813" s="4" t="s">
        <v>28</v>
      </c>
      <c r="J813" s="4" t="s">
        <v>106</v>
      </c>
      <c r="K813" s="4" t="s">
        <v>106</v>
      </c>
      <c r="L813" s="4" t="s">
        <v>29</v>
      </c>
      <c r="M813" s="4" t="s">
        <v>48</v>
      </c>
      <c r="N813" s="4">
        <v>489.85</v>
      </c>
      <c r="O813" s="4">
        <v>7</v>
      </c>
      <c r="P813" s="4">
        <v>0.1</v>
      </c>
      <c r="Q813" s="4">
        <v>27.28</v>
      </c>
    </row>
    <row r="814" spans="1:17" s="4" customFormat="1" ht="12" x14ac:dyDescent="0.3">
      <c r="A814" s="4">
        <v>813</v>
      </c>
      <c r="B814" s="4" t="s">
        <v>2480</v>
      </c>
      <c r="C814" s="5">
        <v>44914</v>
      </c>
      <c r="D814" s="5">
        <v>44921</v>
      </c>
      <c r="E814" s="9">
        <f t="shared" si="12"/>
        <v>2022</v>
      </c>
      <c r="F814" s="4" t="s">
        <v>17</v>
      </c>
      <c r="G814" s="4" t="s">
        <v>2481</v>
      </c>
      <c r="H814" s="4" t="s">
        <v>2482</v>
      </c>
      <c r="I814" s="4" t="s">
        <v>20</v>
      </c>
      <c r="J814" s="4" t="s">
        <v>106</v>
      </c>
      <c r="K814" s="4" t="s">
        <v>106</v>
      </c>
      <c r="L814" s="4" t="s">
        <v>36</v>
      </c>
      <c r="M814" s="4" t="s">
        <v>37</v>
      </c>
      <c r="N814" s="4">
        <v>1460.61</v>
      </c>
      <c r="O814" s="4">
        <v>1</v>
      </c>
      <c r="P814" s="4">
        <v>0.1</v>
      </c>
      <c r="Q814" s="4">
        <v>61.03</v>
      </c>
    </row>
    <row r="815" spans="1:17" s="4" customFormat="1" ht="12" x14ac:dyDescent="0.3">
      <c r="A815" s="4">
        <v>814</v>
      </c>
      <c r="B815" s="4" t="s">
        <v>2483</v>
      </c>
      <c r="C815" s="5">
        <v>45306</v>
      </c>
      <c r="D815" s="5">
        <v>45312</v>
      </c>
      <c r="E815" s="9">
        <f t="shared" si="12"/>
        <v>2024</v>
      </c>
      <c r="F815" s="4" t="s">
        <v>25</v>
      </c>
      <c r="G815" s="4" t="s">
        <v>2484</v>
      </c>
      <c r="H815" s="4" t="s">
        <v>2485</v>
      </c>
      <c r="I815" s="4" t="s">
        <v>20</v>
      </c>
      <c r="J815" s="4" t="s">
        <v>34</v>
      </c>
      <c r="K815" s="4" t="s">
        <v>35</v>
      </c>
      <c r="L815" s="4" t="s">
        <v>29</v>
      </c>
      <c r="M815" s="4" t="s">
        <v>48</v>
      </c>
      <c r="N815" s="4">
        <v>486.76</v>
      </c>
      <c r="O815" s="4">
        <v>7</v>
      </c>
      <c r="P815" s="4">
        <v>0</v>
      </c>
      <c r="Q815" s="4">
        <v>40.43</v>
      </c>
    </row>
    <row r="816" spans="1:17" s="4" customFormat="1" ht="12" x14ac:dyDescent="0.3">
      <c r="A816" s="4">
        <v>815</v>
      </c>
      <c r="B816" s="4" t="s">
        <v>2486</v>
      </c>
      <c r="C816" s="5">
        <v>45236</v>
      </c>
      <c r="D816" s="5">
        <v>45238</v>
      </c>
      <c r="E816" s="9">
        <f t="shared" si="12"/>
        <v>2023</v>
      </c>
      <c r="F816" s="4" t="s">
        <v>39</v>
      </c>
      <c r="G816" s="4" t="s">
        <v>2487</v>
      </c>
      <c r="H816" s="4" t="s">
        <v>2488</v>
      </c>
      <c r="I816" s="4" t="s">
        <v>28</v>
      </c>
      <c r="J816" s="4" t="s">
        <v>62</v>
      </c>
      <c r="K816" s="4" t="s">
        <v>63</v>
      </c>
      <c r="L816" s="4" t="s">
        <v>29</v>
      </c>
      <c r="M816" s="4" t="s">
        <v>48</v>
      </c>
      <c r="N816" s="4">
        <v>1302.49</v>
      </c>
      <c r="O816" s="4">
        <v>7</v>
      </c>
      <c r="P816" s="4">
        <v>0.2</v>
      </c>
      <c r="Q816" s="4">
        <v>199.35</v>
      </c>
    </row>
    <row r="817" spans="1:17" s="4" customFormat="1" ht="12" x14ac:dyDescent="0.3">
      <c r="A817" s="4">
        <v>816</v>
      </c>
      <c r="B817" s="4" t="s">
        <v>2489</v>
      </c>
      <c r="C817" s="5">
        <v>44990</v>
      </c>
      <c r="D817" s="5">
        <v>44993</v>
      </c>
      <c r="E817" s="9">
        <f t="shared" si="12"/>
        <v>2023</v>
      </c>
      <c r="F817" s="4" t="s">
        <v>17</v>
      </c>
      <c r="G817" s="4" t="s">
        <v>2490</v>
      </c>
      <c r="H817" s="4" t="s">
        <v>2491</v>
      </c>
      <c r="I817" s="4" t="s">
        <v>67</v>
      </c>
      <c r="J817" s="4" t="s">
        <v>106</v>
      </c>
      <c r="K817" s="4" t="s">
        <v>106</v>
      </c>
      <c r="L817" s="4" t="s">
        <v>36</v>
      </c>
      <c r="M817" s="4" t="s">
        <v>138</v>
      </c>
      <c r="N817" s="4">
        <v>893.77</v>
      </c>
      <c r="O817" s="4">
        <v>6</v>
      </c>
      <c r="P817" s="4">
        <v>0.2</v>
      </c>
      <c r="Q817" s="4">
        <v>45.84</v>
      </c>
    </row>
    <row r="818" spans="1:17" s="4" customFormat="1" ht="12" x14ac:dyDescent="0.3">
      <c r="A818" s="4">
        <v>817</v>
      </c>
      <c r="B818" s="4" t="s">
        <v>2492</v>
      </c>
      <c r="C818" s="5">
        <v>44670</v>
      </c>
      <c r="D818" s="5">
        <v>44673</v>
      </c>
      <c r="E818" s="9">
        <f t="shared" si="12"/>
        <v>2022</v>
      </c>
      <c r="F818" s="4" t="s">
        <v>59</v>
      </c>
      <c r="G818" s="4" t="s">
        <v>2493</v>
      </c>
      <c r="H818" s="4" t="s">
        <v>2494</v>
      </c>
      <c r="I818" s="4" t="s">
        <v>67</v>
      </c>
      <c r="J818" s="4" t="s">
        <v>21</v>
      </c>
      <c r="K818" s="4" t="s">
        <v>26647</v>
      </c>
      <c r="L818" s="4" t="s">
        <v>29</v>
      </c>
      <c r="M818" s="4" t="s">
        <v>107</v>
      </c>
      <c r="N818" s="4">
        <v>50.64</v>
      </c>
      <c r="O818" s="4">
        <v>3</v>
      </c>
      <c r="P818" s="4">
        <v>0.2</v>
      </c>
      <c r="Q818" s="4">
        <v>2.2200000000000002</v>
      </c>
    </row>
    <row r="819" spans="1:17" s="4" customFormat="1" ht="12" x14ac:dyDescent="0.3">
      <c r="A819" s="4">
        <v>818</v>
      </c>
      <c r="B819" s="4" t="s">
        <v>2495</v>
      </c>
      <c r="C819" s="5">
        <v>45700</v>
      </c>
      <c r="D819" s="5">
        <v>45704</v>
      </c>
      <c r="E819" s="9">
        <f t="shared" si="12"/>
        <v>2025</v>
      </c>
      <c r="F819" s="4" t="s">
        <v>25</v>
      </c>
      <c r="G819" s="4" t="s">
        <v>2496</v>
      </c>
      <c r="H819" s="4" t="s">
        <v>2497</v>
      </c>
      <c r="I819" s="4" t="s">
        <v>28</v>
      </c>
      <c r="J819" s="4" t="s">
        <v>34</v>
      </c>
      <c r="K819" s="4" t="s">
        <v>35</v>
      </c>
      <c r="L819" s="4" t="s">
        <v>36</v>
      </c>
      <c r="M819" s="4" t="s">
        <v>37</v>
      </c>
      <c r="N819" s="4">
        <v>1483.73</v>
      </c>
      <c r="O819" s="4">
        <v>8</v>
      </c>
      <c r="P819" s="4">
        <v>0.2</v>
      </c>
      <c r="Q819" s="4">
        <v>-29.54</v>
      </c>
    </row>
    <row r="820" spans="1:17" s="4" customFormat="1" ht="12" x14ac:dyDescent="0.3">
      <c r="A820" s="4">
        <v>819</v>
      </c>
      <c r="B820" s="4" t="s">
        <v>2498</v>
      </c>
      <c r="C820" s="5">
        <v>45769</v>
      </c>
      <c r="D820" s="5">
        <v>45776</v>
      </c>
      <c r="E820" s="9">
        <f t="shared" si="12"/>
        <v>2025</v>
      </c>
      <c r="F820" s="4" t="s">
        <v>39</v>
      </c>
      <c r="G820" s="4" t="s">
        <v>2499</v>
      </c>
      <c r="H820" s="4" t="s">
        <v>2500</v>
      </c>
      <c r="I820" s="4" t="s">
        <v>28</v>
      </c>
      <c r="J820" s="4" t="s">
        <v>111</v>
      </c>
      <c r="K820" s="4" t="s">
        <v>111</v>
      </c>
      <c r="L820" s="4" t="s">
        <v>36</v>
      </c>
      <c r="M820" s="4" t="s">
        <v>138</v>
      </c>
      <c r="N820" s="4">
        <v>991.5</v>
      </c>
      <c r="O820" s="4">
        <v>8</v>
      </c>
      <c r="P820" s="4">
        <v>0.2</v>
      </c>
      <c r="Q820" s="4">
        <v>184.38</v>
      </c>
    </row>
    <row r="821" spans="1:17" s="4" customFormat="1" ht="12" x14ac:dyDescent="0.3">
      <c r="A821" s="4">
        <v>820</v>
      </c>
      <c r="B821" s="4" t="s">
        <v>2501</v>
      </c>
      <c r="C821" s="5">
        <v>45352</v>
      </c>
      <c r="D821" s="5">
        <v>45358</v>
      </c>
      <c r="E821" s="9">
        <f t="shared" si="12"/>
        <v>2024</v>
      </c>
      <c r="F821" s="4" t="s">
        <v>17</v>
      </c>
      <c r="G821" s="4" t="s">
        <v>2502</v>
      </c>
      <c r="H821" s="4" t="s">
        <v>2503</v>
      </c>
      <c r="I821" s="4" t="s">
        <v>67</v>
      </c>
      <c r="J821" s="4" t="s">
        <v>145</v>
      </c>
      <c r="K821" s="4" t="s">
        <v>80</v>
      </c>
      <c r="L821" s="4" t="s">
        <v>29</v>
      </c>
      <c r="M821" s="4" t="s">
        <v>107</v>
      </c>
      <c r="N821" s="4">
        <v>672.14</v>
      </c>
      <c r="O821" s="4">
        <v>9</v>
      </c>
      <c r="P821" s="4">
        <v>0</v>
      </c>
      <c r="Q821" s="4">
        <v>118.66</v>
      </c>
    </row>
    <row r="822" spans="1:17" s="4" customFormat="1" ht="12" x14ac:dyDescent="0.3">
      <c r="A822" s="4">
        <v>821</v>
      </c>
      <c r="B822" s="4" t="s">
        <v>2504</v>
      </c>
      <c r="C822" s="5">
        <v>45543</v>
      </c>
      <c r="D822" s="5">
        <v>45548</v>
      </c>
      <c r="E822" s="9">
        <f t="shared" si="12"/>
        <v>2024</v>
      </c>
      <c r="F822" s="4" t="s">
        <v>17</v>
      </c>
      <c r="G822" s="4" t="s">
        <v>2505</v>
      </c>
      <c r="H822" s="4" t="s">
        <v>2506</v>
      </c>
      <c r="I822" s="4" t="s">
        <v>67</v>
      </c>
      <c r="J822" s="4" t="s">
        <v>34</v>
      </c>
      <c r="K822" s="4" t="s">
        <v>35</v>
      </c>
      <c r="L822" s="4" t="s">
        <v>22</v>
      </c>
      <c r="M822" s="4" t="s">
        <v>23</v>
      </c>
      <c r="N822" s="4">
        <v>366.13</v>
      </c>
      <c r="O822" s="4">
        <v>10</v>
      </c>
      <c r="P822" s="4">
        <v>0.2</v>
      </c>
      <c r="Q822" s="4">
        <v>19.940000000000001</v>
      </c>
    </row>
    <row r="823" spans="1:17" s="4" customFormat="1" ht="12" x14ac:dyDescent="0.3">
      <c r="A823" s="4">
        <v>822</v>
      </c>
      <c r="B823" s="4" t="s">
        <v>2507</v>
      </c>
      <c r="C823" s="5">
        <v>45227</v>
      </c>
      <c r="D823" s="5">
        <v>45232</v>
      </c>
      <c r="E823" s="9">
        <f t="shared" si="12"/>
        <v>2023</v>
      </c>
      <c r="F823" s="4" t="s">
        <v>25</v>
      </c>
      <c r="G823" s="4" t="s">
        <v>2508</v>
      </c>
      <c r="H823" s="4" t="s">
        <v>2509</v>
      </c>
      <c r="I823" s="4" t="s">
        <v>28</v>
      </c>
      <c r="J823" s="4" t="s">
        <v>79</v>
      </c>
      <c r="K823" s="4" t="s">
        <v>80</v>
      </c>
      <c r="L823" s="4" t="s">
        <v>36</v>
      </c>
      <c r="M823" s="4" t="s">
        <v>118</v>
      </c>
      <c r="N823" s="4">
        <v>418.71</v>
      </c>
      <c r="O823" s="4">
        <v>8</v>
      </c>
      <c r="P823" s="4">
        <v>0.2</v>
      </c>
      <c r="Q823" s="4">
        <v>35.450000000000003</v>
      </c>
    </row>
    <row r="824" spans="1:17" s="4" customFormat="1" ht="12" x14ac:dyDescent="0.3">
      <c r="A824" s="4">
        <v>823</v>
      </c>
      <c r="B824" s="4" t="s">
        <v>2510</v>
      </c>
      <c r="C824" s="5">
        <v>44554</v>
      </c>
      <c r="D824" s="5">
        <v>44557</v>
      </c>
      <c r="E824" s="9">
        <f t="shared" si="12"/>
        <v>2021</v>
      </c>
      <c r="F824" s="4" t="s">
        <v>17</v>
      </c>
      <c r="G824" s="4" t="s">
        <v>2511</v>
      </c>
      <c r="H824" s="4" t="s">
        <v>2512</v>
      </c>
      <c r="I824" s="4" t="s">
        <v>20</v>
      </c>
      <c r="J824" s="4" t="s">
        <v>21</v>
      </c>
      <c r="K824" s="4" t="s">
        <v>26647</v>
      </c>
      <c r="L824" s="4" t="s">
        <v>22</v>
      </c>
      <c r="M824" s="4" t="s">
        <v>54</v>
      </c>
      <c r="N824" s="4">
        <v>148.78</v>
      </c>
      <c r="O824" s="4">
        <v>2</v>
      </c>
      <c r="P824" s="4">
        <v>0.15</v>
      </c>
      <c r="Q824" s="4">
        <v>11.91</v>
      </c>
    </row>
    <row r="825" spans="1:17" s="4" customFormat="1" ht="12" x14ac:dyDescent="0.3">
      <c r="A825" s="4">
        <v>824</v>
      </c>
      <c r="B825" s="4" t="s">
        <v>2513</v>
      </c>
      <c r="C825" s="5">
        <v>45639</v>
      </c>
      <c r="D825" s="5">
        <v>45645</v>
      </c>
      <c r="E825" s="9">
        <f t="shared" si="12"/>
        <v>2024</v>
      </c>
      <c r="F825" s="4" t="s">
        <v>39</v>
      </c>
      <c r="G825" s="4" t="s">
        <v>2514</v>
      </c>
      <c r="H825" s="4" t="s">
        <v>2515</v>
      </c>
      <c r="I825" s="4" t="s">
        <v>20</v>
      </c>
      <c r="J825" s="4" t="s">
        <v>111</v>
      </c>
      <c r="K825" s="4" t="s">
        <v>111</v>
      </c>
      <c r="L825" s="4" t="s">
        <v>36</v>
      </c>
      <c r="M825" s="4" t="s">
        <v>71</v>
      </c>
      <c r="N825" s="4">
        <v>973.39</v>
      </c>
      <c r="O825" s="4">
        <v>1</v>
      </c>
      <c r="P825" s="4">
        <v>0.15</v>
      </c>
      <c r="Q825" s="4">
        <v>170.05</v>
      </c>
    </row>
    <row r="826" spans="1:17" s="4" customFormat="1" ht="12" x14ac:dyDescent="0.3">
      <c r="A826" s="4">
        <v>825</v>
      </c>
      <c r="B826" s="4" t="s">
        <v>2516</v>
      </c>
      <c r="C826" s="5">
        <v>44853</v>
      </c>
      <c r="D826" s="5">
        <v>44857</v>
      </c>
      <c r="E826" s="9">
        <f t="shared" si="12"/>
        <v>2022</v>
      </c>
      <c r="F826" s="4" t="s">
        <v>17</v>
      </c>
      <c r="G826" s="4" t="s">
        <v>2517</v>
      </c>
      <c r="H826" s="4" t="s">
        <v>2518</v>
      </c>
      <c r="I826" s="4" t="s">
        <v>20</v>
      </c>
      <c r="J826" s="4" t="s">
        <v>106</v>
      </c>
      <c r="K826" s="4" t="s">
        <v>106</v>
      </c>
      <c r="L826" s="4" t="s">
        <v>22</v>
      </c>
      <c r="M826" s="4" t="s">
        <v>75</v>
      </c>
      <c r="N826" s="4">
        <v>820.87</v>
      </c>
      <c r="O826" s="4">
        <v>7</v>
      </c>
      <c r="P826" s="4">
        <v>0.1</v>
      </c>
      <c r="Q826" s="4">
        <v>159.19999999999999</v>
      </c>
    </row>
    <row r="827" spans="1:17" s="4" customFormat="1" ht="12" x14ac:dyDescent="0.3">
      <c r="A827" s="4">
        <v>826</v>
      </c>
      <c r="B827" s="4" t="s">
        <v>2519</v>
      </c>
      <c r="C827" s="5">
        <v>45062</v>
      </c>
      <c r="D827" s="5">
        <v>45067</v>
      </c>
      <c r="E827" s="9">
        <f t="shared" si="12"/>
        <v>2023</v>
      </c>
      <c r="F827" s="4" t="s">
        <v>17</v>
      </c>
      <c r="G827" s="4" t="s">
        <v>2520</v>
      </c>
      <c r="H827" s="4" t="s">
        <v>2521</v>
      </c>
      <c r="I827" s="4" t="s">
        <v>67</v>
      </c>
      <c r="J827" s="4" t="s">
        <v>21</v>
      </c>
      <c r="K827" s="4" t="s">
        <v>26647</v>
      </c>
      <c r="L827" s="4" t="s">
        <v>36</v>
      </c>
      <c r="M827" s="4" t="s">
        <v>71</v>
      </c>
      <c r="N827" s="4">
        <v>1429.21</v>
      </c>
      <c r="O827" s="4">
        <v>10</v>
      </c>
      <c r="P827" s="4">
        <v>0.1</v>
      </c>
      <c r="Q827" s="4">
        <v>60.77</v>
      </c>
    </row>
    <row r="828" spans="1:17" s="4" customFormat="1" ht="12" x14ac:dyDescent="0.3">
      <c r="A828" s="4">
        <v>827</v>
      </c>
      <c r="B828" s="4" t="s">
        <v>2522</v>
      </c>
      <c r="C828" s="5">
        <v>45626</v>
      </c>
      <c r="D828" s="5">
        <v>45630</v>
      </c>
      <c r="E828" s="9">
        <f t="shared" si="12"/>
        <v>2024</v>
      </c>
      <c r="F828" s="4" t="s">
        <v>39</v>
      </c>
      <c r="G828" s="4" t="s">
        <v>2523</v>
      </c>
      <c r="H828" s="4" t="s">
        <v>2524</v>
      </c>
      <c r="I828" s="4" t="s">
        <v>28</v>
      </c>
      <c r="J828" s="4" t="s">
        <v>79</v>
      </c>
      <c r="K828" s="4" t="s">
        <v>80</v>
      </c>
      <c r="L828" s="4" t="s">
        <v>36</v>
      </c>
      <c r="M828" s="4" t="s">
        <v>118</v>
      </c>
      <c r="N828" s="4">
        <v>453.03</v>
      </c>
      <c r="O828" s="4">
        <v>10</v>
      </c>
      <c r="P828" s="4">
        <v>0.15</v>
      </c>
      <c r="Q828" s="4">
        <v>3.08</v>
      </c>
    </row>
    <row r="829" spans="1:17" s="4" customFormat="1" ht="12" x14ac:dyDescent="0.3">
      <c r="A829" s="4">
        <v>828</v>
      </c>
      <c r="B829" s="4" t="s">
        <v>2525</v>
      </c>
      <c r="C829" s="5">
        <v>45580</v>
      </c>
      <c r="D829" s="5">
        <v>45581</v>
      </c>
      <c r="E829" s="9">
        <f t="shared" si="12"/>
        <v>2024</v>
      </c>
      <c r="F829" s="4" t="s">
        <v>59</v>
      </c>
      <c r="G829" s="4" t="s">
        <v>2526</v>
      </c>
      <c r="H829" s="4" t="s">
        <v>2527</v>
      </c>
      <c r="I829" s="4" t="s">
        <v>67</v>
      </c>
      <c r="J829" s="4" t="s">
        <v>42</v>
      </c>
      <c r="K829" s="4" t="s">
        <v>43</v>
      </c>
      <c r="L829" s="4" t="s">
        <v>36</v>
      </c>
      <c r="M829" s="4" t="s">
        <v>37</v>
      </c>
      <c r="N829" s="4">
        <v>409.15</v>
      </c>
      <c r="O829" s="4">
        <v>6</v>
      </c>
      <c r="P829" s="4">
        <v>0</v>
      </c>
      <c r="Q829" s="4">
        <v>65.89</v>
      </c>
    </row>
    <row r="830" spans="1:17" s="4" customFormat="1" ht="12" x14ac:dyDescent="0.3">
      <c r="A830" s="4">
        <v>829</v>
      </c>
      <c r="B830" s="4" t="s">
        <v>2528</v>
      </c>
      <c r="C830" s="5">
        <v>44870</v>
      </c>
      <c r="D830" s="5">
        <v>44877</v>
      </c>
      <c r="E830" s="9">
        <f t="shared" si="12"/>
        <v>2022</v>
      </c>
      <c r="F830" s="4" t="s">
        <v>59</v>
      </c>
      <c r="G830" s="4" t="s">
        <v>2529</v>
      </c>
      <c r="H830" s="4" t="s">
        <v>2530</v>
      </c>
      <c r="I830" s="4" t="s">
        <v>67</v>
      </c>
      <c r="J830" s="4" t="s">
        <v>106</v>
      </c>
      <c r="K830" s="4" t="s">
        <v>106</v>
      </c>
      <c r="L830" s="4" t="s">
        <v>22</v>
      </c>
      <c r="M830" s="4" t="s">
        <v>54</v>
      </c>
      <c r="N830" s="4">
        <v>1161.01</v>
      </c>
      <c r="O830" s="4">
        <v>10</v>
      </c>
      <c r="P830" s="4">
        <v>0.15</v>
      </c>
      <c r="Q830" s="4">
        <v>233.09</v>
      </c>
    </row>
    <row r="831" spans="1:17" s="4" customFormat="1" ht="12" x14ac:dyDescent="0.3">
      <c r="A831" s="4">
        <v>830</v>
      </c>
      <c r="B831" s="4" t="s">
        <v>2531</v>
      </c>
      <c r="C831" s="5">
        <v>45185</v>
      </c>
      <c r="D831" s="5">
        <v>45191</v>
      </c>
      <c r="E831" s="9">
        <f t="shared" si="12"/>
        <v>2023</v>
      </c>
      <c r="F831" s="4" t="s">
        <v>25</v>
      </c>
      <c r="G831" s="4" t="s">
        <v>2532</v>
      </c>
      <c r="H831" s="4" t="s">
        <v>2533</v>
      </c>
      <c r="I831" s="4" t="s">
        <v>20</v>
      </c>
      <c r="J831" s="4" t="s">
        <v>106</v>
      </c>
      <c r="K831" s="4" t="s">
        <v>106</v>
      </c>
      <c r="L831" s="4" t="s">
        <v>29</v>
      </c>
      <c r="M831" s="4" t="s">
        <v>30</v>
      </c>
      <c r="N831" s="4">
        <v>239.56</v>
      </c>
      <c r="O831" s="4">
        <v>10</v>
      </c>
      <c r="P831" s="4">
        <v>0.1</v>
      </c>
      <c r="Q831" s="4">
        <v>1.62</v>
      </c>
    </row>
    <row r="832" spans="1:17" s="4" customFormat="1" ht="12" x14ac:dyDescent="0.3">
      <c r="A832" s="4">
        <v>831</v>
      </c>
      <c r="B832" s="4" t="s">
        <v>2534</v>
      </c>
      <c r="C832" s="5">
        <v>44641</v>
      </c>
      <c r="D832" s="5">
        <v>44647</v>
      </c>
      <c r="E832" s="9">
        <f t="shared" si="12"/>
        <v>2022</v>
      </c>
      <c r="F832" s="4" t="s">
        <v>39</v>
      </c>
      <c r="G832" s="4" t="s">
        <v>2535</v>
      </c>
      <c r="H832" s="4" t="s">
        <v>2536</v>
      </c>
      <c r="I832" s="4" t="s">
        <v>28</v>
      </c>
      <c r="J832" s="4" t="s">
        <v>79</v>
      </c>
      <c r="K832" s="4" t="s">
        <v>80</v>
      </c>
      <c r="L832" s="4" t="s">
        <v>29</v>
      </c>
      <c r="M832" s="4" t="s">
        <v>30</v>
      </c>
      <c r="N832" s="4">
        <v>174.54</v>
      </c>
      <c r="O832" s="4">
        <v>8</v>
      </c>
      <c r="P832" s="4">
        <v>0.2</v>
      </c>
      <c r="Q832" s="4">
        <v>4.7300000000000004</v>
      </c>
    </row>
    <row r="833" spans="1:17" s="4" customFormat="1" ht="12" x14ac:dyDescent="0.3">
      <c r="A833" s="4">
        <v>832</v>
      </c>
      <c r="B833" s="4" t="s">
        <v>2537</v>
      </c>
      <c r="C833" s="5">
        <v>44729</v>
      </c>
      <c r="D833" s="5">
        <v>44731</v>
      </c>
      <c r="E833" s="9">
        <f t="shared" si="12"/>
        <v>2022</v>
      </c>
      <c r="F833" s="4" t="s">
        <v>39</v>
      </c>
      <c r="G833" s="4" t="s">
        <v>2538</v>
      </c>
      <c r="H833" s="4" t="s">
        <v>2539</v>
      </c>
      <c r="I833" s="4" t="s">
        <v>20</v>
      </c>
      <c r="J833" s="4" t="s">
        <v>21</v>
      </c>
      <c r="K833" s="4" t="s">
        <v>26647</v>
      </c>
      <c r="L833" s="4" t="s">
        <v>36</v>
      </c>
      <c r="M833" s="4" t="s">
        <v>118</v>
      </c>
      <c r="N833" s="4">
        <v>183.17</v>
      </c>
      <c r="O833" s="4">
        <v>6</v>
      </c>
      <c r="P833" s="4">
        <v>0.15</v>
      </c>
      <c r="Q833" s="4">
        <v>16.34</v>
      </c>
    </row>
    <row r="834" spans="1:17" s="4" customFormat="1" ht="12" x14ac:dyDescent="0.3">
      <c r="A834" s="4">
        <v>833</v>
      </c>
      <c r="B834" s="4" t="s">
        <v>2540</v>
      </c>
      <c r="C834" s="5">
        <v>44729</v>
      </c>
      <c r="D834" s="5">
        <v>44733</v>
      </c>
      <c r="E834" s="9">
        <f t="shared" ref="E834:E897" si="13">YEAR(D834)</f>
        <v>2022</v>
      </c>
      <c r="F834" s="4" t="s">
        <v>25</v>
      </c>
      <c r="G834" s="4" t="s">
        <v>2541</v>
      </c>
      <c r="H834" s="4" t="s">
        <v>2542</v>
      </c>
      <c r="I834" s="4" t="s">
        <v>20</v>
      </c>
      <c r="J834" s="4" t="s">
        <v>145</v>
      </c>
      <c r="K834" s="4" t="s">
        <v>80</v>
      </c>
      <c r="L834" s="4" t="s">
        <v>22</v>
      </c>
      <c r="M834" s="4" t="s">
        <v>23</v>
      </c>
      <c r="N834" s="4">
        <v>381.96</v>
      </c>
      <c r="O834" s="4">
        <v>1</v>
      </c>
      <c r="P834" s="4">
        <v>0.15</v>
      </c>
      <c r="Q834" s="4">
        <v>4.7</v>
      </c>
    </row>
    <row r="835" spans="1:17" s="4" customFormat="1" ht="12" x14ac:dyDescent="0.3">
      <c r="A835" s="4">
        <v>834</v>
      </c>
      <c r="B835" s="4" t="s">
        <v>2543</v>
      </c>
      <c r="C835" s="5">
        <v>44911</v>
      </c>
      <c r="D835" s="5">
        <v>44917</v>
      </c>
      <c r="E835" s="9">
        <f t="shared" si="13"/>
        <v>2022</v>
      </c>
      <c r="F835" s="4" t="s">
        <v>17</v>
      </c>
      <c r="G835" s="4" t="s">
        <v>2544</v>
      </c>
      <c r="H835" s="4" t="s">
        <v>2545</v>
      </c>
      <c r="I835" s="4" t="s">
        <v>20</v>
      </c>
      <c r="J835" s="4" t="s">
        <v>52</v>
      </c>
      <c r="K835" s="4" t="s">
        <v>53</v>
      </c>
      <c r="L835" s="4" t="s">
        <v>22</v>
      </c>
      <c r="M835" s="4" t="s">
        <v>23</v>
      </c>
      <c r="N835" s="4">
        <v>1482.43</v>
      </c>
      <c r="O835" s="4">
        <v>6</v>
      </c>
      <c r="P835" s="4">
        <v>0.2</v>
      </c>
      <c r="Q835" s="4">
        <v>-28.12</v>
      </c>
    </row>
    <row r="836" spans="1:17" s="4" customFormat="1" ht="12" x14ac:dyDescent="0.3">
      <c r="A836" s="4">
        <v>835</v>
      </c>
      <c r="B836" s="4" t="s">
        <v>2546</v>
      </c>
      <c r="C836" s="5">
        <v>45632</v>
      </c>
      <c r="D836" s="5">
        <v>45634</v>
      </c>
      <c r="E836" s="9">
        <f t="shared" si="13"/>
        <v>2024</v>
      </c>
      <c r="F836" s="4" t="s">
        <v>59</v>
      </c>
      <c r="G836" s="4" t="s">
        <v>2547</v>
      </c>
      <c r="H836" s="4" t="s">
        <v>2548</v>
      </c>
      <c r="I836" s="4" t="s">
        <v>67</v>
      </c>
      <c r="J836" s="4" t="s">
        <v>52</v>
      </c>
      <c r="K836" s="4" t="s">
        <v>53</v>
      </c>
      <c r="L836" s="4" t="s">
        <v>22</v>
      </c>
      <c r="M836" s="4" t="s">
        <v>23</v>
      </c>
      <c r="N836" s="4">
        <v>104.33</v>
      </c>
      <c r="O836" s="4">
        <v>8</v>
      </c>
      <c r="P836" s="4">
        <v>0</v>
      </c>
      <c r="Q836" s="4">
        <v>23.35</v>
      </c>
    </row>
    <row r="837" spans="1:17" s="4" customFormat="1" ht="12" x14ac:dyDescent="0.3">
      <c r="A837" s="4">
        <v>836</v>
      </c>
      <c r="B837" s="4" t="s">
        <v>2549</v>
      </c>
      <c r="C837" s="5">
        <v>44751</v>
      </c>
      <c r="D837" s="5">
        <v>44758</v>
      </c>
      <c r="E837" s="9">
        <f t="shared" si="13"/>
        <v>2022</v>
      </c>
      <c r="F837" s="4" t="s">
        <v>59</v>
      </c>
      <c r="G837" s="4" t="s">
        <v>2550</v>
      </c>
      <c r="H837" s="4" t="s">
        <v>2551</v>
      </c>
      <c r="I837" s="4" t="s">
        <v>67</v>
      </c>
      <c r="J837" s="4" t="s">
        <v>52</v>
      </c>
      <c r="K837" s="4" t="s">
        <v>53</v>
      </c>
      <c r="L837" s="4" t="s">
        <v>22</v>
      </c>
      <c r="M837" s="4" t="s">
        <v>23</v>
      </c>
      <c r="N837" s="4">
        <v>332.73</v>
      </c>
      <c r="O837" s="4">
        <v>10</v>
      </c>
      <c r="P837" s="4">
        <v>0.15</v>
      </c>
      <c r="Q837" s="4">
        <v>79.5</v>
      </c>
    </row>
    <row r="838" spans="1:17" s="4" customFormat="1" ht="12" x14ac:dyDescent="0.3">
      <c r="A838" s="4">
        <v>837</v>
      </c>
      <c r="B838" s="4" t="s">
        <v>2552</v>
      </c>
      <c r="C838" s="5">
        <v>45069</v>
      </c>
      <c r="D838" s="5">
        <v>45075</v>
      </c>
      <c r="E838" s="9">
        <f t="shared" si="13"/>
        <v>2023</v>
      </c>
      <c r="F838" s="4" t="s">
        <v>17</v>
      </c>
      <c r="G838" s="4" t="s">
        <v>2553</v>
      </c>
      <c r="H838" s="4" t="s">
        <v>2554</v>
      </c>
      <c r="I838" s="4" t="s">
        <v>28</v>
      </c>
      <c r="J838" s="4" t="s">
        <v>145</v>
      </c>
      <c r="K838" s="4" t="s">
        <v>80</v>
      </c>
      <c r="L838" s="4" t="s">
        <v>36</v>
      </c>
      <c r="M838" s="4" t="s">
        <v>118</v>
      </c>
      <c r="N838" s="4">
        <v>315.05</v>
      </c>
      <c r="O838" s="4">
        <v>5</v>
      </c>
      <c r="P838" s="4">
        <v>0.1</v>
      </c>
      <c r="Q838" s="4">
        <v>34.630000000000003</v>
      </c>
    </row>
    <row r="839" spans="1:17" s="4" customFormat="1" ht="12" x14ac:dyDescent="0.3">
      <c r="A839" s="4">
        <v>838</v>
      </c>
      <c r="B839" s="4" t="s">
        <v>2555</v>
      </c>
      <c r="C839" s="5">
        <v>45737</v>
      </c>
      <c r="D839" s="5">
        <v>45743</v>
      </c>
      <c r="E839" s="9">
        <f t="shared" si="13"/>
        <v>2025</v>
      </c>
      <c r="F839" s="4" t="s">
        <v>25</v>
      </c>
      <c r="G839" s="4" t="s">
        <v>2556</v>
      </c>
      <c r="H839" s="4" t="s">
        <v>2557</v>
      </c>
      <c r="I839" s="4" t="s">
        <v>20</v>
      </c>
      <c r="J839" s="4" t="s">
        <v>52</v>
      </c>
      <c r="K839" s="4" t="s">
        <v>53</v>
      </c>
      <c r="L839" s="4" t="s">
        <v>22</v>
      </c>
      <c r="M839" s="4" t="s">
        <v>134</v>
      </c>
      <c r="N839" s="4">
        <v>709.56</v>
      </c>
      <c r="O839" s="4">
        <v>5</v>
      </c>
      <c r="P839" s="4">
        <v>0.2</v>
      </c>
      <c r="Q839" s="4">
        <v>135.22</v>
      </c>
    </row>
    <row r="840" spans="1:17" s="4" customFormat="1" ht="12" x14ac:dyDescent="0.3">
      <c r="A840" s="4">
        <v>839</v>
      </c>
      <c r="B840" s="4" t="s">
        <v>2558</v>
      </c>
      <c r="C840" s="5">
        <v>45291</v>
      </c>
      <c r="D840" s="5">
        <v>45292</v>
      </c>
      <c r="E840" s="9">
        <f t="shared" si="13"/>
        <v>2024</v>
      </c>
      <c r="F840" s="4" t="s">
        <v>59</v>
      </c>
      <c r="G840" s="4" t="s">
        <v>2559</v>
      </c>
      <c r="H840" s="4" t="s">
        <v>2560</v>
      </c>
      <c r="I840" s="4" t="s">
        <v>20</v>
      </c>
      <c r="J840" s="4" t="s">
        <v>34</v>
      </c>
      <c r="K840" s="4" t="s">
        <v>35</v>
      </c>
      <c r="L840" s="4" t="s">
        <v>36</v>
      </c>
      <c r="M840" s="4" t="s">
        <v>118</v>
      </c>
      <c r="N840" s="4">
        <v>722.11</v>
      </c>
      <c r="O840" s="4">
        <v>7</v>
      </c>
      <c r="P840" s="4">
        <v>0.15</v>
      </c>
      <c r="Q840" s="4">
        <v>64.37</v>
      </c>
    </row>
    <row r="841" spans="1:17" s="4" customFormat="1" ht="12" x14ac:dyDescent="0.3">
      <c r="A841" s="4">
        <v>840</v>
      </c>
      <c r="B841" s="4" t="s">
        <v>2561</v>
      </c>
      <c r="C841" s="5">
        <v>45518</v>
      </c>
      <c r="D841" s="5">
        <v>45520</v>
      </c>
      <c r="E841" s="9">
        <f t="shared" si="13"/>
        <v>2024</v>
      </c>
      <c r="F841" s="4" t="s">
        <v>17</v>
      </c>
      <c r="G841" s="4" t="s">
        <v>2562</v>
      </c>
      <c r="H841" s="4" t="s">
        <v>2563</v>
      </c>
      <c r="I841" s="4" t="s">
        <v>28</v>
      </c>
      <c r="J841" s="4" t="s">
        <v>21</v>
      </c>
      <c r="K841" s="4" t="s">
        <v>26647</v>
      </c>
      <c r="L841" s="4" t="s">
        <v>22</v>
      </c>
      <c r="M841" s="4" t="s">
        <v>75</v>
      </c>
      <c r="N841" s="4">
        <v>744.08</v>
      </c>
      <c r="O841" s="4">
        <v>6</v>
      </c>
      <c r="P841" s="4">
        <v>0.1</v>
      </c>
      <c r="Q841" s="4">
        <v>101.97</v>
      </c>
    </row>
    <row r="842" spans="1:17" s="4" customFormat="1" ht="12" x14ac:dyDescent="0.3">
      <c r="A842" s="4">
        <v>841</v>
      </c>
      <c r="B842" s="4" t="s">
        <v>2564</v>
      </c>
      <c r="C842" s="5">
        <v>45249</v>
      </c>
      <c r="D842" s="5">
        <v>45256</v>
      </c>
      <c r="E842" s="9">
        <f t="shared" si="13"/>
        <v>2023</v>
      </c>
      <c r="F842" s="4" t="s">
        <v>59</v>
      </c>
      <c r="G842" s="4" t="s">
        <v>2565</v>
      </c>
      <c r="H842" s="4" t="s">
        <v>2566</v>
      </c>
      <c r="I842" s="4" t="s">
        <v>28</v>
      </c>
      <c r="J842" s="4" t="s">
        <v>111</v>
      </c>
      <c r="K842" s="4" t="s">
        <v>111</v>
      </c>
      <c r="L842" s="4" t="s">
        <v>29</v>
      </c>
      <c r="M842" s="4" t="s">
        <v>48</v>
      </c>
      <c r="N842" s="4">
        <v>1219.6400000000001</v>
      </c>
      <c r="O842" s="4">
        <v>2</v>
      </c>
      <c r="P842" s="4">
        <v>0.15</v>
      </c>
      <c r="Q842" s="4">
        <v>242.33</v>
      </c>
    </row>
    <row r="843" spans="1:17" s="4" customFormat="1" ht="12" x14ac:dyDescent="0.3">
      <c r="A843" s="4">
        <v>842</v>
      </c>
      <c r="B843" s="4" t="s">
        <v>2567</v>
      </c>
      <c r="C843" s="5">
        <v>44768</v>
      </c>
      <c r="D843" s="5">
        <v>44775</v>
      </c>
      <c r="E843" s="9">
        <f t="shared" si="13"/>
        <v>2022</v>
      </c>
      <c r="F843" s="4" t="s">
        <v>39</v>
      </c>
      <c r="G843" s="4" t="s">
        <v>2568</v>
      </c>
      <c r="H843" s="4" t="s">
        <v>2569</v>
      </c>
      <c r="I843" s="4" t="s">
        <v>28</v>
      </c>
      <c r="J843" s="4" t="s">
        <v>145</v>
      </c>
      <c r="K843" s="4" t="s">
        <v>80</v>
      </c>
      <c r="L843" s="4" t="s">
        <v>29</v>
      </c>
      <c r="M843" s="4" t="s">
        <v>107</v>
      </c>
      <c r="N843" s="4">
        <v>750.97</v>
      </c>
      <c r="O843" s="4">
        <v>3</v>
      </c>
      <c r="P843" s="4">
        <v>0.1</v>
      </c>
      <c r="Q843" s="4">
        <v>40.99</v>
      </c>
    </row>
    <row r="844" spans="1:17" s="4" customFormat="1" ht="12" x14ac:dyDescent="0.3">
      <c r="A844" s="4">
        <v>843</v>
      </c>
      <c r="B844" s="4" t="s">
        <v>2570</v>
      </c>
      <c r="C844" s="5">
        <v>45247</v>
      </c>
      <c r="D844" s="5">
        <v>45250</v>
      </c>
      <c r="E844" s="9">
        <f t="shared" si="13"/>
        <v>2023</v>
      </c>
      <c r="F844" s="4" t="s">
        <v>59</v>
      </c>
      <c r="G844" s="4" t="s">
        <v>2571</v>
      </c>
      <c r="H844" s="4" t="s">
        <v>2572</v>
      </c>
      <c r="I844" s="4" t="s">
        <v>20</v>
      </c>
      <c r="J844" s="4" t="s">
        <v>34</v>
      </c>
      <c r="K844" s="4" t="s">
        <v>35</v>
      </c>
      <c r="L844" s="4" t="s">
        <v>29</v>
      </c>
      <c r="M844" s="4" t="s">
        <v>30</v>
      </c>
      <c r="N844" s="4">
        <v>430.07</v>
      </c>
      <c r="O844" s="4">
        <v>6</v>
      </c>
      <c r="P844" s="4">
        <v>0.2</v>
      </c>
      <c r="Q844" s="4">
        <v>63.92</v>
      </c>
    </row>
    <row r="845" spans="1:17" s="4" customFormat="1" ht="12" x14ac:dyDescent="0.3">
      <c r="A845" s="4">
        <v>844</v>
      </c>
      <c r="B845" s="4" t="s">
        <v>2573</v>
      </c>
      <c r="C845" s="5">
        <v>45761</v>
      </c>
      <c r="D845" s="5">
        <v>45768</v>
      </c>
      <c r="E845" s="9">
        <f t="shared" si="13"/>
        <v>2025</v>
      </c>
      <c r="F845" s="4" t="s">
        <v>59</v>
      </c>
      <c r="G845" s="4" t="s">
        <v>2574</v>
      </c>
      <c r="H845" s="4" t="s">
        <v>2575</v>
      </c>
      <c r="I845" s="4" t="s">
        <v>20</v>
      </c>
      <c r="J845" s="4" t="s">
        <v>145</v>
      </c>
      <c r="K845" s="4" t="s">
        <v>80</v>
      </c>
      <c r="L845" s="4" t="s">
        <v>36</v>
      </c>
      <c r="M845" s="4" t="s">
        <v>71</v>
      </c>
      <c r="N845" s="4">
        <v>992.64</v>
      </c>
      <c r="O845" s="4">
        <v>8</v>
      </c>
      <c r="P845" s="4">
        <v>0</v>
      </c>
      <c r="Q845" s="4">
        <v>52.23</v>
      </c>
    </row>
    <row r="846" spans="1:17" s="4" customFormat="1" ht="12" x14ac:dyDescent="0.3">
      <c r="A846" s="4">
        <v>845</v>
      </c>
      <c r="B846" s="4" t="s">
        <v>2576</v>
      </c>
      <c r="C846" s="5">
        <v>45519</v>
      </c>
      <c r="D846" s="5">
        <v>45526</v>
      </c>
      <c r="E846" s="9">
        <f t="shared" si="13"/>
        <v>2024</v>
      </c>
      <c r="F846" s="4" t="s">
        <v>17</v>
      </c>
      <c r="G846" s="4" t="s">
        <v>2577</v>
      </c>
      <c r="H846" s="4" t="s">
        <v>2578</v>
      </c>
      <c r="I846" s="4" t="s">
        <v>28</v>
      </c>
      <c r="J846" s="4" t="s">
        <v>111</v>
      </c>
      <c r="K846" s="4" t="s">
        <v>111</v>
      </c>
      <c r="L846" s="4" t="s">
        <v>29</v>
      </c>
      <c r="M846" s="4" t="s">
        <v>48</v>
      </c>
      <c r="N846" s="4">
        <v>1225.56</v>
      </c>
      <c r="O846" s="4">
        <v>2</v>
      </c>
      <c r="P846" s="4">
        <v>0</v>
      </c>
      <c r="Q846" s="4">
        <v>189.51</v>
      </c>
    </row>
    <row r="847" spans="1:17" s="4" customFormat="1" ht="12" x14ac:dyDescent="0.3">
      <c r="A847" s="4">
        <v>846</v>
      </c>
      <c r="B847" s="4" t="s">
        <v>2579</v>
      </c>
      <c r="C847" s="5">
        <v>45406</v>
      </c>
      <c r="D847" s="5">
        <v>45410</v>
      </c>
      <c r="E847" s="9">
        <f t="shared" si="13"/>
        <v>2024</v>
      </c>
      <c r="F847" s="4" t="s">
        <v>17</v>
      </c>
      <c r="G847" s="4" t="s">
        <v>2580</v>
      </c>
      <c r="H847" s="4" t="s">
        <v>2581</v>
      </c>
      <c r="I847" s="4" t="s">
        <v>28</v>
      </c>
      <c r="J847" s="4" t="s">
        <v>62</v>
      </c>
      <c r="K847" s="4" t="s">
        <v>63</v>
      </c>
      <c r="L847" s="4" t="s">
        <v>36</v>
      </c>
      <c r="M847" s="4" t="s">
        <v>71</v>
      </c>
      <c r="N847" s="4">
        <v>736.11</v>
      </c>
      <c r="O847" s="4">
        <v>8</v>
      </c>
      <c r="P847" s="4">
        <v>0.15</v>
      </c>
      <c r="Q847" s="4">
        <v>10.029999999999999</v>
      </c>
    </row>
    <row r="848" spans="1:17" s="4" customFormat="1" ht="12" x14ac:dyDescent="0.3">
      <c r="A848" s="4">
        <v>847</v>
      </c>
      <c r="B848" s="4" t="s">
        <v>2582</v>
      </c>
      <c r="C848" s="5">
        <v>44776</v>
      </c>
      <c r="D848" s="5">
        <v>44777</v>
      </c>
      <c r="E848" s="9">
        <f t="shared" si="13"/>
        <v>2022</v>
      </c>
      <c r="F848" s="4" t="s">
        <v>17</v>
      </c>
      <c r="G848" s="4" t="s">
        <v>2583</v>
      </c>
      <c r="H848" s="4" t="s">
        <v>2584</v>
      </c>
      <c r="I848" s="4" t="s">
        <v>28</v>
      </c>
      <c r="J848" s="4" t="s">
        <v>52</v>
      </c>
      <c r="K848" s="4" t="s">
        <v>53</v>
      </c>
      <c r="L848" s="4" t="s">
        <v>22</v>
      </c>
      <c r="M848" s="4" t="s">
        <v>134</v>
      </c>
      <c r="N848" s="4">
        <v>429.48</v>
      </c>
      <c r="O848" s="4">
        <v>1</v>
      </c>
      <c r="P848" s="4">
        <v>0.1</v>
      </c>
      <c r="Q848" s="4">
        <v>63.62</v>
      </c>
    </row>
    <row r="849" spans="1:17" s="4" customFormat="1" ht="12" x14ac:dyDescent="0.3">
      <c r="A849" s="4">
        <v>848</v>
      </c>
      <c r="B849" s="4" t="s">
        <v>2585</v>
      </c>
      <c r="C849" s="5">
        <v>44713</v>
      </c>
      <c r="D849" s="5">
        <v>44718</v>
      </c>
      <c r="E849" s="9">
        <f t="shared" si="13"/>
        <v>2022</v>
      </c>
      <c r="F849" s="4" t="s">
        <v>17</v>
      </c>
      <c r="G849" s="4" t="s">
        <v>2586</v>
      </c>
      <c r="H849" s="4" t="s">
        <v>2587</v>
      </c>
      <c r="I849" s="4" t="s">
        <v>67</v>
      </c>
      <c r="J849" s="4" t="s">
        <v>21</v>
      </c>
      <c r="K849" s="4" t="s">
        <v>26647</v>
      </c>
      <c r="L849" s="4" t="s">
        <v>22</v>
      </c>
      <c r="M849" s="4" t="s">
        <v>23</v>
      </c>
      <c r="N849" s="4">
        <v>910.3</v>
      </c>
      <c r="O849" s="4">
        <v>10</v>
      </c>
      <c r="P849" s="4">
        <v>0</v>
      </c>
      <c r="Q849" s="4">
        <v>164.37</v>
      </c>
    </row>
    <row r="850" spans="1:17" s="4" customFormat="1" ht="12" x14ac:dyDescent="0.3">
      <c r="A850" s="4">
        <v>849</v>
      </c>
      <c r="B850" s="4" t="s">
        <v>2588</v>
      </c>
      <c r="C850" s="5">
        <v>44835</v>
      </c>
      <c r="D850" s="5">
        <v>44837</v>
      </c>
      <c r="E850" s="9">
        <f t="shared" si="13"/>
        <v>2022</v>
      </c>
      <c r="F850" s="4" t="s">
        <v>25</v>
      </c>
      <c r="G850" s="4" t="s">
        <v>2589</v>
      </c>
      <c r="H850" s="4" t="s">
        <v>2590</v>
      </c>
      <c r="I850" s="4" t="s">
        <v>67</v>
      </c>
      <c r="J850" s="4" t="s">
        <v>42</v>
      </c>
      <c r="K850" s="4" t="s">
        <v>43</v>
      </c>
      <c r="L850" s="4" t="s">
        <v>22</v>
      </c>
      <c r="M850" s="4" t="s">
        <v>134</v>
      </c>
      <c r="N850" s="4">
        <v>165.44</v>
      </c>
      <c r="O850" s="4">
        <v>5</v>
      </c>
      <c r="P850" s="4">
        <v>0.1</v>
      </c>
      <c r="Q850" s="4">
        <v>32.409999999999997</v>
      </c>
    </row>
    <row r="851" spans="1:17" s="4" customFormat="1" ht="12" x14ac:dyDescent="0.3">
      <c r="A851" s="4">
        <v>850</v>
      </c>
      <c r="B851" s="4" t="s">
        <v>2591</v>
      </c>
      <c r="C851" s="5">
        <v>44835</v>
      </c>
      <c r="D851" s="5">
        <v>44838</v>
      </c>
      <c r="E851" s="9">
        <f t="shared" si="13"/>
        <v>2022</v>
      </c>
      <c r="F851" s="4" t="s">
        <v>39</v>
      </c>
      <c r="G851" s="4" t="s">
        <v>2592</v>
      </c>
      <c r="H851" s="4" t="s">
        <v>2593</v>
      </c>
      <c r="I851" s="4" t="s">
        <v>67</v>
      </c>
      <c r="J851" s="4" t="s">
        <v>34</v>
      </c>
      <c r="K851" s="4" t="s">
        <v>35</v>
      </c>
      <c r="L851" s="4" t="s">
        <v>22</v>
      </c>
      <c r="M851" s="4" t="s">
        <v>75</v>
      </c>
      <c r="N851" s="4">
        <v>651.04999999999995</v>
      </c>
      <c r="O851" s="4">
        <v>9</v>
      </c>
      <c r="P851" s="4">
        <v>0.2</v>
      </c>
      <c r="Q851" s="4">
        <v>97.69</v>
      </c>
    </row>
    <row r="852" spans="1:17" s="4" customFormat="1" ht="12" x14ac:dyDescent="0.3">
      <c r="A852" s="4">
        <v>851</v>
      </c>
      <c r="B852" s="4" t="s">
        <v>2594</v>
      </c>
      <c r="C852" s="5">
        <v>44485</v>
      </c>
      <c r="D852" s="5">
        <v>44492</v>
      </c>
      <c r="E852" s="9">
        <f t="shared" si="13"/>
        <v>2021</v>
      </c>
      <c r="F852" s="4" t="s">
        <v>59</v>
      </c>
      <c r="G852" s="4" t="s">
        <v>2595</v>
      </c>
      <c r="H852" s="4" t="s">
        <v>2596</v>
      </c>
      <c r="I852" s="4" t="s">
        <v>28</v>
      </c>
      <c r="J852" s="4" t="s">
        <v>42</v>
      </c>
      <c r="K852" s="4" t="s">
        <v>43</v>
      </c>
      <c r="L852" s="4" t="s">
        <v>29</v>
      </c>
      <c r="M852" s="4" t="s">
        <v>48</v>
      </c>
      <c r="N852" s="4">
        <v>1442.49</v>
      </c>
      <c r="O852" s="4">
        <v>3</v>
      </c>
      <c r="P852" s="4">
        <v>0.2</v>
      </c>
      <c r="Q852" s="4">
        <v>62.49</v>
      </c>
    </row>
    <row r="853" spans="1:17" s="4" customFormat="1" ht="12" x14ac:dyDescent="0.3">
      <c r="A853" s="4">
        <v>852</v>
      </c>
      <c r="B853" s="4" t="s">
        <v>2597</v>
      </c>
      <c r="C853" s="5">
        <v>45267</v>
      </c>
      <c r="D853" s="5">
        <v>45272</v>
      </c>
      <c r="E853" s="9">
        <f t="shared" si="13"/>
        <v>2023</v>
      </c>
      <c r="F853" s="4" t="s">
        <v>17</v>
      </c>
      <c r="G853" s="4" t="s">
        <v>2598</v>
      </c>
      <c r="H853" s="4" t="s">
        <v>2599</v>
      </c>
      <c r="I853" s="4" t="s">
        <v>67</v>
      </c>
      <c r="J853" s="4" t="s">
        <v>106</v>
      </c>
      <c r="K853" s="4" t="s">
        <v>106</v>
      </c>
      <c r="L853" s="4" t="s">
        <v>29</v>
      </c>
      <c r="M853" s="4" t="s">
        <v>30</v>
      </c>
      <c r="N853" s="4">
        <v>997.1</v>
      </c>
      <c r="O853" s="4">
        <v>2</v>
      </c>
      <c r="P853" s="4">
        <v>0.1</v>
      </c>
      <c r="Q853" s="4">
        <v>57.94</v>
      </c>
    </row>
    <row r="854" spans="1:17" s="4" customFormat="1" ht="12" x14ac:dyDescent="0.3">
      <c r="A854" s="4">
        <v>853</v>
      </c>
      <c r="B854" s="4" t="s">
        <v>2600</v>
      </c>
      <c r="C854" s="5">
        <v>44549</v>
      </c>
      <c r="D854" s="5">
        <v>44555</v>
      </c>
      <c r="E854" s="9">
        <f t="shared" si="13"/>
        <v>2021</v>
      </c>
      <c r="F854" s="4" t="s">
        <v>39</v>
      </c>
      <c r="G854" s="4" t="s">
        <v>2601</v>
      </c>
      <c r="H854" s="4" t="s">
        <v>2602</v>
      </c>
      <c r="I854" s="4" t="s">
        <v>20</v>
      </c>
      <c r="J854" s="4" t="s">
        <v>79</v>
      </c>
      <c r="K854" s="4" t="s">
        <v>80</v>
      </c>
      <c r="L854" s="4" t="s">
        <v>29</v>
      </c>
      <c r="M854" s="4" t="s">
        <v>30</v>
      </c>
      <c r="N854" s="4">
        <v>371.37</v>
      </c>
      <c r="O854" s="4">
        <v>10</v>
      </c>
      <c r="P854" s="4">
        <v>0.1</v>
      </c>
      <c r="Q854" s="4">
        <v>-0.92</v>
      </c>
    </row>
    <row r="855" spans="1:17" s="4" customFormat="1" ht="12" x14ac:dyDescent="0.3">
      <c r="A855" s="4">
        <v>854</v>
      </c>
      <c r="B855" s="4" t="s">
        <v>2603</v>
      </c>
      <c r="C855" s="5">
        <v>44613</v>
      </c>
      <c r="D855" s="5">
        <v>44619</v>
      </c>
      <c r="E855" s="9">
        <f t="shared" si="13"/>
        <v>2022</v>
      </c>
      <c r="F855" s="4" t="s">
        <v>59</v>
      </c>
      <c r="G855" s="4" t="s">
        <v>2604</v>
      </c>
      <c r="H855" s="4" t="s">
        <v>2605</v>
      </c>
      <c r="I855" s="4" t="s">
        <v>20</v>
      </c>
      <c r="J855" s="4" t="s">
        <v>42</v>
      </c>
      <c r="K855" s="4" t="s">
        <v>43</v>
      </c>
      <c r="L855" s="4" t="s">
        <v>22</v>
      </c>
      <c r="M855" s="4" t="s">
        <v>134</v>
      </c>
      <c r="N855" s="4">
        <v>779.39</v>
      </c>
      <c r="O855" s="4">
        <v>6</v>
      </c>
      <c r="P855" s="4">
        <v>0</v>
      </c>
      <c r="Q855" s="4">
        <v>83.05</v>
      </c>
    </row>
    <row r="856" spans="1:17" s="4" customFormat="1" ht="12" x14ac:dyDescent="0.3">
      <c r="A856" s="4">
        <v>855</v>
      </c>
      <c r="B856" s="4" t="s">
        <v>2606</v>
      </c>
      <c r="C856" s="5">
        <v>45632</v>
      </c>
      <c r="D856" s="5">
        <v>45635</v>
      </c>
      <c r="E856" s="9">
        <f t="shared" si="13"/>
        <v>2024</v>
      </c>
      <c r="F856" s="4" t="s">
        <v>39</v>
      </c>
      <c r="G856" s="4" t="s">
        <v>2607</v>
      </c>
      <c r="H856" s="4" t="s">
        <v>2608</v>
      </c>
      <c r="I856" s="4" t="s">
        <v>67</v>
      </c>
      <c r="J856" s="4" t="s">
        <v>62</v>
      </c>
      <c r="K856" s="4" t="s">
        <v>63</v>
      </c>
      <c r="L856" s="4" t="s">
        <v>29</v>
      </c>
      <c r="M856" s="4" t="s">
        <v>107</v>
      </c>
      <c r="N856" s="4">
        <v>682.03</v>
      </c>
      <c r="O856" s="4">
        <v>6</v>
      </c>
      <c r="P856" s="4">
        <v>0.2</v>
      </c>
      <c r="Q856" s="4">
        <v>45.67</v>
      </c>
    </row>
    <row r="857" spans="1:17" s="4" customFormat="1" ht="12" x14ac:dyDescent="0.3">
      <c r="A857" s="4">
        <v>856</v>
      </c>
      <c r="B857" s="4" t="s">
        <v>2609</v>
      </c>
      <c r="C857" s="5">
        <v>44589</v>
      </c>
      <c r="D857" s="5">
        <v>44594</v>
      </c>
      <c r="E857" s="9">
        <f t="shared" si="13"/>
        <v>2022</v>
      </c>
      <c r="F857" s="4" t="s">
        <v>25</v>
      </c>
      <c r="G857" s="4" t="s">
        <v>2610</v>
      </c>
      <c r="H857" s="4" t="s">
        <v>2611</v>
      </c>
      <c r="I857" s="4" t="s">
        <v>67</v>
      </c>
      <c r="J857" s="4" t="s">
        <v>47</v>
      </c>
      <c r="K857" s="4" t="s">
        <v>47</v>
      </c>
      <c r="L857" s="4" t="s">
        <v>29</v>
      </c>
      <c r="M857" s="4" t="s">
        <v>48</v>
      </c>
      <c r="N857" s="4">
        <v>1017.35</v>
      </c>
      <c r="O857" s="4">
        <v>8</v>
      </c>
      <c r="P857" s="4">
        <v>0</v>
      </c>
      <c r="Q857" s="4">
        <v>22.61</v>
      </c>
    </row>
    <row r="858" spans="1:17" s="4" customFormat="1" ht="12" x14ac:dyDescent="0.3">
      <c r="A858" s="4">
        <v>857</v>
      </c>
      <c r="B858" s="4" t="s">
        <v>2612</v>
      </c>
      <c r="C858" s="5">
        <v>45292</v>
      </c>
      <c r="D858" s="5">
        <v>45297</v>
      </c>
      <c r="E858" s="9">
        <f t="shared" si="13"/>
        <v>2024</v>
      </c>
      <c r="F858" s="4" t="s">
        <v>25</v>
      </c>
      <c r="G858" s="4" t="s">
        <v>2613</v>
      </c>
      <c r="H858" s="4" t="s">
        <v>2614</v>
      </c>
      <c r="I858" s="4" t="s">
        <v>67</v>
      </c>
      <c r="J858" s="4" t="s">
        <v>47</v>
      </c>
      <c r="K858" s="4" t="s">
        <v>47</v>
      </c>
      <c r="L858" s="4" t="s">
        <v>29</v>
      </c>
      <c r="M858" s="4" t="s">
        <v>90</v>
      </c>
      <c r="N858" s="4">
        <v>1085.8900000000001</v>
      </c>
      <c r="O858" s="4">
        <v>5</v>
      </c>
      <c r="P858" s="4">
        <v>0.15</v>
      </c>
      <c r="Q858" s="4">
        <v>89.55</v>
      </c>
    </row>
    <row r="859" spans="1:17" s="4" customFormat="1" ht="12" x14ac:dyDescent="0.3">
      <c r="A859" s="4">
        <v>858</v>
      </c>
      <c r="B859" s="4" t="s">
        <v>2615</v>
      </c>
      <c r="C859" s="5">
        <v>44954</v>
      </c>
      <c r="D859" s="5">
        <v>44956</v>
      </c>
      <c r="E859" s="9">
        <f t="shared" si="13"/>
        <v>2023</v>
      </c>
      <c r="F859" s="4" t="s">
        <v>25</v>
      </c>
      <c r="G859" s="4" t="s">
        <v>2616</v>
      </c>
      <c r="H859" s="4" t="s">
        <v>2617</v>
      </c>
      <c r="I859" s="4" t="s">
        <v>20</v>
      </c>
      <c r="J859" s="4" t="s">
        <v>52</v>
      </c>
      <c r="K859" s="4" t="s">
        <v>53</v>
      </c>
      <c r="L859" s="4" t="s">
        <v>22</v>
      </c>
      <c r="M859" s="4" t="s">
        <v>23</v>
      </c>
      <c r="N859" s="4">
        <v>449.9</v>
      </c>
      <c r="O859" s="4">
        <v>2</v>
      </c>
      <c r="P859" s="4">
        <v>0.1</v>
      </c>
      <c r="Q859" s="4">
        <v>12.44</v>
      </c>
    </row>
    <row r="860" spans="1:17" s="4" customFormat="1" ht="12" x14ac:dyDescent="0.3">
      <c r="A860" s="4">
        <v>859</v>
      </c>
      <c r="B860" s="4" t="s">
        <v>2618</v>
      </c>
      <c r="C860" s="5">
        <v>44648</v>
      </c>
      <c r="D860" s="5">
        <v>44655</v>
      </c>
      <c r="E860" s="9">
        <f t="shared" si="13"/>
        <v>2022</v>
      </c>
      <c r="F860" s="4" t="s">
        <v>17</v>
      </c>
      <c r="G860" s="4" t="s">
        <v>2619</v>
      </c>
      <c r="H860" s="4" t="s">
        <v>2620</v>
      </c>
      <c r="I860" s="4" t="s">
        <v>20</v>
      </c>
      <c r="J860" s="4" t="s">
        <v>34</v>
      </c>
      <c r="K860" s="4" t="s">
        <v>35</v>
      </c>
      <c r="L860" s="4" t="s">
        <v>29</v>
      </c>
      <c r="M860" s="4" t="s">
        <v>48</v>
      </c>
      <c r="N860" s="4">
        <v>831.88</v>
      </c>
      <c r="O860" s="4">
        <v>3</v>
      </c>
      <c r="P860" s="4">
        <v>0.2</v>
      </c>
      <c r="Q860" s="4">
        <v>49.7</v>
      </c>
    </row>
    <row r="861" spans="1:17" s="4" customFormat="1" ht="12" x14ac:dyDescent="0.3">
      <c r="A861" s="4">
        <v>860</v>
      </c>
      <c r="B861" s="4" t="s">
        <v>2621</v>
      </c>
      <c r="C861" s="5">
        <v>45133</v>
      </c>
      <c r="D861" s="5">
        <v>45134</v>
      </c>
      <c r="E861" s="9">
        <f t="shared" si="13"/>
        <v>2023</v>
      </c>
      <c r="F861" s="4" t="s">
        <v>59</v>
      </c>
      <c r="G861" s="4" t="s">
        <v>2622</v>
      </c>
      <c r="H861" s="4" t="s">
        <v>2623</v>
      </c>
      <c r="I861" s="4" t="s">
        <v>20</v>
      </c>
      <c r="J861" s="4" t="s">
        <v>34</v>
      </c>
      <c r="K861" s="4" t="s">
        <v>35</v>
      </c>
      <c r="L861" s="4" t="s">
        <v>29</v>
      </c>
      <c r="M861" s="4" t="s">
        <v>90</v>
      </c>
      <c r="N861" s="4">
        <v>458.19</v>
      </c>
      <c r="O861" s="4">
        <v>8</v>
      </c>
      <c r="P861" s="4">
        <v>0.1</v>
      </c>
      <c r="Q861" s="4">
        <v>69.66</v>
      </c>
    </row>
    <row r="862" spans="1:17" s="4" customFormat="1" ht="12" x14ac:dyDescent="0.3">
      <c r="A862" s="4">
        <v>861</v>
      </c>
      <c r="B862" s="4" t="s">
        <v>2624</v>
      </c>
      <c r="C862" s="5">
        <v>44472</v>
      </c>
      <c r="D862" s="5">
        <v>44474</v>
      </c>
      <c r="E862" s="9">
        <f t="shared" si="13"/>
        <v>2021</v>
      </c>
      <c r="F862" s="4" t="s">
        <v>39</v>
      </c>
      <c r="G862" s="4" t="s">
        <v>2625</v>
      </c>
      <c r="H862" s="4" t="s">
        <v>2626</v>
      </c>
      <c r="I862" s="4" t="s">
        <v>67</v>
      </c>
      <c r="J862" s="4" t="s">
        <v>34</v>
      </c>
      <c r="K862" s="4" t="s">
        <v>35</v>
      </c>
      <c r="L862" s="4" t="s">
        <v>22</v>
      </c>
      <c r="M862" s="4" t="s">
        <v>54</v>
      </c>
      <c r="N862" s="4">
        <v>158.19999999999999</v>
      </c>
      <c r="O862" s="4">
        <v>6</v>
      </c>
      <c r="P862" s="4">
        <v>0.2</v>
      </c>
      <c r="Q862" s="4">
        <v>11.15</v>
      </c>
    </row>
    <row r="863" spans="1:17" s="4" customFormat="1" ht="12" x14ac:dyDescent="0.3">
      <c r="A863" s="4">
        <v>862</v>
      </c>
      <c r="B863" s="4" t="s">
        <v>2627</v>
      </c>
      <c r="C863" s="5">
        <v>45671</v>
      </c>
      <c r="D863" s="5">
        <v>45676</v>
      </c>
      <c r="E863" s="9">
        <f t="shared" si="13"/>
        <v>2025</v>
      </c>
      <c r="F863" s="4" t="s">
        <v>39</v>
      </c>
      <c r="G863" s="4" t="s">
        <v>2628</v>
      </c>
      <c r="H863" s="4" t="s">
        <v>2629</v>
      </c>
      <c r="I863" s="4" t="s">
        <v>67</v>
      </c>
      <c r="J863" s="4" t="s">
        <v>79</v>
      </c>
      <c r="K863" s="4" t="s">
        <v>80</v>
      </c>
      <c r="L863" s="4" t="s">
        <v>29</v>
      </c>
      <c r="M863" s="4" t="s">
        <v>107</v>
      </c>
      <c r="N863" s="4">
        <v>801.97</v>
      </c>
      <c r="O863" s="4">
        <v>1</v>
      </c>
      <c r="P863" s="4">
        <v>0.15</v>
      </c>
      <c r="Q863" s="4">
        <v>59.22</v>
      </c>
    </row>
    <row r="864" spans="1:17" s="4" customFormat="1" ht="12" x14ac:dyDescent="0.3">
      <c r="A864" s="4">
        <v>863</v>
      </c>
      <c r="B864" s="4" t="s">
        <v>2630</v>
      </c>
      <c r="C864" s="5">
        <v>45338</v>
      </c>
      <c r="D864" s="5">
        <v>45343</v>
      </c>
      <c r="E864" s="9">
        <f t="shared" si="13"/>
        <v>2024</v>
      </c>
      <c r="F864" s="4" t="s">
        <v>17</v>
      </c>
      <c r="G864" s="4" t="s">
        <v>2631</v>
      </c>
      <c r="H864" s="4" t="s">
        <v>2632</v>
      </c>
      <c r="I864" s="4" t="s">
        <v>67</v>
      </c>
      <c r="J864" s="4" t="s">
        <v>62</v>
      </c>
      <c r="K864" s="4" t="s">
        <v>63</v>
      </c>
      <c r="L864" s="4" t="s">
        <v>36</v>
      </c>
      <c r="M864" s="4" t="s">
        <v>118</v>
      </c>
      <c r="N864" s="4">
        <v>594.54</v>
      </c>
      <c r="O864" s="4">
        <v>6</v>
      </c>
      <c r="P864" s="4">
        <v>0.1</v>
      </c>
      <c r="Q864" s="4">
        <v>125.73</v>
      </c>
    </row>
    <row r="865" spans="1:17" s="4" customFormat="1" ht="12" x14ac:dyDescent="0.3">
      <c r="A865" s="4">
        <v>864</v>
      </c>
      <c r="B865" s="4" t="s">
        <v>2633</v>
      </c>
      <c r="C865" s="5">
        <v>44646</v>
      </c>
      <c r="D865" s="5">
        <v>44648</v>
      </c>
      <c r="E865" s="9">
        <f t="shared" si="13"/>
        <v>2022</v>
      </c>
      <c r="F865" s="4" t="s">
        <v>25</v>
      </c>
      <c r="G865" s="4" t="s">
        <v>2634</v>
      </c>
      <c r="H865" s="4" t="s">
        <v>2635</v>
      </c>
      <c r="I865" s="4" t="s">
        <v>67</v>
      </c>
      <c r="J865" s="4" t="s">
        <v>52</v>
      </c>
      <c r="K865" s="4" t="s">
        <v>53</v>
      </c>
      <c r="L865" s="4" t="s">
        <v>22</v>
      </c>
      <c r="M865" s="4" t="s">
        <v>54</v>
      </c>
      <c r="N865" s="4">
        <v>1345.4</v>
      </c>
      <c r="O865" s="4">
        <v>7</v>
      </c>
      <c r="P865" s="4">
        <v>0</v>
      </c>
      <c r="Q865" s="4">
        <v>172.01</v>
      </c>
    </row>
    <row r="866" spans="1:17" s="4" customFormat="1" ht="12" x14ac:dyDescent="0.3">
      <c r="A866" s="4">
        <v>865</v>
      </c>
      <c r="B866" s="4" t="s">
        <v>2636</v>
      </c>
      <c r="C866" s="5">
        <v>45554</v>
      </c>
      <c r="D866" s="5">
        <v>45555</v>
      </c>
      <c r="E866" s="9">
        <f t="shared" si="13"/>
        <v>2024</v>
      </c>
      <c r="F866" s="4" t="s">
        <v>59</v>
      </c>
      <c r="G866" s="4" t="s">
        <v>2637</v>
      </c>
      <c r="H866" s="4" t="s">
        <v>2638</v>
      </c>
      <c r="I866" s="4" t="s">
        <v>67</v>
      </c>
      <c r="J866" s="4" t="s">
        <v>79</v>
      </c>
      <c r="K866" s="4" t="s">
        <v>80</v>
      </c>
      <c r="L866" s="4" t="s">
        <v>29</v>
      </c>
      <c r="M866" s="4" t="s">
        <v>107</v>
      </c>
      <c r="N866" s="4">
        <v>846.23</v>
      </c>
      <c r="O866" s="4">
        <v>7</v>
      </c>
      <c r="P866" s="4">
        <v>0.1</v>
      </c>
      <c r="Q866" s="4">
        <v>185.3</v>
      </c>
    </row>
    <row r="867" spans="1:17" s="4" customFormat="1" ht="12" x14ac:dyDescent="0.3">
      <c r="A867" s="4">
        <v>866</v>
      </c>
      <c r="B867" s="4" t="s">
        <v>2639</v>
      </c>
      <c r="C867" s="5">
        <v>45094</v>
      </c>
      <c r="D867" s="5">
        <v>45100</v>
      </c>
      <c r="E867" s="9">
        <f t="shared" si="13"/>
        <v>2023</v>
      </c>
      <c r="F867" s="4" t="s">
        <v>25</v>
      </c>
      <c r="G867" s="4" t="s">
        <v>2640</v>
      </c>
      <c r="H867" s="4" t="s">
        <v>2641</v>
      </c>
      <c r="I867" s="4" t="s">
        <v>28</v>
      </c>
      <c r="J867" s="4" t="s">
        <v>34</v>
      </c>
      <c r="K867" s="4" t="s">
        <v>35</v>
      </c>
      <c r="L867" s="4" t="s">
        <v>29</v>
      </c>
      <c r="M867" s="4" t="s">
        <v>90</v>
      </c>
      <c r="N867" s="4">
        <v>1096.79</v>
      </c>
      <c r="O867" s="4">
        <v>2</v>
      </c>
      <c r="P867" s="4">
        <v>0</v>
      </c>
      <c r="Q867" s="4">
        <v>268.33</v>
      </c>
    </row>
    <row r="868" spans="1:17" s="4" customFormat="1" ht="12" x14ac:dyDescent="0.3">
      <c r="A868" s="4">
        <v>867</v>
      </c>
      <c r="B868" s="4" t="s">
        <v>2642</v>
      </c>
      <c r="C868" s="5">
        <v>44557</v>
      </c>
      <c r="D868" s="5">
        <v>44559</v>
      </c>
      <c r="E868" s="9">
        <f t="shared" si="13"/>
        <v>2021</v>
      </c>
      <c r="F868" s="4" t="s">
        <v>25</v>
      </c>
      <c r="G868" s="4" t="s">
        <v>2643</v>
      </c>
      <c r="H868" s="4" t="s">
        <v>2644</v>
      </c>
      <c r="I868" s="4" t="s">
        <v>28</v>
      </c>
      <c r="J868" s="4" t="s">
        <v>34</v>
      </c>
      <c r="K868" s="4" t="s">
        <v>35</v>
      </c>
      <c r="L868" s="4" t="s">
        <v>22</v>
      </c>
      <c r="M868" s="4" t="s">
        <v>134</v>
      </c>
      <c r="N868" s="4">
        <v>1132.22</v>
      </c>
      <c r="O868" s="4">
        <v>7</v>
      </c>
      <c r="P868" s="4">
        <v>0.15</v>
      </c>
      <c r="Q868" s="4">
        <v>8.19</v>
      </c>
    </row>
    <row r="869" spans="1:17" s="4" customFormat="1" ht="12" x14ac:dyDescent="0.3">
      <c r="A869" s="4">
        <v>868</v>
      </c>
      <c r="B869" s="4" t="s">
        <v>2645</v>
      </c>
      <c r="C869" s="5">
        <v>44979</v>
      </c>
      <c r="D869" s="5">
        <v>44985</v>
      </c>
      <c r="E869" s="9">
        <f t="shared" si="13"/>
        <v>2023</v>
      </c>
      <c r="F869" s="4" t="s">
        <v>25</v>
      </c>
      <c r="G869" s="4" t="s">
        <v>2646</v>
      </c>
      <c r="H869" s="4" t="s">
        <v>2647</v>
      </c>
      <c r="I869" s="4" t="s">
        <v>20</v>
      </c>
      <c r="J869" s="4" t="s">
        <v>34</v>
      </c>
      <c r="K869" s="4" t="s">
        <v>35</v>
      </c>
      <c r="L869" s="4" t="s">
        <v>29</v>
      </c>
      <c r="M869" s="4" t="s">
        <v>30</v>
      </c>
      <c r="N869" s="4">
        <v>527.79999999999995</v>
      </c>
      <c r="O869" s="4">
        <v>9</v>
      </c>
      <c r="P869" s="4">
        <v>0</v>
      </c>
      <c r="Q869" s="4">
        <v>66.31</v>
      </c>
    </row>
    <row r="870" spans="1:17" s="4" customFormat="1" ht="12" x14ac:dyDescent="0.3">
      <c r="A870" s="4">
        <v>869</v>
      </c>
      <c r="B870" s="4" t="s">
        <v>2648</v>
      </c>
      <c r="C870" s="5">
        <v>45376</v>
      </c>
      <c r="D870" s="5">
        <v>45378</v>
      </c>
      <c r="E870" s="9">
        <f t="shared" si="13"/>
        <v>2024</v>
      </c>
      <c r="F870" s="4" t="s">
        <v>25</v>
      </c>
      <c r="G870" s="4" t="s">
        <v>2649</v>
      </c>
      <c r="H870" s="4" t="s">
        <v>2650</v>
      </c>
      <c r="I870" s="4" t="s">
        <v>20</v>
      </c>
      <c r="J870" s="4" t="s">
        <v>42</v>
      </c>
      <c r="K870" s="4" t="s">
        <v>43</v>
      </c>
      <c r="L870" s="4" t="s">
        <v>29</v>
      </c>
      <c r="M870" s="4" t="s">
        <v>30</v>
      </c>
      <c r="N870" s="4">
        <v>364.92</v>
      </c>
      <c r="O870" s="4">
        <v>2</v>
      </c>
      <c r="P870" s="4">
        <v>0.2</v>
      </c>
      <c r="Q870" s="4">
        <v>47.58</v>
      </c>
    </row>
    <row r="871" spans="1:17" s="4" customFormat="1" ht="12" x14ac:dyDescent="0.3">
      <c r="A871" s="4">
        <v>870</v>
      </c>
      <c r="B871" s="4" t="s">
        <v>2651</v>
      </c>
      <c r="C871" s="5">
        <v>45675</v>
      </c>
      <c r="D871" s="5">
        <v>45676</v>
      </c>
      <c r="E871" s="9">
        <f t="shared" si="13"/>
        <v>2025</v>
      </c>
      <c r="F871" s="4" t="s">
        <v>25</v>
      </c>
      <c r="G871" s="4" t="s">
        <v>2652</v>
      </c>
      <c r="H871" s="4" t="s">
        <v>2653</v>
      </c>
      <c r="I871" s="4" t="s">
        <v>67</v>
      </c>
      <c r="J871" s="4" t="s">
        <v>34</v>
      </c>
      <c r="K871" s="4" t="s">
        <v>35</v>
      </c>
      <c r="L871" s="4" t="s">
        <v>22</v>
      </c>
      <c r="M871" s="4" t="s">
        <v>54</v>
      </c>
      <c r="N871" s="4">
        <v>1181.8800000000001</v>
      </c>
      <c r="O871" s="4">
        <v>5</v>
      </c>
      <c r="P871" s="4">
        <v>0.15</v>
      </c>
      <c r="Q871" s="4">
        <v>48.91</v>
      </c>
    </row>
    <row r="872" spans="1:17" s="4" customFormat="1" ht="12" x14ac:dyDescent="0.3">
      <c r="A872" s="4">
        <v>871</v>
      </c>
      <c r="B872" s="4" t="s">
        <v>2654</v>
      </c>
      <c r="C872" s="5">
        <v>44499</v>
      </c>
      <c r="D872" s="5">
        <v>44505</v>
      </c>
      <c r="E872" s="9">
        <f t="shared" si="13"/>
        <v>2021</v>
      </c>
      <c r="F872" s="4" t="s">
        <v>25</v>
      </c>
      <c r="G872" s="4" t="s">
        <v>2655</v>
      </c>
      <c r="H872" s="4" t="s">
        <v>2656</v>
      </c>
      <c r="I872" s="4" t="s">
        <v>20</v>
      </c>
      <c r="J872" s="4" t="s">
        <v>62</v>
      </c>
      <c r="K872" s="4" t="s">
        <v>63</v>
      </c>
      <c r="L872" s="4" t="s">
        <v>36</v>
      </c>
      <c r="M872" s="4" t="s">
        <v>37</v>
      </c>
      <c r="N872" s="4">
        <v>1061.0899999999999</v>
      </c>
      <c r="O872" s="4">
        <v>2</v>
      </c>
      <c r="P872" s="4">
        <v>0</v>
      </c>
      <c r="Q872" s="4">
        <v>30.5</v>
      </c>
    </row>
    <row r="873" spans="1:17" s="4" customFormat="1" ht="12" x14ac:dyDescent="0.3">
      <c r="A873" s="4">
        <v>872</v>
      </c>
      <c r="B873" s="4" t="s">
        <v>2657</v>
      </c>
      <c r="C873" s="5">
        <v>45027</v>
      </c>
      <c r="D873" s="5">
        <v>45029</v>
      </c>
      <c r="E873" s="9">
        <f t="shared" si="13"/>
        <v>2023</v>
      </c>
      <c r="F873" s="4" t="s">
        <v>39</v>
      </c>
      <c r="G873" s="4" t="s">
        <v>2658</v>
      </c>
      <c r="H873" s="4" t="s">
        <v>2659</v>
      </c>
      <c r="I873" s="4" t="s">
        <v>20</v>
      </c>
      <c r="J873" s="4" t="s">
        <v>79</v>
      </c>
      <c r="K873" s="4" t="s">
        <v>80</v>
      </c>
      <c r="L873" s="4" t="s">
        <v>22</v>
      </c>
      <c r="M873" s="4" t="s">
        <v>23</v>
      </c>
      <c r="N873" s="4">
        <v>361.21</v>
      </c>
      <c r="O873" s="4">
        <v>4</v>
      </c>
      <c r="P873" s="4">
        <v>0.15</v>
      </c>
      <c r="Q873" s="4">
        <v>68.239999999999995</v>
      </c>
    </row>
    <row r="874" spans="1:17" s="4" customFormat="1" ht="12" x14ac:dyDescent="0.3">
      <c r="A874" s="4">
        <v>873</v>
      </c>
      <c r="B874" s="4" t="s">
        <v>2660</v>
      </c>
      <c r="C874" s="5">
        <v>45782</v>
      </c>
      <c r="D874" s="5">
        <v>45786</v>
      </c>
      <c r="E874" s="9">
        <f t="shared" si="13"/>
        <v>2025</v>
      </c>
      <c r="F874" s="4" t="s">
        <v>39</v>
      </c>
      <c r="G874" s="4" t="s">
        <v>2661</v>
      </c>
      <c r="H874" s="4" t="s">
        <v>2662</v>
      </c>
      <c r="I874" s="4" t="s">
        <v>28</v>
      </c>
      <c r="J874" s="4" t="s">
        <v>47</v>
      </c>
      <c r="K874" s="4" t="s">
        <v>47</v>
      </c>
      <c r="L874" s="4" t="s">
        <v>22</v>
      </c>
      <c r="M874" s="4" t="s">
        <v>75</v>
      </c>
      <c r="N874" s="4">
        <v>1166.67</v>
      </c>
      <c r="O874" s="4">
        <v>1</v>
      </c>
      <c r="P874" s="4">
        <v>0</v>
      </c>
      <c r="Q874" s="4">
        <v>239.99</v>
      </c>
    </row>
    <row r="875" spans="1:17" s="4" customFormat="1" ht="12" x14ac:dyDescent="0.3">
      <c r="A875" s="4">
        <v>874</v>
      </c>
      <c r="B875" s="4" t="s">
        <v>2663</v>
      </c>
      <c r="C875" s="5">
        <v>45616</v>
      </c>
      <c r="D875" s="5">
        <v>45620</v>
      </c>
      <c r="E875" s="9">
        <f t="shared" si="13"/>
        <v>2024</v>
      </c>
      <c r="F875" s="4" t="s">
        <v>59</v>
      </c>
      <c r="G875" s="4" t="s">
        <v>2664</v>
      </c>
      <c r="H875" s="4" t="s">
        <v>2665</v>
      </c>
      <c r="I875" s="4" t="s">
        <v>28</v>
      </c>
      <c r="J875" s="4" t="s">
        <v>111</v>
      </c>
      <c r="K875" s="4" t="s">
        <v>111</v>
      </c>
      <c r="L875" s="4" t="s">
        <v>29</v>
      </c>
      <c r="M875" s="4" t="s">
        <v>30</v>
      </c>
      <c r="N875" s="4">
        <v>542.21</v>
      </c>
      <c r="O875" s="4">
        <v>8</v>
      </c>
      <c r="P875" s="4">
        <v>0.1</v>
      </c>
      <c r="Q875" s="4">
        <v>10.59</v>
      </c>
    </row>
    <row r="876" spans="1:17" s="4" customFormat="1" ht="12" x14ac:dyDescent="0.3">
      <c r="A876" s="4">
        <v>875</v>
      </c>
      <c r="B876" s="4" t="s">
        <v>2666</v>
      </c>
      <c r="C876" s="5">
        <v>45279</v>
      </c>
      <c r="D876" s="5">
        <v>45284</v>
      </c>
      <c r="E876" s="9">
        <f t="shared" si="13"/>
        <v>2023</v>
      </c>
      <c r="F876" s="4" t="s">
        <v>17</v>
      </c>
      <c r="G876" s="4" t="s">
        <v>2667</v>
      </c>
      <c r="H876" s="4" t="s">
        <v>2668</v>
      </c>
      <c r="I876" s="4" t="s">
        <v>20</v>
      </c>
      <c r="J876" s="4" t="s">
        <v>42</v>
      </c>
      <c r="K876" s="4" t="s">
        <v>43</v>
      </c>
      <c r="L876" s="4" t="s">
        <v>36</v>
      </c>
      <c r="M876" s="4" t="s">
        <v>138</v>
      </c>
      <c r="N876" s="4">
        <v>920.28</v>
      </c>
      <c r="O876" s="4">
        <v>8</v>
      </c>
      <c r="P876" s="4">
        <v>0</v>
      </c>
      <c r="Q876" s="4">
        <v>1.36</v>
      </c>
    </row>
    <row r="877" spans="1:17" s="4" customFormat="1" ht="12" x14ac:dyDescent="0.3">
      <c r="A877" s="4">
        <v>876</v>
      </c>
      <c r="B877" s="4" t="s">
        <v>2669</v>
      </c>
      <c r="C877" s="5">
        <v>44569</v>
      </c>
      <c r="D877" s="5">
        <v>44570</v>
      </c>
      <c r="E877" s="9">
        <f t="shared" si="13"/>
        <v>2022</v>
      </c>
      <c r="F877" s="4" t="s">
        <v>59</v>
      </c>
      <c r="G877" s="4" t="s">
        <v>2670</v>
      </c>
      <c r="H877" s="4" t="s">
        <v>2671</v>
      </c>
      <c r="I877" s="4" t="s">
        <v>20</v>
      </c>
      <c r="J877" s="4" t="s">
        <v>42</v>
      </c>
      <c r="K877" s="4" t="s">
        <v>43</v>
      </c>
      <c r="L877" s="4" t="s">
        <v>29</v>
      </c>
      <c r="M877" s="4" t="s">
        <v>30</v>
      </c>
      <c r="N877" s="4">
        <v>183.43</v>
      </c>
      <c r="O877" s="4">
        <v>1</v>
      </c>
      <c r="P877" s="4">
        <v>0.15</v>
      </c>
      <c r="Q877" s="4">
        <v>23.77</v>
      </c>
    </row>
    <row r="878" spans="1:17" s="4" customFormat="1" ht="12" x14ac:dyDescent="0.3">
      <c r="A878" s="4">
        <v>877</v>
      </c>
      <c r="B878" s="4" t="s">
        <v>2672</v>
      </c>
      <c r="C878" s="5">
        <v>44472</v>
      </c>
      <c r="D878" s="5">
        <v>44475</v>
      </c>
      <c r="E878" s="9">
        <f t="shared" si="13"/>
        <v>2021</v>
      </c>
      <c r="F878" s="4" t="s">
        <v>59</v>
      </c>
      <c r="G878" s="4" t="s">
        <v>2673</v>
      </c>
      <c r="H878" s="4" t="s">
        <v>2674</v>
      </c>
      <c r="I878" s="4" t="s">
        <v>67</v>
      </c>
      <c r="J878" s="4" t="s">
        <v>21</v>
      </c>
      <c r="K878" s="4" t="s">
        <v>26647</v>
      </c>
      <c r="L878" s="4" t="s">
        <v>29</v>
      </c>
      <c r="M878" s="4" t="s">
        <v>107</v>
      </c>
      <c r="N878" s="4">
        <v>825.04</v>
      </c>
      <c r="O878" s="4">
        <v>8</v>
      </c>
      <c r="P878" s="4">
        <v>0.2</v>
      </c>
      <c r="Q878" s="4">
        <v>157.13</v>
      </c>
    </row>
    <row r="879" spans="1:17" s="4" customFormat="1" ht="12" x14ac:dyDescent="0.3">
      <c r="A879" s="4">
        <v>878</v>
      </c>
      <c r="B879" s="4" t="s">
        <v>2675</v>
      </c>
      <c r="C879" s="5">
        <v>45835</v>
      </c>
      <c r="D879" s="5">
        <v>45836</v>
      </c>
      <c r="E879" s="9">
        <f t="shared" si="13"/>
        <v>2025</v>
      </c>
      <c r="F879" s="4" t="s">
        <v>17</v>
      </c>
      <c r="G879" s="4" t="s">
        <v>2676</v>
      </c>
      <c r="H879" s="4" t="s">
        <v>2677</v>
      </c>
      <c r="I879" s="4" t="s">
        <v>20</v>
      </c>
      <c r="J879" s="4" t="s">
        <v>62</v>
      </c>
      <c r="K879" s="4" t="s">
        <v>63</v>
      </c>
      <c r="L879" s="4" t="s">
        <v>29</v>
      </c>
      <c r="M879" s="4" t="s">
        <v>30</v>
      </c>
      <c r="N879" s="4">
        <v>595.61</v>
      </c>
      <c r="O879" s="4">
        <v>1</v>
      </c>
      <c r="P879" s="4">
        <v>0</v>
      </c>
      <c r="Q879" s="4">
        <v>122.84</v>
      </c>
    </row>
    <row r="880" spans="1:17" s="4" customFormat="1" ht="12" x14ac:dyDescent="0.3">
      <c r="A880" s="4">
        <v>879</v>
      </c>
      <c r="B880" s="4" t="s">
        <v>2678</v>
      </c>
      <c r="C880" s="5">
        <v>45306</v>
      </c>
      <c r="D880" s="5">
        <v>45312</v>
      </c>
      <c r="E880" s="9">
        <f t="shared" si="13"/>
        <v>2024</v>
      </c>
      <c r="F880" s="4" t="s">
        <v>39</v>
      </c>
      <c r="G880" s="4" t="s">
        <v>2679</v>
      </c>
      <c r="H880" s="4" t="s">
        <v>2680</v>
      </c>
      <c r="I880" s="4" t="s">
        <v>28</v>
      </c>
      <c r="J880" s="4" t="s">
        <v>62</v>
      </c>
      <c r="K880" s="4" t="s">
        <v>63</v>
      </c>
      <c r="L880" s="4" t="s">
        <v>36</v>
      </c>
      <c r="M880" s="4" t="s">
        <v>118</v>
      </c>
      <c r="N880" s="4">
        <v>589.92999999999995</v>
      </c>
      <c r="O880" s="4">
        <v>5</v>
      </c>
      <c r="P880" s="4">
        <v>0.15</v>
      </c>
      <c r="Q880" s="4">
        <v>117.41</v>
      </c>
    </row>
    <row r="881" spans="1:17" s="4" customFormat="1" ht="12" x14ac:dyDescent="0.3">
      <c r="A881" s="4">
        <v>880</v>
      </c>
      <c r="B881" s="4" t="s">
        <v>2681</v>
      </c>
      <c r="C881" s="5">
        <v>45701</v>
      </c>
      <c r="D881" s="5">
        <v>45708</v>
      </c>
      <c r="E881" s="9">
        <f t="shared" si="13"/>
        <v>2025</v>
      </c>
      <c r="F881" s="4" t="s">
        <v>59</v>
      </c>
      <c r="G881" s="4" t="s">
        <v>2682</v>
      </c>
      <c r="H881" s="4" t="s">
        <v>2683</v>
      </c>
      <c r="I881" s="4" t="s">
        <v>67</v>
      </c>
      <c r="J881" s="4" t="s">
        <v>145</v>
      </c>
      <c r="K881" s="4" t="s">
        <v>80</v>
      </c>
      <c r="L881" s="4" t="s">
        <v>22</v>
      </c>
      <c r="M881" s="4" t="s">
        <v>75</v>
      </c>
      <c r="N881" s="4">
        <v>632.77</v>
      </c>
      <c r="O881" s="4">
        <v>7</v>
      </c>
      <c r="P881" s="4">
        <v>0.2</v>
      </c>
      <c r="Q881" s="4">
        <v>21.69</v>
      </c>
    </row>
    <row r="882" spans="1:17" s="4" customFormat="1" ht="12" x14ac:dyDescent="0.3">
      <c r="A882" s="4">
        <v>881</v>
      </c>
      <c r="B882" s="4" t="s">
        <v>2684</v>
      </c>
      <c r="C882" s="5">
        <v>45551</v>
      </c>
      <c r="D882" s="5">
        <v>45553</v>
      </c>
      <c r="E882" s="9">
        <f t="shared" si="13"/>
        <v>2024</v>
      </c>
      <c r="F882" s="4" t="s">
        <v>17</v>
      </c>
      <c r="G882" s="4" t="s">
        <v>2685</v>
      </c>
      <c r="H882" s="4" t="s">
        <v>2686</v>
      </c>
      <c r="I882" s="4" t="s">
        <v>20</v>
      </c>
      <c r="J882" s="4" t="s">
        <v>62</v>
      </c>
      <c r="K882" s="4" t="s">
        <v>63</v>
      </c>
      <c r="L882" s="4" t="s">
        <v>36</v>
      </c>
      <c r="M882" s="4" t="s">
        <v>71</v>
      </c>
      <c r="N882" s="4">
        <v>793.58</v>
      </c>
      <c r="O882" s="4">
        <v>10</v>
      </c>
      <c r="P882" s="4">
        <v>0</v>
      </c>
      <c r="Q882" s="4">
        <v>114.88</v>
      </c>
    </row>
    <row r="883" spans="1:17" s="4" customFormat="1" ht="12" x14ac:dyDescent="0.3">
      <c r="A883" s="4">
        <v>882</v>
      </c>
      <c r="B883" s="4" t="s">
        <v>2687</v>
      </c>
      <c r="C883" s="5">
        <v>44972</v>
      </c>
      <c r="D883" s="5">
        <v>44976</v>
      </c>
      <c r="E883" s="9">
        <f t="shared" si="13"/>
        <v>2023</v>
      </c>
      <c r="F883" s="4" t="s">
        <v>59</v>
      </c>
      <c r="G883" s="4" t="s">
        <v>2688</v>
      </c>
      <c r="H883" s="4" t="s">
        <v>2689</v>
      </c>
      <c r="I883" s="4" t="s">
        <v>20</v>
      </c>
      <c r="J883" s="4" t="s">
        <v>52</v>
      </c>
      <c r="K883" s="4" t="s">
        <v>53</v>
      </c>
      <c r="L883" s="4" t="s">
        <v>22</v>
      </c>
      <c r="M883" s="4" t="s">
        <v>75</v>
      </c>
      <c r="N883" s="4">
        <v>871.34</v>
      </c>
      <c r="O883" s="4">
        <v>9</v>
      </c>
      <c r="P883" s="4">
        <v>0.15</v>
      </c>
      <c r="Q883" s="4">
        <v>100.24</v>
      </c>
    </row>
    <row r="884" spans="1:17" s="4" customFormat="1" ht="12" x14ac:dyDescent="0.3">
      <c r="A884" s="4">
        <v>883</v>
      </c>
      <c r="B884" s="4" t="s">
        <v>2690</v>
      </c>
      <c r="C884" s="5">
        <v>45047</v>
      </c>
      <c r="D884" s="5">
        <v>45050</v>
      </c>
      <c r="E884" s="9">
        <f t="shared" si="13"/>
        <v>2023</v>
      </c>
      <c r="F884" s="4" t="s">
        <v>59</v>
      </c>
      <c r="G884" s="4" t="s">
        <v>2691</v>
      </c>
      <c r="H884" s="4" t="s">
        <v>2692</v>
      </c>
      <c r="I884" s="4" t="s">
        <v>28</v>
      </c>
      <c r="J884" s="4" t="s">
        <v>21</v>
      </c>
      <c r="K884" s="4" t="s">
        <v>26647</v>
      </c>
      <c r="L884" s="4" t="s">
        <v>22</v>
      </c>
      <c r="M884" s="4" t="s">
        <v>75</v>
      </c>
      <c r="N884" s="4">
        <v>826.09</v>
      </c>
      <c r="O884" s="4">
        <v>5</v>
      </c>
      <c r="P884" s="4">
        <v>0.15</v>
      </c>
      <c r="Q884" s="4">
        <v>94.33</v>
      </c>
    </row>
    <row r="885" spans="1:17" s="4" customFormat="1" ht="12" x14ac:dyDescent="0.3">
      <c r="A885" s="4">
        <v>884</v>
      </c>
      <c r="B885" s="4" t="s">
        <v>2693</v>
      </c>
      <c r="C885" s="5">
        <v>45721</v>
      </c>
      <c r="D885" s="5">
        <v>45725</v>
      </c>
      <c r="E885" s="9">
        <f t="shared" si="13"/>
        <v>2025</v>
      </c>
      <c r="F885" s="4" t="s">
        <v>39</v>
      </c>
      <c r="G885" s="4" t="s">
        <v>2694</v>
      </c>
      <c r="H885" s="4" t="s">
        <v>2695</v>
      </c>
      <c r="I885" s="4" t="s">
        <v>67</v>
      </c>
      <c r="J885" s="4" t="s">
        <v>42</v>
      </c>
      <c r="K885" s="4" t="s">
        <v>43</v>
      </c>
      <c r="L885" s="4" t="s">
        <v>22</v>
      </c>
      <c r="M885" s="4" t="s">
        <v>23</v>
      </c>
      <c r="N885" s="4">
        <v>1193.77</v>
      </c>
      <c r="O885" s="4">
        <v>5</v>
      </c>
      <c r="P885" s="4">
        <v>0.1</v>
      </c>
      <c r="Q885" s="4">
        <v>261.26</v>
      </c>
    </row>
    <row r="886" spans="1:17" s="4" customFormat="1" ht="12" x14ac:dyDescent="0.3">
      <c r="A886" s="4">
        <v>885</v>
      </c>
      <c r="B886" s="4" t="s">
        <v>2696</v>
      </c>
      <c r="C886" s="5">
        <v>45425</v>
      </c>
      <c r="D886" s="5">
        <v>45429</v>
      </c>
      <c r="E886" s="9">
        <f t="shared" si="13"/>
        <v>2024</v>
      </c>
      <c r="F886" s="4" t="s">
        <v>39</v>
      </c>
      <c r="G886" s="4" t="s">
        <v>2697</v>
      </c>
      <c r="H886" s="4" t="s">
        <v>2698</v>
      </c>
      <c r="I886" s="4" t="s">
        <v>20</v>
      </c>
      <c r="J886" s="4" t="s">
        <v>111</v>
      </c>
      <c r="K886" s="4" t="s">
        <v>111</v>
      </c>
      <c r="L886" s="4" t="s">
        <v>36</v>
      </c>
      <c r="M886" s="4" t="s">
        <v>37</v>
      </c>
      <c r="N886" s="4">
        <v>308.32</v>
      </c>
      <c r="O886" s="4">
        <v>3</v>
      </c>
      <c r="P886" s="4">
        <v>0.2</v>
      </c>
      <c r="Q886" s="4">
        <v>35.020000000000003</v>
      </c>
    </row>
    <row r="887" spans="1:17" s="4" customFormat="1" ht="12" x14ac:dyDescent="0.3">
      <c r="A887" s="4">
        <v>886</v>
      </c>
      <c r="B887" s="4" t="s">
        <v>2699</v>
      </c>
      <c r="C887" s="5">
        <v>44874</v>
      </c>
      <c r="D887" s="5">
        <v>44875</v>
      </c>
      <c r="E887" s="9">
        <f t="shared" si="13"/>
        <v>2022</v>
      </c>
      <c r="F887" s="4" t="s">
        <v>25</v>
      </c>
      <c r="G887" s="4" t="s">
        <v>2700</v>
      </c>
      <c r="H887" s="4" t="s">
        <v>2701</v>
      </c>
      <c r="I887" s="4" t="s">
        <v>28</v>
      </c>
      <c r="J887" s="4" t="s">
        <v>42</v>
      </c>
      <c r="K887" s="4" t="s">
        <v>43</v>
      </c>
      <c r="L887" s="4" t="s">
        <v>29</v>
      </c>
      <c r="M887" s="4" t="s">
        <v>30</v>
      </c>
      <c r="N887" s="4">
        <v>1272.67</v>
      </c>
      <c r="O887" s="4">
        <v>1</v>
      </c>
      <c r="P887" s="4">
        <v>0.1</v>
      </c>
      <c r="Q887" s="4">
        <v>216.65</v>
      </c>
    </row>
    <row r="888" spans="1:17" s="4" customFormat="1" ht="12" x14ac:dyDescent="0.3">
      <c r="A888" s="4">
        <v>887</v>
      </c>
      <c r="B888" s="4" t="s">
        <v>2702</v>
      </c>
      <c r="C888" s="5">
        <v>44483</v>
      </c>
      <c r="D888" s="5">
        <v>44484</v>
      </c>
      <c r="E888" s="9">
        <f t="shared" si="13"/>
        <v>2021</v>
      </c>
      <c r="F888" s="4" t="s">
        <v>59</v>
      </c>
      <c r="G888" s="4" t="s">
        <v>2703</v>
      </c>
      <c r="H888" s="4" t="s">
        <v>2704</v>
      </c>
      <c r="I888" s="4" t="s">
        <v>28</v>
      </c>
      <c r="J888" s="4" t="s">
        <v>21</v>
      </c>
      <c r="K888" s="4" t="s">
        <v>26647</v>
      </c>
      <c r="L888" s="4" t="s">
        <v>36</v>
      </c>
      <c r="M888" s="4" t="s">
        <v>71</v>
      </c>
      <c r="N888" s="4">
        <v>972.2</v>
      </c>
      <c r="O888" s="4">
        <v>8</v>
      </c>
      <c r="P888" s="4">
        <v>0.2</v>
      </c>
      <c r="Q888" s="4">
        <v>12.06</v>
      </c>
    </row>
    <row r="889" spans="1:17" s="4" customFormat="1" ht="12" x14ac:dyDescent="0.3">
      <c r="A889" s="4">
        <v>888</v>
      </c>
      <c r="B889" s="4" t="s">
        <v>2705</v>
      </c>
      <c r="C889" s="5">
        <v>44788</v>
      </c>
      <c r="D889" s="5">
        <v>44794</v>
      </c>
      <c r="E889" s="9">
        <f t="shared" si="13"/>
        <v>2022</v>
      </c>
      <c r="F889" s="4" t="s">
        <v>59</v>
      </c>
      <c r="G889" s="4" t="s">
        <v>2706</v>
      </c>
      <c r="H889" s="4" t="s">
        <v>2707</v>
      </c>
      <c r="I889" s="4" t="s">
        <v>28</v>
      </c>
      <c r="J889" s="4" t="s">
        <v>21</v>
      </c>
      <c r="K889" s="4" t="s">
        <v>26647</v>
      </c>
      <c r="L889" s="4" t="s">
        <v>22</v>
      </c>
      <c r="M889" s="4" t="s">
        <v>54</v>
      </c>
      <c r="N889" s="4">
        <v>1444.99</v>
      </c>
      <c r="O889" s="4">
        <v>6</v>
      </c>
      <c r="P889" s="4">
        <v>0.15</v>
      </c>
      <c r="Q889" s="4">
        <v>244.81</v>
      </c>
    </row>
    <row r="890" spans="1:17" s="4" customFormat="1" ht="12" x14ac:dyDescent="0.3">
      <c r="A890" s="4">
        <v>889</v>
      </c>
      <c r="B890" s="4" t="s">
        <v>2708</v>
      </c>
      <c r="C890" s="5">
        <v>45678</v>
      </c>
      <c r="D890" s="5">
        <v>45682</v>
      </c>
      <c r="E890" s="9">
        <f t="shared" si="13"/>
        <v>2025</v>
      </c>
      <c r="F890" s="4" t="s">
        <v>59</v>
      </c>
      <c r="G890" s="4" t="s">
        <v>2709</v>
      </c>
      <c r="H890" s="4" t="s">
        <v>2710</v>
      </c>
      <c r="I890" s="4" t="s">
        <v>67</v>
      </c>
      <c r="J890" s="4" t="s">
        <v>21</v>
      </c>
      <c r="K890" s="4" t="s">
        <v>26647</v>
      </c>
      <c r="L890" s="4" t="s">
        <v>22</v>
      </c>
      <c r="M890" s="4" t="s">
        <v>134</v>
      </c>
      <c r="N890" s="4">
        <v>800.42</v>
      </c>
      <c r="O890" s="4">
        <v>2</v>
      </c>
      <c r="P890" s="4">
        <v>0.15</v>
      </c>
      <c r="Q890" s="4">
        <v>28.88</v>
      </c>
    </row>
    <row r="891" spans="1:17" s="4" customFormat="1" ht="12" x14ac:dyDescent="0.3">
      <c r="A891" s="4">
        <v>890</v>
      </c>
      <c r="B891" s="4" t="s">
        <v>2711</v>
      </c>
      <c r="C891" s="5">
        <v>44787</v>
      </c>
      <c r="D891" s="5">
        <v>44789</v>
      </c>
      <c r="E891" s="9">
        <f t="shared" si="13"/>
        <v>2022</v>
      </c>
      <c r="F891" s="4" t="s">
        <v>39</v>
      </c>
      <c r="G891" s="4" t="s">
        <v>2712</v>
      </c>
      <c r="H891" s="4" t="s">
        <v>2713</v>
      </c>
      <c r="I891" s="4" t="s">
        <v>20</v>
      </c>
      <c r="J891" s="4" t="s">
        <v>145</v>
      </c>
      <c r="K891" s="4" t="s">
        <v>80</v>
      </c>
      <c r="L891" s="4" t="s">
        <v>29</v>
      </c>
      <c r="M891" s="4" t="s">
        <v>90</v>
      </c>
      <c r="N891" s="4">
        <v>121.66</v>
      </c>
      <c r="O891" s="4">
        <v>7</v>
      </c>
      <c r="P891" s="4">
        <v>0</v>
      </c>
      <c r="Q891" s="4">
        <v>34.14</v>
      </c>
    </row>
    <row r="892" spans="1:17" s="4" customFormat="1" ht="12" x14ac:dyDescent="0.3">
      <c r="A892" s="4">
        <v>891</v>
      </c>
      <c r="B892" s="4" t="s">
        <v>2714</v>
      </c>
      <c r="C892" s="5">
        <v>44427</v>
      </c>
      <c r="D892" s="5">
        <v>44432</v>
      </c>
      <c r="E892" s="9">
        <f t="shared" si="13"/>
        <v>2021</v>
      </c>
      <c r="F892" s="4" t="s">
        <v>25</v>
      </c>
      <c r="G892" s="4" t="s">
        <v>2715</v>
      </c>
      <c r="H892" s="4" t="s">
        <v>2716</v>
      </c>
      <c r="I892" s="4" t="s">
        <v>67</v>
      </c>
      <c r="J892" s="4" t="s">
        <v>47</v>
      </c>
      <c r="K892" s="4" t="s">
        <v>47</v>
      </c>
      <c r="L892" s="4" t="s">
        <v>22</v>
      </c>
      <c r="M892" s="4" t="s">
        <v>134</v>
      </c>
      <c r="N892" s="4">
        <v>994.28</v>
      </c>
      <c r="O892" s="4">
        <v>9</v>
      </c>
      <c r="P892" s="4">
        <v>0</v>
      </c>
      <c r="Q892" s="4">
        <v>184.01</v>
      </c>
    </row>
    <row r="893" spans="1:17" s="4" customFormat="1" ht="12" x14ac:dyDescent="0.3">
      <c r="A893" s="4">
        <v>892</v>
      </c>
      <c r="B893" s="4" t="s">
        <v>2717</v>
      </c>
      <c r="C893" s="5">
        <v>44448</v>
      </c>
      <c r="D893" s="5">
        <v>44453</v>
      </c>
      <c r="E893" s="9">
        <f t="shared" si="13"/>
        <v>2021</v>
      </c>
      <c r="F893" s="4" t="s">
        <v>25</v>
      </c>
      <c r="G893" s="4" t="s">
        <v>2718</v>
      </c>
      <c r="H893" s="4" t="s">
        <v>2719</v>
      </c>
      <c r="I893" s="4" t="s">
        <v>28</v>
      </c>
      <c r="J893" s="4" t="s">
        <v>52</v>
      </c>
      <c r="K893" s="4" t="s">
        <v>53</v>
      </c>
      <c r="L893" s="4" t="s">
        <v>22</v>
      </c>
      <c r="M893" s="4" t="s">
        <v>75</v>
      </c>
      <c r="N893" s="4">
        <v>749.2</v>
      </c>
      <c r="O893" s="4">
        <v>9</v>
      </c>
      <c r="P893" s="4">
        <v>0.1</v>
      </c>
      <c r="Q893" s="4">
        <v>158</v>
      </c>
    </row>
    <row r="894" spans="1:17" s="4" customFormat="1" ht="12" x14ac:dyDescent="0.3">
      <c r="A894" s="4">
        <v>893</v>
      </c>
      <c r="B894" s="4" t="s">
        <v>2720</v>
      </c>
      <c r="C894" s="5">
        <v>44400</v>
      </c>
      <c r="D894" s="5">
        <v>44402</v>
      </c>
      <c r="E894" s="9">
        <f t="shared" si="13"/>
        <v>2021</v>
      </c>
      <c r="F894" s="4" t="s">
        <v>25</v>
      </c>
      <c r="G894" s="4" t="s">
        <v>2721</v>
      </c>
      <c r="H894" s="4" t="s">
        <v>2722</v>
      </c>
      <c r="I894" s="4" t="s">
        <v>20</v>
      </c>
      <c r="J894" s="4" t="s">
        <v>42</v>
      </c>
      <c r="K894" s="4" t="s">
        <v>43</v>
      </c>
      <c r="L894" s="4" t="s">
        <v>22</v>
      </c>
      <c r="M894" s="4" t="s">
        <v>54</v>
      </c>
      <c r="N894" s="4">
        <v>133.72999999999999</v>
      </c>
      <c r="O894" s="4">
        <v>3</v>
      </c>
      <c r="P894" s="4">
        <v>0.2</v>
      </c>
      <c r="Q894" s="4">
        <v>22.15</v>
      </c>
    </row>
    <row r="895" spans="1:17" s="4" customFormat="1" ht="12" x14ac:dyDescent="0.3">
      <c r="A895" s="4">
        <v>894</v>
      </c>
      <c r="B895" s="4" t="s">
        <v>2723</v>
      </c>
      <c r="C895" s="5">
        <v>45604</v>
      </c>
      <c r="D895" s="5">
        <v>45611</v>
      </c>
      <c r="E895" s="9">
        <f t="shared" si="13"/>
        <v>2024</v>
      </c>
      <c r="F895" s="4" t="s">
        <v>17</v>
      </c>
      <c r="G895" s="4" t="s">
        <v>2724</v>
      </c>
      <c r="H895" s="4" t="s">
        <v>2725</v>
      </c>
      <c r="I895" s="4" t="s">
        <v>20</v>
      </c>
      <c r="J895" s="4" t="s">
        <v>47</v>
      </c>
      <c r="K895" s="4" t="s">
        <v>47</v>
      </c>
      <c r="L895" s="4" t="s">
        <v>29</v>
      </c>
      <c r="M895" s="4" t="s">
        <v>30</v>
      </c>
      <c r="N895" s="4">
        <v>656.57</v>
      </c>
      <c r="O895" s="4">
        <v>1</v>
      </c>
      <c r="P895" s="4">
        <v>0.1</v>
      </c>
      <c r="Q895" s="4">
        <v>165.3</v>
      </c>
    </row>
    <row r="896" spans="1:17" s="4" customFormat="1" ht="12" x14ac:dyDescent="0.3">
      <c r="A896" s="4">
        <v>895</v>
      </c>
      <c r="B896" s="4" t="s">
        <v>2726</v>
      </c>
      <c r="C896" s="5">
        <v>44656</v>
      </c>
      <c r="D896" s="5">
        <v>44658</v>
      </c>
      <c r="E896" s="9">
        <f t="shared" si="13"/>
        <v>2022</v>
      </c>
      <c r="F896" s="4" t="s">
        <v>25</v>
      </c>
      <c r="G896" s="4" t="s">
        <v>2727</v>
      </c>
      <c r="H896" s="4" t="s">
        <v>2728</v>
      </c>
      <c r="I896" s="4" t="s">
        <v>67</v>
      </c>
      <c r="J896" s="4" t="s">
        <v>21</v>
      </c>
      <c r="K896" s="4" t="s">
        <v>26647</v>
      </c>
      <c r="L896" s="4" t="s">
        <v>29</v>
      </c>
      <c r="M896" s="4" t="s">
        <v>48</v>
      </c>
      <c r="N896" s="4">
        <v>571.5</v>
      </c>
      <c r="O896" s="4">
        <v>1</v>
      </c>
      <c r="P896" s="4">
        <v>0.1</v>
      </c>
      <c r="Q896" s="4">
        <v>78</v>
      </c>
    </row>
    <row r="897" spans="1:17" s="4" customFormat="1" ht="12" x14ac:dyDescent="0.3">
      <c r="A897" s="4">
        <v>896</v>
      </c>
      <c r="B897" s="4" t="s">
        <v>2729</v>
      </c>
      <c r="C897" s="5">
        <v>44492</v>
      </c>
      <c r="D897" s="5">
        <v>44497</v>
      </c>
      <c r="E897" s="9">
        <f t="shared" si="13"/>
        <v>2021</v>
      </c>
      <c r="F897" s="4" t="s">
        <v>59</v>
      </c>
      <c r="G897" s="4" t="s">
        <v>2730</v>
      </c>
      <c r="H897" s="4" t="s">
        <v>2731</v>
      </c>
      <c r="I897" s="4" t="s">
        <v>67</v>
      </c>
      <c r="J897" s="4" t="s">
        <v>21</v>
      </c>
      <c r="K897" s="4" t="s">
        <v>26647</v>
      </c>
      <c r="L897" s="4" t="s">
        <v>22</v>
      </c>
      <c r="M897" s="4" t="s">
        <v>134</v>
      </c>
      <c r="N897" s="4">
        <v>403.67</v>
      </c>
      <c r="O897" s="4">
        <v>7</v>
      </c>
      <c r="P897" s="4">
        <v>0</v>
      </c>
      <c r="Q897" s="4">
        <v>100.85</v>
      </c>
    </row>
    <row r="898" spans="1:17" s="4" customFormat="1" ht="12" x14ac:dyDescent="0.3">
      <c r="A898" s="4">
        <v>897</v>
      </c>
      <c r="B898" s="4" t="s">
        <v>2732</v>
      </c>
      <c r="C898" s="5">
        <v>45485</v>
      </c>
      <c r="D898" s="5">
        <v>45486</v>
      </c>
      <c r="E898" s="9">
        <f t="shared" ref="E898:E961" si="14">YEAR(D898)</f>
        <v>2024</v>
      </c>
      <c r="F898" s="4" t="s">
        <v>17</v>
      </c>
      <c r="G898" s="4" t="s">
        <v>2733</v>
      </c>
      <c r="H898" s="4" t="s">
        <v>2734</v>
      </c>
      <c r="I898" s="4" t="s">
        <v>67</v>
      </c>
      <c r="J898" s="4" t="s">
        <v>52</v>
      </c>
      <c r="K898" s="4" t="s">
        <v>53</v>
      </c>
      <c r="L898" s="4" t="s">
        <v>36</v>
      </c>
      <c r="M898" s="4" t="s">
        <v>37</v>
      </c>
      <c r="N898" s="4">
        <v>1028.43</v>
      </c>
      <c r="O898" s="4">
        <v>3</v>
      </c>
      <c r="P898" s="4">
        <v>0.15</v>
      </c>
      <c r="Q898" s="4">
        <v>45.41</v>
      </c>
    </row>
    <row r="899" spans="1:17" s="4" customFormat="1" ht="12" x14ac:dyDescent="0.3">
      <c r="A899" s="4">
        <v>898</v>
      </c>
      <c r="B899" s="4" t="s">
        <v>2735</v>
      </c>
      <c r="C899" s="5">
        <v>45646</v>
      </c>
      <c r="D899" s="5">
        <v>45651</v>
      </c>
      <c r="E899" s="9">
        <f t="shared" si="14"/>
        <v>2024</v>
      </c>
      <c r="F899" s="4" t="s">
        <v>59</v>
      </c>
      <c r="G899" s="4" t="s">
        <v>2736</v>
      </c>
      <c r="H899" s="4" t="s">
        <v>2737</v>
      </c>
      <c r="I899" s="4" t="s">
        <v>20</v>
      </c>
      <c r="J899" s="4" t="s">
        <v>52</v>
      </c>
      <c r="K899" s="4" t="s">
        <v>53</v>
      </c>
      <c r="L899" s="4" t="s">
        <v>36</v>
      </c>
      <c r="M899" s="4" t="s">
        <v>71</v>
      </c>
      <c r="N899" s="4">
        <v>1493.51</v>
      </c>
      <c r="O899" s="4">
        <v>9</v>
      </c>
      <c r="P899" s="4">
        <v>0.1</v>
      </c>
      <c r="Q899" s="4">
        <v>174.93</v>
      </c>
    </row>
    <row r="900" spans="1:17" s="4" customFormat="1" ht="12" x14ac:dyDescent="0.3">
      <c r="A900" s="4">
        <v>899</v>
      </c>
      <c r="B900" s="4" t="s">
        <v>2738</v>
      </c>
      <c r="C900" s="5">
        <v>44515</v>
      </c>
      <c r="D900" s="5">
        <v>44519</v>
      </c>
      <c r="E900" s="9">
        <f t="shared" si="14"/>
        <v>2021</v>
      </c>
      <c r="F900" s="4" t="s">
        <v>17</v>
      </c>
      <c r="G900" s="4" t="s">
        <v>2739</v>
      </c>
      <c r="H900" s="4" t="s">
        <v>2740</v>
      </c>
      <c r="I900" s="4" t="s">
        <v>67</v>
      </c>
      <c r="J900" s="4" t="s">
        <v>34</v>
      </c>
      <c r="K900" s="4" t="s">
        <v>35</v>
      </c>
      <c r="L900" s="4" t="s">
        <v>29</v>
      </c>
      <c r="M900" s="4" t="s">
        <v>90</v>
      </c>
      <c r="N900" s="4">
        <v>948.07</v>
      </c>
      <c r="O900" s="4">
        <v>1</v>
      </c>
      <c r="P900" s="4">
        <v>0.2</v>
      </c>
      <c r="Q900" s="4">
        <v>26.51</v>
      </c>
    </row>
    <row r="901" spans="1:17" s="4" customFormat="1" ht="12" x14ac:dyDescent="0.3">
      <c r="A901" s="4">
        <v>900</v>
      </c>
      <c r="B901" s="4" t="s">
        <v>2741</v>
      </c>
      <c r="C901" s="5">
        <v>45293</v>
      </c>
      <c r="D901" s="5">
        <v>45294</v>
      </c>
      <c r="E901" s="9">
        <f t="shared" si="14"/>
        <v>2024</v>
      </c>
      <c r="F901" s="4" t="s">
        <v>25</v>
      </c>
      <c r="G901" s="4" t="s">
        <v>2742</v>
      </c>
      <c r="H901" s="4" t="s">
        <v>2743</v>
      </c>
      <c r="I901" s="4" t="s">
        <v>67</v>
      </c>
      <c r="J901" s="4" t="s">
        <v>62</v>
      </c>
      <c r="K901" s="4" t="s">
        <v>63</v>
      </c>
      <c r="L901" s="4" t="s">
        <v>22</v>
      </c>
      <c r="M901" s="4" t="s">
        <v>134</v>
      </c>
      <c r="N901" s="4">
        <v>1340.52</v>
      </c>
      <c r="O901" s="4">
        <v>9</v>
      </c>
      <c r="P901" s="4">
        <v>0.15</v>
      </c>
      <c r="Q901" s="4">
        <v>4.6500000000000004</v>
      </c>
    </row>
    <row r="902" spans="1:17" s="4" customFormat="1" ht="12" x14ac:dyDescent="0.3">
      <c r="A902" s="4">
        <v>901</v>
      </c>
      <c r="B902" s="4" t="s">
        <v>2744</v>
      </c>
      <c r="C902" s="5">
        <v>45683</v>
      </c>
      <c r="D902" s="5">
        <v>45687</v>
      </c>
      <c r="E902" s="9">
        <f t="shared" si="14"/>
        <v>2025</v>
      </c>
      <c r="F902" s="4" t="s">
        <v>39</v>
      </c>
      <c r="G902" s="4" t="s">
        <v>2745</v>
      </c>
      <c r="H902" s="4" t="s">
        <v>2746</v>
      </c>
      <c r="I902" s="4" t="s">
        <v>28</v>
      </c>
      <c r="J902" s="4" t="s">
        <v>34</v>
      </c>
      <c r="K902" s="4" t="s">
        <v>35</v>
      </c>
      <c r="L902" s="4" t="s">
        <v>22</v>
      </c>
      <c r="M902" s="4" t="s">
        <v>75</v>
      </c>
      <c r="N902" s="4">
        <v>1000.12</v>
      </c>
      <c r="O902" s="4">
        <v>2</v>
      </c>
      <c r="P902" s="4">
        <v>0.2</v>
      </c>
      <c r="Q902" s="4">
        <v>2.86</v>
      </c>
    </row>
    <row r="903" spans="1:17" s="4" customFormat="1" ht="12" x14ac:dyDescent="0.3">
      <c r="A903" s="4">
        <v>902</v>
      </c>
      <c r="B903" s="4" t="s">
        <v>2747</v>
      </c>
      <c r="C903" s="5">
        <v>44522</v>
      </c>
      <c r="D903" s="5">
        <v>44524</v>
      </c>
      <c r="E903" s="9">
        <f t="shared" si="14"/>
        <v>2021</v>
      </c>
      <c r="F903" s="4" t="s">
        <v>25</v>
      </c>
      <c r="G903" s="4" t="s">
        <v>2748</v>
      </c>
      <c r="H903" s="4" t="s">
        <v>2749</v>
      </c>
      <c r="I903" s="4" t="s">
        <v>28</v>
      </c>
      <c r="J903" s="4" t="s">
        <v>42</v>
      </c>
      <c r="K903" s="4" t="s">
        <v>43</v>
      </c>
      <c r="L903" s="4" t="s">
        <v>29</v>
      </c>
      <c r="M903" s="4" t="s">
        <v>30</v>
      </c>
      <c r="N903" s="4">
        <v>84.98</v>
      </c>
      <c r="O903" s="4">
        <v>2</v>
      </c>
      <c r="P903" s="4">
        <v>0.15</v>
      </c>
      <c r="Q903" s="4">
        <v>16.62</v>
      </c>
    </row>
    <row r="904" spans="1:17" s="4" customFormat="1" ht="12" x14ac:dyDescent="0.3">
      <c r="A904" s="4">
        <v>903</v>
      </c>
      <c r="B904" s="4" t="s">
        <v>2750</v>
      </c>
      <c r="C904" s="5">
        <v>45817</v>
      </c>
      <c r="D904" s="5">
        <v>45818</v>
      </c>
      <c r="E904" s="9">
        <f t="shared" si="14"/>
        <v>2025</v>
      </c>
      <c r="F904" s="4" t="s">
        <v>59</v>
      </c>
      <c r="G904" s="4" t="s">
        <v>2751</v>
      </c>
      <c r="H904" s="4" t="s">
        <v>2752</v>
      </c>
      <c r="I904" s="4" t="s">
        <v>20</v>
      </c>
      <c r="J904" s="4" t="s">
        <v>79</v>
      </c>
      <c r="K904" s="4" t="s">
        <v>80</v>
      </c>
      <c r="L904" s="4" t="s">
        <v>22</v>
      </c>
      <c r="M904" s="4" t="s">
        <v>54</v>
      </c>
      <c r="N904" s="4">
        <v>56.13</v>
      </c>
      <c r="O904" s="4">
        <v>6</v>
      </c>
      <c r="P904" s="4">
        <v>0.1</v>
      </c>
      <c r="Q904" s="4">
        <v>11.7</v>
      </c>
    </row>
    <row r="905" spans="1:17" s="4" customFormat="1" ht="12" x14ac:dyDescent="0.3">
      <c r="A905" s="4">
        <v>904</v>
      </c>
      <c r="B905" s="4" t="s">
        <v>2753</v>
      </c>
      <c r="C905" s="5">
        <v>45667</v>
      </c>
      <c r="D905" s="5">
        <v>45674</v>
      </c>
      <c r="E905" s="9">
        <f t="shared" si="14"/>
        <v>2025</v>
      </c>
      <c r="F905" s="4" t="s">
        <v>59</v>
      </c>
      <c r="G905" s="4" t="s">
        <v>2754</v>
      </c>
      <c r="H905" s="4" t="s">
        <v>2755</v>
      </c>
      <c r="I905" s="4" t="s">
        <v>20</v>
      </c>
      <c r="J905" s="4" t="s">
        <v>47</v>
      </c>
      <c r="K905" s="4" t="s">
        <v>47</v>
      </c>
      <c r="L905" s="4" t="s">
        <v>22</v>
      </c>
      <c r="M905" s="4" t="s">
        <v>54</v>
      </c>
      <c r="N905" s="4">
        <v>1324.75</v>
      </c>
      <c r="O905" s="4">
        <v>6</v>
      </c>
      <c r="P905" s="4">
        <v>0.2</v>
      </c>
      <c r="Q905" s="4">
        <v>109.25</v>
      </c>
    </row>
    <row r="906" spans="1:17" s="4" customFormat="1" ht="12" x14ac:dyDescent="0.3">
      <c r="A906" s="4">
        <v>905</v>
      </c>
      <c r="B906" s="4" t="s">
        <v>2756</v>
      </c>
      <c r="C906" s="5">
        <v>45498</v>
      </c>
      <c r="D906" s="5">
        <v>45502</v>
      </c>
      <c r="E906" s="9">
        <f t="shared" si="14"/>
        <v>2024</v>
      </c>
      <c r="F906" s="4" t="s">
        <v>59</v>
      </c>
      <c r="G906" s="4" t="s">
        <v>2757</v>
      </c>
      <c r="H906" s="4" t="s">
        <v>2758</v>
      </c>
      <c r="I906" s="4" t="s">
        <v>28</v>
      </c>
      <c r="J906" s="4" t="s">
        <v>145</v>
      </c>
      <c r="K906" s="4" t="s">
        <v>80</v>
      </c>
      <c r="L906" s="4" t="s">
        <v>29</v>
      </c>
      <c r="M906" s="4" t="s">
        <v>90</v>
      </c>
      <c r="N906" s="4">
        <v>317</v>
      </c>
      <c r="O906" s="4">
        <v>2</v>
      </c>
      <c r="P906" s="4">
        <v>0.1</v>
      </c>
      <c r="Q906" s="4">
        <v>53.32</v>
      </c>
    </row>
    <row r="907" spans="1:17" s="4" customFormat="1" ht="12" x14ac:dyDescent="0.3">
      <c r="A907" s="4">
        <v>906</v>
      </c>
      <c r="B907" s="4" t="s">
        <v>2759</v>
      </c>
      <c r="C907" s="5">
        <v>44967</v>
      </c>
      <c r="D907" s="5">
        <v>44970</v>
      </c>
      <c r="E907" s="9">
        <f t="shared" si="14"/>
        <v>2023</v>
      </c>
      <c r="F907" s="4" t="s">
        <v>17</v>
      </c>
      <c r="G907" s="4" t="s">
        <v>2760</v>
      </c>
      <c r="H907" s="4" t="s">
        <v>2761</v>
      </c>
      <c r="I907" s="4" t="s">
        <v>20</v>
      </c>
      <c r="J907" s="4" t="s">
        <v>21</v>
      </c>
      <c r="K907" s="4" t="s">
        <v>26647</v>
      </c>
      <c r="L907" s="4" t="s">
        <v>29</v>
      </c>
      <c r="M907" s="4" t="s">
        <v>30</v>
      </c>
      <c r="N907" s="4">
        <v>470.08</v>
      </c>
      <c r="O907" s="4">
        <v>3</v>
      </c>
      <c r="P907" s="4">
        <v>0.1</v>
      </c>
      <c r="Q907" s="4">
        <v>9.36</v>
      </c>
    </row>
    <row r="908" spans="1:17" s="4" customFormat="1" ht="12" x14ac:dyDescent="0.3">
      <c r="A908" s="4">
        <v>907</v>
      </c>
      <c r="B908" s="4" t="s">
        <v>2762</v>
      </c>
      <c r="C908" s="5">
        <v>44503</v>
      </c>
      <c r="D908" s="5">
        <v>44510</v>
      </c>
      <c r="E908" s="9">
        <f t="shared" si="14"/>
        <v>2021</v>
      </c>
      <c r="F908" s="4" t="s">
        <v>59</v>
      </c>
      <c r="G908" s="4" t="s">
        <v>2763</v>
      </c>
      <c r="H908" s="4" t="s">
        <v>2764</v>
      </c>
      <c r="I908" s="4" t="s">
        <v>67</v>
      </c>
      <c r="J908" s="4" t="s">
        <v>21</v>
      </c>
      <c r="K908" s="4" t="s">
        <v>26647</v>
      </c>
      <c r="L908" s="4" t="s">
        <v>22</v>
      </c>
      <c r="M908" s="4" t="s">
        <v>54</v>
      </c>
      <c r="N908" s="4">
        <v>1085.5999999999999</v>
      </c>
      <c r="O908" s="4">
        <v>8</v>
      </c>
      <c r="P908" s="4">
        <v>0.1</v>
      </c>
      <c r="Q908" s="4">
        <v>226.09</v>
      </c>
    </row>
    <row r="909" spans="1:17" s="4" customFormat="1" ht="12" x14ac:dyDescent="0.3">
      <c r="A909" s="4">
        <v>908</v>
      </c>
      <c r="B909" s="4" t="s">
        <v>2765</v>
      </c>
      <c r="C909" s="5">
        <v>45453</v>
      </c>
      <c r="D909" s="5">
        <v>45456</v>
      </c>
      <c r="E909" s="9">
        <f t="shared" si="14"/>
        <v>2024</v>
      </c>
      <c r="F909" s="4" t="s">
        <v>25</v>
      </c>
      <c r="G909" s="4" t="s">
        <v>2766</v>
      </c>
      <c r="H909" s="4" t="s">
        <v>2767</v>
      </c>
      <c r="I909" s="4" t="s">
        <v>67</v>
      </c>
      <c r="J909" s="4" t="s">
        <v>34</v>
      </c>
      <c r="K909" s="4" t="s">
        <v>35</v>
      </c>
      <c r="L909" s="4" t="s">
        <v>22</v>
      </c>
      <c r="M909" s="4" t="s">
        <v>75</v>
      </c>
      <c r="N909" s="4">
        <v>103.83</v>
      </c>
      <c r="O909" s="4">
        <v>3</v>
      </c>
      <c r="P909" s="4">
        <v>0</v>
      </c>
      <c r="Q909" s="4">
        <v>9.7100000000000009</v>
      </c>
    </row>
    <row r="910" spans="1:17" s="4" customFormat="1" ht="12" x14ac:dyDescent="0.3">
      <c r="A910" s="4">
        <v>909</v>
      </c>
      <c r="B910" s="4" t="s">
        <v>2768</v>
      </c>
      <c r="C910" s="5">
        <v>44566</v>
      </c>
      <c r="D910" s="5">
        <v>44569</v>
      </c>
      <c r="E910" s="9">
        <f t="shared" si="14"/>
        <v>2022</v>
      </c>
      <c r="F910" s="4" t="s">
        <v>59</v>
      </c>
      <c r="G910" s="4" t="s">
        <v>2769</v>
      </c>
      <c r="H910" s="4" t="s">
        <v>2770</v>
      </c>
      <c r="I910" s="4" t="s">
        <v>67</v>
      </c>
      <c r="J910" s="4" t="s">
        <v>47</v>
      </c>
      <c r="K910" s="4" t="s">
        <v>47</v>
      </c>
      <c r="L910" s="4" t="s">
        <v>29</v>
      </c>
      <c r="M910" s="4" t="s">
        <v>107</v>
      </c>
      <c r="N910" s="4">
        <v>1145.94</v>
      </c>
      <c r="O910" s="4">
        <v>9</v>
      </c>
      <c r="P910" s="4">
        <v>0.1</v>
      </c>
      <c r="Q910" s="4">
        <v>295.87</v>
      </c>
    </row>
    <row r="911" spans="1:17" s="4" customFormat="1" ht="12" x14ac:dyDescent="0.3">
      <c r="A911" s="4">
        <v>910</v>
      </c>
      <c r="B911" s="4" t="s">
        <v>2771</v>
      </c>
      <c r="C911" s="5">
        <v>44870</v>
      </c>
      <c r="D911" s="5">
        <v>44872</v>
      </c>
      <c r="E911" s="9">
        <f t="shared" si="14"/>
        <v>2022</v>
      </c>
      <c r="F911" s="4" t="s">
        <v>25</v>
      </c>
      <c r="G911" s="4" t="s">
        <v>2772</v>
      </c>
      <c r="H911" s="4" t="s">
        <v>2773</v>
      </c>
      <c r="I911" s="4" t="s">
        <v>20</v>
      </c>
      <c r="J911" s="4" t="s">
        <v>52</v>
      </c>
      <c r="K911" s="4" t="s">
        <v>53</v>
      </c>
      <c r="L911" s="4" t="s">
        <v>29</v>
      </c>
      <c r="M911" s="4" t="s">
        <v>90</v>
      </c>
      <c r="N911" s="4">
        <v>99.52</v>
      </c>
      <c r="O911" s="4">
        <v>9</v>
      </c>
      <c r="P911" s="4">
        <v>0.2</v>
      </c>
      <c r="Q911" s="4">
        <v>19.05</v>
      </c>
    </row>
    <row r="912" spans="1:17" s="4" customFormat="1" ht="12" x14ac:dyDescent="0.3">
      <c r="A912" s="4">
        <v>911</v>
      </c>
      <c r="B912" s="4" t="s">
        <v>2774</v>
      </c>
      <c r="C912" s="5">
        <v>44486</v>
      </c>
      <c r="D912" s="5">
        <v>44491</v>
      </c>
      <c r="E912" s="9">
        <f t="shared" si="14"/>
        <v>2021</v>
      </c>
      <c r="F912" s="4" t="s">
        <v>17</v>
      </c>
      <c r="G912" s="4" t="s">
        <v>2775</v>
      </c>
      <c r="H912" s="4" t="s">
        <v>2776</v>
      </c>
      <c r="I912" s="4" t="s">
        <v>67</v>
      </c>
      <c r="J912" s="4" t="s">
        <v>34</v>
      </c>
      <c r="K912" s="4" t="s">
        <v>35</v>
      </c>
      <c r="L912" s="4" t="s">
        <v>36</v>
      </c>
      <c r="M912" s="4" t="s">
        <v>138</v>
      </c>
      <c r="N912" s="4">
        <v>593.71</v>
      </c>
      <c r="O912" s="4">
        <v>5</v>
      </c>
      <c r="P912" s="4">
        <v>0.2</v>
      </c>
      <c r="Q912" s="4">
        <v>88.04</v>
      </c>
    </row>
    <row r="913" spans="1:17" s="4" customFormat="1" ht="12" x14ac:dyDescent="0.3">
      <c r="A913" s="4">
        <v>912</v>
      </c>
      <c r="B913" s="4" t="s">
        <v>2777</v>
      </c>
      <c r="C913" s="5">
        <v>45691</v>
      </c>
      <c r="D913" s="5">
        <v>45697</v>
      </c>
      <c r="E913" s="9">
        <f t="shared" si="14"/>
        <v>2025</v>
      </c>
      <c r="F913" s="4" t="s">
        <v>17</v>
      </c>
      <c r="G913" s="4" t="s">
        <v>2778</v>
      </c>
      <c r="H913" s="4" t="s">
        <v>2779</v>
      </c>
      <c r="I913" s="4" t="s">
        <v>67</v>
      </c>
      <c r="J913" s="4" t="s">
        <v>34</v>
      </c>
      <c r="K913" s="4" t="s">
        <v>35</v>
      </c>
      <c r="L913" s="4" t="s">
        <v>29</v>
      </c>
      <c r="M913" s="4" t="s">
        <v>48</v>
      </c>
      <c r="N913" s="4">
        <v>1377.05</v>
      </c>
      <c r="O913" s="4">
        <v>1</v>
      </c>
      <c r="P913" s="4">
        <v>0.15</v>
      </c>
      <c r="Q913" s="4">
        <v>323.44</v>
      </c>
    </row>
    <row r="914" spans="1:17" s="4" customFormat="1" ht="12" x14ac:dyDescent="0.3">
      <c r="A914" s="4">
        <v>913</v>
      </c>
      <c r="B914" s="4" t="s">
        <v>2780</v>
      </c>
      <c r="C914" s="5">
        <v>44791</v>
      </c>
      <c r="D914" s="5">
        <v>44798</v>
      </c>
      <c r="E914" s="9">
        <f t="shared" si="14"/>
        <v>2022</v>
      </c>
      <c r="F914" s="4" t="s">
        <v>59</v>
      </c>
      <c r="G914" s="4" t="s">
        <v>2781</v>
      </c>
      <c r="H914" s="4" t="s">
        <v>2782</v>
      </c>
      <c r="I914" s="4" t="s">
        <v>67</v>
      </c>
      <c r="J914" s="4" t="s">
        <v>34</v>
      </c>
      <c r="K914" s="4" t="s">
        <v>35</v>
      </c>
      <c r="L914" s="4" t="s">
        <v>36</v>
      </c>
      <c r="M914" s="4" t="s">
        <v>71</v>
      </c>
      <c r="N914" s="4">
        <v>376.78</v>
      </c>
      <c r="O914" s="4">
        <v>6</v>
      </c>
      <c r="P914" s="4">
        <v>0.15</v>
      </c>
      <c r="Q914" s="4">
        <v>68.41</v>
      </c>
    </row>
    <row r="915" spans="1:17" s="4" customFormat="1" ht="12" x14ac:dyDescent="0.3">
      <c r="A915" s="4">
        <v>914</v>
      </c>
      <c r="B915" s="4" t="s">
        <v>2783</v>
      </c>
      <c r="C915" s="5">
        <v>45817</v>
      </c>
      <c r="D915" s="5">
        <v>45820</v>
      </c>
      <c r="E915" s="9">
        <f t="shared" si="14"/>
        <v>2025</v>
      </c>
      <c r="F915" s="4" t="s">
        <v>39</v>
      </c>
      <c r="G915" s="4" t="s">
        <v>2784</v>
      </c>
      <c r="H915" s="4" t="s">
        <v>2785</v>
      </c>
      <c r="I915" s="4" t="s">
        <v>20</v>
      </c>
      <c r="J915" s="4" t="s">
        <v>52</v>
      </c>
      <c r="K915" s="4" t="s">
        <v>53</v>
      </c>
      <c r="L915" s="4" t="s">
        <v>22</v>
      </c>
      <c r="M915" s="4" t="s">
        <v>23</v>
      </c>
      <c r="N915" s="4">
        <v>554.67999999999995</v>
      </c>
      <c r="O915" s="4">
        <v>10</v>
      </c>
      <c r="P915" s="4">
        <v>0</v>
      </c>
      <c r="Q915" s="4">
        <v>85.59</v>
      </c>
    </row>
    <row r="916" spans="1:17" s="4" customFormat="1" ht="12" x14ac:dyDescent="0.3">
      <c r="A916" s="4">
        <v>915</v>
      </c>
      <c r="B916" s="4" t="s">
        <v>2786</v>
      </c>
      <c r="C916" s="5">
        <v>45778</v>
      </c>
      <c r="D916" s="5">
        <v>45783</v>
      </c>
      <c r="E916" s="9">
        <f t="shared" si="14"/>
        <v>2025</v>
      </c>
      <c r="F916" s="4" t="s">
        <v>59</v>
      </c>
      <c r="G916" s="4" t="s">
        <v>2787</v>
      </c>
      <c r="H916" s="4" t="s">
        <v>2788</v>
      </c>
      <c r="I916" s="4" t="s">
        <v>67</v>
      </c>
      <c r="J916" s="4" t="s">
        <v>34</v>
      </c>
      <c r="K916" s="4" t="s">
        <v>35</v>
      </c>
      <c r="L916" s="4" t="s">
        <v>36</v>
      </c>
      <c r="M916" s="4" t="s">
        <v>37</v>
      </c>
      <c r="N916" s="4">
        <v>1240.53</v>
      </c>
      <c r="O916" s="4">
        <v>7</v>
      </c>
      <c r="P916" s="4">
        <v>0.1</v>
      </c>
      <c r="Q916" s="4">
        <v>212.97</v>
      </c>
    </row>
    <row r="917" spans="1:17" s="4" customFormat="1" ht="12" x14ac:dyDescent="0.3">
      <c r="A917" s="4">
        <v>916</v>
      </c>
      <c r="B917" s="4" t="s">
        <v>2789</v>
      </c>
      <c r="C917" s="5">
        <v>45284</v>
      </c>
      <c r="D917" s="5">
        <v>45288</v>
      </c>
      <c r="E917" s="9">
        <f t="shared" si="14"/>
        <v>2023</v>
      </c>
      <c r="F917" s="4" t="s">
        <v>39</v>
      </c>
      <c r="G917" s="4" t="s">
        <v>2790</v>
      </c>
      <c r="H917" s="4" t="s">
        <v>2791</v>
      </c>
      <c r="I917" s="4" t="s">
        <v>28</v>
      </c>
      <c r="J917" s="4" t="s">
        <v>79</v>
      </c>
      <c r="K917" s="4" t="s">
        <v>80</v>
      </c>
      <c r="L917" s="4" t="s">
        <v>29</v>
      </c>
      <c r="M917" s="4" t="s">
        <v>90</v>
      </c>
      <c r="N917" s="4">
        <v>864.88</v>
      </c>
      <c r="O917" s="4">
        <v>7</v>
      </c>
      <c r="P917" s="4">
        <v>0.15</v>
      </c>
      <c r="Q917" s="4">
        <v>94.02</v>
      </c>
    </row>
    <row r="918" spans="1:17" s="4" customFormat="1" ht="12" x14ac:dyDescent="0.3">
      <c r="A918" s="4">
        <v>917</v>
      </c>
      <c r="B918" s="4" t="s">
        <v>2792</v>
      </c>
      <c r="C918" s="5">
        <v>44805</v>
      </c>
      <c r="D918" s="5">
        <v>44811</v>
      </c>
      <c r="E918" s="9">
        <f t="shared" si="14"/>
        <v>2022</v>
      </c>
      <c r="F918" s="4" t="s">
        <v>59</v>
      </c>
      <c r="G918" s="4" t="s">
        <v>2793</v>
      </c>
      <c r="H918" s="4" t="s">
        <v>2794</v>
      </c>
      <c r="I918" s="4" t="s">
        <v>67</v>
      </c>
      <c r="J918" s="4" t="s">
        <v>79</v>
      </c>
      <c r="K918" s="4" t="s">
        <v>80</v>
      </c>
      <c r="L918" s="4" t="s">
        <v>36</v>
      </c>
      <c r="M918" s="4" t="s">
        <v>118</v>
      </c>
      <c r="N918" s="4">
        <v>1487.25</v>
      </c>
      <c r="O918" s="4">
        <v>1</v>
      </c>
      <c r="P918" s="4">
        <v>0.1</v>
      </c>
      <c r="Q918" s="4">
        <v>170.66</v>
      </c>
    </row>
    <row r="919" spans="1:17" s="4" customFormat="1" ht="12" x14ac:dyDescent="0.3">
      <c r="A919" s="4">
        <v>918</v>
      </c>
      <c r="B919" s="4" t="s">
        <v>2795</v>
      </c>
      <c r="C919" s="5">
        <v>45489</v>
      </c>
      <c r="D919" s="5">
        <v>45491</v>
      </c>
      <c r="E919" s="9">
        <f t="shared" si="14"/>
        <v>2024</v>
      </c>
      <c r="F919" s="4" t="s">
        <v>39</v>
      </c>
      <c r="G919" s="4" t="s">
        <v>2796</v>
      </c>
      <c r="H919" s="4" t="s">
        <v>2797</v>
      </c>
      <c r="I919" s="4" t="s">
        <v>20</v>
      </c>
      <c r="J919" s="4" t="s">
        <v>111</v>
      </c>
      <c r="K919" s="4" t="s">
        <v>111</v>
      </c>
      <c r="L919" s="4" t="s">
        <v>22</v>
      </c>
      <c r="M919" s="4" t="s">
        <v>75</v>
      </c>
      <c r="N919" s="4">
        <v>1170.56</v>
      </c>
      <c r="O919" s="4">
        <v>5</v>
      </c>
      <c r="P919" s="4">
        <v>0</v>
      </c>
      <c r="Q919" s="4">
        <v>266.93</v>
      </c>
    </row>
    <row r="920" spans="1:17" s="4" customFormat="1" ht="12" x14ac:dyDescent="0.3">
      <c r="A920" s="4">
        <v>919</v>
      </c>
      <c r="B920" s="4" t="s">
        <v>2798</v>
      </c>
      <c r="C920" s="5">
        <v>44746</v>
      </c>
      <c r="D920" s="5">
        <v>44753</v>
      </c>
      <c r="E920" s="9">
        <f t="shared" si="14"/>
        <v>2022</v>
      </c>
      <c r="F920" s="4" t="s">
        <v>17</v>
      </c>
      <c r="G920" s="4" t="s">
        <v>2799</v>
      </c>
      <c r="H920" s="4" t="s">
        <v>2800</v>
      </c>
      <c r="I920" s="4" t="s">
        <v>28</v>
      </c>
      <c r="J920" s="4" t="s">
        <v>79</v>
      </c>
      <c r="K920" s="4" t="s">
        <v>80</v>
      </c>
      <c r="L920" s="4" t="s">
        <v>29</v>
      </c>
      <c r="M920" s="4" t="s">
        <v>30</v>
      </c>
      <c r="N920" s="4">
        <v>1239.9100000000001</v>
      </c>
      <c r="O920" s="4">
        <v>6</v>
      </c>
      <c r="P920" s="4">
        <v>0.2</v>
      </c>
      <c r="Q920" s="4">
        <v>126.6</v>
      </c>
    </row>
    <row r="921" spans="1:17" s="4" customFormat="1" ht="12" x14ac:dyDescent="0.3">
      <c r="A921" s="4">
        <v>920</v>
      </c>
      <c r="B921" s="4" t="s">
        <v>2801</v>
      </c>
      <c r="C921" s="5">
        <v>44394</v>
      </c>
      <c r="D921" s="5">
        <v>44397</v>
      </c>
      <c r="E921" s="9">
        <f t="shared" si="14"/>
        <v>2021</v>
      </c>
      <c r="F921" s="4" t="s">
        <v>59</v>
      </c>
      <c r="G921" s="4" t="s">
        <v>2802</v>
      </c>
      <c r="H921" s="4" t="s">
        <v>2803</v>
      </c>
      <c r="I921" s="4" t="s">
        <v>20</v>
      </c>
      <c r="J921" s="4" t="s">
        <v>34</v>
      </c>
      <c r="K921" s="4" t="s">
        <v>35</v>
      </c>
      <c r="L921" s="4" t="s">
        <v>36</v>
      </c>
      <c r="M921" s="4" t="s">
        <v>71</v>
      </c>
      <c r="N921" s="4">
        <v>55.82</v>
      </c>
      <c r="O921" s="4">
        <v>1</v>
      </c>
      <c r="P921" s="4">
        <v>0.2</v>
      </c>
      <c r="Q921" s="4">
        <v>8.23</v>
      </c>
    </row>
    <row r="922" spans="1:17" s="4" customFormat="1" ht="12" x14ac:dyDescent="0.3">
      <c r="A922" s="4">
        <v>921</v>
      </c>
      <c r="B922" s="4" t="s">
        <v>2804</v>
      </c>
      <c r="C922" s="5">
        <v>45425</v>
      </c>
      <c r="D922" s="5">
        <v>45429</v>
      </c>
      <c r="E922" s="9">
        <f t="shared" si="14"/>
        <v>2024</v>
      </c>
      <c r="F922" s="4" t="s">
        <v>25</v>
      </c>
      <c r="G922" s="4" t="s">
        <v>2805</v>
      </c>
      <c r="H922" s="4" t="s">
        <v>2806</v>
      </c>
      <c r="I922" s="4" t="s">
        <v>67</v>
      </c>
      <c r="J922" s="4" t="s">
        <v>79</v>
      </c>
      <c r="K922" s="4" t="s">
        <v>80</v>
      </c>
      <c r="L922" s="4" t="s">
        <v>36</v>
      </c>
      <c r="M922" s="4" t="s">
        <v>71</v>
      </c>
      <c r="N922" s="4">
        <v>267.51</v>
      </c>
      <c r="O922" s="4">
        <v>4</v>
      </c>
      <c r="P922" s="4">
        <v>0.15</v>
      </c>
      <c r="Q922" s="4">
        <v>41.23</v>
      </c>
    </row>
    <row r="923" spans="1:17" s="4" customFormat="1" ht="12" x14ac:dyDescent="0.3">
      <c r="A923" s="4">
        <v>922</v>
      </c>
      <c r="B923" s="4" t="s">
        <v>2807</v>
      </c>
      <c r="C923" s="5">
        <v>44913</v>
      </c>
      <c r="D923" s="5">
        <v>44918</v>
      </c>
      <c r="E923" s="9">
        <f t="shared" si="14"/>
        <v>2022</v>
      </c>
      <c r="F923" s="4" t="s">
        <v>17</v>
      </c>
      <c r="G923" s="4" t="s">
        <v>2808</v>
      </c>
      <c r="H923" s="4" t="s">
        <v>2809</v>
      </c>
      <c r="I923" s="4" t="s">
        <v>20</v>
      </c>
      <c r="J923" s="4" t="s">
        <v>42</v>
      </c>
      <c r="K923" s="4" t="s">
        <v>43</v>
      </c>
      <c r="L923" s="4" t="s">
        <v>22</v>
      </c>
      <c r="M923" s="4" t="s">
        <v>134</v>
      </c>
      <c r="N923" s="4">
        <v>1348.77</v>
      </c>
      <c r="O923" s="4">
        <v>2</v>
      </c>
      <c r="P923" s="4">
        <v>0.1</v>
      </c>
      <c r="Q923" s="4">
        <v>80.47</v>
      </c>
    </row>
    <row r="924" spans="1:17" s="4" customFormat="1" ht="12" x14ac:dyDescent="0.3">
      <c r="A924" s="4">
        <v>923</v>
      </c>
      <c r="B924" s="4" t="s">
        <v>2810</v>
      </c>
      <c r="C924" s="5">
        <v>45268</v>
      </c>
      <c r="D924" s="5">
        <v>45269</v>
      </c>
      <c r="E924" s="9">
        <f t="shared" si="14"/>
        <v>2023</v>
      </c>
      <c r="F924" s="4" t="s">
        <v>25</v>
      </c>
      <c r="G924" s="4" t="s">
        <v>2811</v>
      </c>
      <c r="H924" s="4" t="s">
        <v>2812</v>
      </c>
      <c r="I924" s="4" t="s">
        <v>67</v>
      </c>
      <c r="J924" s="4" t="s">
        <v>106</v>
      </c>
      <c r="K924" s="4" t="s">
        <v>106</v>
      </c>
      <c r="L924" s="4" t="s">
        <v>22</v>
      </c>
      <c r="M924" s="4" t="s">
        <v>134</v>
      </c>
      <c r="N924" s="4">
        <v>1479.82</v>
      </c>
      <c r="O924" s="4">
        <v>6</v>
      </c>
      <c r="P924" s="4">
        <v>0.1</v>
      </c>
      <c r="Q924" s="4">
        <v>351.43</v>
      </c>
    </row>
    <row r="925" spans="1:17" s="4" customFormat="1" ht="12" x14ac:dyDescent="0.3">
      <c r="A925" s="4">
        <v>924</v>
      </c>
      <c r="B925" s="4" t="s">
        <v>2813</v>
      </c>
      <c r="C925" s="5">
        <v>45281</v>
      </c>
      <c r="D925" s="5">
        <v>45284</v>
      </c>
      <c r="E925" s="9">
        <f t="shared" si="14"/>
        <v>2023</v>
      </c>
      <c r="F925" s="4" t="s">
        <v>39</v>
      </c>
      <c r="G925" s="4" t="s">
        <v>2814</v>
      </c>
      <c r="H925" s="4" t="s">
        <v>2815</v>
      </c>
      <c r="I925" s="4" t="s">
        <v>28</v>
      </c>
      <c r="J925" s="4" t="s">
        <v>106</v>
      </c>
      <c r="K925" s="4" t="s">
        <v>106</v>
      </c>
      <c r="L925" s="4" t="s">
        <v>36</v>
      </c>
      <c r="M925" s="4" t="s">
        <v>118</v>
      </c>
      <c r="N925" s="4">
        <v>205.63</v>
      </c>
      <c r="O925" s="4">
        <v>6</v>
      </c>
      <c r="P925" s="4">
        <v>0</v>
      </c>
      <c r="Q925" s="4">
        <v>47.96</v>
      </c>
    </row>
    <row r="926" spans="1:17" s="4" customFormat="1" ht="12" x14ac:dyDescent="0.3">
      <c r="A926" s="4">
        <v>925</v>
      </c>
      <c r="B926" s="4" t="s">
        <v>2816</v>
      </c>
      <c r="C926" s="5">
        <v>45671</v>
      </c>
      <c r="D926" s="5">
        <v>45675</v>
      </c>
      <c r="E926" s="9">
        <f t="shared" si="14"/>
        <v>2025</v>
      </c>
      <c r="F926" s="4" t="s">
        <v>17</v>
      </c>
      <c r="G926" s="4" t="s">
        <v>2817</v>
      </c>
      <c r="H926" s="4" t="s">
        <v>2818</v>
      </c>
      <c r="I926" s="4" t="s">
        <v>28</v>
      </c>
      <c r="J926" s="4" t="s">
        <v>34</v>
      </c>
      <c r="K926" s="4" t="s">
        <v>35</v>
      </c>
      <c r="L926" s="4" t="s">
        <v>22</v>
      </c>
      <c r="M926" s="4" t="s">
        <v>23</v>
      </c>
      <c r="N926" s="4">
        <v>223.73</v>
      </c>
      <c r="O926" s="4">
        <v>3</v>
      </c>
      <c r="P926" s="4">
        <v>0.1</v>
      </c>
      <c r="Q926" s="4">
        <v>49.1</v>
      </c>
    </row>
    <row r="927" spans="1:17" s="4" customFormat="1" ht="12" x14ac:dyDescent="0.3">
      <c r="A927" s="4">
        <v>926</v>
      </c>
      <c r="B927" s="4" t="s">
        <v>2819</v>
      </c>
      <c r="C927" s="5">
        <v>44930</v>
      </c>
      <c r="D927" s="5">
        <v>44934</v>
      </c>
      <c r="E927" s="9">
        <f t="shared" si="14"/>
        <v>2023</v>
      </c>
      <c r="F927" s="4" t="s">
        <v>59</v>
      </c>
      <c r="G927" s="4" t="s">
        <v>2820</v>
      </c>
      <c r="H927" s="4" t="s">
        <v>2821</v>
      </c>
      <c r="I927" s="4" t="s">
        <v>67</v>
      </c>
      <c r="J927" s="4" t="s">
        <v>106</v>
      </c>
      <c r="K927" s="4" t="s">
        <v>106</v>
      </c>
      <c r="L927" s="4" t="s">
        <v>29</v>
      </c>
      <c r="M927" s="4" t="s">
        <v>48</v>
      </c>
      <c r="N927" s="4">
        <v>788.68</v>
      </c>
      <c r="O927" s="4">
        <v>8</v>
      </c>
      <c r="P927" s="4">
        <v>0.2</v>
      </c>
      <c r="Q927" s="4">
        <v>147.22999999999999</v>
      </c>
    </row>
    <row r="928" spans="1:17" s="4" customFormat="1" ht="12" x14ac:dyDescent="0.3">
      <c r="A928" s="4">
        <v>927</v>
      </c>
      <c r="B928" s="4" t="s">
        <v>2822</v>
      </c>
      <c r="C928" s="5">
        <v>45357</v>
      </c>
      <c r="D928" s="5">
        <v>45359</v>
      </c>
      <c r="E928" s="9">
        <f t="shared" si="14"/>
        <v>2024</v>
      </c>
      <c r="F928" s="4" t="s">
        <v>25</v>
      </c>
      <c r="G928" s="4" t="s">
        <v>2823</v>
      </c>
      <c r="H928" s="4" t="s">
        <v>2824</v>
      </c>
      <c r="I928" s="4" t="s">
        <v>20</v>
      </c>
      <c r="J928" s="4" t="s">
        <v>62</v>
      </c>
      <c r="K928" s="4" t="s">
        <v>63</v>
      </c>
      <c r="L928" s="4" t="s">
        <v>36</v>
      </c>
      <c r="M928" s="4" t="s">
        <v>71</v>
      </c>
      <c r="N928" s="4">
        <v>474.35</v>
      </c>
      <c r="O928" s="4">
        <v>7</v>
      </c>
      <c r="P928" s="4">
        <v>0.15</v>
      </c>
      <c r="Q928" s="4">
        <v>8.4700000000000006</v>
      </c>
    </row>
    <row r="929" spans="1:17" s="4" customFormat="1" ht="12" x14ac:dyDescent="0.3">
      <c r="A929" s="4">
        <v>928</v>
      </c>
      <c r="B929" s="4" t="s">
        <v>2825</v>
      </c>
      <c r="C929" s="5">
        <v>44564</v>
      </c>
      <c r="D929" s="5">
        <v>44568</v>
      </c>
      <c r="E929" s="9">
        <f t="shared" si="14"/>
        <v>2022</v>
      </c>
      <c r="F929" s="4" t="s">
        <v>59</v>
      </c>
      <c r="G929" s="4" t="s">
        <v>2826</v>
      </c>
      <c r="H929" s="4" t="s">
        <v>2827</v>
      </c>
      <c r="I929" s="4" t="s">
        <v>20</v>
      </c>
      <c r="J929" s="4" t="s">
        <v>52</v>
      </c>
      <c r="K929" s="4" t="s">
        <v>53</v>
      </c>
      <c r="L929" s="4" t="s">
        <v>22</v>
      </c>
      <c r="M929" s="4" t="s">
        <v>54</v>
      </c>
      <c r="N929" s="4">
        <v>461.9</v>
      </c>
      <c r="O929" s="4">
        <v>3</v>
      </c>
      <c r="P929" s="4">
        <v>0.2</v>
      </c>
      <c r="Q929" s="4">
        <v>-2.63</v>
      </c>
    </row>
    <row r="930" spans="1:17" s="4" customFormat="1" ht="12" x14ac:dyDescent="0.3">
      <c r="A930" s="4">
        <v>929</v>
      </c>
      <c r="B930" s="4" t="s">
        <v>2828</v>
      </c>
      <c r="C930" s="5">
        <v>45176</v>
      </c>
      <c r="D930" s="5">
        <v>45178</v>
      </c>
      <c r="E930" s="9">
        <f t="shared" si="14"/>
        <v>2023</v>
      </c>
      <c r="F930" s="4" t="s">
        <v>39</v>
      </c>
      <c r="G930" s="4" t="s">
        <v>2829</v>
      </c>
      <c r="H930" s="4" t="s">
        <v>2830</v>
      </c>
      <c r="I930" s="4" t="s">
        <v>67</v>
      </c>
      <c r="J930" s="4" t="s">
        <v>111</v>
      </c>
      <c r="K930" s="4" t="s">
        <v>111</v>
      </c>
      <c r="L930" s="4" t="s">
        <v>22</v>
      </c>
      <c r="M930" s="4" t="s">
        <v>23</v>
      </c>
      <c r="N930" s="4">
        <v>868.4</v>
      </c>
      <c r="O930" s="4">
        <v>4</v>
      </c>
      <c r="P930" s="4">
        <v>0</v>
      </c>
      <c r="Q930" s="4">
        <v>185.45</v>
      </c>
    </row>
    <row r="931" spans="1:17" s="4" customFormat="1" ht="12" x14ac:dyDescent="0.3">
      <c r="A931" s="4">
        <v>930</v>
      </c>
      <c r="B931" s="4" t="s">
        <v>2831</v>
      </c>
      <c r="C931" s="5">
        <v>45185</v>
      </c>
      <c r="D931" s="5">
        <v>45189</v>
      </c>
      <c r="E931" s="9">
        <f t="shared" si="14"/>
        <v>2023</v>
      </c>
      <c r="F931" s="4" t="s">
        <v>39</v>
      </c>
      <c r="G931" s="4" t="s">
        <v>2832</v>
      </c>
      <c r="H931" s="4" t="s">
        <v>2833</v>
      </c>
      <c r="I931" s="4" t="s">
        <v>67</v>
      </c>
      <c r="J931" s="4" t="s">
        <v>111</v>
      </c>
      <c r="K931" s="4" t="s">
        <v>111</v>
      </c>
      <c r="L931" s="4" t="s">
        <v>22</v>
      </c>
      <c r="M931" s="4" t="s">
        <v>75</v>
      </c>
      <c r="N931" s="4">
        <v>481.1</v>
      </c>
      <c r="O931" s="4">
        <v>5</v>
      </c>
      <c r="P931" s="4">
        <v>0.1</v>
      </c>
      <c r="Q931" s="4">
        <v>-0.15</v>
      </c>
    </row>
    <row r="932" spans="1:17" s="4" customFormat="1" ht="12" x14ac:dyDescent="0.3">
      <c r="A932" s="4">
        <v>931</v>
      </c>
      <c r="B932" s="4" t="s">
        <v>2834</v>
      </c>
      <c r="C932" s="5">
        <v>45705</v>
      </c>
      <c r="D932" s="5">
        <v>45711</v>
      </c>
      <c r="E932" s="9">
        <f t="shared" si="14"/>
        <v>2025</v>
      </c>
      <c r="F932" s="4" t="s">
        <v>59</v>
      </c>
      <c r="G932" s="4" t="s">
        <v>2835</v>
      </c>
      <c r="H932" s="4" t="s">
        <v>2836</v>
      </c>
      <c r="I932" s="4" t="s">
        <v>28</v>
      </c>
      <c r="J932" s="4" t="s">
        <v>106</v>
      </c>
      <c r="K932" s="4" t="s">
        <v>106</v>
      </c>
      <c r="L932" s="4" t="s">
        <v>29</v>
      </c>
      <c r="M932" s="4" t="s">
        <v>90</v>
      </c>
      <c r="N932" s="4">
        <v>341.82</v>
      </c>
      <c r="O932" s="4">
        <v>2</v>
      </c>
      <c r="P932" s="4">
        <v>0.2</v>
      </c>
      <c r="Q932" s="4">
        <v>27.13</v>
      </c>
    </row>
    <row r="933" spans="1:17" s="4" customFormat="1" ht="12" x14ac:dyDescent="0.3">
      <c r="A933" s="4">
        <v>932</v>
      </c>
      <c r="B933" s="4" t="s">
        <v>2837</v>
      </c>
      <c r="C933" s="5">
        <v>44702</v>
      </c>
      <c r="D933" s="5">
        <v>44709</v>
      </c>
      <c r="E933" s="9">
        <f t="shared" si="14"/>
        <v>2022</v>
      </c>
      <c r="F933" s="4" t="s">
        <v>39</v>
      </c>
      <c r="G933" s="4" t="s">
        <v>2838</v>
      </c>
      <c r="H933" s="4" t="s">
        <v>2839</v>
      </c>
      <c r="I933" s="4" t="s">
        <v>67</v>
      </c>
      <c r="J933" s="4" t="s">
        <v>106</v>
      </c>
      <c r="K933" s="4" t="s">
        <v>106</v>
      </c>
      <c r="L933" s="4" t="s">
        <v>29</v>
      </c>
      <c r="M933" s="4" t="s">
        <v>48</v>
      </c>
      <c r="N933" s="4">
        <v>407.48</v>
      </c>
      <c r="O933" s="4">
        <v>2</v>
      </c>
      <c r="P933" s="4">
        <v>0.15</v>
      </c>
      <c r="Q933" s="4">
        <v>-0.95</v>
      </c>
    </row>
    <row r="934" spans="1:17" s="4" customFormat="1" ht="12" x14ac:dyDescent="0.3">
      <c r="A934" s="4">
        <v>933</v>
      </c>
      <c r="B934" s="4" t="s">
        <v>2840</v>
      </c>
      <c r="C934" s="5">
        <v>45518</v>
      </c>
      <c r="D934" s="5">
        <v>45524</v>
      </c>
      <c r="E934" s="9">
        <f t="shared" si="14"/>
        <v>2024</v>
      </c>
      <c r="F934" s="4" t="s">
        <v>25</v>
      </c>
      <c r="G934" s="4" t="s">
        <v>2841</v>
      </c>
      <c r="H934" s="4" t="s">
        <v>2842</v>
      </c>
      <c r="I934" s="4" t="s">
        <v>20</v>
      </c>
      <c r="J934" s="4" t="s">
        <v>62</v>
      </c>
      <c r="K934" s="4" t="s">
        <v>63</v>
      </c>
      <c r="L934" s="4" t="s">
        <v>29</v>
      </c>
      <c r="M934" s="4" t="s">
        <v>90</v>
      </c>
      <c r="N934" s="4">
        <v>945.32</v>
      </c>
      <c r="O934" s="4">
        <v>2</v>
      </c>
      <c r="P934" s="4">
        <v>0.1</v>
      </c>
      <c r="Q934" s="4">
        <v>139.6</v>
      </c>
    </row>
    <row r="935" spans="1:17" s="4" customFormat="1" ht="12" x14ac:dyDescent="0.3">
      <c r="A935" s="4">
        <v>934</v>
      </c>
      <c r="B935" s="4" t="s">
        <v>2843</v>
      </c>
      <c r="C935" s="5">
        <v>44822</v>
      </c>
      <c r="D935" s="5">
        <v>44826</v>
      </c>
      <c r="E935" s="9">
        <f t="shared" si="14"/>
        <v>2022</v>
      </c>
      <c r="F935" s="4" t="s">
        <v>39</v>
      </c>
      <c r="G935" s="4" t="s">
        <v>2844</v>
      </c>
      <c r="H935" s="4" t="s">
        <v>2845</v>
      </c>
      <c r="I935" s="4" t="s">
        <v>20</v>
      </c>
      <c r="J935" s="4" t="s">
        <v>52</v>
      </c>
      <c r="K935" s="4" t="s">
        <v>53</v>
      </c>
      <c r="L935" s="4" t="s">
        <v>36</v>
      </c>
      <c r="M935" s="4" t="s">
        <v>138</v>
      </c>
      <c r="N935" s="4">
        <v>1269.32</v>
      </c>
      <c r="O935" s="4">
        <v>6</v>
      </c>
      <c r="P935" s="4">
        <v>0.1</v>
      </c>
      <c r="Q935" s="4">
        <v>111.36</v>
      </c>
    </row>
    <row r="936" spans="1:17" s="4" customFormat="1" ht="12" x14ac:dyDescent="0.3">
      <c r="A936" s="4">
        <v>935</v>
      </c>
      <c r="B936" s="4" t="s">
        <v>2846</v>
      </c>
      <c r="C936" s="5">
        <v>45615</v>
      </c>
      <c r="D936" s="5">
        <v>45621</v>
      </c>
      <c r="E936" s="9">
        <f t="shared" si="14"/>
        <v>2024</v>
      </c>
      <c r="F936" s="4" t="s">
        <v>17</v>
      </c>
      <c r="G936" s="4" t="s">
        <v>2847</v>
      </c>
      <c r="H936" s="4" t="s">
        <v>2848</v>
      </c>
      <c r="I936" s="4" t="s">
        <v>28</v>
      </c>
      <c r="J936" s="4" t="s">
        <v>47</v>
      </c>
      <c r="K936" s="4" t="s">
        <v>47</v>
      </c>
      <c r="L936" s="4" t="s">
        <v>29</v>
      </c>
      <c r="M936" s="4" t="s">
        <v>107</v>
      </c>
      <c r="N936" s="4">
        <v>527.88</v>
      </c>
      <c r="O936" s="4">
        <v>6</v>
      </c>
      <c r="P936" s="4">
        <v>0</v>
      </c>
      <c r="Q936" s="4">
        <v>84.21</v>
      </c>
    </row>
    <row r="937" spans="1:17" s="4" customFormat="1" ht="12" x14ac:dyDescent="0.3">
      <c r="A937" s="4">
        <v>936</v>
      </c>
      <c r="B937" s="4" t="s">
        <v>2849</v>
      </c>
      <c r="C937" s="5">
        <v>44457</v>
      </c>
      <c r="D937" s="5">
        <v>44460</v>
      </c>
      <c r="E937" s="9">
        <f t="shared" si="14"/>
        <v>2021</v>
      </c>
      <c r="F937" s="4" t="s">
        <v>59</v>
      </c>
      <c r="G937" s="4" t="s">
        <v>2850</v>
      </c>
      <c r="H937" s="4" t="s">
        <v>2851</v>
      </c>
      <c r="I937" s="4" t="s">
        <v>28</v>
      </c>
      <c r="J937" s="4" t="s">
        <v>47</v>
      </c>
      <c r="K937" s="4" t="s">
        <v>47</v>
      </c>
      <c r="L937" s="4" t="s">
        <v>22</v>
      </c>
      <c r="M937" s="4" t="s">
        <v>54</v>
      </c>
      <c r="N937" s="4">
        <v>1087.95</v>
      </c>
      <c r="O937" s="4">
        <v>5</v>
      </c>
      <c r="P937" s="4">
        <v>0.15</v>
      </c>
      <c r="Q937" s="4">
        <v>231.9</v>
      </c>
    </row>
    <row r="938" spans="1:17" s="4" customFormat="1" ht="12" x14ac:dyDescent="0.3">
      <c r="A938" s="4">
        <v>937</v>
      </c>
      <c r="B938" s="4" t="s">
        <v>2852</v>
      </c>
      <c r="C938" s="5">
        <v>44447</v>
      </c>
      <c r="D938" s="5">
        <v>44449</v>
      </c>
      <c r="E938" s="9">
        <f t="shared" si="14"/>
        <v>2021</v>
      </c>
      <c r="F938" s="4" t="s">
        <v>25</v>
      </c>
      <c r="G938" s="4" t="s">
        <v>2853</v>
      </c>
      <c r="H938" s="4" t="s">
        <v>2854</v>
      </c>
      <c r="I938" s="4" t="s">
        <v>67</v>
      </c>
      <c r="J938" s="4" t="s">
        <v>111</v>
      </c>
      <c r="K938" s="4" t="s">
        <v>111</v>
      </c>
      <c r="L938" s="4" t="s">
        <v>36</v>
      </c>
      <c r="M938" s="4" t="s">
        <v>138</v>
      </c>
      <c r="N938" s="4">
        <v>926.35</v>
      </c>
      <c r="O938" s="4">
        <v>2</v>
      </c>
      <c r="P938" s="4">
        <v>0</v>
      </c>
      <c r="Q938" s="4">
        <v>268.64</v>
      </c>
    </row>
    <row r="939" spans="1:17" s="4" customFormat="1" ht="12" x14ac:dyDescent="0.3">
      <c r="A939" s="4">
        <v>938</v>
      </c>
      <c r="B939" s="4" t="s">
        <v>2855</v>
      </c>
      <c r="C939" s="5">
        <v>45116</v>
      </c>
      <c r="D939" s="5">
        <v>45121</v>
      </c>
      <c r="E939" s="9">
        <f t="shared" si="14"/>
        <v>2023</v>
      </c>
      <c r="F939" s="4" t="s">
        <v>59</v>
      </c>
      <c r="G939" s="4" t="s">
        <v>2856</v>
      </c>
      <c r="H939" s="4" t="s">
        <v>2857</v>
      </c>
      <c r="I939" s="4" t="s">
        <v>20</v>
      </c>
      <c r="J939" s="4" t="s">
        <v>52</v>
      </c>
      <c r="K939" s="4" t="s">
        <v>53</v>
      </c>
      <c r="L939" s="4" t="s">
        <v>36</v>
      </c>
      <c r="M939" s="4" t="s">
        <v>138</v>
      </c>
      <c r="N939" s="4">
        <v>589.5</v>
      </c>
      <c r="O939" s="4">
        <v>8</v>
      </c>
      <c r="P939" s="4">
        <v>0.15</v>
      </c>
      <c r="Q939" s="4">
        <v>22.92</v>
      </c>
    </row>
    <row r="940" spans="1:17" s="4" customFormat="1" ht="12" x14ac:dyDescent="0.3">
      <c r="A940" s="4">
        <v>939</v>
      </c>
      <c r="B940" s="4" t="s">
        <v>2858</v>
      </c>
      <c r="C940" s="5">
        <v>45194</v>
      </c>
      <c r="D940" s="5">
        <v>45201</v>
      </c>
      <c r="E940" s="9">
        <f t="shared" si="14"/>
        <v>2023</v>
      </c>
      <c r="F940" s="4" t="s">
        <v>59</v>
      </c>
      <c r="G940" s="4" t="s">
        <v>2859</v>
      </c>
      <c r="H940" s="4" t="s">
        <v>2860</v>
      </c>
      <c r="I940" s="4" t="s">
        <v>67</v>
      </c>
      <c r="J940" s="4" t="s">
        <v>145</v>
      </c>
      <c r="K940" s="4" t="s">
        <v>80</v>
      </c>
      <c r="L940" s="4" t="s">
        <v>36</v>
      </c>
      <c r="M940" s="4" t="s">
        <v>138</v>
      </c>
      <c r="N940" s="4">
        <v>1064.54</v>
      </c>
      <c r="O940" s="4">
        <v>7</v>
      </c>
      <c r="P940" s="4">
        <v>0.1</v>
      </c>
      <c r="Q940" s="4">
        <v>169.65</v>
      </c>
    </row>
    <row r="941" spans="1:17" s="4" customFormat="1" ht="12" x14ac:dyDescent="0.3">
      <c r="A941" s="4">
        <v>940</v>
      </c>
      <c r="B941" s="4" t="s">
        <v>2861</v>
      </c>
      <c r="C941" s="5">
        <v>45464</v>
      </c>
      <c r="D941" s="5">
        <v>45466</v>
      </c>
      <c r="E941" s="9">
        <f t="shared" si="14"/>
        <v>2024</v>
      </c>
      <c r="F941" s="4" t="s">
        <v>17</v>
      </c>
      <c r="G941" s="4" t="s">
        <v>2862</v>
      </c>
      <c r="H941" s="4" t="s">
        <v>2863</v>
      </c>
      <c r="I941" s="4" t="s">
        <v>20</v>
      </c>
      <c r="J941" s="4" t="s">
        <v>52</v>
      </c>
      <c r="K941" s="4" t="s">
        <v>53</v>
      </c>
      <c r="L941" s="4" t="s">
        <v>22</v>
      </c>
      <c r="M941" s="4" t="s">
        <v>134</v>
      </c>
      <c r="N941" s="4">
        <v>642.23</v>
      </c>
      <c r="O941" s="4">
        <v>9</v>
      </c>
      <c r="P941" s="4">
        <v>0</v>
      </c>
      <c r="Q941" s="4">
        <v>192.01</v>
      </c>
    </row>
    <row r="942" spans="1:17" s="4" customFormat="1" ht="12" x14ac:dyDescent="0.3">
      <c r="A942" s="4">
        <v>941</v>
      </c>
      <c r="B942" s="4" t="s">
        <v>2864</v>
      </c>
      <c r="C942" s="5">
        <v>44429</v>
      </c>
      <c r="D942" s="5">
        <v>44435</v>
      </c>
      <c r="E942" s="9">
        <f t="shared" si="14"/>
        <v>2021</v>
      </c>
      <c r="F942" s="4" t="s">
        <v>59</v>
      </c>
      <c r="G942" s="4" t="s">
        <v>2865</v>
      </c>
      <c r="H942" s="4" t="s">
        <v>2866</v>
      </c>
      <c r="I942" s="4" t="s">
        <v>67</v>
      </c>
      <c r="J942" s="4" t="s">
        <v>52</v>
      </c>
      <c r="K942" s="4" t="s">
        <v>53</v>
      </c>
      <c r="L942" s="4" t="s">
        <v>22</v>
      </c>
      <c r="M942" s="4" t="s">
        <v>54</v>
      </c>
      <c r="N942" s="4">
        <v>999</v>
      </c>
      <c r="O942" s="4">
        <v>9</v>
      </c>
      <c r="P942" s="4">
        <v>0</v>
      </c>
      <c r="Q942" s="4">
        <v>292.24</v>
      </c>
    </row>
    <row r="943" spans="1:17" s="4" customFormat="1" ht="12" x14ac:dyDescent="0.3">
      <c r="A943" s="4">
        <v>942</v>
      </c>
      <c r="B943" s="4" t="s">
        <v>2867</v>
      </c>
      <c r="C943" s="5">
        <v>44648</v>
      </c>
      <c r="D943" s="5">
        <v>44653</v>
      </c>
      <c r="E943" s="9">
        <f t="shared" si="14"/>
        <v>2022</v>
      </c>
      <c r="F943" s="4" t="s">
        <v>59</v>
      </c>
      <c r="G943" s="4" t="s">
        <v>2868</v>
      </c>
      <c r="H943" s="4" t="s">
        <v>2869</v>
      </c>
      <c r="I943" s="4" t="s">
        <v>20</v>
      </c>
      <c r="J943" s="4" t="s">
        <v>42</v>
      </c>
      <c r="K943" s="4" t="s">
        <v>43</v>
      </c>
      <c r="L943" s="4" t="s">
        <v>22</v>
      </c>
      <c r="M943" s="4" t="s">
        <v>54</v>
      </c>
      <c r="N943" s="4">
        <v>250.48</v>
      </c>
      <c r="O943" s="4">
        <v>10</v>
      </c>
      <c r="P943" s="4">
        <v>0.2</v>
      </c>
      <c r="Q943" s="4">
        <v>34.29</v>
      </c>
    </row>
    <row r="944" spans="1:17" s="4" customFormat="1" ht="12" x14ac:dyDescent="0.3">
      <c r="A944" s="4">
        <v>943</v>
      </c>
      <c r="B944" s="4" t="s">
        <v>2870</v>
      </c>
      <c r="C944" s="5">
        <v>45196</v>
      </c>
      <c r="D944" s="5">
        <v>45197</v>
      </c>
      <c r="E944" s="9">
        <f t="shared" si="14"/>
        <v>2023</v>
      </c>
      <c r="F944" s="4" t="s">
        <v>25</v>
      </c>
      <c r="G944" s="4" t="s">
        <v>2871</v>
      </c>
      <c r="H944" s="4" t="s">
        <v>2872</v>
      </c>
      <c r="I944" s="4" t="s">
        <v>28</v>
      </c>
      <c r="J944" s="4" t="s">
        <v>47</v>
      </c>
      <c r="K944" s="4" t="s">
        <v>47</v>
      </c>
      <c r="L944" s="4" t="s">
        <v>29</v>
      </c>
      <c r="M944" s="4" t="s">
        <v>90</v>
      </c>
      <c r="N944" s="4">
        <v>1431.12</v>
      </c>
      <c r="O944" s="4">
        <v>5</v>
      </c>
      <c r="P944" s="4">
        <v>0.2</v>
      </c>
      <c r="Q944" s="4">
        <v>57.64</v>
      </c>
    </row>
    <row r="945" spans="1:17" s="4" customFormat="1" ht="12" x14ac:dyDescent="0.3">
      <c r="A945" s="4">
        <v>944</v>
      </c>
      <c r="B945" s="4" t="s">
        <v>2873</v>
      </c>
      <c r="C945" s="5">
        <v>45462</v>
      </c>
      <c r="D945" s="5">
        <v>45466</v>
      </c>
      <c r="E945" s="9">
        <f t="shared" si="14"/>
        <v>2024</v>
      </c>
      <c r="F945" s="4" t="s">
        <v>39</v>
      </c>
      <c r="G945" s="4" t="s">
        <v>2874</v>
      </c>
      <c r="H945" s="4" t="s">
        <v>2875</v>
      </c>
      <c r="I945" s="4" t="s">
        <v>67</v>
      </c>
      <c r="J945" s="4" t="s">
        <v>52</v>
      </c>
      <c r="K945" s="4" t="s">
        <v>53</v>
      </c>
      <c r="L945" s="4" t="s">
        <v>22</v>
      </c>
      <c r="M945" s="4" t="s">
        <v>75</v>
      </c>
      <c r="N945" s="4">
        <v>38.46</v>
      </c>
      <c r="O945" s="4">
        <v>10</v>
      </c>
      <c r="P945" s="4">
        <v>0.2</v>
      </c>
      <c r="Q945" s="4">
        <v>-0.39</v>
      </c>
    </row>
    <row r="946" spans="1:17" s="4" customFormat="1" ht="12" x14ac:dyDescent="0.3">
      <c r="A946" s="4">
        <v>945</v>
      </c>
      <c r="B946" s="4" t="s">
        <v>2876</v>
      </c>
      <c r="C946" s="5">
        <v>44952</v>
      </c>
      <c r="D946" s="5">
        <v>44954</v>
      </c>
      <c r="E946" s="9">
        <f t="shared" si="14"/>
        <v>2023</v>
      </c>
      <c r="F946" s="4" t="s">
        <v>17</v>
      </c>
      <c r="G946" s="4" t="s">
        <v>2877</v>
      </c>
      <c r="H946" s="4" t="s">
        <v>2878</v>
      </c>
      <c r="I946" s="4" t="s">
        <v>67</v>
      </c>
      <c r="J946" s="4" t="s">
        <v>42</v>
      </c>
      <c r="K946" s="4" t="s">
        <v>43</v>
      </c>
      <c r="L946" s="4" t="s">
        <v>22</v>
      </c>
      <c r="M946" s="4" t="s">
        <v>23</v>
      </c>
      <c r="N946" s="4">
        <v>1058.45</v>
      </c>
      <c r="O946" s="4">
        <v>8</v>
      </c>
      <c r="P946" s="4">
        <v>0.15</v>
      </c>
      <c r="Q946" s="4">
        <v>134.97999999999999</v>
      </c>
    </row>
    <row r="947" spans="1:17" s="4" customFormat="1" ht="12" x14ac:dyDescent="0.3">
      <c r="A947" s="4">
        <v>946</v>
      </c>
      <c r="B947" s="4" t="s">
        <v>2879</v>
      </c>
      <c r="C947" s="5">
        <v>44544</v>
      </c>
      <c r="D947" s="5">
        <v>44547</v>
      </c>
      <c r="E947" s="9">
        <f t="shared" si="14"/>
        <v>2021</v>
      </c>
      <c r="F947" s="4" t="s">
        <v>17</v>
      </c>
      <c r="G947" s="4" t="s">
        <v>2880</v>
      </c>
      <c r="H947" s="4" t="s">
        <v>2881</v>
      </c>
      <c r="I947" s="4" t="s">
        <v>20</v>
      </c>
      <c r="J947" s="4" t="s">
        <v>106</v>
      </c>
      <c r="K947" s="4" t="s">
        <v>106</v>
      </c>
      <c r="L947" s="4" t="s">
        <v>29</v>
      </c>
      <c r="M947" s="4" t="s">
        <v>48</v>
      </c>
      <c r="N947" s="4">
        <v>249.9</v>
      </c>
      <c r="O947" s="4">
        <v>3</v>
      </c>
      <c r="P947" s="4">
        <v>0.2</v>
      </c>
      <c r="Q947" s="4">
        <v>5.68</v>
      </c>
    </row>
    <row r="948" spans="1:17" s="4" customFormat="1" ht="12" x14ac:dyDescent="0.3">
      <c r="A948" s="4">
        <v>947</v>
      </c>
      <c r="B948" s="4" t="s">
        <v>2882</v>
      </c>
      <c r="C948" s="5">
        <v>45049</v>
      </c>
      <c r="D948" s="5">
        <v>45053</v>
      </c>
      <c r="E948" s="9">
        <f t="shared" si="14"/>
        <v>2023</v>
      </c>
      <c r="F948" s="4" t="s">
        <v>59</v>
      </c>
      <c r="G948" s="4" t="s">
        <v>2883</v>
      </c>
      <c r="H948" s="4" t="s">
        <v>2884</v>
      </c>
      <c r="I948" s="4" t="s">
        <v>28</v>
      </c>
      <c r="J948" s="4" t="s">
        <v>42</v>
      </c>
      <c r="K948" s="4" t="s">
        <v>43</v>
      </c>
      <c r="L948" s="4" t="s">
        <v>29</v>
      </c>
      <c r="M948" s="4" t="s">
        <v>48</v>
      </c>
      <c r="N948" s="4">
        <v>473.5</v>
      </c>
      <c r="O948" s="4">
        <v>4</v>
      </c>
      <c r="P948" s="4">
        <v>0.2</v>
      </c>
      <c r="Q948" s="4">
        <v>49.61</v>
      </c>
    </row>
    <row r="949" spans="1:17" s="4" customFormat="1" ht="12" x14ac:dyDescent="0.3">
      <c r="A949" s="4">
        <v>948</v>
      </c>
      <c r="B949" s="4" t="s">
        <v>2885</v>
      </c>
      <c r="C949" s="5">
        <v>45254</v>
      </c>
      <c r="D949" s="5">
        <v>45255</v>
      </c>
      <c r="E949" s="9">
        <f t="shared" si="14"/>
        <v>2023</v>
      </c>
      <c r="F949" s="4" t="s">
        <v>39</v>
      </c>
      <c r="G949" s="4" t="s">
        <v>2886</v>
      </c>
      <c r="H949" s="4" t="s">
        <v>2887</v>
      </c>
      <c r="I949" s="4" t="s">
        <v>28</v>
      </c>
      <c r="J949" s="4" t="s">
        <v>42</v>
      </c>
      <c r="K949" s="4" t="s">
        <v>43</v>
      </c>
      <c r="L949" s="4" t="s">
        <v>22</v>
      </c>
      <c r="M949" s="4" t="s">
        <v>54</v>
      </c>
      <c r="N949" s="4">
        <v>714.92</v>
      </c>
      <c r="O949" s="4">
        <v>9</v>
      </c>
      <c r="P949" s="4">
        <v>0.15</v>
      </c>
      <c r="Q949" s="4">
        <v>2.17</v>
      </c>
    </row>
    <row r="950" spans="1:17" s="4" customFormat="1" ht="12" x14ac:dyDescent="0.3">
      <c r="A950" s="4">
        <v>949</v>
      </c>
      <c r="B950" s="4" t="s">
        <v>2888</v>
      </c>
      <c r="C950" s="5">
        <v>44501</v>
      </c>
      <c r="D950" s="5">
        <v>44504</v>
      </c>
      <c r="E950" s="9">
        <f t="shared" si="14"/>
        <v>2021</v>
      </c>
      <c r="F950" s="4" t="s">
        <v>39</v>
      </c>
      <c r="G950" s="4" t="s">
        <v>2889</v>
      </c>
      <c r="H950" s="4" t="s">
        <v>2890</v>
      </c>
      <c r="I950" s="4" t="s">
        <v>20</v>
      </c>
      <c r="J950" s="4" t="s">
        <v>34</v>
      </c>
      <c r="K950" s="4" t="s">
        <v>35</v>
      </c>
      <c r="L950" s="4" t="s">
        <v>29</v>
      </c>
      <c r="M950" s="4" t="s">
        <v>48</v>
      </c>
      <c r="N950" s="4">
        <v>1310.85</v>
      </c>
      <c r="O950" s="4">
        <v>10</v>
      </c>
      <c r="P950" s="4">
        <v>0.15</v>
      </c>
      <c r="Q950" s="4">
        <v>74.56</v>
      </c>
    </row>
    <row r="951" spans="1:17" s="4" customFormat="1" ht="12" x14ac:dyDescent="0.3">
      <c r="A951" s="4">
        <v>950</v>
      </c>
      <c r="B951" s="4" t="s">
        <v>2891</v>
      </c>
      <c r="C951" s="5">
        <v>45078</v>
      </c>
      <c r="D951" s="5">
        <v>45084</v>
      </c>
      <c r="E951" s="9">
        <f t="shared" si="14"/>
        <v>2023</v>
      </c>
      <c r="F951" s="4" t="s">
        <v>39</v>
      </c>
      <c r="G951" s="4" t="s">
        <v>2892</v>
      </c>
      <c r="H951" s="4" t="s">
        <v>2893</v>
      </c>
      <c r="I951" s="4" t="s">
        <v>28</v>
      </c>
      <c r="J951" s="4" t="s">
        <v>145</v>
      </c>
      <c r="K951" s="4" t="s">
        <v>80</v>
      </c>
      <c r="L951" s="4" t="s">
        <v>36</v>
      </c>
      <c r="M951" s="4" t="s">
        <v>118</v>
      </c>
      <c r="N951" s="4">
        <v>529.78</v>
      </c>
      <c r="O951" s="4">
        <v>1</v>
      </c>
      <c r="P951" s="4">
        <v>0.2</v>
      </c>
      <c r="Q951" s="4">
        <v>-10.38</v>
      </c>
    </row>
    <row r="952" spans="1:17" s="4" customFormat="1" ht="12" x14ac:dyDescent="0.3">
      <c r="A952" s="4">
        <v>951</v>
      </c>
      <c r="B952" s="4" t="s">
        <v>2894</v>
      </c>
      <c r="C952" s="5">
        <v>44601</v>
      </c>
      <c r="D952" s="5">
        <v>44602</v>
      </c>
      <c r="E952" s="9">
        <f t="shared" si="14"/>
        <v>2022</v>
      </c>
      <c r="F952" s="4" t="s">
        <v>17</v>
      </c>
      <c r="G952" s="4" t="s">
        <v>2895</v>
      </c>
      <c r="H952" s="4" t="s">
        <v>2896</v>
      </c>
      <c r="I952" s="4" t="s">
        <v>28</v>
      </c>
      <c r="J952" s="4" t="s">
        <v>79</v>
      </c>
      <c r="K952" s="4" t="s">
        <v>80</v>
      </c>
      <c r="L952" s="4" t="s">
        <v>22</v>
      </c>
      <c r="M952" s="4" t="s">
        <v>23</v>
      </c>
      <c r="N952" s="4">
        <v>309.42</v>
      </c>
      <c r="O952" s="4">
        <v>7</v>
      </c>
      <c r="P952" s="4">
        <v>0.2</v>
      </c>
      <c r="Q952" s="4">
        <v>17.260000000000002</v>
      </c>
    </row>
    <row r="953" spans="1:17" s="4" customFormat="1" ht="12" x14ac:dyDescent="0.3">
      <c r="A953" s="4">
        <v>952</v>
      </c>
      <c r="B953" s="4" t="s">
        <v>2897</v>
      </c>
      <c r="C953" s="5">
        <v>45211</v>
      </c>
      <c r="D953" s="5">
        <v>45216</v>
      </c>
      <c r="E953" s="9">
        <f t="shared" si="14"/>
        <v>2023</v>
      </c>
      <c r="F953" s="4" t="s">
        <v>17</v>
      </c>
      <c r="G953" s="4" t="s">
        <v>2898</v>
      </c>
      <c r="H953" s="4" t="s">
        <v>2899</v>
      </c>
      <c r="I953" s="4" t="s">
        <v>67</v>
      </c>
      <c r="J953" s="4" t="s">
        <v>52</v>
      </c>
      <c r="K953" s="4" t="s">
        <v>53</v>
      </c>
      <c r="L953" s="4" t="s">
        <v>22</v>
      </c>
      <c r="M953" s="4" t="s">
        <v>75</v>
      </c>
      <c r="N953" s="4">
        <v>364.42</v>
      </c>
      <c r="O953" s="4">
        <v>6</v>
      </c>
      <c r="P953" s="4">
        <v>0.15</v>
      </c>
      <c r="Q953" s="4">
        <v>1.43</v>
      </c>
    </row>
    <row r="954" spans="1:17" s="4" customFormat="1" ht="12" x14ac:dyDescent="0.3">
      <c r="A954" s="4">
        <v>953</v>
      </c>
      <c r="B954" s="4" t="s">
        <v>2900</v>
      </c>
      <c r="C954" s="5">
        <v>44959</v>
      </c>
      <c r="D954" s="5">
        <v>44961</v>
      </c>
      <c r="E954" s="9">
        <f t="shared" si="14"/>
        <v>2023</v>
      </c>
      <c r="F954" s="4" t="s">
        <v>59</v>
      </c>
      <c r="G954" s="4" t="s">
        <v>2901</v>
      </c>
      <c r="H954" s="4" t="s">
        <v>2902</v>
      </c>
      <c r="I954" s="4" t="s">
        <v>20</v>
      </c>
      <c r="J954" s="4" t="s">
        <v>111</v>
      </c>
      <c r="K954" s="4" t="s">
        <v>111</v>
      </c>
      <c r="L954" s="4" t="s">
        <v>29</v>
      </c>
      <c r="M954" s="4" t="s">
        <v>48</v>
      </c>
      <c r="N954" s="4">
        <v>1271.24</v>
      </c>
      <c r="O954" s="4">
        <v>2</v>
      </c>
      <c r="P954" s="4">
        <v>0.2</v>
      </c>
      <c r="Q954" s="4">
        <v>44.3</v>
      </c>
    </row>
    <row r="955" spans="1:17" s="4" customFormat="1" ht="12" x14ac:dyDescent="0.3">
      <c r="A955" s="4">
        <v>954</v>
      </c>
      <c r="B955" s="4" t="s">
        <v>2903</v>
      </c>
      <c r="C955" s="5">
        <v>44951</v>
      </c>
      <c r="D955" s="5">
        <v>44956</v>
      </c>
      <c r="E955" s="9">
        <f t="shared" si="14"/>
        <v>2023</v>
      </c>
      <c r="F955" s="4" t="s">
        <v>39</v>
      </c>
      <c r="G955" s="4" t="s">
        <v>2904</v>
      </c>
      <c r="H955" s="4" t="s">
        <v>2905</v>
      </c>
      <c r="I955" s="4" t="s">
        <v>20</v>
      </c>
      <c r="J955" s="4" t="s">
        <v>62</v>
      </c>
      <c r="K955" s="4" t="s">
        <v>63</v>
      </c>
      <c r="L955" s="4" t="s">
        <v>22</v>
      </c>
      <c r="M955" s="4" t="s">
        <v>23</v>
      </c>
      <c r="N955" s="4">
        <v>451.92</v>
      </c>
      <c r="O955" s="4">
        <v>4</v>
      </c>
      <c r="P955" s="4">
        <v>0.2</v>
      </c>
      <c r="Q955" s="4">
        <v>19.559999999999999</v>
      </c>
    </row>
    <row r="956" spans="1:17" s="4" customFormat="1" ht="12" x14ac:dyDescent="0.3">
      <c r="A956" s="4">
        <v>955</v>
      </c>
      <c r="B956" s="4" t="s">
        <v>2906</v>
      </c>
      <c r="C956" s="5">
        <v>45653</v>
      </c>
      <c r="D956" s="5">
        <v>45657</v>
      </c>
      <c r="E956" s="9">
        <f t="shared" si="14"/>
        <v>2024</v>
      </c>
      <c r="F956" s="4" t="s">
        <v>17</v>
      </c>
      <c r="G956" s="4" t="s">
        <v>2907</v>
      </c>
      <c r="H956" s="4" t="s">
        <v>2908</v>
      </c>
      <c r="I956" s="4" t="s">
        <v>20</v>
      </c>
      <c r="J956" s="4" t="s">
        <v>34</v>
      </c>
      <c r="K956" s="4" t="s">
        <v>35</v>
      </c>
      <c r="L956" s="4" t="s">
        <v>36</v>
      </c>
      <c r="M956" s="4" t="s">
        <v>37</v>
      </c>
      <c r="N956" s="4">
        <v>861.35</v>
      </c>
      <c r="O956" s="4">
        <v>2</v>
      </c>
      <c r="P956" s="4">
        <v>0.2</v>
      </c>
      <c r="Q956" s="4">
        <v>158.38</v>
      </c>
    </row>
    <row r="957" spans="1:17" s="4" customFormat="1" ht="12" x14ac:dyDescent="0.3">
      <c r="A957" s="4">
        <v>956</v>
      </c>
      <c r="B957" s="4" t="s">
        <v>2909</v>
      </c>
      <c r="C957" s="5">
        <v>44494</v>
      </c>
      <c r="D957" s="5">
        <v>44501</v>
      </c>
      <c r="E957" s="9">
        <f t="shared" si="14"/>
        <v>2021</v>
      </c>
      <c r="F957" s="4" t="s">
        <v>25</v>
      </c>
      <c r="G957" s="4" t="s">
        <v>2910</v>
      </c>
      <c r="H957" s="4" t="s">
        <v>2911</v>
      </c>
      <c r="I957" s="4" t="s">
        <v>20</v>
      </c>
      <c r="J957" s="4" t="s">
        <v>111</v>
      </c>
      <c r="K957" s="4" t="s">
        <v>111</v>
      </c>
      <c r="L957" s="4" t="s">
        <v>36</v>
      </c>
      <c r="M957" s="4" t="s">
        <v>118</v>
      </c>
      <c r="N957" s="4">
        <v>554.99</v>
      </c>
      <c r="O957" s="4">
        <v>8</v>
      </c>
      <c r="P957" s="4">
        <v>0.1</v>
      </c>
      <c r="Q957" s="4">
        <v>59.41</v>
      </c>
    </row>
    <row r="958" spans="1:17" s="4" customFormat="1" ht="12" x14ac:dyDescent="0.3">
      <c r="A958" s="4">
        <v>957</v>
      </c>
      <c r="B958" s="4" t="s">
        <v>2912</v>
      </c>
      <c r="C958" s="5">
        <v>44670</v>
      </c>
      <c r="D958" s="5">
        <v>44677</v>
      </c>
      <c r="E958" s="9">
        <f t="shared" si="14"/>
        <v>2022</v>
      </c>
      <c r="F958" s="4" t="s">
        <v>59</v>
      </c>
      <c r="G958" s="4" t="s">
        <v>2913</v>
      </c>
      <c r="H958" s="4" t="s">
        <v>2914</v>
      </c>
      <c r="I958" s="4" t="s">
        <v>20</v>
      </c>
      <c r="J958" s="4" t="s">
        <v>42</v>
      </c>
      <c r="K958" s="4" t="s">
        <v>43</v>
      </c>
      <c r="L958" s="4" t="s">
        <v>22</v>
      </c>
      <c r="M958" s="4" t="s">
        <v>54</v>
      </c>
      <c r="N958" s="4">
        <v>605.73</v>
      </c>
      <c r="O958" s="4">
        <v>9</v>
      </c>
      <c r="P958" s="4">
        <v>0.1</v>
      </c>
      <c r="Q958" s="4">
        <v>89.86</v>
      </c>
    </row>
    <row r="959" spans="1:17" s="4" customFormat="1" ht="12" x14ac:dyDescent="0.3">
      <c r="A959" s="4">
        <v>958</v>
      </c>
      <c r="B959" s="4" t="s">
        <v>2915</v>
      </c>
      <c r="C959" s="5">
        <v>45558</v>
      </c>
      <c r="D959" s="5">
        <v>45562</v>
      </c>
      <c r="E959" s="9">
        <f t="shared" si="14"/>
        <v>2024</v>
      </c>
      <c r="F959" s="4" t="s">
        <v>17</v>
      </c>
      <c r="G959" s="4" t="s">
        <v>2916</v>
      </c>
      <c r="H959" s="4" t="s">
        <v>2917</v>
      </c>
      <c r="I959" s="4" t="s">
        <v>20</v>
      </c>
      <c r="J959" s="4" t="s">
        <v>21</v>
      </c>
      <c r="K959" s="4" t="s">
        <v>26647</v>
      </c>
      <c r="L959" s="4" t="s">
        <v>36</v>
      </c>
      <c r="M959" s="4" t="s">
        <v>138</v>
      </c>
      <c r="N959" s="4">
        <v>205.26</v>
      </c>
      <c r="O959" s="4">
        <v>2</v>
      </c>
      <c r="P959" s="4">
        <v>0.1</v>
      </c>
      <c r="Q959" s="4">
        <v>44.89</v>
      </c>
    </row>
    <row r="960" spans="1:17" s="4" customFormat="1" ht="12" x14ac:dyDescent="0.3">
      <c r="A960" s="4">
        <v>959</v>
      </c>
      <c r="B960" s="4" t="s">
        <v>2918</v>
      </c>
      <c r="C960" s="5">
        <v>44403</v>
      </c>
      <c r="D960" s="5">
        <v>44410</v>
      </c>
      <c r="E960" s="9">
        <f t="shared" si="14"/>
        <v>2021</v>
      </c>
      <c r="F960" s="4" t="s">
        <v>17</v>
      </c>
      <c r="G960" s="4" t="s">
        <v>2919</v>
      </c>
      <c r="H960" s="4" t="s">
        <v>2920</v>
      </c>
      <c r="I960" s="4" t="s">
        <v>28</v>
      </c>
      <c r="J960" s="4" t="s">
        <v>34</v>
      </c>
      <c r="K960" s="4" t="s">
        <v>35</v>
      </c>
      <c r="L960" s="4" t="s">
        <v>29</v>
      </c>
      <c r="M960" s="4" t="s">
        <v>30</v>
      </c>
      <c r="N960" s="4">
        <v>812.94</v>
      </c>
      <c r="O960" s="4">
        <v>1</v>
      </c>
      <c r="P960" s="4">
        <v>0.2</v>
      </c>
      <c r="Q960" s="4">
        <v>117.34</v>
      </c>
    </row>
    <row r="961" spans="1:17" s="4" customFormat="1" ht="12" x14ac:dyDescent="0.3">
      <c r="A961" s="4">
        <v>960</v>
      </c>
      <c r="B961" s="4" t="s">
        <v>2921</v>
      </c>
      <c r="C961" s="5">
        <v>44735</v>
      </c>
      <c r="D961" s="5">
        <v>44737</v>
      </c>
      <c r="E961" s="9">
        <f t="shared" si="14"/>
        <v>2022</v>
      </c>
      <c r="F961" s="4" t="s">
        <v>39</v>
      </c>
      <c r="G961" s="4" t="s">
        <v>2922</v>
      </c>
      <c r="H961" s="4" t="s">
        <v>2923</v>
      </c>
      <c r="I961" s="4" t="s">
        <v>67</v>
      </c>
      <c r="J961" s="4" t="s">
        <v>42</v>
      </c>
      <c r="K961" s="4" t="s">
        <v>43</v>
      </c>
      <c r="L961" s="4" t="s">
        <v>36</v>
      </c>
      <c r="M961" s="4" t="s">
        <v>138</v>
      </c>
      <c r="N961" s="4">
        <v>1282.71</v>
      </c>
      <c r="O961" s="4">
        <v>6</v>
      </c>
      <c r="P961" s="4">
        <v>0.15</v>
      </c>
      <c r="Q961" s="4">
        <v>65.099999999999994</v>
      </c>
    </row>
    <row r="962" spans="1:17" s="4" customFormat="1" ht="12" x14ac:dyDescent="0.3">
      <c r="A962" s="4">
        <v>961</v>
      </c>
      <c r="B962" s="4" t="s">
        <v>2924</v>
      </c>
      <c r="C962" s="5">
        <v>45414</v>
      </c>
      <c r="D962" s="5">
        <v>45421</v>
      </c>
      <c r="E962" s="9">
        <f t="shared" ref="E962:E1025" si="15">YEAR(D962)</f>
        <v>2024</v>
      </c>
      <c r="F962" s="4" t="s">
        <v>17</v>
      </c>
      <c r="G962" s="4" t="s">
        <v>2925</v>
      </c>
      <c r="H962" s="4" t="s">
        <v>2926</v>
      </c>
      <c r="I962" s="4" t="s">
        <v>28</v>
      </c>
      <c r="J962" s="4" t="s">
        <v>111</v>
      </c>
      <c r="K962" s="4" t="s">
        <v>111</v>
      </c>
      <c r="L962" s="4" t="s">
        <v>22</v>
      </c>
      <c r="M962" s="4" t="s">
        <v>23</v>
      </c>
      <c r="N962" s="4">
        <v>70.64</v>
      </c>
      <c r="O962" s="4">
        <v>9</v>
      </c>
      <c r="P962" s="4">
        <v>0.2</v>
      </c>
      <c r="Q962" s="4">
        <v>1.7</v>
      </c>
    </row>
    <row r="963" spans="1:17" s="4" customFormat="1" ht="12" x14ac:dyDescent="0.3">
      <c r="A963" s="4">
        <v>962</v>
      </c>
      <c r="B963" s="4" t="s">
        <v>2927</v>
      </c>
      <c r="C963" s="5">
        <v>45649</v>
      </c>
      <c r="D963" s="5">
        <v>45654</v>
      </c>
      <c r="E963" s="9">
        <f t="shared" si="15"/>
        <v>2024</v>
      </c>
      <c r="F963" s="4" t="s">
        <v>59</v>
      </c>
      <c r="G963" s="4" t="s">
        <v>2928</v>
      </c>
      <c r="H963" s="4" t="s">
        <v>2929</v>
      </c>
      <c r="I963" s="4" t="s">
        <v>20</v>
      </c>
      <c r="J963" s="4" t="s">
        <v>42</v>
      </c>
      <c r="K963" s="4" t="s">
        <v>43</v>
      </c>
      <c r="L963" s="4" t="s">
        <v>36</v>
      </c>
      <c r="M963" s="4" t="s">
        <v>37</v>
      </c>
      <c r="N963" s="4">
        <v>1484.74</v>
      </c>
      <c r="O963" s="4">
        <v>1</v>
      </c>
      <c r="P963" s="4">
        <v>0.15</v>
      </c>
      <c r="Q963" s="4">
        <v>150.79</v>
      </c>
    </row>
    <row r="964" spans="1:17" s="4" customFormat="1" ht="12" x14ac:dyDescent="0.3">
      <c r="A964" s="4">
        <v>963</v>
      </c>
      <c r="B964" s="4" t="s">
        <v>2930</v>
      </c>
      <c r="C964" s="5">
        <v>45267</v>
      </c>
      <c r="D964" s="5">
        <v>45273</v>
      </c>
      <c r="E964" s="9">
        <f t="shared" si="15"/>
        <v>2023</v>
      </c>
      <c r="F964" s="4" t="s">
        <v>39</v>
      </c>
      <c r="G964" s="4" t="s">
        <v>2931</v>
      </c>
      <c r="H964" s="4" t="s">
        <v>2932</v>
      </c>
      <c r="I964" s="4" t="s">
        <v>28</v>
      </c>
      <c r="J964" s="4" t="s">
        <v>47</v>
      </c>
      <c r="K964" s="4" t="s">
        <v>47</v>
      </c>
      <c r="L964" s="4" t="s">
        <v>22</v>
      </c>
      <c r="M964" s="4" t="s">
        <v>134</v>
      </c>
      <c r="N964" s="4">
        <v>544.99</v>
      </c>
      <c r="O964" s="4">
        <v>5</v>
      </c>
      <c r="P964" s="4">
        <v>0.15</v>
      </c>
      <c r="Q964" s="4">
        <v>130.19</v>
      </c>
    </row>
    <row r="965" spans="1:17" s="4" customFormat="1" ht="12" x14ac:dyDescent="0.3">
      <c r="A965" s="4">
        <v>964</v>
      </c>
      <c r="B965" s="4" t="s">
        <v>2933</v>
      </c>
      <c r="C965" s="5">
        <v>45327</v>
      </c>
      <c r="D965" s="5">
        <v>45331</v>
      </c>
      <c r="E965" s="9">
        <f t="shared" si="15"/>
        <v>2024</v>
      </c>
      <c r="F965" s="4" t="s">
        <v>25</v>
      </c>
      <c r="G965" s="4" t="s">
        <v>2934</v>
      </c>
      <c r="H965" s="4" t="s">
        <v>2935</v>
      </c>
      <c r="I965" s="4" t="s">
        <v>20</v>
      </c>
      <c r="J965" s="4" t="s">
        <v>21</v>
      </c>
      <c r="K965" s="4" t="s">
        <v>26647</v>
      </c>
      <c r="L965" s="4" t="s">
        <v>22</v>
      </c>
      <c r="M965" s="4" t="s">
        <v>75</v>
      </c>
      <c r="N965" s="4">
        <v>849.03</v>
      </c>
      <c r="O965" s="4">
        <v>3</v>
      </c>
      <c r="P965" s="4">
        <v>0.1</v>
      </c>
      <c r="Q965" s="4">
        <v>7.67</v>
      </c>
    </row>
    <row r="966" spans="1:17" s="4" customFormat="1" ht="12" x14ac:dyDescent="0.3">
      <c r="A966" s="4">
        <v>965</v>
      </c>
      <c r="B966" s="4" t="s">
        <v>2936</v>
      </c>
      <c r="C966" s="5">
        <v>45666</v>
      </c>
      <c r="D966" s="5">
        <v>45672</v>
      </c>
      <c r="E966" s="9">
        <f t="shared" si="15"/>
        <v>2025</v>
      </c>
      <c r="F966" s="4" t="s">
        <v>39</v>
      </c>
      <c r="G966" s="4" t="s">
        <v>2937</v>
      </c>
      <c r="H966" s="4" t="s">
        <v>2938</v>
      </c>
      <c r="I966" s="4" t="s">
        <v>20</v>
      </c>
      <c r="J966" s="4" t="s">
        <v>21</v>
      </c>
      <c r="K966" s="4" t="s">
        <v>26647</v>
      </c>
      <c r="L966" s="4" t="s">
        <v>22</v>
      </c>
      <c r="M966" s="4" t="s">
        <v>54</v>
      </c>
      <c r="N966" s="4">
        <v>517.30999999999995</v>
      </c>
      <c r="O966" s="4">
        <v>2</v>
      </c>
      <c r="P966" s="4">
        <v>0.15</v>
      </c>
      <c r="Q966" s="4">
        <v>123.18</v>
      </c>
    </row>
    <row r="967" spans="1:17" s="4" customFormat="1" ht="12" x14ac:dyDescent="0.3">
      <c r="A967" s="4">
        <v>966</v>
      </c>
      <c r="B967" s="4" t="s">
        <v>2939</v>
      </c>
      <c r="C967" s="5">
        <v>45224</v>
      </c>
      <c r="D967" s="5">
        <v>45229</v>
      </c>
      <c r="E967" s="9">
        <f t="shared" si="15"/>
        <v>2023</v>
      </c>
      <c r="F967" s="4" t="s">
        <v>39</v>
      </c>
      <c r="G967" s="4" t="s">
        <v>2940</v>
      </c>
      <c r="H967" s="4" t="s">
        <v>2941</v>
      </c>
      <c r="I967" s="4" t="s">
        <v>20</v>
      </c>
      <c r="J967" s="4" t="s">
        <v>47</v>
      </c>
      <c r="K967" s="4" t="s">
        <v>47</v>
      </c>
      <c r="L967" s="4" t="s">
        <v>29</v>
      </c>
      <c r="M967" s="4" t="s">
        <v>107</v>
      </c>
      <c r="N967" s="4">
        <v>285.20999999999998</v>
      </c>
      <c r="O967" s="4">
        <v>3</v>
      </c>
      <c r="P967" s="4">
        <v>0.2</v>
      </c>
      <c r="Q967" s="4">
        <v>53.08</v>
      </c>
    </row>
    <row r="968" spans="1:17" s="4" customFormat="1" ht="12" x14ac:dyDescent="0.3">
      <c r="A968" s="4">
        <v>967</v>
      </c>
      <c r="B968" s="4" t="s">
        <v>2942</v>
      </c>
      <c r="C968" s="5">
        <v>44694</v>
      </c>
      <c r="D968" s="5">
        <v>44695</v>
      </c>
      <c r="E968" s="9">
        <f t="shared" si="15"/>
        <v>2022</v>
      </c>
      <c r="F968" s="4" t="s">
        <v>25</v>
      </c>
      <c r="G968" s="4" t="s">
        <v>2943</v>
      </c>
      <c r="H968" s="4" t="s">
        <v>2944</v>
      </c>
      <c r="I968" s="4" t="s">
        <v>20</v>
      </c>
      <c r="J968" s="4" t="s">
        <v>47</v>
      </c>
      <c r="K968" s="4" t="s">
        <v>47</v>
      </c>
      <c r="L968" s="4" t="s">
        <v>22</v>
      </c>
      <c r="M968" s="4" t="s">
        <v>54</v>
      </c>
      <c r="N968" s="4">
        <v>639.76</v>
      </c>
      <c r="O968" s="4">
        <v>8</v>
      </c>
      <c r="P968" s="4">
        <v>0</v>
      </c>
      <c r="Q968" s="4">
        <v>129.54</v>
      </c>
    </row>
    <row r="969" spans="1:17" s="4" customFormat="1" ht="12" x14ac:dyDescent="0.3">
      <c r="A969" s="4">
        <v>968</v>
      </c>
      <c r="B969" s="4" t="s">
        <v>2945</v>
      </c>
      <c r="C969" s="5">
        <v>45615</v>
      </c>
      <c r="D969" s="5">
        <v>45620</v>
      </c>
      <c r="E969" s="9">
        <f t="shared" si="15"/>
        <v>2024</v>
      </c>
      <c r="F969" s="4" t="s">
        <v>17</v>
      </c>
      <c r="G969" s="4" t="s">
        <v>2946</v>
      </c>
      <c r="H969" s="4" t="s">
        <v>2947</v>
      </c>
      <c r="I969" s="4" t="s">
        <v>20</v>
      </c>
      <c r="J969" s="4" t="s">
        <v>145</v>
      </c>
      <c r="K969" s="4" t="s">
        <v>80</v>
      </c>
      <c r="L969" s="4" t="s">
        <v>36</v>
      </c>
      <c r="M969" s="4" t="s">
        <v>37</v>
      </c>
      <c r="N969" s="4">
        <v>1477.99</v>
      </c>
      <c r="O969" s="4">
        <v>8</v>
      </c>
      <c r="P969" s="4">
        <v>0.1</v>
      </c>
      <c r="Q969" s="4">
        <v>359.85</v>
      </c>
    </row>
    <row r="970" spans="1:17" s="4" customFormat="1" ht="12" x14ac:dyDescent="0.3">
      <c r="A970" s="4">
        <v>969</v>
      </c>
      <c r="B970" s="4" t="s">
        <v>2948</v>
      </c>
      <c r="C970" s="5">
        <v>44669</v>
      </c>
      <c r="D970" s="5">
        <v>44676</v>
      </c>
      <c r="E970" s="9">
        <f t="shared" si="15"/>
        <v>2022</v>
      </c>
      <c r="F970" s="4" t="s">
        <v>25</v>
      </c>
      <c r="G970" s="4" t="s">
        <v>2949</v>
      </c>
      <c r="H970" s="4" t="s">
        <v>2950</v>
      </c>
      <c r="I970" s="4" t="s">
        <v>28</v>
      </c>
      <c r="J970" s="4" t="s">
        <v>47</v>
      </c>
      <c r="K970" s="4" t="s">
        <v>47</v>
      </c>
      <c r="L970" s="4" t="s">
        <v>36</v>
      </c>
      <c r="M970" s="4" t="s">
        <v>71</v>
      </c>
      <c r="N970" s="4">
        <v>589.99</v>
      </c>
      <c r="O970" s="4">
        <v>9</v>
      </c>
      <c r="P970" s="4">
        <v>0</v>
      </c>
      <c r="Q970" s="4">
        <v>139.04</v>
      </c>
    </row>
    <row r="971" spans="1:17" s="4" customFormat="1" ht="12" x14ac:dyDescent="0.3">
      <c r="A971" s="4">
        <v>970</v>
      </c>
      <c r="B971" s="4" t="s">
        <v>2951</v>
      </c>
      <c r="C971" s="5">
        <v>45475</v>
      </c>
      <c r="D971" s="5">
        <v>45478</v>
      </c>
      <c r="E971" s="9">
        <f t="shared" si="15"/>
        <v>2024</v>
      </c>
      <c r="F971" s="4" t="s">
        <v>25</v>
      </c>
      <c r="G971" s="4" t="s">
        <v>2952</v>
      </c>
      <c r="H971" s="4" t="s">
        <v>2953</v>
      </c>
      <c r="I971" s="4" t="s">
        <v>28</v>
      </c>
      <c r="J971" s="4" t="s">
        <v>42</v>
      </c>
      <c r="K971" s="4" t="s">
        <v>43</v>
      </c>
      <c r="L971" s="4" t="s">
        <v>36</v>
      </c>
      <c r="M971" s="4" t="s">
        <v>138</v>
      </c>
      <c r="N971" s="4">
        <v>336.45</v>
      </c>
      <c r="O971" s="4">
        <v>1</v>
      </c>
      <c r="P971" s="4">
        <v>0.1</v>
      </c>
      <c r="Q971" s="4">
        <v>70.31</v>
      </c>
    </row>
    <row r="972" spans="1:17" s="4" customFormat="1" ht="12" x14ac:dyDescent="0.3">
      <c r="A972" s="4">
        <v>971</v>
      </c>
      <c r="B972" s="4" t="s">
        <v>2954</v>
      </c>
      <c r="C972" s="5">
        <v>44684</v>
      </c>
      <c r="D972" s="5">
        <v>44686</v>
      </c>
      <c r="E972" s="9">
        <f t="shared" si="15"/>
        <v>2022</v>
      </c>
      <c r="F972" s="4" t="s">
        <v>39</v>
      </c>
      <c r="G972" s="4" t="s">
        <v>2955</v>
      </c>
      <c r="H972" s="4" t="s">
        <v>2956</v>
      </c>
      <c r="I972" s="4" t="s">
        <v>67</v>
      </c>
      <c r="J972" s="4" t="s">
        <v>42</v>
      </c>
      <c r="K972" s="4" t="s">
        <v>43</v>
      </c>
      <c r="L972" s="4" t="s">
        <v>36</v>
      </c>
      <c r="M972" s="4" t="s">
        <v>37</v>
      </c>
      <c r="N972" s="4">
        <v>915.22</v>
      </c>
      <c r="O972" s="4">
        <v>7</v>
      </c>
      <c r="P972" s="4">
        <v>0.15</v>
      </c>
      <c r="Q972" s="4">
        <v>147.94</v>
      </c>
    </row>
    <row r="973" spans="1:17" s="4" customFormat="1" ht="12" x14ac:dyDescent="0.3">
      <c r="A973" s="4">
        <v>972</v>
      </c>
      <c r="B973" s="4" t="s">
        <v>2957</v>
      </c>
      <c r="C973" s="5">
        <v>45381</v>
      </c>
      <c r="D973" s="5">
        <v>45386</v>
      </c>
      <c r="E973" s="9">
        <f t="shared" si="15"/>
        <v>2024</v>
      </c>
      <c r="F973" s="4" t="s">
        <v>25</v>
      </c>
      <c r="G973" s="4" t="s">
        <v>2958</v>
      </c>
      <c r="H973" s="4" t="s">
        <v>2959</v>
      </c>
      <c r="I973" s="4" t="s">
        <v>67</v>
      </c>
      <c r="J973" s="4" t="s">
        <v>34</v>
      </c>
      <c r="K973" s="4" t="s">
        <v>35</v>
      </c>
      <c r="L973" s="4" t="s">
        <v>36</v>
      </c>
      <c r="M973" s="4" t="s">
        <v>118</v>
      </c>
      <c r="N973" s="4">
        <v>1474.19</v>
      </c>
      <c r="O973" s="4">
        <v>10</v>
      </c>
      <c r="P973" s="4">
        <v>0.2</v>
      </c>
      <c r="Q973" s="4">
        <v>268.61</v>
      </c>
    </row>
    <row r="974" spans="1:17" s="4" customFormat="1" ht="12" x14ac:dyDescent="0.3">
      <c r="A974" s="4">
        <v>973</v>
      </c>
      <c r="B974" s="4" t="s">
        <v>2960</v>
      </c>
      <c r="C974" s="5">
        <v>45051</v>
      </c>
      <c r="D974" s="5">
        <v>45055</v>
      </c>
      <c r="E974" s="9">
        <f t="shared" si="15"/>
        <v>2023</v>
      </c>
      <c r="F974" s="4" t="s">
        <v>25</v>
      </c>
      <c r="G974" s="4" t="s">
        <v>2961</v>
      </c>
      <c r="H974" s="4" t="s">
        <v>2962</v>
      </c>
      <c r="I974" s="4" t="s">
        <v>67</v>
      </c>
      <c r="J974" s="4" t="s">
        <v>145</v>
      </c>
      <c r="K974" s="4" t="s">
        <v>80</v>
      </c>
      <c r="L974" s="4" t="s">
        <v>36</v>
      </c>
      <c r="M974" s="4" t="s">
        <v>138</v>
      </c>
      <c r="N974" s="4">
        <v>88.12</v>
      </c>
      <c r="O974" s="4">
        <v>3</v>
      </c>
      <c r="P974" s="4">
        <v>0.15</v>
      </c>
      <c r="Q974" s="4">
        <v>1.26</v>
      </c>
    </row>
    <row r="975" spans="1:17" s="4" customFormat="1" ht="12" x14ac:dyDescent="0.3">
      <c r="A975" s="4">
        <v>974</v>
      </c>
      <c r="B975" s="4" t="s">
        <v>2963</v>
      </c>
      <c r="C975" s="5">
        <v>44525</v>
      </c>
      <c r="D975" s="5">
        <v>44532</v>
      </c>
      <c r="E975" s="9">
        <f t="shared" si="15"/>
        <v>2021</v>
      </c>
      <c r="F975" s="4" t="s">
        <v>17</v>
      </c>
      <c r="G975" s="4" t="s">
        <v>2964</v>
      </c>
      <c r="H975" s="4" t="s">
        <v>2965</v>
      </c>
      <c r="I975" s="4" t="s">
        <v>67</v>
      </c>
      <c r="J975" s="4" t="s">
        <v>145</v>
      </c>
      <c r="K975" s="4" t="s">
        <v>80</v>
      </c>
      <c r="L975" s="4" t="s">
        <v>36</v>
      </c>
      <c r="M975" s="4" t="s">
        <v>138</v>
      </c>
      <c r="N975" s="4">
        <v>130.57</v>
      </c>
      <c r="O975" s="4">
        <v>1</v>
      </c>
      <c r="P975" s="4">
        <v>0.1</v>
      </c>
      <c r="Q975" s="4">
        <v>11.62</v>
      </c>
    </row>
    <row r="976" spans="1:17" s="4" customFormat="1" ht="12" x14ac:dyDescent="0.3">
      <c r="A976" s="4">
        <v>975</v>
      </c>
      <c r="B976" s="4" t="s">
        <v>2966</v>
      </c>
      <c r="C976" s="5">
        <v>45717</v>
      </c>
      <c r="D976" s="5">
        <v>45721</v>
      </c>
      <c r="E976" s="9">
        <f t="shared" si="15"/>
        <v>2025</v>
      </c>
      <c r="F976" s="4" t="s">
        <v>59</v>
      </c>
      <c r="G976" s="4" t="s">
        <v>2967</v>
      </c>
      <c r="H976" s="4" t="s">
        <v>2968</v>
      </c>
      <c r="I976" s="4" t="s">
        <v>20</v>
      </c>
      <c r="J976" s="4" t="s">
        <v>34</v>
      </c>
      <c r="K976" s="4" t="s">
        <v>35</v>
      </c>
      <c r="L976" s="4" t="s">
        <v>22</v>
      </c>
      <c r="M976" s="4" t="s">
        <v>23</v>
      </c>
      <c r="N976" s="4">
        <v>1240.8900000000001</v>
      </c>
      <c r="O976" s="4">
        <v>4</v>
      </c>
      <c r="P976" s="4">
        <v>0.2</v>
      </c>
      <c r="Q976" s="4">
        <v>189.19</v>
      </c>
    </row>
    <row r="977" spans="1:17" s="4" customFormat="1" ht="12" x14ac:dyDescent="0.3">
      <c r="A977" s="4">
        <v>976</v>
      </c>
      <c r="B977" s="4" t="s">
        <v>2969</v>
      </c>
      <c r="C977" s="5">
        <v>44436</v>
      </c>
      <c r="D977" s="5">
        <v>44440</v>
      </c>
      <c r="E977" s="9">
        <f t="shared" si="15"/>
        <v>2021</v>
      </c>
      <c r="F977" s="4" t="s">
        <v>39</v>
      </c>
      <c r="G977" s="4" t="s">
        <v>2970</v>
      </c>
      <c r="H977" s="4" t="s">
        <v>2971</v>
      </c>
      <c r="I977" s="4" t="s">
        <v>28</v>
      </c>
      <c r="J977" s="4" t="s">
        <v>79</v>
      </c>
      <c r="K977" s="4" t="s">
        <v>80</v>
      </c>
      <c r="L977" s="4" t="s">
        <v>29</v>
      </c>
      <c r="M977" s="4" t="s">
        <v>48</v>
      </c>
      <c r="N977" s="4">
        <v>1062.3499999999999</v>
      </c>
      <c r="O977" s="4">
        <v>9</v>
      </c>
      <c r="P977" s="4">
        <v>0.2</v>
      </c>
      <c r="Q977" s="4">
        <v>77.41</v>
      </c>
    </row>
    <row r="978" spans="1:17" s="4" customFormat="1" ht="12" x14ac:dyDescent="0.3">
      <c r="A978" s="4">
        <v>977</v>
      </c>
      <c r="B978" s="4" t="s">
        <v>2972</v>
      </c>
      <c r="C978" s="5">
        <v>45172</v>
      </c>
      <c r="D978" s="5">
        <v>45176</v>
      </c>
      <c r="E978" s="9">
        <f t="shared" si="15"/>
        <v>2023</v>
      </c>
      <c r="F978" s="4" t="s">
        <v>17</v>
      </c>
      <c r="G978" s="4" t="s">
        <v>2973</v>
      </c>
      <c r="H978" s="4" t="s">
        <v>2974</v>
      </c>
      <c r="I978" s="4" t="s">
        <v>20</v>
      </c>
      <c r="J978" s="4" t="s">
        <v>106</v>
      </c>
      <c r="K978" s="4" t="s">
        <v>106</v>
      </c>
      <c r="L978" s="4" t="s">
        <v>36</v>
      </c>
      <c r="M978" s="4" t="s">
        <v>71</v>
      </c>
      <c r="N978" s="4">
        <v>798.87</v>
      </c>
      <c r="O978" s="4">
        <v>2</v>
      </c>
      <c r="P978" s="4">
        <v>0.2</v>
      </c>
      <c r="Q978" s="4">
        <v>139.80000000000001</v>
      </c>
    </row>
    <row r="979" spans="1:17" s="4" customFormat="1" ht="12" x14ac:dyDescent="0.3">
      <c r="A979" s="4">
        <v>978</v>
      </c>
      <c r="B979" s="4" t="s">
        <v>2975</v>
      </c>
      <c r="C979" s="5">
        <v>44536</v>
      </c>
      <c r="D979" s="5">
        <v>44542</v>
      </c>
      <c r="E979" s="9">
        <f t="shared" si="15"/>
        <v>2021</v>
      </c>
      <c r="F979" s="4" t="s">
        <v>25</v>
      </c>
      <c r="G979" s="4" t="s">
        <v>2976</v>
      </c>
      <c r="H979" s="4" t="s">
        <v>2977</v>
      </c>
      <c r="I979" s="4" t="s">
        <v>20</v>
      </c>
      <c r="J979" s="4" t="s">
        <v>42</v>
      </c>
      <c r="K979" s="4" t="s">
        <v>43</v>
      </c>
      <c r="L979" s="4" t="s">
        <v>22</v>
      </c>
      <c r="M979" s="4" t="s">
        <v>54</v>
      </c>
      <c r="N979" s="4">
        <v>1456.9</v>
      </c>
      <c r="O979" s="4">
        <v>3</v>
      </c>
      <c r="P979" s="4">
        <v>0.2</v>
      </c>
      <c r="Q979" s="4">
        <v>317</v>
      </c>
    </row>
    <row r="980" spans="1:17" s="4" customFormat="1" ht="12" x14ac:dyDescent="0.3">
      <c r="A980" s="4">
        <v>979</v>
      </c>
      <c r="B980" s="4" t="s">
        <v>2978</v>
      </c>
      <c r="C980" s="5">
        <v>45525</v>
      </c>
      <c r="D980" s="5">
        <v>45531</v>
      </c>
      <c r="E980" s="9">
        <f t="shared" si="15"/>
        <v>2024</v>
      </c>
      <c r="F980" s="4" t="s">
        <v>17</v>
      </c>
      <c r="G980" s="4" t="s">
        <v>2979</v>
      </c>
      <c r="H980" s="4" t="s">
        <v>2980</v>
      </c>
      <c r="I980" s="4" t="s">
        <v>67</v>
      </c>
      <c r="J980" s="4" t="s">
        <v>106</v>
      </c>
      <c r="K980" s="4" t="s">
        <v>106</v>
      </c>
      <c r="L980" s="4" t="s">
        <v>22</v>
      </c>
      <c r="M980" s="4" t="s">
        <v>75</v>
      </c>
      <c r="N980" s="4">
        <v>737.17</v>
      </c>
      <c r="O980" s="4">
        <v>6</v>
      </c>
      <c r="P980" s="4">
        <v>0.15</v>
      </c>
      <c r="Q980" s="4">
        <v>-9.89</v>
      </c>
    </row>
    <row r="981" spans="1:17" s="4" customFormat="1" ht="12" x14ac:dyDescent="0.3">
      <c r="A981" s="4">
        <v>980</v>
      </c>
      <c r="B981" s="4" t="s">
        <v>2981</v>
      </c>
      <c r="C981" s="5">
        <v>44823</v>
      </c>
      <c r="D981" s="5">
        <v>44825</v>
      </c>
      <c r="E981" s="9">
        <f t="shared" si="15"/>
        <v>2022</v>
      </c>
      <c r="F981" s="4" t="s">
        <v>59</v>
      </c>
      <c r="G981" s="4" t="s">
        <v>2982</v>
      </c>
      <c r="H981" s="4" t="s">
        <v>2983</v>
      </c>
      <c r="I981" s="4" t="s">
        <v>28</v>
      </c>
      <c r="J981" s="4" t="s">
        <v>47</v>
      </c>
      <c r="K981" s="4" t="s">
        <v>47</v>
      </c>
      <c r="L981" s="4" t="s">
        <v>29</v>
      </c>
      <c r="M981" s="4" t="s">
        <v>48</v>
      </c>
      <c r="N981" s="4">
        <v>445.76</v>
      </c>
      <c r="O981" s="4">
        <v>2</v>
      </c>
      <c r="P981" s="4">
        <v>0.15</v>
      </c>
      <c r="Q981" s="4">
        <v>28.81</v>
      </c>
    </row>
    <row r="982" spans="1:17" s="4" customFormat="1" ht="12" x14ac:dyDescent="0.3">
      <c r="A982" s="4">
        <v>981</v>
      </c>
      <c r="B982" s="4" t="s">
        <v>2984</v>
      </c>
      <c r="C982" s="5">
        <v>45331</v>
      </c>
      <c r="D982" s="5">
        <v>45338</v>
      </c>
      <c r="E982" s="9">
        <f t="shared" si="15"/>
        <v>2024</v>
      </c>
      <c r="F982" s="4" t="s">
        <v>59</v>
      </c>
      <c r="G982" s="4" t="s">
        <v>2985</v>
      </c>
      <c r="H982" s="4" t="s">
        <v>2986</v>
      </c>
      <c r="I982" s="4" t="s">
        <v>67</v>
      </c>
      <c r="J982" s="4" t="s">
        <v>52</v>
      </c>
      <c r="K982" s="4" t="s">
        <v>53</v>
      </c>
      <c r="L982" s="4" t="s">
        <v>22</v>
      </c>
      <c r="M982" s="4" t="s">
        <v>54</v>
      </c>
      <c r="N982" s="4">
        <v>1301.96</v>
      </c>
      <c r="O982" s="4">
        <v>1</v>
      </c>
      <c r="P982" s="4">
        <v>0.1</v>
      </c>
      <c r="Q982" s="4">
        <v>188.23</v>
      </c>
    </row>
    <row r="983" spans="1:17" s="4" customFormat="1" ht="12" x14ac:dyDescent="0.3">
      <c r="A983" s="4">
        <v>982</v>
      </c>
      <c r="B983" s="4" t="s">
        <v>2987</v>
      </c>
      <c r="C983" s="5">
        <v>45759</v>
      </c>
      <c r="D983" s="5">
        <v>45765</v>
      </c>
      <c r="E983" s="9">
        <f t="shared" si="15"/>
        <v>2025</v>
      </c>
      <c r="F983" s="4" t="s">
        <v>59</v>
      </c>
      <c r="G983" s="4" t="s">
        <v>2988</v>
      </c>
      <c r="H983" s="4" t="s">
        <v>2989</v>
      </c>
      <c r="I983" s="4" t="s">
        <v>67</v>
      </c>
      <c r="J983" s="4" t="s">
        <v>21</v>
      </c>
      <c r="K983" s="4" t="s">
        <v>26647</v>
      </c>
      <c r="L983" s="4" t="s">
        <v>36</v>
      </c>
      <c r="M983" s="4" t="s">
        <v>71</v>
      </c>
      <c r="N983" s="4">
        <v>1340.9</v>
      </c>
      <c r="O983" s="4">
        <v>1</v>
      </c>
      <c r="P983" s="4">
        <v>0.1</v>
      </c>
      <c r="Q983" s="4">
        <v>233</v>
      </c>
    </row>
    <row r="984" spans="1:17" s="4" customFormat="1" ht="12" x14ac:dyDescent="0.3">
      <c r="A984" s="4">
        <v>983</v>
      </c>
      <c r="B984" s="4" t="s">
        <v>2990</v>
      </c>
      <c r="C984" s="5">
        <v>44930</v>
      </c>
      <c r="D984" s="5">
        <v>44931</v>
      </c>
      <c r="E984" s="9">
        <f t="shared" si="15"/>
        <v>2023</v>
      </c>
      <c r="F984" s="4" t="s">
        <v>25</v>
      </c>
      <c r="G984" s="4" t="s">
        <v>2991</v>
      </c>
      <c r="H984" s="4" t="s">
        <v>2992</v>
      </c>
      <c r="I984" s="4" t="s">
        <v>67</v>
      </c>
      <c r="J984" s="4" t="s">
        <v>79</v>
      </c>
      <c r="K984" s="4" t="s">
        <v>80</v>
      </c>
      <c r="L984" s="4" t="s">
        <v>36</v>
      </c>
      <c r="M984" s="4" t="s">
        <v>37</v>
      </c>
      <c r="N984" s="4">
        <v>37.4</v>
      </c>
      <c r="O984" s="4">
        <v>7</v>
      </c>
      <c r="P984" s="4">
        <v>0.1</v>
      </c>
      <c r="Q984" s="4">
        <v>0.98</v>
      </c>
    </row>
    <row r="985" spans="1:17" s="4" customFormat="1" ht="12" x14ac:dyDescent="0.3">
      <c r="A985" s="4">
        <v>984</v>
      </c>
      <c r="B985" s="4" t="s">
        <v>2993</v>
      </c>
      <c r="C985" s="5">
        <v>45502</v>
      </c>
      <c r="D985" s="5">
        <v>45507</v>
      </c>
      <c r="E985" s="9">
        <f t="shared" si="15"/>
        <v>2024</v>
      </c>
      <c r="F985" s="4" t="s">
        <v>39</v>
      </c>
      <c r="G985" s="4" t="s">
        <v>2994</v>
      </c>
      <c r="H985" s="4" t="s">
        <v>2995</v>
      </c>
      <c r="I985" s="4" t="s">
        <v>28</v>
      </c>
      <c r="J985" s="4" t="s">
        <v>52</v>
      </c>
      <c r="K985" s="4" t="s">
        <v>53</v>
      </c>
      <c r="L985" s="4" t="s">
        <v>36</v>
      </c>
      <c r="M985" s="4" t="s">
        <v>37</v>
      </c>
      <c r="N985" s="4">
        <v>1122.04</v>
      </c>
      <c r="O985" s="4">
        <v>4</v>
      </c>
      <c r="P985" s="4">
        <v>0.1</v>
      </c>
      <c r="Q985" s="4">
        <v>290.39</v>
      </c>
    </row>
    <row r="986" spans="1:17" s="4" customFormat="1" ht="12" x14ac:dyDescent="0.3">
      <c r="A986" s="4">
        <v>985</v>
      </c>
      <c r="B986" s="4" t="s">
        <v>2996</v>
      </c>
      <c r="C986" s="5">
        <v>45310</v>
      </c>
      <c r="D986" s="5">
        <v>45316</v>
      </c>
      <c r="E986" s="9">
        <f t="shared" si="15"/>
        <v>2024</v>
      </c>
      <c r="F986" s="4" t="s">
        <v>59</v>
      </c>
      <c r="G986" s="4" t="s">
        <v>2997</v>
      </c>
      <c r="H986" s="4" t="s">
        <v>2998</v>
      </c>
      <c r="I986" s="4" t="s">
        <v>20</v>
      </c>
      <c r="J986" s="4" t="s">
        <v>62</v>
      </c>
      <c r="K986" s="4" t="s">
        <v>63</v>
      </c>
      <c r="L986" s="4" t="s">
        <v>22</v>
      </c>
      <c r="M986" s="4" t="s">
        <v>134</v>
      </c>
      <c r="N986" s="4">
        <v>841.21</v>
      </c>
      <c r="O986" s="4">
        <v>5</v>
      </c>
      <c r="P986" s="4">
        <v>0.15</v>
      </c>
      <c r="Q986" s="4">
        <v>140.47999999999999</v>
      </c>
    </row>
    <row r="987" spans="1:17" s="4" customFormat="1" ht="12" x14ac:dyDescent="0.3">
      <c r="A987" s="4">
        <v>986</v>
      </c>
      <c r="B987" s="4" t="s">
        <v>2999</v>
      </c>
      <c r="C987" s="5">
        <v>44548</v>
      </c>
      <c r="D987" s="5">
        <v>44553</v>
      </c>
      <c r="E987" s="9">
        <f t="shared" si="15"/>
        <v>2021</v>
      </c>
      <c r="F987" s="4" t="s">
        <v>59</v>
      </c>
      <c r="G987" s="4" t="s">
        <v>3000</v>
      </c>
      <c r="H987" s="4" t="s">
        <v>3001</v>
      </c>
      <c r="I987" s="4" t="s">
        <v>20</v>
      </c>
      <c r="J987" s="4" t="s">
        <v>62</v>
      </c>
      <c r="K987" s="4" t="s">
        <v>63</v>
      </c>
      <c r="L987" s="4" t="s">
        <v>22</v>
      </c>
      <c r="M987" s="4" t="s">
        <v>75</v>
      </c>
      <c r="N987" s="4">
        <v>1087.1400000000001</v>
      </c>
      <c r="O987" s="4">
        <v>9</v>
      </c>
      <c r="P987" s="4">
        <v>0.2</v>
      </c>
      <c r="Q987" s="4">
        <v>218.23</v>
      </c>
    </row>
    <row r="988" spans="1:17" s="4" customFormat="1" ht="12" x14ac:dyDescent="0.3">
      <c r="A988" s="4">
        <v>987</v>
      </c>
      <c r="B988" s="4" t="s">
        <v>3002</v>
      </c>
      <c r="C988" s="5">
        <v>44818</v>
      </c>
      <c r="D988" s="5">
        <v>44819</v>
      </c>
      <c r="E988" s="9">
        <f t="shared" si="15"/>
        <v>2022</v>
      </c>
      <c r="F988" s="4" t="s">
        <v>25</v>
      </c>
      <c r="G988" s="4" t="s">
        <v>3003</v>
      </c>
      <c r="H988" s="4" t="s">
        <v>3004</v>
      </c>
      <c r="I988" s="4" t="s">
        <v>20</v>
      </c>
      <c r="J988" s="4" t="s">
        <v>62</v>
      </c>
      <c r="K988" s="4" t="s">
        <v>63</v>
      </c>
      <c r="L988" s="4" t="s">
        <v>29</v>
      </c>
      <c r="M988" s="4" t="s">
        <v>30</v>
      </c>
      <c r="N988" s="4">
        <v>1160.48</v>
      </c>
      <c r="O988" s="4">
        <v>9</v>
      </c>
      <c r="P988" s="4">
        <v>0.1</v>
      </c>
      <c r="Q988" s="4">
        <v>279.10000000000002</v>
      </c>
    </row>
    <row r="989" spans="1:17" s="4" customFormat="1" ht="12" x14ac:dyDescent="0.3">
      <c r="A989" s="4">
        <v>988</v>
      </c>
      <c r="B989" s="4" t="s">
        <v>3005</v>
      </c>
      <c r="C989" s="5">
        <v>45640</v>
      </c>
      <c r="D989" s="5">
        <v>45646</v>
      </c>
      <c r="E989" s="9">
        <f t="shared" si="15"/>
        <v>2024</v>
      </c>
      <c r="F989" s="4" t="s">
        <v>17</v>
      </c>
      <c r="G989" s="4" t="s">
        <v>3006</v>
      </c>
      <c r="H989" s="4" t="s">
        <v>3007</v>
      </c>
      <c r="I989" s="4" t="s">
        <v>20</v>
      </c>
      <c r="J989" s="4" t="s">
        <v>106</v>
      </c>
      <c r="K989" s="4" t="s">
        <v>106</v>
      </c>
      <c r="L989" s="4" t="s">
        <v>36</v>
      </c>
      <c r="M989" s="4" t="s">
        <v>118</v>
      </c>
      <c r="N989" s="4">
        <v>459.08</v>
      </c>
      <c r="O989" s="4">
        <v>1</v>
      </c>
      <c r="P989" s="4">
        <v>0</v>
      </c>
      <c r="Q989" s="4">
        <v>89.17</v>
      </c>
    </row>
    <row r="990" spans="1:17" s="4" customFormat="1" ht="12" x14ac:dyDescent="0.3">
      <c r="A990" s="4">
        <v>989</v>
      </c>
      <c r="B990" s="4" t="s">
        <v>3008</v>
      </c>
      <c r="C990" s="5">
        <v>44756</v>
      </c>
      <c r="D990" s="5">
        <v>44761</v>
      </c>
      <c r="E990" s="9">
        <f t="shared" si="15"/>
        <v>2022</v>
      </c>
      <c r="F990" s="4" t="s">
        <v>59</v>
      </c>
      <c r="G990" s="4" t="s">
        <v>3009</v>
      </c>
      <c r="H990" s="4" t="s">
        <v>3010</v>
      </c>
      <c r="I990" s="4" t="s">
        <v>20</v>
      </c>
      <c r="J990" s="4" t="s">
        <v>106</v>
      </c>
      <c r="K990" s="4" t="s">
        <v>106</v>
      </c>
      <c r="L990" s="4" t="s">
        <v>29</v>
      </c>
      <c r="M990" s="4" t="s">
        <v>107</v>
      </c>
      <c r="N990" s="4">
        <v>1330.87</v>
      </c>
      <c r="O990" s="4">
        <v>5</v>
      </c>
      <c r="P990" s="4">
        <v>0.2</v>
      </c>
      <c r="Q990" s="4">
        <v>196.44</v>
      </c>
    </row>
    <row r="991" spans="1:17" s="4" customFormat="1" ht="12" x14ac:dyDescent="0.3">
      <c r="A991" s="4">
        <v>990</v>
      </c>
      <c r="B991" s="4" t="s">
        <v>3011</v>
      </c>
      <c r="C991" s="5">
        <v>44567</v>
      </c>
      <c r="D991" s="5">
        <v>44574</v>
      </c>
      <c r="E991" s="9">
        <f t="shared" si="15"/>
        <v>2022</v>
      </c>
      <c r="F991" s="4" t="s">
        <v>39</v>
      </c>
      <c r="G991" s="4" t="s">
        <v>3012</v>
      </c>
      <c r="H991" s="4" t="s">
        <v>3013</v>
      </c>
      <c r="I991" s="4" t="s">
        <v>67</v>
      </c>
      <c r="J991" s="4" t="s">
        <v>52</v>
      </c>
      <c r="K991" s="4" t="s">
        <v>53</v>
      </c>
      <c r="L991" s="4" t="s">
        <v>36</v>
      </c>
      <c r="M991" s="4" t="s">
        <v>71</v>
      </c>
      <c r="N991" s="4">
        <v>990.67</v>
      </c>
      <c r="O991" s="4">
        <v>6</v>
      </c>
      <c r="P991" s="4">
        <v>0</v>
      </c>
      <c r="Q991" s="4">
        <v>199.91</v>
      </c>
    </row>
    <row r="992" spans="1:17" s="4" customFormat="1" ht="12" x14ac:dyDescent="0.3">
      <c r="A992" s="4">
        <v>991</v>
      </c>
      <c r="B992" s="4" t="s">
        <v>3014</v>
      </c>
      <c r="C992" s="5">
        <v>45616</v>
      </c>
      <c r="D992" s="5">
        <v>45623</v>
      </c>
      <c r="E992" s="9">
        <f t="shared" si="15"/>
        <v>2024</v>
      </c>
      <c r="F992" s="4" t="s">
        <v>59</v>
      </c>
      <c r="G992" s="4" t="s">
        <v>3015</v>
      </c>
      <c r="H992" s="4" t="s">
        <v>3016</v>
      </c>
      <c r="I992" s="4" t="s">
        <v>28</v>
      </c>
      <c r="J992" s="4" t="s">
        <v>79</v>
      </c>
      <c r="K992" s="4" t="s">
        <v>80</v>
      </c>
      <c r="L992" s="4" t="s">
        <v>22</v>
      </c>
      <c r="M992" s="4" t="s">
        <v>75</v>
      </c>
      <c r="N992" s="4">
        <v>1348.29</v>
      </c>
      <c r="O992" s="4">
        <v>8</v>
      </c>
      <c r="P992" s="4">
        <v>0.2</v>
      </c>
      <c r="Q992" s="4">
        <v>134.63</v>
      </c>
    </row>
    <row r="993" spans="1:17" s="4" customFormat="1" ht="12" x14ac:dyDescent="0.3">
      <c r="A993" s="4">
        <v>992</v>
      </c>
      <c r="B993" s="4" t="s">
        <v>3017</v>
      </c>
      <c r="C993" s="5">
        <v>45553</v>
      </c>
      <c r="D993" s="5">
        <v>45560</v>
      </c>
      <c r="E993" s="9">
        <f t="shared" si="15"/>
        <v>2024</v>
      </c>
      <c r="F993" s="4" t="s">
        <v>17</v>
      </c>
      <c r="G993" s="4" t="s">
        <v>3018</v>
      </c>
      <c r="H993" s="4" t="s">
        <v>3019</v>
      </c>
      <c r="I993" s="4" t="s">
        <v>67</v>
      </c>
      <c r="J993" s="4" t="s">
        <v>111</v>
      </c>
      <c r="K993" s="4" t="s">
        <v>111</v>
      </c>
      <c r="L993" s="4" t="s">
        <v>36</v>
      </c>
      <c r="M993" s="4" t="s">
        <v>118</v>
      </c>
      <c r="N993" s="4">
        <v>549.32000000000005</v>
      </c>
      <c r="O993" s="4">
        <v>3</v>
      </c>
      <c r="P993" s="4">
        <v>0.2</v>
      </c>
      <c r="Q993" s="4">
        <v>54.73</v>
      </c>
    </row>
    <row r="994" spans="1:17" s="4" customFormat="1" ht="12" x14ac:dyDescent="0.3">
      <c r="A994" s="4">
        <v>993</v>
      </c>
      <c r="B994" s="4" t="s">
        <v>3020</v>
      </c>
      <c r="C994" s="5">
        <v>44418</v>
      </c>
      <c r="D994" s="5">
        <v>44423</v>
      </c>
      <c r="E994" s="9">
        <f t="shared" si="15"/>
        <v>2021</v>
      </c>
      <c r="F994" s="4" t="s">
        <v>17</v>
      </c>
      <c r="G994" s="4" t="s">
        <v>3021</v>
      </c>
      <c r="H994" s="4" t="s">
        <v>3022</v>
      </c>
      <c r="I994" s="4" t="s">
        <v>67</v>
      </c>
      <c r="J994" s="4" t="s">
        <v>106</v>
      </c>
      <c r="K994" s="4" t="s">
        <v>106</v>
      </c>
      <c r="L994" s="4" t="s">
        <v>36</v>
      </c>
      <c r="M994" s="4" t="s">
        <v>138</v>
      </c>
      <c r="N994" s="4">
        <v>1019.81</v>
      </c>
      <c r="O994" s="4">
        <v>7</v>
      </c>
      <c r="P994" s="4">
        <v>0</v>
      </c>
      <c r="Q994" s="4">
        <v>187.73</v>
      </c>
    </row>
    <row r="995" spans="1:17" s="4" customFormat="1" ht="12" x14ac:dyDescent="0.3">
      <c r="A995" s="4">
        <v>994</v>
      </c>
      <c r="B995" s="4" t="s">
        <v>3023</v>
      </c>
      <c r="C995" s="5">
        <v>44551</v>
      </c>
      <c r="D995" s="5">
        <v>44553</v>
      </c>
      <c r="E995" s="9">
        <f t="shared" si="15"/>
        <v>2021</v>
      </c>
      <c r="F995" s="4" t="s">
        <v>17</v>
      </c>
      <c r="G995" s="4" t="s">
        <v>3024</v>
      </c>
      <c r="H995" s="4" t="s">
        <v>3025</v>
      </c>
      <c r="I995" s="4" t="s">
        <v>20</v>
      </c>
      <c r="J995" s="4" t="s">
        <v>47</v>
      </c>
      <c r="K995" s="4" t="s">
        <v>47</v>
      </c>
      <c r="L995" s="4" t="s">
        <v>29</v>
      </c>
      <c r="M995" s="4" t="s">
        <v>107</v>
      </c>
      <c r="N995" s="4">
        <v>91.71</v>
      </c>
      <c r="O995" s="4">
        <v>9</v>
      </c>
      <c r="P995" s="4">
        <v>0.1</v>
      </c>
      <c r="Q995" s="4">
        <v>13.84</v>
      </c>
    </row>
    <row r="996" spans="1:17" s="4" customFormat="1" ht="12" x14ac:dyDescent="0.3">
      <c r="A996" s="4">
        <v>995</v>
      </c>
      <c r="B996" s="4" t="s">
        <v>3026</v>
      </c>
      <c r="C996" s="5">
        <v>45235</v>
      </c>
      <c r="D996" s="5">
        <v>45239</v>
      </c>
      <c r="E996" s="9">
        <f t="shared" si="15"/>
        <v>2023</v>
      </c>
      <c r="F996" s="4" t="s">
        <v>25</v>
      </c>
      <c r="G996" s="4" t="s">
        <v>3027</v>
      </c>
      <c r="H996" s="4" t="s">
        <v>3028</v>
      </c>
      <c r="I996" s="4" t="s">
        <v>20</v>
      </c>
      <c r="J996" s="4" t="s">
        <v>79</v>
      </c>
      <c r="K996" s="4" t="s">
        <v>80</v>
      </c>
      <c r="L996" s="4" t="s">
        <v>36</v>
      </c>
      <c r="M996" s="4" t="s">
        <v>37</v>
      </c>
      <c r="N996" s="4">
        <v>370.23</v>
      </c>
      <c r="O996" s="4">
        <v>10</v>
      </c>
      <c r="P996" s="4">
        <v>0</v>
      </c>
      <c r="Q996" s="4">
        <v>5.78</v>
      </c>
    </row>
    <row r="997" spans="1:17" s="4" customFormat="1" ht="12" x14ac:dyDescent="0.3">
      <c r="A997" s="4">
        <v>996</v>
      </c>
      <c r="B997" s="4" t="s">
        <v>3029</v>
      </c>
      <c r="C997" s="5">
        <v>45525</v>
      </c>
      <c r="D997" s="5">
        <v>45529</v>
      </c>
      <c r="E997" s="9">
        <f t="shared" si="15"/>
        <v>2024</v>
      </c>
      <c r="F997" s="4" t="s">
        <v>39</v>
      </c>
      <c r="G997" s="4" t="s">
        <v>3030</v>
      </c>
      <c r="H997" s="4" t="s">
        <v>3031</v>
      </c>
      <c r="I997" s="4" t="s">
        <v>20</v>
      </c>
      <c r="J997" s="4" t="s">
        <v>62</v>
      </c>
      <c r="K997" s="4" t="s">
        <v>63</v>
      </c>
      <c r="L997" s="4" t="s">
        <v>22</v>
      </c>
      <c r="M997" s="4" t="s">
        <v>134</v>
      </c>
      <c r="N997" s="4">
        <v>1283.7</v>
      </c>
      <c r="O997" s="4">
        <v>10</v>
      </c>
      <c r="P997" s="4">
        <v>0.15</v>
      </c>
      <c r="Q997" s="4">
        <v>154.01</v>
      </c>
    </row>
    <row r="998" spans="1:17" s="4" customFormat="1" ht="12" x14ac:dyDescent="0.3">
      <c r="A998" s="4">
        <v>997</v>
      </c>
      <c r="B998" s="4" t="s">
        <v>3032</v>
      </c>
      <c r="C998" s="5">
        <v>45808</v>
      </c>
      <c r="D998" s="5">
        <v>45814</v>
      </c>
      <c r="E998" s="9">
        <f t="shared" si="15"/>
        <v>2025</v>
      </c>
      <c r="F998" s="4" t="s">
        <v>17</v>
      </c>
      <c r="G998" s="4" t="s">
        <v>3033</v>
      </c>
      <c r="H998" s="4" t="s">
        <v>3034</v>
      </c>
      <c r="I998" s="4" t="s">
        <v>67</v>
      </c>
      <c r="J998" s="4" t="s">
        <v>21</v>
      </c>
      <c r="K998" s="4" t="s">
        <v>26647</v>
      </c>
      <c r="L998" s="4" t="s">
        <v>29</v>
      </c>
      <c r="M998" s="4" t="s">
        <v>107</v>
      </c>
      <c r="N998" s="4">
        <v>1337.92</v>
      </c>
      <c r="O998" s="4">
        <v>7</v>
      </c>
      <c r="P998" s="4">
        <v>0</v>
      </c>
      <c r="Q998" s="4">
        <v>8.2899999999999991</v>
      </c>
    </row>
    <row r="999" spans="1:17" s="4" customFormat="1" ht="12" x14ac:dyDescent="0.3">
      <c r="A999" s="4">
        <v>998</v>
      </c>
      <c r="B999" s="4" t="s">
        <v>3035</v>
      </c>
      <c r="C999" s="5">
        <v>44639</v>
      </c>
      <c r="D999" s="5">
        <v>44643</v>
      </c>
      <c r="E999" s="9">
        <f t="shared" si="15"/>
        <v>2022</v>
      </c>
      <c r="F999" s="4" t="s">
        <v>39</v>
      </c>
      <c r="G999" s="4" t="s">
        <v>3036</v>
      </c>
      <c r="H999" s="4" t="s">
        <v>3037</v>
      </c>
      <c r="I999" s="4" t="s">
        <v>20</v>
      </c>
      <c r="J999" s="4" t="s">
        <v>111</v>
      </c>
      <c r="K999" s="4" t="s">
        <v>111</v>
      </c>
      <c r="L999" s="4" t="s">
        <v>29</v>
      </c>
      <c r="M999" s="4" t="s">
        <v>107</v>
      </c>
      <c r="N999" s="4">
        <v>1334.62</v>
      </c>
      <c r="O999" s="4">
        <v>9</v>
      </c>
      <c r="P999" s="4">
        <v>0.15</v>
      </c>
      <c r="Q999" s="4">
        <v>185.76</v>
      </c>
    </row>
    <row r="1000" spans="1:17" s="4" customFormat="1" ht="12" x14ac:dyDescent="0.3">
      <c r="A1000" s="4">
        <v>999</v>
      </c>
      <c r="B1000" s="4" t="s">
        <v>3038</v>
      </c>
      <c r="C1000" s="5">
        <v>45478</v>
      </c>
      <c r="D1000" s="5">
        <v>45479</v>
      </c>
      <c r="E1000" s="9">
        <f t="shared" si="15"/>
        <v>2024</v>
      </c>
      <c r="F1000" s="4" t="s">
        <v>25</v>
      </c>
      <c r="G1000" s="4" t="s">
        <v>3039</v>
      </c>
      <c r="H1000" s="4" t="s">
        <v>3040</v>
      </c>
      <c r="I1000" s="4" t="s">
        <v>20</v>
      </c>
      <c r="J1000" s="4" t="s">
        <v>42</v>
      </c>
      <c r="K1000" s="4" t="s">
        <v>43</v>
      </c>
      <c r="L1000" s="4" t="s">
        <v>29</v>
      </c>
      <c r="M1000" s="4" t="s">
        <v>48</v>
      </c>
      <c r="N1000" s="4">
        <v>230.75</v>
      </c>
      <c r="O1000" s="4">
        <v>5</v>
      </c>
      <c r="P1000" s="4">
        <v>0.1</v>
      </c>
      <c r="Q1000" s="4">
        <v>-1.08</v>
      </c>
    </row>
    <row r="1001" spans="1:17" s="4" customFormat="1" ht="12" x14ac:dyDescent="0.3">
      <c r="A1001" s="4">
        <v>1000</v>
      </c>
      <c r="B1001" s="4" t="s">
        <v>3041</v>
      </c>
      <c r="C1001" s="5">
        <v>44566</v>
      </c>
      <c r="D1001" s="5">
        <v>44567</v>
      </c>
      <c r="E1001" s="9">
        <f t="shared" si="15"/>
        <v>2022</v>
      </c>
      <c r="F1001" s="4" t="s">
        <v>59</v>
      </c>
      <c r="G1001" s="4" t="s">
        <v>3042</v>
      </c>
      <c r="H1001" s="4" t="s">
        <v>3043</v>
      </c>
      <c r="I1001" s="4" t="s">
        <v>67</v>
      </c>
      <c r="J1001" s="4" t="s">
        <v>111</v>
      </c>
      <c r="K1001" s="4" t="s">
        <v>111</v>
      </c>
      <c r="L1001" s="4" t="s">
        <v>36</v>
      </c>
      <c r="M1001" s="4" t="s">
        <v>37</v>
      </c>
      <c r="N1001" s="4">
        <v>1301.83</v>
      </c>
      <c r="O1001" s="4">
        <v>10</v>
      </c>
      <c r="P1001" s="4">
        <v>0.1</v>
      </c>
      <c r="Q1001" s="4">
        <v>142.41999999999999</v>
      </c>
    </row>
    <row r="1002" spans="1:17" s="4" customFormat="1" ht="12" x14ac:dyDescent="0.3">
      <c r="A1002" s="4">
        <v>1001</v>
      </c>
      <c r="B1002" s="4" t="s">
        <v>3044</v>
      </c>
      <c r="C1002" s="5">
        <v>45500</v>
      </c>
      <c r="D1002" s="5">
        <v>45503</v>
      </c>
      <c r="E1002" s="9">
        <f t="shared" si="15"/>
        <v>2024</v>
      </c>
      <c r="F1002" s="4" t="s">
        <v>17</v>
      </c>
      <c r="G1002" s="4" t="s">
        <v>3045</v>
      </c>
      <c r="H1002" s="4" t="s">
        <v>3046</v>
      </c>
      <c r="I1002" s="4" t="s">
        <v>67</v>
      </c>
      <c r="J1002" s="4" t="s">
        <v>106</v>
      </c>
      <c r="K1002" s="4" t="s">
        <v>106</v>
      </c>
      <c r="L1002" s="4" t="s">
        <v>22</v>
      </c>
      <c r="M1002" s="4" t="s">
        <v>54</v>
      </c>
      <c r="N1002" s="4">
        <v>923.06</v>
      </c>
      <c r="O1002" s="4">
        <v>5</v>
      </c>
      <c r="P1002" s="4">
        <v>0.15</v>
      </c>
      <c r="Q1002" s="4">
        <v>137.44</v>
      </c>
    </row>
    <row r="1003" spans="1:17" s="4" customFormat="1" ht="12" x14ac:dyDescent="0.3">
      <c r="A1003" s="4">
        <v>1002</v>
      </c>
      <c r="B1003" s="4" t="s">
        <v>3047</v>
      </c>
      <c r="C1003" s="5">
        <v>45589</v>
      </c>
      <c r="D1003" s="5">
        <v>45590</v>
      </c>
      <c r="E1003" s="9">
        <f t="shared" si="15"/>
        <v>2024</v>
      </c>
      <c r="F1003" s="4" t="s">
        <v>25</v>
      </c>
      <c r="G1003" s="4" t="s">
        <v>3048</v>
      </c>
      <c r="H1003" s="4" t="s">
        <v>3049</v>
      </c>
      <c r="I1003" s="4" t="s">
        <v>67</v>
      </c>
      <c r="J1003" s="4" t="s">
        <v>145</v>
      </c>
      <c r="K1003" s="4" t="s">
        <v>80</v>
      </c>
      <c r="L1003" s="4" t="s">
        <v>29</v>
      </c>
      <c r="M1003" s="4" t="s">
        <v>107</v>
      </c>
      <c r="N1003" s="4">
        <v>1265.8</v>
      </c>
      <c r="O1003" s="4">
        <v>3</v>
      </c>
      <c r="P1003" s="4">
        <v>0.1</v>
      </c>
      <c r="Q1003" s="4">
        <v>249.35</v>
      </c>
    </row>
    <row r="1004" spans="1:17" s="4" customFormat="1" ht="12" x14ac:dyDescent="0.3">
      <c r="A1004" s="4">
        <v>1003</v>
      </c>
      <c r="B1004" s="4" t="s">
        <v>3050</v>
      </c>
      <c r="C1004" s="5">
        <v>45648</v>
      </c>
      <c r="D1004" s="5">
        <v>45654</v>
      </c>
      <c r="E1004" s="9">
        <f t="shared" si="15"/>
        <v>2024</v>
      </c>
      <c r="F1004" s="4" t="s">
        <v>17</v>
      </c>
      <c r="G1004" s="4" t="s">
        <v>3051</v>
      </c>
      <c r="H1004" s="4" t="s">
        <v>3052</v>
      </c>
      <c r="I1004" s="4" t="s">
        <v>28</v>
      </c>
      <c r="J1004" s="4" t="s">
        <v>34</v>
      </c>
      <c r="K1004" s="4" t="s">
        <v>35</v>
      </c>
      <c r="L1004" s="4" t="s">
        <v>22</v>
      </c>
      <c r="M1004" s="4" t="s">
        <v>134</v>
      </c>
      <c r="N1004" s="4">
        <v>1060.4000000000001</v>
      </c>
      <c r="O1004" s="4">
        <v>4</v>
      </c>
      <c r="P1004" s="4">
        <v>0</v>
      </c>
      <c r="Q1004" s="4">
        <v>4.95</v>
      </c>
    </row>
    <row r="1005" spans="1:17" s="4" customFormat="1" ht="12" x14ac:dyDescent="0.3">
      <c r="A1005" s="4">
        <v>1004</v>
      </c>
      <c r="B1005" s="4" t="s">
        <v>3053</v>
      </c>
      <c r="C1005" s="5">
        <v>44778</v>
      </c>
      <c r="D1005" s="5">
        <v>44782</v>
      </c>
      <c r="E1005" s="9">
        <f t="shared" si="15"/>
        <v>2022</v>
      </c>
      <c r="F1005" s="4" t="s">
        <v>17</v>
      </c>
      <c r="G1005" s="4" t="s">
        <v>3054</v>
      </c>
      <c r="H1005" s="4" t="s">
        <v>3055</v>
      </c>
      <c r="I1005" s="4" t="s">
        <v>28</v>
      </c>
      <c r="J1005" s="4" t="s">
        <v>34</v>
      </c>
      <c r="K1005" s="4" t="s">
        <v>35</v>
      </c>
      <c r="L1005" s="4" t="s">
        <v>36</v>
      </c>
      <c r="M1005" s="4" t="s">
        <v>71</v>
      </c>
      <c r="N1005" s="4">
        <v>278.79000000000002</v>
      </c>
      <c r="O1005" s="4">
        <v>5</v>
      </c>
      <c r="P1005" s="4">
        <v>0.15</v>
      </c>
      <c r="Q1005" s="4">
        <v>35.6</v>
      </c>
    </row>
    <row r="1006" spans="1:17" s="4" customFormat="1" ht="12" x14ac:dyDescent="0.3">
      <c r="A1006" s="4">
        <v>1005</v>
      </c>
      <c r="B1006" s="4" t="s">
        <v>3056</v>
      </c>
      <c r="C1006" s="5">
        <v>45636</v>
      </c>
      <c r="D1006" s="5">
        <v>45639</v>
      </c>
      <c r="E1006" s="9">
        <f t="shared" si="15"/>
        <v>2024</v>
      </c>
      <c r="F1006" s="4" t="s">
        <v>39</v>
      </c>
      <c r="G1006" s="4" t="s">
        <v>3057</v>
      </c>
      <c r="H1006" s="4" t="s">
        <v>3058</v>
      </c>
      <c r="I1006" s="4" t="s">
        <v>20</v>
      </c>
      <c r="J1006" s="4" t="s">
        <v>47</v>
      </c>
      <c r="K1006" s="4" t="s">
        <v>47</v>
      </c>
      <c r="L1006" s="4" t="s">
        <v>29</v>
      </c>
      <c r="M1006" s="4" t="s">
        <v>30</v>
      </c>
      <c r="N1006" s="4">
        <v>558.91</v>
      </c>
      <c r="O1006" s="4">
        <v>2</v>
      </c>
      <c r="P1006" s="4">
        <v>0</v>
      </c>
      <c r="Q1006" s="4">
        <v>66.03</v>
      </c>
    </row>
    <row r="1007" spans="1:17" s="4" customFormat="1" ht="12" x14ac:dyDescent="0.3">
      <c r="A1007" s="4">
        <v>1006</v>
      </c>
      <c r="B1007" s="4" t="s">
        <v>3059</v>
      </c>
      <c r="C1007" s="5">
        <v>45667</v>
      </c>
      <c r="D1007" s="5">
        <v>45674</v>
      </c>
      <c r="E1007" s="9">
        <f t="shared" si="15"/>
        <v>2025</v>
      </c>
      <c r="F1007" s="4" t="s">
        <v>39</v>
      </c>
      <c r="G1007" s="4" t="s">
        <v>3060</v>
      </c>
      <c r="H1007" s="4" t="s">
        <v>3061</v>
      </c>
      <c r="I1007" s="4" t="s">
        <v>28</v>
      </c>
      <c r="J1007" s="4" t="s">
        <v>47</v>
      </c>
      <c r="K1007" s="4" t="s">
        <v>47</v>
      </c>
      <c r="L1007" s="4" t="s">
        <v>29</v>
      </c>
      <c r="M1007" s="4" t="s">
        <v>90</v>
      </c>
      <c r="N1007" s="4">
        <v>351.44</v>
      </c>
      <c r="O1007" s="4">
        <v>6</v>
      </c>
      <c r="P1007" s="4">
        <v>0.2</v>
      </c>
      <c r="Q1007" s="4">
        <v>59.84</v>
      </c>
    </row>
    <row r="1008" spans="1:17" s="4" customFormat="1" ht="12" x14ac:dyDescent="0.3">
      <c r="A1008" s="4">
        <v>1007</v>
      </c>
      <c r="B1008" s="4" t="s">
        <v>3062</v>
      </c>
      <c r="C1008" s="5">
        <v>45517</v>
      </c>
      <c r="D1008" s="5">
        <v>45518</v>
      </c>
      <c r="E1008" s="9">
        <f t="shared" si="15"/>
        <v>2024</v>
      </c>
      <c r="F1008" s="4" t="s">
        <v>17</v>
      </c>
      <c r="G1008" s="4" t="s">
        <v>3063</v>
      </c>
      <c r="H1008" s="4" t="s">
        <v>3064</v>
      </c>
      <c r="I1008" s="4" t="s">
        <v>67</v>
      </c>
      <c r="J1008" s="4" t="s">
        <v>79</v>
      </c>
      <c r="K1008" s="4" t="s">
        <v>80</v>
      </c>
      <c r="L1008" s="4" t="s">
        <v>22</v>
      </c>
      <c r="M1008" s="4" t="s">
        <v>75</v>
      </c>
      <c r="N1008" s="4">
        <v>1367.19</v>
      </c>
      <c r="O1008" s="4">
        <v>1</v>
      </c>
      <c r="P1008" s="4">
        <v>0.15</v>
      </c>
      <c r="Q1008" s="4">
        <v>209.1</v>
      </c>
    </row>
    <row r="1009" spans="1:17" s="4" customFormat="1" ht="12" x14ac:dyDescent="0.3">
      <c r="A1009" s="4">
        <v>1008</v>
      </c>
      <c r="B1009" s="4" t="s">
        <v>3065</v>
      </c>
      <c r="C1009" s="5">
        <v>44812</v>
      </c>
      <c r="D1009" s="5">
        <v>44816</v>
      </c>
      <c r="E1009" s="9">
        <f t="shared" si="15"/>
        <v>2022</v>
      </c>
      <c r="F1009" s="4" t="s">
        <v>25</v>
      </c>
      <c r="G1009" s="4" t="s">
        <v>3066</v>
      </c>
      <c r="H1009" s="4" t="s">
        <v>3067</v>
      </c>
      <c r="I1009" s="4" t="s">
        <v>28</v>
      </c>
      <c r="J1009" s="4" t="s">
        <v>47</v>
      </c>
      <c r="K1009" s="4" t="s">
        <v>47</v>
      </c>
      <c r="L1009" s="4" t="s">
        <v>29</v>
      </c>
      <c r="M1009" s="4" t="s">
        <v>30</v>
      </c>
      <c r="N1009" s="4">
        <v>947.92</v>
      </c>
      <c r="O1009" s="4">
        <v>5</v>
      </c>
      <c r="P1009" s="4">
        <v>0.15</v>
      </c>
      <c r="Q1009" s="4">
        <v>225.66</v>
      </c>
    </row>
    <row r="1010" spans="1:17" s="4" customFormat="1" ht="12" x14ac:dyDescent="0.3">
      <c r="A1010" s="4">
        <v>1009</v>
      </c>
      <c r="B1010" s="4" t="s">
        <v>3068</v>
      </c>
      <c r="C1010" s="5">
        <v>45761</v>
      </c>
      <c r="D1010" s="5">
        <v>45764</v>
      </c>
      <c r="E1010" s="9">
        <f t="shared" si="15"/>
        <v>2025</v>
      </c>
      <c r="F1010" s="4" t="s">
        <v>59</v>
      </c>
      <c r="G1010" s="4" t="s">
        <v>3069</v>
      </c>
      <c r="H1010" s="4" t="s">
        <v>3070</v>
      </c>
      <c r="I1010" s="4" t="s">
        <v>20</v>
      </c>
      <c r="J1010" s="4" t="s">
        <v>47</v>
      </c>
      <c r="K1010" s="4" t="s">
        <v>47</v>
      </c>
      <c r="L1010" s="4" t="s">
        <v>22</v>
      </c>
      <c r="M1010" s="4" t="s">
        <v>134</v>
      </c>
      <c r="N1010" s="4">
        <v>364.24</v>
      </c>
      <c r="O1010" s="4">
        <v>6</v>
      </c>
      <c r="P1010" s="4">
        <v>0</v>
      </c>
      <c r="Q1010" s="4">
        <v>49.94</v>
      </c>
    </row>
    <row r="1011" spans="1:17" s="4" customFormat="1" ht="12" x14ac:dyDescent="0.3">
      <c r="A1011" s="4">
        <v>1010</v>
      </c>
      <c r="B1011" s="4" t="s">
        <v>3071</v>
      </c>
      <c r="C1011" s="5">
        <v>45072</v>
      </c>
      <c r="D1011" s="5">
        <v>45074</v>
      </c>
      <c r="E1011" s="9">
        <f t="shared" si="15"/>
        <v>2023</v>
      </c>
      <c r="F1011" s="4" t="s">
        <v>25</v>
      </c>
      <c r="G1011" s="4" t="s">
        <v>3072</v>
      </c>
      <c r="H1011" s="4" t="s">
        <v>3073</v>
      </c>
      <c r="I1011" s="4" t="s">
        <v>20</v>
      </c>
      <c r="J1011" s="4" t="s">
        <v>106</v>
      </c>
      <c r="K1011" s="4" t="s">
        <v>106</v>
      </c>
      <c r="L1011" s="4" t="s">
        <v>22</v>
      </c>
      <c r="M1011" s="4" t="s">
        <v>134</v>
      </c>
      <c r="N1011" s="4">
        <v>319.57</v>
      </c>
      <c r="O1011" s="4">
        <v>9</v>
      </c>
      <c r="P1011" s="4">
        <v>0</v>
      </c>
      <c r="Q1011" s="4">
        <v>72.459999999999994</v>
      </c>
    </row>
    <row r="1012" spans="1:17" s="4" customFormat="1" ht="12" x14ac:dyDescent="0.3">
      <c r="A1012" s="4">
        <v>1011</v>
      </c>
      <c r="B1012" s="4" t="s">
        <v>3074</v>
      </c>
      <c r="C1012" s="5">
        <v>45255</v>
      </c>
      <c r="D1012" s="5">
        <v>45256</v>
      </c>
      <c r="E1012" s="9">
        <f t="shared" si="15"/>
        <v>2023</v>
      </c>
      <c r="F1012" s="4" t="s">
        <v>25</v>
      </c>
      <c r="G1012" s="4" t="s">
        <v>3075</v>
      </c>
      <c r="H1012" s="4" t="s">
        <v>3076</v>
      </c>
      <c r="I1012" s="4" t="s">
        <v>20</v>
      </c>
      <c r="J1012" s="4" t="s">
        <v>52</v>
      </c>
      <c r="K1012" s="4" t="s">
        <v>53</v>
      </c>
      <c r="L1012" s="4" t="s">
        <v>36</v>
      </c>
      <c r="M1012" s="4" t="s">
        <v>71</v>
      </c>
      <c r="N1012" s="4">
        <v>1413</v>
      </c>
      <c r="O1012" s="4">
        <v>2</v>
      </c>
      <c r="P1012" s="4">
        <v>0</v>
      </c>
      <c r="Q1012" s="4">
        <v>324.87</v>
      </c>
    </row>
    <row r="1013" spans="1:17" s="4" customFormat="1" ht="12" x14ac:dyDescent="0.3">
      <c r="A1013" s="4">
        <v>1012</v>
      </c>
      <c r="B1013" s="4" t="s">
        <v>3077</v>
      </c>
      <c r="C1013" s="5">
        <v>44456</v>
      </c>
      <c r="D1013" s="5">
        <v>44462</v>
      </c>
      <c r="E1013" s="9">
        <f t="shared" si="15"/>
        <v>2021</v>
      </c>
      <c r="F1013" s="4" t="s">
        <v>25</v>
      </c>
      <c r="G1013" s="4" t="s">
        <v>3078</v>
      </c>
      <c r="H1013" s="4" t="s">
        <v>3079</v>
      </c>
      <c r="I1013" s="4" t="s">
        <v>28</v>
      </c>
      <c r="J1013" s="4" t="s">
        <v>47</v>
      </c>
      <c r="K1013" s="4" t="s">
        <v>47</v>
      </c>
      <c r="L1013" s="4" t="s">
        <v>29</v>
      </c>
      <c r="M1013" s="4" t="s">
        <v>90</v>
      </c>
      <c r="N1013" s="4">
        <v>1039.55</v>
      </c>
      <c r="O1013" s="4">
        <v>10</v>
      </c>
      <c r="P1013" s="4">
        <v>0.1</v>
      </c>
      <c r="Q1013" s="4">
        <v>43.34</v>
      </c>
    </row>
    <row r="1014" spans="1:17" s="4" customFormat="1" ht="12" x14ac:dyDescent="0.3">
      <c r="A1014" s="4">
        <v>1013</v>
      </c>
      <c r="B1014" s="4" t="s">
        <v>3080</v>
      </c>
      <c r="C1014" s="5">
        <v>45468</v>
      </c>
      <c r="D1014" s="5">
        <v>45473</v>
      </c>
      <c r="E1014" s="9">
        <f t="shared" si="15"/>
        <v>2024</v>
      </c>
      <c r="F1014" s="4" t="s">
        <v>25</v>
      </c>
      <c r="G1014" s="4" t="s">
        <v>3081</v>
      </c>
      <c r="H1014" s="4" t="s">
        <v>3082</v>
      </c>
      <c r="I1014" s="4" t="s">
        <v>28</v>
      </c>
      <c r="J1014" s="4" t="s">
        <v>111</v>
      </c>
      <c r="K1014" s="4" t="s">
        <v>111</v>
      </c>
      <c r="L1014" s="4" t="s">
        <v>22</v>
      </c>
      <c r="M1014" s="4" t="s">
        <v>23</v>
      </c>
      <c r="N1014" s="4">
        <v>497.47</v>
      </c>
      <c r="O1014" s="4">
        <v>6</v>
      </c>
      <c r="P1014" s="4">
        <v>0.1</v>
      </c>
      <c r="Q1014" s="4">
        <v>32.14</v>
      </c>
    </row>
    <row r="1015" spans="1:17" s="4" customFormat="1" ht="12" x14ac:dyDescent="0.3">
      <c r="A1015" s="4">
        <v>1014</v>
      </c>
      <c r="B1015" s="4" t="s">
        <v>3083</v>
      </c>
      <c r="C1015" s="5">
        <v>44471</v>
      </c>
      <c r="D1015" s="5">
        <v>44475</v>
      </c>
      <c r="E1015" s="9">
        <f t="shared" si="15"/>
        <v>2021</v>
      </c>
      <c r="F1015" s="4" t="s">
        <v>59</v>
      </c>
      <c r="G1015" s="4" t="s">
        <v>3084</v>
      </c>
      <c r="H1015" s="4" t="s">
        <v>3085</v>
      </c>
      <c r="I1015" s="4" t="s">
        <v>67</v>
      </c>
      <c r="J1015" s="4" t="s">
        <v>34</v>
      </c>
      <c r="K1015" s="4" t="s">
        <v>35</v>
      </c>
      <c r="L1015" s="4" t="s">
        <v>29</v>
      </c>
      <c r="M1015" s="4" t="s">
        <v>107</v>
      </c>
      <c r="N1015" s="4">
        <v>157.22</v>
      </c>
      <c r="O1015" s="4">
        <v>8</v>
      </c>
      <c r="P1015" s="4">
        <v>0</v>
      </c>
      <c r="Q1015" s="4">
        <v>8.83</v>
      </c>
    </row>
    <row r="1016" spans="1:17" s="4" customFormat="1" ht="12" x14ac:dyDescent="0.3">
      <c r="A1016" s="4">
        <v>1015</v>
      </c>
      <c r="B1016" s="4" t="s">
        <v>3086</v>
      </c>
      <c r="C1016" s="5">
        <v>44843</v>
      </c>
      <c r="D1016" s="5">
        <v>44845</v>
      </c>
      <c r="E1016" s="9">
        <f t="shared" si="15"/>
        <v>2022</v>
      </c>
      <c r="F1016" s="4" t="s">
        <v>17</v>
      </c>
      <c r="G1016" s="4" t="s">
        <v>3087</v>
      </c>
      <c r="H1016" s="4" t="s">
        <v>3088</v>
      </c>
      <c r="I1016" s="4" t="s">
        <v>67</v>
      </c>
      <c r="J1016" s="4" t="s">
        <v>47</v>
      </c>
      <c r="K1016" s="4" t="s">
        <v>47</v>
      </c>
      <c r="L1016" s="4" t="s">
        <v>22</v>
      </c>
      <c r="M1016" s="4" t="s">
        <v>75</v>
      </c>
      <c r="N1016" s="4">
        <v>1120.8599999999999</v>
      </c>
      <c r="O1016" s="4">
        <v>3</v>
      </c>
      <c r="P1016" s="4">
        <v>0</v>
      </c>
      <c r="Q1016" s="4">
        <v>168.42</v>
      </c>
    </row>
    <row r="1017" spans="1:17" s="4" customFormat="1" ht="12" x14ac:dyDescent="0.3">
      <c r="A1017" s="4">
        <v>1016</v>
      </c>
      <c r="B1017" s="4" t="s">
        <v>3089</v>
      </c>
      <c r="C1017" s="5">
        <v>45725</v>
      </c>
      <c r="D1017" s="5">
        <v>45726</v>
      </c>
      <c r="E1017" s="9">
        <f t="shared" si="15"/>
        <v>2025</v>
      </c>
      <c r="F1017" s="4" t="s">
        <v>39</v>
      </c>
      <c r="G1017" s="4" t="s">
        <v>3090</v>
      </c>
      <c r="H1017" s="4" t="s">
        <v>3091</v>
      </c>
      <c r="I1017" s="4" t="s">
        <v>67</v>
      </c>
      <c r="J1017" s="4" t="s">
        <v>42</v>
      </c>
      <c r="K1017" s="4" t="s">
        <v>43</v>
      </c>
      <c r="L1017" s="4" t="s">
        <v>36</v>
      </c>
      <c r="M1017" s="4" t="s">
        <v>118</v>
      </c>
      <c r="N1017" s="4">
        <v>908.52</v>
      </c>
      <c r="O1017" s="4">
        <v>4</v>
      </c>
      <c r="P1017" s="4">
        <v>0.15</v>
      </c>
      <c r="Q1017" s="4">
        <v>76.58</v>
      </c>
    </row>
    <row r="1018" spans="1:17" s="4" customFormat="1" ht="12" x14ac:dyDescent="0.3">
      <c r="A1018" s="4">
        <v>1017</v>
      </c>
      <c r="B1018" s="4" t="s">
        <v>3092</v>
      </c>
      <c r="C1018" s="5">
        <v>44609</v>
      </c>
      <c r="D1018" s="5">
        <v>44611</v>
      </c>
      <c r="E1018" s="9">
        <f t="shared" si="15"/>
        <v>2022</v>
      </c>
      <c r="F1018" s="4" t="s">
        <v>39</v>
      </c>
      <c r="G1018" s="4" t="s">
        <v>3093</v>
      </c>
      <c r="H1018" s="4" t="s">
        <v>3094</v>
      </c>
      <c r="I1018" s="4" t="s">
        <v>20</v>
      </c>
      <c r="J1018" s="4" t="s">
        <v>47</v>
      </c>
      <c r="K1018" s="4" t="s">
        <v>47</v>
      </c>
      <c r="L1018" s="4" t="s">
        <v>22</v>
      </c>
      <c r="M1018" s="4" t="s">
        <v>54</v>
      </c>
      <c r="N1018" s="4">
        <v>465.82</v>
      </c>
      <c r="O1018" s="4">
        <v>5</v>
      </c>
      <c r="P1018" s="4">
        <v>0</v>
      </c>
      <c r="Q1018" s="4">
        <v>43.06</v>
      </c>
    </row>
    <row r="1019" spans="1:17" s="4" customFormat="1" ht="12" x14ac:dyDescent="0.3">
      <c r="A1019" s="4">
        <v>1018</v>
      </c>
      <c r="B1019" s="4" t="s">
        <v>3095</v>
      </c>
      <c r="C1019" s="5">
        <v>45210</v>
      </c>
      <c r="D1019" s="5">
        <v>45212</v>
      </c>
      <c r="E1019" s="9">
        <f t="shared" si="15"/>
        <v>2023</v>
      </c>
      <c r="F1019" s="4" t="s">
        <v>59</v>
      </c>
      <c r="G1019" s="4" t="s">
        <v>3096</v>
      </c>
      <c r="H1019" s="4" t="s">
        <v>3097</v>
      </c>
      <c r="I1019" s="4" t="s">
        <v>28</v>
      </c>
      <c r="J1019" s="4" t="s">
        <v>47</v>
      </c>
      <c r="K1019" s="4" t="s">
        <v>47</v>
      </c>
      <c r="L1019" s="4" t="s">
        <v>22</v>
      </c>
      <c r="M1019" s="4" t="s">
        <v>23</v>
      </c>
      <c r="N1019" s="4">
        <v>772.22</v>
      </c>
      <c r="O1019" s="4">
        <v>4</v>
      </c>
      <c r="P1019" s="4">
        <v>0.15</v>
      </c>
      <c r="Q1019" s="4">
        <v>185.07</v>
      </c>
    </row>
    <row r="1020" spans="1:17" s="4" customFormat="1" ht="12" x14ac:dyDescent="0.3">
      <c r="A1020" s="4">
        <v>1019</v>
      </c>
      <c r="B1020" s="4" t="s">
        <v>3098</v>
      </c>
      <c r="C1020" s="5">
        <v>45189</v>
      </c>
      <c r="D1020" s="5">
        <v>45193</v>
      </c>
      <c r="E1020" s="9">
        <f t="shared" si="15"/>
        <v>2023</v>
      </c>
      <c r="F1020" s="4" t="s">
        <v>59</v>
      </c>
      <c r="G1020" s="4" t="s">
        <v>3099</v>
      </c>
      <c r="H1020" s="4" t="s">
        <v>3100</v>
      </c>
      <c r="I1020" s="4" t="s">
        <v>28</v>
      </c>
      <c r="J1020" s="4" t="s">
        <v>145</v>
      </c>
      <c r="K1020" s="4" t="s">
        <v>80</v>
      </c>
      <c r="L1020" s="4" t="s">
        <v>29</v>
      </c>
      <c r="M1020" s="4" t="s">
        <v>107</v>
      </c>
      <c r="N1020" s="4">
        <v>617.57000000000005</v>
      </c>
      <c r="O1020" s="4">
        <v>3</v>
      </c>
      <c r="P1020" s="4">
        <v>0.1</v>
      </c>
      <c r="Q1020" s="4">
        <v>-6.01</v>
      </c>
    </row>
    <row r="1021" spans="1:17" s="4" customFormat="1" ht="12" x14ac:dyDescent="0.3">
      <c r="A1021" s="4">
        <v>1020</v>
      </c>
      <c r="B1021" s="4" t="s">
        <v>3101</v>
      </c>
      <c r="C1021" s="5">
        <v>45530</v>
      </c>
      <c r="D1021" s="5">
        <v>45532</v>
      </c>
      <c r="E1021" s="9">
        <f t="shared" si="15"/>
        <v>2024</v>
      </c>
      <c r="F1021" s="4" t="s">
        <v>59</v>
      </c>
      <c r="G1021" s="4" t="s">
        <v>3102</v>
      </c>
      <c r="H1021" s="4" t="s">
        <v>3103</v>
      </c>
      <c r="I1021" s="4" t="s">
        <v>67</v>
      </c>
      <c r="J1021" s="4" t="s">
        <v>21</v>
      </c>
      <c r="K1021" s="4" t="s">
        <v>26647</v>
      </c>
      <c r="L1021" s="4" t="s">
        <v>22</v>
      </c>
      <c r="M1021" s="4" t="s">
        <v>54</v>
      </c>
      <c r="N1021" s="4">
        <v>697.84</v>
      </c>
      <c r="O1021" s="4">
        <v>10</v>
      </c>
      <c r="P1021" s="4">
        <v>0.15</v>
      </c>
      <c r="Q1021" s="4">
        <v>133.11000000000001</v>
      </c>
    </row>
    <row r="1022" spans="1:17" s="4" customFormat="1" ht="12" x14ac:dyDescent="0.3">
      <c r="A1022" s="4">
        <v>1021</v>
      </c>
      <c r="B1022" s="4" t="s">
        <v>3104</v>
      </c>
      <c r="C1022" s="5">
        <v>44720</v>
      </c>
      <c r="D1022" s="5">
        <v>44723</v>
      </c>
      <c r="E1022" s="9">
        <f t="shared" si="15"/>
        <v>2022</v>
      </c>
      <c r="F1022" s="4" t="s">
        <v>59</v>
      </c>
      <c r="G1022" s="4" t="s">
        <v>3105</v>
      </c>
      <c r="H1022" s="4" t="s">
        <v>3106</v>
      </c>
      <c r="I1022" s="4" t="s">
        <v>20</v>
      </c>
      <c r="J1022" s="4" t="s">
        <v>106</v>
      </c>
      <c r="K1022" s="4" t="s">
        <v>106</v>
      </c>
      <c r="L1022" s="4" t="s">
        <v>29</v>
      </c>
      <c r="M1022" s="4" t="s">
        <v>107</v>
      </c>
      <c r="N1022" s="4">
        <v>1261.6500000000001</v>
      </c>
      <c r="O1022" s="4">
        <v>2</v>
      </c>
      <c r="P1022" s="4">
        <v>0.1</v>
      </c>
      <c r="Q1022" s="4">
        <v>246.87</v>
      </c>
    </row>
    <row r="1023" spans="1:17" s="4" customFormat="1" ht="12" x14ac:dyDescent="0.3">
      <c r="A1023" s="4">
        <v>1022</v>
      </c>
      <c r="B1023" s="4" t="s">
        <v>3107</v>
      </c>
      <c r="C1023" s="5">
        <v>45316</v>
      </c>
      <c r="D1023" s="5">
        <v>45323</v>
      </c>
      <c r="E1023" s="9">
        <f t="shared" si="15"/>
        <v>2024</v>
      </c>
      <c r="F1023" s="4" t="s">
        <v>25</v>
      </c>
      <c r="G1023" s="4" t="s">
        <v>3108</v>
      </c>
      <c r="H1023" s="4" t="s">
        <v>3109</v>
      </c>
      <c r="I1023" s="4" t="s">
        <v>67</v>
      </c>
      <c r="J1023" s="4" t="s">
        <v>145</v>
      </c>
      <c r="K1023" s="4" t="s">
        <v>80</v>
      </c>
      <c r="L1023" s="4" t="s">
        <v>36</v>
      </c>
      <c r="M1023" s="4" t="s">
        <v>138</v>
      </c>
      <c r="N1023" s="4">
        <v>1320.99</v>
      </c>
      <c r="O1023" s="4">
        <v>2</v>
      </c>
      <c r="P1023" s="4">
        <v>0.1</v>
      </c>
      <c r="Q1023" s="4">
        <v>338.77</v>
      </c>
    </row>
    <row r="1024" spans="1:17" s="4" customFormat="1" ht="12" x14ac:dyDescent="0.3">
      <c r="A1024" s="4">
        <v>1023</v>
      </c>
      <c r="B1024" s="4" t="s">
        <v>3110</v>
      </c>
      <c r="C1024" s="5">
        <v>45135</v>
      </c>
      <c r="D1024" s="5">
        <v>45139</v>
      </c>
      <c r="E1024" s="9">
        <f t="shared" si="15"/>
        <v>2023</v>
      </c>
      <c r="F1024" s="4" t="s">
        <v>25</v>
      </c>
      <c r="G1024" s="4" t="s">
        <v>3111</v>
      </c>
      <c r="H1024" s="4" t="s">
        <v>3112</v>
      </c>
      <c r="I1024" s="4" t="s">
        <v>20</v>
      </c>
      <c r="J1024" s="4" t="s">
        <v>106</v>
      </c>
      <c r="K1024" s="4" t="s">
        <v>106</v>
      </c>
      <c r="L1024" s="4" t="s">
        <v>22</v>
      </c>
      <c r="M1024" s="4" t="s">
        <v>75</v>
      </c>
      <c r="N1024" s="4">
        <v>1198.32</v>
      </c>
      <c r="O1024" s="4">
        <v>7</v>
      </c>
      <c r="P1024" s="4">
        <v>0.2</v>
      </c>
      <c r="Q1024" s="4">
        <v>-14.66</v>
      </c>
    </row>
    <row r="1025" spans="1:17" s="4" customFormat="1" ht="12" x14ac:dyDescent="0.3">
      <c r="A1025" s="4">
        <v>1024</v>
      </c>
      <c r="B1025" s="4" t="s">
        <v>3113</v>
      </c>
      <c r="C1025" s="5">
        <v>45206</v>
      </c>
      <c r="D1025" s="5">
        <v>45207</v>
      </c>
      <c r="E1025" s="9">
        <f t="shared" si="15"/>
        <v>2023</v>
      </c>
      <c r="F1025" s="4" t="s">
        <v>39</v>
      </c>
      <c r="G1025" s="4" t="s">
        <v>3114</v>
      </c>
      <c r="H1025" s="4" t="s">
        <v>3115</v>
      </c>
      <c r="I1025" s="4" t="s">
        <v>67</v>
      </c>
      <c r="J1025" s="4" t="s">
        <v>47</v>
      </c>
      <c r="K1025" s="4" t="s">
        <v>47</v>
      </c>
      <c r="L1025" s="4" t="s">
        <v>36</v>
      </c>
      <c r="M1025" s="4" t="s">
        <v>138</v>
      </c>
      <c r="N1025" s="4">
        <v>411.17</v>
      </c>
      <c r="O1025" s="4">
        <v>1</v>
      </c>
      <c r="P1025" s="4">
        <v>0</v>
      </c>
      <c r="Q1025" s="4">
        <v>71.739999999999995</v>
      </c>
    </row>
    <row r="1026" spans="1:17" s="4" customFormat="1" ht="12" x14ac:dyDescent="0.3">
      <c r="A1026" s="4">
        <v>1025</v>
      </c>
      <c r="B1026" s="4" t="s">
        <v>3116</v>
      </c>
      <c r="C1026" s="5">
        <v>45765</v>
      </c>
      <c r="D1026" s="5">
        <v>45766</v>
      </c>
      <c r="E1026" s="9">
        <f t="shared" ref="E1026:E1089" si="16">YEAR(D1026)</f>
        <v>2025</v>
      </c>
      <c r="F1026" s="4" t="s">
        <v>59</v>
      </c>
      <c r="G1026" s="4" t="s">
        <v>3117</v>
      </c>
      <c r="H1026" s="4" t="s">
        <v>3118</v>
      </c>
      <c r="I1026" s="4" t="s">
        <v>20</v>
      </c>
      <c r="J1026" s="4" t="s">
        <v>34</v>
      </c>
      <c r="K1026" s="4" t="s">
        <v>35</v>
      </c>
      <c r="L1026" s="4" t="s">
        <v>29</v>
      </c>
      <c r="M1026" s="4" t="s">
        <v>90</v>
      </c>
      <c r="N1026" s="4">
        <v>1284.3499999999999</v>
      </c>
      <c r="O1026" s="4">
        <v>2</v>
      </c>
      <c r="P1026" s="4">
        <v>0.15</v>
      </c>
      <c r="Q1026" s="4">
        <v>275.67</v>
      </c>
    </row>
    <row r="1027" spans="1:17" s="4" customFormat="1" ht="12" x14ac:dyDescent="0.3">
      <c r="A1027" s="4">
        <v>1026</v>
      </c>
      <c r="B1027" s="4" t="s">
        <v>3119</v>
      </c>
      <c r="C1027" s="5">
        <v>45190</v>
      </c>
      <c r="D1027" s="5">
        <v>45197</v>
      </c>
      <c r="E1027" s="9">
        <f t="shared" si="16"/>
        <v>2023</v>
      </c>
      <c r="F1027" s="4" t="s">
        <v>17</v>
      </c>
      <c r="G1027" s="4" t="s">
        <v>3120</v>
      </c>
      <c r="H1027" s="4" t="s">
        <v>3121</v>
      </c>
      <c r="I1027" s="4" t="s">
        <v>67</v>
      </c>
      <c r="J1027" s="4" t="s">
        <v>42</v>
      </c>
      <c r="K1027" s="4" t="s">
        <v>43</v>
      </c>
      <c r="L1027" s="4" t="s">
        <v>36</v>
      </c>
      <c r="M1027" s="4" t="s">
        <v>71</v>
      </c>
      <c r="N1027" s="4">
        <v>734.7</v>
      </c>
      <c r="O1027" s="4">
        <v>3</v>
      </c>
      <c r="P1027" s="4">
        <v>0.2</v>
      </c>
      <c r="Q1027" s="4">
        <v>23.62</v>
      </c>
    </row>
    <row r="1028" spans="1:17" s="4" customFormat="1" ht="12" x14ac:dyDescent="0.3">
      <c r="A1028" s="4">
        <v>1027</v>
      </c>
      <c r="B1028" s="4" t="s">
        <v>3122</v>
      </c>
      <c r="C1028" s="5">
        <v>44543</v>
      </c>
      <c r="D1028" s="5">
        <v>44545</v>
      </c>
      <c r="E1028" s="9">
        <f t="shared" si="16"/>
        <v>2021</v>
      </c>
      <c r="F1028" s="4" t="s">
        <v>17</v>
      </c>
      <c r="G1028" s="4" t="s">
        <v>3123</v>
      </c>
      <c r="H1028" s="4" t="s">
        <v>3124</v>
      </c>
      <c r="I1028" s="4" t="s">
        <v>28</v>
      </c>
      <c r="J1028" s="4" t="s">
        <v>106</v>
      </c>
      <c r="K1028" s="4" t="s">
        <v>106</v>
      </c>
      <c r="L1028" s="4" t="s">
        <v>29</v>
      </c>
      <c r="M1028" s="4" t="s">
        <v>30</v>
      </c>
      <c r="N1028" s="4">
        <v>881.47</v>
      </c>
      <c r="O1028" s="4">
        <v>2</v>
      </c>
      <c r="P1028" s="4">
        <v>0.1</v>
      </c>
      <c r="Q1028" s="4">
        <v>55</v>
      </c>
    </row>
    <row r="1029" spans="1:17" s="4" customFormat="1" ht="12" x14ac:dyDescent="0.3">
      <c r="A1029" s="4">
        <v>1028</v>
      </c>
      <c r="B1029" s="4" t="s">
        <v>3125</v>
      </c>
      <c r="C1029" s="5">
        <v>45064</v>
      </c>
      <c r="D1029" s="5">
        <v>45067</v>
      </c>
      <c r="E1029" s="9">
        <f t="shared" si="16"/>
        <v>2023</v>
      </c>
      <c r="F1029" s="4" t="s">
        <v>17</v>
      </c>
      <c r="G1029" s="4" t="s">
        <v>3126</v>
      </c>
      <c r="H1029" s="4" t="s">
        <v>3127</v>
      </c>
      <c r="I1029" s="4" t="s">
        <v>67</v>
      </c>
      <c r="J1029" s="4" t="s">
        <v>145</v>
      </c>
      <c r="K1029" s="4" t="s">
        <v>80</v>
      </c>
      <c r="L1029" s="4" t="s">
        <v>29</v>
      </c>
      <c r="M1029" s="4" t="s">
        <v>48</v>
      </c>
      <c r="N1029" s="4">
        <v>717.48</v>
      </c>
      <c r="O1029" s="4">
        <v>6</v>
      </c>
      <c r="P1029" s="4">
        <v>0.1</v>
      </c>
      <c r="Q1029" s="4">
        <v>167</v>
      </c>
    </row>
    <row r="1030" spans="1:17" s="4" customFormat="1" ht="12" x14ac:dyDescent="0.3">
      <c r="A1030" s="4">
        <v>1029</v>
      </c>
      <c r="B1030" s="4" t="s">
        <v>3128</v>
      </c>
      <c r="C1030" s="5">
        <v>44506</v>
      </c>
      <c r="D1030" s="5">
        <v>44508</v>
      </c>
      <c r="E1030" s="9">
        <f t="shared" si="16"/>
        <v>2021</v>
      </c>
      <c r="F1030" s="4" t="s">
        <v>17</v>
      </c>
      <c r="G1030" s="4" t="s">
        <v>3129</v>
      </c>
      <c r="H1030" s="4" t="s">
        <v>3130</v>
      </c>
      <c r="I1030" s="4" t="s">
        <v>67</v>
      </c>
      <c r="J1030" s="4" t="s">
        <v>79</v>
      </c>
      <c r="K1030" s="4" t="s">
        <v>80</v>
      </c>
      <c r="L1030" s="4" t="s">
        <v>22</v>
      </c>
      <c r="M1030" s="4" t="s">
        <v>134</v>
      </c>
      <c r="N1030" s="4">
        <v>1098.96</v>
      </c>
      <c r="O1030" s="4">
        <v>10</v>
      </c>
      <c r="P1030" s="4">
        <v>0</v>
      </c>
      <c r="Q1030" s="4">
        <v>243.58</v>
      </c>
    </row>
    <row r="1031" spans="1:17" s="4" customFormat="1" ht="12" x14ac:dyDescent="0.3">
      <c r="A1031" s="4">
        <v>1030</v>
      </c>
      <c r="B1031" s="4" t="s">
        <v>3131</v>
      </c>
      <c r="C1031" s="5">
        <v>45121</v>
      </c>
      <c r="D1031" s="5">
        <v>45124</v>
      </c>
      <c r="E1031" s="9">
        <f t="shared" si="16"/>
        <v>2023</v>
      </c>
      <c r="F1031" s="4" t="s">
        <v>39</v>
      </c>
      <c r="G1031" s="4" t="s">
        <v>3132</v>
      </c>
      <c r="H1031" s="4" t="s">
        <v>3133</v>
      </c>
      <c r="I1031" s="4" t="s">
        <v>28</v>
      </c>
      <c r="J1031" s="4" t="s">
        <v>79</v>
      </c>
      <c r="K1031" s="4" t="s">
        <v>80</v>
      </c>
      <c r="L1031" s="4" t="s">
        <v>36</v>
      </c>
      <c r="M1031" s="4" t="s">
        <v>138</v>
      </c>
      <c r="N1031" s="4">
        <v>499.16</v>
      </c>
      <c r="O1031" s="4">
        <v>5</v>
      </c>
      <c r="P1031" s="4">
        <v>0.15</v>
      </c>
      <c r="Q1031" s="4">
        <v>32.46</v>
      </c>
    </row>
    <row r="1032" spans="1:17" s="4" customFormat="1" ht="12" x14ac:dyDescent="0.3">
      <c r="A1032" s="4">
        <v>1031</v>
      </c>
      <c r="B1032" s="4" t="s">
        <v>3134</v>
      </c>
      <c r="C1032" s="5">
        <v>45762</v>
      </c>
      <c r="D1032" s="5">
        <v>45766</v>
      </c>
      <c r="E1032" s="9">
        <f t="shared" si="16"/>
        <v>2025</v>
      </c>
      <c r="F1032" s="4" t="s">
        <v>25</v>
      </c>
      <c r="G1032" s="4" t="s">
        <v>3135</v>
      </c>
      <c r="H1032" s="4" t="s">
        <v>3136</v>
      </c>
      <c r="I1032" s="4" t="s">
        <v>67</v>
      </c>
      <c r="J1032" s="4" t="s">
        <v>47</v>
      </c>
      <c r="K1032" s="4" t="s">
        <v>47</v>
      </c>
      <c r="L1032" s="4" t="s">
        <v>22</v>
      </c>
      <c r="M1032" s="4" t="s">
        <v>75</v>
      </c>
      <c r="N1032" s="4">
        <v>1113.75</v>
      </c>
      <c r="O1032" s="4">
        <v>10</v>
      </c>
      <c r="P1032" s="4">
        <v>0.1</v>
      </c>
      <c r="Q1032" s="4">
        <v>262.85000000000002</v>
      </c>
    </row>
    <row r="1033" spans="1:17" s="4" customFormat="1" ht="12" x14ac:dyDescent="0.3">
      <c r="A1033" s="4">
        <v>1032</v>
      </c>
      <c r="B1033" s="4" t="s">
        <v>3137</v>
      </c>
      <c r="C1033" s="5">
        <v>45379</v>
      </c>
      <c r="D1033" s="5">
        <v>45382</v>
      </c>
      <c r="E1033" s="9">
        <f t="shared" si="16"/>
        <v>2024</v>
      </c>
      <c r="F1033" s="4" t="s">
        <v>39</v>
      </c>
      <c r="G1033" s="4" t="s">
        <v>3138</v>
      </c>
      <c r="H1033" s="4" t="s">
        <v>3139</v>
      </c>
      <c r="I1033" s="4" t="s">
        <v>28</v>
      </c>
      <c r="J1033" s="4" t="s">
        <v>62</v>
      </c>
      <c r="K1033" s="4" t="s">
        <v>63</v>
      </c>
      <c r="L1033" s="4" t="s">
        <v>22</v>
      </c>
      <c r="M1033" s="4" t="s">
        <v>134</v>
      </c>
      <c r="N1033" s="4">
        <v>926.65</v>
      </c>
      <c r="O1033" s="4">
        <v>10</v>
      </c>
      <c r="P1033" s="4">
        <v>0.2</v>
      </c>
      <c r="Q1033" s="4">
        <v>22.68</v>
      </c>
    </row>
    <row r="1034" spans="1:17" s="4" customFormat="1" ht="12" x14ac:dyDescent="0.3">
      <c r="A1034" s="4">
        <v>1033</v>
      </c>
      <c r="B1034" s="4" t="s">
        <v>3140</v>
      </c>
      <c r="C1034" s="5">
        <v>45267</v>
      </c>
      <c r="D1034" s="5">
        <v>45272</v>
      </c>
      <c r="E1034" s="9">
        <f t="shared" si="16"/>
        <v>2023</v>
      </c>
      <c r="F1034" s="4" t="s">
        <v>59</v>
      </c>
      <c r="G1034" s="4" t="s">
        <v>3141</v>
      </c>
      <c r="H1034" s="4" t="s">
        <v>3142</v>
      </c>
      <c r="I1034" s="4" t="s">
        <v>67</v>
      </c>
      <c r="J1034" s="4" t="s">
        <v>145</v>
      </c>
      <c r="K1034" s="4" t="s">
        <v>80</v>
      </c>
      <c r="L1034" s="4" t="s">
        <v>22</v>
      </c>
      <c r="M1034" s="4" t="s">
        <v>134</v>
      </c>
      <c r="N1034" s="4">
        <v>629.70000000000005</v>
      </c>
      <c r="O1034" s="4">
        <v>3</v>
      </c>
      <c r="P1034" s="4">
        <v>0</v>
      </c>
      <c r="Q1034" s="4">
        <v>103.69</v>
      </c>
    </row>
    <row r="1035" spans="1:17" s="4" customFormat="1" ht="12" x14ac:dyDescent="0.3">
      <c r="A1035" s="4">
        <v>1034</v>
      </c>
      <c r="B1035" s="4" t="s">
        <v>3143</v>
      </c>
      <c r="C1035" s="5">
        <v>45813</v>
      </c>
      <c r="D1035" s="5">
        <v>45816</v>
      </c>
      <c r="E1035" s="9">
        <f t="shared" si="16"/>
        <v>2025</v>
      </c>
      <c r="F1035" s="4" t="s">
        <v>25</v>
      </c>
      <c r="G1035" s="4" t="s">
        <v>3144</v>
      </c>
      <c r="H1035" s="4" t="s">
        <v>3145</v>
      </c>
      <c r="I1035" s="4" t="s">
        <v>28</v>
      </c>
      <c r="J1035" s="4" t="s">
        <v>62</v>
      </c>
      <c r="K1035" s="4" t="s">
        <v>63</v>
      </c>
      <c r="L1035" s="4" t="s">
        <v>22</v>
      </c>
      <c r="M1035" s="4" t="s">
        <v>23</v>
      </c>
      <c r="N1035" s="4">
        <v>752.45</v>
      </c>
      <c r="O1035" s="4">
        <v>7</v>
      </c>
      <c r="P1035" s="4">
        <v>0</v>
      </c>
      <c r="Q1035" s="4">
        <v>11.5</v>
      </c>
    </row>
    <row r="1036" spans="1:17" s="4" customFormat="1" ht="12" x14ac:dyDescent="0.3">
      <c r="A1036" s="4">
        <v>1035</v>
      </c>
      <c r="B1036" s="4" t="s">
        <v>3146</v>
      </c>
      <c r="C1036" s="5">
        <v>45743</v>
      </c>
      <c r="D1036" s="5">
        <v>45744</v>
      </c>
      <c r="E1036" s="9">
        <f t="shared" si="16"/>
        <v>2025</v>
      </c>
      <c r="F1036" s="4" t="s">
        <v>25</v>
      </c>
      <c r="G1036" s="4" t="s">
        <v>3147</v>
      </c>
      <c r="H1036" s="4" t="s">
        <v>3148</v>
      </c>
      <c r="I1036" s="4" t="s">
        <v>28</v>
      </c>
      <c r="J1036" s="4" t="s">
        <v>79</v>
      </c>
      <c r="K1036" s="4" t="s">
        <v>80</v>
      </c>
      <c r="L1036" s="4" t="s">
        <v>29</v>
      </c>
      <c r="M1036" s="4" t="s">
        <v>90</v>
      </c>
      <c r="N1036" s="4">
        <v>1301.8499999999999</v>
      </c>
      <c r="O1036" s="4">
        <v>7</v>
      </c>
      <c r="P1036" s="4">
        <v>0.15</v>
      </c>
      <c r="Q1036" s="4">
        <v>172.1</v>
      </c>
    </row>
    <row r="1037" spans="1:17" s="4" customFormat="1" ht="12" x14ac:dyDescent="0.3">
      <c r="A1037" s="4">
        <v>1036</v>
      </c>
      <c r="B1037" s="4" t="s">
        <v>3149</v>
      </c>
      <c r="C1037" s="5">
        <v>45739</v>
      </c>
      <c r="D1037" s="5">
        <v>45746</v>
      </c>
      <c r="E1037" s="9">
        <f t="shared" si="16"/>
        <v>2025</v>
      </c>
      <c r="F1037" s="4" t="s">
        <v>59</v>
      </c>
      <c r="G1037" s="4" t="s">
        <v>3150</v>
      </c>
      <c r="H1037" s="4" t="s">
        <v>3151</v>
      </c>
      <c r="I1037" s="4" t="s">
        <v>67</v>
      </c>
      <c r="J1037" s="4" t="s">
        <v>34</v>
      </c>
      <c r="K1037" s="4" t="s">
        <v>35</v>
      </c>
      <c r="L1037" s="4" t="s">
        <v>22</v>
      </c>
      <c r="M1037" s="4" t="s">
        <v>134</v>
      </c>
      <c r="N1037" s="4">
        <v>338.9</v>
      </c>
      <c r="O1037" s="4">
        <v>8</v>
      </c>
      <c r="P1037" s="4">
        <v>0.15</v>
      </c>
      <c r="Q1037" s="4">
        <v>16.48</v>
      </c>
    </row>
    <row r="1038" spans="1:17" s="4" customFormat="1" ht="12" x14ac:dyDescent="0.3">
      <c r="A1038" s="4">
        <v>1037</v>
      </c>
      <c r="B1038" s="4" t="s">
        <v>3152</v>
      </c>
      <c r="C1038" s="5">
        <v>45022</v>
      </c>
      <c r="D1038" s="5">
        <v>45028</v>
      </c>
      <c r="E1038" s="9">
        <f t="shared" si="16"/>
        <v>2023</v>
      </c>
      <c r="F1038" s="4" t="s">
        <v>59</v>
      </c>
      <c r="G1038" s="4" t="s">
        <v>3153</v>
      </c>
      <c r="H1038" s="4" t="s">
        <v>3154</v>
      </c>
      <c r="I1038" s="4" t="s">
        <v>28</v>
      </c>
      <c r="J1038" s="4" t="s">
        <v>111</v>
      </c>
      <c r="K1038" s="4" t="s">
        <v>111</v>
      </c>
      <c r="L1038" s="4" t="s">
        <v>36</v>
      </c>
      <c r="M1038" s="4" t="s">
        <v>71</v>
      </c>
      <c r="N1038" s="4">
        <v>170.59</v>
      </c>
      <c r="O1038" s="4">
        <v>5</v>
      </c>
      <c r="P1038" s="4">
        <v>0.2</v>
      </c>
      <c r="Q1038" s="4">
        <v>33.119999999999997</v>
      </c>
    </row>
    <row r="1039" spans="1:17" s="4" customFormat="1" ht="12" x14ac:dyDescent="0.3">
      <c r="A1039" s="4">
        <v>1038</v>
      </c>
      <c r="B1039" s="4" t="s">
        <v>3155</v>
      </c>
      <c r="C1039" s="5">
        <v>45628</v>
      </c>
      <c r="D1039" s="5">
        <v>45633</v>
      </c>
      <c r="E1039" s="9">
        <f t="shared" si="16"/>
        <v>2024</v>
      </c>
      <c r="F1039" s="4" t="s">
        <v>17</v>
      </c>
      <c r="G1039" s="4" t="s">
        <v>3156</v>
      </c>
      <c r="H1039" s="4" t="s">
        <v>3157</v>
      </c>
      <c r="I1039" s="4" t="s">
        <v>20</v>
      </c>
      <c r="J1039" s="4" t="s">
        <v>79</v>
      </c>
      <c r="K1039" s="4" t="s">
        <v>80</v>
      </c>
      <c r="L1039" s="4" t="s">
        <v>29</v>
      </c>
      <c r="M1039" s="4" t="s">
        <v>30</v>
      </c>
      <c r="N1039" s="4">
        <v>1059.9100000000001</v>
      </c>
      <c r="O1039" s="4">
        <v>4</v>
      </c>
      <c r="P1039" s="4">
        <v>0.2</v>
      </c>
      <c r="Q1039" s="4">
        <v>18.27</v>
      </c>
    </row>
    <row r="1040" spans="1:17" s="4" customFormat="1" ht="12" x14ac:dyDescent="0.3">
      <c r="A1040" s="4">
        <v>1039</v>
      </c>
      <c r="B1040" s="4" t="s">
        <v>3158</v>
      </c>
      <c r="C1040" s="5">
        <v>45584</v>
      </c>
      <c r="D1040" s="5">
        <v>45588</v>
      </c>
      <c r="E1040" s="9">
        <f t="shared" si="16"/>
        <v>2024</v>
      </c>
      <c r="F1040" s="4" t="s">
        <v>25</v>
      </c>
      <c r="G1040" s="4" t="s">
        <v>3159</v>
      </c>
      <c r="H1040" s="4" t="s">
        <v>3160</v>
      </c>
      <c r="I1040" s="4" t="s">
        <v>20</v>
      </c>
      <c r="J1040" s="4" t="s">
        <v>106</v>
      </c>
      <c r="K1040" s="4" t="s">
        <v>106</v>
      </c>
      <c r="L1040" s="4" t="s">
        <v>29</v>
      </c>
      <c r="M1040" s="4" t="s">
        <v>30</v>
      </c>
      <c r="N1040" s="4">
        <v>1379.81</v>
      </c>
      <c r="O1040" s="4">
        <v>1</v>
      </c>
      <c r="P1040" s="4">
        <v>0.1</v>
      </c>
      <c r="Q1040" s="4">
        <v>116.3</v>
      </c>
    </row>
    <row r="1041" spans="1:17" s="4" customFormat="1" ht="12" x14ac:dyDescent="0.3">
      <c r="A1041" s="4">
        <v>1040</v>
      </c>
      <c r="B1041" s="4" t="s">
        <v>3161</v>
      </c>
      <c r="C1041" s="5">
        <v>45722</v>
      </c>
      <c r="D1041" s="5">
        <v>45729</v>
      </c>
      <c r="E1041" s="9">
        <f t="shared" si="16"/>
        <v>2025</v>
      </c>
      <c r="F1041" s="4" t="s">
        <v>39</v>
      </c>
      <c r="G1041" s="4" t="s">
        <v>3162</v>
      </c>
      <c r="H1041" s="4" t="s">
        <v>3163</v>
      </c>
      <c r="I1041" s="4" t="s">
        <v>67</v>
      </c>
      <c r="J1041" s="4" t="s">
        <v>34</v>
      </c>
      <c r="K1041" s="4" t="s">
        <v>35</v>
      </c>
      <c r="L1041" s="4" t="s">
        <v>29</v>
      </c>
      <c r="M1041" s="4" t="s">
        <v>30</v>
      </c>
      <c r="N1041" s="4">
        <v>880.92</v>
      </c>
      <c r="O1041" s="4">
        <v>4</v>
      </c>
      <c r="P1041" s="4">
        <v>0.1</v>
      </c>
      <c r="Q1041" s="4">
        <v>-8.2899999999999991</v>
      </c>
    </row>
    <row r="1042" spans="1:17" s="4" customFormat="1" ht="12" x14ac:dyDescent="0.3">
      <c r="A1042" s="4">
        <v>1041</v>
      </c>
      <c r="B1042" s="4" t="s">
        <v>3164</v>
      </c>
      <c r="C1042" s="5">
        <v>45574</v>
      </c>
      <c r="D1042" s="5">
        <v>45577</v>
      </c>
      <c r="E1042" s="9">
        <f t="shared" si="16"/>
        <v>2024</v>
      </c>
      <c r="F1042" s="4" t="s">
        <v>25</v>
      </c>
      <c r="G1042" s="4" t="s">
        <v>3165</v>
      </c>
      <c r="H1042" s="4" t="s">
        <v>3166</v>
      </c>
      <c r="I1042" s="4" t="s">
        <v>20</v>
      </c>
      <c r="J1042" s="4" t="s">
        <v>111</v>
      </c>
      <c r="K1042" s="4" t="s">
        <v>111</v>
      </c>
      <c r="L1042" s="4" t="s">
        <v>36</v>
      </c>
      <c r="M1042" s="4" t="s">
        <v>118</v>
      </c>
      <c r="N1042" s="4">
        <v>749.89</v>
      </c>
      <c r="O1042" s="4">
        <v>10</v>
      </c>
      <c r="P1042" s="4">
        <v>0.2</v>
      </c>
      <c r="Q1042" s="4">
        <v>69.040000000000006</v>
      </c>
    </row>
    <row r="1043" spans="1:17" s="4" customFormat="1" ht="12" x14ac:dyDescent="0.3">
      <c r="A1043" s="4">
        <v>1042</v>
      </c>
      <c r="B1043" s="4" t="s">
        <v>3167</v>
      </c>
      <c r="C1043" s="5">
        <v>45291</v>
      </c>
      <c r="D1043" s="5">
        <v>45293</v>
      </c>
      <c r="E1043" s="9">
        <f t="shared" si="16"/>
        <v>2024</v>
      </c>
      <c r="F1043" s="4" t="s">
        <v>59</v>
      </c>
      <c r="G1043" s="4" t="s">
        <v>3168</v>
      </c>
      <c r="H1043" s="4" t="s">
        <v>3169</v>
      </c>
      <c r="I1043" s="4" t="s">
        <v>20</v>
      </c>
      <c r="J1043" s="4" t="s">
        <v>62</v>
      </c>
      <c r="K1043" s="4" t="s">
        <v>63</v>
      </c>
      <c r="L1043" s="4" t="s">
        <v>36</v>
      </c>
      <c r="M1043" s="4" t="s">
        <v>138</v>
      </c>
      <c r="N1043" s="4">
        <v>852.34</v>
      </c>
      <c r="O1043" s="4">
        <v>5</v>
      </c>
      <c r="P1043" s="4">
        <v>0.15</v>
      </c>
      <c r="Q1043" s="4">
        <v>118.69</v>
      </c>
    </row>
    <row r="1044" spans="1:17" s="4" customFormat="1" ht="12" x14ac:dyDescent="0.3">
      <c r="A1044" s="4">
        <v>1043</v>
      </c>
      <c r="B1044" s="4" t="s">
        <v>3170</v>
      </c>
      <c r="C1044" s="5">
        <v>45279</v>
      </c>
      <c r="D1044" s="5">
        <v>45280</v>
      </c>
      <c r="E1044" s="9">
        <f t="shared" si="16"/>
        <v>2023</v>
      </c>
      <c r="F1044" s="4" t="s">
        <v>39</v>
      </c>
      <c r="G1044" s="4" t="s">
        <v>3171</v>
      </c>
      <c r="H1044" s="4" t="s">
        <v>3172</v>
      </c>
      <c r="I1044" s="4" t="s">
        <v>20</v>
      </c>
      <c r="J1044" s="4" t="s">
        <v>34</v>
      </c>
      <c r="K1044" s="4" t="s">
        <v>35</v>
      </c>
      <c r="L1044" s="4" t="s">
        <v>22</v>
      </c>
      <c r="M1044" s="4" t="s">
        <v>134</v>
      </c>
      <c r="N1044" s="4">
        <v>226.96</v>
      </c>
      <c r="O1044" s="4">
        <v>8</v>
      </c>
      <c r="P1044" s="4">
        <v>0</v>
      </c>
      <c r="Q1044" s="4">
        <v>13.67</v>
      </c>
    </row>
    <row r="1045" spans="1:17" s="4" customFormat="1" ht="12" x14ac:dyDescent="0.3">
      <c r="A1045" s="4">
        <v>1044</v>
      </c>
      <c r="B1045" s="4" t="s">
        <v>3173</v>
      </c>
      <c r="C1045" s="5">
        <v>44896</v>
      </c>
      <c r="D1045" s="5">
        <v>44903</v>
      </c>
      <c r="E1045" s="9">
        <f t="shared" si="16"/>
        <v>2022</v>
      </c>
      <c r="F1045" s="4" t="s">
        <v>17</v>
      </c>
      <c r="G1045" s="4" t="s">
        <v>3174</v>
      </c>
      <c r="H1045" s="4" t="s">
        <v>3175</v>
      </c>
      <c r="I1045" s="4" t="s">
        <v>28</v>
      </c>
      <c r="J1045" s="4" t="s">
        <v>106</v>
      </c>
      <c r="K1045" s="4" t="s">
        <v>106</v>
      </c>
      <c r="L1045" s="4" t="s">
        <v>29</v>
      </c>
      <c r="M1045" s="4" t="s">
        <v>90</v>
      </c>
      <c r="N1045" s="4">
        <v>584.62</v>
      </c>
      <c r="O1045" s="4">
        <v>4</v>
      </c>
      <c r="P1045" s="4">
        <v>0.15</v>
      </c>
      <c r="Q1045" s="4">
        <v>14.4</v>
      </c>
    </row>
    <row r="1046" spans="1:17" s="4" customFormat="1" ht="12" x14ac:dyDescent="0.3">
      <c r="A1046" s="4">
        <v>1045</v>
      </c>
      <c r="B1046" s="4" t="s">
        <v>3176</v>
      </c>
      <c r="C1046" s="5">
        <v>45609</v>
      </c>
      <c r="D1046" s="5">
        <v>45611</v>
      </c>
      <c r="E1046" s="9">
        <f t="shared" si="16"/>
        <v>2024</v>
      </c>
      <c r="F1046" s="4" t="s">
        <v>25</v>
      </c>
      <c r="G1046" s="4" t="s">
        <v>3177</v>
      </c>
      <c r="H1046" s="4" t="s">
        <v>3178</v>
      </c>
      <c r="I1046" s="4" t="s">
        <v>67</v>
      </c>
      <c r="J1046" s="4" t="s">
        <v>106</v>
      </c>
      <c r="K1046" s="4" t="s">
        <v>106</v>
      </c>
      <c r="L1046" s="4" t="s">
        <v>22</v>
      </c>
      <c r="M1046" s="4" t="s">
        <v>23</v>
      </c>
      <c r="N1046" s="4">
        <v>137.27000000000001</v>
      </c>
      <c r="O1046" s="4">
        <v>5</v>
      </c>
      <c r="P1046" s="4">
        <v>0.1</v>
      </c>
      <c r="Q1046" s="4">
        <v>-0.79</v>
      </c>
    </row>
    <row r="1047" spans="1:17" s="4" customFormat="1" ht="12" x14ac:dyDescent="0.3">
      <c r="A1047" s="4">
        <v>1046</v>
      </c>
      <c r="B1047" s="4" t="s">
        <v>3179</v>
      </c>
      <c r="C1047" s="5">
        <v>45743</v>
      </c>
      <c r="D1047" s="5">
        <v>45748</v>
      </c>
      <c r="E1047" s="9">
        <f t="shared" si="16"/>
        <v>2025</v>
      </c>
      <c r="F1047" s="4" t="s">
        <v>59</v>
      </c>
      <c r="G1047" s="4" t="s">
        <v>3180</v>
      </c>
      <c r="H1047" s="4" t="s">
        <v>3181</v>
      </c>
      <c r="I1047" s="4" t="s">
        <v>20</v>
      </c>
      <c r="J1047" s="4" t="s">
        <v>21</v>
      </c>
      <c r="K1047" s="4" t="s">
        <v>26647</v>
      </c>
      <c r="L1047" s="4" t="s">
        <v>22</v>
      </c>
      <c r="M1047" s="4" t="s">
        <v>23</v>
      </c>
      <c r="N1047" s="4">
        <v>123.86</v>
      </c>
      <c r="O1047" s="4">
        <v>5</v>
      </c>
      <c r="P1047" s="4">
        <v>0.1</v>
      </c>
      <c r="Q1047" s="4">
        <v>24.16</v>
      </c>
    </row>
    <row r="1048" spans="1:17" s="4" customFormat="1" ht="12" x14ac:dyDescent="0.3">
      <c r="A1048" s="4">
        <v>1047</v>
      </c>
      <c r="B1048" s="4" t="s">
        <v>3182</v>
      </c>
      <c r="C1048" s="5">
        <v>45019</v>
      </c>
      <c r="D1048" s="5">
        <v>45023</v>
      </c>
      <c r="E1048" s="9">
        <f t="shared" si="16"/>
        <v>2023</v>
      </c>
      <c r="F1048" s="4" t="s">
        <v>39</v>
      </c>
      <c r="G1048" s="4" t="s">
        <v>3183</v>
      </c>
      <c r="H1048" s="4" t="s">
        <v>3184</v>
      </c>
      <c r="I1048" s="4" t="s">
        <v>20</v>
      </c>
      <c r="J1048" s="4" t="s">
        <v>145</v>
      </c>
      <c r="K1048" s="4" t="s">
        <v>80</v>
      </c>
      <c r="L1048" s="4" t="s">
        <v>36</v>
      </c>
      <c r="M1048" s="4" t="s">
        <v>138</v>
      </c>
      <c r="N1048" s="4">
        <v>1355.23</v>
      </c>
      <c r="O1048" s="4">
        <v>5</v>
      </c>
      <c r="P1048" s="4">
        <v>0.2</v>
      </c>
      <c r="Q1048" s="4">
        <v>-4.28</v>
      </c>
    </row>
    <row r="1049" spans="1:17" s="4" customFormat="1" ht="12" x14ac:dyDescent="0.3">
      <c r="A1049" s="4">
        <v>1048</v>
      </c>
      <c r="B1049" s="4" t="s">
        <v>3185</v>
      </c>
      <c r="C1049" s="5">
        <v>45345</v>
      </c>
      <c r="D1049" s="5">
        <v>45348</v>
      </c>
      <c r="E1049" s="9">
        <f t="shared" si="16"/>
        <v>2024</v>
      </c>
      <c r="F1049" s="4" t="s">
        <v>39</v>
      </c>
      <c r="G1049" s="4" t="s">
        <v>3186</v>
      </c>
      <c r="H1049" s="4" t="s">
        <v>3187</v>
      </c>
      <c r="I1049" s="4" t="s">
        <v>28</v>
      </c>
      <c r="J1049" s="4" t="s">
        <v>62</v>
      </c>
      <c r="K1049" s="4" t="s">
        <v>63</v>
      </c>
      <c r="L1049" s="4" t="s">
        <v>29</v>
      </c>
      <c r="M1049" s="4" t="s">
        <v>48</v>
      </c>
      <c r="N1049" s="4">
        <v>1348.7</v>
      </c>
      <c r="O1049" s="4">
        <v>1</v>
      </c>
      <c r="P1049" s="4">
        <v>0.15</v>
      </c>
      <c r="Q1049" s="4">
        <v>145.55000000000001</v>
      </c>
    </row>
    <row r="1050" spans="1:17" s="4" customFormat="1" ht="12" x14ac:dyDescent="0.3">
      <c r="A1050" s="4">
        <v>1049</v>
      </c>
      <c r="B1050" s="4" t="s">
        <v>3188</v>
      </c>
      <c r="C1050" s="5">
        <v>44738</v>
      </c>
      <c r="D1050" s="5">
        <v>44741</v>
      </c>
      <c r="E1050" s="9">
        <f t="shared" si="16"/>
        <v>2022</v>
      </c>
      <c r="F1050" s="4" t="s">
        <v>17</v>
      </c>
      <c r="G1050" s="4" t="s">
        <v>3189</v>
      </c>
      <c r="H1050" s="4" t="s">
        <v>3190</v>
      </c>
      <c r="I1050" s="4" t="s">
        <v>28</v>
      </c>
      <c r="J1050" s="4" t="s">
        <v>106</v>
      </c>
      <c r="K1050" s="4" t="s">
        <v>106</v>
      </c>
      <c r="L1050" s="4" t="s">
        <v>36</v>
      </c>
      <c r="M1050" s="4" t="s">
        <v>138</v>
      </c>
      <c r="N1050" s="4">
        <v>268.81</v>
      </c>
      <c r="O1050" s="4">
        <v>8</v>
      </c>
      <c r="P1050" s="4">
        <v>0.15</v>
      </c>
      <c r="Q1050" s="4">
        <v>37.56</v>
      </c>
    </row>
    <row r="1051" spans="1:17" s="4" customFormat="1" ht="12" x14ac:dyDescent="0.3">
      <c r="A1051" s="4">
        <v>1050</v>
      </c>
      <c r="B1051" s="4" t="s">
        <v>3191</v>
      </c>
      <c r="C1051" s="5">
        <v>44612</v>
      </c>
      <c r="D1051" s="5">
        <v>44615</v>
      </c>
      <c r="E1051" s="9">
        <f t="shared" si="16"/>
        <v>2022</v>
      </c>
      <c r="F1051" s="4" t="s">
        <v>25</v>
      </c>
      <c r="G1051" s="4" t="s">
        <v>3192</v>
      </c>
      <c r="H1051" s="4" t="s">
        <v>3193</v>
      </c>
      <c r="I1051" s="4" t="s">
        <v>28</v>
      </c>
      <c r="J1051" s="4" t="s">
        <v>145</v>
      </c>
      <c r="K1051" s="4" t="s">
        <v>80</v>
      </c>
      <c r="L1051" s="4" t="s">
        <v>36</v>
      </c>
      <c r="M1051" s="4" t="s">
        <v>71</v>
      </c>
      <c r="N1051" s="4">
        <v>1297.27</v>
      </c>
      <c r="O1051" s="4">
        <v>5</v>
      </c>
      <c r="P1051" s="4">
        <v>0.15</v>
      </c>
      <c r="Q1051" s="4">
        <v>-3.54</v>
      </c>
    </row>
    <row r="1052" spans="1:17" s="4" customFormat="1" ht="12" x14ac:dyDescent="0.3">
      <c r="A1052" s="4">
        <v>1051</v>
      </c>
      <c r="B1052" s="4" t="s">
        <v>3194</v>
      </c>
      <c r="C1052" s="5">
        <v>45127</v>
      </c>
      <c r="D1052" s="5">
        <v>45130</v>
      </c>
      <c r="E1052" s="9">
        <f t="shared" si="16"/>
        <v>2023</v>
      </c>
      <c r="F1052" s="4" t="s">
        <v>17</v>
      </c>
      <c r="G1052" s="4" t="s">
        <v>3195</v>
      </c>
      <c r="H1052" s="4" t="s">
        <v>3196</v>
      </c>
      <c r="I1052" s="4" t="s">
        <v>20</v>
      </c>
      <c r="J1052" s="4" t="s">
        <v>106</v>
      </c>
      <c r="K1052" s="4" t="s">
        <v>106</v>
      </c>
      <c r="L1052" s="4" t="s">
        <v>22</v>
      </c>
      <c r="M1052" s="4" t="s">
        <v>23</v>
      </c>
      <c r="N1052" s="4">
        <v>74.92</v>
      </c>
      <c r="O1052" s="4">
        <v>7</v>
      </c>
      <c r="P1052" s="4">
        <v>0.1</v>
      </c>
      <c r="Q1052" s="4">
        <v>1.97</v>
      </c>
    </row>
    <row r="1053" spans="1:17" s="4" customFormat="1" ht="12" x14ac:dyDescent="0.3">
      <c r="A1053" s="4">
        <v>1052</v>
      </c>
      <c r="B1053" s="4" t="s">
        <v>3197</v>
      </c>
      <c r="C1053" s="5">
        <v>44679</v>
      </c>
      <c r="D1053" s="5">
        <v>44681</v>
      </c>
      <c r="E1053" s="9">
        <f t="shared" si="16"/>
        <v>2022</v>
      </c>
      <c r="F1053" s="4" t="s">
        <v>17</v>
      </c>
      <c r="G1053" s="4" t="s">
        <v>3198</v>
      </c>
      <c r="H1053" s="4" t="s">
        <v>3199</v>
      </c>
      <c r="I1053" s="4" t="s">
        <v>67</v>
      </c>
      <c r="J1053" s="4" t="s">
        <v>145</v>
      </c>
      <c r="K1053" s="4" t="s">
        <v>80</v>
      </c>
      <c r="L1053" s="4" t="s">
        <v>29</v>
      </c>
      <c r="M1053" s="4" t="s">
        <v>48</v>
      </c>
      <c r="N1053" s="4">
        <v>821.89</v>
      </c>
      <c r="O1053" s="4">
        <v>6</v>
      </c>
      <c r="P1053" s="4">
        <v>0.1</v>
      </c>
      <c r="Q1053" s="4">
        <v>69.89</v>
      </c>
    </row>
    <row r="1054" spans="1:17" s="4" customFormat="1" ht="12" x14ac:dyDescent="0.3">
      <c r="A1054" s="4">
        <v>1053</v>
      </c>
      <c r="B1054" s="4" t="s">
        <v>3200</v>
      </c>
      <c r="C1054" s="5">
        <v>44799</v>
      </c>
      <c r="D1054" s="5">
        <v>44801</v>
      </c>
      <c r="E1054" s="9">
        <f t="shared" si="16"/>
        <v>2022</v>
      </c>
      <c r="F1054" s="4" t="s">
        <v>17</v>
      </c>
      <c r="G1054" s="4" t="s">
        <v>3201</v>
      </c>
      <c r="H1054" s="4" t="s">
        <v>3202</v>
      </c>
      <c r="I1054" s="4" t="s">
        <v>28</v>
      </c>
      <c r="J1054" s="4" t="s">
        <v>21</v>
      </c>
      <c r="K1054" s="4" t="s">
        <v>26647</v>
      </c>
      <c r="L1054" s="4" t="s">
        <v>22</v>
      </c>
      <c r="M1054" s="4" t="s">
        <v>75</v>
      </c>
      <c r="N1054" s="4">
        <v>591.55999999999995</v>
      </c>
      <c r="O1054" s="4">
        <v>8</v>
      </c>
      <c r="P1054" s="4">
        <v>0</v>
      </c>
      <c r="Q1054" s="4">
        <v>103.84</v>
      </c>
    </row>
    <row r="1055" spans="1:17" s="4" customFormat="1" ht="12" x14ac:dyDescent="0.3">
      <c r="A1055" s="4">
        <v>1054</v>
      </c>
      <c r="B1055" s="4" t="s">
        <v>3203</v>
      </c>
      <c r="C1055" s="5">
        <v>44675</v>
      </c>
      <c r="D1055" s="5">
        <v>44681</v>
      </c>
      <c r="E1055" s="9">
        <f t="shared" si="16"/>
        <v>2022</v>
      </c>
      <c r="F1055" s="4" t="s">
        <v>39</v>
      </c>
      <c r="G1055" s="4" t="s">
        <v>3204</v>
      </c>
      <c r="H1055" s="4" t="s">
        <v>3205</v>
      </c>
      <c r="I1055" s="4" t="s">
        <v>67</v>
      </c>
      <c r="J1055" s="4" t="s">
        <v>145</v>
      </c>
      <c r="K1055" s="4" t="s">
        <v>80</v>
      </c>
      <c r="L1055" s="4" t="s">
        <v>29</v>
      </c>
      <c r="M1055" s="4" t="s">
        <v>107</v>
      </c>
      <c r="N1055" s="4">
        <v>1255.43</v>
      </c>
      <c r="O1055" s="4">
        <v>2</v>
      </c>
      <c r="P1055" s="4">
        <v>0.15</v>
      </c>
      <c r="Q1055" s="4">
        <v>1.52</v>
      </c>
    </row>
    <row r="1056" spans="1:17" s="4" customFormat="1" ht="12" x14ac:dyDescent="0.3">
      <c r="A1056" s="4">
        <v>1055</v>
      </c>
      <c r="B1056" s="4" t="s">
        <v>3206</v>
      </c>
      <c r="C1056" s="5">
        <v>44925</v>
      </c>
      <c r="D1056" s="5">
        <v>44931</v>
      </c>
      <c r="E1056" s="9">
        <f t="shared" si="16"/>
        <v>2023</v>
      </c>
      <c r="F1056" s="4" t="s">
        <v>17</v>
      </c>
      <c r="G1056" s="4" t="s">
        <v>3207</v>
      </c>
      <c r="H1056" s="4" t="s">
        <v>3208</v>
      </c>
      <c r="I1056" s="4" t="s">
        <v>67</v>
      </c>
      <c r="J1056" s="4" t="s">
        <v>145</v>
      </c>
      <c r="K1056" s="4" t="s">
        <v>80</v>
      </c>
      <c r="L1056" s="4" t="s">
        <v>29</v>
      </c>
      <c r="M1056" s="4" t="s">
        <v>90</v>
      </c>
      <c r="N1056" s="4">
        <v>746.37</v>
      </c>
      <c r="O1056" s="4">
        <v>10</v>
      </c>
      <c r="P1056" s="4">
        <v>0</v>
      </c>
      <c r="Q1056" s="4">
        <v>109.41</v>
      </c>
    </row>
    <row r="1057" spans="1:17" s="4" customFormat="1" ht="12" x14ac:dyDescent="0.3">
      <c r="A1057" s="4">
        <v>1056</v>
      </c>
      <c r="B1057" s="4" t="s">
        <v>3209</v>
      </c>
      <c r="C1057" s="5">
        <v>44662</v>
      </c>
      <c r="D1057" s="5">
        <v>44668</v>
      </c>
      <c r="E1057" s="9">
        <f t="shared" si="16"/>
        <v>2022</v>
      </c>
      <c r="F1057" s="4" t="s">
        <v>59</v>
      </c>
      <c r="G1057" s="4" t="s">
        <v>3210</v>
      </c>
      <c r="H1057" s="4" t="s">
        <v>3211</v>
      </c>
      <c r="I1057" s="4" t="s">
        <v>67</v>
      </c>
      <c r="J1057" s="4" t="s">
        <v>47</v>
      </c>
      <c r="K1057" s="4" t="s">
        <v>47</v>
      </c>
      <c r="L1057" s="4" t="s">
        <v>29</v>
      </c>
      <c r="M1057" s="4" t="s">
        <v>30</v>
      </c>
      <c r="N1057" s="4">
        <v>1100.27</v>
      </c>
      <c r="O1057" s="4">
        <v>8</v>
      </c>
      <c r="P1057" s="4">
        <v>0</v>
      </c>
      <c r="Q1057" s="4">
        <v>96.75</v>
      </c>
    </row>
    <row r="1058" spans="1:17" s="4" customFormat="1" ht="12" x14ac:dyDescent="0.3">
      <c r="A1058" s="4">
        <v>1057</v>
      </c>
      <c r="B1058" s="4" t="s">
        <v>3212</v>
      </c>
      <c r="C1058" s="5">
        <v>45439</v>
      </c>
      <c r="D1058" s="5">
        <v>45442</v>
      </c>
      <c r="E1058" s="9">
        <f t="shared" si="16"/>
        <v>2024</v>
      </c>
      <c r="F1058" s="4" t="s">
        <v>59</v>
      </c>
      <c r="G1058" s="4" t="s">
        <v>3213</v>
      </c>
      <c r="H1058" s="4" t="s">
        <v>3214</v>
      </c>
      <c r="I1058" s="4" t="s">
        <v>28</v>
      </c>
      <c r="J1058" s="4" t="s">
        <v>52</v>
      </c>
      <c r="K1058" s="4" t="s">
        <v>53</v>
      </c>
      <c r="L1058" s="4" t="s">
        <v>29</v>
      </c>
      <c r="M1058" s="4" t="s">
        <v>30</v>
      </c>
      <c r="N1058" s="4">
        <v>1485.02</v>
      </c>
      <c r="O1058" s="4">
        <v>10</v>
      </c>
      <c r="P1058" s="4">
        <v>0.15</v>
      </c>
      <c r="Q1058" s="4">
        <v>87.14</v>
      </c>
    </row>
    <row r="1059" spans="1:17" s="4" customFormat="1" ht="12" x14ac:dyDescent="0.3">
      <c r="A1059" s="4">
        <v>1058</v>
      </c>
      <c r="B1059" s="4" t="s">
        <v>3215</v>
      </c>
      <c r="C1059" s="5">
        <v>44642</v>
      </c>
      <c r="D1059" s="5">
        <v>44647</v>
      </c>
      <c r="E1059" s="9">
        <f t="shared" si="16"/>
        <v>2022</v>
      </c>
      <c r="F1059" s="4" t="s">
        <v>59</v>
      </c>
      <c r="G1059" s="4" t="s">
        <v>3216</v>
      </c>
      <c r="H1059" s="4" t="s">
        <v>3217</v>
      </c>
      <c r="I1059" s="4" t="s">
        <v>28</v>
      </c>
      <c r="J1059" s="4" t="s">
        <v>21</v>
      </c>
      <c r="K1059" s="4" t="s">
        <v>26647</v>
      </c>
      <c r="L1059" s="4" t="s">
        <v>22</v>
      </c>
      <c r="M1059" s="4" t="s">
        <v>23</v>
      </c>
      <c r="N1059" s="4">
        <v>1477.84</v>
      </c>
      <c r="O1059" s="4">
        <v>3</v>
      </c>
      <c r="P1059" s="4">
        <v>0.15</v>
      </c>
      <c r="Q1059" s="4">
        <v>315.72000000000003</v>
      </c>
    </row>
    <row r="1060" spans="1:17" s="4" customFormat="1" ht="12" x14ac:dyDescent="0.3">
      <c r="A1060" s="4">
        <v>1059</v>
      </c>
      <c r="B1060" s="4" t="s">
        <v>3218</v>
      </c>
      <c r="C1060" s="5">
        <v>45460</v>
      </c>
      <c r="D1060" s="5">
        <v>45464</v>
      </c>
      <c r="E1060" s="9">
        <f t="shared" si="16"/>
        <v>2024</v>
      </c>
      <c r="F1060" s="4" t="s">
        <v>59</v>
      </c>
      <c r="G1060" s="4" t="s">
        <v>3219</v>
      </c>
      <c r="H1060" s="4" t="s">
        <v>3220</v>
      </c>
      <c r="I1060" s="4" t="s">
        <v>28</v>
      </c>
      <c r="J1060" s="4" t="s">
        <v>34</v>
      </c>
      <c r="K1060" s="4" t="s">
        <v>35</v>
      </c>
      <c r="L1060" s="4" t="s">
        <v>29</v>
      </c>
      <c r="M1060" s="4" t="s">
        <v>30</v>
      </c>
      <c r="N1060" s="4">
        <v>691.11</v>
      </c>
      <c r="O1060" s="4">
        <v>5</v>
      </c>
      <c r="P1060" s="4">
        <v>0.1</v>
      </c>
      <c r="Q1060" s="4">
        <v>116.76</v>
      </c>
    </row>
    <row r="1061" spans="1:17" s="4" customFormat="1" ht="12" x14ac:dyDescent="0.3">
      <c r="A1061" s="4">
        <v>1060</v>
      </c>
      <c r="B1061" s="4" t="s">
        <v>3221</v>
      </c>
      <c r="C1061" s="5">
        <v>45636</v>
      </c>
      <c r="D1061" s="5">
        <v>45643</v>
      </c>
      <c r="E1061" s="9">
        <f t="shared" si="16"/>
        <v>2024</v>
      </c>
      <c r="F1061" s="4" t="s">
        <v>25</v>
      </c>
      <c r="G1061" s="4" t="s">
        <v>3222</v>
      </c>
      <c r="H1061" s="4" t="s">
        <v>3223</v>
      </c>
      <c r="I1061" s="4" t="s">
        <v>28</v>
      </c>
      <c r="J1061" s="4" t="s">
        <v>79</v>
      </c>
      <c r="K1061" s="4" t="s">
        <v>80</v>
      </c>
      <c r="L1061" s="4" t="s">
        <v>36</v>
      </c>
      <c r="M1061" s="4" t="s">
        <v>37</v>
      </c>
      <c r="N1061" s="4">
        <v>212.46</v>
      </c>
      <c r="O1061" s="4">
        <v>2</v>
      </c>
      <c r="P1061" s="4">
        <v>0.1</v>
      </c>
      <c r="Q1061" s="4">
        <v>25.43</v>
      </c>
    </row>
    <row r="1062" spans="1:17" s="4" customFormat="1" ht="12" x14ac:dyDescent="0.3">
      <c r="A1062" s="4">
        <v>1061</v>
      </c>
      <c r="B1062" s="4" t="s">
        <v>3224</v>
      </c>
      <c r="C1062" s="5">
        <v>44811</v>
      </c>
      <c r="D1062" s="5">
        <v>44815</v>
      </c>
      <c r="E1062" s="9">
        <f t="shared" si="16"/>
        <v>2022</v>
      </c>
      <c r="F1062" s="4" t="s">
        <v>59</v>
      </c>
      <c r="G1062" s="4" t="s">
        <v>3225</v>
      </c>
      <c r="H1062" s="4" t="s">
        <v>3226</v>
      </c>
      <c r="I1062" s="4" t="s">
        <v>67</v>
      </c>
      <c r="J1062" s="4" t="s">
        <v>62</v>
      </c>
      <c r="K1062" s="4" t="s">
        <v>63</v>
      </c>
      <c r="L1062" s="4" t="s">
        <v>36</v>
      </c>
      <c r="M1062" s="4" t="s">
        <v>118</v>
      </c>
      <c r="N1062" s="4">
        <v>116.16</v>
      </c>
      <c r="O1062" s="4">
        <v>3</v>
      </c>
      <c r="P1062" s="4">
        <v>0</v>
      </c>
      <c r="Q1062" s="4">
        <v>17.23</v>
      </c>
    </row>
    <row r="1063" spans="1:17" s="4" customFormat="1" ht="12" x14ac:dyDescent="0.3">
      <c r="A1063" s="4">
        <v>1062</v>
      </c>
      <c r="B1063" s="4" t="s">
        <v>3227</v>
      </c>
      <c r="C1063" s="5">
        <v>45131</v>
      </c>
      <c r="D1063" s="5">
        <v>45138</v>
      </c>
      <c r="E1063" s="9">
        <f t="shared" si="16"/>
        <v>2023</v>
      </c>
      <c r="F1063" s="4" t="s">
        <v>39</v>
      </c>
      <c r="G1063" s="4" t="s">
        <v>3228</v>
      </c>
      <c r="H1063" s="4" t="s">
        <v>3229</v>
      </c>
      <c r="I1063" s="4" t="s">
        <v>28</v>
      </c>
      <c r="J1063" s="4" t="s">
        <v>111</v>
      </c>
      <c r="K1063" s="4" t="s">
        <v>111</v>
      </c>
      <c r="L1063" s="4" t="s">
        <v>22</v>
      </c>
      <c r="M1063" s="4" t="s">
        <v>23</v>
      </c>
      <c r="N1063" s="4">
        <v>235.55</v>
      </c>
      <c r="O1063" s="4">
        <v>2</v>
      </c>
      <c r="P1063" s="4">
        <v>0.2</v>
      </c>
      <c r="Q1063" s="4">
        <v>13.32</v>
      </c>
    </row>
    <row r="1064" spans="1:17" s="4" customFormat="1" ht="12" x14ac:dyDescent="0.3">
      <c r="A1064" s="4">
        <v>1063</v>
      </c>
      <c r="B1064" s="4" t="s">
        <v>3230</v>
      </c>
      <c r="C1064" s="5">
        <v>45005</v>
      </c>
      <c r="D1064" s="5">
        <v>45009</v>
      </c>
      <c r="E1064" s="9">
        <f t="shared" si="16"/>
        <v>2023</v>
      </c>
      <c r="F1064" s="4" t="s">
        <v>39</v>
      </c>
      <c r="G1064" s="4" t="s">
        <v>3231</v>
      </c>
      <c r="H1064" s="4" t="s">
        <v>3232</v>
      </c>
      <c r="I1064" s="4" t="s">
        <v>20</v>
      </c>
      <c r="J1064" s="4" t="s">
        <v>106</v>
      </c>
      <c r="K1064" s="4" t="s">
        <v>106</v>
      </c>
      <c r="L1064" s="4" t="s">
        <v>36</v>
      </c>
      <c r="M1064" s="4" t="s">
        <v>118</v>
      </c>
      <c r="N1064" s="4">
        <v>1399.3</v>
      </c>
      <c r="O1064" s="4">
        <v>1</v>
      </c>
      <c r="P1064" s="4">
        <v>0.15</v>
      </c>
      <c r="Q1064" s="4">
        <v>47.51</v>
      </c>
    </row>
    <row r="1065" spans="1:17" s="4" customFormat="1" ht="12" x14ac:dyDescent="0.3">
      <c r="A1065" s="4">
        <v>1064</v>
      </c>
      <c r="B1065" s="4" t="s">
        <v>3233</v>
      </c>
      <c r="C1065" s="5">
        <v>44863</v>
      </c>
      <c r="D1065" s="5">
        <v>44867</v>
      </c>
      <c r="E1065" s="9">
        <f t="shared" si="16"/>
        <v>2022</v>
      </c>
      <c r="F1065" s="4" t="s">
        <v>39</v>
      </c>
      <c r="G1065" s="4" t="s">
        <v>3234</v>
      </c>
      <c r="H1065" s="4" t="s">
        <v>3235</v>
      </c>
      <c r="I1065" s="4" t="s">
        <v>67</v>
      </c>
      <c r="J1065" s="4" t="s">
        <v>79</v>
      </c>
      <c r="K1065" s="4" t="s">
        <v>80</v>
      </c>
      <c r="L1065" s="4" t="s">
        <v>29</v>
      </c>
      <c r="M1065" s="4" t="s">
        <v>107</v>
      </c>
      <c r="N1065" s="4">
        <v>161.16</v>
      </c>
      <c r="O1065" s="4">
        <v>2</v>
      </c>
      <c r="P1065" s="4">
        <v>0.15</v>
      </c>
      <c r="Q1065" s="4">
        <v>5.69</v>
      </c>
    </row>
    <row r="1066" spans="1:17" s="4" customFormat="1" ht="12" x14ac:dyDescent="0.3">
      <c r="A1066" s="4">
        <v>1065</v>
      </c>
      <c r="B1066" s="4" t="s">
        <v>3236</v>
      </c>
      <c r="C1066" s="5">
        <v>45033</v>
      </c>
      <c r="D1066" s="5">
        <v>45034</v>
      </c>
      <c r="E1066" s="9">
        <f t="shared" si="16"/>
        <v>2023</v>
      </c>
      <c r="F1066" s="4" t="s">
        <v>25</v>
      </c>
      <c r="G1066" s="4" t="s">
        <v>3237</v>
      </c>
      <c r="H1066" s="4" t="s">
        <v>3238</v>
      </c>
      <c r="I1066" s="4" t="s">
        <v>67</v>
      </c>
      <c r="J1066" s="4" t="s">
        <v>21</v>
      </c>
      <c r="K1066" s="4" t="s">
        <v>26647</v>
      </c>
      <c r="L1066" s="4" t="s">
        <v>29</v>
      </c>
      <c r="M1066" s="4" t="s">
        <v>107</v>
      </c>
      <c r="N1066" s="4">
        <v>273.2</v>
      </c>
      <c r="O1066" s="4">
        <v>6</v>
      </c>
      <c r="P1066" s="4">
        <v>0.1</v>
      </c>
      <c r="Q1066" s="4">
        <v>47.36</v>
      </c>
    </row>
    <row r="1067" spans="1:17" s="4" customFormat="1" ht="12" x14ac:dyDescent="0.3">
      <c r="A1067" s="4">
        <v>1066</v>
      </c>
      <c r="B1067" s="4" t="s">
        <v>3239</v>
      </c>
      <c r="C1067" s="5">
        <v>44891</v>
      </c>
      <c r="D1067" s="5">
        <v>44893</v>
      </c>
      <c r="E1067" s="9">
        <f t="shared" si="16"/>
        <v>2022</v>
      </c>
      <c r="F1067" s="4" t="s">
        <v>25</v>
      </c>
      <c r="G1067" s="4" t="s">
        <v>3240</v>
      </c>
      <c r="H1067" s="4" t="s">
        <v>3241</v>
      </c>
      <c r="I1067" s="4" t="s">
        <v>67</v>
      </c>
      <c r="J1067" s="4" t="s">
        <v>145</v>
      </c>
      <c r="K1067" s="4" t="s">
        <v>80</v>
      </c>
      <c r="L1067" s="4" t="s">
        <v>36</v>
      </c>
      <c r="M1067" s="4" t="s">
        <v>71</v>
      </c>
      <c r="N1067" s="4">
        <v>890.97</v>
      </c>
      <c r="O1067" s="4">
        <v>5</v>
      </c>
      <c r="P1067" s="4">
        <v>0.15</v>
      </c>
      <c r="Q1067" s="4">
        <v>115.39</v>
      </c>
    </row>
    <row r="1068" spans="1:17" s="4" customFormat="1" ht="12" x14ac:dyDescent="0.3">
      <c r="A1068" s="4">
        <v>1067</v>
      </c>
      <c r="B1068" s="4" t="s">
        <v>3242</v>
      </c>
      <c r="C1068" s="5">
        <v>44784</v>
      </c>
      <c r="D1068" s="5">
        <v>44791</v>
      </c>
      <c r="E1068" s="9">
        <f t="shared" si="16"/>
        <v>2022</v>
      </c>
      <c r="F1068" s="4" t="s">
        <v>17</v>
      </c>
      <c r="G1068" s="4" t="s">
        <v>3243</v>
      </c>
      <c r="H1068" s="4" t="s">
        <v>3244</v>
      </c>
      <c r="I1068" s="4" t="s">
        <v>28</v>
      </c>
      <c r="J1068" s="4" t="s">
        <v>111</v>
      </c>
      <c r="K1068" s="4" t="s">
        <v>111</v>
      </c>
      <c r="L1068" s="4" t="s">
        <v>22</v>
      </c>
      <c r="M1068" s="4" t="s">
        <v>54</v>
      </c>
      <c r="N1068" s="4">
        <v>126.27</v>
      </c>
      <c r="O1068" s="4">
        <v>6</v>
      </c>
      <c r="P1068" s="4">
        <v>0</v>
      </c>
      <c r="Q1068" s="4">
        <v>32.28</v>
      </c>
    </row>
    <row r="1069" spans="1:17" s="4" customFormat="1" ht="12" x14ac:dyDescent="0.3">
      <c r="A1069" s="4">
        <v>1068</v>
      </c>
      <c r="B1069" s="4" t="s">
        <v>3245</v>
      </c>
      <c r="C1069" s="5">
        <v>45082</v>
      </c>
      <c r="D1069" s="5">
        <v>45088</v>
      </c>
      <c r="E1069" s="9">
        <f t="shared" si="16"/>
        <v>2023</v>
      </c>
      <c r="F1069" s="4" t="s">
        <v>25</v>
      </c>
      <c r="G1069" s="4" t="s">
        <v>3246</v>
      </c>
      <c r="H1069" s="4" t="s">
        <v>3247</v>
      </c>
      <c r="I1069" s="4" t="s">
        <v>67</v>
      </c>
      <c r="J1069" s="4" t="s">
        <v>111</v>
      </c>
      <c r="K1069" s="4" t="s">
        <v>111</v>
      </c>
      <c r="L1069" s="4" t="s">
        <v>29</v>
      </c>
      <c r="M1069" s="4" t="s">
        <v>30</v>
      </c>
      <c r="N1069" s="4">
        <v>934.82</v>
      </c>
      <c r="O1069" s="4">
        <v>1</v>
      </c>
      <c r="P1069" s="4">
        <v>0</v>
      </c>
      <c r="Q1069" s="4">
        <v>87.6</v>
      </c>
    </row>
    <row r="1070" spans="1:17" s="4" customFormat="1" ht="12" x14ac:dyDescent="0.3">
      <c r="A1070" s="4">
        <v>1069</v>
      </c>
      <c r="B1070" s="4" t="s">
        <v>3248</v>
      </c>
      <c r="C1070" s="5">
        <v>45131</v>
      </c>
      <c r="D1070" s="5">
        <v>45138</v>
      </c>
      <c r="E1070" s="9">
        <f t="shared" si="16"/>
        <v>2023</v>
      </c>
      <c r="F1070" s="4" t="s">
        <v>39</v>
      </c>
      <c r="G1070" s="4" t="s">
        <v>3249</v>
      </c>
      <c r="H1070" s="4" t="s">
        <v>3250</v>
      </c>
      <c r="I1070" s="4" t="s">
        <v>67</v>
      </c>
      <c r="J1070" s="4" t="s">
        <v>62</v>
      </c>
      <c r="K1070" s="4" t="s">
        <v>63</v>
      </c>
      <c r="L1070" s="4" t="s">
        <v>29</v>
      </c>
      <c r="M1070" s="4" t="s">
        <v>30</v>
      </c>
      <c r="N1070" s="4">
        <v>1019.1</v>
      </c>
      <c r="O1070" s="4">
        <v>1</v>
      </c>
      <c r="P1070" s="4">
        <v>0.15</v>
      </c>
      <c r="Q1070" s="4">
        <v>240.27</v>
      </c>
    </row>
    <row r="1071" spans="1:17" s="4" customFormat="1" ht="12" x14ac:dyDescent="0.3">
      <c r="A1071" s="4">
        <v>1070</v>
      </c>
      <c r="B1071" s="4" t="s">
        <v>3251</v>
      </c>
      <c r="C1071" s="5">
        <v>44590</v>
      </c>
      <c r="D1071" s="5">
        <v>44596</v>
      </c>
      <c r="E1071" s="9">
        <f t="shared" si="16"/>
        <v>2022</v>
      </c>
      <c r="F1071" s="4" t="s">
        <v>59</v>
      </c>
      <c r="G1071" s="4" t="s">
        <v>3252</v>
      </c>
      <c r="H1071" s="4" t="s">
        <v>3253</v>
      </c>
      <c r="I1071" s="4" t="s">
        <v>28</v>
      </c>
      <c r="J1071" s="4" t="s">
        <v>111</v>
      </c>
      <c r="K1071" s="4" t="s">
        <v>111</v>
      </c>
      <c r="L1071" s="4" t="s">
        <v>22</v>
      </c>
      <c r="M1071" s="4" t="s">
        <v>23</v>
      </c>
      <c r="N1071" s="4">
        <v>1312.53</v>
      </c>
      <c r="O1071" s="4">
        <v>3</v>
      </c>
      <c r="P1071" s="4">
        <v>0</v>
      </c>
      <c r="Q1071" s="4">
        <v>285.02</v>
      </c>
    </row>
    <row r="1072" spans="1:17" s="4" customFormat="1" ht="12" x14ac:dyDescent="0.3">
      <c r="A1072" s="4">
        <v>1071</v>
      </c>
      <c r="B1072" s="4" t="s">
        <v>3254</v>
      </c>
      <c r="C1072" s="5">
        <v>44489</v>
      </c>
      <c r="D1072" s="5">
        <v>44496</v>
      </c>
      <c r="E1072" s="9">
        <f t="shared" si="16"/>
        <v>2021</v>
      </c>
      <c r="F1072" s="4" t="s">
        <v>25</v>
      </c>
      <c r="G1072" s="4" t="s">
        <v>3255</v>
      </c>
      <c r="H1072" s="4" t="s">
        <v>3256</v>
      </c>
      <c r="I1072" s="4" t="s">
        <v>67</v>
      </c>
      <c r="J1072" s="4" t="s">
        <v>21</v>
      </c>
      <c r="K1072" s="4" t="s">
        <v>26647</v>
      </c>
      <c r="L1072" s="4" t="s">
        <v>22</v>
      </c>
      <c r="M1072" s="4" t="s">
        <v>23</v>
      </c>
      <c r="N1072" s="4">
        <v>461.35</v>
      </c>
      <c r="O1072" s="4">
        <v>4</v>
      </c>
      <c r="P1072" s="4">
        <v>0.2</v>
      </c>
      <c r="Q1072" s="4">
        <v>40.369999999999997</v>
      </c>
    </row>
    <row r="1073" spans="1:17" s="4" customFormat="1" ht="12" x14ac:dyDescent="0.3">
      <c r="A1073" s="4">
        <v>1072</v>
      </c>
      <c r="B1073" s="4" t="s">
        <v>3257</v>
      </c>
      <c r="C1073" s="5">
        <v>45773</v>
      </c>
      <c r="D1073" s="5">
        <v>45776</v>
      </c>
      <c r="E1073" s="9">
        <f t="shared" si="16"/>
        <v>2025</v>
      </c>
      <c r="F1073" s="4" t="s">
        <v>59</v>
      </c>
      <c r="G1073" s="4" t="s">
        <v>3258</v>
      </c>
      <c r="H1073" s="4" t="s">
        <v>3259</v>
      </c>
      <c r="I1073" s="4" t="s">
        <v>20</v>
      </c>
      <c r="J1073" s="4" t="s">
        <v>34</v>
      </c>
      <c r="K1073" s="4" t="s">
        <v>35</v>
      </c>
      <c r="L1073" s="4" t="s">
        <v>22</v>
      </c>
      <c r="M1073" s="4" t="s">
        <v>134</v>
      </c>
      <c r="N1073" s="4">
        <v>397.88</v>
      </c>
      <c r="O1073" s="4">
        <v>6</v>
      </c>
      <c r="P1073" s="4">
        <v>0.1</v>
      </c>
      <c r="Q1073" s="4">
        <v>45.51</v>
      </c>
    </row>
    <row r="1074" spans="1:17" s="4" customFormat="1" ht="12" x14ac:dyDescent="0.3">
      <c r="A1074" s="4">
        <v>1073</v>
      </c>
      <c r="B1074" s="4" t="s">
        <v>3260</v>
      </c>
      <c r="C1074" s="5">
        <v>44574</v>
      </c>
      <c r="D1074" s="5">
        <v>44576</v>
      </c>
      <c r="E1074" s="9">
        <f t="shared" si="16"/>
        <v>2022</v>
      </c>
      <c r="F1074" s="4" t="s">
        <v>39</v>
      </c>
      <c r="G1074" s="4" t="s">
        <v>3261</v>
      </c>
      <c r="H1074" s="4" t="s">
        <v>3262</v>
      </c>
      <c r="I1074" s="4" t="s">
        <v>20</v>
      </c>
      <c r="J1074" s="4" t="s">
        <v>42</v>
      </c>
      <c r="K1074" s="4" t="s">
        <v>43</v>
      </c>
      <c r="L1074" s="4" t="s">
        <v>22</v>
      </c>
      <c r="M1074" s="4" t="s">
        <v>23</v>
      </c>
      <c r="N1074" s="4">
        <v>302.75</v>
      </c>
      <c r="O1074" s="4">
        <v>4</v>
      </c>
      <c r="P1074" s="4">
        <v>0.1</v>
      </c>
      <c r="Q1074" s="4">
        <v>56.6</v>
      </c>
    </row>
    <row r="1075" spans="1:17" s="4" customFormat="1" ht="12" x14ac:dyDescent="0.3">
      <c r="A1075" s="4">
        <v>1074</v>
      </c>
      <c r="B1075" s="4" t="s">
        <v>3263</v>
      </c>
      <c r="C1075" s="5">
        <v>44405</v>
      </c>
      <c r="D1075" s="5">
        <v>44407</v>
      </c>
      <c r="E1075" s="9">
        <f t="shared" si="16"/>
        <v>2021</v>
      </c>
      <c r="F1075" s="4" t="s">
        <v>17</v>
      </c>
      <c r="G1075" s="4" t="s">
        <v>3264</v>
      </c>
      <c r="H1075" s="4" t="s">
        <v>3265</v>
      </c>
      <c r="I1075" s="4" t="s">
        <v>20</v>
      </c>
      <c r="J1075" s="4" t="s">
        <v>52</v>
      </c>
      <c r="K1075" s="4" t="s">
        <v>53</v>
      </c>
      <c r="L1075" s="4" t="s">
        <v>22</v>
      </c>
      <c r="M1075" s="4" t="s">
        <v>75</v>
      </c>
      <c r="N1075" s="4">
        <v>814.72</v>
      </c>
      <c r="O1075" s="4">
        <v>10</v>
      </c>
      <c r="P1075" s="4">
        <v>0</v>
      </c>
      <c r="Q1075" s="4">
        <v>214.48</v>
      </c>
    </row>
    <row r="1076" spans="1:17" s="4" customFormat="1" ht="12" x14ac:dyDescent="0.3">
      <c r="A1076" s="4">
        <v>1075</v>
      </c>
      <c r="B1076" s="4" t="s">
        <v>3266</v>
      </c>
      <c r="C1076" s="5">
        <v>45305</v>
      </c>
      <c r="D1076" s="5">
        <v>45312</v>
      </c>
      <c r="E1076" s="9">
        <f t="shared" si="16"/>
        <v>2024</v>
      </c>
      <c r="F1076" s="4" t="s">
        <v>25</v>
      </c>
      <c r="G1076" s="4" t="s">
        <v>3267</v>
      </c>
      <c r="H1076" s="4" t="s">
        <v>3268</v>
      </c>
      <c r="I1076" s="4" t="s">
        <v>67</v>
      </c>
      <c r="J1076" s="4" t="s">
        <v>79</v>
      </c>
      <c r="K1076" s="4" t="s">
        <v>80</v>
      </c>
      <c r="L1076" s="4" t="s">
        <v>22</v>
      </c>
      <c r="M1076" s="4" t="s">
        <v>75</v>
      </c>
      <c r="N1076" s="4">
        <v>1438.9</v>
      </c>
      <c r="O1076" s="4">
        <v>6</v>
      </c>
      <c r="P1076" s="4">
        <v>0</v>
      </c>
      <c r="Q1076" s="4">
        <v>281.16000000000003</v>
      </c>
    </row>
    <row r="1077" spans="1:17" s="4" customFormat="1" ht="12" x14ac:dyDescent="0.3">
      <c r="A1077" s="4">
        <v>1076</v>
      </c>
      <c r="B1077" s="4" t="s">
        <v>3269</v>
      </c>
      <c r="C1077" s="5">
        <v>45679</v>
      </c>
      <c r="D1077" s="5">
        <v>45686</v>
      </c>
      <c r="E1077" s="9">
        <f t="shared" si="16"/>
        <v>2025</v>
      </c>
      <c r="F1077" s="4" t="s">
        <v>25</v>
      </c>
      <c r="G1077" s="4" t="s">
        <v>3270</v>
      </c>
      <c r="H1077" s="4" t="s">
        <v>3271</v>
      </c>
      <c r="I1077" s="4" t="s">
        <v>28</v>
      </c>
      <c r="J1077" s="4" t="s">
        <v>62</v>
      </c>
      <c r="K1077" s="4" t="s">
        <v>63</v>
      </c>
      <c r="L1077" s="4" t="s">
        <v>36</v>
      </c>
      <c r="M1077" s="4" t="s">
        <v>138</v>
      </c>
      <c r="N1077" s="4">
        <v>1220.8</v>
      </c>
      <c r="O1077" s="4">
        <v>2</v>
      </c>
      <c r="P1077" s="4">
        <v>0.15</v>
      </c>
      <c r="Q1077" s="4">
        <v>201.52</v>
      </c>
    </row>
    <row r="1078" spans="1:17" s="4" customFormat="1" ht="12" x14ac:dyDescent="0.3">
      <c r="A1078" s="4">
        <v>1077</v>
      </c>
      <c r="B1078" s="4" t="s">
        <v>3272</v>
      </c>
      <c r="C1078" s="5">
        <v>45325</v>
      </c>
      <c r="D1078" s="5">
        <v>45327</v>
      </c>
      <c r="E1078" s="9">
        <f t="shared" si="16"/>
        <v>2024</v>
      </c>
      <c r="F1078" s="4" t="s">
        <v>59</v>
      </c>
      <c r="G1078" s="4" t="s">
        <v>3273</v>
      </c>
      <c r="H1078" s="4" t="s">
        <v>3274</v>
      </c>
      <c r="I1078" s="4" t="s">
        <v>28</v>
      </c>
      <c r="J1078" s="4" t="s">
        <v>111</v>
      </c>
      <c r="K1078" s="4" t="s">
        <v>111</v>
      </c>
      <c r="L1078" s="4" t="s">
        <v>29</v>
      </c>
      <c r="M1078" s="4" t="s">
        <v>48</v>
      </c>
      <c r="N1078" s="4">
        <v>1136.6300000000001</v>
      </c>
      <c r="O1078" s="4">
        <v>7</v>
      </c>
      <c r="P1078" s="4">
        <v>0.1</v>
      </c>
      <c r="Q1078" s="4">
        <v>-7.37</v>
      </c>
    </row>
    <row r="1079" spans="1:17" s="4" customFormat="1" ht="12" x14ac:dyDescent="0.3">
      <c r="A1079" s="4">
        <v>1078</v>
      </c>
      <c r="B1079" s="4" t="s">
        <v>3275</v>
      </c>
      <c r="C1079" s="5">
        <v>44480</v>
      </c>
      <c r="D1079" s="5">
        <v>44482</v>
      </c>
      <c r="E1079" s="9">
        <f t="shared" si="16"/>
        <v>2021</v>
      </c>
      <c r="F1079" s="4" t="s">
        <v>25</v>
      </c>
      <c r="G1079" s="4" t="s">
        <v>3276</v>
      </c>
      <c r="H1079" s="4" t="s">
        <v>3277</v>
      </c>
      <c r="I1079" s="4" t="s">
        <v>67</v>
      </c>
      <c r="J1079" s="4" t="s">
        <v>34</v>
      </c>
      <c r="K1079" s="4" t="s">
        <v>35</v>
      </c>
      <c r="L1079" s="4" t="s">
        <v>36</v>
      </c>
      <c r="M1079" s="4" t="s">
        <v>71</v>
      </c>
      <c r="N1079" s="4">
        <v>570.91999999999996</v>
      </c>
      <c r="O1079" s="4">
        <v>10</v>
      </c>
      <c r="P1079" s="4">
        <v>0.15</v>
      </c>
      <c r="Q1079" s="4">
        <v>17.43</v>
      </c>
    </row>
    <row r="1080" spans="1:17" s="4" customFormat="1" ht="12" x14ac:dyDescent="0.3">
      <c r="A1080" s="4">
        <v>1079</v>
      </c>
      <c r="B1080" s="4" t="s">
        <v>3278</v>
      </c>
      <c r="C1080" s="5">
        <v>45305</v>
      </c>
      <c r="D1080" s="5">
        <v>45308</v>
      </c>
      <c r="E1080" s="9">
        <f t="shared" si="16"/>
        <v>2024</v>
      </c>
      <c r="F1080" s="4" t="s">
        <v>17</v>
      </c>
      <c r="G1080" s="4" t="s">
        <v>3279</v>
      </c>
      <c r="H1080" s="4" t="s">
        <v>3280</v>
      </c>
      <c r="I1080" s="4" t="s">
        <v>28</v>
      </c>
      <c r="J1080" s="4" t="s">
        <v>106</v>
      </c>
      <c r="K1080" s="4" t="s">
        <v>106</v>
      </c>
      <c r="L1080" s="4" t="s">
        <v>36</v>
      </c>
      <c r="M1080" s="4" t="s">
        <v>118</v>
      </c>
      <c r="N1080" s="4">
        <v>1276.69</v>
      </c>
      <c r="O1080" s="4">
        <v>4</v>
      </c>
      <c r="P1080" s="4">
        <v>0.15</v>
      </c>
      <c r="Q1080" s="4">
        <v>193.58</v>
      </c>
    </row>
    <row r="1081" spans="1:17" s="4" customFormat="1" ht="12" x14ac:dyDescent="0.3">
      <c r="A1081" s="4">
        <v>1080</v>
      </c>
      <c r="B1081" s="4" t="s">
        <v>3281</v>
      </c>
      <c r="C1081" s="5">
        <v>45045</v>
      </c>
      <c r="D1081" s="5">
        <v>45048</v>
      </c>
      <c r="E1081" s="9">
        <f t="shared" si="16"/>
        <v>2023</v>
      </c>
      <c r="F1081" s="4" t="s">
        <v>25</v>
      </c>
      <c r="G1081" s="4" t="s">
        <v>3282</v>
      </c>
      <c r="H1081" s="4" t="s">
        <v>3283</v>
      </c>
      <c r="I1081" s="4" t="s">
        <v>28</v>
      </c>
      <c r="J1081" s="4" t="s">
        <v>47</v>
      </c>
      <c r="K1081" s="4" t="s">
        <v>47</v>
      </c>
      <c r="L1081" s="4" t="s">
        <v>29</v>
      </c>
      <c r="M1081" s="4" t="s">
        <v>48</v>
      </c>
      <c r="N1081" s="4">
        <v>1457.46</v>
      </c>
      <c r="O1081" s="4">
        <v>1</v>
      </c>
      <c r="P1081" s="4">
        <v>0.15</v>
      </c>
      <c r="Q1081" s="4">
        <v>61.41</v>
      </c>
    </row>
    <row r="1082" spans="1:17" s="4" customFormat="1" ht="12" x14ac:dyDescent="0.3">
      <c r="A1082" s="4">
        <v>1081</v>
      </c>
      <c r="B1082" s="4" t="s">
        <v>3284</v>
      </c>
      <c r="C1082" s="5">
        <v>45298</v>
      </c>
      <c r="D1082" s="5">
        <v>45300</v>
      </c>
      <c r="E1082" s="9">
        <f t="shared" si="16"/>
        <v>2024</v>
      </c>
      <c r="F1082" s="4" t="s">
        <v>17</v>
      </c>
      <c r="G1082" s="4" t="s">
        <v>3285</v>
      </c>
      <c r="H1082" s="4" t="s">
        <v>3286</v>
      </c>
      <c r="I1082" s="4" t="s">
        <v>67</v>
      </c>
      <c r="J1082" s="4" t="s">
        <v>42</v>
      </c>
      <c r="K1082" s="4" t="s">
        <v>43</v>
      </c>
      <c r="L1082" s="4" t="s">
        <v>22</v>
      </c>
      <c r="M1082" s="4" t="s">
        <v>75</v>
      </c>
      <c r="N1082" s="4">
        <v>684.43</v>
      </c>
      <c r="O1082" s="4">
        <v>2</v>
      </c>
      <c r="P1082" s="4">
        <v>0.2</v>
      </c>
      <c r="Q1082" s="4">
        <v>64.92</v>
      </c>
    </row>
    <row r="1083" spans="1:17" s="4" customFormat="1" ht="12" x14ac:dyDescent="0.3">
      <c r="A1083" s="4">
        <v>1082</v>
      </c>
      <c r="B1083" s="4" t="s">
        <v>3287</v>
      </c>
      <c r="C1083" s="5">
        <v>44931</v>
      </c>
      <c r="D1083" s="5">
        <v>44937</v>
      </c>
      <c r="E1083" s="9">
        <f t="shared" si="16"/>
        <v>2023</v>
      </c>
      <c r="F1083" s="4" t="s">
        <v>59</v>
      </c>
      <c r="G1083" s="4" t="s">
        <v>3288</v>
      </c>
      <c r="H1083" s="4" t="s">
        <v>3289</v>
      </c>
      <c r="I1083" s="4" t="s">
        <v>28</v>
      </c>
      <c r="J1083" s="4" t="s">
        <v>79</v>
      </c>
      <c r="K1083" s="4" t="s">
        <v>80</v>
      </c>
      <c r="L1083" s="4" t="s">
        <v>29</v>
      </c>
      <c r="M1083" s="4" t="s">
        <v>30</v>
      </c>
      <c r="N1083" s="4">
        <v>599.71</v>
      </c>
      <c r="O1083" s="4">
        <v>9</v>
      </c>
      <c r="P1083" s="4">
        <v>0.1</v>
      </c>
      <c r="Q1083" s="4">
        <v>91.29</v>
      </c>
    </row>
    <row r="1084" spans="1:17" s="4" customFormat="1" ht="12" x14ac:dyDescent="0.3">
      <c r="A1084" s="4">
        <v>1083</v>
      </c>
      <c r="B1084" s="4" t="s">
        <v>3290</v>
      </c>
      <c r="C1084" s="5">
        <v>45420</v>
      </c>
      <c r="D1084" s="5">
        <v>45426</v>
      </c>
      <c r="E1084" s="9">
        <f t="shared" si="16"/>
        <v>2024</v>
      </c>
      <c r="F1084" s="4" t="s">
        <v>17</v>
      </c>
      <c r="G1084" s="4" t="s">
        <v>3291</v>
      </c>
      <c r="H1084" s="4" t="s">
        <v>3292</v>
      </c>
      <c r="I1084" s="4" t="s">
        <v>20</v>
      </c>
      <c r="J1084" s="4" t="s">
        <v>47</v>
      </c>
      <c r="K1084" s="4" t="s">
        <v>47</v>
      </c>
      <c r="L1084" s="4" t="s">
        <v>22</v>
      </c>
      <c r="M1084" s="4" t="s">
        <v>75</v>
      </c>
      <c r="N1084" s="4">
        <v>976.95</v>
      </c>
      <c r="O1084" s="4">
        <v>5</v>
      </c>
      <c r="P1084" s="4">
        <v>0.1</v>
      </c>
      <c r="Q1084" s="4">
        <v>11.32</v>
      </c>
    </row>
    <row r="1085" spans="1:17" s="4" customFormat="1" ht="12" x14ac:dyDescent="0.3">
      <c r="A1085" s="4">
        <v>1084</v>
      </c>
      <c r="B1085" s="4" t="s">
        <v>3293</v>
      </c>
      <c r="C1085" s="5">
        <v>44707</v>
      </c>
      <c r="D1085" s="5">
        <v>44708</v>
      </c>
      <c r="E1085" s="9">
        <f t="shared" si="16"/>
        <v>2022</v>
      </c>
      <c r="F1085" s="4" t="s">
        <v>59</v>
      </c>
      <c r="G1085" s="4" t="s">
        <v>3294</v>
      </c>
      <c r="H1085" s="4" t="s">
        <v>3295</v>
      </c>
      <c r="I1085" s="4" t="s">
        <v>28</v>
      </c>
      <c r="J1085" s="4" t="s">
        <v>21</v>
      </c>
      <c r="K1085" s="4" t="s">
        <v>26647</v>
      </c>
      <c r="L1085" s="4" t="s">
        <v>29</v>
      </c>
      <c r="M1085" s="4" t="s">
        <v>90</v>
      </c>
      <c r="N1085" s="4">
        <v>1222.81</v>
      </c>
      <c r="O1085" s="4">
        <v>9</v>
      </c>
      <c r="P1085" s="4">
        <v>0.15</v>
      </c>
      <c r="Q1085" s="4">
        <v>242.9</v>
      </c>
    </row>
    <row r="1086" spans="1:17" s="4" customFormat="1" ht="12" x14ac:dyDescent="0.3">
      <c r="A1086" s="4">
        <v>1085</v>
      </c>
      <c r="B1086" s="4" t="s">
        <v>3296</v>
      </c>
      <c r="C1086" s="5">
        <v>45463</v>
      </c>
      <c r="D1086" s="5">
        <v>45464</v>
      </c>
      <c r="E1086" s="9">
        <f t="shared" si="16"/>
        <v>2024</v>
      </c>
      <c r="F1086" s="4" t="s">
        <v>59</v>
      </c>
      <c r="G1086" s="4" t="s">
        <v>3297</v>
      </c>
      <c r="H1086" s="4" t="s">
        <v>3298</v>
      </c>
      <c r="I1086" s="4" t="s">
        <v>20</v>
      </c>
      <c r="J1086" s="4" t="s">
        <v>79</v>
      </c>
      <c r="K1086" s="4" t="s">
        <v>80</v>
      </c>
      <c r="L1086" s="4" t="s">
        <v>22</v>
      </c>
      <c r="M1086" s="4" t="s">
        <v>23</v>
      </c>
      <c r="N1086" s="4">
        <v>1175.94</v>
      </c>
      <c r="O1086" s="4">
        <v>6</v>
      </c>
      <c r="P1086" s="4">
        <v>0.1</v>
      </c>
      <c r="Q1086" s="4">
        <v>259.93</v>
      </c>
    </row>
    <row r="1087" spans="1:17" s="4" customFormat="1" ht="12" x14ac:dyDescent="0.3">
      <c r="A1087" s="4">
        <v>1086</v>
      </c>
      <c r="B1087" s="4" t="s">
        <v>3299</v>
      </c>
      <c r="C1087" s="5">
        <v>45819</v>
      </c>
      <c r="D1087" s="5">
        <v>45821</v>
      </c>
      <c r="E1087" s="9">
        <f t="shared" si="16"/>
        <v>2025</v>
      </c>
      <c r="F1087" s="4" t="s">
        <v>39</v>
      </c>
      <c r="G1087" s="4" t="s">
        <v>3300</v>
      </c>
      <c r="H1087" s="4" t="s">
        <v>3301</v>
      </c>
      <c r="I1087" s="4" t="s">
        <v>28</v>
      </c>
      <c r="J1087" s="4" t="s">
        <v>34</v>
      </c>
      <c r="K1087" s="4" t="s">
        <v>35</v>
      </c>
      <c r="L1087" s="4" t="s">
        <v>29</v>
      </c>
      <c r="M1087" s="4" t="s">
        <v>107</v>
      </c>
      <c r="N1087" s="4">
        <v>860.55</v>
      </c>
      <c r="O1087" s="4">
        <v>6</v>
      </c>
      <c r="P1087" s="4">
        <v>0.2</v>
      </c>
      <c r="Q1087" s="4">
        <v>9.94</v>
      </c>
    </row>
    <row r="1088" spans="1:17" s="4" customFormat="1" ht="12" x14ac:dyDescent="0.3">
      <c r="A1088" s="4">
        <v>1087</v>
      </c>
      <c r="B1088" s="4" t="s">
        <v>3302</v>
      </c>
      <c r="C1088" s="5">
        <v>44800</v>
      </c>
      <c r="D1088" s="5">
        <v>44805</v>
      </c>
      <c r="E1088" s="9">
        <f t="shared" si="16"/>
        <v>2022</v>
      </c>
      <c r="F1088" s="4" t="s">
        <v>25</v>
      </c>
      <c r="G1088" s="4" t="s">
        <v>3303</v>
      </c>
      <c r="H1088" s="4" t="s">
        <v>3304</v>
      </c>
      <c r="I1088" s="4" t="s">
        <v>67</v>
      </c>
      <c r="J1088" s="4" t="s">
        <v>21</v>
      </c>
      <c r="K1088" s="4" t="s">
        <v>26647</v>
      </c>
      <c r="L1088" s="4" t="s">
        <v>22</v>
      </c>
      <c r="M1088" s="4" t="s">
        <v>23</v>
      </c>
      <c r="N1088" s="4">
        <v>1413.67</v>
      </c>
      <c r="O1088" s="4">
        <v>2</v>
      </c>
      <c r="P1088" s="4">
        <v>0.15</v>
      </c>
      <c r="Q1088" s="4">
        <v>-16.149999999999999</v>
      </c>
    </row>
    <row r="1089" spans="1:17" s="4" customFormat="1" ht="12" x14ac:dyDescent="0.3">
      <c r="A1089" s="4">
        <v>1088</v>
      </c>
      <c r="B1089" s="4" t="s">
        <v>3305</v>
      </c>
      <c r="C1089" s="5">
        <v>45445</v>
      </c>
      <c r="D1089" s="5">
        <v>45449</v>
      </c>
      <c r="E1089" s="9">
        <f t="shared" si="16"/>
        <v>2024</v>
      </c>
      <c r="F1089" s="4" t="s">
        <v>25</v>
      </c>
      <c r="G1089" s="4" t="s">
        <v>3306</v>
      </c>
      <c r="H1089" s="4" t="s">
        <v>3307</v>
      </c>
      <c r="I1089" s="4" t="s">
        <v>28</v>
      </c>
      <c r="J1089" s="4" t="s">
        <v>62</v>
      </c>
      <c r="K1089" s="4" t="s">
        <v>63</v>
      </c>
      <c r="L1089" s="4" t="s">
        <v>22</v>
      </c>
      <c r="M1089" s="4" t="s">
        <v>75</v>
      </c>
      <c r="N1089" s="4">
        <v>175.76</v>
      </c>
      <c r="O1089" s="4">
        <v>7</v>
      </c>
      <c r="P1089" s="4">
        <v>0.1</v>
      </c>
      <c r="Q1089" s="4">
        <v>23.9</v>
      </c>
    </row>
    <row r="1090" spans="1:17" s="4" customFormat="1" ht="12" x14ac:dyDescent="0.3">
      <c r="A1090" s="4">
        <v>1089</v>
      </c>
      <c r="B1090" s="4" t="s">
        <v>3308</v>
      </c>
      <c r="C1090" s="5">
        <v>44763</v>
      </c>
      <c r="D1090" s="5">
        <v>44769</v>
      </c>
      <c r="E1090" s="9">
        <f t="shared" ref="E1090:E1153" si="17">YEAR(D1090)</f>
        <v>2022</v>
      </c>
      <c r="F1090" s="4" t="s">
        <v>59</v>
      </c>
      <c r="G1090" s="4" t="s">
        <v>3309</v>
      </c>
      <c r="H1090" s="4" t="s">
        <v>3310</v>
      </c>
      <c r="I1090" s="4" t="s">
        <v>20</v>
      </c>
      <c r="J1090" s="4" t="s">
        <v>62</v>
      </c>
      <c r="K1090" s="4" t="s">
        <v>63</v>
      </c>
      <c r="L1090" s="4" t="s">
        <v>29</v>
      </c>
      <c r="M1090" s="4" t="s">
        <v>30</v>
      </c>
      <c r="N1090" s="4">
        <v>1112.32</v>
      </c>
      <c r="O1090" s="4">
        <v>4</v>
      </c>
      <c r="P1090" s="4">
        <v>0.2</v>
      </c>
      <c r="Q1090" s="4">
        <v>135.09</v>
      </c>
    </row>
    <row r="1091" spans="1:17" s="4" customFormat="1" ht="12" x14ac:dyDescent="0.3">
      <c r="A1091" s="4">
        <v>1090</v>
      </c>
      <c r="B1091" s="4" t="s">
        <v>3311</v>
      </c>
      <c r="C1091" s="5">
        <v>44983</v>
      </c>
      <c r="D1091" s="5">
        <v>44989</v>
      </c>
      <c r="E1091" s="9">
        <f t="shared" si="17"/>
        <v>2023</v>
      </c>
      <c r="F1091" s="4" t="s">
        <v>59</v>
      </c>
      <c r="G1091" s="4" t="s">
        <v>3312</v>
      </c>
      <c r="H1091" s="4" t="s">
        <v>3313</v>
      </c>
      <c r="I1091" s="4" t="s">
        <v>28</v>
      </c>
      <c r="J1091" s="4" t="s">
        <v>79</v>
      </c>
      <c r="K1091" s="4" t="s">
        <v>80</v>
      </c>
      <c r="L1091" s="4" t="s">
        <v>22</v>
      </c>
      <c r="M1091" s="4" t="s">
        <v>23</v>
      </c>
      <c r="N1091" s="4">
        <v>208.54</v>
      </c>
      <c r="O1091" s="4">
        <v>2</v>
      </c>
      <c r="P1091" s="4">
        <v>0.2</v>
      </c>
      <c r="Q1091" s="4">
        <v>3.65</v>
      </c>
    </row>
    <row r="1092" spans="1:17" s="4" customFormat="1" ht="12" x14ac:dyDescent="0.3">
      <c r="A1092" s="4">
        <v>1091</v>
      </c>
      <c r="B1092" s="4" t="s">
        <v>3314</v>
      </c>
      <c r="C1092" s="5">
        <v>44913</v>
      </c>
      <c r="D1092" s="5">
        <v>44914</v>
      </c>
      <c r="E1092" s="9">
        <f t="shared" si="17"/>
        <v>2022</v>
      </c>
      <c r="F1092" s="4" t="s">
        <v>25</v>
      </c>
      <c r="G1092" s="4" t="s">
        <v>3315</v>
      </c>
      <c r="H1092" s="4" t="s">
        <v>3316</v>
      </c>
      <c r="I1092" s="4" t="s">
        <v>20</v>
      </c>
      <c r="J1092" s="4" t="s">
        <v>34</v>
      </c>
      <c r="K1092" s="4" t="s">
        <v>35</v>
      </c>
      <c r="L1092" s="4" t="s">
        <v>22</v>
      </c>
      <c r="M1092" s="4" t="s">
        <v>23</v>
      </c>
      <c r="N1092" s="4">
        <v>171.76</v>
      </c>
      <c r="O1092" s="4">
        <v>8</v>
      </c>
      <c r="P1092" s="4">
        <v>0.15</v>
      </c>
      <c r="Q1092" s="4">
        <v>38.880000000000003</v>
      </c>
    </row>
    <row r="1093" spans="1:17" s="4" customFormat="1" ht="12" x14ac:dyDescent="0.3">
      <c r="A1093" s="4">
        <v>1092</v>
      </c>
      <c r="B1093" s="4" t="s">
        <v>3317</v>
      </c>
      <c r="C1093" s="5">
        <v>45050</v>
      </c>
      <c r="D1093" s="5">
        <v>45054</v>
      </c>
      <c r="E1093" s="9">
        <f t="shared" si="17"/>
        <v>2023</v>
      </c>
      <c r="F1093" s="4" t="s">
        <v>17</v>
      </c>
      <c r="G1093" s="4" t="s">
        <v>3318</v>
      </c>
      <c r="H1093" s="4" t="s">
        <v>3319</v>
      </c>
      <c r="I1093" s="4" t="s">
        <v>20</v>
      </c>
      <c r="J1093" s="4" t="s">
        <v>106</v>
      </c>
      <c r="K1093" s="4" t="s">
        <v>106</v>
      </c>
      <c r="L1093" s="4" t="s">
        <v>22</v>
      </c>
      <c r="M1093" s="4" t="s">
        <v>134</v>
      </c>
      <c r="N1093" s="4">
        <v>111.77</v>
      </c>
      <c r="O1093" s="4">
        <v>2</v>
      </c>
      <c r="P1093" s="4">
        <v>0.2</v>
      </c>
      <c r="Q1093" s="4">
        <v>22.12</v>
      </c>
    </row>
    <row r="1094" spans="1:17" s="4" customFormat="1" ht="12" x14ac:dyDescent="0.3">
      <c r="A1094" s="4">
        <v>1093</v>
      </c>
      <c r="B1094" s="4" t="s">
        <v>3320</v>
      </c>
      <c r="C1094" s="5">
        <v>44667</v>
      </c>
      <c r="D1094" s="5">
        <v>44668</v>
      </c>
      <c r="E1094" s="9">
        <f t="shared" si="17"/>
        <v>2022</v>
      </c>
      <c r="F1094" s="4" t="s">
        <v>25</v>
      </c>
      <c r="G1094" s="4" t="s">
        <v>3321</v>
      </c>
      <c r="H1094" s="4" t="s">
        <v>3322</v>
      </c>
      <c r="I1094" s="4" t="s">
        <v>67</v>
      </c>
      <c r="J1094" s="4" t="s">
        <v>79</v>
      </c>
      <c r="K1094" s="4" t="s">
        <v>80</v>
      </c>
      <c r="L1094" s="4" t="s">
        <v>29</v>
      </c>
      <c r="M1094" s="4" t="s">
        <v>48</v>
      </c>
      <c r="N1094" s="4">
        <v>827.35</v>
      </c>
      <c r="O1094" s="4">
        <v>2</v>
      </c>
      <c r="P1094" s="4">
        <v>0.2</v>
      </c>
      <c r="Q1094" s="4">
        <v>63.73</v>
      </c>
    </row>
    <row r="1095" spans="1:17" s="4" customFormat="1" ht="12" x14ac:dyDescent="0.3">
      <c r="A1095" s="4">
        <v>1094</v>
      </c>
      <c r="B1095" s="4" t="s">
        <v>3323</v>
      </c>
      <c r="C1095" s="5">
        <v>45613</v>
      </c>
      <c r="D1095" s="5">
        <v>45618</v>
      </c>
      <c r="E1095" s="9">
        <f t="shared" si="17"/>
        <v>2024</v>
      </c>
      <c r="F1095" s="4" t="s">
        <v>17</v>
      </c>
      <c r="G1095" s="4" t="s">
        <v>3324</v>
      </c>
      <c r="H1095" s="4" t="s">
        <v>3325</v>
      </c>
      <c r="I1095" s="4" t="s">
        <v>67</v>
      </c>
      <c r="J1095" s="4" t="s">
        <v>52</v>
      </c>
      <c r="K1095" s="4" t="s">
        <v>53</v>
      </c>
      <c r="L1095" s="4" t="s">
        <v>36</v>
      </c>
      <c r="M1095" s="4" t="s">
        <v>118</v>
      </c>
      <c r="N1095" s="4">
        <v>122.62</v>
      </c>
      <c r="O1095" s="4">
        <v>10</v>
      </c>
      <c r="P1095" s="4">
        <v>0.2</v>
      </c>
      <c r="Q1095" s="4">
        <v>0.92</v>
      </c>
    </row>
    <row r="1096" spans="1:17" s="4" customFormat="1" ht="12" x14ac:dyDescent="0.3">
      <c r="A1096" s="4">
        <v>1095</v>
      </c>
      <c r="B1096" s="4" t="s">
        <v>3326</v>
      </c>
      <c r="C1096" s="5">
        <v>45755</v>
      </c>
      <c r="D1096" s="5">
        <v>45762</v>
      </c>
      <c r="E1096" s="9">
        <f t="shared" si="17"/>
        <v>2025</v>
      </c>
      <c r="F1096" s="4" t="s">
        <v>39</v>
      </c>
      <c r="G1096" s="4" t="s">
        <v>3327</v>
      </c>
      <c r="H1096" s="4" t="s">
        <v>3328</v>
      </c>
      <c r="I1096" s="4" t="s">
        <v>67</v>
      </c>
      <c r="J1096" s="4" t="s">
        <v>21</v>
      </c>
      <c r="K1096" s="4" t="s">
        <v>26647</v>
      </c>
      <c r="L1096" s="4" t="s">
        <v>29</v>
      </c>
      <c r="M1096" s="4" t="s">
        <v>107</v>
      </c>
      <c r="N1096" s="4">
        <v>752.4</v>
      </c>
      <c r="O1096" s="4">
        <v>6</v>
      </c>
      <c r="P1096" s="4">
        <v>0.2</v>
      </c>
      <c r="Q1096" s="4">
        <v>69.73</v>
      </c>
    </row>
    <row r="1097" spans="1:17" s="4" customFormat="1" ht="12" x14ac:dyDescent="0.3">
      <c r="A1097" s="4">
        <v>1096</v>
      </c>
      <c r="B1097" s="4" t="s">
        <v>3329</v>
      </c>
      <c r="C1097" s="5">
        <v>45012</v>
      </c>
      <c r="D1097" s="5">
        <v>45017</v>
      </c>
      <c r="E1097" s="9">
        <f t="shared" si="17"/>
        <v>2023</v>
      </c>
      <c r="F1097" s="4" t="s">
        <v>59</v>
      </c>
      <c r="G1097" s="4" t="s">
        <v>3330</v>
      </c>
      <c r="H1097" s="4" t="s">
        <v>3331</v>
      </c>
      <c r="I1097" s="4" t="s">
        <v>28</v>
      </c>
      <c r="J1097" s="4" t="s">
        <v>79</v>
      </c>
      <c r="K1097" s="4" t="s">
        <v>80</v>
      </c>
      <c r="L1097" s="4" t="s">
        <v>36</v>
      </c>
      <c r="M1097" s="4" t="s">
        <v>37</v>
      </c>
      <c r="N1097" s="4">
        <v>422.82</v>
      </c>
      <c r="O1097" s="4">
        <v>7</v>
      </c>
      <c r="P1097" s="4">
        <v>0.1</v>
      </c>
      <c r="Q1097" s="4">
        <v>50.08</v>
      </c>
    </row>
    <row r="1098" spans="1:17" s="4" customFormat="1" ht="12" x14ac:dyDescent="0.3">
      <c r="A1098" s="4">
        <v>1097</v>
      </c>
      <c r="B1098" s="4" t="s">
        <v>3332</v>
      </c>
      <c r="C1098" s="5">
        <v>44550</v>
      </c>
      <c r="D1098" s="5">
        <v>44553</v>
      </c>
      <c r="E1098" s="9">
        <f t="shared" si="17"/>
        <v>2021</v>
      </c>
      <c r="F1098" s="4" t="s">
        <v>59</v>
      </c>
      <c r="G1098" s="4" t="s">
        <v>3333</v>
      </c>
      <c r="H1098" s="4" t="s">
        <v>3334</v>
      </c>
      <c r="I1098" s="4" t="s">
        <v>20</v>
      </c>
      <c r="J1098" s="4" t="s">
        <v>145</v>
      </c>
      <c r="K1098" s="4" t="s">
        <v>80</v>
      </c>
      <c r="L1098" s="4" t="s">
        <v>22</v>
      </c>
      <c r="M1098" s="4" t="s">
        <v>23</v>
      </c>
      <c r="N1098" s="4">
        <v>907.16</v>
      </c>
      <c r="O1098" s="4">
        <v>10</v>
      </c>
      <c r="P1098" s="4">
        <v>0.1</v>
      </c>
      <c r="Q1098" s="4">
        <v>72.33</v>
      </c>
    </row>
    <row r="1099" spans="1:17" s="4" customFormat="1" ht="12" x14ac:dyDescent="0.3">
      <c r="A1099" s="4">
        <v>1098</v>
      </c>
      <c r="B1099" s="4" t="s">
        <v>3335</v>
      </c>
      <c r="C1099" s="5">
        <v>44744</v>
      </c>
      <c r="D1099" s="5">
        <v>44750</v>
      </c>
      <c r="E1099" s="9">
        <f t="shared" si="17"/>
        <v>2022</v>
      </c>
      <c r="F1099" s="4" t="s">
        <v>39</v>
      </c>
      <c r="G1099" s="4" t="s">
        <v>3336</v>
      </c>
      <c r="H1099" s="4" t="s">
        <v>3337</v>
      </c>
      <c r="I1099" s="4" t="s">
        <v>67</v>
      </c>
      <c r="J1099" s="4" t="s">
        <v>106</v>
      </c>
      <c r="K1099" s="4" t="s">
        <v>106</v>
      </c>
      <c r="L1099" s="4" t="s">
        <v>36</v>
      </c>
      <c r="M1099" s="4" t="s">
        <v>118</v>
      </c>
      <c r="N1099" s="4">
        <v>165.9</v>
      </c>
      <c r="O1099" s="4">
        <v>3</v>
      </c>
      <c r="P1099" s="4">
        <v>0.2</v>
      </c>
      <c r="Q1099" s="4">
        <v>17.43</v>
      </c>
    </row>
    <row r="1100" spans="1:17" s="4" customFormat="1" ht="12" x14ac:dyDescent="0.3">
      <c r="A1100" s="4">
        <v>1099</v>
      </c>
      <c r="B1100" s="4" t="s">
        <v>3338</v>
      </c>
      <c r="C1100" s="5">
        <v>45156</v>
      </c>
      <c r="D1100" s="5">
        <v>45161</v>
      </c>
      <c r="E1100" s="9">
        <f t="shared" si="17"/>
        <v>2023</v>
      </c>
      <c r="F1100" s="4" t="s">
        <v>39</v>
      </c>
      <c r="G1100" s="4" t="s">
        <v>3339</v>
      </c>
      <c r="H1100" s="4" t="s">
        <v>3340</v>
      </c>
      <c r="I1100" s="4" t="s">
        <v>28</v>
      </c>
      <c r="J1100" s="4" t="s">
        <v>62</v>
      </c>
      <c r="K1100" s="4" t="s">
        <v>63</v>
      </c>
      <c r="L1100" s="4" t="s">
        <v>22</v>
      </c>
      <c r="M1100" s="4" t="s">
        <v>134</v>
      </c>
      <c r="N1100" s="4">
        <v>971.44</v>
      </c>
      <c r="O1100" s="4">
        <v>1</v>
      </c>
      <c r="P1100" s="4">
        <v>0.2</v>
      </c>
      <c r="Q1100" s="4">
        <v>167.54</v>
      </c>
    </row>
    <row r="1101" spans="1:17" s="4" customFormat="1" ht="12" x14ac:dyDescent="0.3">
      <c r="A1101" s="4">
        <v>1100</v>
      </c>
      <c r="B1101" s="4" t="s">
        <v>3341</v>
      </c>
      <c r="C1101" s="5">
        <v>45713</v>
      </c>
      <c r="D1101" s="5">
        <v>45719</v>
      </c>
      <c r="E1101" s="9">
        <f t="shared" si="17"/>
        <v>2025</v>
      </c>
      <c r="F1101" s="4" t="s">
        <v>25</v>
      </c>
      <c r="G1101" s="4" t="s">
        <v>3342</v>
      </c>
      <c r="H1101" s="4" t="s">
        <v>3343</v>
      </c>
      <c r="I1101" s="4" t="s">
        <v>20</v>
      </c>
      <c r="J1101" s="4" t="s">
        <v>79</v>
      </c>
      <c r="K1101" s="4" t="s">
        <v>80</v>
      </c>
      <c r="L1101" s="4" t="s">
        <v>29</v>
      </c>
      <c r="M1101" s="4" t="s">
        <v>30</v>
      </c>
      <c r="N1101" s="4">
        <v>626.70000000000005</v>
      </c>
      <c r="O1101" s="4">
        <v>2</v>
      </c>
      <c r="P1101" s="4">
        <v>0.2</v>
      </c>
      <c r="Q1101" s="4">
        <v>23.17</v>
      </c>
    </row>
    <row r="1102" spans="1:17" s="4" customFormat="1" ht="12" x14ac:dyDescent="0.3">
      <c r="A1102" s="4">
        <v>1101</v>
      </c>
      <c r="B1102" s="4" t="s">
        <v>3344</v>
      </c>
      <c r="C1102" s="5">
        <v>44534</v>
      </c>
      <c r="D1102" s="5">
        <v>44540</v>
      </c>
      <c r="E1102" s="9">
        <f t="shared" si="17"/>
        <v>2021</v>
      </c>
      <c r="F1102" s="4" t="s">
        <v>59</v>
      </c>
      <c r="G1102" s="4" t="s">
        <v>3345</v>
      </c>
      <c r="H1102" s="4" t="s">
        <v>3346</v>
      </c>
      <c r="I1102" s="4" t="s">
        <v>28</v>
      </c>
      <c r="J1102" s="4" t="s">
        <v>42</v>
      </c>
      <c r="K1102" s="4" t="s">
        <v>43</v>
      </c>
      <c r="L1102" s="4" t="s">
        <v>36</v>
      </c>
      <c r="M1102" s="4" t="s">
        <v>71</v>
      </c>
      <c r="N1102" s="4">
        <v>500.91</v>
      </c>
      <c r="O1102" s="4">
        <v>10</v>
      </c>
      <c r="P1102" s="4">
        <v>0</v>
      </c>
      <c r="Q1102" s="4">
        <v>12.65</v>
      </c>
    </row>
    <row r="1103" spans="1:17" s="4" customFormat="1" ht="12" x14ac:dyDescent="0.3">
      <c r="A1103" s="4">
        <v>1102</v>
      </c>
      <c r="B1103" s="4" t="s">
        <v>3347</v>
      </c>
      <c r="C1103" s="5">
        <v>45788</v>
      </c>
      <c r="D1103" s="5">
        <v>45789</v>
      </c>
      <c r="E1103" s="9">
        <f t="shared" si="17"/>
        <v>2025</v>
      </c>
      <c r="F1103" s="4" t="s">
        <v>17</v>
      </c>
      <c r="G1103" s="4" t="s">
        <v>3348</v>
      </c>
      <c r="H1103" s="4" t="s">
        <v>3349</v>
      </c>
      <c r="I1103" s="4" t="s">
        <v>28</v>
      </c>
      <c r="J1103" s="4" t="s">
        <v>79</v>
      </c>
      <c r="K1103" s="4" t="s">
        <v>80</v>
      </c>
      <c r="L1103" s="4" t="s">
        <v>22</v>
      </c>
      <c r="M1103" s="4" t="s">
        <v>54</v>
      </c>
      <c r="N1103" s="4">
        <v>222.8</v>
      </c>
      <c r="O1103" s="4">
        <v>8</v>
      </c>
      <c r="P1103" s="4">
        <v>0.15</v>
      </c>
      <c r="Q1103" s="4">
        <v>18.95</v>
      </c>
    </row>
    <row r="1104" spans="1:17" s="4" customFormat="1" ht="12" x14ac:dyDescent="0.3">
      <c r="A1104" s="4">
        <v>1103</v>
      </c>
      <c r="B1104" s="4" t="s">
        <v>3350</v>
      </c>
      <c r="C1104" s="5">
        <v>44423</v>
      </c>
      <c r="D1104" s="5">
        <v>44429</v>
      </c>
      <c r="E1104" s="9">
        <f t="shared" si="17"/>
        <v>2021</v>
      </c>
      <c r="F1104" s="4" t="s">
        <v>25</v>
      </c>
      <c r="G1104" s="4" t="s">
        <v>3351</v>
      </c>
      <c r="H1104" s="4" t="s">
        <v>3352</v>
      </c>
      <c r="I1104" s="4" t="s">
        <v>67</v>
      </c>
      <c r="J1104" s="4" t="s">
        <v>42</v>
      </c>
      <c r="K1104" s="4" t="s">
        <v>43</v>
      </c>
      <c r="L1104" s="4" t="s">
        <v>22</v>
      </c>
      <c r="M1104" s="4" t="s">
        <v>75</v>
      </c>
      <c r="N1104" s="4">
        <v>339.83</v>
      </c>
      <c r="O1104" s="4">
        <v>4</v>
      </c>
      <c r="P1104" s="4">
        <v>0.1</v>
      </c>
      <c r="Q1104" s="4">
        <v>32.42</v>
      </c>
    </row>
    <row r="1105" spans="1:17" s="4" customFormat="1" ht="12" x14ac:dyDescent="0.3">
      <c r="A1105" s="4">
        <v>1104</v>
      </c>
      <c r="B1105" s="4" t="s">
        <v>3353</v>
      </c>
      <c r="C1105" s="5">
        <v>44471</v>
      </c>
      <c r="D1105" s="5">
        <v>44476</v>
      </c>
      <c r="E1105" s="9">
        <f t="shared" si="17"/>
        <v>2021</v>
      </c>
      <c r="F1105" s="4" t="s">
        <v>59</v>
      </c>
      <c r="G1105" s="4" t="s">
        <v>3354</v>
      </c>
      <c r="H1105" s="4" t="s">
        <v>3355</v>
      </c>
      <c r="I1105" s="4" t="s">
        <v>20</v>
      </c>
      <c r="J1105" s="4" t="s">
        <v>62</v>
      </c>
      <c r="K1105" s="4" t="s">
        <v>63</v>
      </c>
      <c r="L1105" s="4" t="s">
        <v>22</v>
      </c>
      <c r="M1105" s="4" t="s">
        <v>54</v>
      </c>
      <c r="N1105" s="4">
        <v>1232.45</v>
      </c>
      <c r="O1105" s="4">
        <v>9</v>
      </c>
      <c r="P1105" s="4">
        <v>0.2</v>
      </c>
      <c r="Q1105" s="4">
        <v>24.84</v>
      </c>
    </row>
    <row r="1106" spans="1:17" s="4" customFormat="1" ht="12" x14ac:dyDescent="0.3">
      <c r="A1106" s="4">
        <v>1105</v>
      </c>
      <c r="B1106" s="4" t="s">
        <v>3356</v>
      </c>
      <c r="C1106" s="5">
        <v>44818</v>
      </c>
      <c r="D1106" s="5">
        <v>44819</v>
      </c>
      <c r="E1106" s="9">
        <f t="shared" si="17"/>
        <v>2022</v>
      </c>
      <c r="F1106" s="4" t="s">
        <v>39</v>
      </c>
      <c r="G1106" s="4" t="s">
        <v>3357</v>
      </c>
      <c r="H1106" s="4" t="s">
        <v>3358</v>
      </c>
      <c r="I1106" s="4" t="s">
        <v>20</v>
      </c>
      <c r="J1106" s="4" t="s">
        <v>62</v>
      </c>
      <c r="K1106" s="4" t="s">
        <v>63</v>
      </c>
      <c r="L1106" s="4" t="s">
        <v>36</v>
      </c>
      <c r="M1106" s="4" t="s">
        <v>118</v>
      </c>
      <c r="N1106" s="4">
        <v>323.74</v>
      </c>
      <c r="O1106" s="4">
        <v>3</v>
      </c>
      <c r="P1106" s="4">
        <v>0.15</v>
      </c>
      <c r="Q1106" s="4">
        <v>48.74</v>
      </c>
    </row>
    <row r="1107" spans="1:17" s="4" customFormat="1" ht="12" x14ac:dyDescent="0.3">
      <c r="A1107" s="4">
        <v>1106</v>
      </c>
      <c r="B1107" s="4" t="s">
        <v>3359</v>
      </c>
      <c r="C1107" s="5">
        <v>45208</v>
      </c>
      <c r="D1107" s="5">
        <v>45215</v>
      </c>
      <c r="E1107" s="9">
        <f t="shared" si="17"/>
        <v>2023</v>
      </c>
      <c r="F1107" s="4" t="s">
        <v>25</v>
      </c>
      <c r="G1107" s="4" t="s">
        <v>3360</v>
      </c>
      <c r="H1107" s="4" t="s">
        <v>3361</v>
      </c>
      <c r="I1107" s="4" t="s">
        <v>20</v>
      </c>
      <c r="J1107" s="4" t="s">
        <v>106</v>
      </c>
      <c r="K1107" s="4" t="s">
        <v>106</v>
      </c>
      <c r="L1107" s="4" t="s">
        <v>29</v>
      </c>
      <c r="M1107" s="4" t="s">
        <v>48</v>
      </c>
      <c r="N1107" s="4">
        <v>1098.95</v>
      </c>
      <c r="O1107" s="4">
        <v>4</v>
      </c>
      <c r="P1107" s="4">
        <v>0.15</v>
      </c>
      <c r="Q1107" s="4">
        <v>63.8</v>
      </c>
    </row>
    <row r="1108" spans="1:17" s="4" customFormat="1" ht="12" x14ac:dyDescent="0.3">
      <c r="A1108" s="4">
        <v>1107</v>
      </c>
      <c r="B1108" s="4" t="s">
        <v>3362</v>
      </c>
      <c r="C1108" s="5">
        <v>45534</v>
      </c>
      <c r="D1108" s="5">
        <v>45541</v>
      </c>
      <c r="E1108" s="9">
        <f t="shared" si="17"/>
        <v>2024</v>
      </c>
      <c r="F1108" s="4" t="s">
        <v>17</v>
      </c>
      <c r="G1108" s="4" t="s">
        <v>3363</v>
      </c>
      <c r="H1108" s="4" t="s">
        <v>3364</v>
      </c>
      <c r="I1108" s="4" t="s">
        <v>20</v>
      </c>
      <c r="J1108" s="4" t="s">
        <v>111</v>
      </c>
      <c r="K1108" s="4" t="s">
        <v>111</v>
      </c>
      <c r="L1108" s="4" t="s">
        <v>36</v>
      </c>
      <c r="M1108" s="4" t="s">
        <v>37</v>
      </c>
      <c r="N1108" s="4">
        <v>1059.24</v>
      </c>
      <c r="O1108" s="4">
        <v>8</v>
      </c>
      <c r="P1108" s="4">
        <v>0.15</v>
      </c>
      <c r="Q1108" s="4">
        <v>230.96</v>
      </c>
    </row>
    <row r="1109" spans="1:17" s="4" customFormat="1" ht="12" x14ac:dyDescent="0.3">
      <c r="A1109" s="4">
        <v>1108</v>
      </c>
      <c r="B1109" s="4" t="s">
        <v>3365</v>
      </c>
      <c r="C1109" s="5">
        <v>45180</v>
      </c>
      <c r="D1109" s="5">
        <v>45182</v>
      </c>
      <c r="E1109" s="9">
        <f t="shared" si="17"/>
        <v>2023</v>
      </c>
      <c r="F1109" s="4" t="s">
        <v>59</v>
      </c>
      <c r="G1109" s="4" t="s">
        <v>3366</v>
      </c>
      <c r="H1109" s="4" t="s">
        <v>3367</v>
      </c>
      <c r="I1109" s="4" t="s">
        <v>20</v>
      </c>
      <c r="J1109" s="4" t="s">
        <v>34</v>
      </c>
      <c r="K1109" s="4" t="s">
        <v>35</v>
      </c>
      <c r="L1109" s="4" t="s">
        <v>22</v>
      </c>
      <c r="M1109" s="4" t="s">
        <v>134</v>
      </c>
      <c r="N1109" s="4">
        <v>1007.83</v>
      </c>
      <c r="O1109" s="4">
        <v>4</v>
      </c>
      <c r="P1109" s="4">
        <v>0.1</v>
      </c>
      <c r="Q1109" s="4">
        <v>228.87</v>
      </c>
    </row>
    <row r="1110" spans="1:17" s="4" customFormat="1" ht="12" x14ac:dyDescent="0.3">
      <c r="A1110" s="4">
        <v>1109</v>
      </c>
      <c r="B1110" s="4" t="s">
        <v>3368</v>
      </c>
      <c r="C1110" s="5">
        <v>44632</v>
      </c>
      <c r="D1110" s="5">
        <v>44634</v>
      </c>
      <c r="E1110" s="9">
        <f t="shared" si="17"/>
        <v>2022</v>
      </c>
      <c r="F1110" s="4" t="s">
        <v>25</v>
      </c>
      <c r="G1110" s="4" t="s">
        <v>3369</v>
      </c>
      <c r="H1110" s="4" t="s">
        <v>3370</v>
      </c>
      <c r="I1110" s="4" t="s">
        <v>67</v>
      </c>
      <c r="J1110" s="4" t="s">
        <v>42</v>
      </c>
      <c r="K1110" s="4" t="s">
        <v>43</v>
      </c>
      <c r="L1110" s="4" t="s">
        <v>29</v>
      </c>
      <c r="M1110" s="4" t="s">
        <v>107</v>
      </c>
      <c r="N1110" s="4">
        <v>983.13</v>
      </c>
      <c r="O1110" s="4">
        <v>8</v>
      </c>
      <c r="P1110" s="4">
        <v>0.2</v>
      </c>
      <c r="Q1110" s="4">
        <v>208.31</v>
      </c>
    </row>
    <row r="1111" spans="1:17" s="4" customFormat="1" ht="12" x14ac:dyDescent="0.3">
      <c r="A1111" s="4">
        <v>1110</v>
      </c>
      <c r="B1111" s="4" t="s">
        <v>3371</v>
      </c>
      <c r="C1111" s="5">
        <v>45206</v>
      </c>
      <c r="D1111" s="5">
        <v>45211</v>
      </c>
      <c r="E1111" s="9">
        <f t="shared" si="17"/>
        <v>2023</v>
      </c>
      <c r="F1111" s="4" t="s">
        <v>17</v>
      </c>
      <c r="G1111" s="4" t="s">
        <v>3372</v>
      </c>
      <c r="H1111" s="4" t="s">
        <v>3373</v>
      </c>
      <c r="I1111" s="4" t="s">
        <v>28</v>
      </c>
      <c r="J1111" s="4" t="s">
        <v>145</v>
      </c>
      <c r="K1111" s="4" t="s">
        <v>80</v>
      </c>
      <c r="L1111" s="4" t="s">
        <v>22</v>
      </c>
      <c r="M1111" s="4" t="s">
        <v>134</v>
      </c>
      <c r="N1111" s="4">
        <v>203.44</v>
      </c>
      <c r="O1111" s="4">
        <v>2</v>
      </c>
      <c r="P1111" s="4">
        <v>0.15</v>
      </c>
      <c r="Q1111" s="4">
        <v>15.46</v>
      </c>
    </row>
    <row r="1112" spans="1:17" s="4" customFormat="1" ht="12" x14ac:dyDescent="0.3">
      <c r="A1112" s="4">
        <v>1111</v>
      </c>
      <c r="B1112" s="4" t="s">
        <v>3374</v>
      </c>
      <c r="C1112" s="5">
        <v>45316</v>
      </c>
      <c r="D1112" s="5">
        <v>45318</v>
      </c>
      <c r="E1112" s="9">
        <f t="shared" si="17"/>
        <v>2024</v>
      </c>
      <c r="F1112" s="4" t="s">
        <v>59</v>
      </c>
      <c r="G1112" s="4" t="s">
        <v>3375</v>
      </c>
      <c r="H1112" s="4" t="s">
        <v>3376</v>
      </c>
      <c r="I1112" s="4" t="s">
        <v>28</v>
      </c>
      <c r="J1112" s="4" t="s">
        <v>111</v>
      </c>
      <c r="K1112" s="4" t="s">
        <v>111</v>
      </c>
      <c r="L1112" s="4" t="s">
        <v>36</v>
      </c>
      <c r="M1112" s="4" t="s">
        <v>138</v>
      </c>
      <c r="N1112" s="4">
        <v>953.32</v>
      </c>
      <c r="O1112" s="4">
        <v>4</v>
      </c>
      <c r="P1112" s="4">
        <v>0.15</v>
      </c>
      <c r="Q1112" s="4">
        <v>166.11</v>
      </c>
    </row>
    <row r="1113" spans="1:17" s="4" customFormat="1" ht="12" x14ac:dyDescent="0.3">
      <c r="A1113" s="4">
        <v>1112</v>
      </c>
      <c r="B1113" s="4" t="s">
        <v>3377</v>
      </c>
      <c r="C1113" s="5">
        <v>45559</v>
      </c>
      <c r="D1113" s="5">
        <v>45562</v>
      </c>
      <c r="E1113" s="9">
        <f t="shared" si="17"/>
        <v>2024</v>
      </c>
      <c r="F1113" s="4" t="s">
        <v>17</v>
      </c>
      <c r="G1113" s="4" t="s">
        <v>3378</v>
      </c>
      <c r="H1113" s="4" t="s">
        <v>3379</v>
      </c>
      <c r="I1113" s="4" t="s">
        <v>20</v>
      </c>
      <c r="J1113" s="4" t="s">
        <v>52</v>
      </c>
      <c r="K1113" s="4" t="s">
        <v>53</v>
      </c>
      <c r="L1113" s="4" t="s">
        <v>22</v>
      </c>
      <c r="M1113" s="4" t="s">
        <v>134</v>
      </c>
      <c r="N1113" s="4">
        <v>1142.23</v>
      </c>
      <c r="O1113" s="4">
        <v>7</v>
      </c>
      <c r="P1113" s="4">
        <v>0.1</v>
      </c>
      <c r="Q1113" s="4">
        <v>104.96</v>
      </c>
    </row>
    <row r="1114" spans="1:17" s="4" customFormat="1" ht="12" x14ac:dyDescent="0.3">
      <c r="A1114" s="4">
        <v>1113</v>
      </c>
      <c r="B1114" s="4" t="s">
        <v>3380</v>
      </c>
      <c r="C1114" s="5">
        <v>44466</v>
      </c>
      <c r="D1114" s="5">
        <v>44467</v>
      </c>
      <c r="E1114" s="9">
        <f t="shared" si="17"/>
        <v>2021</v>
      </c>
      <c r="F1114" s="4" t="s">
        <v>25</v>
      </c>
      <c r="G1114" s="4" t="s">
        <v>3381</v>
      </c>
      <c r="H1114" s="4" t="s">
        <v>3382</v>
      </c>
      <c r="I1114" s="4" t="s">
        <v>67</v>
      </c>
      <c r="J1114" s="4" t="s">
        <v>52</v>
      </c>
      <c r="K1114" s="4" t="s">
        <v>53</v>
      </c>
      <c r="L1114" s="4" t="s">
        <v>22</v>
      </c>
      <c r="M1114" s="4" t="s">
        <v>134</v>
      </c>
      <c r="N1114" s="4">
        <v>614.6</v>
      </c>
      <c r="O1114" s="4">
        <v>9</v>
      </c>
      <c r="P1114" s="4">
        <v>0.2</v>
      </c>
      <c r="Q1114" s="4">
        <v>61.12</v>
      </c>
    </row>
    <row r="1115" spans="1:17" s="4" customFormat="1" ht="12" x14ac:dyDescent="0.3">
      <c r="A1115" s="4">
        <v>1114</v>
      </c>
      <c r="B1115" s="4" t="s">
        <v>3383</v>
      </c>
      <c r="C1115" s="5">
        <v>45592</v>
      </c>
      <c r="D1115" s="5">
        <v>45597</v>
      </c>
      <c r="E1115" s="9">
        <f t="shared" si="17"/>
        <v>2024</v>
      </c>
      <c r="F1115" s="4" t="s">
        <v>39</v>
      </c>
      <c r="G1115" s="4" t="s">
        <v>3384</v>
      </c>
      <c r="H1115" s="4" t="s">
        <v>3385</v>
      </c>
      <c r="I1115" s="4" t="s">
        <v>28</v>
      </c>
      <c r="J1115" s="4" t="s">
        <v>79</v>
      </c>
      <c r="K1115" s="4" t="s">
        <v>80</v>
      </c>
      <c r="L1115" s="4" t="s">
        <v>22</v>
      </c>
      <c r="M1115" s="4" t="s">
        <v>23</v>
      </c>
      <c r="N1115" s="4">
        <v>317.73</v>
      </c>
      <c r="O1115" s="4">
        <v>7</v>
      </c>
      <c r="P1115" s="4">
        <v>0.1</v>
      </c>
      <c r="Q1115" s="4">
        <v>42.86</v>
      </c>
    </row>
    <row r="1116" spans="1:17" s="4" customFormat="1" ht="12" x14ac:dyDescent="0.3">
      <c r="A1116" s="4">
        <v>1115</v>
      </c>
      <c r="B1116" s="4" t="s">
        <v>3386</v>
      </c>
      <c r="C1116" s="5">
        <v>44407</v>
      </c>
      <c r="D1116" s="5">
        <v>44410</v>
      </c>
      <c r="E1116" s="9">
        <f t="shared" si="17"/>
        <v>2021</v>
      </c>
      <c r="F1116" s="4" t="s">
        <v>17</v>
      </c>
      <c r="G1116" s="4" t="s">
        <v>3387</v>
      </c>
      <c r="H1116" s="4" t="s">
        <v>3388</v>
      </c>
      <c r="I1116" s="4" t="s">
        <v>28</v>
      </c>
      <c r="J1116" s="4" t="s">
        <v>42</v>
      </c>
      <c r="K1116" s="4" t="s">
        <v>43</v>
      </c>
      <c r="L1116" s="4" t="s">
        <v>29</v>
      </c>
      <c r="M1116" s="4" t="s">
        <v>48</v>
      </c>
      <c r="N1116" s="4">
        <v>882.69</v>
      </c>
      <c r="O1116" s="4">
        <v>7</v>
      </c>
      <c r="P1116" s="4">
        <v>0.2</v>
      </c>
      <c r="Q1116" s="4">
        <v>-6.13</v>
      </c>
    </row>
    <row r="1117" spans="1:17" s="4" customFormat="1" ht="12" x14ac:dyDescent="0.3">
      <c r="A1117" s="4">
        <v>1116</v>
      </c>
      <c r="B1117" s="4" t="s">
        <v>3389</v>
      </c>
      <c r="C1117" s="5">
        <v>45298</v>
      </c>
      <c r="D1117" s="5">
        <v>45304</v>
      </c>
      <c r="E1117" s="9">
        <f t="shared" si="17"/>
        <v>2024</v>
      </c>
      <c r="F1117" s="4" t="s">
        <v>59</v>
      </c>
      <c r="G1117" s="4" t="s">
        <v>3390</v>
      </c>
      <c r="H1117" s="4" t="s">
        <v>3391</v>
      </c>
      <c r="I1117" s="4" t="s">
        <v>20</v>
      </c>
      <c r="J1117" s="4" t="s">
        <v>21</v>
      </c>
      <c r="K1117" s="4" t="s">
        <v>26647</v>
      </c>
      <c r="L1117" s="4" t="s">
        <v>22</v>
      </c>
      <c r="M1117" s="4" t="s">
        <v>23</v>
      </c>
      <c r="N1117" s="4">
        <v>1293.48</v>
      </c>
      <c r="O1117" s="4">
        <v>6</v>
      </c>
      <c r="P1117" s="4">
        <v>0.15</v>
      </c>
      <c r="Q1117" s="4">
        <v>224.84</v>
      </c>
    </row>
    <row r="1118" spans="1:17" s="4" customFormat="1" ht="12" x14ac:dyDescent="0.3">
      <c r="A1118" s="4">
        <v>1117</v>
      </c>
      <c r="B1118" s="4" t="s">
        <v>3392</v>
      </c>
      <c r="C1118" s="5">
        <v>44625</v>
      </c>
      <c r="D1118" s="5">
        <v>44631</v>
      </c>
      <c r="E1118" s="9">
        <f t="shared" si="17"/>
        <v>2022</v>
      </c>
      <c r="F1118" s="4" t="s">
        <v>59</v>
      </c>
      <c r="G1118" s="4" t="s">
        <v>3393</v>
      </c>
      <c r="H1118" s="4" t="s">
        <v>3394</v>
      </c>
      <c r="I1118" s="4" t="s">
        <v>20</v>
      </c>
      <c r="J1118" s="4" t="s">
        <v>62</v>
      </c>
      <c r="K1118" s="4" t="s">
        <v>63</v>
      </c>
      <c r="L1118" s="4" t="s">
        <v>36</v>
      </c>
      <c r="M1118" s="4" t="s">
        <v>37</v>
      </c>
      <c r="N1118" s="4">
        <v>298.14999999999998</v>
      </c>
      <c r="O1118" s="4">
        <v>5</v>
      </c>
      <c r="P1118" s="4">
        <v>0.15</v>
      </c>
      <c r="Q1118" s="4">
        <v>-2.57</v>
      </c>
    </row>
    <row r="1119" spans="1:17" s="4" customFormat="1" ht="12" x14ac:dyDescent="0.3">
      <c r="A1119" s="4">
        <v>1118</v>
      </c>
      <c r="B1119" s="4" t="s">
        <v>3395</v>
      </c>
      <c r="C1119" s="5">
        <v>45058</v>
      </c>
      <c r="D1119" s="5">
        <v>45061</v>
      </c>
      <c r="E1119" s="9">
        <f t="shared" si="17"/>
        <v>2023</v>
      </c>
      <c r="F1119" s="4" t="s">
        <v>39</v>
      </c>
      <c r="G1119" s="4" t="s">
        <v>3396</v>
      </c>
      <c r="H1119" s="4" t="s">
        <v>3397</v>
      </c>
      <c r="I1119" s="4" t="s">
        <v>28</v>
      </c>
      <c r="J1119" s="4" t="s">
        <v>106</v>
      </c>
      <c r="K1119" s="4" t="s">
        <v>106</v>
      </c>
      <c r="L1119" s="4" t="s">
        <v>22</v>
      </c>
      <c r="M1119" s="4" t="s">
        <v>134</v>
      </c>
      <c r="N1119" s="4">
        <v>357.36</v>
      </c>
      <c r="O1119" s="4">
        <v>10</v>
      </c>
      <c r="P1119" s="4">
        <v>0.1</v>
      </c>
      <c r="Q1119" s="4">
        <v>82.92</v>
      </c>
    </row>
    <row r="1120" spans="1:17" s="4" customFormat="1" ht="12" x14ac:dyDescent="0.3">
      <c r="A1120" s="4">
        <v>1119</v>
      </c>
      <c r="B1120" s="4" t="s">
        <v>3398</v>
      </c>
      <c r="C1120" s="5">
        <v>45784</v>
      </c>
      <c r="D1120" s="5">
        <v>45785</v>
      </c>
      <c r="E1120" s="9">
        <f t="shared" si="17"/>
        <v>2025</v>
      </c>
      <c r="F1120" s="4" t="s">
        <v>25</v>
      </c>
      <c r="G1120" s="4" t="s">
        <v>3399</v>
      </c>
      <c r="H1120" s="4" t="s">
        <v>3400</v>
      </c>
      <c r="I1120" s="4" t="s">
        <v>67</v>
      </c>
      <c r="J1120" s="4" t="s">
        <v>52</v>
      </c>
      <c r="K1120" s="4" t="s">
        <v>53</v>
      </c>
      <c r="L1120" s="4" t="s">
        <v>36</v>
      </c>
      <c r="M1120" s="4" t="s">
        <v>37</v>
      </c>
      <c r="N1120" s="4">
        <v>747.92</v>
      </c>
      <c r="O1120" s="4">
        <v>4</v>
      </c>
      <c r="P1120" s="4">
        <v>0.2</v>
      </c>
      <c r="Q1120" s="4">
        <v>101.52</v>
      </c>
    </row>
    <row r="1121" spans="1:17" s="4" customFormat="1" ht="12" x14ac:dyDescent="0.3">
      <c r="A1121" s="4">
        <v>1120</v>
      </c>
      <c r="B1121" s="4" t="s">
        <v>3401</v>
      </c>
      <c r="C1121" s="5">
        <v>44680</v>
      </c>
      <c r="D1121" s="5">
        <v>44683</v>
      </c>
      <c r="E1121" s="9">
        <f t="shared" si="17"/>
        <v>2022</v>
      </c>
      <c r="F1121" s="4" t="s">
        <v>25</v>
      </c>
      <c r="G1121" s="4" t="s">
        <v>3402</v>
      </c>
      <c r="H1121" s="4" t="s">
        <v>2261</v>
      </c>
      <c r="I1121" s="4" t="s">
        <v>20</v>
      </c>
      <c r="J1121" s="4" t="s">
        <v>111</v>
      </c>
      <c r="K1121" s="4" t="s">
        <v>111</v>
      </c>
      <c r="L1121" s="4" t="s">
        <v>22</v>
      </c>
      <c r="M1121" s="4" t="s">
        <v>75</v>
      </c>
      <c r="N1121" s="4">
        <v>1195.8800000000001</v>
      </c>
      <c r="O1121" s="4">
        <v>5</v>
      </c>
      <c r="P1121" s="4">
        <v>0</v>
      </c>
      <c r="Q1121" s="4">
        <v>10.93</v>
      </c>
    </row>
    <row r="1122" spans="1:17" s="4" customFormat="1" ht="12" x14ac:dyDescent="0.3">
      <c r="A1122" s="4">
        <v>1121</v>
      </c>
      <c r="B1122" s="4" t="s">
        <v>3403</v>
      </c>
      <c r="C1122" s="5">
        <v>45243</v>
      </c>
      <c r="D1122" s="5">
        <v>45247</v>
      </c>
      <c r="E1122" s="9">
        <f t="shared" si="17"/>
        <v>2023</v>
      </c>
      <c r="F1122" s="4" t="s">
        <v>17</v>
      </c>
      <c r="G1122" s="4" t="s">
        <v>3404</v>
      </c>
      <c r="H1122" s="4" t="s">
        <v>3405</v>
      </c>
      <c r="I1122" s="4" t="s">
        <v>20</v>
      </c>
      <c r="J1122" s="4" t="s">
        <v>62</v>
      </c>
      <c r="K1122" s="4" t="s">
        <v>63</v>
      </c>
      <c r="L1122" s="4" t="s">
        <v>36</v>
      </c>
      <c r="M1122" s="4" t="s">
        <v>71</v>
      </c>
      <c r="N1122" s="4">
        <v>1298.3699999999999</v>
      </c>
      <c r="O1122" s="4">
        <v>5</v>
      </c>
      <c r="P1122" s="4">
        <v>0</v>
      </c>
      <c r="Q1122" s="4">
        <v>127.57</v>
      </c>
    </row>
    <row r="1123" spans="1:17" s="4" customFormat="1" ht="12" x14ac:dyDescent="0.3">
      <c r="A1123" s="4">
        <v>1122</v>
      </c>
      <c r="B1123" s="4" t="s">
        <v>3406</v>
      </c>
      <c r="C1123" s="5">
        <v>44684</v>
      </c>
      <c r="D1123" s="5">
        <v>44688</v>
      </c>
      <c r="E1123" s="9">
        <f t="shared" si="17"/>
        <v>2022</v>
      </c>
      <c r="F1123" s="4" t="s">
        <v>17</v>
      </c>
      <c r="G1123" s="4" t="s">
        <v>3407</v>
      </c>
      <c r="H1123" s="4" t="s">
        <v>3408</v>
      </c>
      <c r="I1123" s="4" t="s">
        <v>20</v>
      </c>
      <c r="J1123" s="4" t="s">
        <v>52</v>
      </c>
      <c r="K1123" s="4" t="s">
        <v>53</v>
      </c>
      <c r="L1123" s="4" t="s">
        <v>22</v>
      </c>
      <c r="M1123" s="4" t="s">
        <v>23</v>
      </c>
      <c r="N1123" s="4">
        <v>560.30999999999995</v>
      </c>
      <c r="O1123" s="4">
        <v>4</v>
      </c>
      <c r="P1123" s="4">
        <v>0.15</v>
      </c>
      <c r="Q1123" s="4">
        <v>15.19</v>
      </c>
    </row>
    <row r="1124" spans="1:17" s="4" customFormat="1" ht="12" x14ac:dyDescent="0.3">
      <c r="A1124" s="4">
        <v>1123</v>
      </c>
      <c r="B1124" s="4" t="s">
        <v>3409</v>
      </c>
      <c r="C1124" s="5">
        <v>45048</v>
      </c>
      <c r="D1124" s="5">
        <v>45050</v>
      </c>
      <c r="E1124" s="9">
        <f t="shared" si="17"/>
        <v>2023</v>
      </c>
      <c r="F1124" s="4" t="s">
        <v>59</v>
      </c>
      <c r="G1124" s="4" t="s">
        <v>3410</v>
      </c>
      <c r="H1124" s="4" t="s">
        <v>3411</v>
      </c>
      <c r="I1124" s="4" t="s">
        <v>28</v>
      </c>
      <c r="J1124" s="4" t="s">
        <v>79</v>
      </c>
      <c r="K1124" s="4" t="s">
        <v>80</v>
      </c>
      <c r="L1124" s="4" t="s">
        <v>29</v>
      </c>
      <c r="M1124" s="4" t="s">
        <v>30</v>
      </c>
      <c r="N1124" s="4">
        <v>591.25</v>
      </c>
      <c r="O1124" s="4">
        <v>2</v>
      </c>
      <c r="P1124" s="4">
        <v>0.1</v>
      </c>
      <c r="Q1124" s="4">
        <v>11.65</v>
      </c>
    </row>
    <row r="1125" spans="1:17" s="4" customFormat="1" ht="12" x14ac:dyDescent="0.3">
      <c r="A1125" s="4">
        <v>1124</v>
      </c>
      <c r="B1125" s="4" t="s">
        <v>3412</v>
      </c>
      <c r="C1125" s="5">
        <v>44586</v>
      </c>
      <c r="D1125" s="5">
        <v>44591</v>
      </c>
      <c r="E1125" s="9">
        <f t="shared" si="17"/>
        <v>2022</v>
      </c>
      <c r="F1125" s="4" t="s">
        <v>25</v>
      </c>
      <c r="G1125" s="4" t="s">
        <v>3413</v>
      </c>
      <c r="H1125" s="4" t="s">
        <v>3414</v>
      </c>
      <c r="I1125" s="4" t="s">
        <v>67</v>
      </c>
      <c r="J1125" s="4" t="s">
        <v>34</v>
      </c>
      <c r="K1125" s="4" t="s">
        <v>35</v>
      </c>
      <c r="L1125" s="4" t="s">
        <v>29</v>
      </c>
      <c r="M1125" s="4" t="s">
        <v>107</v>
      </c>
      <c r="N1125" s="4">
        <v>182.82</v>
      </c>
      <c r="O1125" s="4">
        <v>10</v>
      </c>
      <c r="P1125" s="4">
        <v>0.15</v>
      </c>
      <c r="Q1125" s="4">
        <v>35.54</v>
      </c>
    </row>
    <row r="1126" spans="1:17" s="4" customFormat="1" ht="12" x14ac:dyDescent="0.3">
      <c r="A1126" s="4">
        <v>1125</v>
      </c>
      <c r="B1126" s="4" t="s">
        <v>3415</v>
      </c>
      <c r="C1126" s="5">
        <v>45386</v>
      </c>
      <c r="D1126" s="5">
        <v>45391</v>
      </c>
      <c r="E1126" s="9">
        <f t="shared" si="17"/>
        <v>2024</v>
      </c>
      <c r="F1126" s="4" t="s">
        <v>25</v>
      </c>
      <c r="G1126" s="4" t="s">
        <v>3416</v>
      </c>
      <c r="H1126" s="4" t="s">
        <v>3417</v>
      </c>
      <c r="I1126" s="4" t="s">
        <v>67</v>
      </c>
      <c r="J1126" s="4" t="s">
        <v>34</v>
      </c>
      <c r="K1126" s="4" t="s">
        <v>35</v>
      </c>
      <c r="L1126" s="4" t="s">
        <v>36</v>
      </c>
      <c r="M1126" s="4" t="s">
        <v>118</v>
      </c>
      <c r="N1126" s="4">
        <v>190.62</v>
      </c>
      <c r="O1126" s="4">
        <v>9</v>
      </c>
      <c r="P1126" s="4">
        <v>0</v>
      </c>
      <c r="Q1126" s="4">
        <v>38.9</v>
      </c>
    </row>
    <row r="1127" spans="1:17" s="4" customFormat="1" ht="12" x14ac:dyDescent="0.3">
      <c r="A1127" s="4">
        <v>1126</v>
      </c>
      <c r="B1127" s="4" t="s">
        <v>3418</v>
      </c>
      <c r="C1127" s="5">
        <v>45006</v>
      </c>
      <c r="D1127" s="5">
        <v>45007</v>
      </c>
      <c r="E1127" s="9">
        <f t="shared" si="17"/>
        <v>2023</v>
      </c>
      <c r="F1127" s="4" t="s">
        <v>39</v>
      </c>
      <c r="G1127" s="4" t="s">
        <v>3419</v>
      </c>
      <c r="H1127" s="4" t="s">
        <v>3420</v>
      </c>
      <c r="I1127" s="4" t="s">
        <v>28</v>
      </c>
      <c r="J1127" s="4" t="s">
        <v>62</v>
      </c>
      <c r="K1127" s="4" t="s">
        <v>63</v>
      </c>
      <c r="L1127" s="4" t="s">
        <v>36</v>
      </c>
      <c r="M1127" s="4" t="s">
        <v>138</v>
      </c>
      <c r="N1127" s="4">
        <v>468.39</v>
      </c>
      <c r="O1127" s="4">
        <v>6</v>
      </c>
      <c r="P1127" s="4">
        <v>0</v>
      </c>
      <c r="Q1127" s="4">
        <v>85.82</v>
      </c>
    </row>
    <row r="1128" spans="1:17" s="4" customFormat="1" ht="12" x14ac:dyDescent="0.3">
      <c r="A1128" s="4">
        <v>1127</v>
      </c>
      <c r="B1128" s="4" t="s">
        <v>3421</v>
      </c>
      <c r="C1128" s="5">
        <v>44550</v>
      </c>
      <c r="D1128" s="5">
        <v>44552</v>
      </c>
      <c r="E1128" s="9">
        <f t="shared" si="17"/>
        <v>2021</v>
      </c>
      <c r="F1128" s="4" t="s">
        <v>17</v>
      </c>
      <c r="G1128" s="4" t="s">
        <v>3422</v>
      </c>
      <c r="H1128" s="4" t="s">
        <v>3423</v>
      </c>
      <c r="I1128" s="4" t="s">
        <v>67</v>
      </c>
      <c r="J1128" s="4" t="s">
        <v>21</v>
      </c>
      <c r="K1128" s="4" t="s">
        <v>26647</v>
      </c>
      <c r="L1128" s="4" t="s">
        <v>29</v>
      </c>
      <c r="M1128" s="4" t="s">
        <v>90</v>
      </c>
      <c r="N1128" s="4">
        <v>820.58</v>
      </c>
      <c r="O1128" s="4">
        <v>10</v>
      </c>
      <c r="P1128" s="4">
        <v>0.15</v>
      </c>
      <c r="Q1128" s="4">
        <v>-0.49</v>
      </c>
    </row>
    <row r="1129" spans="1:17" s="4" customFormat="1" ht="12" x14ac:dyDescent="0.3">
      <c r="A1129" s="4">
        <v>1128</v>
      </c>
      <c r="B1129" s="4" t="s">
        <v>3424</v>
      </c>
      <c r="C1129" s="5">
        <v>45278</v>
      </c>
      <c r="D1129" s="5">
        <v>45281</v>
      </c>
      <c r="E1129" s="9">
        <f t="shared" si="17"/>
        <v>2023</v>
      </c>
      <c r="F1129" s="4" t="s">
        <v>39</v>
      </c>
      <c r="G1129" s="4" t="s">
        <v>3425</v>
      </c>
      <c r="H1129" s="4" t="s">
        <v>3426</v>
      </c>
      <c r="I1129" s="4" t="s">
        <v>67</v>
      </c>
      <c r="J1129" s="4" t="s">
        <v>79</v>
      </c>
      <c r="K1129" s="4" t="s">
        <v>80</v>
      </c>
      <c r="L1129" s="4" t="s">
        <v>29</v>
      </c>
      <c r="M1129" s="4" t="s">
        <v>107</v>
      </c>
      <c r="N1129" s="4">
        <v>1119.47</v>
      </c>
      <c r="O1129" s="4">
        <v>10</v>
      </c>
      <c r="P1129" s="4">
        <v>0.1</v>
      </c>
      <c r="Q1129" s="4">
        <v>51.46</v>
      </c>
    </row>
    <row r="1130" spans="1:17" s="4" customFormat="1" ht="12" x14ac:dyDescent="0.3">
      <c r="A1130" s="4">
        <v>1129</v>
      </c>
      <c r="B1130" s="4" t="s">
        <v>3427</v>
      </c>
      <c r="C1130" s="5">
        <v>45153</v>
      </c>
      <c r="D1130" s="5">
        <v>45156</v>
      </c>
      <c r="E1130" s="9">
        <f t="shared" si="17"/>
        <v>2023</v>
      </c>
      <c r="F1130" s="4" t="s">
        <v>25</v>
      </c>
      <c r="G1130" s="4" t="s">
        <v>3428</v>
      </c>
      <c r="H1130" s="4" t="s">
        <v>3429</v>
      </c>
      <c r="I1130" s="4" t="s">
        <v>28</v>
      </c>
      <c r="J1130" s="4" t="s">
        <v>52</v>
      </c>
      <c r="K1130" s="4" t="s">
        <v>53</v>
      </c>
      <c r="L1130" s="4" t="s">
        <v>29</v>
      </c>
      <c r="M1130" s="4" t="s">
        <v>30</v>
      </c>
      <c r="N1130" s="4">
        <v>1232.6300000000001</v>
      </c>
      <c r="O1130" s="4">
        <v>4</v>
      </c>
      <c r="P1130" s="4">
        <v>0.1</v>
      </c>
      <c r="Q1130" s="4">
        <v>12.05</v>
      </c>
    </row>
    <row r="1131" spans="1:17" s="4" customFormat="1" ht="12" x14ac:dyDescent="0.3">
      <c r="A1131" s="4">
        <v>1130</v>
      </c>
      <c r="B1131" s="4" t="s">
        <v>3430</v>
      </c>
      <c r="C1131" s="5">
        <v>44843</v>
      </c>
      <c r="D1131" s="5">
        <v>44846</v>
      </c>
      <c r="E1131" s="9">
        <f t="shared" si="17"/>
        <v>2022</v>
      </c>
      <c r="F1131" s="4" t="s">
        <v>25</v>
      </c>
      <c r="G1131" s="4" t="s">
        <v>3431</v>
      </c>
      <c r="H1131" s="4" t="s">
        <v>3432</v>
      </c>
      <c r="I1131" s="4" t="s">
        <v>28</v>
      </c>
      <c r="J1131" s="4" t="s">
        <v>62</v>
      </c>
      <c r="K1131" s="4" t="s">
        <v>63</v>
      </c>
      <c r="L1131" s="4" t="s">
        <v>36</v>
      </c>
      <c r="M1131" s="4" t="s">
        <v>118</v>
      </c>
      <c r="N1131" s="4">
        <v>1319.86</v>
      </c>
      <c r="O1131" s="4">
        <v>3</v>
      </c>
      <c r="P1131" s="4">
        <v>0.1</v>
      </c>
      <c r="Q1131" s="4">
        <v>158.84</v>
      </c>
    </row>
    <row r="1132" spans="1:17" s="4" customFormat="1" ht="12" x14ac:dyDescent="0.3">
      <c r="A1132" s="4">
        <v>1131</v>
      </c>
      <c r="B1132" s="4" t="s">
        <v>3433</v>
      </c>
      <c r="C1132" s="5">
        <v>45555</v>
      </c>
      <c r="D1132" s="5">
        <v>45561</v>
      </c>
      <c r="E1132" s="9">
        <f t="shared" si="17"/>
        <v>2024</v>
      </c>
      <c r="F1132" s="4" t="s">
        <v>59</v>
      </c>
      <c r="G1132" s="4" t="s">
        <v>3434</v>
      </c>
      <c r="H1132" s="4" t="s">
        <v>3435</v>
      </c>
      <c r="I1132" s="4" t="s">
        <v>28</v>
      </c>
      <c r="J1132" s="4" t="s">
        <v>47</v>
      </c>
      <c r="K1132" s="4" t="s">
        <v>47</v>
      </c>
      <c r="L1132" s="4" t="s">
        <v>29</v>
      </c>
      <c r="M1132" s="4" t="s">
        <v>30</v>
      </c>
      <c r="N1132" s="4">
        <v>1250.77</v>
      </c>
      <c r="O1132" s="4">
        <v>2</v>
      </c>
      <c r="P1132" s="4">
        <v>0</v>
      </c>
      <c r="Q1132" s="4">
        <v>222.65</v>
      </c>
    </row>
    <row r="1133" spans="1:17" s="4" customFormat="1" ht="12" x14ac:dyDescent="0.3">
      <c r="A1133" s="4">
        <v>1132</v>
      </c>
      <c r="B1133" s="4" t="s">
        <v>3436</v>
      </c>
      <c r="C1133" s="5">
        <v>44870</v>
      </c>
      <c r="D1133" s="5">
        <v>44872</v>
      </c>
      <c r="E1133" s="9">
        <f t="shared" si="17"/>
        <v>2022</v>
      </c>
      <c r="F1133" s="4" t="s">
        <v>59</v>
      </c>
      <c r="G1133" s="4" t="s">
        <v>3437</v>
      </c>
      <c r="H1133" s="4" t="s">
        <v>3438</v>
      </c>
      <c r="I1133" s="4" t="s">
        <v>28</v>
      </c>
      <c r="J1133" s="4" t="s">
        <v>111</v>
      </c>
      <c r="K1133" s="4" t="s">
        <v>111</v>
      </c>
      <c r="L1133" s="4" t="s">
        <v>22</v>
      </c>
      <c r="M1133" s="4" t="s">
        <v>134</v>
      </c>
      <c r="N1133" s="4">
        <v>585.29</v>
      </c>
      <c r="O1133" s="4">
        <v>3</v>
      </c>
      <c r="P1133" s="4">
        <v>0.15</v>
      </c>
      <c r="Q1133" s="4">
        <v>116.18</v>
      </c>
    </row>
    <row r="1134" spans="1:17" s="4" customFormat="1" ht="12" x14ac:dyDescent="0.3">
      <c r="A1134" s="4">
        <v>1133</v>
      </c>
      <c r="B1134" s="4" t="s">
        <v>3439</v>
      </c>
      <c r="C1134" s="5">
        <v>45576</v>
      </c>
      <c r="D1134" s="5">
        <v>45578</v>
      </c>
      <c r="E1134" s="9">
        <f t="shared" si="17"/>
        <v>2024</v>
      </c>
      <c r="F1134" s="4" t="s">
        <v>17</v>
      </c>
      <c r="G1134" s="4" t="s">
        <v>3440</v>
      </c>
      <c r="H1134" s="4" t="s">
        <v>3441</v>
      </c>
      <c r="I1134" s="4" t="s">
        <v>28</v>
      </c>
      <c r="J1134" s="4" t="s">
        <v>111</v>
      </c>
      <c r="K1134" s="4" t="s">
        <v>111</v>
      </c>
      <c r="L1134" s="4" t="s">
        <v>22</v>
      </c>
      <c r="M1134" s="4" t="s">
        <v>23</v>
      </c>
      <c r="N1134" s="4">
        <v>1416.01</v>
      </c>
      <c r="O1134" s="4">
        <v>8</v>
      </c>
      <c r="P1134" s="4">
        <v>0.15</v>
      </c>
      <c r="Q1134" s="4">
        <v>223.96</v>
      </c>
    </row>
    <row r="1135" spans="1:17" s="4" customFormat="1" ht="12" x14ac:dyDescent="0.3">
      <c r="A1135" s="4">
        <v>1134</v>
      </c>
      <c r="B1135" s="4" t="s">
        <v>3442</v>
      </c>
      <c r="C1135" s="5">
        <v>45221</v>
      </c>
      <c r="D1135" s="5">
        <v>45226</v>
      </c>
      <c r="E1135" s="9">
        <f t="shared" si="17"/>
        <v>2023</v>
      </c>
      <c r="F1135" s="4" t="s">
        <v>17</v>
      </c>
      <c r="G1135" s="4" t="s">
        <v>3443</v>
      </c>
      <c r="H1135" s="4" t="s">
        <v>3444</v>
      </c>
      <c r="I1135" s="4" t="s">
        <v>67</v>
      </c>
      <c r="J1135" s="4" t="s">
        <v>47</v>
      </c>
      <c r="K1135" s="4" t="s">
        <v>47</v>
      </c>
      <c r="L1135" s="4" t="s">
        <v>22</v>
      </c>
      <c r="M1135" s="4" t="s">
        <v>23</v>
      </c>
      <c r="N1135" s="4">
        <v>549.73</v>
      </c>
      <c r="O1135" s="4">
        <v>8</v>
      </c>
      <c r="P1135" s="4">
        <v>0.1</v>
      </c>
      <c r="Q1135" s="4">
        <v>79.53</v>
      </c>
    </row>
    <row r="1136" spans="1:17" s="4" customFormat="1" ht="12" x14ac:dyDescent="0.3">
      <c r="A1136" s="4">
        <v>1135</v>
      </c>
      <c r="B1136" s="4" t="s">
        <v>3445</v>
      </c>
      <c r="C1136" s="5">
        <v>45252</v>
      </c>
      <c r="D1136" s="5">
        <v>45253</v>
      </c>
      <c r="E1136" s="9">
        <f t="shared" si="17"/>
        <v>2023</v>
      </c>
      <c r="F1136" s="4" t="s">
        <v>25</v>
      </c>
      <c r="G1136" s="4" t="s">
        <v>3446</v>
      </c>
      <c r="H1136" s="4" t="s">
        <v>3447</v>
      </c>
      <c r="I1136" s="4" t="s">
        <v>28</v>
      </c>
      <c r="J1136" s="4" t="s">
        <v>79</v>
      </c>
      <c r="K1136" s="4" t="s">
        <v>80</v>
      </c>
      <c r="L1136" s="4" t="s">
        <v>22</v>
      </c>
      <c r="M1136" s="4" t="s">
        <v>134</v>
      </c>
      <c r="N1136" s="4">
        <v>776.77</v>
      </c>
      <c r="O1136" s="4">
        <v>5</v>
      </c>
      <c r="P1136" s="4">
        <v>0.2</v>
      </c>
      <c r="Q1136" s="4">
        <v>118.55</v>
      </c>
    </row>
    <row r="1137" spans="1:17" s="4" customFormat="1" ht="12" x14ac:dyDescent="0.3">
      <c r="A1137" s="4">
        <v>1136</v>
      </c>
      <c r="B1137" s="4" t="s">
        <v>3448</v>
      </c>
      <c r="C1137" s="5">
        <v>45682</v>
      </c>
      <c r="D1137" s="5">
        <v>45688</v>
      </c>
      <c r="E1137" s="9">
        <f t="shared" si="17"/>
        <v>2025</v>
      </c>
      <c r="F1137" s="4" t="s">
        <v>59</v>
      </c>
      <c r="G1137" s="4" t="s">
        <v>3449</v>
      </c>
      <c r="H1137" s="4" t="s">
        <v>3450</v>
      </c>
      <c r="I1137" s="4" t="s">
        <v>67</v>
      </c>
      <c r="J1137" s="4" t="s">
        <v>111</v>
      </c>
      <c r="K1137" s="4" t="s">
        <v>111</v>
      </c>
      <c r="L1137" s="4" t="s">
        <v>36</v>
      </c>
      <c r="M1137" s="4" t="s">
        <v>71</v>
      </c>
      <c r="N1137" s="4">
        <v>762.43</v>
      </c>
      <c r="O1137" s="4">
        <v>9</v>
      </c>
      <c r="P1137" s="4">
        <v>0.15</v>
      </c>
      <c r="Q1137" s="4">
        <v>31.73</v>
      </c>
    </row>
    <row r="1138" spans="1:17" s="4" customFormat="1" ht="12" x14ac:dyDescent="0.3">
      <c r="A1138" s="4">
        <v>1137</v>
      </c>
      <c r="B1138" s="4" t="s">
        <v>3451</v>
      </c>
      <c r="C1138" s="5">
        <v>45609</v>
      </c>
      <c r="D1138" s="5">
        <v>45616</v>
      </c>
      <c r="E1138" s="9">
        <f t="shared" si="17"/>
        <v>2024</v>
      </c>
      <c r="F1138" s="4" t="s">
        <v>39</v>
      </c>
      <c r="G1138" s="4" t="s">
        <v>3452</v>
      </c>
      <c r="H1138" s="4" t="s">
        <v>3453</v>
      </c>
      <c r="I1138" s="4" t="s">
        <v>20</v>
      </c>
      <c r="J1138" s="4" t="s">
        <v>79</v>
      </c>
      <c r="K1138" s="4" t="s">
        <v>80</v>
      </c>
      <c r="L1138" s="4" t="s">
        <v>22</v>
      </c>
      <c r="M1138" s="4" t="s">
        <v>75</v>
      </c>
      <c r="N1138" s="4">
        <v>929.9</v>
      </c>
      <c r="O1138" s="4">
        <v>3</v>
      </c>
      <c r="P1138" s="4">
        <v>0.15</v>
      </c>
      <c r="Q1138" s="4">
        <v>-4.63</v>
      </c>
    </row>
    <row r="1139" spans="1:17" s="4" customFormat="1" ht="12" x14ac:dyDescent="0.3">
      <c r="A1139" s="4">
        <v>1138</v>
      </c>
      <c r="B1139" s="4" t="s">
        <v>3454</v>
      </c>
      <c r="C1139" s="5">
        <v>45063</v>
      </c>
      <c r="D1139" s="5">
        <v>45065</v>
      </c>
      <c r="E1139" s="9">
        <f t="shared" si="17"/>
        <v>2023</v>
      </c>
      <c r="F1139" s="4" t="s">
        <v>39</v>
      </c>
      <c r="G1139" s="4" t="s">
        <v>3455</v>
      </c>
      <c r="H1139" s="4" t="s">
        <v>3456</v>
      </c>
      <c r="I1139" s="4" t="s">
        <v>28</v>
      </c>
      <c r="J1139" s="4" t="s">
        <v>21</v>
      </c>
      <c r="K1139" s="4" t="s">
        <v>26647</v>
      </c>
      <c r="L1139" s="4" t="s">
        <v>29</v>
      </c>
      <c r="M1139" s="4" t="s">
        <v>90</v>
      </c>
      <c r="N1139" s="4">
        <v>1438.86</v>
      </c>
      <c r="O1139" s="4">
        <v>4</v>
      </c>
      <c r="P1139" s="4">
        <v>0.2</v>
      </c>
      <c r="Q1139" s="4">
        <v>177.49</v>
      </c>
    </row>
    <row r="1140" spans="1:17" s="4" customFormat="1" ht="12" x14ac:dyDescent="0.3">
      <c r="A1140" s="4">
        <v>1139</v>
      </c>
      <c r="B1140" s="4" t="s">
        <v>3457</v>
      </c>
      <c r="C1140" s="5">
        <v>45585</v>
      </c>
      <c r="D1140" s="5">
        <v>45591</v>
      </c>
      <c r="E1140" s="9">
        <f t="shared" si="17"/>
        <v>2024</v>
      </c>
      <c r="F1140" s="4" t="s">
        <v>59</v>
      </c>
      <c r="G1140" s="4" t="s">
        <v>3458</v>
      </c>
      <c r="H1140" s="4" t="s">
        <v>3459</v>
      </c>
      <c r="I1140" s="4" t="s">
        <v>28</v>
      </c>
      <c r="J1140" s="4" t="s">
        <v>145</v>
      </c>
      <c r="K1140" s="4" t="s">
        <v>80</v>
      </c>
      <c r="L1140" s="4" t="s">
        <v>22</v>
      </c>
      <c r="M1140" s="4" t="s">
        <v>23</v>
      </c>
      <c r="N1140" s="4">
        <v>1113.3399999999999</v>
      </c>
      <c r="O1140" s="4">
        <v>7</v>
      </c>
      <c r="P1140" s="4">
        <v>0.15</v>
      </c>
      <c r="Q1140" s="4">
        <v>217.26</v>
      </c>
    </row>
    <row r="1141" spans="1:17" s="4" customFormat="1" ht="12" x14ac:dyDescent="0.3">
      <c r="A1141" s="4">
        <v>1140</v>
      </c>
      <c r="B1141" s="4" t="s">
        <v>3460</v>
      </c>
      <c r="C1141" s="5">
        <v>44782</v>
      </c>
      <c r="D1141" s="5">
        <v>44783</v>
      </c>
      <c r="E1141" s="9">
        <f t="shared" si="17"/>
        <v>2022</v>
      </c>
      <c r="F1141" s="4" t="s">
        <v>25</v>
      </c>
      <c r="G1141" s="4" t="s">
        <v>3461</v>
      </c>
      <c r="H1141" s="4" t="s">
        <v>3462</v>
      </c>
      <c r="I1141" s="4" t="s">
        <v>28</v>
      </c>
      <c r="J1141" s="4" t="s">
        <v>34</v>
      </c>
      <c r="K1141" s="4" t="s">
        <v>35</v>
      </c>
      <c r="L1141" s="4" t="s">
        <v>36</v>
      </c>
      <c r="M1141" s="4" t="s">
        <v>71</v>
      </c>
      <c r="N1141" s="4">
        <v>257.37</v>
      </c>
      <c r="O1141" s="4">
        <v>1</v>
      </c>
      <c r="P1141" s="4">
        <v>0.1</v>
      </c>
      <c r="Q1141" s="4">
        <v>54.29</v>
      </c>
    </row>
    <row r="1142" spans="1:17" s="4" customFormat="1" ht="12" x14ac:dyDescent="0.3">
      <c r="A1142" s="4">
        <v>1141</v>
      </c>
      <c r="B1142" s="4" t="s">
        <v>3463</v>
      </c>
      <c r="C1142" s="5">
        <v>45124</v>
      </c>
      <c r="D1142" s="5">
        <v>45131</v>
      </c>
      <c r="E1142" s="9">
        <f t="shared" si="17"/>
        <v>2023</v>
      </c>
      <c r="F1142" s="4" t="s">
        <v>39</v>
      </c>
      <c r="G1142" s="4" t="s">
        <v>3464</v>
      </c>
      <c r="H1142" s="4" t="s">
        <v>3465</v>
      </c>
      <c r="I1142" s="4" t="s">
        <v>20</v>
      </c>
      <c r="J1142" s="4" t="s">
        <v>62</v>
      </c>
      <c r="K1142" s="4" t="s">
        <v>63</v>
      </c>
      <c r="L1142" s="4" t="s">
        <v>29</v>
      </c>
      <c r="M1142" s="4" t="s">
        <v>90</v>
      </c>
      <c r="N1142" s="4">
        <v>1101.8699999999999</v>
      </c>
      <c r="O1142" s="4">
        <v>5</v>
      </c>
      <c r="P1142" s="4">
        <v>0.1</v>
      </c>
      <c r="Q1142" s="4">
        <v>52.12</v>
      </c>
    </row>
    <row r="1143" spans="1:17" s="4" customFormat="1" ht="12" x14ac:dyDescent="0.3">
      <c r="A1143" s="4">
        <v>1142</v>
      </c>
      <c r="B1143" s="4" t="s">
        <v>3466</v>
      </c>
      <c r="C1143" s="5">
        <v>45018</v>
      </c>
      <c r="D1143" s="5">
        <v>45023</v>
      </c>
      <c r="E1143" s="9">
        <f t="shared" si="17"/>
        <v>2023</v>
      </c>
      <c r="F1143" s="4" t="s">
        <v>25</v>
      </c>
      <c r="G1143" s="4" t="s">
        <v>3467</v>
      </c>
      <c r="H1143" s="4" t="s">
        <v>3468</v>
      </c>
      <c r="I1143" s="4" t="s">
        <v>28</v>
      </c>
      <c r="J1143" s="4" t="s">
        <v>145</v>
      </c>
      <c r="K1143" s="4" t="s">
        <v>80</v>
      </c>
      <c r="L1143" s="4" t="s">
        <v>36</v>
      </c>
      <c r="M1143" s="4" t="s">
        <v>37</v>
      </c>
      <c r="N1143" s="4">
        <v>807.21</v>
      </c>
      <c r="O1143" s="4">
        <v>6</v>
      </c>
      <c r="P1143" s="4">
        <v>0.2</v>
      </c>
      <c r="Q1143" s="4">
        <v>5.55</v>
      </c>
    </row>
    <row r="1144" spans="1:17" s="4" customFormat="1" ht="12" x14ac:dyDescent="0.3">
      <c r="A1144" s="4">
        <v>1143</v>
      </c>
      <c r="B1144" s="4" t="s">
        <v>3469</v>
      </c>
      <c r="C1144" s="5">
        <v>45618</v>
      </c>
      <c r="D1144" s="5">
        <v>45620</v>
      </c>
      <c r="E1144" s="9">
        <f t="shared" si="17"/>
        <v>2024</v>
      </c>
      <c r="F1144" s="4" t="s">
        <v>39</v>
      </c>
      <c r="G1144" s="4" t="s">
        <v>3470</v>
      </c>
      <c r="H1144" s="4" t="s">
        <v>3471</v>
      </c>
      <c r="I1144" s="4" t="s">
        <v>20</v>
      </c>
      <c r="J1144" s="4" t="s">
        <v>47</v>
      </c>
      <c r="K1144" s="4" t="s">
        <v>47</v>
      </c>
      <c r="L1144" s="4" t="s">
        <v>29</v>
      </c>
      <c r="M1144" s="4" t="s">
        <v>90</v>
      </c>
      <c r="N1144" s="4">
        <v>490.38</v>
      </c>
      <c r="O1144" s="4">
        <v>10</v>
      </c>
      <c r="P1144" s="4">
        <v>0.1</v>
      </c>
      <c r="Q1144" s="4">
        <v>97.44</v>
      </c>
    </row>
    <row r="1145" spans="1:17" s="4" customFormat="1" ht="12" x14ac:dyDescent="0.3">
      <c r="A1145" s="4">
        <v>1144</v>
      </c>
      <c r="B1145" s="4" t="s">
        <v>3472</v>
      </c>
      <c r="C1145" s="5">
        <v>45493</v>
      </c>
      <c r="D1145" s="5">
        <v>45500</v>
      </c>
      <c r="E1145" s="9">
        <f t="shared" si="17"/>
        <v>2024</v>
      </c>
      <c r="F1145" s="4" t="s">
        <v>25</v>
      </c>
      <c r="G1145" s="4" t="s">
        <v>3473</v>
      </c>
      <c r="H1145" s="4" t="s">
        <v>3474</v>
      </c>
      <c r="I1145" s="4" t="s">
        <v>28</v>
      </c>
      <c r="J1145" s="4" t="s">
        <v>47</v>
      </c>
      <c r="K1145" s="4" t="s">
        <v>47</v>
      </c>
      <c r="L1145" s="4" t="s">
        <v>36</v>
      </c>
      <c r="M1145" s="4" t="s">
        <v>138</v>
      </c>
      <c r="N1145" s="4">
        <v>997.2</v>
      </c>
      <c r="O1145" s="4">
        <v>2</v>
      </c>
      <c r="P1145" s="4">
        <v>0.15</v>
      </c>
      <c r="Q1145" s="4">
        <v>143.15</v>
      </c>
    </row>
    <row r="1146" spans="1:17" s="4" customFormat="1" ht="12" x14ac:dyDescent="0.3">
      <c r="A1146" s="4">
        <v>1145</v>
      </c>
      <c r="B1146" s="4" t="s">
        <v>3475</v>
      </c>
      <c r="C1146" s="5">
        <v>44663</v>
      </c>
      <c r="D1146" s="5">
        <v>44665</v>
      </c>
      <c r="E1146" s="9">
        <f t="shared" si="17"/>
        <v>2022</v>
      </c>
      <c r="F1146" s="4" t="s">
        <v>25</v>
      </c>
      <c r="G1146" s="4" t="s">
        <v>3476</v>
      </c>
      <c r="H1146" s="4" t="s">
        <v>3477</v>
      </c>
      <c r="I1146" s="4" t="s">
        <v>28</v>
      </c>
      <c r="J1146" s="4" t="s">
        <v>79</v>
      </c>
      <c r="K1146" s="4" t="s">
        <v>80</v>
      </c>
      <c r="L1146" s="4" t="s">
        <v>22</v>
      </c>
      <c r="M1146" s="4" t="s">
        <v>23</v>
      </c>
      <c r="N1146" s="4">
        <v>1335.89</v>
      </c>
      <c r="O1146" s="4">
        <v>4</v>
      </c>
      <c r="P1146" s="4">
        <v>0</v>
      </c>
      <c r="Q1146" s="4">
        <v>130.78</v>
      </c>
    </row>
    <row r="1147" spans="1:17" s="4" customFormat="1" ht="12" x14ac:dyDescent="0.3">
      <c r="A1147" s="4">
        <v>1146</v>
      </c>
      <c r="B1147" s="4" t="s">
        <v>3478</v>
      </c>
      <c r="C1147" s="5">
        <v>45764</v>
      </c>
      <c r="D1147" s="5">
        <v>45771</v>
      </c>
      <c r="E1147" s="9">
        <f t="shared" si="17"/>
        <v>2025</v>
      </c>
      <c r="F1147" s="4" t="s">
        <v>59</v>
      </c>
      <c r="G1147" s="4" t="s">
        <v>3479</v>
      </c>
      <c r="H1147" s="4" t="s">
        <v>3480</v>
      </c>
      <c r="I1147" s="4" t="s">
        <v>20</v>
      </c>
      <c r="J1147" s="4" t="s">
        <v>111</v>
      </c>
      <c r="K1147" s="4" t="s">
        <v>111</v>
      </c>
      <c r="L1147" s="4" t="s">
        <v>29</v>
      </c>
      <c r="M1147" s="4" t="s">
        <v>30</v>
      </c>
      <c r="N1147" s="4">
        <v>1012.16</v>
      </c>
      <c r="O1147" s="4">
        <v>5</v>
      </c>
      <c r="P1147" s="4">
        <v>0.15</v>
      </c>
      <c r="Q1147" s="4">
        <v>110.73</v>
      </c>
    </row>
    <row r="1148" spans="1:17" s="4" customFormat="1" ht="12" x14ac:dyDescent="0.3">
      <c r="A1148" s="4">
        <v>1147</v>
      </c>
      <c r="B1148" s="4" t="s">
        <v>3481</v>
      </c>
      <c r="C1148" s="5">
        <v>45518</v>
      </c>
      <c r="D1148" s="5">
        <v>45519</v>
      </c>
      <c r="E1148" s="9">
        <f t="shared" si="17"/>
        <v>2024</v>
      </c>
      <c r="F1148" s="4" t="s">
        <v>17</v>
      </c>
      <c r="G1148" s="4" t="s">
        <v>3482</v>
      </c>
      <c r="H1148" s="4" t="s">
        <v>3483</v>
      </c>
      <c r="I1148" s="4" t="s">
        <v>20</v>
      </c>
      <c r="J1148" s="4" t="s">
        <v>47</v>
      </c>
      <c r="K1148" s="4" t="s">
        <v>47</v>
      </c>
      <c r="L1148" s="4" t="s">
        <v>36</v>
      </c>
      <c r="M1148" s="4" t="s">
        <v>118</v>
      </c>
      <c r="N1148" s="4">
        <v>756.06</v>
      </c>
      <c r="O1148" s="4">
        <v>8</v>
      </c>
      <c r="P1148" s="4">
        <v>0.15</v>
      </c>
      <c r="Q1148" s="4">
        <v>94.58</v>
      </c>
    </row>
    <row r="1149" spans="1:17" s="4" customFormat="1" ht="12" x14ac:dyDescent="0.3">
      <c r="A1149" s="4">
        <v>1148</v>
      </c>
      <c r="B1149" s="4" t="s">
        <v>3484</v>
      </c>
      <c r="C1149" s="5">
        <v>44717</v>
      </c>
      <c r="D1149" s="5">
        <v>44723</v>
      </c>
      <c r="E1149" s="9">
        <f t="shared" si="17"/>
        <v>2022</v>
      </c>
      <c r="F1149" s="4" t="s">
        <v>17</v>
      </c>
      <c r="G1149" s="4" t="s">
        <v>3485</v>
      </c>
      <c r="H1149" s="4" t="s">
        <v>3486</v>
      </c>
      <c r="I1149" s="4" t="s">
        <v>20</v>
      </c>
      <c r="J1149" s="4" t="s">
        <v>42</v>
      </c>
      <c r="K1149" s="4" t="s">
        <v>43</v>
      </c>
      <c r="L1149" s="4" t="s">
        <v>22</v>
      </c>
      <c r="M1149" s="4" t="s">
        <v>75</v>
      </c>
      <c r="N1149" s="4">
        <v>173.84</v>
      </c>
      <c r="O1149" s="4">
        <v>7</v>
      </c>
      <c r="P1149" s="4">
        <v>0.1</v>
      </c>
      <c r="Q1149" s="4">
        <v>37.979999999999997</v>
      </c>
    </row>
    <row r="1150" spans="1:17" s="4" customFormat="1" ht="12" x14ac:dyDescent="0.3">
      <c r="A1150" s="4">
        <v>1149</v>
      </c>
      <c r="B1150" s="4" t="s">
        <v>3487</v>
      </c>
      <c r="C1150" s="5">
        <v>44554</v>
      </c>
      <c r="D1150" s="5">
        <v>44556</v>
      </c>
      <c r="E1150" s="9">
        <f t="shared" si="17"/>
        <v>2021</v>
      </c>
      <c r="F1150" s="4" t="s">
        <v>25</v>
      </c>
      <c r="G1150" s="4" t="s">
        <v>3488</v>
      </c>
      <c r="H1150" s="4" t="s">
        <v>3489</v>
      </c>
      <c r="I1150" s="4" t="s">
        <v>28</v>
      </c>
      <c r="J1150" s="4" t="s">
        <v>111</v>
      </c>
      <c r="K1150" s="4" t="s">
        <v>111</v>
      </c>
      <c r="L1150" s="4" t="s">
        <v>22</v>
      </c>
      <c r="M1150" s="4" t="s">
        <v>134</v>
      </c>
      <c r="N1150" s="4">
        <v>1387.3</v>
      </c>
      <c r="O1150" s="4">
        <v>5</v>
      </c>
      <c r="P1150" s="4">
        <v>0.15</v>
      </c>
      <c r="Q1150" s="4">
        <v>166.03</v>
      </c>
    </row>
    <row r="1151" spans="1:17" s="4" customFormat="1" ht="12" x14ac:dyDescent="0.3">
      <c r="A1151" s="4">
        <v>1150</v>
      </c>
      <c r="B1151" s="4" t="s">
        <v>3490</v>
      </c>
      <c r="C1151" s="5">
        <v>44465</v>
      </c>
      <c r="D1151" s="5">
        <v>44472</v>
      </c>
      <c r="E1151" s="9">
        <f t="shared" si="17"/>
        <v>2021</v>
      </c>
      <c r="F1151" s="4" t="s">
        <v>39</v>
      </c>
      <c r="G1151" s="4" t="s">
        <v>3491</v>
      </c>
      <c r="H1151" s="4" t="s">
        <v>3492</v>
      </c>
      <c r="I1151" s="4" t="s">
        <v>20</v>
      </c>
      <c r="J1151" s="4" t="s">
        <v>34</v>
      </c>
      <c r="K1151" s="4" t="s">
        <v>35</v>
      </c>
      <c r="L1151" s="4" t="s">
        <v>36</v>
      </c>
      <c r="M1151" s="4" t="s">
        <v>138</v>
      </c>
      <c r="N1151" s="4">
        <v>960.6</v>
      </c>
      <c r="O1151" s="4">
        <v>4</v>
      </c>
      <c r="P1151" s="4">
        <v>0.2</v>
      </c>
      <c r="Q1151" s="4">
        <v>15.69</v>
      </c>
    </row>
    <row r="1152" spans="1:17" s="4" customFormat="1" ht="12" x14ac:dyDescent="0.3">
      <c r="A1152" s="4">
        <v>1151</v>
      </c>
      <c r="B1152" s="4" t="s">
        <v>3493</v>
      </c>
      <c r="C1152" s="5">
        <v>45140</v>
      </c>
      <c r="D1152" s="5">
        <v>45146</v>
      </c>
      <c r="E1152" s="9">
        <f t="shared" si="17"/>
        <v>2023</v>
      </c>
      <c r="F1152" s="4" t="s">
        <v>17</v>
      </c>
      <c r="G1152" s="4" t="s">
        <v>3494</v>
      </c>
      <c r="H1152" s="4" t="s">
        <v>3495</v>
      </c>
      <c r="I1152" s="4" t="s">
        <v>67</v>
      </c>
      <c r="J1152" s="4" t="s">
        <v>52</v>
      </c>
      <c r="K1152" s="4" t="s">
        <v>53</v>
      </c>
      <c r="L1152" s="4" t="s">
        <v>22</v>
      </c>
      <c r="M1152" s="4" t="s">
        <v>23</v>
      </c>
      <c r="N1152" s="4">
        <v>409.89</v>
      </c>
      <c r="O1152" s="4">
        <v>3</v>
      </c>
      <c r="P1152" s="4">
        <v>0.2</v>
      </c>
      <c r="Q1152" s="4">
        <v>0.43</v>
      </c>
    </row>
    <row r="1153" spans="1:17" s="4" customFormat="1" ht="12" x14ac:dyDescent="0.3">
      <c r="A1153" s="4">
        <v>1152</v>
      </c>
      <c r="B1153" s="4" t="s">
        <v>3496</v>
      </c>
      <c r="C1153" s="5">
        <v>45452</v>
      </c>
      <c r="D1153" s="5">
        <v>45458</v>
      </c>
      <c r="E1153" s="9">
        <f t="shared" si="17"/>
        <v>2024</v>
      </c>
      <c r="F1153" s="4" t="s">
        <v>39</v>
      </c>
      <c r="G1153" s="4" t="s">
        <v>3497</v>
      </c>
      <c r="H1153" s="4" t="s">
        <v>3498</v>
      </c>
      <c r="I1153" s="4" t="s">
        <v>67</v>
      </c>
      <c r="J1153" s="4" t="s">
        <v>47</v>
      </c>
      <c r="K1153" s="4" t="s">
        <v>47</v>
      </c>
      <c r="L1153" s="4" t="s">
        <v>22</v>
      </c>
      <c r="M1153" s="4" t="s">
        <v>23</v>
      </c>
      <c r="N1153" s="4">
        <v>103.72</v>
      </c>
      <c r="O1153" s="4">
        <v>2</v>
      </c>
      <c r="P1153" s="4">
        <v>0</v>
      </c>
      <c r="Q1153" s="4">
        <v>26.91</v>
      </c>
    </row>
    <row r="1154" spans="1:17" s="4" customFormat="1" ht="12" x14ac:dyDescent="0.3">
      <c r="A1154" s="4">
        <v>1153</v>
      </c>
      <c r="B1154" s="4" t="s">
        <v>3499</v>
      </c>
      <c r="C1154" s="5">
        <v>45487</v>
      </c>
      <c r="D1154" s="5">
        <v>45493</v>
      </c>
      <c r="E1154" s="9">
        <f t="shared" ref="E1154:E1217" si="18">YEAR(D1154)</f>
        <v>2024</v>
      </c>
      <c r="F1154" s="4" t="s">
        <v>59</v>
      </c>
      <c r="G1154" s="4" t="s">
        <v>3500</v>
      </c>
      <c r="H1154" s="4" t="s">
        <v>3501</v>
      </c>
      <c r="I1154" s="4" t="s">
        <v>67</v>
      </c>
      <c r="J1154" s="4" t="s">
        <v>145</v>
      </c>
      <c r="K1154" s="4" t="s">
        <v>80</v>
      </c>
      <c r="L1154" s="4" t="s">
        <v>36</v>
      </c>
      <c r="M1154" s="4" t="s">
        <v>37</v>
      </c>
      <c r="N1154" s="4">
        <v>172.64</v>
      </c>
      <c r="O1154" s="4">
        <v>8</v>
      </c>
      <c r="P1154" s="4">
        <v>0.2</v>
      </c>
      <c r="Q1154" s="4">
        <v>24.15</v>
      </c>
    </row>
    <row r="1155" spans="1:17" s="4" customFormat="1" ht="12" x14ac:dyDescent="0.3">
      <c r="A1155" s="4">
        <v>1154</v>
      </c>
      <c r="B1155" s="4" t="s">
        <v>3502</v>
      </c>
      <c r="C1155" s="5">
        <v>45499</v>
      </c>
      <c r="D1155" s="5">
        <v>45506</v>
      </c>
      <c r="E1155" s="9">
        <f t="shared" si="18"/>
        <v>2024</v>
      </c>
      <c r="F1155" s="4" t="s">
        <v>59</v>
      </c>
      <c r="G1155" s="4" t="s">
        <v>3503</v>
      </c>
      <c r="H1155" s="4" t="s">
        <v>3504</v>
      </c>
      <c r="I1155" s="4" t="s">
        <v>20</v>
      </c>
      <c r="J1155" s="4" t="s">
        <v>111</v>
      </c>
      <c r="K1155" s="4" t="s">
        <v>111</v>
      </c>
      <c r="L1155" s="4" t="s">
        <v>22</v>
      </c>
      <c r="M1155" s="4" t="s">
        <v>23</v>
      </c>
      <c r="N1155" s="4">
        <v>651.57000000000005</v>
      </c>
      <c r="O1155" s="4">
        <v>7</v>
      </c>
      <c r="P1155" s="4">
        <v>0.15</v>
      </c>
      <c r="Q1155" s="4">
        <v>72.41</v>
      </c>
    </row>
    <row r="1156" spans="1:17" s="4" customFormat="1" ht="12" x14ac:dyDescent="0.3">
      <c r="A1156" s="4">
        <v>1155</v>
      </c>
      <c r="B1156" s="4" t="s">
        <v>3505</v>
      </c>
      <c r="C1156" s="5">
        <v>45007</v>
      </c>
      <c r="D1156" s="5">
        <v>45008</v>
      </c>
      <c r="E1156" s="9">
        <f t="shared" si="18"/>
        <v>2023</v>
      </c>
      <c r="F1156" s="4" t="s">
        <v>39</v>
      </c>
      <c r="G1156" s="4" t="s">
        <v>3506</v>
      </c>
      <c r="H1156" s="4" t="s">
        <v>3507</v>
      </c>
      <c r="I1156" s="4" t="s">
        <v>67</v>
      </c>
      <c r="J1156" s="4" t="s">
        <v>21</v>
      </c>
      <c r="K1156" s="4" t="s">
        <v>26647</v>
      </c>
      <c r="L1156" s="4" t="s">
        <v>22</v>
      </c>
      <c r="M1156" s="4" t="s">
        <v>54</v>
      </c>
      <c r="N1156" s="4">
        <v>1000.83</v>
      </c>
      <c r="O1156" s="4">
        <v>6</v>
      </c>
      <c r="P1156" s="4">
        <v>0.2</v>
      </c>
      <c r="Q1156" s="4">
        <v>-6.56</v>
      </c>
    </row>
    <row r="1157" spans="1:17" s="4" customFormat="1" ht="12" x14ac:dyDescent="0.3">
      <c r="A1157" s="4">
        <v>1156</v>
      </c>
      <c r="B1157" s="4" t="s">
        <v>3508</v>
      </c>
      <c r="C1157" s="5">
        <v>45521</v>
      </c>
      <c r="D1157" s="5">
        <v>45524</v>
      </c>
      <c r="E1157" s="9">
        <f t="shared" si="18"/>
        <v>2024</v>
      </c>
      <c r="F1157" s="4" t="s">
        <v>25</v>
      </c>
      <c r="G1157" s="4" t="s">
        <v>3509</v>
      </c>
      <c r="H1157" s="4" t="s">
        <v>3510</v>
      </c>
      <c r="I1157" s="4" t="s">
        <v>28</v>
      </c>
      <c r="J1157" s="4" t="s">
        <v>79</v>
      </c>
      <c r="K1157" s="4" t="s">
        <v>80</v>
      </c>
      <c r="L1157" s="4" t="s">
        <v>22</v>
      </c>
      <c r="M1157" s="4" t="s">
        <v>134</v>
      </c>
      <c r="N1157" s="4">
        <v>272.23</v>
      </c>
      <c r="O1157" s="4">
        <v>4</v>
      </c>
      <c r="P1157" s="4">
        <v>0.2</v>
      </c>
      <c r="Q1157" s="4">
        <v>3.48</v>
      </c>
    </row>
    <row r="1158" spans="1:17" s="4" customFormat="1" ht="12" x14ac:dyDescent="0.3">
      <c r="A1158" s="4">
        <v>1157</v>
      </c>
      <c r="B1158" s="4" t="s">
        <v>3511</v>
      </c>
      <c r="C1158" s="5">
        <v>44790</v>
      </c>
      <c r="D1158" s="5">
        <v>44797</v>
      </c>
      <c r="E1158" s="9">
        <f t="shared" si="18"/>
        <v>2022</v>
      </c>
      <c r="F1158" s="4" t="s">
        <v>25</v>
      </c>
      <c r="G1158" s="4" t="s">
        <v>3512</v>
      </c>
      <c r="H1158" s="4" t="s">
        <v>3513</v>
      </c>
      <c r="I1158" s="4" t="s">
        <v>28</v>
      </c>
      <c r="J1158" s="4" t="s">
        <v>34</v>
      </c>
      <c r="K1158" s="4" t="s">
        <v>35</v>
      </c>
      <c r="L1158" s="4" t="s">
        <v>22</v>
      </c>
      <c r="M1158" s="4" t="s">
        <v>23</v>
      </c>
      <c r="N1158" s="4">
        <v>342</v>
      </c>
      <c r="O1158" s="4">
        <v>3</v>
      </c>
      <c r="P1158" s="4">
        <v>0.1</v>
      </c>
      <c r="Q1158" s="4">
        <v>85.26</v>
      </c>
    </row>
    <row r="1159" spans="1:17" s="4" customFormat="1" ht="12" x14ac:dyDescent="0.3">
      <c r="A1159" s="4">
        <v>1158</v>
      </c>
      <c r="B1159" s="4" t="s">
        <v>3514</v>
      </c>
      <c r="C1159" s="5">
        <v>45206</v>
      </c>
      <c r="D1159" s="5">
        <v>45208</v>
      </c>
      <c r="E1159" s="9">
        <f t="shared" si="18"/>
        <v>2023</v>
      </c>
      <c r="F1159" s="4" t="s">
        <v>17</v>
      </c>
      <c r="G1159" s="4" t="s">
        <v>3515</v>
      </c>
      <c r="H1159" s="4" t="s">
        <v>3516</v>
      </c>
      <c r="I1159" s="4" t="s">
        <v>67</v>
      </c>
      <c r="J1159" s="4" t="s">
        <v>42</v>
      </c>
      <c r="K1159" s="4" t="s">
        <v>43</v>
      </c>
      <c r="L1159" s="4" t="s">
        <v>36</v>
      </c>
      <c r="M1159" s="4" t="s">
        <v>37</v>
      </c>
      <c r="N1159" s="4">
        <v>628.72</v>
      </c>
      <c r="O1159" s="4">
        <v>5</v>
      </c>
      <c r="P1159" s="4">
        <v>0.2</v>
      </c>
      <c r="Q1159" s="4">
        <v>64.819999999999993</v>
      </c>
    </row>
    <row r="1160" spans="1:17" s="4" customFormat="1" ht="12" x14ac:dyDescent="0.3">
      <c r="A1160" s="4">
        <v>1159</v>
      </c>
      <c r="B1160" s="4" t="s">
        <v>3517</v>
      </c>
      <c r="C1160" s="5">
        <v>45734</v>
      </c>
      <c r="D1160" s="5">
        <v>45738</v>
      </c>
      <c r="E1160" s="9">
        <f t="shared" si="18"/>
        <v>2025</v>
      </c>
      <c r="F1160" s="4" t="s">
        <v>39</v>
      </c>
      <c r="G1160" s="4" t="s">
        <v>3518</v>
      </c>
      <c r="H1160" s="4" t="s">
        <v>3519</v>
      </c>
      <c r="I1160" s="4" t="s">
        <v>28</v>
      </c>
      <c r="J1160" s="4" t="s">
        <v>145</v>
      </c>
      <c r="K1160" s="4" t="s">
        <v>80</v>
      </c>
      <c r="L1160" s="4" t="s">
        <v>29</v>
      </c>
      <c r="M1160" s="4" t="s">
        <v>90</v>
      </c>
      <c r="N1160" s="4">
        <v>560.58000000000004</v>
      </c>
      <c r="O1160" s="4">
        <v>5</v>
      </c>
      <c r="P1160" s="4">
        <v>0</v>
      </c>
      <c r="Q1160" s="4">
        <v>134.61000000000001</v>
      </c>
    </row>
    <row r="1161" spans="1:17" s="4" customFormat="1" ht="12" x14ac:dyDescent="0.3">
      <c r="A1161" s="4">
        <v>1160</v>
      </c>
      <c r="B1161" s="4" t="s">
        <v>3520</v>
      </c>
      <c r="C1161" s="5">
        <v>45366</v>
      </c>
      <c r="D1161" s="5">
        <v>45369</v>
      </c>
      <c r="E1161" s="9">
        <f t="shared" si="18"/>
        <v>2024</v>
      </c>
      <c r="F1161" s="4" t="s">
        <v>59</v>
      </c>
      <c r="G1161" s="4" t="s">
        <v>3521</v>
      </c>
      <c r="H1161" s="4" t="s">
        <v>3522</v>
      </c>
      <c r="I1161" s="4" t="s">
        <v>20</v>
      </c>
      <c r="J1161" s="4" t="s">
        <v>42</v>
      </c>
      <c r="K1161" s="4" t="s">
        <v>43</v>
      </c>
      <c r="L1161" s="4" t="s">
        <v>36</v>
      </c>
      <c r="M1161" s="4" t="s">
        <v>118</v>
      </c>
      <c r="N1161" s="4">
        <v>132.46</v>
      </c>
      <c r="O1161" s="4">
        <v>7</v>
      </c>
      <c r="P1161" s="4">
        <v>0.15</v>
      </c>
      <c r="Q1161" s="4">
        <v>0.32</v>
      </c>
    </row>
    <row r="1162" spans="1:17" s="4" customFormat="1" ht="12" x14ac:dyDescent="0.3">
      <c r="A1162" s="4">
        <v>1161</v>
      </c>
      <c r="B1162" s="4" t="s">
        <v>3523</v>
      </c>
      <c r="C1162" s="5">
        <v>45508</v>
      </c>
      <c r="D1162" s="5">
        <v>45513</v>
      </c>
      <c r="E1162" s="9">
        <f t="shared" si="18"/>
        <v>2024</v>
      </c>
      <c r="F1162" s="4" t="s">
        <v>59</v>
      </c>
      <c r="G1162" s="4" t="s">
        <v>3524</v>
      </c>
      <c r="H1162" s="4" t="s">
        <v>3525</v>
      </c>
      <c r="I1162" s="4" t="s">
        <v>20</v>
      </c>
      <c r="J1162" s="4" t="s">
        <v>62</v>
      </c>
      <c r="K1162" s="4" t="s">
        <v>63</v>
      </c>
      <c r="L1162" s="4" t="s">
        <v>22</v>
      </c>
      <c r="M1162" s="4" t="s">
        <v>54</v>
      </c>
      <c r="N1162" s="4">
        <v>408.99</v>
      </c>
      <c r="O1162" s="4">
        <v>2</v>
      </c>
      <c r="P1162" s="4">
        <v>0.2</v>
      </c>
      <c r="Q1162" s="4">
        <v>54.67</v>
      </c>
    </row>
    <row r="1163" spans="1:17" s="4" customFormat="1" ht="12" x14ac:dyDescent="0.3">
      <c r="A1163" s="4">
        <v>1162</v>
      </c>
      <c r="B1163" s="4" t="s">
        <v>3526</v>
      </c>
      <c r="C1163" s="5">
        <v>45759</v>
      </c>
      <c r="D1163" s="5">
        <v>45760</v>
      </c>
      <c r="E1163" s="9">
        <f t="shared" si="18"/>
        <v>2025</v>
      </c>
      <c r="F1163" s="4" t="s">
        <v>39</v>
      </c>
      <c r="G1163" s="4" t="s">
        <v>3527</v>
      </c>
      <c r="H1163" s="4" t="s">
        <v>3528</v>
      </c>
      <c r="I1163" s="4" t="s">
        <v>28</v>
      </c>
      <c r="J1163" s="4" t="s">
        <v>47</v>
      </c>
      <c r="K1163" s="4" t="s">
        <v>47</v>
      </c>
      <c r="L1163" s="4" t="s">
        <v>22</v>
      </c>
      <c r="M1163" s="4" t="s">
        <v>75</v>
      </c>
      <c r="N1163" s="4">
        <v>345.51</v>
      </c>
      <c r="O1163" s="4">
        <v>9</v>
      </c>
      <c r="P1163" s="4">
        <v>0.1</v>
      </c>
      <c r="Q1163" s="4">
        <v>73.55</v>
      </c>
    </row>
    <row r="1164" spans="1:17" s="4" customFormat="1" ht="12" x14ac:dyDescent="0.3">
      <c r="A1164" s="4">
        <v>1163</v>
      </c>
      <c r="B1164" s="4" t="s">
        <v>3529</v>
      </c>
      <c r="C1164" s="5">
        <v>44885</v>
      </c>
      <c r="D1164" s="5">
        <v>44887</v>
      </c>
      <c r="E1164" s="9">
        <f t="shared" si="18"/>
        <v>2022</v>
      </c>
      <c r="F1164" s="4" t="s">
        <v>39</v>
      </c>
      <c r="G1164" s="4" t="s">
        <v>3530</v>
      </c>
      <c r="H1164" s="4" t="s">
        <v>3531</v>
      </c>
      <c r="I1164" s="4" t="s">
        <v>28</v>
      </c>
      <c r="J1164" s="4" t="s">
        <v>111</v>
      </c>
      <c r="K1164" s="4" t="s">
        <v>111</v>
      </c>
      <c r="L1164" s="4" t="s">
        <v>36</v>
      </c>
      <c r="M1164" s="4" t="s">
        <v>138</v>
      </c>
      <c r="N1164" s="4">
        <v>954.35</v>
      </c>
      <c r="O1164" s="4">
        <v>10</v>
      </c>
      <c r="P1164" s="4">
        <v>0.1</v>
      </c>
      <c r="Q1164" s="4">
        <v>240.28</v>
      </c>
    </row>
    <row r="1165" spans="1:17" s="4" customFormat="1" ht="12" x14ac:dyDescent="0.3">
      <c r="A1165" s="4">
        <v>1164</v>
      </c>
      <c r="B1165" s="4" t="s">
        <v>3532</v>
      </c>
      <c r="C1165" s="5">
        <v>45744</v>
      </c>
      <c r="D1165" s="5">
        <v>45747</v>
      </c>
      <c r="E1165" s="9">
        <f t="shared" si="18"/>
        <v>2025</v>
      </c>
      <c r="F1165" s="4" t="s">
        <v>39</v>
      </c>
      <c r="G1165" s="4" t="s">
        <v>3533</v>
      </c>
      <c r="H1165" s="4" t="s">
        <v>3534</v>
      </c>
      <c r="I1165" s="4" t="s">
        <v>20</v>
      </c>
      <c r="J1165" s="4" t="s">
        <v>47</v>
      </c>
      <c r="K1165" s="4" t="s">
        <v>47</v>
      </c>
      <c r="L1165" s="4" t="s">
        <v>22</v>
      </c>
      <c r="M1165" s="4" t="s">
        <v>75</v>
      </c>
      <c r="N1165" s="4">
        <v>1372.19</v>
      </c>
      <c r="O1165" s="4">
        <v>4</v>
      </c>
      <c r="P1165" s="4">
        <v>0.15</v>
      </c>
      <c r="Q1165" s="4">
        <v>224.74</v>
      </c>
    </row>
    <row r="1166" spans="1:17" s="4" customFormat="1" ht="12" x14ac:dyDescent="0.3">
      <c r="A1166" s="4">
        <v>1165</v>
      </c>
      <c r="B1166" s="4" t="s">
        <v>3535</v>
      </c>
      <c r="C1166" s="5">
        <v>45254</v>
      </c>
      <c r="D1166" s="5">
        <v>45256</v>
      </c>
      <c r="E1166" s="9">
        <f t="shared" si="18"/>
        <v>2023</v>
      </c>
      <c r="F1166" s="4" t="s">
        <v>39</v>
      </c>
      <c r="G1166" s="4" t="s">
        <v>3536</v>
      </c>
      <c r="H1166" s="4" t="s">
        <v>3537</v>
      </c>
      <c r="I1166" s="4" t="s">
        <v>67</v>
      </c>
      <c r="J1166" s="4" t="s">
        <v>62</v>
      </c>
      <c r="K1166" s="4" t="s">
        <v>63</v>
      </c>
      <c r="L1166" s="4" t="s">
        <v>22</v>
      </c>
      <c r="M1166" s="4" t="s">
        <v>75</v>
      </c>
      <c r="N1166" s="4">
        <v>1345.02</v>
      </c>
      <c r="O1166" s="4">
        <v>1</v>
      </c>
      <c r="P1166" s="4">
        <v>0.15</v>
      </c>
      <c r="Q1166" s="4">
        <v>210.09</v>
      </c>
    </row>
    <row r="1167" spans="1:17" s="4" customFormat="1" ht="12" x14ac:dyDescent="0.3">
      <c r="A1167" s="4">
        <v>1166</v>
      </c>
      <c r="B1167" s="4" t="s">
        <v>3538</v>
      </c>
      <c r="C1167" s="5">
        <v>45810</v>
      </c>
      <c r="D1167" s="5">
        <v>45811</v>
      </c>
      <c r="E1167" s="9">
        <f t="shared" si="18"/>
        <v>2025</v>
      </c>
      <c r="F1167" s="4" t="s">
        <v>25</v>
      </c>
      <c r="G1167" s="4" t="s">
        <v>3539</v>
      </c>
      <c r="H1167" s="4" t="s">
        <v>3540</v>
      </c>
      <c r="I1167" s="4" t="s">
        <v>67</v>
      </c>
      <c r="J1167" s="4" t="s">
        <v>79</v>
      </c>
      <c r="K1167" s="4" t="s">
        <v>80</v>
      </c>
      <c r="L1167" s="4" t="s">
        <v>36</v>
      </c>
      <c r="M1167" s="4" t="s">
        <v>118</v>
      </c>
      <c r="N1167" s="4">
        <v>136.66</v>
      </c>
      <c r="O1167" s="4">
        <v>7</v>
      </c>
      <c r="P1167" s="4">
        <v>0.2</v>
      </c>
      <c r="Q1167" s="4">
        <v>12.96</v>
      </c>
    </row>
    <row r="1168" spans="1:17" s="4" customFormat="1" ht="12" x14ac:dyDescent="0.3">
      <c r="A1168" s="4">
        <v>1167</v>
      </c>
      <c r="B1168" s="4" t="s">
        <v>3541</v>
      </c>
      <c r="C1168" s="5">
        <v>44596</v>
      </c>
      <c r="D1168" s="5">
        <v>44598</v>
      </c>
      <c r="E1168" s="9">
        <f t="shared" si="18"/>
        <v>2022</v>
      </c>
      <c r="F1168" s="4" t="s">
        <v>17</v>
      </c>
      <c r="G1168" s="4" t="s">
        <v>3542</v>
      </c>
      <c r="H1168" s="4" t="s">
        <v>3543</v>
      </c>
      <c r="I1168" s="4" t="s">
        <v>67</v>
      </c>
      <c r="J1168" s="4" t="s">
        <v>34</v>
      </c>
      <c r="K1168" s="4" t="s">
        <v>35</v>
      </c>
      <c r="L1168" s="4" t="s">
        <v>22</v>
      </c>
      <c r="M1168" s="4" t="s">
        <v>23</v>
      </c>
      <c r="N1168" s="4">
        <v>1399.59</v>
      </c>
      <c r="O1168" s="4">
        <v>8</v>
      </c>
      <c r="P1168" s="4">
        <v>0</v>
      </c>
      <c r="Q1168" s="4">
        <v>118.05</v>
      </c>
    </row>
    <row r="1169" spans="1:17" s="4" customFormat="1" ht="12" x14ac:dyDescent="0.3">
      <c r="A1169" s="4">
        <v>1168</v>
      </c>
      <c r="B1169" s="4" t="s">
        <v>3544</v>
      </c>
      <c r="C1169" s="5">
        <v>45056</v>
      </c>
      <c r="D1169" s="5">
        <v>45060</v>
      </c>
      <c r="E1169" s="9">
        <f t="shared" si="18"/>
        <v>2023</v>
      </c>
      <c r="F1169" s="4" t="s">
        <v>25</v>
      </c>
      <c r="G1169" s="4" t="s">
        <v>3545</v>
      </c>
      <c r="H1169" s="4" t="s">
        <v>3546</v>
      </c>
      <c r="I1169" s="4" t="s">
        <v>20</v>
      </c>
      <c r="J1169" s="4" t="s">
        <v>145</v>
      </c>
      <c r="K1169" s="4" t="s">
        <v>80</v>
      </c>
      <c r="L1169" s="4" t="s">
        <v>29</v>
      </c>
      <c r="M1169" s="4" t="s">
        <v>48</v>
      </c>
      <c r="N1169" s="4">
        <v>747.2</v>
      </c>
      <c r="O1169" s="4">
        <v>9</v>
      </c>
      <c r="P1169" s="4">
        <v>0.2</v>
      </c>
      <c r="Q1169" s="4">
        <v>15.85</v>
      </c>
    </row>
    <row r="1170" spans="1:17" s="4" customFormat="1" ht="12" x14ac:dyDescent="0.3">
      <c r="A1170" s="4">
        <v>1169</v>
      </c>
      <c r="B1170" s="4" t="s">
        <v>3547</v>
      </c>
      <c r="C1170" s="5">
        <v>45507</v>
      </c>
      <c r="D1170" s="5">
        <v>45512</v>
      </c>
      <c r="E1170" s="9">
        <f t="shared" si="18"/>
        <v>2024</v>
      </c>
      <c r="F1170" s="4" t="s">
        <v>59</v>
      </c>
      <c r="G1170" s="4" t="s">
        <v>3548</v>
      </c>
      <c r="H1170" s="4" t="s">
        <v>3549</v>
      </c>
      <c r="I1170" s="4" t="s">
        <v>28</v>
      </c>
      <c r="J1170" s="4" t="s">
        <v>47</v>
      </c>
      <c r="K1170" s="4" t="s">
        <v>47</v>
      </c>
      <c r="L1170" s="4" t="s">
        <v>36</v>
      </c>
      <c r="M1170" s="4" t="s">
        <v>71</v>
      </c>
      <c r="N1170" s="4">
        <v>1385.62</v>
      </c>
      <c r="O1170" s="4">
        <v>3</v>
      </c>
      <c r="P1170" s="4">
        <v>0.15</v>
      </c>
      <c r="Q1170" s="4">
        <v>119.22</v>
      </c>
    </row>
    <row r="1171" spans="1:17" s="4" customFormat="1" ht="12" x14ac:dyDescent="0.3">
      <c r="A1171" s="4">
        <v>1170</v>
      </c>
      <c r="B1171" s="4" t="s">
        <v>3550</v>
      </c>
      <c r="C1171" s="5">
        <v>44987</v>
      </c>
      <c r="D1171" s="5">
        <v>44988</v>
      </c>
      <c r="E1171" s="9">
        <f t="shared" si="18"/>
        <v>2023</v>
      </c>
      <c r="F1171" s="4" t="s">
        <v>39</v>
      </c>
      <c r="G1171" s="4" t="s">
        <v>3551</v>
      </c>
      <c r="H1171" s="4" t="s">
        <v>3552</v>
      </c>
      <c r="I1171" s="4" t="s">
        <v>28</v>
      </c>
      <c r="J1171" s="4" t="s">
        <v>79</v>
      </c>
      <c r="K1171" s="4" t="s">
        <v>80</v>
      </c>
      <c r="L1171" s="4" t="s">
        <v>22</v>
      </c>
      <c r="M1171" s="4" t="s">
        <v>75</v>
      </c>
      <c r="N1171" s="4">
        <v>1018.86</v>
      </c>
      <c r="O1171" s="4">
        <v>8</v>
      </c>
      <c r="P1171" s="4">
        <v>0.2</v>
      </c>
      <c r="Q1171" s="4">
        <v>34.75</v>
      </c>
    </row>
    <row r="1172" spans="1:17" s="4" customFormat="1" ht="12" x14ac:dyDescent="0.3">
      <c r="A1172" s="4">
        <v>1171</v>
      </c>
      <c r="B1172" s="4" t="s">
        <v>3553</v>
      </c>
      <c r="C1172" s="5">
        <v>44922</v>
      </c>
      <c r="D1172" s="5">
        <v>44928</v>
      </c>
      <c r="E1172" s="9">
        <f t="shared" si="18"/>
        <v>2023</v>
      </c>
      <c r="F1172" s="4" t="s">
        <v>59</v>
      </c>
      <c r="G1172" s="4" t="s">
        <v>3554</v>
      </c>
      <c r="H1172" s="4" t="s">
        <v>3555</v>
      </c>
      <c r="I1172" s="4" t="s">
        <v>67</v>
      </c>
      <c r="J1172" s="4" t="s">
        <v>52</v>
      </c>
      <c r="K1172" s="4" t="s">
        <v>53</v>
      </c>
      <c r="L1172" s="4" t="s">
        <v>29</v>
      </c>
      <c r="M1172" s="4" t="s">
        <v>30</v>
      </c>
      <c r="N1172" s="4">
        <v>45.99</v>
      </c>
      <c r="O1172" s="4">
        <v>2</v>
      </c>
      <c r="P1172" s="4">
        <v>0.1</v>
      </c>
      <c r="Q1172" s="4">
        <v>8.9</v>
      </c>
    </row>
    <row r="1173" spans="1:17" s="4" customFormat="1" ht="12" x14ac:dyDescent="0.3">
      <c r="A1173" s="4">
        <v>1172</v>
      </c>
      <c r="B1173" s="4" t="s">
        <v>3556</v>
      </c>
      <c r="C1173" s="5">
        <v>45753</v>
      </c>
      <c r="D1173" s="5">
        <v>45758</v>
      </c>
      <c r="E1173" s="9">
        <f t="shared" si="18"/>
        <v>2025</v>
      </c>
      <c r="F1173" s="4" t="s">
        <v>17</v>
      </c>
      <c r="G1173" s="4" t="s">
        <v>3557</v>
      </c>
      <c r="H1173" s="4" t="s">
        <v>3558</v>
      </c>
      <c r="I1173" s="4" t="s">
        <v>67</v>
      </c>
      <c r="J1173" s="4" t="s">
        <v>52</v>
      </c>
      <c r="K1173" s="4" t="s">
        <v>53</v>
      </c>
      <c r="L1173" s="4" t="s">
        <v>22</v>
      </c>
      <c r="M1173" s="4" t="s">
        <v>23</v>
      </c>
      <c r="N1173" s="4">
        <v>496.1</v>
      </c>
      <c r="O1173" s="4">
        <v>5</v>
      </c>
      <c r="P1173" s="4">
        <v>0.2</v>
      </c>
      <c r="Q1173" s="4">
        <v>25.78</v>
      </c>
    </row>
    <row r="1174" spans="1:17" s="4" customFormat="1" ht="12" x14ac:dyDescent="0.3">
      <c r="A1174" s="4">
        <v>1173</v>
      </c>
      <c r="B1174" s="4" t="s">
        <v>3559</v>
      </c>
      <c r="C1174" s="5">
        <v>45763</v>
      </c>
      <c r="D1174" s="5">
        <v>45768</v>
      </c>
      <c r="E1174" s="9">
        <f t="shared" si="18"/>
        <v>2025</v>
      </c>
      <c r="F1174" s="4" t="s">
        <v>17</v>
      </c>
      <c r="G1174" s="4" t="s">
        <v>3560</v>
      </c>
      <c r="H1174" s="4" t="s">
        <v>3561</v>
      </c>
      <c r="I1174" s="4" t="s">
        <v>28</v>
      </c>
      <c r="J1174" s="4" t="s">
        <v>145</v>
      </c>
      <c r="K1174" s="4" t="s">
        <v>80</v>
      </c>
      <c r="L1174" s="4" t="s">
        <v>36</v>
      </c>
      <c r="M1174" s="4" t="s">
        <v>71</v>
      </c>
      <c r="N1174" s="4">
        <v>1238.3900000000001</v>
      </c>
      <c r="O1174" s="4">
        <v>2</v>
      </c>
      <c r="P1174" s="4">
        <v>0.1</v>
      </c>
      <c r="Q1174" s="4">
        <v>-0.45</v>
      </c>
    </row>
    <row r="1175" spans="1:17" s="4" customFormat="1" ht="12" x14ac:dyDescent="0.3">
      <c r="A1175" s="4">
        <v>1174</v>
      </c>
      <c r="B1175" s="4" t="s">
        <v>3562</v>
      </c>
      <c r="C1175" s="5">
        <v>44512</v>
      </c>
      <c r="D1175" s="5">
        <v>44513</v>
      </c>
      <c r="E1175" s="9">
        <f t="shared" si="18"/>
        <v>2021</v>
      </c>
      <c r="F1175" s="4" t="s">
        <v>59</v>
      </c>
      <c r="G1175" s="4" t="s">
        <v>3563</v>
      </c>
      <c r="H1175" s="4" t="s">
        <v>3564</v>
      </c>
      <c r="I1175" s="4" t="s">
        <v>28</v>
      </c>
      <c r="J1175" s="4" t="s">
        <v>111</v>
      </c>
      <c r="K1175" s="4" t="s">
        <v>111</v>
      </c>
      <c r="L1175" s="4" t="s">
        <v>36</v>
      </c>
      <c r="M1175" s="4" t="s">
        <v>37</v>
      </c>
      <c r="N1175" s="4">
        <v>127.96</v>
      </c>
      <c r="O1175" s="4">
        <v>8</v>
      </c>
      <c r="P1175" s="4">
        <v>0</v>
      </c>
      <c r="Q1175" s="4">
        <v>14.66</v>
      </c>
    </row>
    <row r="1176" spans="1:17" s="4" customFormat="1" ht="12" x14ac:dyDescent="0.3">
      <c r="A1176" s="4">
        <v>1175</v>
      </c>
      <c r="B1176" s="4" t="s">
        <v>3565</v>
      </c>
      <c r="C1176" s="5">
        <v>45148</v>
      </c>
      <c r="D1176" s="5">
        <v>45155</v>
      </c>
      <c r="E1176" s="9">
        <f t="shared" si="18"/>
        <v>2023</v>
      </c>
      <c r="F1176" s="4" t="s">
        <v>25</v>
      </c>
      <c r="G1176" s="4" t="s">
        <v>3566</v>
      </c>
      <c r="H1176" s="4" t="s">
        <v>3567</v>
      </c>
      <c r="I1176" s="4" t="s">
        <v>67</v>
      </c>
      <c r="J1176" s="4" t="s">
        <v>79</v>
      </c>
      <c r="K1176" s="4" t="s">
        <v>80</v>
      </c>
      <c r="L1176" s="4" t="s">
        <v>22</v>
      </c>
      <c r="M1176" s="4" t="s">
        <v>54</v>
      </c>
      <c r="N1176" s="4">
        <v>1221.6099999999999</v>
      </c>
      <c r="O1176" s="4">
        <v>10</v>
      </c>
      <c r="P1176" s="4">
        <v>0.15</v>
      </c>
      <c r="Q1176" s="4">
        <v>208.67</v>
      </c>
    </row>
    <row r="1177" spans="1:17" s="4" customFormat="1" ht="12" x14ac:dyDescent="0.3">
      <c r="A1177" s="4">
        <v>1176</v>
      </c>
      <c r="B1177" s="4" t="s">
        <v>3568</v>
      </c>
      <c r="C1177" s="5">
        <v>45311</v>
      </c>
      <c r="D1177" s="5">
        <v>45318</v>
      </c>
      <c r="E1177" s="9">
        <f t="shared" si="18"/>
        <v>2024</v>
      </c>
      <c r="F1177" s="4" t="s">
        <v>59</v>
      </c>
      <c r="G1177" s="4" t="s">
        <v>3569</v>
      </c>
      <c r="H1177" s="4" t="s">
        <v>3570</v>
      </c>
      <c r="I1177" s="4" t="s">
        <v>67</v>
      </c>
      <c r="J1177" s="4" t="s">
        <v>106</v>
      </c>
      <c r="K1177" s="4" t="s">
        <v>106</v>
      </c>
      <c r="L1177" s="4" t="s">
        <v>36</v>
      </c>
      <c r="M1177" s="4" t="s">
        <v>37</v>
      </c>
      <c r="N1177" s="4">
        <v>746.33</v>
      </c>
      <c r="O1177" s="4">
        <v>2</v>
      </c>
      <c r="P1177" s="4">
        <v>0.2</v>
      </c>
      <c r="Q1177" s="4">
        <v>124.7</v>
      </c>
    </row>
    <row r="1178" spans="1:17" s="4" customFormat="1" ht="12" x14ac:dyDescent="0.3">
      <c r="A1178" s="4">
        <v>1177</v>
      </c>
      <c r="B1178" s="4" t="s">
        <v>3571</v>
      </c>
      <c r="C1178" s="5">
        <v>45416</v>
      </c>
      <c r="D1178" s="5">
        <v>45420</v>
      </c>
      <c r="E1178" s="9">
        <f t="shared" si="18"/>
        <v>2024</v>
      </c>
      <c r="F1178" s="4" t="s">
        <v>39</v>
      </c>
      <c r="G1178" s="4" t="s">
        <v>3572</v>
      </c>
      <c r="H1178" s="4" t="s">
        <v>3573</v>
      </c>
      <c r="I1178" s="4" t="s">
        <v>28</v>
      </c>
      <c r="J1178" s="4" t="s">
        <v>21</v>
      </c>
      <c r="K1178" s="4" t="s">
        <v>26647</v>
      </c>
      <c r="L1178" s="4" t="s">
        <v>29</v>
      </c>
      <c r="M1178" s="4" t="s">
        <v>48</v>
      </c>
      <c r="N1178" s="4">
        <v>419.74</v>
      </c>
      <c r="O1178" s="4">
        <v>3</v>
      </c>
      <c r="P1178" s="4">
        <v>0.1</v>
      </c>
      <c r="Q1178" s="4">
        <v>99.87</v>
      </c>
    </row>
    <row r="1179" spans="1:17" s="4" customFormat="1" ht="12" x14ac:dyDescent="0.3">
      <c r="A1179" s="4">
        <v>1178</v>
      </c>
      <c r="B1179" s="4" t="s">
        <v>3574</v>
      </c>
      <c r="C1179" s="5">
        <v>45840</v>
      </c>
      <c r="D1179" s="5">
        <v>45847</v>
      </c>
      <c r="E1179" s="9">
        <f t="shared" si="18"/>
        <v>2025</v>
      </c>
      <c r="F1179" s="4" t="s">
        <v>25</v>
      </c>
      <c r="G1179" s="4" t="s">
        <v>3575</v>
      </c>
      <c r="H1179" s="4" t="s">
        <v>3576</v>
      </c>
      <c r="I1179" s="4" t="s">
        <v>20</v>
      </c>
      <c r="J1179" s="4" t="s">
        <v>52</v>
      </c>
      <c r="K1179" s="4" t="s">
        <v>53</v>
      </c>
      <c r="L1179" s="4" t="s">
        <v>29</v>
      </c>
      <c r="M1179" s="4" t="s">
        <v>30</v>
      </c>
      <c r="N1179" s="4">
        <v>1396.19</v>
      </c>
      <c r="O1179" s="4">
        <v>1</v>
      </c>
      <c r="P1179" s="4">
        <v>0.15</v>
      </c>
      <c r="Q1179" s="4">
        <v>276.32</v>
      </c>
    </row>
    <row r="1180" spans="1:17" s="4" customFormat="1" ht="12" x14ac:dyDescent="0.3">
      <c r="A1180" s="4">
        <v>1179</v>
      </c>
      <c r="B1180" s="4" t="s">
        <v>3577</v>
      </c>
      <c r="C1180" s="5">
        <v>44525</v>
      </c>
      <c r="D1180" s="5">
        <v>44526</v>
      </c>
      <c r="E1180" s="9">
        <f t="shared" si="18"/>
        <v>2021</v>
      </c>
      <c r="F1180" s="4" t="s">
        <v>39</v>
      </c>
      <c r="G1180" s="4" t="s">
        <v>3578</v>
      </c>
      <c r="H1180" s="4" t="s">
        <v>3579</v>
      </c>
      <c r="I1180" s="4" t="s">
        <v>67</v>
      </c>
      <c r="J1180" s="4" t="s">
        <v>52</v>
      </c>
      <c r="K1180" s="4" t="s">
        <v>53</v>
      </c>
      <c r="L1180" s="4" t="s">
        <v>36</v>
      </c>
      <c r="M1180" s="4" t="s">
        <v>71</v>
      </c>
      <c r="N1180" s="4">
        <v>1095.4100000000001</v>
      </c>
      <c r="O1180" s="4">
        <v>8</v>
      </c>
      <c r="P1180" s="4">
        <v>0</v>
      </c>
      <c r="Q1180" s="4">
        <v>103.94</v>
      </c>
    </row>
    <row r="1181" spans="1:17" s="4" customFormat="1" ht="12" x14ac:dyDescent="0.3">
      <c r="A1181" s="4">
        <v>1180</v>
      </c>
      <c r="B1181" s="4" t="s">
        <v>3580</v>
      </c>
      <c r="C1181" s="5">
        <v>44434</v>
      </c>
      <c r="D1181" s="5">
        <v>44437</v>
      </c>
      <c r="E1181" s="9">
        <f t="shared" si="18"/>
        <v>2021</v>
      </c>
      <c r="F1181" s="4" t="s">
        <v>25</v>
      </c>
      <c r="G1181" s="4" t="s">
        <v>3581</v>
      </c>
      <c r="H1181" s="4" t="s">
        <v>3582</v>
      </c>
      <c r="I1181" s="4" t="s">
        <v>67</v>
      </c>
      <c r="J1181" s="4" t="s">
        <v>111</v>
      </c>
      <c r="K1181" s="4" t="s">
        <v>111</v>
      </c>
      <c r="L1181" s="4" t="s">
        <v>29</v>
      </c>
      <c r="M1181" s="4" t="s">
        <v>90</v>
      </c>
      <c r="N1181" s="4">
        <v>447.25</v>
      </c>
      <c r="O1181" s="4">
        <v>10</v>
      </c>
      <c r="P1181" s="4">
        <v>0.2</v>
      </c>
      <c r="Q1181" s="4">
        <v>16.82</v>
      </c>
    </row>
    <row r="1182" spans="1:17" s="4" customFormat="1" ht="12" x14ac:dyDescent="0.3">
      <c r="A1182" s="4">
        <v>1181</v>
      </c>
      <c r="B1182" s="4" t="s">
        <v>3583</v>
      </c>
      <c r="C1182" s="5">
        <v>45001</v>
      </c>
      <c r="D1182" s="5">
        <v>45007</v>
      </c>
      <c r="E1182" s="9">
        <f t="shared" si="18"/>
        <v>2023</v>
      </c>
      <c r="F1182" s="4" t="s">
        <v>59</v>
      </c>
      <c r="G1182" s="4" t="s">
        <v>3584</v>
      </c>
      <c r="H1182" s="4" t="s">
        <v>3585</v>
      </c>
      <c r="I1182" s="4" t="s">
        <v>28</v>
      </c>
      <c r="J1182" s="4" t="s">
        <v>34</v>
      </c>
      <c r="K1182" s="4" t="s">
        <v>35</v>
      </c>
      <c r="L1182" s="4" t="s">
        <v>22</v>
      </c>
      <c r="M1182" s="4" t="s">
        <v>23</v>
      </c>
      <c r="N1182" s="4">
        <v>308.58</v>
      </c>
      <c r="O1182" s="4">
        <v>10</v>
      </c>
      <c r="P1182" s="4">
        <v>0.2</v>
      </c>
      <c r="Q1182" s="4">
        <v>20.5</v>
      </c>
    </row>
    <row r="1183" spans="1:17" s="4" customFormat="1" ht="12" x14ac:dyDescent="0.3">
      <c r="A1183" s="4">
        <v>1182</v>
      </c>
      <c r="B1183" s="4" t="s">
        <v>3586</v>
      </c>
      <c r="C1183" s="5">
        <v>44880</v>
      </c>
      <c r="D1183" s="5">
        <v>44887</v>
      </c>
      <c r="E1183" s="9">
        <f t="shared" si="18"/>
        <v>2022</v>
      </c>
      <c r="F1183" s="4" t="s">
        <v>17</v>
      </c>
      <c r="G1183" s="4" t="s">
        <v>3587</v>
      </c>
      <c r="H1183" s="4" t="s">
        <v>3588</v>
      </c>
      <c r="I1183" s="4" t="s">
        <v>67</v>
      </c>
      <c r="J1183" s="4" t="s">
        <v>62</v>
      </c>
      <c r="K1183" s="4" t="s">
        <v>63</v>
      </c>
      <c r="L1183" s="4" t="s">
        <v>36</v>
      </c>
      <c r="M1183" s="4" t="s">
        <v>71</v>
      </c>
      <c r="N1183" s="4">
        <v>203</v>
      </c>
      <c r="O1183" s="4">
        <v>10</v>
      </c>
      <c r="P1183" s="4">
        <v>0.2</v>
      </c>
      <c r="Q1183" s="4">
        <v>33.409999999999997</v>
      </c>
    </row>
    <row r="1184" spans="1:17" s="4" customFormat="1" ht="12" x14ac:dyDescent="0.3">
      <c r="A1184" s="4">
        <v>1183</v>
      </c>
      <c r="B1184" s="4" t="s">
        <v>3589</v>
      </c>
      <c r="C1184" s="5">
        <v>45490</v>
      </c>
      <c r="D1184" s="5">
        <v>45491</v>
      </c>
      <c r="E1184" s="9">
        <f t="shared" si="18"/>
        <v>2024</v>
      </c>
      <c r="F1184" s="4" t="s">
        <v>17</v>
      </c>
      <c r="G1184" s="4" t="s">
        <v>3590</v>
      </c>
      <c r="H1184" s="4" t="s">
        <v>3591</v>
      </c>
      <c r="I1184" s="4" t="s">
        <v>28</v>
      </c>
      <c r="J1184" s="4" t="s">
        <v>79</v>
      </c>
      <c r="K1184" s="4" t="s">
        <v>80</v>
      </c>
      <c r="L1184" s="4" t="s">
        <v>36</v>
      </c>
      <c r="M1184" s="4" t="s">
        <v>118</v>
      </c>
      <c r="N1184" s="4">
        <v>421.63</v>
      </c>
      <c r="O1184" s="4">
        <v>4</v>
      </c>
      <c r="P1184" s="4">
        <v>0</v>
      </c>
      <c r="Q1184" s="4">
        <v>18.04</v>
      </c>
    </row>
    <row r="1185" spans="1:17" s="4" customFormat="1" ht="12" x14ac:dyDescent="0.3">
      <c r="A1185" s="4">
        <v>1184</v>
      </c>
      <c r="B1185" s="4" t="s">
        <v>3592</v>
      </c>
      <c r="C1185" s="5">
        <v>45766</v>
      </c>
      <c r="D1185" s="5">
        <v>45769</v>
      </c>
      <c r="E1185" s="9">
        <f t="shared" si="18"/>
        <v>2025</v>
      </c>
      <c r="F1185" s="4" t="s">
        <v>59</v>
      </c>
      <c r="G1185" s="4" t="s">
        <v>3593</v>
      </c>
      <c r="H1185" s="4" t="s">
        <v>3594</v>
      </c>
      <c r="I1185" s="4" t="s">
        <v>67</v>
      </c>
      <c r="J1185" s="4" t="s">
        <v>34</v>
      </c>
      <c r="K1185" s="4" t="s">
        <v>35</v>
      </c>
      <c r="L1185" s="4" t="s">
        <v>29</v>
      </c>
      <c r="M1185" s="4" t="s">
        <v>107</v>
      </c>
      <c r="N1185" s="4">
        <v>971.78</v>
      </c>
      <c r="O1185" s="4">
        <v>6</v>
      </c>
      <c r="P1185" s="4">
        <v>0.15</v>
      </c>
      <c r="Q1185" s="4">
        <v>66.92</v>
      </c>
    </row>
    <row r="1186" spans="1:17" s="4" customFormat="1" ht="12" x14ac:dyDescent="0.3">
      <c r="A1186" s="4">
        <v>1185</v>
      </c>
      <c r="B1186" s="4" t="s">
        <v>3595</v>
      </c>
      <c r="C1186" s="5">
        <v>44989</v>
      </c>
      <c r="D1186" s="5">
        <v>44993</v>
      </c>
      <c r="E1186" s="9">
        <f t="shared" si="18"/>
        <v>2023</v>
      </c>
      <c r="F1186" s="4" t="s">
        <v>39</v>
      </c>
      <c r="G1186" s="4" t="s">
        <v>3596</v>
      </c>
      <c r="H1186" s="4" t="s">
        <v>3597</v>
      </c>
      <c r="I1186" s="4" t="s">
        <v>67</v>
      </c>
      <c r="J1186" s="4" t="s">
        <v>111</v>
      </c>
      <c r="K1186" s="4" t="s">
        <v>111</v>
      </c>
      <c r="L1186" s="4" t="s">
        <v>22</v>
      </c>
      <c r="M1186" s="4" t="s">
        <v>23</v>
      </c>
      <c r="N1186" s="4">
        <v>356.98</v>
      </c>
      <c r="O1186" s="4">
        <v>7</v>
      </c>
      <c r="P1186" s="4">
        <v>0.15</v>
      </c>
      <c r="Q1186" s="4">
        <v>41.28</v>
      </c>
    </row>
    <row r="1187" spans="1:17" s="4" customFormat="1" ht="12" x14ac:dyDescent="0.3">
      <c r="A1187" s="4">
        <v>1186</v>
      </c>
      <c r="B1187" s="4" t="s">
        <v>3598</v>
      </c>
      <c r="C1187" s="5">
        <v>44914</v>
      </c>
      <c r="D1187" s="5">
        <v>44917</v>
      </c>
      <c r="E1187" s="9">
        <f t="shared" si="18"/>
        <v>2022</v>
      </c>
      <c r="F1187" s="4" t="s">
        <v>39</v>
      </c>
      <c r="G1187" s="4" t="s">
        <v>3599</v>
      </c>
      <c r="H1187" s="4" t="s">
        <v>3600</v>
      </c>
      <c r="I1187" s="4" t="s">
        <v>28</v>
      </c>
      <c r="J1187" s="4" t="s">
        <v>42</v>
      </c>
      <c r="K1187" s="4" t="s">
        <v>43</v>
      </c>
      <c r="L1187" s="4" t="s">
        <v>22</v>
      </c>
      <c r="M1187" s="4" t="s">
        <v>134</v>
      </c>
      <c r="N1187" s="4">
        <v>1196.46</v>
      </c>
      <c r="O1187" s="4">
        <v>7</v>
      </c>
      <c r="P1187" s="4">
        <v>0</v>
      </c>
      <c r="Q1187" s="4">
        <v>170.46</v>
      </c>
    </row>
    <row r="1188" spans="1:17" s="4" customFormat="1" ht="12" x14ac:dyDescent="0.3">
      <c r="A1188" s="4">
        <v>1187</v>
      </c>
      <c r="B1188" s="4" t="s">
        <v>3601</v>
      </c>
      <c r="C1188" s="5">
        <v>44423</v>
      </c>
      <c r="D1188" s="5">
        <v>44426</v>
      </c>
      <c r="E1188" s="9">
        <f t="shared" si="18"/>
        <v>2021</v>
      </c>
      <c r="F1188" s="4" t="s">
        <v>17</v>
      </c>
      <c r="G1188" s="4" t="s">
        <v>3602</v>
      </c>
      <c r="H1188" s="4" t="s">
        <v>3603</v>
      </c>
      <c r="I1188" s="4" t="s">
        <v>28</v>
      </c>
      <c r="J1188" s="4" t="s">
        <v>52</v>
      </c>
      <c r="K1188" s="4" t="s">
        <v>53</v>
      </c>
      <c r="L1188" s="4" t="s">
        <v>22</v>
      </c>
      <c r="M1188" s="4" t="s">
        <v>54</v>
      </c>
      <c r="N1188" s="4">
        <v>639.46</v>
      </c>
      <c r="O1188" s="4">
        <v>2</v>
      </c>
      <c r="P1188" s="4">
        <v>0.2</v>
      </c>
      <c r="Q1188" s="4">
        <v>94.81</v>
      </c>
    </row>
    <row r="1189" spans="1:17" s="4" customFormat="1" ht="12" x14ac:dyDescent="0.3">
      <c r="A1189" s="4">
        <v>1188</v>
      </c>
      <c r="B1189" s="4" t="s">
        <v>3604</v>
      </c>
      <c r="C1189" s="5">
        <v>44689</v>
      </c>
      <c r="D1189" s="5">
        <v>44692</v>
      </c>
      <c r="E1189" s="9">
        <f t="shared" si="18"/>
        <v>2022</v>
      </c>
      <c r="F1189" s="4" t="s">
        <v>25</v>
      </c>
      <c r="G1189" s="4" t="s">
        <v>3605</v>
      </c>
      <c r="H1189" s="4" t="s">
        <v>3606</v>
      </c>
      <c r="I1189" s="4" t="s">
        <v>28</v>
      </c>
      <c r="J1189" s="4" t="s">
        <v>79</v>
      </c>
      <c r="K1189" s="4" t="s">
        <v>80</v>
      </c>
      <c r="L1189" s="4" t="s">
        <v>36</v>
      </c>
      <c r="M1189" s="4" t="s">
        <v>71</v>
      </c>
      <c r="N1189" s="4">
        <v>1496.7</v>
      </c>
      <c r="O1189" s="4">
        <v>9</v>
      </c>
      <c r="P1189" s="4">
        <v>0.2</v>
      </c>
      <c r="Q1189" s="4">
        <v>292.88</v>
      </c>
    </row>
    <row r="1190" spans="1:17" s="4" customFormat="1" ht="12" x14ac:dyDescent="0.3">
      <c r="A1190" s="4">
        <v>1189</v>
      </c>
      <c r="B1190" s="4" t="s">
        <v>3607</v>
      </c>
      <c r="C1190" s="5">
        <v>45780</v>
      </c>
      <c r="D1190" s="5">
        <v>45783</v>
      </c>
      <c r="E1190" s="9">
        <f t="shared" si="18"/>
        <v>2025</v>
      </c>
      <c r="F1190" s="4" t="s">
        <v>59</v>
      </c>
      <c r="G1190" s="4" t="s">
        <v>3608</v>
      </c>
      <c r="H1190" s="4" t="s">
        <v>3609</v>
      </c>
      <c r="I1190" s="4" t="s">
        <v>28</v>
      </c>
      <c r="J1190" s="4" t="s">
        <v>106</v>
      </c>
      <c r="K1190" s="4" t="s">
        <v>106</v>
      </c>
      <c r="L1190" s="4" t="s">
        <v>29</v>
      </c>
      <c r="M1190" s="4" t="s">
        <v>107</v>
      </c>
      <c r="N1190" s="4">
        <v>614.76</v>
      </c>
      <c r="O1190" s="4">
        <v>6</v>
      </c>
      <c r="P1190" s="4">
        <v>0.2</v>
      </c>
      <c r="Q1190" s="4">
        <v>27.63</v>
      </c>
    </row>
    <row r="1191" spans="1:17" s="4" customFormat="1" ht="12" x14ac:dyDescent="0.3">
      <c r="A1191" s="4">
        <v>1190</v>
      </c>
      <c r="B1191" s="4" t="s">
        <v>3610</v>
      </c>
      <c r="C1191" s="5">
        <v>45461</v>
      </c>
      <c r="D1191" s="5">
        <v>45463</v>
      </c>
      <c r="E1191" s="9">
        <f t="shared" si="18"/>
        <v>2024</v>
      </c>
      <c r="F1191" s="4" t="s">
        <v>59</v>
      </c>
      <c r="G1191" s="4" t="s">
        <v>3611</v>
      </c>
      <c r="H1191" s="4" t="s">
        <v>3612</v>
      </c>
      <c r="I1191" s="4" t="s">
        <v>67</v>
      </c>
      <c r="J1191" s="4" t="s">
        <v>106</v>
      </c>
      <c r="K1191" s="4" t="s">
        <v>106</v>
      </c>
      <c r="L1191" s="4" t="s">
        <v>29</v>
      </c>
      <c r="M1191" s="4" t="s">
        <v>107</v>
      </c>
      <c r="N1191" s="4">
        <v>471.33</v>
      </c>
      <c r="O1191" s="4">
        <v>4</v>
      </c>
      <c r="P1191" s="4">
        <v>0</v>
      </c>
      <c r="Q1191" s="4">
        <v>10.86</v>
      </c>
    </row>
    <row r="1192" spans="1:17" s="4" customFormat="1" ht="12" x14ac:dyDescent="0.3">
      <c r="A1192" s="4">
        <v>1191</v>
      </c>
      <c r="B1192" s="4" t="s">
        <v>3613</v>
      </c>
      <c r="C1192" s="5">
        <v>44707</v>
      </c>
      <c r="D1192" s="5">
        <v>44713</v>
      </c>
      <c r="E1192" s="9">
        <f t="shared" si="18"/>
        <v>2022</v>
      </c>
      <c r="F1192" s="4" t="s">
        <v>59</v>
      </c>
      <c r="G1192" s="4" t="s">
        <v>3614</v>
      </c>
      <c r="H1192" s="4" t="s">
        <v>3615</v>
      </c>
      <c r="I1192" s="4" t="s">
        <v>20</v>
      </c>
      <c r="J1192" s="4" t="s">
        <v>52</v>
      </c>
      <c r="K1192" s="4" t="s">
        <v>53</v>
      </c>
      <c r="L1192" s="4" t="s">
        <v>29</v>
      </c>
      <c r="M1192" s="4" t="s">
        <v>90</v>
      </c>
      <c r="N1192" s="4">
        <v>1126.33</v>
      </c>
      <c r="O1192" s="4">
        <v>8</v>
      </c>
      <c r="P1192" s="4">
        <v>0</v>
      </c>
      <c r="Q1192" s="4">
        <v>261.72000000000003</v>
      </c>
    </row>
    <row r="1193" spans="1:17" s="4" customFormat="1" ht="12" x14ac:dyDescent="0.3">
      <c r="A1193" s="4">
        <v>1192</v>
      </c>
      <c r="B1193" s="4" t="s">
        <v>3616</v>
      </c>
      <c r="C1193" s="5">
        <v>44909</v>
      </c>
      <c r="D1193" s="5">
        <v>44915</v>
      </c>
      <c r="E1193" s="9">
        <f t="shared" si="18"/>
        <v>2022</v>
      </c>
      <c r="F1193" s="4" t="s">
        <v>39</v>
      </c>
      <c r="G1193" s="4" t="s">
        <v>3617</v>
      </c>
      <c r="H1193" s="4" t="s">
        <v>3618</v>
      </c>
      <c r="I1193" s="4" t="s">
        <v>67</v>
      </c>
      <c r="J1193" s="4" t="s">
        <v>111</v>
      </c>
      <c r="K1193" s="4" t="s">
        <v>111</v>
      </c>
      <c r="L1193" s="4" t="s">
        <v>22</v>
      </c>
      <c r="M1193" s="4" t="s">
        <v>23</v>
      </c>
      <c r="N1193" s="4">
        <v>1102.6199999999999</v>
      </c>
      <c r="O1193" s="4">
        <v>4</v>
      </c>
      <c r="P1193" s="4">
        <v>0</v>
      </c>
      <c r="Q1193" s="4">
        <v>146.04</v>
      </c>
    </row>
    <row r="1194" spans="1:17" s="4" customFormat="1" ht="12" x14ac:dyDescent="0.3">
      <c r="A1194" s="4">
        <v>1193</v>
      </c>
      <c r="B1194" s="4" t="s">
        <v>3619</v>
      </c>
      <c r="C1194" s="5">
        <v>45238</v>
      </c>
      <c r="D1194" s="5">
        <v>45243</v>
      </c>
      <c r="E1194" s="9">
        <f t="shared" si="18"/>
        <v>2023</v>
      </c>
      <c r="F1194" s="4" t="s">
        <v>59</v>
      </c>
      <c r="G1194" s="4" t="s">
        <v>3620</v>
      </c>
      <c r="H1194" s="4" t="s">
        <v>3621</v>
      </c>
      <c r="I1194" s="4" t="s">
        <v>67</v>
      </c>
      <c r="J1194" s="4" t="s">
        <v>47</v>
      </c>
      <c r="K1194" s="4" t="s">
        <v>47</v>
      </c>
      <c r="L1194" s="4" t="s">
        <v>29</v>
      </c>
      <c r="M1194" s="4" t="s">
        <v>90</v>
      </c>
      <c r="N1194" s="4">
        <v>259.67</v>
      </c>
      <c r="O1194" s="4">
        <v>3</v>
      </c>
      <c r="P1194" s="4">
        <v>0.1</v>
      </c>
      <c r="Q1194" s="4">
        <v>66.599999999999994</v>
      </c>
    </row>
    <row r="1195" spans="1:17" s="4" customFormat="1" ht="12" x14ac:dyDescent="0.3">
      <c r="A1195" s="4">
        <v>1194</v>
      </c>
      <c r="B1195" s="4" t="s">
        <v>3622</v>
      </c>
      <c r="C1195" s="5">
        <v>45324</v>
      </c>
      <c r="D1195" s="5">
        <v>45326</v>
      </c>
      <c r="E1195" s="9">
        <f t="shared" si="18"/>
        <v>2024</v>
      </c>
      <c r="F1195" s="4" t="s">
        <v>25</v>
      </c>
      <c r="G1195" s="4" t="s">
        <v>3623</v>
      </c>
      <c r="H1195" s="4" t="s">
        <v>3624</v>
      </c>
      <c r="I1195" s="4" t="s">
        <v>20</v>
      </c>
      <c r="J1195" s="4" t="s">
        <v>62</v>
      </c>
      <c r="K1195" s="4" t="s">
        <v>63</v>
      </c>
      <c r="L1195" s="4" t="s">
        <v>22</v>
      </c>
      <c r="M1195" s="4" t="s">
        <v>134</v>
      </c>
      <c r="N1195" s="4">
        <v>1296.6500000000001</v>
      </c>
      <c r="O1195" s="4">
        <v>7</v>
      </c>
      <c r="P1195" s="4">
        <v>0</v>
      </c>
      <c r="Q1195" s="4">
        <v>55.53</v>
      </c>
    </row>
    <row r="1196" spans="1:17" s="4" customFormat="1" ht="12" x14ac:dyDescent="0.3">
      <c r="A1196" s="4">
        <v>1195</v>
      </c>
      <c r="B1196" s="4" t="s">
        <v>3625</v>
      </c>
      <c r="C1196" s="5">
        <v>45090</v>
      </c>
      <c r="D1196" s="5">
        <v>45097</v>
      </c>
      <c r="E1196" s="9">
        <f t="shared" si="18"/>
        <v>2023</v>
      </c>
      <c r="F1196" s="4" t="s">
        <v>25</v>
      </c>
      <c r="G1196" s="4" t="s">
        <v>3626</v>
      </c>
      <c r="H1196" s="4" t="s">
        <v>3627</v>
      </c>
      <c r="I1196" s="4" t="s">
        <v>20</v>
      </c>
      <c r="J1196" s="4" t="s">
        <v>79</v>
      </c>
      <c r="K1196" s="4" t="s">
        <v>80</v>
      </c>
      <c r="L1196" s="4" t="s">
        <v>22</v>
      </c>
      <c r="M1196" s="4" t="s">
        <v>134</v>
      </c>
      <c r="N1196" s="4">
        <v>632.29</v>
      </c>
      <c r="O1196" s="4">
        <v>2</v>
      </c>
      <c r="P1196" s="4">
        <v>0</v>
      </c>
      <c r="Q1196" s="4">
        <v>96</v>
      </c>
    </row>
    <row r="1197" spans="1:17" s="4" customFormat="1" ht="12" x14ac:dyDescent="0.3">
      <c r="A1197" s="4">
        <v>1196</v>
      </c>
      <c r="B1197" s="4" t="s">
        <v>3628</v>
      </c>
      <c r="C1197" s="5">
        <v>45452</v>
      </c>
      <c r="D1197" s="5">
        <v>45456</v>
      </c>
      <c r="E1197" s="9">
        <f t="shared" si="18"/>
        <v>2024</v>
      </c>
      <c r="F1197" s="4" t="s">
        <v>39</v>
      </c>
      <c r="G1197" s="4" t="s">
        <v>3629</v>
      </c>
      <c r="H1197" s="4" t="s">
        <v>3630</v>
      </c>
      <c r="I1197" s="4" t="s">
        <v>20</v>
      </c>
      <c r="J1197" s="4" t="s">
        <v>62</v>
      </c>
      <c r="K1197" s="4" t="s">
        <v>63</v>
      </c>
      <c r="L1197" s="4" t="s">
        <v>22</v>
      </c>
      <c r="M1197" s="4" t="s">
        <v>134</v>
      </c>
      <c r="N1197" s="4">
        <v>578.54999999999995</v>
      </c>
      <c r="O1197" s="4">
        <v>7</v>
      </c>
      <c r="P1197" s="4">
        <v>0.1</v>
      </c>
      <c r="Q1197" s="4">
        <v>32.35</v>
      </c>
    </row>
    <row r="1198" spans="1:17" s="4" customFormat="1" ht="12" x14ac:dyDescent="0.3">
      <c r="A1198" s="4">
        <v>1197</v>
      </c>
      <c r="B1198" s="4" t="s">
        <v>3631</v>
      </c>
      <c r="C1198" s="5">
        <v>44773</v>
      </c>
      <c r="D1198" s="5">
        <v>44777</v>
      </c>
      <c r="E1198" s="9">
        <f t="shared" si="18"/>
        <v>2022</v>
      </c>
      <c r="F1198" s="4" t="s">
        <v>59</v>
      </c>
      <c r="G1198" s="4" t="s">
        <v>3632</v>
      </c>
      <c r="H1198" s="4" t="s">
        <v>3633</v>
      </c>
      <c r="I1198" s="4" t="s">
        <v>67</v>
      </c>
      <c r="J1198" s="4" t="s">
        <v>62</v>
      </c>
      <c r="K1198" s="4" t="s">
        <v>63</v>
      </c>
      <c r="L1198" s="4" t="s">
        <v>29</v>
      </c>
      <c r="M1198" s="4" t="s">
        <v>30</v>
      </c>
      <c r="N1198" s="4">
        <v>920.86</v>
      </c>
      <c r="O1198" s="4">
        <v>1</v>
      </c>
      <c r="P1198" s="4">
        <v>0.2</v>
      </c>
      <c r="Q1198" s="4">
        <v>202.19</v>
      </c>
    </row>
    <row r="1199" spans="1:17" s="4" customFormat="1" ht="12" x14ac:dyDescent="0.3">
      <c r="A1199" s="4">
        <v>1198</v>
      </c>
      <c r="B1199" s="4" t="s">
        <v>3634</v>
      </c>
      <c r="C1199" s="5">
        <v>44874</v>
      </c>
      <c r="D1199" s="5">
        <v>44881</v>
      </c>
      <c r="E1199" s="9">
        <f t="shared" si="18"/>
        <v>2022</v>
      </c>
      <c r="F1199" s="4" t="s">
        <v>17</v>
      </c>
      <c r="G1199" s="4" t="s">
        <v>3635</v>
      </c>
      <c r="H1199" s="4" t="s">
        <v>3636</v>
      </c>
      <c r="I1199" s="4" t="s">
        <v>67</v>
      </c>
      <c r="J1199" s="4" t="s">
        <v>79</v>
      </c>
      <c r="K1199" s="4" t="s">
        <v>80</v>
      </c>
      <c r="L1199" s="4" t="s">
        <v>22</v>
      </c>
      <c r="M1199" s="4" t="s">
        <v>134</v>
      </c>
      <c r="N1199" s="4">
        <v>919.3</v>
      </c>
      <c r="O1199" s="4">
        <v>4</v>
      </c>
      <c r="P1199" s="4">
        <v>0.1</v>
      </c>
      <c r="Q1199" s="4">
        <v>108.69</v>
      </c>
    </row>
    <row r="1200" spans="1:17" s="4" customFormat="1" ht="12" x14ac:dyDescent="0.3">
      <c r="A1200" s="4">
        <v>1199</v>
      </c>
      <c r="B1200" s="4" t="s">
        <v>3637</v>
      </c>
      <c r="C1200" s="5">
        <v>45703</v>
      </c>
      <c r="D1200" s="5">
        <v>45706</v>
      </c>
      <c r="E1200" s="9">
        <f t="shared" si="18"/>
        <v>2025</v>
      </c>
      <c r="F1200" s="4" t="s">
        <v>17</v>
      </c>
      <c r="G1200" s="4" t="s">
        <v>3638</v>
      </c>
      <c r="H1200" s="4" t="s">
        <v>3639</v>
      </c>
      <c r="I1200" s="4" t="s">
        <v>67</v>
      </c>
      <c r="J1200" s="4" t="s">
        <v>79</v>
      </c>
      <c r="K1200" s="4" t="s">
        <v>80</v>
      </c>
      <c r="L1200" s="4" t="s">
        <v>29</v>
      </c>
      <c r="M1200" s="4" t="s">
        <v>30</v>
      </c>
      <c r="N1200" s="4">
        <v>1102</v>
      </c>
      <c r="O1200" s="4">
        <v>9</v>
      </c>
      <c r="P1200" s="4">
        <v>0.1</v>
      </c>
      <c r="Q1200" s="4">
        <v>24.06</v>
      </c>
    </row>
    <row r="1201" spans="1:17" s="4" customFormat="1" ht="12" x14ac:dyDescent="0.3">
      <c r="A1201" s="4">
        <v>1200</v>
      </c>
      <c r="B1201" s="4" t="s">
        <v>3640</v>
      </c>
      <c r="C1201" s="5">
        <v>44531</v>
      </c>
      <c r="D1201" s="5">
        <v>44535</v>
      </c>
      <c r="E1201" s="9">
        <f t="shared" si="18"/>
        <v>2021</v>
      </c>
      <c r="F1201" s="4" t="s">
        <v>25</v>
      </c>
      <c r="G1201" s="4" t="s">
        <v>3641</v>
      </c>
      <c r="H1201" s="4" t="s">
        <v>3642</v>
      </c>
      <c r="I1201" s="4" t="s">
        <v>67</v>
      </c>
      <c r="J1201" s="4" t="s">
        <v>79</v>
      </c>
      <c r="K1201" s="4" t="s">
        <v>80</v>
      </c>
      <c r="L1201" s="4" t="s">
        <v>22</v>
      </c>
      <c r="M1201" s="4" t="s">
        <v>23</v>
      </c>
      <c r="N1201" s="4">
        <v>957.65</v>
      </c>
      <c r="O1201" s="4">
        <v>4</v>
      </c>
      <c r="P1201" s="4">
        <v>0.15</v>
      </c>
      <c r="Q1201" s="4">
        <v>170.44</v>
      </c>
    </row>
    <row r="1202" spans="1:17" s="4" customFormat="1" ht="12" x14ac:dyDescent="0.3">
      <c r="A1202" s="4">
        <v>1201</v>
      </c>
      <c r="B1202" s="4" t="s">
        <v>3643</v>
      </c>
      <c r="C1202" s="5">
        <v>45069</v>
      </c>
      <c r="D1202" s="5">
        <v>45073</v>
      </c>
      <c r="E1202" s="9">
        <f t="shared" si="18"/>
        <v>2023</v>
      </c>
      <c r="F1202" s="4" t="s">
        <v>25</v>
      </c>
      <c r="G1202" s="4" t="s">
        <v>3644</v>
      </c>
      <c r="H1202" s="4" t="s">
        <v>3645</v>
      </c>
      <c r="I1202" s="4" t="s">
        <v>20</v>
      </c>
      <c r="J1202" s="4" t="s">
        <v>42</v>
      </c>
      <c r="K1202" s="4" t="s">
        <v>43</v>
      </c>
      <c r="L1202" s="4" t="s">
        <v>22</v>
      </c>
      <c r="M1202" s="4" t="s">
        <v>75</v>
      </c>
      <c r="N1202" s="4">
        <v>1463.46</v>
      </c>
      <c r="O1202" s="4">
        <v>9</v>
      </c>
      <c r="P1202" s="4">
        <v>0.2</v>
      </c>
      <c r="Q1202" s="4">
        <v>34.01</v>
      </c>
    </row>
    <row r="1203" spans="1:17" s="4" customFormat="1" ht="12" x14ac:dyDescent="0.3">
      <c r="A1203" s="4">
        <v>1202</v>
      </c>
      <c r="B1203" s="4" t="s">
        <v>3646</v>
      </c>
      <c r="C1203" s="5">
        <v>44794</v>
      </c>
      <c r="D1203" s="5">
        <v>44798</v>
      </c>
      <c r="E1203" s="9">
        <f t="shared" si="18"/>
        <v>2022</v>
      </c>
      <c r="F1203" s="4" t="s">
        <v>59</v>
      </c>
      <c r="G1203" s="4" t="s">
        <v>3647</v>
      </c>
      <c r="H1203" s="4" t="s">
        <v>3648</v>
      </c>
      <c r="I1203" s="4" t="s">
        <v>28</v>
      </c>
      <c r="J1203" s="4" t="s">
        <v>111</v>
      </c>
      <c r="K1203" s="4" t="s">
        <v>111</v>
      </c>
      <c r="L1203" s="4" t="s">
        <v>29</v>
      </c>
      <c r="M1203" s="4" t="s">
        <v>90</v>
      </c>
      <c r="N1203" s="4">
        <v>1131.3800000000001</v>
      </c>
      <c r="O1203" s="4">
        <v>1</v>
      </c>
      <c r="P1203" s="4">
        <v>0.15</v>
      </c>
      <c r="Q1203" s="4">
        <v>109.97</v>
      </c>
    </row>
    <row r="1204" spans="1:17" s="4" customFormat="1" ht="12" x14ac:dyDescent="0.3">
      <c r="A1204" s="4">
        <v>1203</v>
      </c>
      <c r="B1204" s="4" t="s">
        <v>3649</v>
      </c>
      <c r="C1204" s="5">
        <v>44521</v>
      </c>
      <c r="D1204" s="5">
        <v>44523</v>
      </c>
      <c r="E1204" s="9">
        <f t="shared" si="18"/>
        <v>2021</v>
      </c>
      <c r="F1204" s="4" t="s">
        <v>59</v>
      </c>
      <c r="G1204" s="4" t="s">
        <v>3650</v>
      </c>
      <c r="H1204" s="4" t="s">
        <v>3651</v>
      </c>
      <c r="I1204" s="4" t="s">
        <v>20</v>
      </c>
      <c r="J1204" s="4" t="s">
        <v>79</v>
      </c>
      <c r="K1204" s="4" t="s">
        <v>80</v>
      </c>
      <c r="L1204" s="4" t="s">
        <v>29</v>
      </c>
      <c r="M1204" s="4" t="s">
        <v>90</v>
      </c>
      <c r="N1204" s="4">
        <v>210.48</v>
      </c>
      <c r="O1204" s="4">
        <v>4</v>
      </c>
      <c r="P1204" s="4">
        <v>0</v>
      </c>
      <c r="Q1204" s="4">
        <v>62.05</v>
      </c>
    </row>
    <row r="1205" spans="1:17" s="4" customFormat="1" ht="12" x14ac:dyDescent="0.3">
      <c r="A1205" s="4">
        <v>1204</v>
      </c>
      <c r="B1205" s="4" t="s">
        <v>3652</v>
      </c>
      <c r="C1205" s="5">
        <v>45697</v>
      </c>
      <c r="D1205" s="5">
        <v>45702</v>
      </c>
      <c r="E1205" s="9">
        <f t="shared" si="18"/>
        <v>2025</v>
      </c>
      <c r="F1205" s="4" t="s">
        <v>39</v>
      </c>
      <c r="G1205" s="4" t="s">
        <v>3653</v>
      </c>
      <c r="H1205" s="4" t="s">
        <v>3654</v>
      </c>
      <c r="I1205" s="4" t="s">
        <v>28</v>
      </c>
      <c r="J1205" s="4" t="s">
        <v>62</v>
      </c>
      <c r="K1205" s="4" t="s">
        <v>63</v>
      </c>
      <c r="L1205" s="4" t="s">
        <v>29</v>
      </c>
      <c r="M1205" s="4" t="s">
        <v>48</v>
      </c>
      <c r="N1205" s="4">
        <v>590.27</v>
      </c>
      <c r="O1205" s="4">
        <v>5</v>
      </c>
      <c r="P1205" s="4">
        <v>0</v>
      </c>
      <c r="Q1205" s="4">
        <v>173.51</v>
      </c>
    </row>
    <row r="1206" spans="1:17" s="4" customFormat="1" ht="12" x14ac:dyDescent="0.3">
      <c r="A1206" s="4">
        <v>1205</v>
      </c>
      <c r="B1206" s="4" t="s">
        <v>3655</v>
      </c>
      <c r="C1206" s="5">
        <v>44437</v>
      </c>
      <c r="D1206" s="5">
        <v>44440</v>
      </c>
      <c r="E1206" s="9">
        <f t="shared" si="18"/>
        <v>2021</v>
      </c>
      <c r="F1206" s="4" t="s">
        <v>25</v>
      </c>
      <c r="G1206" s="4" t="s">
        <v>3656</v>
      </c>
      <c r="H1206" s="4" t="s">
        <v>3657</v>
      </c>
      <c r="I1206" s="4" t="s">
        <v>20</v>
      </c>
      <c r="J1206" s="4" t="s">
        <v>145</v>
      </c>
      <c r="K1206" s="4" t="s">
        <v>80</v>
      </c>
      <c r="L1206" s="4" t="s">
        <v>29</v>
      </c>
      <c r="M1206" s="4" t="s">
        <v>48</v>
      </c>
      <c r="N1206" s="4">
        <v>999.87</v>
      </c>
      <c r="O1206" s="4">
        <v>5</v>
      </c>
      <c r="P1206" s="4">
        <v>0.1</v>
      </c>
      <c r="Q1206" s="4">
        <v>176.83</v>
      </c>
    </row>
    <row r="1207" spans="1:17" s="4" customFormat="1" ht="12" x14ac:dyDescent="0.3">
      <c r="A1207" s="4">
        <v>1206</v>
      </c>
      <c r="B1207" s="4" t="s">
        <v>3658</v>
      </c>
      <c r="C1207" s="5">
        <v>45736</v>
      </c>
      <c r="D1207" s="5">
        <v>45742</v>
      </c>
      <c r="E1207" s="9">
        <f t="shared" si="18"/>
        <v>2025</v>
      </c>
      <c r="F1207" s="4" t="s">
        <v>25</v>
      </c>
      <c r="G1207" s="4" t="s">
        <v>3659</v>
      </c>
      <c r="H1207" s="4" t="s">
        <v>3660</v>
      </c>
      <c r="I1207" s="4" t="s">
        <v>20</v>
      </c>
      <c r="J1207" s="4" t="s">
        <v>111</v>
      </c>
      <c r="K1207" s="4" t="s">
        <v>111</v>
      </c>
      <c r="L1207" s="4" t="s">
        <v>36</v>
      </c>
      <c r="M1207" s="4" t="s">
        <v>118</v>
      </c>
      <c r="N1207" s="4">
        <v>1329.87</v>
      </c>
      <c r="O1207" s="4">
        <v>1</v>
      </c>
      <c r="P1207" s="4">
        <v>0.15</v>
      </c>
      <c r="Q1207" s="4">
        <v>56.05</v>
      </c>
    </row>
    <row r="1208" spans="1:17" s="4" customFormat="1" ht="12" x14ac:dyDescent="0.3">
      <c r="A1208" s="4">
        <v>1207</v>
      </c>
      <c r="B1208" s="4" t="s">
        <v>3661</v>
      </c>
      <c r="C1208" s="5">
        <v>44818</v>
      </c>
      <c r="D1208" s="5">
        <v>44822</v>
      </c>
      <c r="E1208" s="9">
        <f t="shared" si="18"/>
        <v>2022</v>
      </c>
      <c r="F1208" s="4" t="s">
        <v>59</v>
      </c>
      <c r="G1208" s="4" t="s">
        <v>3662</v>
      </c>
      <c r="H1208" s="4" t="s">
        <v>3663</v>
      </c>
      <c r="I1208" s="4" t="s">
        <v>28</v>
      </c>
      <c r="J1208" s="4" t="s">
        <v>52</v>
      </c>
      <c r="K1208" s="4" t="s">
        <v>53</v>
      </c>
      <c r="L1208" s="4" t="s">
        <v>29</v>
      </c>
      <c r="M1208" s="4" t="s">
        <v>48</v>
      </c>
      <c r="N1208" s="4">
        <v>793.01</v>
      </c>
      <c r="O1208" s="4">
        <v>1</v>
      </c>
      <c r="P1208" s="4">
        <v>0.2</v>
      </c>
      <c r="Q1208" s="4">
        <v>120.24</v>
      </c>
    </row>
    <row r="1209" spans="1:17" s="4" customFormat="1" ht="12" x14ac:dyDescent="0.3">
      <c r="A1209" s="4">
        <v>1208</v>
      </c>
      <c r="B1209" s="4" t="s">
        <v>3664</v>
      </c>
      <c r="C1209" s="5">
        <v>44590</v>
      </c>
      <c r="D1209" s="5">
        <v>44597</v>
      </c>
      <c r="E1209" s="9">
        <f t="shared" si="18"/>
        <v>2022</v>
      </c>
      <c r="F1209" s="4" t="s">
        <v>17</v>
      </c>
      <c r="G1209" s="4" t="s">
        <v>3665</v>
      </c>
      <c r="H1209" s="4" t="s">
        <v>3666</v>
      </c>
      <c r="I1209" s="4" t="s">
        <v>20</v>
      </c>
      <c r="J1209" s="4" t="s">
        <v>106</v>
      </c>
      <c r="K1209" s="4" t="s">
        <v>106</v>
      </c>
      <c r="L1209" s="4" t="s">
        <v>36</v>
      </c>
      <c r="M1209" s="4" t="s">
        <v>118</v>
      </c>
      <c r="N1209" s="4">
        <v>1487.59</v>
      </c>
      <c r="O1209" s="4">
        <v>7</v>
      </c>
      <c r="P1209" s="4">
        <v>0.1</v>
      </c>
      <c r="Q1209" s="4">
        <v>301.56</v>
      </c>
    </row>
    <row r="1210" spans="1:17" s="4" customFormat="1" ht="12" x14ac:dyDescent="0.3">
      <c r="A1210" s="4">
        <v>1209</v>
      </c>
      <c r="B1210" s="4" t="s">
        <v>3667</v>
      </c>
      <c r="C1210" s="5">
        <v>45481</v>
      </c>
      <c r="D1210" s="5">
        <v>45486</v>
      </c>
      <c r="E1210" s="9">
        <f t="shared" si="18"/>
        <v>2024</v>
      </c>
      <c r="F1210" s="4" t="s">
        <v>59</v>
      </c>
      <c r="G1210" s="4" t="s">
        <v>3668</v>
      </c>
      <c r="H1210" s="4" t="s">
        <v>3669</v>
      </c>
      <c r="I1210" s="4" t="s">
        <v>28</v>
      </c>
      <c r="J1210" s="4" t="s">
        <v>52</v>
      </c>
      <c r="K1210" s="4" t="s">
        <v>53</v>
      </c>
      <c r="L1210" s="4" t="s">
        <v>36</v>
      </c>
      <c r="M1210" s="4" t="s">
        <v>71</v>
      </c>
      <c r="N1210" s="4">
        <v>1291.8</v>
      </c>
      <c r="O1210" s="4">
        <v>9</v>
      </c>
      <c r="P1210" s="4">
        <v>0.15</v>
      </c>
      <c r="Q1210" s="4">
        <v>72.849999999999994</v>
      </c>
    </row>
    <row r="1211" spans="1:17" s="4" customFormat="1" ht="12" x14ac:dyDescent="0.3">
      <c r="A1211" s="4">
        <v>1210</v>
      </c>
      <c r="B1211" s="4" t="s">
        <v>3670</v>
      </c>
      <c r="C1211" s="5">
        <v>44599</v>
      </c>
      <c r="D1211" s="5">
        <v>44604</v>
      </c>
      <c r="E1211" s="9">
        <f t="shared" si="18"/>
        <v>2022</v>
      </c>
      <c r="F1211" s="4" t="s">
        <v>59</v>
      </c>
      <c r="G1211" s="4" t="s">
        <v>3671</v>
      </c>
      <c r="H1211" s="4" t="s">
        <v>3672</v>
      </c>
      <c r="I1211" s="4" t="s">
        <v>67</v>
      </c>
      <c r="J1211" s="4" t="s">
        <v>52</v>
      </c>
      <c r="K1211" s="4" t="s">
        <v>53</v>
      </c>
      <c r="L1211" s="4" t="s">
        <v>36</v>
      </c>
      <c r="M1211" s="4" t="s">
        <v>138</v>
      </c>
      <c r="N1211" s="4">
        <v>149.16</v>
      </c>
      <c r="O1211" s="4">
        <v>5</v>
      </c>
      <c r="P1211" s="4">
        <v>0</v>
      </c>
      <c r="Q1211" s="4">
        <v>21.11</v>
      </c>
    </row>
    <row r="1212" spans="1:17" s="4" customFormat="1" ht="12" x14ac:dyDescent="0.3">
      <c r="A1212" s="4">
        <v>1211</v>
      </c>
      <c r="B1212" s="4" t="s">
        <v>3673</v>
      </c>
      <c r="C1212" s="5">
        <v>44880</v>
      </c>
      <c r="D1212" s="5">
        <v>44883</v>
      </c>
      <c r="E1212" s="9">
        <f t="shared" si="18"/>
        <v>2022</v>
      </c>
      <c r="F1212" s="4" t="s">
        <v>17</v>
      </c>
      <c r="G1212" s="4" t="s">
        <v>3674</v>
      </c>
      <c r="H1212" s="4" t="s">
        <v>3675</v>
      </c>
      <c r="I1212" s="4" t="s">
        <v>28</v>
      </c>
      <c r="J1212" s="4" t="s">
        <v>47</v>
      </c>
      <c r="K1212" s="4" t="s">
        <v>47</v>
      </c>
      <c r="L1212" s="4" t="s">
        <v>22</v>
      </c>
      <c r="M1212" s="4" t="s">
        <v>75</v>
      </c>
      <c r="N1212" s="4">
        <v>1394.89</v>
      </c>
      <c r="O1212" s="4">
        <v>5</v>
      </c>
      <c r="P1212" s="4">
        <v>0.1</v>
      </c>
      <c r="Q1212" s="4">
        <v>120.66</v>
      </c>
    </row>
    <row r="1213" spans="1:17" s="4" customFormat="1" ht="12" x14ac:dyDescent="0.3">
      <c r="A1213" s="4">
        <v>1212</v>
      </c>
      <c r="B1213" s="4" t="s">
        <v>3676</v>
      </c>
      <c r="C1213" s="5">
        <v>44812</v>
      </c>
      <c r="D1213" s="5">
        <v>44817</v>
      </c>
      <c r="E1213" s="9">
        <f t="shared" si="18"/>
        <v>2022</v>
      </c>
      <c r="F1213" s="4" t="s">
        <v>25</v>
      </c>
      <c r="G1213" s="4" t="s">
        <v>3677</v>
      </c>
      <c r="H1213" s="4" t="s">
        <v>3678</v>
      </c>
      <c r="I1213" s="4" t="s">
        <v>67</v>
      </c>
      <c r="J1213" s="4" t="s">
        <v>79</v>
      </c>
      <c r="K1213" s="4" t="s">
        <v>80</v>
      </c>
      <c r="L1213" s="4" t="s">
        <v>36</v>
      </c>
      <c r="M1213" s="4" t="s">
        <v>37</v>
      </c>
      <c r="N1213" s="4">
        <v>867.33</v>
      </c>
      <c r="O1213" s="4">
        <v>7</v>
      </c>
      <c r="P1213" s="4">
        <v>0.1</v>
      </c>
      <c r="Q1213" s="4">
        <v>191.01</v>
      </c>
    </row>
    <row r="1214" spans="1:17" s="4" customFormat="1" ht="12" x14ac:dyDescent="0.3">
      <c r="A1214" s="4">
        <v>1213</v>
      </c>
      <c r="B1214" s="4" t="s">
        <v>3679</v>
      </c>
      <c r="C1214" s="5">
        <v>45641</v>
      </c>
      <c r="D1214" s="5">
        <v>45646</v>
      </c>
      <c r="E1214" s="9">
        <f t="shared" si="18"/>
        <v>2024</v>
      </c>
      <c r="F1214" s="4" t="s">
        <v>25</v>
      </c>
      <c r="G1214" s="4" t="s">
        <v>3680</v>
      </c>
      <c r="H1214" s="4" t="s">
        <v>3681</v>
      </c>
      <c r="I1214" s="4" t="s">
        <v>28</v>
      </c>
      <c r="J1214" s="4" t="s">
        <v>79</v>
      </c>
      <c r="K1214" s="4" t="s">
        <v>80</v>
      </c>
      <c r="L1214" s="4" t="s">
        <v>36</v>
      </c>
      <c r="M1214" s="4" t="s">
        <v>118</v>
      </c>
      <c r="N1214" s="4">
        <v>464.26</v>
      </c>
      <c r="O1214" s="4">
        <v>3</v>
      </c>
      <c r="P1214" s="4">
        <v>0</v>
      </c>
      <c r="Q1214" s="4">
        <v>66.28</v>
      </c>
    </row>
    <row r="1215" spans="1:17" s="4" customFormat="1" ht="12" x14ac:dyDescent="0.3">
      <c r="A1215" s="4">
        <v>1214</v>
      </c>
      <c r="B1215" s="4" t="s">
        <v>3682</v>
      </c>
      <c r="C1215" s="5">
        <v>45367</v>
      </c>
      <c r="D1215" s="5">
        <v>45369</v>
      </c>
      <c r="E1215" s="9">
        <f t="shared" si="18"/>
        <v>2024</v>
      </c>
      <c r="F1215" s="4" t="s">
        <v>17</v>
      </c>
      <c r="G1215" s="4" t="s">
        <v>3683</v>
      </c>
      <c r="H1215" s="4" t="s">
        <v>3684</v>
      </c>
      <c r="I1215" s="4" t="s">
        <v>20</v>
      </c>
      <c r="J1215" s="4" t="s">
        <v>111</v>
      </c>
      <c r="K1215" s="4" t="s">
        <v>111</v>
      </c>
      <c r="L1215" s="4" t="s">
        <v>36</v>
      </c>
      <c r="M1215" s="4" t="s">
        <v>37</v>
      </c>
      <c r="N1215" s="4">
        <v>125.74</v>
      </c>
      <c r="O1215" s="4">
        <v>9</v>
      </c>
      <c r="P1215" s="4">
        <v>0.1</v>
      </c>
      <c r="Q1215" s="4">
        <v>29.29</v>
      </c>
    </row>
    <row r="1216" spans="1:17" s="4" customFormat="1" ht="12" x14ac:dyDescent="0.3">
      <c r="A1216" s="4">
        <v>1215</v>
      </c>
      <c r="B1216" s="4" t="s">
        <v>3685</v>
      </c>
      <c r="C1216" s="5">
        <v>45137</v>
      </c>
      <c r="D1216" s="5">
        <v>45142</v>
      </c>
      <c r="E1216" s="9">
        <f t="shared" si="18"/>
        <v>2023</v>
      </c>
      <c r="F1216" s="4" t="s">
        <v>17</v>
      </c>
      <c r="G1216" s="4" t="s">
        <v>3686</v>
      </c>
      <c r="H1216" s="4" t="s">
        <v>3687</v>
      </c>
      <c r="I1216" s="4" t="s">
        <v>28</v>
      </c>
      <c r="J1216" s="4" t="s">
        <v>42</v>
      </c>
      <c r="K1216" s="4" t="s">
        <v>43</v>
      </c>
      <c r="L1216" s="4" t="s">
        <v>22</v>
      </c>
      <c r="M1216" s="4" t="s">
        <v>23</v>
      </c>
      <c r="N1216" s="4">
        <v>400.97</v>
      </c>
      <c r="O1216" s="4">
        <v>6</v>
      </c>
      <c r="P1216" s="4">
        <v>0.1</v>
      </c>
      <c r="Q1216" s="4">
        <v>1.06</v>
      </c>
    </row>
    <row r="1217" spans="1:17" s="4" customFormat="1" ht="12" x14ac:dyDescent="0.3">
      <c r="A1217" s="4">
        <v>1216</v>
      </c>
      <c r="B1217" s="4" t="s">
        <v>3688</v>
      </c>
      <c r="C1217" s="5">
        <v>45239</v>
      </c>
      <c r="D1217" s="5">
        <v>45242</v>
      </c>
      <c r="E1217" s="9">
        <f t="shared" si="18"/>
        <v>2023</v>
      </c>
      <c r="F1217" s="4" t="s">
        <v>17</v>
      </c>
      <c r="G1217" s="4" t="s">
        <v>3689</v>
      </c>
      <c r="H1217" s="4" t="s">
        <v>3690</v>
      </c>
      <c r="I1217" s="4" t="s">
        <v>20</v>
      </c>
      <c r="J1217" s="4" t="s">
        <v>111</v>
      </c>
      <c r="K1217" s="4" t="s">
        <v>111</v>
      </c>
      <c r="L1217" s="4" t="s">
        <v>29</v>
      </c>
      <c r="M1217" s="4" t="s">
        <v>90</v>
      </c>
      <c r="N1217" s="4">
        <v>991.57</v>
      </c>
      <c r="O1217" s="4">
        <v>6</v>
      </c>
      <c r="P1217" s="4">
        <v>0.2</v>
      </c>
      <c r="Q1217" s="4">
        <v>25.99</v>
      </c>
    </row>
    <row r="1218" spans="1:17" s="4" customFormat="1" ht="12" x14ac:dyDescent="0.3">
      <c r="A1218" s="4">
        <v>1217</v>
      </c>
      <c r="B1218" s="4" t="s">
        <v>3691</v>
      </c>
      <c r="C1218" s="5">
        <v>45612</v>
      </c>
      <c r="D1218" s="5">
        <v>45618</v>
      </c>
      <c r="E1218" s="9">
        <f t="shared" ref="E1218:E1281" si="19">YEAR(D1218)</f>
        <v>2024</v>
      </c>
      <c r="F1218" s="4" t="s">
        <v>25</v>
      </c>
      <c r="G1218" s="4" t="s">
        <v>3692</v>
      </c>
      <c r="H1218" s="4" t="s">
        <v>3693</v>
      </c>
      <c r="I1218" s="4" t="s">
        <v>20</v>
      </c>
      <c r="J1218" s="4" t="s">
        <v>42</v>
      </c>
      <c r="K1218" s="4" t="s">
        <v>43</v>
      </c>
      <c r="L1218" s="4" t="s">
        <v>22</v>
      </c>
      <c r="M1218" s="4" t="s">
        <v>134</v>
      </c>
      <c r="N1218" s="4">
        <v>944.41</v>
      </c>
      <c r="O1218" s="4">
        <v>7</v>
      </c>
      <c r="P1218" s="4">
        <v>0.1</v>
      </c>
      <c r="Q1218" s="4">
        <v>124.32</v>
      </c>
    </row>
    <row r="1219" spans="1:17" s="4" customFormat="1" ht="12" x14ac:dyDescent="0.3">
      <c r="A1219" s="4">
        <v>1218</v>
      </c>
      <c r="B1219" s="4" t="s">
        <v>3694</v>
      </c>
      <c r="C1219" s="5">
        <v>44970</v>
      </c>
      <c r="D1219" s="5">
        <v>44971</v>
      </c>
      <c r="E1219" s="9">
        <f t="shared" si="19"/>
        <v>2023</v>
      </c>
      <c r="F1219" s="4" t="s">
        <v>25</v>
      </c>
      <c r="G1219" s="4" t="s">
        <v>3695</v>
      </c>
      <c r="H1219" s="4" t="s">
        <v>3696</v>
      </c>
      <c r="I1219" s="4" t="s">
        <v>67</v>
      </c>
      <c r="J1219" s="4" t="s">
        <v>21</v>
      </c>
      <c r="K1219" s="4" t="s">
        <v>26647</v>
      </c>
      <c r="L1219" s="4" t="s">
        <v>36</v>
      </c>
      <c r="M1219" s="4" t="s">
        <v>138</v>
      </c>
      <c r="N1219" s="4">
        <v>819.3</v>
      </c>
      <c r="O1219" s="4">
        <v>7</v>
      </c>
      <c r="P1219" s="4">
        <v>0.2</v>
      </c>
      <c r="Q1219" s="4">
        <v>-7.55</v>
      </c>
    </row>
    <row r="1220" spans="1:17" s="4" customFormat="1" ht="12" x14ac:dyDescent="0.3">
      <c r="A1220" s="4">
        <v>1219</v>
      </c>
      <c r="B1220" s="4" t="s">
        <v>3697</v>
      </c>
      <c r="C1220" s="5">
        <v>45004</v>
      </c>
      <c r="D1220" s="5">
        <v>45010</v>
      </c>
      <c r="E1220" s="9">
        <f t="shared" si="19"/>
        <v>2023</v>
      </c>
      <c r="F1220" s="4" t="s">
        <v>59</v>
      </c>
      <c r="G1220" s="4" t="s">
        <v>3698</v>
      </c>
      <c r="H1220" s="4" t="s">
        <v>3699</v>
      </c>
      <c r="I1220" s="4" t="s">
        <v>28</v>
      </c>
      <c r="J1220" s="4" t="s">
        <v>111</v>
      </c>
      <c r="K1220" s="4" t="s">
        <v>111</v>
      </c>
      <c r="L1220" s="4" t="s">
        <v>29</v>
      </c>
      <c r="M1220" s="4" t="s">
        <v>90</v>
      </c>
      <c r="N1220" s="4">
        <v>759.02</v>
      </c>
      <c r="O1220" s="4">
        <v>6</v>
      </c>
      <c r="P1220" s="4">
        <v>0</v>
      </c>
      <c r="Q1220" s="4">
        <v>220.89</v>
      </c>
    </row>
    <row r="1221" spans="1:17" s="4" customFormat="1" ht="12" x14ac:dyDescent="0.3">
      <c r="A1221" s="4">
        <v>1220</v>
      </c>
      <c r="B1221" s="4" t="s">
        <v>3700</v>
      </c>
      <c r="C1221" s="5">
        <v>44716</v>
      </c>
      <c r="D1221" s="5">
        <v>44723</v>
      </c>
      <c r="E1221" s="9">
        <f t="shared" si="19"/>
        <v>2022</v>
      </c>
      <c r="F1221" s="4" t="s">
        <v>17</v>
      </c>
      <c r="G1221" s="4" t="s">
        <v>3701</v>
      </c>
      <c r="H1221" s="4" t="s">
        <v>3702</v>
      </c>
      <c r="I1221" s="4" t="s">
        <v>67</v>
      </c>
      <c r="J1221" s="4" t="s">
        <v>52</v>
      </c>
      <c r="K1221" s="4" t="s">
        <v>53</v>
      </c>
      <c r="L1221" s="4" t="s">
        <v>22</v>
      </c>
      <c r="M1221" s="4" t="s">
        <v>54</v>
      </c>
      <c r="N1221" s="4">
        <v>231.18</v>
      </c>
      <c r="O1221" s="4">
        <v>2</v>
      </c>
      <c r="P1221" s="4">
        <v>0.1</v>
      </c>
      <c r="Q1221" s="4">
        <v>56.28</v>
      </c>
    </row>
    <row r="1222" spans="1:17" s="4" customFormat="1" ht="12" x14ac:dyDescent="0.3">
      <c r="A1222" s="4">
        <v>1221</v>
      </c>
      <c r="B1222" s="4" t="s">
        <v>3703</v>
      </c>
      <c r="C1222" s="5">
        <v>44438</v>
      </c>
      <c r="D1222" s="5">
        <v>44440</v>
      </c>
      <c r="E1222" s="9">
        <f t="shared" si="19"/>
        <v>2021</v>
      </c>
      <c r="F1222" s="4" t="s">
        <v>39</v>
      </c>
      <c r="G1222" s="4" t="s">
        <v>3704</v>
      </c>
      <c r="H1222" s="4" t="s">
        <v>3705</v>
      </c>
      <c r="I1222" s="4" t="s">
        <v>67</v>
      </c>
      <c r="J1222" s="4" t="s">
        <v>79</v>
      </c>
      <c r="K1222" s="4" t="s">
        <v>80</v>
      </c>
      <c r="L1222" s="4" t="s">
        <v>22</v>
      </c>
      <c r="M1222" s="4" t="s">
        <v>23</v>
      </c>
      <c r="N1222" s="4">
        <v>806.69</v>
      </c>
      <c r="O1222" s="4">
        <v>4</v>
      </c>
      <c r="P1222" s="4">
        <v>0.1</v>
      </c>
      <c r="Q1222" s="4">
        <v>162.21</v>
      </c>
    </row>
    <row r="1223" spans="1:17" s="4" customFormat="1" ht="12" x14ac:dyDescent="0.3">
      <c r="A1223" s="4">
        <v>1222</v>
      </c>
      <c r="B1223" s="4" t="s">
        <v>3706</v>
      </c>
      <c r="C1223" s="5">
        <v>44511</v>
      </c>
      <c r="D1223" s="5">
        <v>44512</v>
      </c>
      <c r="E1223" s="9">
        <f t="shared" si="19"/>
        <v>2021</v>
      </c>
      <c r="F1223" s="4" t="s">
        <v>39</v>
      </c>
      <c r="G1223" s="4" t="s">
        <v>3707</v>
      </c>
      <c r="H1223" s="4" t="s">
        <v>3708</v>
      </c>
      <c r="I1223" s="4" t="s">
        <v>67</v>
      </c>
      <c r="J1223" s="4" t="s">
        <v>21</v>
      </c>
      <c r="K1223" s="4" t="s">
        <v>26647</v>
      </c>
      <c r="L1223" s="4" t="s">
        <v>36</v>
      </c>
      <c r="M1223" s="4" t="s">
        <v>37</v>
      </c>
      <c r="N1223" s="4">
        <v>473.05</v>
      </c>
      <c r="O1223" s="4">
        <v>8</v>
      </c>
      <c r="P1223" s="4">
        <v>0.2</v>
      </c>
      <c r="Q1223" s="4">
        <v>10.91</v>
      </c>
    </row>
    <row r="1224" spans="1:17" s="4" customFormat="1" ht="12" x14ac:dyDescent="0.3">
      <c r="A1224" s="4">
        <v>1223</v>
      </c>
      <c r="B1224" s="4" t="s">
        <v>3709</v>
      </c>
      <c r="C1224" s="5">
        <v>45148</v>
      </c>
      <c r="D1224" s="5">
        <v>45151</v>
      </c>
      <c r="E1224" s="9">
        <f t="shared" si="19"/>
        <v>2023</v>
      </c>
      <c r="F1224" s="4" t="s">
        <v>25</v>
      </c>
      <c r="G1224" s="4" t="s">
        <v>3710</v>
      </c>
      <c r="H1224" s="4" t="s">
        <v>3711</v>
      </c>
      <c r="I1224" s="4" t="s">
        <v>28</v>
      </c>
      <c r="J1224" s="4" t="s">
        <v>34</v>
      </c>
      <c r="K1224" s="4" t="s">
        <v>35</v>
      </c>
      <c r="L1224" s="4" t="s">
        <v>22</v>
      </c>
      <c r="M1224" s="4" t="s">
        <v>54</v>
      </c>
      <c r="N1224" s="4">
        <v>793.69</v>
      </c>
      <c r="O1224" s="4">
        <v>9</v>
      </c>
      <c r="P1224" s="4">
        <v>0.2</v>
      </c>
      <c r="Q1224" s="4">
        <v>11.05</v>
      </c>
    </row>
    <row r="1225" spans="1:17" s="4" customFormat="1" ht="12" x14ac:dyDescent="0.3">
      <c r="A1225" s="4">
        <v>1224</v>
      </c>
      <c r="B1225" s="4" t="s">
        <v>3712</v>
      </c>
      <c r="C1225" s="5">
        <v>45614</v>
      </c>
      <c r="D1225" s="5">
        <v>45617</v>
      </c>
      <c r="E1225" s="9">
        <f t="shared" si="19"/>
        <v>2024</v>
      </c>
      <c r="F1225" s="4" t="s">
        <v>17</v>
      </c>
      <c r="G1225" s="4" t="s">
        <v>3713</v>
      </c>
      <c r="H1225" s="4" t="s">
        <v>3714</v>
      </c>
      <c r="I1225" s="4" t="s">
        <v>28</v>
      </c>
      <c r="J1225" s="4" t="s">
        <v>145</v>
      </c>
      <c r="K1225" s="4" t="s">
        <v>80</v>
      </c>
      <c r="L1225" s="4" t="s">
        <v>36</v>
      </c>
      <c r="M1225" s="4" t="s">
        <v>37</v>
      </c>
      <c r="N1225" s="4">
        <v>618.72</v>
      </c>
      <c r="O1225" s="4">
        <v>8</v>
      </c>
      <c r="P1225" s="4">
        <v>0.15</v>
      </c>
      <c r="Q1225" s="4">
        <v>54</v>
      </c>
    </row>
    <row r="1226" spans="1:17" s="4" customFormat="1" ht="12" x14ac:dyDescent="0.3">
      <c r="A1226" s="4">
        <v>1225</v>
      </c>
      <c r="B1226" s="4" t="s">
        <v>3715</v>
      </c>
      <c r="C1226" s="5">
        <v>45124</v>
      </c>
      <c r="D1226" s="5">
        <v>45129</v>
      </c>
      <c r="E1226" s="9">
        <f t="shared" si="19"/>
        <v>2023</v>
      </c>
      <c r="F1226" s="4" t="s">
        <v>17</v>
      </c>
      <c r="G1226" s="4" t="s">
        <v>3716</v>
      </c>
      <c r="H1226" s="4" t="s">
        <v>3717</v>
      </c>
      <c r="I1226" s="4" t="s">
        <v>28</v>
      </c>
      <c r="J1226" s="4" t="s">
        <v>21</v>
      </c>
      <c r="K1226" s="4" t="s">
        <v>26647</v>
      </c>
      <c r="L1226" s="4" t="s">
        <v>36</v>
      </c>
      <c r="M1226" s="4" t="s">
        <v>71</v>
      </c>
      <c r="N1226" s="4">
        <v>715.03</v>
      </c>
      <c r="O1226" s="4">
        <v>6</v>
      </c>
      <c r="P1226" s="4">
        <v>0.2</v>
      </c>
      <c r="Q1226" s="4">
        <v>24.47</v>
      </c>
    </row>
    <row r="1227" spans="1:17" s="4" customFormat="1" ht="12" x14ac:dyDescent="0.3">
      <c r="A1227" s="4">
        <v>1226</v>
      </c>
      <c r="B1227" s="4" t="s">
        <v>3718</v>
      </c>
      <c r="C1227" s="5">
        <v>44599</v>
      </c>
      <c r="D1227" s="5">
        <v>44603</v>
      </c>
      <c r="E1227" s="9">
        <f t="shared" si="19"/>
        <v>2022</v>
      </c>
      <c r="F1227" s="4" t="s">
        <v>25</v>
      </c>
      <c r="G1227" s="4" t="s">
        <v>3719</v>
      </c>
      <c r="H1227" s="4" t="s">
        <v>3720</v>
      </c>
      <c r="I1227" s="4" t="s">
        <v>67</v>
      </c>
      <c r="J1227" s="4" t="s">
        <v>21</v>
      </c>
      <c r="K1227" s="4" t="s">
        <v>26647</v>
      </c>
      <c r="L1227" s="4" t="s">
        <v>29</v>
      </c>
      <c r="M1227" s="4" t="s">
        <v>90</v>
      </c>
      <c r="N1227" s="4">
        <v>1109.6600000000001</v>
      </c>
      <c r="O1227" s="4">
        <v>1</v>
      </c>
      <c r="P1227" s="4">
        <v>0.2</v>
      </c>
      <c r="Q1227" s="4">
        <v>140.01</v>
      </c>
    </row>
    <row r="1228" spans="1:17" s="4" customFormat="1" ht="12" x14ac:dyDescent="0.3">
      <c r="A1228" s="4">
        <v>1227</v>
      </c>
      <c r="B1228" s="4" t="s">
        <v>3721</v>
      </c>
      <c r="C1228" s="5">
        <v>45539</v>
      </c>
      <c r="D1228" s="5">
        <v>45546</v>
      </c>
      <c r="E1228" s="9">
        <f t="shared" si="19"/>
        <v>2024</v>
      </c>
      <c r="F1228" s="4" t="s">
        <v>17</v>
      </c>
      <c r="G1228" s="4" t="s">
        <v>3722</v>
      </c>
      <c r="H1228" s="4" t="s">
        <v>3723</v>
      </c>
      <c r="I1228" s="4" t="s">
        <v>20</v>
      </c>
      <c r="J1228" s="4" t="s">
        <v>62</v>
      </c>
      <c r="K1228" s="4" t="s">
        <v>63</v>
      </c>
      <c r="L1228" s="4" t="s">
        <v>29</v>
      </c>
      <c r="M1228" s="4" t="s">
        <v>30</v>
      </c>
      <c r="N1228" s="4">
        <v>643.51</v>
      </c>
      <c r="O1228" s="4">
        <v>10</v>
      </c>
      <c r="P1228" s="4">
        <v>0.1</v>
      </c>
      <c r="Q1228" s="4">
        <v>64.459999999999994</v>
      </c>
    </row>
    <row r="1229" spans="1:17" s="4" customFormat="1" ht="12" x14ac:dyDescent="0.3">
      <c r="A1229" s="4">
        <v>1228</v>
      </c>
      <c r="B1229" s="4" t="s">
        <v>3724</v>
      </c>
      <c r="C1229" s="5">
        <v>44931</v>
      </c>
      <c r="D1229" s="5">
        <v>44933</v>
      </c>
      <c r="E1229" s="9">
        <f t="shared" si="19"/>
        <v>2023</v>
      </c>
      <c r="F1229" s="4" t="s">
        <v>25</v>
      </c>
      <c r="G1229" s="4" t="s">
        <v>3725</v>
      </c>
      <c r="H1229" s="4" t="s">
        <v>3726</v>
      </c>
      <c r="I1229" s="4" t="s">
        <v>28</v>
      </c>
      <c r="J1229" s="4" t="s">
        <v>145</v>
      </c>
      <c r="K1229" s="4" t="s">
        <v>80</v>
      </c>
      <c r="L1229" s="4" t="s">
        <v>29</v>
      </c>
      <c r="M1229" s="4" t="s">
        <v>90</v>
      </c>
      <c r="N1229" s="4">
        <v>666.12</v>
      </c>
      <c r="O1229" s="4">
        <v>1</v>
      </c>
      <c r="P1229" s="4">
        <v>0.1</v>
      </c>
      <c r="Q1229" s="4">
        <v>6.73</v>
      </c>
    </row>
    <row r="1230" spans="1:17" s="4" customFormat="1" ht="12" x14ac:dyDescent="0.3">
      <c r="A1230" s="4">
        <v>1229</v>
      </c>
      <c r="B1230" s="4" t="s">
        <v>3727</v>
      </c>
      <c r="C1230" s="5">
        <v>44992</v>
      </c>
      <c r="D1230" s="5">
        <v>44997</v>
      </c>
      <c r="E1230" s="9">
        <f t="shared" si="19"/>
        <v>2023</v>
      </c>
      <c r="F1230" s="4" t="s">
        <v>17</v>
      </c>
      <c r="G1230" s="4" t="s">
        <v>3728</v>
      </c>
      <c r="H1230" s="4" t="s">
        <v>3729</v>
      </c>
      <c r="I1230" s="4" t="s">
        <v>20</v>
      </c>
      <c r="J1230" s="4" t="s">
        <v>52</v>
      </c>
      <c r="K1230" s="4" t="s">
        <v>53</v>
      </c>
      <c r="L1230" s="4" t="s">
        <v>29</v>
      </c>
      <c r="M1230" s="4" t="s">
        <v>30</v>
      </c>
      <c r="N1230" s="4">
        <v>255.52</v>
      </c>
      <c r="O1230" s="4">
        <v>3</v>
      </c>
      <c r="P1230" s="4">
        <v>0</v>
      </c>
      <c r="Q1230" s="4">
        <v>51.12</v>
      </c>
    </row>
    <row r="1231" spans="1:17" s="4" customFormat="1" ht="12" x14ac:dyDescent="0.3">
      <c r="A1231" s="4">
        <v>1230</v>
      </c>
      <c r="B1231" s="4" t="s">
        <v>3730</v>
      </c>
      <c r="C1231" s="5">
        <v>45560</v>
      </c>
      <c r="D1231" s="5">
        <v>45567</v>
      </c>
      <c r="E1231" s="9">
        <f t="shared" si="19"/>
        <v>2024</v>
      </c>
      <c r="F1231" s="4" t="s">
        <v>59</v>
      </c>
      <c r="G1231" s="4" t="s">
        <v>3731</v>
      </c>
      <c r="H1231" s="4" t="s">
        <v>3732</v>
      </c>
      <c r="I1231" s="4" t="s">
        <v>28</v>
      </c>
      <c r="J1231" s="4" t="s">
        <v>52</v>
      </c>
      <c r="K1231" s="4" t="s">
        <v>53</v>
      </c>
      <c r="L1231" s="4" t="s">
        <v>22</v>
      </c>
      <c r="M1231" s="4" t="s">
        <v>134</v>
      </c>
      <c r="N1231" s="4">
        <v>1335.52</v>
      </c>
      <c r="O1231" s="4">
        <v>10</v>
      </c>
      <c r="P1231" s="4">
        <v>0.2</v>
      </c>
      <c r="Q1231" s="4">
        <v>99.98</v>
      </c>
    </row>
    <row r="1232" spans="1:17" s="4" customFormat="1" ht="12" x14ac:dyDescent="0.3">
      <c r="A1232" s="4">
        <v>1231</v>
      </c>
      <c r="B1232" s="4" t="s">
        <v>3733</v>
      </c>
      <c r="C1232" s="5">
        <v>45256</v>
      </c>
      <c r="D1232" s="5">
        <v>45259</v>
      </c>
      <c r="E1232" s="9">
        <f t="shared" si="19"/>
        <v>2023</v>
      </c>
      <c r="F1232" s="4" t="s">
        <v>59</v>
      </c>
      <c r="G1232" s="4" t="s">
        <v>3734</v>
      </c>
      <c r="H1232" s="4" t="s">
        <v>3735</v>
      </c>
      <c r="I1232" s="4" t="s">
        <v>67</v>
      </c>
      <c r="J1232" s="4" t="s">
        <v>111</v>
      </c>
      <c r="K1232" s="4" t="s">
        <v>111</v>
      </c>
      <c r="L1232" s="4" t="s">
        <v>22</v>
      </c>
      <c r="M1232" s="4" t="s">
        <v>75</v>
      </c>
      <c r="N1232" s="4">
        <v>917.62</v>
      </c>
      <c r="O1232" s="4">
        <v>4</v>
      </c>
      <c r="P1232" s="4">
        <v>0.1</v>
      </c>
      <c r="Q1232" s="4">
        <v>26.58</v>
      </c>
    </row>
    <row r="1233" spans="1:17" s="4" customFormat="1" ht="12" x14ac:dyDescent="0.3">
      <c r="A1233" s="4">
        <v>1232</v>
      </c>
      <c r="B1233" s="4" t="s">
        <v>3736</v>
      </c>
      <c r="C1233" s="5">
        <v>45157</v>
      </c>
      <c r="D1233" s="5">
        <v>45159</v>
      </c>
      <c r="E1233" s="9">
        <f t="shared" si="19"/>
        <v>2023</v>
      </c>
      <c r="F1233" s="4" t="s">
        <v>17</v>
      </c>
      <c r="G1233" s="4" t="s">
        <v>3737</v>
      </c>
      <c r="H1233" s="4" t="s">
        <v>3738</v>
      </c>
      <c r="I1233" s="4" t="s">
        <v>20</v>
      </c>
      <c r="J1233" s="4" t="s">
        <v>106</v>
      </c>
      <c r="K1233" s="4" t="s">
        <v>106</v>
      </c>
      <c r="L1233" s="4" t="s">
        <v>22</v>
      </c>
      <c r="M1233" s="4" t="s">
        <v>75</v>
      </c>
      <c r="N1233" s="4">
        <v>829.58</v>
      </c>
      <c r="O1233" s="4">
        <v>1</v>
      </c>
      <c r="P1233" s="4">
        <v>0.1</v>
      </c>
      <c r="Q1233" s="4">
        <v>205.68</v>
      </c>
    </row>
    <row r="1234" spans="1:17" s="4" customFormat="1" ht="12" x14ac:dyDescent="0.3">
      <c r="A1234" s="4">
        <v>1233</v>
      </c>
      <c r="B1234" s="4" t="s">
        <v>3739</v>
      </c>
      <c r="C1234" s="5">
        <v>45158</v>
      </c>
      <c r="D1234" s="5">
        <v>45164</v>
      </c>
      <c r="E1234" s="9">
        <f t="shared" si="19"/>
        <v>2023</v>
      </c>
      <c r="F1234" s="4" t="s">
        <v>17</v>
      </c>
      <c r="G1234" s="4" t="s">
        <v>3740</v>
      </c>
      <c r="H1234" s="4" t="s">
        <v>3741</v>
      </c>
      <c r="I1234" s="4" t="s">
        <v>67</v>
      </c>
      <c r="J1234" s="4" t="s">
        <v>42</v>
      </c>
      <c r="K1234" s="4" t="s">
        <v>43</v>
      </c>
      <c r="L1234" s="4" t="s">
        <v>29</v>
      </c>
      <c r="M1234" s="4" t="s">
        <v>48</v>
      </c>
      <c r="N1234" s="4">
        <v>700.49</v>
      </c>
      <c r="O1234" s="4">
        <v>9</v>
      </c>
      <c r="P1234" s="4">
        <v>0.15</v>
      </c>
      <c r="Q1234" s="4">
        <v>48.68</v>
      </c>
    </row>
    <row r="1235" spans="1:17" s="4" customFormat="1" ht="12" x14ac:dyDescent="0.3">
      <c r="A1235" s="4">
        <v>1234</v>
      </c>
      <c r="B1235" s="4" t="s">
        <v>3742</v>
      </c>
      <c r="C1235" s="5">
        <v>45528</v>
      </c>
      <c r="D1235" s="5">
        <v>45535</v>
      </c>
      <c r="E1235" s="9">
        <f t="shared" si="19"/>
        <v>2024</v>
      </c>
      <c r="F1235" s="4" t="s">
        <v>39</v>
      </c>
      <c r="G1235" s="4" t="s">
        <v>3743</v>
      </c>
      <c r="H1235" s="4" t="s">
        <v>3744</v>
      </c>
      <c r="I1235" s="4" t="s">
        <v>20</v>
      </c>
      <c r="J1235" s="4" t="s">
        <v>42</v>
      </c>
      <c r="K1235" s="4" t="s">
        <v>43</v>
      </c>
      <c r="L1235" s="4" t="s">
        <v>36</v>
      </c>
      <c r="M1235" s="4" t="s">
        <v>71</v>
      </c>
      <c r="N1235" s="4">
        <v>715.17</v>
      </c>
      <c r="O1235" s="4">
        <v>3</v>
      </c>
      <c r="P1235" s="4">
        <v>0.15</v>
      </c>
      <c r="Q1235" s="4">
        <v>4.0999999999999996</v>
      </c>
    </row>
    <row r="1236" spans="1:17" s="4" customFormat="1" ht="12" x14ac:dyDescent="0.3">
      <c r="A1236" s="4">
        <v>1235</v>
      </c>
      <c r="B1236" s="4" t="s">
        <v>3745</v>
      </c>
      <c r="C1236" s="5">
        <v>45273</v>
      </c>
      <c r="D1236" s="5">
        <v>45280</v>
      </c>
      <c r="E1236" s="9">
        <f t="shared" si="19"/>
        <v>2023</v>
      </c>
      <c r="F1236" s="4" t="s">
        <v>25</v>
      </c>
      <c r="G1236" s="4" t="s">
        <v>3746</v>
      </c>
      <c r="H1236" s="4" t="s">
        <v>3747</v>
      </c>
      <c r="I1236" s="4" t="s">
        <v>20</v>
      </c>
      <c r="J1236" s="4" t="s">
        <v>79</v>
      </c>
      <c r="K1236" s="4" t="s">
        <v>80</v>
      </c>
      <c r="L1236" s="4" t="s">
        <v>36</v>
      </c>
      <c r="M1236" s="4" t="s">
        <v>118</v>
      </c>
      <c r="N1236" s="4">
        <v>880.87</v>
      </c>
      <c r="O1236" s="4">
        <v>5</v>
      </c>
      <c r="P1236" s="4">
        <v>0.1</v>
      </c>
      <c r="Q1236" s="4">
        <v>46.62</v>
      </c>
    </row>
    <row r="1237" spans="1:17" s="4" customFormat="1" ht="12" x14ac:dyDescent="0.3">
      <c r="A1237" s="4">
        <v>1236</v>
      </c>
      <c r="B1237" s="4" t="s">
        <v>3748</v>
      </c>
      <c r="C1237" s="5">
        <v>45527</v>
      </c>
      <c r="D1237" s="5">
        <v>45530</v>
      </c>
      <c r="E1237" s="9">
        <f t="shared" si="19"/>
        <v>2024</v>
      </c>
      <c r="F1237" s="4" t="s">
        <v>25</v>
      </c>
      <c r="G1237" s="4" t="s">
        <v>3749</v>
      </c>
      <c r="H1237" s="4" t="s">
        <v>3750</v>
      </c>
      <c r="I1237" s="4" t="s">
        <v>28</v>
      </c>
      <c r="J1237" s="4" t="s">
        <v>52</v>
      </c>
      <c r="K1237" s="4" t="s">
        <v>53</v>
      </c>
      <c r="L1237" s="4" t="s">
        <v>29</v>
      </c>
      <c r="M1237" s="4" t="s">
        <v>107</v>
      </c>
      <c r="N1237" s="4">
        <v>83.44</v>
      </c>
      <c r="O1237" s="4">
        <v>4</v>
      </c>
      <c r="P1237" s="4">
        <v>0.2</v>
      </c>
      <c r="Q1237" s="4">
        <v>2.6</v>
      </c>
    </row>
    <row r="1238" spans="1:17" s="4" customFormat="1" ht="12" x14ac:dyDescent="0.3">
      <c r="A1238" s="4">
        <v>1237</v>
      </c>
      <c r="B1238" s="4" t="s">
        <v>3751</v>
      </c>
      <c r="C1238" s="5">
        <v>44650</v>
      </c>
      <c r="D1238" s="5">
        <v>44655</v>
      </c>
      <c r="E1238" s="9">
        <f t="shared" si="19"/>
        <v>2022</v>
      </c>
      <c r="F1238" s="4" t="s">
        <v>25</v>
      </c>
      <c r="G1238" s="4" t="s">
        <v>3752</v>
      </c>
      <c r="H1238" s="4" t="s">
        <v>3753</v>
      </c>
      <c r="I1238" s="4" t="s">
        <v>67</v>
      </c>
      <c r="J1238" s="4" t="s">
        <v>52</v>
      </c>
      <c r="K1238" s="4" t="s">
        <v>53</v>
      </c>
      <c r="L1238" s="4" t="s">
        <v>29</v>
      </c>
      <c r="M1238" s="4" t="s">
        <v>48</v>
      </c>
      <c r="N1238" s="4">
        <v>127.56</v>
      </c>
      <c r="O1238" s="4">
        <v>7</v>
      </c>
      <c r="P1238" s="4">
        <v>0.15</v>
      </c>
      <c r="Q1238" s="4">
        <v>-0.44</v>
      </c>
    </row>
    <row r="1239" spans="1:17" s="4" customFormat="1" ht="12" x14ac:dyDescent="0.3">
      <c r="A1239" s="4">
        <v>1238</v>
      </c>
      <c r="B1239" s="4" t="s">
        <v>3754</v>
      </c>
      <c r="C1239" s="5">
        <v>44557</v>
      </c>
      <c r="D1239" s="5">
        <v>44558</v>
      </c>
      <c r="E1239" s="9">
        <f t="shared" si="19"/>
        <v>2021</v>
      </c>
      <c r="F1239" s="4" t="s">
        <v>39</v>
      </c>
      <c r="G1239" s="4" t="s">
        <v>3755</v>
      </c>
      <c r="H1239" s="4" t="s">
        <v>3756</v>
      </c>
      <c r="I1239" s="4" t="s">
        <v>20</v>
      </c>
      <c r="J1239" s="4" t="s">
        <v>34</v>
      </c>
      <c r="K1239" s="4" t="s">
        <v>35</v>
      </c>
      <c r="L1239" s="4" t="s">
        <v>36</v>
      </c>
      <c r="M1239" s="4" t="s">
        <v>37</v>
      </c>
      <c r="N1239" s="4">
        <v>650.78</v>
      </c>
      <c r="O1239" s="4">
        <v>6</v>
      </c>
      <c r="P1239" s="4">
        <v>0.1</v>
      </c>
      <c r="Q1239" s="4">
        <v>98.54</v>
      </c>
    </row>
    <row r="1240" spans="1:17" s="4" customFormat="1" ht="12" x14ac:dyDescent="0.3">
      <c r="A1240" s="4">
        <v>1239</v>
      </c>
      <c r="B1240" s="4" t="s">
        <v>3757</v>
      </c>
      <c r="C1240" s="5">
        <v>45234</v>
      </c>
      <c r="D1240" s="5">
        <v>45236</v>
      </c>
      <c r="E1240" s="9">
        <f t="shared" si="19"/>
        <v>2023</v>
      </c>
      <c r="F1240" s="4" t="s">
        <v>17</v>
      </c>
      <c r="G1240" s="4" t="s">
        <v>3758</v>
      </c>
      <c r="H1240" s="4" t="s">
        <v>3759</v>
      </c>
      <c r="I1240" s="4" t="s">
        <v>67</v>
      </c>
      <c r="J1240" s="4" t="s">
        <v>62</v>
      </c>
      <c r="K1240" s="4" t="s">
        <v>63</v>
      </c>
      <c r="L1240" s="4" t="s">
        <v>29</v>
      </c>
      <c r="M1240" s="4" t="s">
        <v>30</v>
      </c>
      <c r="N1240" s="4">
        <v>632.04999999999995</v>
      </c>
      <c r="O1240" s="4">
        <v>10</v>
      </c>
      <c r="P1240" s="4">
        <v>0.1</v>
      </c>
      <c r="Q1240" s="4">
        <v>129.47999999999999</v>
      </c>
    </row>
    <row r="1241" spans="1:17" s="4" customFormat="1" ht="12" x14ac:dyDescent="0.3">
      <c r="A1241" s="4">
        <v>1240</v>
      </c>
      <c r="B1241" s="4" t="s">
        <v>3760</v>
      </c>
      <c r="C1241" s="5">
        <v>44900</v>
      </c>
      <c r="D1241" s="5">
        <v>44906</v>
      </c>
      <c r="E1241" s="9">
        <f t="shared" si="19"/>
        <v>2022</v>
      </c>
      <c r="F1241" s="4" t="s">
        <v>59</v>
      </c>
      <c r="G1241" s="4" t="s">
        <v>3761</v>
      </c>
      <c r="H1241" s="4" t="s">
        <v>3762</v>
      </c>
      <c r="I1241" s="4" t="s">
        <v>20</v>
      </c>
      <c r="J1241" s="4" t="s">
        <v>52</v>
      </c>
      <c r="K1241" s="4" t="s">
        <v>53</v>
      </c>
      <c r="L1241" s="4" t="s">
        <v>29</v>
      </c>
      <c r="M1241" s="4" t="s">
        <v>30</v>
      </c>
      <c r="N1241" s="4">
        <v>540.44000000000005</v>
      </c>
      <c r="O1241" s="4">
        <v>4</v>
      </c>
      <c r="P1241" s="4">
        <v>0</v>
      </c>
      <c r="Q1241" s="4">
        <v>157.44</v>
      </c>
    </row>
    <row r="1242" spans="1:17" s="4" customFormat="1" ht="12" x14ac:dyDescent="0.3">
      <c r="A1242" s="4">
        <v>1241</v>
      </c>
      <c r="B1242" s="4" t="s">
        <v>3763</v>
      </c>
      <c r="C1242" s="5">
        <v>44945</v>
      </c>
      <c r="D1242" s="5">
        <v>44951</v>
      </c>
      <c r="E1242" s="9">
        <f t="shared" si="19"/>
        <v>2023</v>
      </c>
      <c r="F1242" s="4" t="s">
        <v>17</v>
      </c>
      <c r="G1242" s="4" t="s">
        <v>3764</v>
      </c>
      <c r="H1242" s="4" t="s">
        <v>3765</v>
      </c>
      <c r="I1242" s="4" t="s">
        <v>67</v>
      </c>
      <c r="J1242" s="4" t="s">
        <v>111</v>
      </c>
      <c r="K1242" s="4" t="s">
        <v>111</v>
      </c>
      <c r="L1242" s="4" t="s">
        <v>22</v>
      </c>
      <c r="M1242" s="4" t="s">
        <v>23</v>
      </c>
      <c r="N1242" s="4">
        <v>1422.77</v>
      </c>
      <c r="O1242" s="4">
        <v>2</v>
      </c>
      <c r="P1242" s="4">
        <v>0.15</v>
      </c>
      <c r="Q1242" s="4">
        <v>32.729999999999997</v>
      </c>
    </row>
    <row r="1243" spans="1:17" s="4" customFormat="1" ht="12" x14ac:dyDescent="0.3">
      <c r="A1243" s="4">
        <v>1242</v>
      </c>
      <c r="B1243" s="4" t="s">
        <v>3766</v>
      </c>
      <c r="C1243" s="5">
        <v>44676</v>
      </c>
      <c r="D1243" s="5">
        <v>44678</v>
      </c>
      <c r="E1243" s="9">
        <f t="shared" si="19"/>
        <v>2022</v>
      </c>
      <c r="F1243" s="4" t="s">
        <v>25</v>
      </c>
      <c r="G1243" s="4" t="s">
        <v>3767</v>
      </c>
      <c r="H1243" s="4" t="s">
        <v>3768</v>
      </c>
      <c r="I1243" s="4" t="s">
        <v>67</v>
      </c>
      <c r="J1243" s="4" t="s">
        <v>42</v>
      </c>
      <c r="K1243" s="4" t="s">
        <v>43</v>
      </c>
      <c r="L1243" s="4" t="s">
        <v>36</v>
      </c>
      <c r="M1243" s="4" t="s">
        <v>118</v>
      </c>
      <c r="N1243" s="4">
        <v>537.04</v>
      </c>
      <c r="O1243" s="4">
        <v>10</v>
      </c>
      <c r="P1243" s="4">
        <v>0.1</v>
      </c>
      <c r="Q1243" s="4">
        <v>97.98</v>
      </c>
    </row>
    <row r="1244" spans="1:17" s="4" customFormat="1" ht="12" x14ac:dyDescent="0.3">
      <c r="A1244" s="4">
        <v>1243</v>
      </c>
      <c r="B1244" s="4" t="s">
        <v>3769</v>
      </c>
      <c r="C1244" s="5">
        <v>45355</v>
      </c>
      <c r="D1244" s="5">
        <v>45356</v>
      </c>
      <c r="E1244" s="9">
        <f t="shared" si="19"/>
        <v>2024</v>
      </c>
      <c r="F1244" s="4" t="s">
        <v>39</v>
      </c>
      <c r="G1244" s="4" t="s">
        <v>3770</v>
      </c>
      <c r="H1244" s="4" t="s">
        <v>3771</v>
      </c>
      <c r="I1244" s="4" t="s">
        <v>20</v>
      </c>
      <c r="J1244" s="4" t="s">
        <v>47</v>
      </c>
      <c r="K1244" s="4" t="s">
        <v>47</v>
      </c>
      <c r="L1244" s="4" t="s">
        <v>36</v>
      </c>
      <c r="M1244" s="4" t="s">
        <v>37</v>
      </c>
      <c r="N1244" s="4">
        <v>581.23</v>
      </c>
      <c r="O1244" s="4">
        <v>9</v>
      </c>
      <c r="P1244" s="4">
        <v>0.15</v>
      </c>
      <c r="Q1244" s="4">
        <v>136.56</v>
      </c>
    </row>
    <row r="1245" spans="1:17" s="4" customFormat="1" ht="12" x14ac:dyDescent="0.3">
      <c r="A1245" s="4">
        <v>1244</v>
      </c>
      <c r="B1245" s="4" t="s">
        <v>3772</v>
      </c>
      <c r="C1245" s="5">
        <v>45775</v>
      </c>
      <c r="D1245" s="5">
        <v>45781</v>
      </c>
      <c r="E1245" s="9">
        <f t="shared" si="19"/>
        <v>2025</v>
      </c>
      <c r="F1245" s="4" t="s">
        <v>59</v>
      </c>
      <c r="G1245" s="4" t="s">
        <v>3773</v>
      </c>
      <c r="H1245" s="4" t="s">
        <v>3774</v>
      </c>
      <c r="I1245" s="4" t="s">
        <v>67</v>
      </c>
      <c r="J1245" s="4" t="s">
        <v>79</v>
      </c>
      <c r="K1245" s="4" t="s">
        <v>80</v>
      </c>
      <c r="L1245" s="4" t="s">
        <v>36</v>
      </c>
      <c r="M1245" s="4" t="s">
        <v>37</v>
      </c>
      <c r="N1245" s="4">
        <v>1179.3499999999999</v>
      </c>
      <c r="O1245" s="4">
        <v>2</v>
      </c>
      <c r="P1245" s="4">
        <v>0.15</v>
      </c>
      <c r="Q1245" s="4">
        <v>279.61</v>
      </c>
    </row>
    <row r="1246" spans="1:17" s="4" customFormat="1" ht="12" x14ac:dyDescent="0.3">
      <c r="A1246" s="4">
        <v>1245</v>
      </c>
      <c r="B1246" s="4" t="s">
        <v>3775</v>
      </c>
      <c r="C1246" s="5">
        <v>45819</v>
      </c>
      <c r="D1246" s="5">
        <v>45823</v>
      </c>
      <c r="E1246" s="9">
        <f t="shared" si="19"/>
        <v>2025</v>
      </c>
      <c r="F1246" s="4" t="s">
        <v>25</v>
      </c>
      <c r="G1246" s="4" t="s">
        <v>3776</v>
      </c>
      <c r="H1246" s="4" t="s">
        <v>3777</v>
      </c>
      <c r="I1246" s="4" t="s">
        <v>67</v>
      </c>
      <c r="J1246" s="4" t="s">
        <v>42</v>
      </c>
      <c r="K1246" s="4" t="s">
        <v>43</v>
      </c>
      <c r="L1246" s="4" t="s">
        <v>29</v>
      </c>
      <c r="M1246" s="4" t="s">
        <v>30</v>
      </c>
      <c r="N1246" s="4">
        <v>235.22</v>
      </c>
      <c r="O1246" s="4">
        <v>3</v>
      </c>
      <c r="P1246" s="4">
        <v>0.2</v>
      </c>
      <c r="Q1246" s="4">
        <v>17.27</v>
      </c>
    </row>
    <row r="1247" spans="1:17" s="4" customFormat="1" ht="12" x14ac:dyDescent="0.3">
      <c r="A1247" s="4">
        <v>1246</v>
      </c>
      <c r="B1247" s="4" t="s">
        <v>3778</v>
      </c>
      <c r="C1247" s="5">
        <v>45251</v>
      </c>
      <c r="D1247" s="5">
        <v>45255</v>
      </c>
      <c r="E1247" s="9">
        <f t="shared" si="19"/>
        <v>2023</v>
      </c>
      <c r="F1247" s="4" t="s">
        <v>17</v>
      </c>
      <c r="G1247" s="4" t="s">
        <v>3779</v>
      </c>
      <c r="H1247" s="4" t="s">
        <v>3780</v>
      </c>
      <c r="I1247" s="4" t="s">
        <v>28</v>
      </c>
      <c r="J1247" s="4" t="s">
        <v>21</v>
      </c>
      <c r="K1247" s="4" t="s">
        <v>26647</v>
      </c>
      <c r="L1247" s="4" t="s">
        <v>22</v>
      </c>
      <c r="M1247" s="4" t="s">
        <v>134</v>
      </c>
      <c r="N1247" s="4">
        <v>1248.93</v>
      </c>
      <c r="O1247" s="4">
        <v>9</v>
      </c>
      <c r="P1247" s="4">
        <v>0.2</v>
      </c>
      <c r="Q1247" s="4">
        <v>-16.11</v>
      </c>
    </row>
    <row r="1248" spans="1:17" s="4" customFormat="1" ht="12" x14ac:dyDescent="0.3">
      <c r="A1248" s="4">
        <v>1247</v>
      </c>
      <c r="B1248" s="4" t="s">
        <v>3781</v>
      </c>
      <c r="C1248" s="5">
        <v>45015</v>
      </c>
      <c r="D1248" s="5">
        <v>45017</v>
      </c>
      <c r="E1248" s="9">
        <f t="shared" si="19"/>
        <v>2023</v>
      </c>
      <c r="F1248" s="4" t="s">
        <v>59</v>
      </c>
      <c r="G1248" s="4" t="s">
        <v>3782</v>
      </c>
      <c r="H1248" s="4" t="s">
        <v>3783</v>
      </c>
      <c r="I1248" s="4" t="s">
        <v>67</v>
      </c>
      <c r="J1248" s="4" t="s">
        <v>47</v>
      </c>
      <c r="K1248" s="4" t="s">
        <v>47</v>
      </c>
      <c r="L1248" s="4" t="s">
        <v>22</v>
      </c>
      <c r="M1248" s="4" t="s">
        <v>23</v>
      </c>
      <c r="N1248" s="4">
        <v>1004.17</v>
      </c>
      <c r="O1248" s="4">
        <v>8</v>
      </c>
      <c r="P1248" s="4">
        <v>0</v>
      </c>
      <c r="Q1248" s="4">
        <v>266.60000000000002</v>
      </c>
    </row>
    <row r="1249" spans="1:17" s="4" customFormat="1" ht="12" x14ac:dyDescent="0.3">
      <c r="A1249" s="4">
        <v>1248</v>
      </c>
      <c r="B1249" s="4" t="s">
        <v>3784</v>
      </c>
      <c r="C1249" s="5">
        <v>45716</v>
      </c>
      <c r="D1249" s="5">
        <v>45720</v>
      </c>
      <c r="E1249" s="9">
        <f t="shared" si="19"/>
        <v>2025</v>
      </c>
      <c r="F1249" s="4" t="s">
        <v>17</v>
      </c>
      <c r="G1249" s="4" t="s">
        <v>3785</v>
      </c>
      <c r="H1249" s="4" t="s">
        <v>3786</v>
      </c>
      <c r="I1249" s="4" t="s">
        <v>20</v>
      </c>
      <c r="J1249" s="4" t="s">
        <v>106</v>
      </c>
      <c r="K1249" s="4" t="s">
        <v>106</v>
      </c>
      <c r="L1249" s="4" t="s">
        <v>36</v>
      </c>
      <c r="M1249" s="4" t="s">
        <v>71</v>
      </c>
      <c r="N1249" s="4">
        <v>797.76</v>
      </c>
      <c r="O1249" s="4">
        <v>5</v>
      </c>
      <c r="P1249" s="4">
        <v>0.2</v>
      </c>
      <c r="Q1249" s="4">
        <v>0.14000000000000001</v>
      </c>
    </row>
    <row r="1250" spans="1:17" s="4" customFormat="1" ht="12" x14ac:dyDescent="0.3">
      <c r="A1250" s="4">
        <v>1249</v>
      </c>
      <c r="B1250" s="4" t="s">
        <v>3787</v>
      </c>
      <c r="C1250" s="5">
        <v>45198</v>
      </c>
      <c r="D1250" s="5">
        <v>45200</v>
      </c>
      <c r="E1250" s="9">
        <f t="shared" si="19"/>
        <v>2023</v>
      </c>
      <c r="F1250" s="4" t="s">
        <v>59</v>
      </c>
      <c r="G1250" s="4" t="s">
        <v>3788</v>
      </c>
      <c r="H1250" s="4" t="s">
        <v>3789</v>
      </c>
      <c r="I1250" s="4" t="s">
        <v>28</v>
      </c>
      <c r="J1250" s="4" t="s">
        <v>79</v>
      </c>
      <c r="K1250" s="4" t="s">
        <v>80</v>
      </c>
      <c r="L1250" s="4" t="s">
        <v>36</v>
      </c>
      <c r="M1250" s="4" t="s">
        <v>37</v>
      </c>
      <c r="N1250" s="4">
        <v>1062.78</v>
      </c>
      <c r="O1250" s="4">
        <v>3</v>
      </c>
      <c r="P1250" s="4">
        <v>0.15</v>
      </c>
      <c r="Q1250" s="4">
        <v>48.3</v>
      </c>
    </row>
    <row r="1251" spans="1:17" s="4" customFormat="1" ht="12" x14ac:dyDescent="0.3">
      <c r="A1251" s="4">
        <v>1250</v>
      </c>
      <c r="B1251" s="4" t="s">
        <v>3790</v>
      </c>
      <c r="C1251" s="5">
        <v>45541</v>
      </c>
      <c r="D1251" s="5">
        <v>45542</v>
      </c>
      <c r="E1251" s="9">
        <f t="shared" si="19"/>
        <v>2024</v>
      </c>
      <c r="F1251" s="4" t="s">
        <v>59</v>
      </c>
      <c r="G1251" s="4" t="s">
        <v>3791</v>
      </c>
      <c r="H1251" s="4" t="s">
        <v>3792</v>
      </c>
      <c r="I1251" s="4" t="s">
        <v>28</v>
      </c>
      <c r="J1251" s="4" t="s">
        <v>145</v>
      </c>
      <c r="K1251" s="4" t="s">
        <v>80</v>
      </c>
      <c r="L1251" s="4" t="s">
        <v>29</v>
      </c>
      <c r="M1251" s="4" t="s">
        <v>90</v>
      </c>
      <c r="N1251" s="4">
        <v>1027.6300000000001</v>
      </c>
      <c r="O1251" s="4">
        <v>10</v>
      </c>
      <c r="P1251" s="4">
        <v>0.1</v>
      </c>
      <c r="Q1251" s="4">
        <v>131.68</v>
      </c>
    </row>
    <row r="1252" spans="1:17" s="4" customFormat="1" ht="12" x14ac:dyDescent="0.3">
      <c r="A1252" s="4">
        <v>1251</v>
      </c>
      <c r="B1252" s="4" t="s">
        <v>3793</v>
      </c>
      <c r="C1252" s="5">
        <v>44927</v>
      </c>
      <c r="D1252" s="5">
        <v>44932</v>
      </c>
      <c r="E1252" s="9">
        <f t="shared" si="19"/>
        <v>2023</v>
      </c>
      <c r="F1252" s="4" t="s">
        <v>17</v>
      </c>
      <c r="G1252" s="4" t="s">
        <v>3794</v>
      </c>
      <c r="H1252" s="4" t="s">
        <v>3795</v>
      </c>
      <c r="I1252" s="4" t="s">
        <v>28</v>
      </c>
      <c r="J1252" s="4" t="s">
        <v>34</v>
      </c>
      <c r="K1252" s="4" t="s">
        <v>35</v>
      </c>
      <c r="L1252" s="4" t="s">
        <v>29</v>
      </c>
      <c r="M1252" s="4" t="s">
        <v>48</v>
      </c>
      <c r="N1252" s="4">
        <v>1172.19</v>
      </c>
      <c r="O1252" s="4">
        <v>7</v>
      </c>
      <c r="P1252" s="4">
        <v>0.1</v>
      </c>
      <c r="Q1252" s="4">
        <v>101.24</v>
      </c>
    </row>
    <row r="1253" spans="1:17" s="4" customFormat="1" ht="12" x14ac:dyDescent="0.3">
      <c r="A1253" s="4">
        <v>1252</v>
      </c>
      <c r="B1253" s="4" t="s">
        <v>3796</v>
      </c>
      <c r="C1253" s="5">
        <v>45186</v>
      </c>
      <c r="D1253" s="5">
        <v>45193</v>
      </c>
      <c r="E1253" s="9">
        <f t="shared" si="19"/>
        <v>2023</v>
      </c>
      <c r="F1253" s="4" t="s">
        <v>39</v>
      </c>
      <c r="G1253" s="4" t="s">
        <v>3797</v>
      </c>
      <c r="H1253" s="4" t="s">
        <v>3798</v>
      </c>
      <c r="I1253" s="4" t="s">
        <v>28</v>
      </c>
      <c r="J1253" s="4" t="s">
        <v>111</v>
      </c>
      <c r="K1253" s="4" t="s">
        <v>111</v>
      </c>
      <c r="L1253" s="4" t="s">
        <v>36</v>
      </c>
      <c r="M1253" s="4" t="s">
        <v>118</v>
      </c>
      <c r="N1253" s="4">
        <v>377.63</v>
      </c>
      <c r="O1253" s="4">
        <v>7</v>
      </c>
      <c r="P1253" s="4">
        <v>0.15</v>
      </c>
      <c r="Q1253" s="4">
        <v>82.13</v>
      </c>
    </row>
    <row r="1254" spans="1:17" s="4" customFormat="1" ht="12" x14ac:dyDescent="0.3">
      <c r="A1254" s="4">
        <v>1253</v>
      </c>
      <c r="B1254" s="4" t="s">
        <v>3799</v>
      </c>
      <c r="C1254" s="5">
        <v>44666</v>
      </c>
      <c r="D1254" s="5">
        <v>44669</v>
      </c>
      <c r="E1254" s="9">
        <f t="shared" si="19"/>
        <v>2022</v>
      </c>
      <c r="F1254" s="4" t="s">
        <v>39</v>
      </c>
      <c r="G1254" s="4" t="s">
        <v>3800</v>
      </c>
      <c r="H1254" s="4" t="s">
        <v>3801</v>
      </c>
      <c r="I1254" s="4" t="s">
        <v>20</v>
      </c>
      <c r="J1254" s="4" t="s">
        <v>21</v>
      </c>
      <c r="K1254" s="4" t="s">
        <v>26647</v>
      </c>
      <c r="L1254" s="4" t="s">
        <v>29</v>
      </c>
      <c r="M1254" s="4" t="s">
        <v>30</v>
      </c>
      <c r="N1254" s="4">
        <v>270.14</v>
      </c>
      <c r="O1254" s="4">
        <v>4</v>
      </c>
      <c r="P1254" s="4">
        <v>0.1</v>
      </c>
      <c r="Q1254" s="4">
        <v>52.75</v>
      </c>
    </row>
    <row r="1255" spans="1:17" s="4" customFormat="1" ht="12" x14ac:dyDescent="0.3">
      <c r="A1255" s="4">
        <v>1254</v>
      </c>
      <c r="B1255" s="4" t="s">
        <v>3802</v>
      </c>
      <c r="C1255" s="5">
        <v>45850</v>
      </c>
      <c r="D1255" s="5">
        <v>45855</v>
      </c>
      <c r="E1255" s="9">
        <f t="shared" si="19"/>
        <v>2025</v>
      </c>
      <c r="F1255" s="4" t="s">
        <v>25</v>
      </c>
      <c r="G1255" s="4" t="s">
        <v>3803</v>
      </c>
      <c r="H1255" s="4" t="s">
        <v>3804</v>
      </c>
      <c r="I1255" s="4" t="s">
        <v>67</v>
      </c>
      <c r="J1255" s="4" t="s">
        <v>47</v>
      </c>
      <c r="K1255" s="4" t="s">
        <v>47</v>
      </c>
      <c r="L1255" s="4" t="s">
        <v>29</v>
      </c>
      <c r="M1255" s="4" t="s">
        <v>90</v>
      </c>
      <c r="N1255" s="4">
        <v>1408.54</v>
      </c>
      <c r="O1255" s="4">
        <v>9</v>
      </c>
      <c r="P1255" s="4">
        <v>0.2</v>
      </c>
      <c r="Q1255" s="4">
        <v>51.21</v>
      </c>
    </row>
    <row r="1256" spans="1:17" s="4" customFormat="1" ht="12" x14ac:dyDescent="0.3">
      <c r="A1256" s="4">
        <v>1255</v>
      </c>
      <c r="B1256" s="4" t="s">
        <v>3805</v>
      </c>
      <c r="C1256" s="5">
        <v>45527</v>
      </c>
      <c r="D1256" s="5">
        <v>45532</v>
      </c>
      <c r="E1256" s="9">
        <f t="shared" si="19"/>
        <v>2024</v>
      </c>
      <c r="F1256" s="4" t="s">
        <v>39</v>
      </c>
      <c r="G1256" s="4" t="s">
        <v>3806</v>
      </c>
      <c r="H1256" s="4" t="s">
        <v>3807</v>
      </c>
      <c r="I1256" s="4" t="s">
        <v>20</v>
      </c>
      <c r="J1256" s="4" t="s">
        <v>42</v>
      </c>
      <c r="K1256" s="4" t="s">
        <v>43</v>
      </c>
      <c r="L1256" s="4" t="s">
        <v>22</v>
      </c>
      <c r="M1256" s="4" t="s">
        <v>134</v>
      </c>
      <c r="N1256" s="4">
        <v>239.11</v>
      </c>
      <c r="O1256" s="4">
        <v>7</v>
      </c>
      <c r="P1256" s="4">
        <v>0.1</v>
      </c>
      <c r="Q1256" s="4">
        <v>18.18</v>
      </c>
    </row>
    <row r="1257" spans="1:17" s="4" customFormat="1" ht="12" x14ac:dyDescent="0.3">
      <c r="A1257" s="4">
        <v>1256</v>
      </c>
      <c r="B1257" s="4" t="s">
        <v>3808</v>
      </c>
      <c r="C1257" s="5">
        <v>45453</v>
      </c>
      <c r="D1257" s="5">
        <v>45455</v>
      </c>
      <c r="E1257" s="9">
        <f t="shared" si="19"/>
        <v>2024</v>
      </c>
      <c r="F1257" s="4" t="s">
        <v>39</v>
      </c>
      <c r="G1257" s="4" t="s">
        <v>3809</v>
      </c>
      <c r="H1257" s="4" t="s">
        <v>3810</v>
      </c>
      <c r="I1257" s="4" t="s">
        <v>28</v>
      </c>
      <c r="J1257" s="4" t="s">
        <v>106</v>
      </c>
      <c r="K1257" s="4" t="s">
        <v>106</v>
      </c>
      <c r="L1257" s="4" t="s">
        <v>22</v>
      </c>
      <c r="M1257" s="4" t="s">
        <v>75</v>
      </c>
      <c r="N1257" s="4">
        <v>55.21</v>
      </c>
      <c r="O1257" s="4">
        <v>6</v>
      </c>
      <c r="P1257" s="4">
        <v>0</v>
      </c>
      <c r="Q1257" s="4">
        <v>12.09</v>
      </c>
    </row>
    <row r="1258" spans="1:17" s="4" customFormat="1" ht="12" x14ac:dyDescent="0.3">
      <c r="A1258" s="4">
        <v>1257</v>
      </c>
      <c r="B1258" s="4" t="s">
        <v>3811</v>
      </c>
      <c r="C1258" s="5">
        <v>45654</v>
      </c>
      <c r="D1258" s="5">
        <v>45658</v>
      </c>
      <c r="E1258" s="9">
        <f t="shared" si="19"/>
        <v>2025</v>
      </c>
      <c r="F1258" s="4" t="s">
        <v>39</v>
      </c>
      <c r="G1258" s="4" t="s">
        <v>3812</v>
      </c>
      <c r="H1258" s="4" t="s">
        <v>3813</v>
      </c>
      <c r="I1258" s="4" t="s">
        <v>67</v>
      </c>
      <c r="J1258" s="4" t="s">
        <v>62</v>
      </c>
      <c r="K1258" s="4" t="s">
        <v>63</v>
      </c>
      <c r="L1258" s="4" t="s">
        <v>22</v>
      </c>
      <c r="M1258" s="4" t="s">
        <v>75</v>
      </c>
      <c r="N1258" s="4">
        <v>91.23</v>
      </c>
      <c r="O1258" s="4">
        <v>1</v>
      </c>
      <c r="P1258" s="4">
        <v>0</v>
      </c>
      <c r="Q1258" s="4">
        <v>5.74</v>
      </c>
    </row>
    <row r="1259" spans="1:17" s="4" customFormat="1" ht="12" x14ac:dyDescent="0.3">
      <c r="A1259" s="4">
        <v>1258</v>
      </c>
      <c r="B1259" s="4" t="s">
        <v>3814</v>
      </c>
      <c r="C1259" s="5">
        <v>44733</v>
      </c>
      <c r="D1259" s="5">
        <v>44737</v>
      </c>
      <c r="E1259" s="9">
        <f t="shared" si="19"/>
        <v>2022</v>
      </c>
      <c r="F1259" s="4" t="s">
        <v>17</v>
      </c>
      <c r="G1259" s="4" t="s">
        <v>3815</v>
      </c>
      <c r="H1259" s="4" t="s">
        <v>3816</v>
      </c>
      <c r="I1259" s="4" t="s">
        <v>28</v>
      </c>
      <c r="J1259" s="4" t="s">
        <v>21</v>
      </c>
      <c r="K1259" s="4" t="s">
        <v>26647</v>
      </c>
      <c r="L1259" s="4" t="s">
        <v>36</v>
      </c>
      <c r="M1259" s="4" t="s">
        <v>118</v>
      </c>
      <c r="N1259" s="4">
        <v>871.51</v>
      </c>
      <c r="O1259" s="4">
        <v>1</v>
      </c>
      <c r="P1259" s="4">
        <v>0.1</v>
      </c>
      <c r="Q1259" s="4">
        <v>188.9</v>
      </c>
    </row>
    <row r="1260" spans="1:17" s="4" customFormat="1" ht="12" x14ac:dyDescent="0.3">
      <c r="A1260" s="4">
        <v>1259</v>
      </c>
      <c r="B1260" s="4" t="s">
        <v>3817</v>
      </c>
      <c r="C1260" s="5">
        <v>45836</v>
      </c>
      <c r="D1260" s="5">
        <v>45841</v>
      </c>
      <c r="E1260" s="9">
        <f t="shared" si="19"/>
        <v>2025</v>
      </c>
      <c r="F1260" s="4" t="s">
        <v>39</v>
      </c>
      <c r="G1260" s="4" t="s">
        <v>3818</v>
      </c>
      <c r="H1260" s="4" t="s">
        <v>3819</v>
      </c>
      <c r="I1260" s="4" t="s">
        <v>67</v>
      </c>
      <c r="J1260" s="4" t="s">
        <v>79</v>
      </c>
      <c r="K1260" s="4" t="s">
        <v>80</v>
      </c>
      <c r="L1260" s="4" t="s">
        <v>36</v>
      </c>
      <c r="M1260" s="4" t="s">
        <v>71</v>
      </c>
      <c r="N1260" s="4">
        <v>450.75</v>
      </c>
      <c r="O1260" s="4">
        <v>3</v>
      </c>
      <c r="P1260" s="4">
        <v>0.15</v>
      </c>
      <c r="Q1260" s="4">
        <v>71.69</v>
      </c>
    </row>
    <row r="1261" spans="1:17" s="4" customFormat="1" ht="12" x14ac:dyDescent="0.3">
      <c r="A1261" s="4">
        <v>1260</v>
      </c>
      <c r="B1261" s="4" t="s">
        <v>3820</v>
      </c>
      <c r="C1261" s="5">
        <v>45461</v>
      </c>
      <c r="D1261" s="5">
        <v>45464</v>
      </c>
      <c r="E1261" s="9">
        <f t="shared" si="19"/>
        <v>2024</v>
      </c>
      <c r="F1261" s="4" t="s">
        <v>17</v>
      </c>
      <c r="G1261" s="4" t="s">
        <v>3821</v>
      </c>
      <c r="H1261" s="4" t="s">
        <v>3822</v>
      </c>
      <c r="I1261" s="4" t="s">
        <v>28</v>
      </c>
      <c r="J1261" s="4" t="s">
        <v>111</v>
      </c>
      <c r="K1261" s="4" t="s">
        <v>111</v>
      </c>
      <c r="L1261" s="4" t="s">
        <v>36</v>
      </c>
      <c r="M1261" s="4" t="s">
        <v>138</v>
      </c>
      <c r="N1261" s="4">
        <v>1059.92</v>
      </c>
      <c r="O1261" s="4">
        <v>1</v>
      </c>
      <c r="P1261" s="4">
        <v>0</v>
      </c>
      <c r="Q1261" s="4">
        <v>164.04</v>
      </c>
    </row>
    <row r="1262" spans="1:17" s="4" customFormat="1" ht="12" x14ac:dyDescent="0.3">
      <c r="A1262" s="4">
        <v>1261</v>
      </c>
      <c r="B1262" s="4" t="s">
        <v>3823</v>
      </c>
      <c r="C1262" s="5">
        <v>45501</v>
      </c>
      <c r="D1262" s="5">
        <v>45505</v>
      </c>
      <c r="E1262" s="9">
        <f t="shared" si="19"/>
        <v>2024</v>
      </c>
      <c r="F1262" s="4" t="s">
        <v>25</v>
      </c>
      <c r="G1262" s="4" t="s">
        <v>3824</v>
      </c>
      <c r="H1262" s="4" t="s">
        <v>3825</v>
      </c>
      <c r="I1262" s="4" t="s">
        <v>28</v>
      </c>
      <c r="J1262" s="4" t="s">
        <v>34</v>
      </c>
      <c r="K1262" s="4" t="s">
        <v>35</v>
      </c>
      <c r="L1262" s="4" t="s">
        <v>22</v>
      </c>
      <c r="M1262" s="4" t="s">
        <v>75</v>
      </c>
      <c r="N1262" s="4">
        <v>1205.8900000000001</v>
      </c>
      <c r="O1262" s="4">
        <v>6</v>
      </c>
      <c r="P1262" s="4">
        <v>0.2</v>
      </c>
      <c r="Q1262" s="4">
        <v>157.44999999999999</v>
      </c>
    </row>
    <row r="1263" spans="1:17" s="4" customFormat="1" ht="12" x14ac:dyDescent="0.3">
      <c r="A1263" s="4">
        <v>1262</v>
      </c>
      <c r="B1263" s="4" t="s">
        <v>3826</v>
      </c>
      <c r="C1263" s="5">
        <v>45652</v>
      </c>
      <c r="D1263" s="5">
        <v>45658</v>
      </c>
      <c r="E1263" s="9">
        <f t="shared" si="19"/>
        <v>2025</v>
      </c>
      <c r="F1263" s="4" t="s">
        <v>39</v>
      </c>
      <c r="G1263" s="4" t="s">
        <v>3827</v>
      </c>
      <c r="H1263" s="4" t="s">
        <v>3828</v>
      </c>
      <c r="I1263" s="4" t="s">
        <v>20</v>
      </c>
      <c r="J1263" s="4" t="s">
        <v>21</v>
      </c>
      <c r="K1263" s="4" t="s">
        <v>26647</v>
      </c>
      <c r="L1263" s="4" t="s">
        <v>36</v>
      </c>
      <c r="M1263" s="4" t="s">
        <v>71</v>
      </c>
      <c r="N1263" s="4">
        <v>267.97000000000003</v>
      </c>
      <c r="O1263" s="4">
        <v>3</v>
      </c>
      <c r="P1263" s="4">
        <v>0.2</v>
      </c>
      <c r="Q1263" s="4">
        <v>20.82</v>
      </c>
    </row>
    <row r="1264" spans="1:17" s="4" customFormat="1" ht="12" x14ac:dyDescent="0.3">
      <c r="A1264" s="4">
        <v>1263</v>
      </c>
      <c r="B1264" s="4" t="s">
        <v>3829</v>
      </c>
      <c r="C1264" s="5">
        <v>44990</v>
      </c>
      <c r="D1264" s="5">
        <v>44995</v>
      </c>
      <c r="E1264" s="9">
        <f t="shared" si="19"/>
        <v>2023</v>
      </c>
      <c r="F1264" s="4" t="s">
        <v>17</v>
      </c>
      <c r="G1264" s="4" t="s">
        <v>3830</v>
      </c>
      <c r="H1264" s="4" t="s">
        <v>3831</v>
      </c>
      <c r="I1264" s="4" t="s">
        <v>67</v>
      </c>
      <c r="J1264" s="4" t="s">
        <v>145</v>
      </c>
      <c r="K1264" s="4" t="s">
        <v>80</v>
      </c>
      <c r="L1264" s="4" t="s">
        <v>29</v>
      </c>
      <c r="M1264" s="4" t="s">
        <v>48</v>
      </c>
      <c r="N1264" s="4">
        <v>209.4</v>
      </c>
      <c r="O1264" s="4">
        <v>8</v>
      </c>
      <c r="P1264" s="4">
        <v>0.1</v>
      </c>
      <c r="Q1264" s="4">
        <v>9.94</v>
      </c>
    </row>
    <row r="1265" spans="1:17" s="4" customFormat="1" ht="12" x14ac:dyDescent="0.3">
      <c r="A1265" s="4">
        <v>1264</v>
      </c>
      <c r="B1265" s="4" t="s">
        <v>3832</v>
      </c>
      <c r="C1265" s="5">
        <v>45014</v>
      </c>
      <c r="D1265" s="5">
        <v>45018</v>
      </c>
      <c r="E1265" s="9">
        <f t="shared" si="19"/>
        <v>2023</v>
      </c>
      <c r="F1265" s="4" t="s">
        <v>25</v>
      </c>
      <c r="G1265" s="4" t="s">
        <v>3833</v>
      </c>
      <c r="H1265" s="4" t="s">
        <v>3834</v>
      </c>
      <c r="I1265" s="4" t="s">
        <v>28</v>
      </c>
      <c r="J1265" s="4" t="s">
        <v>145</v>
      </c>
      <c r="K1265" s="4" t="s">
        <v>80</v>
      </c>
      <c r="L1265" s="4" t="s">
        <v>36</v>
      </c>
      <c r="M1265" s="4" t="s">
        <v>118</v>
      </c>
      <c r="N1265" s="4">
        <v>706.3</v>
      </c>
      <c r="O1265" s="4">
        <v>4</v>
      </c>
      <c r="P1265" s="4">
        <v>0</v>
      </c>
      <c r="Q1265" s="4">
        <v>148.91999999999999</v>
      </c>
    </row>
    <row r="1266" spans="1:17" s="4" customFormat="1" ht="12" x14ac:dyDescent="0.3">
      <c r="A1266" s="4">
        <v>1265</v>
      </c>
      <c r="B1266" s="4" t="s">
        <v>3835</v>
      </c>
      <c r="C1266" s="5">
        <v>44433</v>
      </c>
      <c r="D1266" s="5">
        <v>44437</v>
      </c>
      <c r="E1266" s="9">
        <f t="shared" si="19"/>
        <v>2021</v>
      </c>
      <c r="F1266" s="4" t="s">
        <v>39</v>
      </c>
      <c r="G1266" s="4" t="s">
        <v>3836</v>
      </c>
      <c r="H1266" s="4" t="s">
        <v>3837</v>
      </c>
      <c r="I1266" s="4" t="s">
        <v>28</v>
      </c>
      <c r="J1266" s="4" t="s">
        <v>62</v>
      </c>
      <c r="K1266" s="4" t="s">
        <v>63</v>
      </c>
      <c r="L1266" s="4" t="s">
        <v>22</v>
      </c>
      <c r="M1266" s="4" t="s">
        <v>54</v>
      </c>
      <c r="N1266" s="4">
        <v>1116.0899999999999</v>
      </c>
      <c r="O1266" s="4">
        <v>4</v>
      </c>
      <c r="P1266" s="4">
        <v>0.1</v>
      </c>
      <c r="Q1266" s="4">
        <v>204.09</v>
      </c>
    </row>
    <row r="1267" spans="1:17" s="4" customFormat="1" ht="12" x14ac:dyDescent="0.3">
      <c r="A1267" s="4">
        <v>1266</v>
      </c>
      <c r="B1267" s="4" t="s">
        <v>3838</v>
      </c>
      <c r="C1267" s="5">
        <v>45301</v>
      </c>
      <c r="D1267" s="5">
        <v>45305</v>
      </c>
      <c r="E1267" s="9">
        <f t="shared" si="19"/>
        <v>2024</v>
      </c>
      <c r="F1267" s="4" t="s">
        <v>39</v>
      </c>
      <c r="G1267" s="4" t="s">
        <v>3839</v>
      </c>
      <c r="H1267" s="4" t="s">
        <v>3840</v>
      </c>
      <c r="I1267" s="4" t="s">
        <v>20</v>
      </c>
      <c r="J1267" s="4" t="s">
        <v>106</v>
      </c>
      <c r="K1267" s="4" t="s">
        <v>106</v>
      </c>
      <c r="L1267" s="4" t="s">
        <v>22</v>
      </c>
      <c r="M1267" s="4" t="s">
        <v>54</v>
      </c>
      <c r="N1267" s="4">
        <v>788.24</v>
      </c>
      <c r="O1267" s="4">
        <v>8</v>
      </c>
      <c r="P1267" s="4">
        <v>0.2</v>
      </c>
      <c r="Q1267" s="4">
        <v>65.39</v>
      </c>
    </row>
    <row r="1268" spans="1:17" s="4" customFormat="1" ht="12" x14ac:dyDescent="0.3">
      <c r="A1268" s="4">
        <v>1267</v>
      </c>
      <c r="B1268" s="4" t="s">
        <v>3841</v>
      </c>
      <c r="C1268" s="5">
        <v>45718</v>
      </c>
      <c r="D1268" s="5">
        <v>45723</v>
      </c>
      <c r="E1268" s="9">
        <f t="shared" si="19"/>
        <v>2025</v>
      </c>
      <c r="F1268" s="4" t="s">
        <v>59</v>
      </c>
      <c r="G1268" s="4" t="s">
        <v>3842</v>
      </c>
      <c r="H1268" s="4" t="s">
        <v>3843</v>
      </c>
      <c r="I1268" s="4" t="s">
        <v>67</v>
      </c>
      <c r="J1268" s="4" t="s">
        <v>145</v>
      </c>
      <c r="K1268" s="4" t="s">
        <v>80</v>
      </c>
      <c r="L1268" s="4" t="s">
        <v>22</v>
      </c>
      <c r="M1268" s="4" t="s">
        <v>75</v>
      </c>
      <c r="N1268" s="4">
        <v>791.3</v>
      </c>
      <c r="O1268" s="4">
        <v>9</v>
      </c>
      <c r="P1268" s="4">
        <v>0</v>
      </c>
      <c r="Q1268" s="4">
        <v>183.62</v>
      </c>
    </row>
    <row r="1269" spans="1:17" s="4" customFormat="1" ht="12" x14ac:dyDescent="0.3">
      <c r="A1269" s="4">
        <v>1268</v>
      </c>
      <c r="B1269" s="4" t="s">
        <v>3844</v>
      </c>
      <c r="C1269" s="5">
        <v>44752</v>
      </c>
      <c r="D1269" s="5">
        <v>44756</v>
      </c>
      <c r="E1269" s="9">
        <f t="shared" si="19"/>
        <v>2022</v>
      </c>
      <c r="F1269" s="4" t="s">
        <v>39</v>
      </c>
      <c r="G1269" s="4" t="s">
        <v>3845</v>
      </c>
      <c r="H1269" s="4" t="s">
        <v>3846</v>
      </c>
      <c r="I1269" s="4" t="s">
        <v>67</v>
      </c>
      <c r="J1269" s="4" t="s">
        <v>21</v>
      </c>
      <c r="K1269" s="4" t="s">
        <v>26647</v>
      </c>
      <c r="L1269" s="4" t="s">
        <v>22</v>
      </c>
      <c r="M1269" s="4" t="s">
        <v>75</v>
      </c>
      <c r="N1269" s="4">
        <v>46.38</v>
      </c>
      <c r="O1269" s="4">
        <v>5</v>
      </c>
      <c r="P1269" s="4">
        <v>0</v>
      </c>
      <c r="Q1269" s="4">
        <v>7.03</v>
      </c>
    </row>
    <row r="1270" spans="1:17" s="4" customFormat="1" ht="12" x14ac:dyDescent="0.3">
      <c r="A1270" s="4">
        <v>1269</v>
      </c>
      <c r="B1270" s="4" t="s">
        <v>3847</v>
      </c>
      <c r="C1270" s="5">
        <v>44537</v>
      </c>
      <c r="D1270" s="5">
        <v>44541</v>
      </c>
      <c r="E1270" s="9">
        <f t="shared" si="19"/>
        <v>2021</v>
      </c>
      <c r="F1270" s="4" t="s">
        <v>25</v>
      </c>
      <c r="G1270" s="4" t="s">
        <v>3848</v>
      </c>
      <c r="H1270" s="4" t="s">
        <v>3849</v>
      </c>
      <c r="I1270" s="4" t="s">
        <v>20</v>
      </c>
      <c r="J1270" s="4" t="s">
        <v>21</v>
      </c>
      <c r="K1270" s="4" t="s">
        <v>26647</v>
      </c>
      <c r="L1270" s="4" t="s">
        <v>29</v>
      </c>
      <c r="M1270" s="4" t="s">
        <v>48</v>
      </c>
      <c r="N1270" s="4">
        <v>1305.94</v>
      </c>
      <c r="O1270" s="4">
        <v>2</v>
      </c>
      <c r="P1270" s="4">
        <v>0.15</v>
      </c>
      <c r="Q1270" s="4">
        <v>218.08</v>
      </c>
    </row>
    <row r="1271" spans="1:17" s="4" customFormat="1" ht="12" x14ac:dyDescent="0.3">
      <c r="A1271" s="4">
        <v>1270</v>
      </c>
      <c r="B1271" s="4" t="s">
        <v>3850</v>
      </c>
      <c r="C1271" s="5">
        <v>45245</v>
      </c>
      <c r="D1271" s="5">
        <v>45251</v>
      </c>
      <c r="E1271" s="9">
        <f t="shared" si="19"/>
        <v>2023</v>
      </c>
      <c r="F1271" s="4" t="s">
        <v>17</v>
      </c>
      <c r="G1271" s="4" t="s">
        <v>3851</v>
      </c>
      <c r="H1271" s="4" t="s">
        <v>3852</v>
      </c>
      <c r="I1271" s="4" t="s">
        <v>20</v>
      </c>
      <c r="J1271" s="4" t="s">
        <v>145</v>
      </c>
      <c r="K1271" s="4" t="s">
        <v>80</v>
      </c>
      <c r="L1271" s="4" t="s">
        <v>36</v>
      </c>
      <c r="M1271" s="4" t="s">
        <v>37</v>
      </c>
      <c r="N1271" s="4">
        <v>768.55</v>
      </c>
      <c r="O1271" s="4">
        <v>1</v>
      </c>
      <c r="P1271" s="4">
        <v>0</v>
      </c>
      <c r="Q1271" s="4">
        <v>87.29</v>
      </c>
    </row>
    <row r="1272" spans="1:17" s="4" customFormat="1" ht="12" x14ac:dyDescent="0.3">
      <c r="A1272" s="4">
        <v>1271</v>
      </c>
      <c r="B1272" s="4" t="s">
        <v>3853</v>
      </c>
      <c r="C1272" s="5">
        <v>45716</v>
      </c>
      <c r="D1272" s="5">
        <v>45722</v>
      </c>
      <c r="E1272" s="9">
        <f t="shared" si="19"/>
        <v>2025</v>
      </c>
      <c r="F1272" s="4" t="s">
        <v>17</v>
      </c>
      <c r="G1272" s="4" t="s">
        <v>3854</v>
      </c>
      <c r="H1272" s="4" t="s">
        <v>3855</v>
      </c>
      <c r="I1272" s="4" t="s">
        <v>28</v>
      </c>
      <c r="J1272" s="4" t="s">
        <v>111</v>
      </c>
      <c r="K1272" s="4" t="s">
        <v>111</v>
      </c>
      <c r="L1272" s="4" t="s">
        <v>36</v>
      </c>
      <c r="M1272" s="4" t="s">
        <v>37</v>
      </c>
      <c r="N1272" s="4">
        <v>1268.6099999999999</v>
      </c>
      <c r="O1272" s="4">
        <v>9</v>
      </c>
      <c r="P1272" s="4">
        <v>0</v>
      </c>
      <c r="Q1272" s="4">
        <v>266.85000000000002</v>
      </c>
    </row>
    <row r="1273" spans="1:17" s="4" customFormat="1" ht="12" x14ac:dyDescent="0.3">
      <c r="A1273" s="4">
        <v>1272</v>
      </c>
      <c r="B1273" s="4" t="s">
        <v>3856</v>
      </c>
      <c r="C1273" s="5">
        <v>44832</v>
      </c>
      <c r="D1273" s="5">
        <v>44838</v>
      </c>
      <c r="E1273" s="9">
        <f t="shared" si="19"/>
        <v>2022</v>
      </c>
      <c r="F1273" s="4" t="s">
        <v>59</v>
      </c>
      <c r="G1273" s="4" t="s">
        <v>3857</v>
      </c>
      <c r="H1273" s="4" t="s">
        <v>3858</v>
      </c>
      <c r="I1273" s="4" t="s">
        <v>20</v>
      </c>
      <c r="J1273" s="4" t="s">
        <v>52</v>
      </c>
      <c r="K1273" s="4" t="s">
        <v>53</v>
      </c>
      <c r="L1273" s="4" t="s">
        <v>36</v>
      </c>
      <c r="M1273" s="4" t="s">
        <v>71</v>
      </c>
      <c r="N1273" s="4">
        <v>462.18</v>
      </c>
      <c r="O1273" s="4">
        <v>9</v>
      </c>
      <c r="P1273" s="4">
        <v>0</v>
      </c>
      <c r="Q1273" s="4">
        <v>134.80000000000001</v>
      </c>
    </row>
    <row r="1274" spans="1:17" s="4" customFormat="1" ht="12" x14ac:dyDescent="0.3">
      <c r="A1274" s="4">
        <v>1273</v>
      </c>
      <c r="B1274" s="4" t="s">
        <v>3859</v>
      </c>
      <c r="C1274" s="5">
        <v>45050</v>
      </c>
      <c r="D1274" s="5">
        <v>45057</v>
      </c>
      <c r="E1274" s="9">
        <f t="shared" si="19"/>
        <v>2023</v>
      </c>
      <c r="F1274" s="4" t="s">
        <v>59</v>
      </c>
      <c r="G1274" s="4" t="s">
        <v>3860</v>
      </c>
      <c r="H1274" s="4" t="s">
        <v>3861</v>
      </c>
      <c r="I1274" s="4" t="s">
        <v>67</v>
      </c>
      <c r="J1274" s="4" t="s">
        <v>34</v>
      </c>
      <c r="K1274" s="4" t="s">
        <v>35</v>
      </c>
      <c r="L1274" s="4" t="s">
        <v>29</v>
      </c>
      <c r="M1274" s="4" t="s">
        <v>90</v>
      </c>
      <c r="N1274" s="4">
        <v>57.65</v>
      </c>
      <c r="O1274" s="4">
        <v>8</v>
      </c>
      <c r="P1274" s="4">
        <v>0.2</v>
      </c>
      <c r="Q1274" s="4">
        <v>9.9600000000000009</v>
      </c>
    </row>
    <row r="1275" spans="1:17" s="4" customFormat="1" ht="12" x14ac:dyDescent="0.3">
      <c r="A1275" s="4">
        <v>1274</v>
      </c>
      <c r="B1275" s="4" t="s">
        <v>3862</v>
      </c>
      <c r="C1275" s="5">
        <v>44424</v>
      </c>
      <c r="D1275" s="5">
        <v>44426</v>
      </c>
      <c r="E1275" s="9">
        <f t="shared" si="19"/>
        <v>2021</v>
      </c>
      <c r="F1275" s="4" t="s">
        <v>39</v>
      </c>
      <c r="G1275" s="4" t="s">
        <v>3863</v>
      </c>
      <c r="H1275" s="4" t="s">
        <v>3864</v>
      </c>
      <c r="I1275" s="4" t="s">
        <v>20</v>
      </c>
      <c r="J1275" s="4" t="s">
        <v>42</v>
      </c>
      <c r="K1275" s="4" t="s">
        <v>43</v>
      </c>
      <c r="L1275" s="4" t="s">
        <v>36</v>
      </c>
      <c r="M1275" s="4" t="s">
        <v>138</v>
      </c>
      <c r="N1275" s="4">
        <v>1147.6099999999999</v>
      </c>
      <c r="O1275" s="4">
        <v>3</v>
      </c>
      <c r="P1275" s="4">
        <v>0.1</v>
      </c>
      <c r="Q1275" s="4">
        <v>105.03</v>
      </c>
    </row>
    <row r="1276" spans="1:17" s="4" customFormat="1" ht="12" x14ac:dyDescent="0.3">
      <c r="A1276" s="4">
        <v>1275</v>
      </c>
      <c r="B1276" s="4" t="s">
        <v>3865</v>
      </c>
      <c r="C1276" s="5">
        <v>44728</v>
      </c>
      <c r="D1276" s="5">
        <v>44731</v>
      </c>
      <c r="E1276" s="9">
        <f t="shared" si="19"/>
        <v>2022</v>
      </c>
      <c r="F1276" s="4" t="s">
        <v>17</v>
      </c>
      <c r="G1276" s="4" t="s">
        <v>3866</v>
      </c>
      <c r="H1276" s="4" t="s">
        <v>3867</v>
      </c>
      <c r="I1276" s="4" t="s">
        <v>28</v>
      </c>
      <c r="J1276" s="4" t="s">
        <v>62</v>
      </c>
      <c r="K1276" s="4" t="s">
        <v>63</v>
      </c>
      <c r="L1276" s="4" t="s">
        <v>22</v>
      </c>
      <c r="M1276" s="4" t="s">
        <v>23</v>
      </c>
      <c r="N1276" s="4">
        <v>325.77</v>
      </c>
      <c r="O1276" s="4">
        <v>5</v>
      </c>
      <c r="P1276" s="4">
        <v>0.1</v>
      </c>
      <c r="Q1276" s="4">
        <v>55.57</v>
      </c>
    </row>
    <row r="1277" spans="1:17" s="4" customFormat="1" ht="12" x14ac:dyDescent="0.3">
      <c r="A1277" s="4">
        <v>1276</v>
      </c>
      <c r="B1277" s="4" t="s">
        <v>3868</v>
      </c>
      <c r="C1277" s="5">
        <v>44597</v>
      </c>
      <c r="D1277" s="5">
        <v>44602</v>
      </c>
      <c r="E1277" s="9">
        <f t="shared" si="19"/>
        <v>2022</v>
      </c>
      <c r="F1277" s="4" t="s">
        <v>17</v>
      </c>
      <c r="G1277" s="4" t="s">
        <v>3869</v>
      </c>
      <c r="H1277" s="4" t="s">
        <v>3870</v>
      </c>
      <c r="I1277" s="4" t="s">
        <v>20</v>
      </c>
      <c r="J1277" s="4" t="s">
        <v>62</v>
      </c>
      <c r="K1277" s="4" t="s">
        <v>63</v>
      </c>
      <c r="L1277" s="4" t="s">
        <v>29</v>
      </c>
      <c r="M1277" s="4" t="s">
        <v>90</v>
      </c>
      <c r="N1277" s="4">
        <v>1415.36</v>
      </c>
      <c r="O1277" s="4">
        <v>7</v>
      </c>
      <c r="P1277" s="4">
        <v>0.2</v>
      </c>
      <c r="Q1277" s="4">
        <v>27.68</v>
      </c>
    </row>
    <row r="1278" spans="1:17" s="4" customFormat="1" ht="12" x14ac:dyDescent="0.3">
      <c r="A1278" s="4">
        <v>1277</v>
      </c>
      <c r="B1278" s="4" t="s">
        <v>3871</v>
      </c>
      <c r="C1278" s="5">
        <v>45508</v>
      </c>
      <c r="D1278" s="5">
        <v>45515</v>
      </c>
      <c r="E1278" s="9">
        <f t="shared" si="19"/>
        <v>2024</v>
      </c>
      <c r="F1278" s="4" t="s">
        <v>17</v>
      </c>
      <c r="G1278" s="4" t="s">
        <v>3872</v>
      </c>
      <c r="H1278" s="4" t="s">
        <v>3873</v>
      </c>
      <c r="I1278" s="4" t="s">
        <v>67</v>
      </c>
      <c r="J1278" s="4" t="s">
        <v>42</v>
      </c>
      <c r="K1278" s="4" t="s">
        <v>43</v>
      </c>
      <c r="L1278" s="4" t="s">
        <v>22</v>
      </c>
      <c r="M1278" s="4" t="s">
        <v>54</v>
      </c>
      <c r="N1278" s="4">
        <v>1021.63</v>
      </c>
      <c r="O1278" s="4">
        <v>4</v>
      </c>
      <c r="P1278" s="4">
        <v>0.2</v>
      </c>
      <c r="Q1278" s="4">
        <v>9.24</v>
      </c>
    </row>
    <row r="1279" spans="1:17" s="4" customFormat="1" ht="12" x14ac:dyDescent="0.3">
      <c r="A1279" s="4">
        <v>1278</v>
      </c>
      <c r="B1279" s="4" t="s">
        <v>3874</v>
      </c>
      <c r="C1279" s="5">
        <v>45748</v>
      </c>
      <c r="D1279" s="5">
        <v>45749</v>
      </c>
      <c r="E1279" s="9">
        <f t="shared" si="19"/>
        <v>2025</v>
      </c>
      <c r="F1279" s="4" t="s">
        <v>39</v>
      </c>
      <c r="G1279" s="4" t="s">
        <v>3875</v>
      </c>
      <c r="H1279" s="4" t="s">
        <v>3876</v>
      </c>
      <c r="I1279" s="4" t="s">
        <v>67</v>
      </c>
      <c r="J1279" s="4" t="s">
        <v>106</v>
      </c>
      <c r="K1279" s="4" t="s">
        <v>106</v>
      </c>
      <c r="L1279" s="4" t="s">
        <v>29</v>
      </c>
      <c r="M1279" s="4" t="s">
        <v>90</v>
      </c>
      <c r="N1279" s="4">
        <v>257.66000000000003</v>
      </c>
      <c r="O1279" s="4">
        <v>7</v>
      </c>
      <c r="P1279" s="4">
        <v>0.15</v>
      </c>
      <c r="Q1279" s="4">
        <v>10.220000000000001</v>
      </c>
    </row>
    <row r="1280" spans="1:17" s="4" customFormat="1" ht="12" x14ac:dyDescent="0.3">
      <c r="A1280" s="4">
        <v>1279</v>
      </c>
      <c r="B1280" s="4" t="s">
        <v>3877</v>
      </c>
      <c r="C1280" s="5">
        <v>44408</v>
      </c>
      <c r="D1280" s="5">
        <v>44410</v>
      </c>
      <c r="E1280" s="9">
        <f t="shared" si="19"/>
        <v>2021</v>
      </c>
      <c r="F1280" s="4" t="s">
        <v>25</v>
      </c>
      <c r="G1280" s="4" t="s">
        <v>3878</v>
      </c>
      <c r="H1280" s="4" t="s">
        <v>3879</v>
      </c>
      <c r="I1280" s="4" t="s">
        <v>28</v>
      </c>
      <c r="J1280" s="4" t="s">
        <v>111</v>
      </c>
      <c r="K1280" s="4" t="s">
        <v>111</v>
      </c>
      <c r="L1280" s="4" t="s">
        <v>29</v>
      </c>
      <c r="M1280" s="4" t="s">
        <v>90</v>
      </c>
      <c r="N1280" s="4">
        <v>443.08</v>
      </c>
      <c r="O1280" s="4">
        <v>2</v>
      </c>
      <c r="P1280" s="4">
        <v>0</v>
      </c>
      <c r="Q1280" s="4">
        <v>35.99</v>
      </c>
    </row>
    <row r="1281" spans="1:17" s="4" customFormat="1" ht="12" x14ac:dyDescent="0.3">
      <c r="A1281" s="4">
        <v>1280</v>
      </c>
      <c r="B1281" s="4" t="s">
        <v>3880</v>
      </c>
      <c r="C1281" s="5">
        <v>45514</v>
      </c>
      <c r="D1281" s="5">
        <v>45518</v>
      </c>
      <c r="E1281" s="9">
        <f t="shared" si="19"/>
        <v>2024</v>
      </c>
      <c r="F1281" s="4" t="s">
        <v>39</v>
      </c>
      <c r="G1281" s="4" t="s">
        <v>3881</v>
      </c>
      <c r="H1281" s="4" t="s">
        <v>3882</v>
      </c>
      <c r="I1281" s="4" t="s">
        <v>20</v>
      </c>
      <c r="J1281" s="4" t="s">
        <v>79</v>
      </c>
      <c r="K1281" s="4" t="s">
        <v>80</v>
      </c>
      <c r="L1281" s="4" t="s">
        <v>29</v>
      </c>
      <c r="M1281" s="4" t="s">
        <v>30</v>
      </c>
      <c r="N1281" s="4">
        <v>759.85</v>
      </c>
      <c r="O1281" s="4">
        <v>9</v>
      </c>
      <c r="P1281" s="4">
        <v>0.15</v>
      </c>
      <c r="Q1281" s="4">
        <v>113.79</v>
      </c>
    </row>
    <row r="1282" spans="1:17" s="4" customFormat="1" ht="12" x14ac:dyDescent="0.3">
      <c r="A1282" s="4">
        <v>1281</v>
      </c>
      <c r="B1282" s="4" t="s">
        <v>3883</v>
      </c>
      <c r="C1282" s="5">
        <v>45407</v>
      </c>
      <c r="D1282" s="5">
        <v>45409</v>
      </c>
      <c r="E1282" s="9">
        <f t="shared" ref="E1282:E1345" si="20">YEAR(D1282)</f>
        <v>2024</v>
      </c>
      <c r="F1282" s="4" t="s">
        <v>17</v>
      </c>
      <c r="G1282" s="4" t="s">
        <v>3884</v>
      </c>
      <c r="H1282" s="4" t="s">
        <v>3885</v>
      </c>
      <c r="I1282" s="4" t="s">
        <v>67</v>
      </c>
      <c r="J1282" s="4" t="s">
        <v>111</v>
      </c>
      <c r="K1282" s="4" t="s">
        <v>111</v>
      </c>
      <c r="L1282" s="4" t="s">
        <v>36</v>
      </c>
      <c r="M1282" s="4" t="s">
        <v>71</v>
      </c>
      <c r="N1282" s="4">
        <v>1247.98</v>
      </c>
      <c r="O1282" s="4">
        <v>3</v>
      </c>
      <c r="P1282" s="4">
        <v>0.15</v>
      </c>
      <c r="Q1282" s="4">
        <v>70.12</v>
      </c>
    </row>
    <row r="1283" spans="1:17" s="4" customFormat="1" ht="12" x14ac:dyDescent="0.3">
      <c r="A1283" s="4">
        <v>1282</v>
      </c>
      <c r="B1283" s="4" t="s">
        <v>3886</v>
      </c>
      <c r="C1283" s="5">
        <v>45660</v>
      </c>
      <c r="D1283" s="5">
        <v>45667</v>
      </c>
      <c r="E1283" s="9">
        <f t="shared" si="20"/>
        <v>2025</v>
      </c>
      <c r="F1283" s="4" t="s">
        <v>59</v>
      </c>
      <c r="G1283" s="4" t="s">
        <v>3887</v>
      </c>
      <c r="H1283" s="4" t="s">
        <v>3888</v>
      </c>
      <c r="I1283" s="4" t="s">
        <v>67</v>
      </c>
      <c r="J1283" s="4" t="s">
        <v>62</v>
      </c>
      <c r="K1283" s="4" t="s">
        <v>63</v>
      </c>
      <c r="L1283" s="4" t="s">
        <v>22</v>
      </c>
      <c r="M1283" s="4" t="s">
        <v>134</v>
      </c>
      <c r="N1283" s="4">
        <v>1311.21</v>
      </c>
      <c r="O1283" s="4">
        <v>10</v>
      </c>
      <c r="P1283" s="4">
        <v>0.1</v>
      </c>
      <c r="Q1283" s="4">
        <v>141.57</v>
      </c>
    </row>
    <row r="1284" spans="1:17" s="4" customFormat="1" ht="12" x14ac:dyDescent="0.3">
      <c r="A1284" s="4">
        <v>1283</v>
      </c>
      <c r="B1284" s="4" t="s">
        <v>3889</v>
      </c>
      <c r="C1284" s="5">
        <v>44936</v>
      </c>
      <c r="D1284" s="5">
        <v>44937</v>
      </c>
      <c r="E1284" s="9">
        <f t="shared" si="20"/>
        <v>2023</v>
      </c>
      <c r="F1284" s="4" t="s">
        <v>17</v>
      </c>
      <c r="G1284" s="4" t="s">
        <v>3890</v>
      </c>
      <c r="H1284" s="4" t="s">
        <v>2069</v>
      </c>
      <c r="I1284" s="4" t="s">
        <v>67</v>
      </c>
      <c r="J1284" s="4" t="s">
        <v>106</v>
      </c>
      <c r="K1284" s="4" t="s">
        <v>106</v>
      </c>
      <c r="L1284" s="4" t="s">
        <v>36</v>
      </c>
      <c r="M1284" s="4" t="s">
        <v>71</v>
      </c>
      <c r="N1284" s="4">
        <v>996.27</v>
      </c>
      <c r="O1284" s="4">
        <v>7</v>
      </c>
      <c r="P1284" s="4">
        <v>0</v>
      </c>
      <c r="Q1284" s="4">
        <v>265.18</v>
      </c>
    </row>
    <row r="1285" spans="1:17" s="4" customFormat="1" ht="12" x14ac:dyDescent="0.3">
      <c r="A1285" s="4">
        <v>1284</v>
      </c>
      <c r="B1285" s="4" t="s">
        <v>3891</v>
      </c>
      <c r="C1285" s="5">
        <v>45353</v>
      </c>
      <c r="D1285" s="5">
        <v>45359</v>
      </c>
      <c r="E1285" s="9">
        <f t="shared" si="20"/>
        <v>2024</v>
      </c>
      <c r="F1285" s="4" t="s">
        <v>39</v>
      </c>
      <c r="G1285" s="4" t="s">
        <v>3892</v>
      </c>
      <c r="H1285" s="4" t="s">
        <v>3893</v>
      </c>
      <c r="I1285" s="4" t="s">
        <v>28</v>
      </c>
      <c r="J1285" s="4" t="s">
        <v>34</v>
      </c>
      <c r="K1285" s="4" t="s">
        <v>35</v>
      </c>
      <c r="L1285" s="4" t="s">
        <v>29</v>
      </c>
      <c r="M1285" s="4" t="s">
        <v>107</v>
      </c>
      <c r="N1285" s="4">
        <v>468.87</v>
      </c>
      <c r="O1285" s="4">
        <v>9</v>
      </c>
      <c r="P1285" s="4">
        <v>0.2</v>
      </c>
      <c r="Q1285" s="4">
        <v>75.73</v>
      </c>
    </row>
    <row r="1286" spans="1:17" s="4" customFormat="1" ht="12" x14ac:dyDescent="0.3">
      <c r="A1286" s="4">
        <v>1285</v>
      </c>
      <c r="B1286" s="4" t="s">
        <v>3894</v>
      </c>
      <c r="C1286" s="5">
        <v>45001</v>
      </c>
      <c r="D1286" s="5">
        <v>45007</v>
      </c>
      <c r="E1286" s="9">
        <f t="shared" si="20"/>
        <v>2023</v>
      </c>
      <c r="F1286" s="4" t="s">
        <v>59</v>
      </c>
      <c r="G1286" s="4" t="s">
        <v>3895</v>
      </c>
      <c r="H1286" s="4" t="s">
        <v>3896</v>
      </c>
      <c r="I1286" s="4" t="s">
        <v>67</v>
      </c>
      <c r="J1286" s="4" t="s">
        <v>145</v>
      </c>
      <c r="K1286" s="4" t="s">
        <v>80</v>
      </c>
      <c r="L1286" s="4" t="s">
        <v>22</v>
      </c>
      <c r="M1286" s="4" t="s">
        <v>54</v>
      </c>
      <c r="N1286" s="4">
        <v>1493.25</v>
      </c>
      <c r="O1286" s="4">
        <v>4</v>
      </c>
      <c r="P1286" s="4">
        <v>0</v>
      </c>
      <c r="Q1286" s="4">
        <v>17.079999999999998</v>
      </c>
    </row>
    <row r="1287" spans="1:17" s="4" customFormat="1" ht="12" x14ac:dyDescent="0.3">
      <c r="A1287" s="4">
        <v>1286</v>
      </c>
      <c r="B1287" s="4" t="s">
        <v>3897</v>
      </c>
      <c r="C1287" s="5">
        <v>45011</v>
      </c>
      <c r="D1287" s="5">
        <v>45017</v>
      </c>
      <c r="E1287" s="9">
        <f t="shared" si="20"/>
        <v>2023</v>
      </c>
      <c r="F1287" s="4" t="s">
        <v>25</v>
      </c>
      <c r="G1287" s="4" t="s">
        <v>3898</v>
      </c>
      <c r="H1287" s="4" t="s">
        <v>3899</v>
      </c>
      <c r="I1287" s="4" t="s">
        <v>67</v>
      </c>
      <c r="J1287" s="4" t="s">
        <v>21</v>
      </c>
      <c r="K1287" s="4" t="s">
        <v>26647</v>
      </c>
      <c r="L1287" s="4" t="s">
        <v>29</v>
      </c>
      <c r="M1287" s="4" t="s">
        <v>48</v>
      </c>
      <c r="N1287" s="4">
        <v>543.66999999999996</v>
      </c>
      <c r="O1287" s="4">
        <v>5</v>
      </c>
      <c r="P1287" s="4">
        <v>0</v>
      </c>
      <c r="Q1287" s="4">
        <v>59.8</v>
      </c>
    </row>
    <row r="1288" spans="1:17" s="4" customFormat="1" ht="12" x14ac:dyDescent="0.3">
      <c r="A1288" s="4">
        <v>1287</v>
      </c>
      <c r="B1288" s="4" t="s">
        <v>3900</v>
      </c>
      <c r="C1288" s="5">
        <v>44686</v>
      </c>
      <c r="D1288" s="5">
        <v>44692</v>
      </c>
      <c r="E1288" s="9">
        <f t="shared" si="20"/>
        <v>2022</v>
      </c>
      <c r="F1288" s="4" t="s">
        <v>17</v>
      </c>
      <c r="G1288" s="4" t="s">
        <v>3901</v>
      </c>
      <c r="H1288" s="4" t="s">
        <v>3902</v>
      </c>
      <c r="I1288" s="4" t="s">
        <v>20</v>
      </c>
      <c r="J1288" s="4" t="s">
        <v>79</v>
      </c>
      <c r="K1288" s="4" t="s">
        <v>80</v>
      </c>
      <c r="L1288" s="4" t="s">
        <v>29</v>
      </c>
      <c r="M1288" s="4" t="s">
        <v>107</v>
      </c>
      <c r="N1288" s="4">
        <v>1033.96</v>
      </c>
      <c r="O1288" s="4">
        <v>9</v>
      </c>
      <c r="P1288" s="4">
        <v>0.2</v>
      </c>
      <c r="Q1288" s="4">
        <v>181.75</v>
      </c>
    </row>
    <row r="1289" spans="1:17" s="4" customFormat="1" ht="12" x14ac:dyDescent="0.3">
      <c r="A1289" s="4">
        <v>1288</v>
      </c>
      <c r="B1289" s="4" t="s">
        <v>3903</v>
      </c>
      <c r="C1289" s="5">
        <v>45153</v>
      </c>
      <c r="D1289" s="5">
        <v>45160</v>
      </c>
      <c r="E1289" s="9">
        <f t="shared" si="20"/>
        <v>2023</v>
      </c>
      <c r="F1289" s="4" t="s">
        <v>59</v>
      </c>
      <c r="G1289" s="4" t="s">
        <v>3904</v>
      </c>
      <c r="H1289" s="4" t="s">
        <v>3905</v>
      </c>
      <c r="I1289" s="4" t="s">
        <v>67</v>
      </c>
      <c r="J1289" s="4" t="s">
        <v>106</v>
      </c>
      <c r="K1289" s="4" t="s">
        <v>106</v>
      </c>
      <c r="L1289" s="4" t="s">
        <v>29</v>
      </c>
      <c r="M1289" s="4" t="s">
        <v>30</v>
      </c>
      <c r="N1289" s="4">
        <v>405.47</v>
      </c>
      <c r="O1289" s="4">
        <v>6</v>
      </c>
      <c r="P1289" s="4">
        <v>0.15</v>
      </c>
      <c r="Q1289" s="4">
        <v>81.93</v>
      </c>
    </row>
    <row r="1290" spans="1:17" s="4" customFormat="1" ht="12" x14ac:dyDescent="0.3">
      <c r="A1290" s="4">
        <v>1289</v>
      </c>
      <c r="B1290" s="4" t="s">
        <v>3906</v>
      </c>
      <c r="C1290" s="5">
        <v>45128</v>
      </c>
      <c r="D1290" s="5">
        <v>45129</v>
      </c>
      <c r="E1290" s="9">
        <f t="shared" si="20"/>
        <v>2023</v>
      </c>
      <c r="F1290" s="4" t="s">
        <v>59</v>
      </c>
      <c r="G1290" s="4" t="s">
        <v>3907</v>
      </c>
      <c r="H1290" s="4" t="s">
        <v>3908</v>
      </c>
      <c r="I1290" s="4" t="s">
        <v>67</v>
      </c>
      <c r="J1290" s="4" t="s">
        <v>52</v>
      </c>
      <c r="K1290" s="4" t="s">
        <v>53</v>
      </c>
      <c r="L1290" s="4" t="s">
        <v>36</v>
      </c>
      <c r="M1290" s="4" t="s">
        <v>118</v>
      </c>
      <c r="N1290" s="4">
        <v>814.27</v>
      </c>
      <c r="O1290" s="4">
        <v>2</v>
      </c>
      <c r="P1290" s="4">
        <v>0</v>
      </c>
      <c r="Q1290" s="4">
        <v>128.44999999999999</v>
      </c>
    </row>
    <row r="1291" spans="1:17" s="4" customFormat="1" ht="12" x14ac:dyDescent="0.3">
      <c r="A1291" s="4">
        <v>1290</v>
      </c>
      <c r="B1291" s="4" t="s">
        <v>3909</v>
      </c>
      <c r="C1291" s="5">
        <v>45626</v>
      </c>
      <c r="D1291" s="5">
        <v>45633</v>
      </c>
      <c r="E1291" s="9">
        <f t="shared" si="20"/>
        <v>2024</v>
      </c>
      <c r="F1291" s="4" t="s">
        <v>17</v>
      </c>
      <c r="G1291" s="4" t="s">
        <v>3910</v>
      </c>
      <c r="H1291" s="4" t="s">
        <v>3911</v>
      </c>
      <c r="I1291" s="4" t="s">
        <v>28</v>
      </c>
      <c r="J1291" s="4" t="s">
        <v>42</v>
      </c>
      <c r="K1291" s="4" t="s">
        <v>43</v>
      </c>
      <c r="L1291" s="4" t="s">
        <v>29</v>
      </c>
      <c r="M1291" s="4" t="s">
        <v>48</v>
      </c>
      <c r="N1291" s="4">
        <v>796.44</v>
      </c>
      <c r="O1291" s="4">
        <v>10</v>
      </c>
      <c r="P1291" s="4">
        <v>0.2</v>
      </c>
      <c r="Q1291" s="4">
        <v>2.44</v>
      </c>
    </row>
    <row r="1292" spans="1:17" s="4" customFormat="1" ht="12" x14ac:dyDescent="0.3">
      <c r="A1292" s="4">
        <v>1291</v>
      </c>
      <c r="B1292" s="4" t="s">
        <v>3912</v>
      </c>
      <c r="C1292" s="5">
        <v>44828</v>
      </c>
      <c r="D1292" s="5">
        <v>44835</v>
      </c>
      <c r="E1292" s="9">
        <f t="shared" si="20"/>
        <v>2022</v>
      </c>
      <c r="F1292" s="4" t="s">
        <v>17</v>
      </c>
      <c r="G1292" s="4" t="s">
        <v>3913</v>
      </c>
      <c r="H1292" s="4" t="s">
        <v>3914</v>
      </c>
      <c r="I1292" s="4" t="s">
        <v>20</v>
      </c>
      <c r="J1292" s="4" t="s">
        <v>106</v>
      </c>
      <c r="K1292" s="4" t="s">
        <v>106</v>
      </c>
      <c r="L1292" s="4" t="s">
        <v>29</v>
      </c>
      <c r="M1292" s="4" t="s">
        <v>30</v>
      </c>
      <c r="N1292" s="4">
        <v>357</v>
      </c>
      <c r="O1292" s="4">
        <v>6</v>
      </c>
      <c r="P1292" s="4">
        <v>0.1</v>
      </c>
      <c r="Q1292" s="4">
        <v>82.69</v>
      </c>
    </row>
    <row r="1293" spans="1:17" s="4" customFormat="1" ht="12" x14ac:dyDescent="0.3">
      <c r="A1293" s="4">
        <v>1292</v>
      </c>
      <c r="B1293" s="4" t="s">
        <v>3915</v>
      </c>
      <c r="C1293" s="5">
        <v>44477</v>
      </c>
      <c r="D1293" s="5">
        <v>44478</v>
      </c>
      <c r="E1293" s="9">
        <f t="shared" si="20"/>
        <v>2021</v>
      </c>
      <c r="F1293" s="4" t="s">
        <v>25</v>
      </c>
      <c r="G1293" s="4" t="s">
        <v>3916</v>
      </c>
      <c r="H1293" s="4" t="s">
        <v>3917</v>
      </c>
      <c r="I1293" s="4" t="s">
        <v>20</v>
      </c>
      <c r="J1293" s="4" t="s">
        <v>52</v>
      </c>
      <c r="K1293" s="4" t="s">
        <v>53</v>
      </c>
      <c r="L1293" s="4" t="s">
        <v>22</v>
      </c>
      <c r="M1293" s="4" t="s">
        <v>134</v>
      </c>
      <c r="N1293" s="4">
        <v>1382.91</v>
      </c>
      <c r="O1293" s="4">
        <v>2</v>
      </c>
      <c r="P1293" s="4">
        <v>0</v>
      </c>
      <c r="Q1293" s="4">
        <v>62.49</v>
      </c>
    </row>
    <row r="1294" spans="1:17" s="4" customFormat="1" ht="12" x14ac:dyDescent="0.3">
      <c r="A1294" s="4">
        <v>1293</v>
      </c>
      <c r="B1294" s="4" t="s">
        <v>3918</v>
      </c>
      <c r="C1294" s="5">
        <v>45108</v>
      </c>
      <c r="D1294" s="5">
        <v>45109</v>
      </c>
      <c r="E1294" s="9">
        <f t="shared" si="20"/>
        <v>2023</v>
      </c>
      <c r="F1294" s="4" t="s">
        <v>25</v>
      </c>
      <c r="G1294" s="4" t="s">
        <v>3919</v>
      </c>
      <c r="H1294" s="4" t="s">
        <v>3920</v>
      </c>
      <c r="I1294" s="4" t="s">
        <v>67</v>
      </c>
      <c r="J1294" s="4" t="s">
        <v>47</v>
      </c>
      <c r="K1294" s="4" t="s">
        <v>47</v>
      </c>
      <c r="L1294" s="4" t="s">
        <v>29</v>
      </c>
      <c r="M1294" s="4" t="s">
        <v>90</v>
      </c>
      <c r="N1294" s="4">
        <v>1307.3399999999999</v>
      </c>
      <c r="O1294" s="4">
        <v>5</v>
      </c>
      <c r="P1294" s="4">
        <v>0</v>
      </c>
      <c r="Q1294" s="4">
        <v>119.73</v>
      </c>
    </row>
    <row r="1295" spans="1:17" s="4" customFormat="1" ht="12" x14ac:dyDescent="0.3">
      <c r="A1295" s="4">
        <v>1294</v>
      </c>
      <c r="B1295" s="4" t="s">
        <v>3921</v>
      </c>
      <c r="C1295" s="5">
        <v>45626</v>
      </c>
      <c r="D1295" s="5">
        <v>45630</v>
      </c>
      <c r="E1295" s="9">
        <f t="shared" si="20"/>
        <v>2024</v>
      </c>
      <c r="F1295" s="4" t="s">
        <v>59</v>
      </c>
      <c r="G1295" s="4" t="s">
        <v>3922</v>
      </c>
      <c r="H1295" s="4" t="s">
        <v>3923</v>
      </c>
      <c r="I1295" s="4" t="s">
        <v>28</v>
      </c>
      <c r="J1295" s="4" t="s">
        <v>42</v>
      </c>
      <c r="K1295" s="4" t="s">
        <v>43</v>
      </c>
      <c r="L1295" s="4" t="s">
        <v>36</v>
      </c>
      <c r="M1295" s="4" t="s">
        <v>37</v>
      </c>
      <c r="N1295" s="4">
        <v>189.92</v>
      </c>
      <c r="O1295" s="4">
        <v>4</v>
      </c>
      <c r="P1295" s="4">
        <v>0.15</v>
      </c>
      <c r="Q1295" s="4">
        <v>39.42</v>
      </c>
    </row>
    <row r="1296" spans="1:17" s="4" customFormat="1" ht="12" x14ac:dyDescent="0.3">
      <c r="A1296" s="4">
        <v>1295</v>
      </c>
      <c r="B1296" s="4" t="s">
        <v>3924</v>
      </c>
      <c r="C1296" s="5">
        <v>44421</v>
      </c>
      <c r="D1296" s="5">
        <v>44428</v>
      </c>
      <c r="E1296" s="9">
        <f t="shared" si="20"/>
        <v>2021</v>
      </c>
      <c r="F1296" s="4" t="s">
        <v>25</v>
      </c>
      <c r="G1296" s="4" t="s">
        <v>3925</v>
      </c>
      <c r="H1296" s="4" t="s">
        <v>3926</v>
      </c>
      <c r="I1296" s="4" t="s">
        <v>67</v>
      </c>
      <c r="J1296" s="4" t="s">
        <v>52</v>
      </c>
      <c r="K1296" s="4" t="s">
        <v>53</v>
      </c>
      <c r="L1296" s="4" t="s">
        <v>29</v>
      </c>
      <c r="M1296" s="4" t="s">
        <v>30</v>
      </c>
      <c r="N1296" s="4">
        <v>409.95</v>
      </c>
      <c r="O1296" s="4">
        <v>5</v>
      </c>
      <c r="P1296" s="4">
        <v>0.1</v>
      </c>
      <c r="Q1296" s="4">
        <v>61.64</v>
      </c>
    </row>
    <row r="1297" spans="1:17" s="4" customFormat="1" ht="12" x14ac:dyDescent="0.3">
      <c r="A1297" s="4">
        <v>1296</v>
      </c>
      <c r="B1297" s="4" t="s">
        <v>3927</v>
      </c>
      <c r="C1297" s="5">
        <v>45514</v>
      </c>
      <c r="D1297" s="5">
        <v>45520</v>
      </c>
      <c r="E1297" s="9">
        <f t="shared" si="20"/>
        <v>2024</v>
      </c>
      <c r="F1297" s="4" t="s">
        <v>39</v>
      </c>
      <c r="G1297" s="4" t="s">
        <v>3928</v>
      </c>
      <c r="H1297" s="4" t="s">
        <v>3929</v>
      </c>
      <c r="I1297" s="4" t="s">
        <v>28</v>
      </c>
      <c r="J1297" s="4" t="s">
        <v>47</v>
      </c>
      <c r="K1297" s="4" t="s">
        <v>47</v>
      </c>
      <c r="L1297" s="4" t="s">
        <v>36</v>
      </c>
      <c r="M1297" s="4" t="s">
        <v>71</v>
      </c>
      <c r="N1297" s="4">
        <v>784.74</v>
      </c>
      <c r="O1297" s="4">
        <v>8</v>
      </c>
      <c r="P1297" s="4">
        <v>0.15</v>
      </c>
      <c r="Q1297" s="4">
        <v>93.9</v>
      </c>
    </row>
    <row r="1298" spans="1:17" s="4" customFormat="1" ht="12" x14ac:dyDescent="0.3">
      <c r="A1298" s="4">
        <v>1297</v>
      </c>
      <c r="B1298" s="4" t="s">
        <v>3930</v>
      </c>
      <c r="C1298" s="5">
        <v>44712</v>
      </c>
      <c r="D1298" s="5">
        <v>44716</v>
      </c>
      <c r="E1298" s="9">
        <f t="shared" si="20"/>
        <v>2022</v>
      </c>
      <c r="F1298" s="4" t="s">
        <v>25</v>
      </c>
      <c r="G1298" s="4" t="s">
        <v>3931</v>
      </c>
      <c r="H1298" s="4" t="s">
        <v>3932</v>
      </c>
      <c r="I1298" s="4" t="s">
        <v>20</v>
      </c>
      <c r="J1298" s="4" t="s">
        <v>106</v>
      </c>
      <c r="K1298" s="4" t="s">
        <v>106</v>
      </c>
      <c r="L1298" s="4" t="s">
        <v>29</v>
      </c>
      <c r="M1298" s="4" t="s">
        <v>90</v>
      </c>
      <c r="N1298" s="4">
        <v>775.71</v>
      </c>
      <c r="O1298" s="4">
        <v>5</v>
      </c>
      <c r="P1298" s="4">
        <v>0.2</v>
      </c>
      <c r="Q1298" s="4">
        <v>147.35</v>
      </c>
    </row>
    <row r="1299" spans="1:17" s="4" customFormat="1" ht="12" x14ac:dyDescent="0.3">
      <c r="A1299" s="4">
        <v>1298</v>
      </c>
      <c r="B1299" s="4" t="s">
        <v>3933</v>
      </c>
      <c r="C1299" s="5">
        <v>44883</v>
      </c>
      <c r="D1299" s="5">
        <v>44890</v>
      </c>
      <c r="E1299" s="9">
        <f t="shared" si="20"/>
        <v>2022</v>
      </c>
      <c r="F1299" s="4" t="s">
        <v>39</v>
      </c>
      <c r="G1299" s="4" t="s">
        <v>3934</v>
      </c>
      <c r="H1299" s="4" t="s">
        <v>3935</v>
      </c>
      <c r="I1299" s="4" t="s">
        <v>67</v>
      </c>
      <c r="J1299" s="4" t="s">
        <v>145</v>
      </c>
      <c r="K1299" s="4" t="s">
        <v>80</v>
      </c>
      <c r="L1299" s="4" t="s">
        <v>29</v>
      </c>
      <c r="M1299" s="4" t="s">
        <v>90</v>
      </c>
      <c r="N1299" s="4">
        <v>1290.55</v>
      </c>
      <c r="O1299" s="4">
        <v>10</v>
      </c>
      <c r="P1299" s="4">
        <v>0.1</v>
      </c>
      <c r="Q1299" s="4">
        <v>159.71</v>
      </c>
    </row>
    <row r="1300" spans="1:17" s="4" customFormat="1" ht="12" x14ac:dyDescent="0.3">
      <c r="A1300" s="4">
        <v>1299</v>
      </c>
      <c r="B1300" s="4" t="s">
        <v>3936</v>
      </c>
      <c r="C1300" s="5">
        <v>44775</v>
      </c>
      <c r="D1300" s="5">
        <v>44778</v>
      </c>
      <c r="E1300" s="9">
        <f t="shared" si="20"/>
        <v>2022</v>
      </c>
      <c r="F1300" s="4" t="s">
        <v>39</v>
      </c>
      <c r="G1300" s="4" t="s">
        <v>3937</v>
      </c>
      <c r="H1300" s="4" t="s">
        <v>3938</v>
      </c>
      <c r="I1300" s="4" t="s">
        <v>67</v>
      </c>
      <c r="J1300" s="4" t="s">
        <v>52</v>
      </c>
      <c r="K1300" s="4" t="s">
        <v>53</v>
      </c>
      <c r="L1300" s="4" t="s">
        <v>36</v>
      </c>
      <c r="M1300" s="4" t="s">
        <v>118</v>
      </c>
      <c r="N1300" s="4">
        <v>241.68</v>
      </c>
      <c r="O1300" s="4">
        <v>9</v>
      </c>
      <c r="P1300" s="4">
        <v>0.2</v>
      </c>
      <c r="Q1300" s="4">
        <v>2.4500000000000002</v>
      </c>
    </row>
    <row r="1301" spans="1:17" s="4" customFormat="1" ht="12" x14ac:dyDescent="0.3">
      <c r="A1301" s="4">
        <v>1300</v>
      </c>
      <c r="B1301" s="4" t="s">
        <v>3939</v>
      </c>
      <c r="C1301" s="5">
        <v>44584</v>
      </c>
      <c r="D1301" s="5">
        <v>44591</v>
      </c>
      <c r="E1301" s="9">
        <f t="shared" si="20"/>
        <v>2022</v>
      </c>
      <c r="F1301" s="4" t="s">
        <v>25</v>
      </c>
      <c r="G1301" s="4" t="s">
        <v>3940</v>
      </c>
      <c r="H1301" s="4" t="s">
        <v>3941</v>
      </c>
      <c r="I1301" s="4" t="s">
        <v>28</v>
      </c>
      <c r="J1301" s="4" t="s">
        <v>106</v>
      </c>
      <c r="K1301" s="4" t="s">
        <v>106</v>
      </c>
      <c r="L1301" s="4" t="s">
        <v>36</v>
      </c>
      <c r="M1301" s="4" t="s">
        <v>138</v>
      </c>
      <c r="N1301" s="4">
        <v>1178.43</v>
      </c>
      <c r="O1301" s="4">
        <v>6</v>
      </c>
      <c r="P1301" s="4">
        <v>0</v>
      </c>
      <c r="Q1301" s="4">
        <v>144.97999999999999</v>
      </c>
    </row>
    <row r="1302" spans="1:17" s="4" customFormat="1" ht="12" x14ac:dyDescent="0.3">
      <c r="A1302" s="4">
        <v>1301</v>
      </c>
      <c r="B1302" s="4" t="s">
        <v>3942</v>
      </c>
      <c r="C1302" s="5">
        <v>44996</v>
      </c>
      <c r="D1302" s="5">
        <v>45003</v>
      </c>
      <c r="E1302" s="9">
        <f t="shared" si="20"/>
        <v>2023</v>
      </c>
      <c r="F1302" s="4" t="s">
        <v>59</v>
      </c>
      <c r="G1302" s="4" t="s">
        <v>3943</v>
      </c>
      <c r="H1302" s="4" t="s">
        <v>3944</v>
      </c>
      <c r="I1302" s="4" t="s">
        <v>20</v>
      </c>
      <c r="J1302" s="4" t="s">
        <v>145</v>
      </c>
      <c r="K1302" s="4" t="s">
        <v>80</v>
      </c>
      <c r="L1302" s="4" t="s">
        <v>22</v>
      </c>
      <c r="M1302" s="4" t="s">
        <v>54</v>
      </c>
      <c r="N1302" s="4">
        <v>514.45000000000005</v>
      </c>
      <c r="O1302" s="4">
        <v>9</v>
      </c>
      <c r="P1302" s="4">
        <v>0.1</v>
      </c>
      <c r="Q1302" s="4">
        <v>29.34</v>
      </c>
    </row>
    <row r="1303" spans="1:17" s="4" customFormat="1" ht="12" x14ac:dyDescent="0.3">
      <c r="A1303" s="4">
        <v>1302</v>
      </c>
      <c r="B1303" s="4" t="s">
        <v>3945</v>
      </c>
      <c r="C1303" s="5">
        <v>44707</v>
      </c>
      <c r="D1303" s="5">
        <v>44710</v>
      </c>
      <c r="E1303" s="9">
        <f t="shared" si="20"/>
        <v>2022</v>
      </c>
      <c r="F1303" s="4" t="s">
        <v>59</v>
      </c>
      <c r="G1303" s="4" t="s">
        <v>3946</v>
      </c>
      <c r="H1303" s="4" t="s">
        <v>2431</v>
      </c>
      <c r="I1303" s="4" t="s">
        <v>28</v>
      </c>
      <c r="J1303" s="4" t="s">
        <v>62</v>
      </c>
      <c r="K1303" s="4" t="s">
        <v>63</v>
      </c>
      <c r="L1303" s="4" t="s">
        <v>29</v>
      </c>
      <c r="M1303" s="4" t="s">
        <v>90</v>
      </c>
      <c r="N1303" s="4">
        <v>168.39</v>
      </c>
      <c r="O1303" s="4">
        <v>10</v>
      </c>
      <c r="P1303" s="4">
        <v>0.15</v>
      </c>
      <c r="Q1303" s="4">
        <v>12.08</v>
      </c>
    </row>
    <row r="1304" spans="1:17" s="4" customFormat="1" ht="12" x14ac:dyDescent="0.3">
      <c r="A1304" s="4">
        <v>1303</v>
      </c>
      <c r="B1304" s="4" t="s">
        <v>3947</v>
      </c>
      <c r="C1304" s="5">
        <v>45685</v>
      </c>
      <c r="D1304" s="5">
        <v>45687</v>
      </c>
      <c r="E1304" s="9">
        <f t="shared" si="20"/>
        <v>2025</v>
      </c>
      <c r="F1304" s="4" t="s">
        <v>39</v>
      </c>
      <c r="G1304" s="4" t="s">
        <v>3948</v>
      </c>
      <c r="H1304" s="4" t="s">
        <v>3949</v>
      </c>
      <c r="I1304" s="4" t="s">
        <v>67</v>
      </c>
      <c r="J1304" s="4" t="s">
        <v>106</v>
      </c>
      <c r="K1304" s="4" t="s">
        <v>106</v>
      </c>
      <c r="L1304" s="4" t="s">
        <v>36</v>
      </c>
      <c r="M1304" s="4" t="s">
        <v>37</v>
      </c>
      <c r="N1304" s="4">
        <v>698.52</v>
      </c>
      <c r="O1304" s="4">
        <v>8</v>
      </c>
      <c r="P1304" s="4">
        <v>0.2</v>
      </c>
      <c r="Q1304" s="4">
        <v>16.170000000000002</v>
      </c>
    </row>
    <row r="1305" spans="1:17" s="4" customFormat="1" ht="12" x14ac:dyDescent="0.3">
      <c r="A1305" s="4">
        <v>1304</v>
      </c>
      <c r="B1305" s="4" t="s">
        <v>3950</v>
      </c>
      <c r="C1305" s="5">
        <v>45580</v>
      </c>
      <c r="D1305" s="5">
        <v>45587</v>
      </c>
      <c r="E1305" s="9">
        <f t="shared" si="20"/>
        <v>2024</v>
      </c>
      <c r="F1305" s="4" t="s">
        <v>17</v>
      </c>
      <c r="G1305" s="4" t="s">
        <v>3951</v>
      </c>
      <c r="H1305" s="4" t="s">
        <v>3952</v>
      </c>
      <c r="I1305" s="4" t="s">
        <v>20</v>
      </c>
      <c r="J1305" s="4" t="s">
        <v>34</v>
      </c>
      <c r="K1305" s="4" t="s">
        <v>35</v>
      </c>
      <c r="L1305" s="4" t="s">
        <v>36</v>
      </c>
      <c r="M1305" s="4" t="s">
        <v>71</v>
      </c>
      <c r="N1305" s="4">
        <v>758.27</v>
      </c>
      <c r="O1305" s="4">
        <v>5</v>
      </c>
      <c r="P1305" s="4">
        <v>0.15</v>
      </c>
      <c r="Q1305" s="4">
        <v>152.99</v>
      </c>
    </row>
    <row r="1306" spans="1:17" s="4" customFormat="1" ht="12" x14ac:dyDescent="0.3">
      <c r="A1306" s="4">
        <v>1305</v>
      </c>
      <c r="B1306" s="4" t="s">
        <v>3953</v>
      </c>
      <c r="C1306" s="5">
        <v>44553</v>
      </c>
      <c r="D1306" s="5">
        <v>44556</v>
      </c>
      <c r="E1306" s="9">
        <f t="shared" si="20"/>
        <v>2021</v>
      </c>
      <c r="F1306" s="4" t="s">
        <v>59</v>
      </c>
      <c r="G1306" s="4" t="s">
        <v>3954</v>
      </c>
      <c r="H1306" s="4" t="s">
        <v>3955</v>
      </c>
      <c r="I1306" s="4" t="s">
        <v>20</v>
      </c>
      <c r="J1306" s="4" t="s">
        <v>21</v>
      </c>
      <c r="K1306" s="4" t="s">
        <v>26647</v>
      </c>
      <c r="L1306" s="4" t="s">
        <v>22</v>
      </c>
      <c r="M1306" s="4" t="s">
        <v>54</v>
      </c>
      <c r="N1306" s="4">
        <v>827.01</v>
      </c>
      <c r="O1306" s="4">
        <v>9</v>
      </c>
      <c r="P1306" s="4">
        <v>0.2</v>
      </c>
      <c r="Q1306" s="4">
        <v>23.39</v>
      </c>
    </row>
    <row r="1307" spans="1:17" s="4" customFormat="1" ht="12" x14ac:dyDescent="0.3">
      <c r="A1307" s="4">
        <v>1306</v>
      </c>
      <c r="B1307" s="4" t="s">
        <v>3956</v>
      </c>
      <c r="C1307" s="5">
        <v>44654</v>
      </c>
      <c r="D1307" s="5">
        <v>44658</v>
      </c>
      <c r="E1307" s="9">
        <f t="shared" si="20"/>
        <v>2022</v>
      </c>
      <c r="F1307" s="4" t="s">
        <v>39</v>
      </c>
      <c r="G1307" s="4" t="s">
        <v>3957</v>
      </c>
      <c r="H1307" s="4" t="s">
        <v>3958</v>
      </c>
      <c r="I1307" s="4" t="s">
        <v>20</v>
      </c>
      <c r="J1307" s="4" t="s">
        <v>106</v>
      </c>
      <c r="K1307" s="4" t="s">
        <v>106</v>
      </c>
      <c r="L1307" s="4" t="s">
        <v>29</v>
      </c>
      <c r="M1307" s="4" t="s">
        <v>90</v>
      </c>
      <c r="N1307" s="4">
        <v>1295.76</v>
      </c>
      <c r="O1307" s="4">
        <v>1</v>
      </c>
      <c r="P1307" s="4">
        <v>0.2</v>
      </c>
      <c r="Q1307" s="4">
        <v>13.96</v>
      </c>
    </row>
    <row r="1308" spans="1:17" s="4" customFormat="1" ht="12" x14ac:dyDescent="0.3">
      <c r="A1308" s="4">
        <v>1307</v>
      </c>
      <c r="B1308" s="4" t="s">
        <v>3959</v>
      </c>
      <c r="C1308" s="5">
        <v>44903</v>
      </c>
      <c r="D1308" s="5">
        <v>44904</v>
      </c>
      <c r="E1308" s="9">
        <f t="shared" si="20"/>
        <v>2022</v>
      </c>
      <c r="F1308" s="4" t="s">
        <v>25</v>
      </c>
      <c r="G1308" s="4" t="s">
        <v>3960</v>
      </c>
      <c r="H1308" s="4" t="s">
        <v>3961</v>
      </c>
      <c r="I1308" s="4" t="s">
        <v>20</v>
      </c>
      <c r="J1308" s="4" t="s">
        <v>106</v>
      </c>
      <c r="K1308" s="4" t="s">
        <v>106</v>
      </c>
      <c r="L1308" s="4" t="s">
        <v>22</v>
      </c>
      <c r="M1308" s="4" t="s">
        <v>134</v>
      </c>
      <c r="N1308" s="4">
        <v>1233.19</v>
      </c>
      <c r="O1308" s="4">
        <v>8</v>
      </c>
      <c r="P1308" s="4">
        <v>0.15</v>
      </c>
      <c r="Q1308" s="4">
        <v>59.3</v>
      </c>
    </row>
    <row r="1309" spans="1:17" s="4" customFormat="1" ht="12" x14ac:dyDescent="0.3">
      <c r="A1309" s="4">
        <v>1308</v>
      </c>
      <c r="B1309" s="4" t="s">
        <v>3962</v>
      </c>
      <c r="C1309" s="5">
        <v>45083</v>
      </c>
      <c r="D1309" s="5">
        <v>45088</v>
      </c>
      <c r="E1309" s="9">
        <f t="shared" si="20"/>
        <v>2023</v>
      </c>
      <c r="F1309" s="4" t="s">
        <v>25</v>
      </c>
      <c r="G1309" s="4" t="s">
        <v>3963</v>
      </c>
      <c r="H1309" s="4" t="s">
        <v>3964</v>
      </c>
      <c r="I1309" s="4" t="s">
        <v>67</v>
      </c>
      <c r="J1309" s="4" t="s">
        <v>106</v>
      </c>
      <c r="K1309" s="4" t="s">
        <v>106</v>
      </c>
      <c r="L1309" s="4" t="s">
        <v>36</v>
      </c>
      <c r="M1309" s="4" t="s">
        <v>71</v>
      </c>
      <c r="N1309" s="4">
        <v>595.69000000000005</v>
      </c>
      <c r="O1309" s="4">
        <v>7</v>
      </c>
      <c r="P1309" s="4">
        <v>0.2</v>
      </c>
      <c r="Q1309" s="4">
        <v>28.92</v>
      </c>
    </row>
    <row r="1310" spans="1:17" s="4" customFormat="1" ht="12" x14ac:dyDescent="0.3">
      <c r="A1310" s="4">
        <v>1309</v>
      </c>
      <c r="B1310" s="4" t="s">
        <v>3965</v>
      </c>
      <c r="C1310" s="5">
        <v>45333</v>
      </c>
      <c r="D1310" s="5">
        <v>45334</v>
      </c>
      <c r="E1310" s="9">
        <f t="shared" si="20"/>
        <v>2024</v>
      </c>
      <c r="F1310" s="4" t="s">
        <v>59</v>
      </c>
      <c r="G1310" s="4" t="s">
        <v>3966</v>
      </c>
      <c r="H1310" s="4" t="s">
        <v>3941</v>
      </c>
      <c r="I1310" s="4" t="s">
        <v>28</v>
      </c>
      <c r="J1310" s="4" t="s">
        <v>62</v>
      </c>
      <c r="K1310" s="4" t="s">
        <v>63</v>
      </c>
      <c r="L1310" s="4" t="s">
        <v>22</v>
      </c>
      <c r="M1310" s="4" t="s">
        <v>75</v>
      </c>
      <c r="N1310" s="4">
        <v>1335.81</v>
      </c>
      <c r="O1310" s="4">
        <v>10</v>
      </c>
      <c r="P1310" s="4">
        <v>0.15</v>
      </c>
      <c r="Q1310" s="4">
        <v>30.99</v>
      </c>
    </row>
    <row r="1311" spans="1:17" s="4" customFormat="1" ht="12" x14ac:dyDescent="0.3">
      <c r="A1311" s="4">
        <v>1310</v>
      </c>
      <c r="B1311" s="4" t="s">
        <v>3967</v>
      </c>
      <c r="C1311" s="5">
        <v>45463</v>
      </c>
      <c r="D1311" s="5">
        <v>45469</v>
      </c>
      <c r="E1311" s="9">
        <f t="shared" si="20"/>
        <v>2024</v>
      </c>
      <c r="F1311" s="4" t="s">
        <v>17</v>
      </c>
      <c r="G1311" s="4" t="s">
        <v>3968</v>
      </c>
      <c r="H1311" s="4" t="s">
        <v>3969</v>
      </c>
      <c r="I1311" s="4" t="s">
        <v>20</v>
      </c>
      <c r="J1311" s="4" t="s">
        <v>62</v>
      </c>
      <c r="K1311" s="4" t="s">
        <v>63</v>
      </c>
      <c r="L1311" s="4" t="s">
        <v>29</v>
      </c>
      <c r="M1311" s="4" t="s">
        <v>107</v>
      </c>
      <c r="N1311" s="4">
        <v>334.67</v>
      </c>
      <c r="O1311" s="4">
        <v>5</v>
      </c>
      <c r="P1311" s="4">
        <v>0.2</v>
      </c>
      <c r="Q1311" s="4">
        <v>18.79</v>
      </c>
    </row>
    <row r="1312" spans="1:17" s="4" customFormat="1" ht="12" x14ac:dyDescent="0.3">
      <c r="A1312" s="4">
        <v>1311</v>
      </c>
      <c r="B1312" s="4" t="s">
        <v>3970</v>
      </c>
      <c r="C1312" s="5">
        <v>45292</v>
      </c>
      <c r="D1312" s="5">
        <v>45297</v>
      </c>
      <c r="E1312" s="9">
        <f t="shared" si="20"/>
        <v>2024</v>
      </c>
      <c r="F1312" s="4" t="s">
        <v>59</v>
      </c>
      <c r="G1312" s="4" t="s">
        <v>3971</v>
      </c>
      <c r="H1312" s="4" t="s">
        <v>3972</v>
      </c>
      <c r="I1312" s="4" t="s">
        <v>20</v>
      </c>
      <c r="J1312" s="4" t="s">
        <v>79</v>
      </c>
      <c r="K1312" s="4" t="s">
        <v>80</v>
      </c>
      <c r="L1312" s="4" t="s">
        <v>22</v>
      </c>
      <c r="M1312" s="4" t="s">
        <v>54</v>
      </c>
      <c r="N1312" s="4">
        <v>407.43</v>
      </c>
      <c r="O1312" s="4">
        <v>2</v>
      </c>
      <c r="P1312" s="4">
        <v>0.1</v>
      </c>
      <c r="Q1312" s="4">
        <v>71.06</v>
      </c>
    </row>
    <row r="1313" spans="1:17" s="4" customFormat="1" ht="12" x14ac:dyDescent="0.3">
      <c r="A1313" s="4">
        <v>1312</v>
      </c>
      <c r="B1313" s="4" t="s">
        <v>3973</v>
      </c>
      <c r="C1313" s="5">
        <v>44942</v>
      </c>
      <c r="D1313" s="5">
        <v>44949</v>
      </c>
      <c r="E1313" s="9">
        <f t="shared" si="20"/>
        <v>2023</v>
      </c>
      <c r="F1313" s="4" t="s">
        <v>25</v>
      </c>
      <c r="G1313" s="4" t="s">
        <v>3974</v>
      </c>
      <c r="H1313" s="4" t="s">
        <v>3975</v>
      </c>
      <c r="I1313" s="4" t="s">
        <v>20</v>
      </c>
      <c r="J1313" s="4" t="s">
        <v>21</v>
      </c>
      <c r="K1313" s="4" t="s">
        <v>26647</v>
      </c>
      <c r="L1313" s="4" t="s">
        <v>36</v>
      </c>
      <c r="M1313" s="4" t="s">
        <v>37</v>
      </c>
      <c r="N1313" s="4">
        <v>1324.17</v>
      </c>
      <c r="O1313" s="4">
        <v>10</v>
      </c>
      <c r="P1313" s="4">
        <v>0.2</v>
      </c>
      <c r="Q1313" s="4">
        <v>-23.81</v>
      </c>
    </row>
    <row r="1314" spans="1:17" s="4" customFormat="1" ht="12" x14ac:dyDescent="0.3">
      <c r="A1314" s="4">
        <v>1313</v>
      </c>
      <c r="B1314" s="4" t="s">
        <v>3976</v>
      </c>
      <c r="C1314" s="5">
        <v>44658</v>
      </c>
      <c r="D1314" s="5">
        <v>44662</v>
      </c>
      <c r="E1314" s="9">
        <f t="shared" si="20"/>
        <v>2022</v>
      </c>
      <c r="F1314" s="4" t="s">
        <v>25</v>
      </c>
      <c r="G1314" s="4" t="s">
        <v>3977</v>
      </c>
      <c r="H1314" s="4" t="s">
        <v>3978</v>
      </c>
      <c r="I1314" s="4" t="s">
        <v>28</v>
      </c>
      <c r="J1314" s="4" t="s">
        <v>42</v>
      </c>
      <c r="K1314" s="4" t="s">
        <v>43</v>
      </c>
      <c r="L1314" s="4" t="s">
        <v>22</v>
      </c>
      <c r="M1314" s="4" t="s">
        <v>23</v>
      </c>
      <c r="N1314" s="4">
        <v>1253.48</v>
      </c>
      <c r="O1314" s="4">
        <v>6</v>
      </c>
      <c r="P1314" s="4">
        <v>0</v>
      </c>
      <c r="Q1314" s="4">
        <v>183.14</v>
      </c>
    </row>
    <row r="1315" spans="1:17" s="4" customFormat="1" ht="12" x14ac:dyDescent="0.3">
      <c r="A1315" s="4">
        <v>1314</v>
      </c>
      <c r="B1315" s="4" t="s">
        <v>3979</v>
      </c>
      <c r="C1315" s="5">
        <v>44825</v>
      </c>
      <c r="D1315" s="5">
        <v>44832</v>
      </c>
      <c r="E1315" s="9">
        <f t="shared" si="20"/>
        <v>2022</v>
      </c>
      <c r="F1315" s="4" t="s">
        <v>39</v>
      </c>
      <c r="G1315" s="4" t="s">
        <v>3980</v>
      </c>
      <c r="H1315" s="4" t="s">
        <v>3981</v>
      </c>
      <c r="I1315" s="4" t="s">
        <v>28</v>
      </c>
      <c r="J1315" s="4" t="s">
        <v>145</v>
      </c>
      <c r="K1315" s="4" t="s">
        <v>80</v>
      </c>
      <c r="L1315" s="4" t="s">
        <v>36</v>
      </c>
      <c r="M1315" s="4" t="s">
        <v>118</v>
      </c>
      <c r="N1315" s="4">
        <v>852.79</v>
      </c>
      <c r="O1315" s="4">
        <v>2</v>
      </c>
      <c r="P1315" s="4">
        <v>0.15</v>
      </c>
      <c r="Q1315" s="4">
        <v>126.94</v>
      </c>
    </row>
    <row r="1316" spans="1:17" s="4" customFormat="1" ht="12" x14ac:dyDescent="0.3">
      <c r="A1316" s="4">
        <v>1315</v>
      </c>
      <c r="B1316" s="4" t="s">
        <v>3982</v>
      </c>
      <c r="C1316" s="5">
        <v>44535</v>
      </c>
      <c r="D1316" s="5">
        <v>44541</v>
      </c>
      <c r="E1316" s="9">
        <f t="shared" si="20"/>
        <v>2021</v>
      </c>
      <c r="F1316" s="4" t="s">
        <v>59</v>
      </c>
      <c r="G1316" s="4" t="s">
        <v>3983</v>
      </c>
      <c r="H1316" s="4" t="s">
        <v>3984</v>
      </c>
      <c r="I1316" s="4" t="s">
        <v>67</v>
      </c>
      <c r="J1316" s="4" t="s">
        <v>106</v>
      </c>
      <c r="K1316" s="4" t="s">
        <v>106</v>
      </c>
      <c r="L1316" s="4" t="s">
        <v>29</v>
      </c>
      <c r="M1316" s="4" t="s">
        <v>30</v>
      </c>
      <c r="N1316" s="4">
        <v>292.17</v>
      </c>
      <c r="O1316" s="4">
        <v>3</v>
      </c>
      <c r="P1316" s="4">
        <v>0.2</v>
      </c>
      <c r="Q1316" s="4">
        <v>37.79</v>
      </c>
    </row>
    <row r="1317" spans="1:17" s="4" customFormat="1" ht="12" x14ac:dyDescent="0.3">
      <c r="A1317" s="4">
        <v>1316</v>
      </c>
      <c r="B1317" s="4" t="s">
        <v>3985</v>
      </c>
      <c r="C1317" s="5">
        <v>45299</v>
      </c>
      <c r="D1317" s="5">
        <v>45304</v>
      </c>
      <c r="E1317" s="9">
        <f t="shared" si="20"/>
        <v>2024</v>
      </c>
      <c r="F1317" s="4" t="s">
        <v>59</v>
      </c>
      <c r="G1317" s="4" t="s">
        <v>3986</v>
      </c>
      <c r="H1317" s="4" t="s">
        <v>3987</v>
      </c>
      <c r="I1317" s="4" t="s">
        <v>67</v>
      </c>
      <c r="J1317" s="4" t="s">
        <v>111</v>
      </c>
      <c r="K1317" s="4" t="s">
        <v>111</v>
      </c>
      <c r="L1317" s="4" t="s">
        <v>36</v>
      </c>
      <c r="M1317" s="4" t="s">
        <v>118</v>
      </c>
      <c r="N1317" s="4">
        <v>310.58</v>
      </c>
      <c r="O1317" s="4">
        <v>3</v>
      </c>
      <c r="P1317" s="4">
        <v>0.2</v>
      </c>
      <c r="Q1317" s="4">
        <v>27.04</v>
      </c>
    </row>
    <row r="1318" spans="1:17" s="4" customFormat="1" ht="12" x14ac:dyDescent="0.3">
      <c r="A1318" s="4">
        <v>1317</v>
      </c>
      <c r="B1318" s="4" t="s">
        <v>3988</v>
      </c>
      <c r="C1318" s="5">
        <v>45842</v>
      </c>
      <c r="D1318" s="5">
        <v>45847</v>
      </c>
      <c r="E1318" s="9">
        <f t="shared" si="20"/>
        <v>2025</v>
      </c>
      <c r="F1318" s="4" t="s">
        <v>17</v>
      </c>
      <c r="G1318" s="4" t="s">
        <v>3989</v>
      </c>
      <c r="H1318" s="4" t="s">
        <v>3990</v>
      </c>
      <c r="I1318" s="4" t="s">
        <v>67</v>
      </c>
      <c r="J1318" s="4" t="s">
        <v>145</v>
      </c>
      <c r="K1318" s="4" t="s">
        <v>80</v>
      </c>
      <c r="L1318" s="4" t="s">
        <v>29</v>
      </c>
      <c r="M1318" s="4" t="s">
        <v>107</v>
      </c>
      <c r="N1318" s="4">
        <v>1477.04</v>
      </c>
      <c r="O1318" s="4">
        <v>4</v>
      </c>
      <c r="P1318" s="4">
        <v>0.15</v>
      </c>
      <c r="Q1318" s="4">
        <v>107.96</v>
      </c>
    </row>
    <row r="1319" spans="1:17" s="4" customFormat="1" ht="12" x14ac:dyDescent="0.3">
      <c r="A1319" s="4">
        <v>1318</v>
      </c>
      <c r="B1319" s="4" t="s">
        <v>3991</v>
      </c>
      <c r="C1319" s="5">
        <v>45160</v>
      </c>
      <c r="D1319" s="5">
        <v>45161</v>
      </c>
      <c r="E1319" s="9">
        <f t="shared" si="20"/>
        <v>2023</v>
      </c>
      <c r="F1319" s="4" t="s">
        <v>17</v>
      </c>
      <c r="G1319" s="4" t="s">
        <v>3992</v>
      </c>
      <c r="H1319" s="4" t="s">
        <v>3993</v>
      </c>
      <c r="I1319" s="4" t="s">
        <v>28</v>
      </c>
      <c r="J1319" s="4" t="s">
        <v>79</v>
      </c>
      <c r="K1319" s="4" t="s">
        <v>80</v>
      </c>
      <c r="L1319" s="4" t="s">
        <v>22</v>
      </c>
      <c r="M1319" s="4" t="s">
        <v>75</v>
      </c>
      <c r="N1319" s="4">
        <v>105.01</v>
      </c>
      <c r="O1319" s="4">
        <v>10</v>
      </c>
      <c r="P1319" s="4">
        <v>0.15</v>
      </c>
      <c r="Q1319" s="4">
        <v>0.23</v>
      </c>
    </row>
    <row r="1320" spans="1:17" s="4" customFormat="1" ht="12" x14ac:dyDescent="0.3">
      <c r="A1320" s="4">
        <v>1319</v>
      </c>
      <c r="B1320" s="4" t="s">
        <v>3994</v>
      </c>
      <c r="C1320" s="5">
        <v>44752</v>
      </c>
      <c r="D1320" s="5">
        <v>44759</v>
      </c>
      <c r="E1320" s="9">
        <f t="shared" si="20"/>
        <v>2022</v>
      </c>
      <c r="F1320" s="4" t="s">
        <v>25</v>
      </c>
      <c r="G1320" s="4" t="s">
        <v>3995</v>
      </c>
      <c r="H1320" s="4" t="s">
        <v>3996</v>
      </c>
      <c r="I1320" s="4" t="s">
        <v>67</v>
      </c>
      <c r="J1320" s="4" t="s">
        <v>79</v>
      </c>
      <c r="K1320" s="4" t="s">
        <v>80</v>
      </c>
      <c r="L1320" s="4" t="s">
        <v>36</v>
      </c>
      <c r="M1320" s="4" t="s">
        <v>71</v>
      </c>
      <c r="N1320" s="4">
        <v>22.32</v>
      </c>
      <c r="O1320" s="4">
        <v>8</v>
      </c>
      <c r="P1320" s="4">
        <v>0.15</v>
      </c>
      <c r="Q1320" s="4">
        <v>2.0699999999999998</v>
      </c>
    </row>
    <row r="1321" spans="1:17" s="4" customFormat="1" ht="12" x14ac:dyDescent="0.3">
      <c r="A1321" s="4">
        <v>1320</v>
      </c>
      <c r="B1321" s="4" t="s">
        <v>3997</v>
      </c>
      <c r="C1321" s="5">
        <v>44553</v>
      </c>
      <c r="D1321" s="5">
        <v>44557</v>
      </c>
      <c r="E1321" s="9">
        <f t="shared" si="20"/>
        <v>2021</v>
      </c>
      <c r="F1321" s="4" t="s">
        <v>39</v>
      </c>
      <c r="G1321" s="4" t="s">
        <v>3998</v>
      </c>
      <c r="H1321" s="4" t="s">
        <v>3999</v>
      </c>
      <c r="I1321" s="4" t="s">
        <v>67</v>
      </c>
      <c r="J1321" s="4" t="s">
        <v>21</v>
      </c>
      <c r="K1321" s="4" t="s">
        <v>26647</v>
      </c>
      <c r="L1321" s="4" t="s">
        <v>36</v>
      </c>
      <c r="M1321" s="4" t="s">
        <v>37</v>
      </c>
      <c r="N1321" s="4">
        <v>568.41999999999996</v>
      </c>
      <c r="O1321" s="4">
        <v>2</v>
      </c>
      <c r="P1321" s="4">
        <v>0.15</v>
      </c>
      <c r="Q1321" s="4">
        <v>117.14</v>
      </c>
    </row>
    <row r="1322" spans="1:17" s="4" customFormat="1" ht="12" x14ac:dyDescent="0.3">
      <c r="A1322" s="4">
        <v>1321</v>
      </c>
      <c r="B1322" s="4" t="s">
        <v>4000</v>
      </c>
      <c r="C1322" s="5">
        <v>44688</v>
      </c>
      <c r="D1322" s="5">
        <v>44689</v>
      </c>
      <c r="E1322" s="9">
        <f t="shared" si="20"/>
        <v>2022</v>
      </c>
      <c r="F1322" s="4" t="s">
        <v>25</v>
      </c>
      <c r="G1322" s="4" t="s">
        <v>4001</v>
      </c>
      <c r="H1322" s="4" t="s">
        <v>4002</v>
      </c>
      <c r="I1322" s="4" t="s">
        <v>67</v>
      </c>
      <c r="J1322" s="4" t="s">
        <v>111</v>
      </c>
      <c r="K1322" s="4" t="s">
        <v>111</v>
      </c>
      <c r="L1322" s="4" t="s">
        <v>36</v>
      </c>
      <c r="M1322" s="4" t="s">
        <v>138</v>
      </c>
      <c r="N1322" s="4">
        <v>575.99</v>
      </c>
      <c r="O1322" s="4">
        <v>9</v>
      </c>
      <c r="P1322" s="4">
        <v>0.15</v>
      </c>
      <c r="Q1322" s="4">
        <v>80.53</v>
      </c>
    </row>
    <row r="1323" spans="1:17" s="4" customFormat="1" ht="12" x14ac:dyDescent="0.3">
      <c r="A1323" s="4">
        <v>1322</v>
      </c>
      <c r="B1323" s="4" t="s">
        <v>4003</v>
      </c>
      <c r="C1323" s="5">
        <v>45806</v>
      </c>
      <c r="D1323" s="5">
        <v>45811</v>
      </c>
      <c r="E1323" s="9">
        <f t="shared" si="20"/>
        <v>2025</v>
      </c>
      <c r="F1323" s="4" t="s">
        <v>39</v>
      </c>
      <c r="G1323" s="4" t="s">
        <v>4004</v>
      </c>
      <c r="H1323" s="4" t="s">
        <v>4005</v>
      </c>
      <c r="I1323" s="4" t="s">
        <v>67</v>
      </c>
      <c r="J1323" s="4" t="s">
        <v>34</v>
      </c>
      <c r="K1323" s="4" t="s">
        <v>35</v>
      </c>
      <c r="L1323" s="4" t="s">
        <v>22</v>
      </c>
      <c r="M1323" s="4" t="s">
        <v>75</v>
      </c>
      <c r="N1323" s="4">
        <v>793.86</v>
      </c>
      <c r="O1323" s="4">
        <v>1</v>
      </c>
      <c r="P1323" s="4">
        <v>0.2</v>
      </c>
      <c r="Q1323" s="4">
        <v>164.13</v>
      </c>
    </row>
    <row r="1324" spans="1:17" s="4" customFormat="1" ht="12" x14ac:dyDescent="0.3">
      <c r="A1324" s="4">
        <v>1323</v>
      </c>
      <c r="B1324" s="4" t="s">
        <v>4006</v>
      </c>
      <c r="C1324" s="5">
        <v>45806</v>
      </c>
      <c r="D1324" s="5">
        <v>45813</v>
      </c>
      <c r="E1324" s="9">
        <f t="shared" si="20"/>
        <v>2025</v>
      </c>
      <c r="F1324" s="4" t="s">
        <v>25</v>
      </c>
      <c r="G1324" s="4" t="s">
        <v>4007</v>
      </c>
      <c r="H1324" s="4" t="s">
        <v>4008</v>
      </c>
      <c r="I1324" s="4" t="s">
        <v>67</v>
      </c>
      <c r="J1324" s="4" t="s">
        <v>111</v>
      </c>
      <c r="K1324" s="4" t="s">
        <v>111</v>
      </c>
      <c r="L1324" s="4" t="s">
        <v>36</v>
      </c>
      <c r="M1324" s="4" t="s">
        <v>71</v>
      </c>
      <c r="N1324" s="4">
        <v>1321.23</v>
      </c>
      <c r="O1324" s="4">
        <v>8</v>
      </c>
      <c r="P1324" s="4">
        <v>0.15</v>
      </c>
      <c r="Q1324" s="4">
        <v>74.989999999999995</v>
      </c>
    </row>
    <row r="1325" spans="1:17" s="4" customFormat="1" ht="12" x14ac:dyDescent="0.3">
      <c r="A1325" s="4">
        <v>1324</v>
      </c>
      <c r="B1325" s="4" t="s">
        <v>4009</v>
      </c>
      <c r="C1325" s="5">
        <v>44899</v>
      </c>
      <c r="D1325" s="5">
        <v>44903</v>
      </c>
      <c r="E1325" s="9">
        <f t="shared" si="20"/>
        <v>2022</v>
      </c>
      <c r="F1325" s="4" t="s">
        <v>39</v>
      </c>
      <c r="G1325" s="4" t="s">
        <v>4010</v>
      </c>
      <c r="H1325" s="4" t="s">
        <v>4011</v>
      </c>
      <c r="I1325" s="4" t="s">
        <v>67</v>
      </c>
      <c r="J1325" s="4" t="s">
        <v>47</v>
      </c>
      <c r="K1325" s="4" t="s">
        <v>47</v>
      </c>
      <c r="L1325" s="4" t="s">
        <v>29</v>
      </c>
      <c r="M1325" s="4" t="s">
        <v>107</v>
      </c>
      <c r="N1325" s="4">
        <v>1248.17</v>
      </c>
      <c r="O1325" s="4">
        <v>4</v>
      </c>
      <c r="P1325" s="4">
        <v>0.1</v>
      </c>
      <c r="Q1325" s="4">
        <v>54.3</v>
      </c>
    </row>
    <row r="1326" spans="1:17" s="4" customFormat="1" ht="12" x14ac:dyDescent="0.3">
      <c r="A1326" s="4">
        <v>1325</v>
      </c>
      <c r="B1326" s="4" t="s">
        <v>4012</v>
      </c>
      <c r="C1326" s="5">
        <v>44698</v>
      </c>
      <c r="D1326" s="5">
        <v>44699</v>
      </c>
      <c r="E1326" s="9">
        <f t="shared" si="20"/>
        <v>2022</v>
      </c>
      <c r="F1326" s="4" t="s">
        <v>25</v>
      </c>
      <c r="G1326" s="4" t="s">
        <v>4013</v>
      </c>
      <c r="H1326" s="4" t="s">
        <v>4014</v>
      </c>
      <c r="I1326" s="4" t="s">
        <v>67</v>
      </c>
      <c r="J1326" s="4" t="s">
        <v>106</v>
      </c>
      <c r="K1326" s="4" t="s">
        <v>106</v>
      </c>
      <c r="L1326" s="4" t="s">
        <v>22</v>
      </c>
      <c r="M1326" s="4" t="s">
        <v>54</v>
      </c>
      <c r="N1326" s="4">
        <v>425.55</v>
      </c>
      <c r="O1326" s="4">
        <v>8</v>
      </c>
      <c r="P1326" s="4">
        <v>0.1</v>
      </c>
      <c r="Q1326" s="4">
        <v>42.94</v>
      </c>
    </row>
    <row r="1327" spans="1:17" s="4" customFormat="1" ht="12" x14ac:dyDescent="0.3">
      <c r="A1327" s="4">
        <v>1326</v>
      </c>
      <c r="B1327" s="4" t="s">
        <v>4015</v>
      </c>
      <c r="C1327" s="5">
        <v>44530</v>
      </c>
      <c r="D1327" s="5">
        <v>44531</v>
      </c>
      <c r="E1327" s="9">
        <f t="shared" si="20"/>
        <v>2021</v>
      </c>
      <c r="F1327" s="4" t="s">
        <v>59</v>
      </c>
      <c r="G1327" s="4" t="s">
        <v>4016</v>
      </c>
      <c r="H1327" s="4" t="s">
        <v>4017</v>
      </c>
      <c r="I1327" s="4" t="s">
        <v>28</v>
      </c>
      <c r="J1327" s="4" t="s">
        <v>106</v>
      </c>
      <c r="K1327" s="4" t="s">
        <v>106</v>
      </c>
      <c r="L1327" s="4" t="s">
        <v>36</v>
      </c>
      <c r="M1327" s="4" t="s">
        <v>118</v>
      </c>
      <c r="N1327" s="4">
        <v>28.52</v>
      </c>
      <c r="O1327" s="4">
        <v>3</v>
      </c>
      <c r="P1327" s="4">
        <v>0.1</v>
      </c>
      <c r="Q1327" s="4">
        <v>5.54</v>
      </c>
    </row>
    <row r="1328" spans="1:17" s="4" customFormat="1" ht="12" x14ac:dyDescent="0.3">
      <c r="A1328" s="4">
        <v>1327</v>
      </c>
      <c r="B1328" s="4" t="s">
        <v>4018</v>
      </c>
      <c r="C1328" s="5">
        <v>45647</v>
      </c>
      <c r="D1328" s="5">
        <v>45653</v>
      </c>
      <c r="E1328" s="9">
        <f t="shared" si="20"/>
        <v>2024</v>
      </c>
      <c r="F1328" s="4" t="s">
        <v>17</v>
      </c>
      <c r="G1328" s="4" t="s">
        <v>4019</v>
      </c>
      <c r="H1328" s="4" t="s">
        <v>4020</v>
      </c>
      <c r="I1328" s="4" t="s">
        <v>20</v>
      </c>
      <c r="J1328" s="4" t="s">
        <v>111</v>
      </c>
      <c r="K1328" s="4" t="s">
        <v>111</v>
      </c>
      <c r="L1328" s="4" t="s">
        <v>29</v>
      </c>
      <c r="M1328" s="4" t="s">
        <v>48</v>
      </c>
      <c r="N1328" s="4">
        <v>1116.72</v>
      </c>
      <c r="O1328" s="4">
        <v>7</v>
      </c>
      <c r="P1328" s="4">
        <v>0.15</v>
      </c>
      <c r="Q1328" s="4">
        <v>214.13</v>
      </c>
    </row>
    <row r="1329" spans="1:17" s="4" customFormat="1" ht="12" x14ac:dyDescent="0.3">
      <c r="A1329" s="4">
        <v>1328</v>
      </c>
      <c r="B1329" s="4" t="s">
        <v>4021</v>
      </c>
      <c r="C1329" s="5">
        <v>45612</v>
      </c>
      <c r="D1329" s="5">
        <v>45618</v>
      </c>
      <c r="E1329" s="9">
        <f t="shared" si="20"/>
        <v>2024</v>
      </c>
      <c r="F1329" s="4" t="s">
        <v>17</v>
      </c>
      <c r="G1329" s="4" t="s">
        <v>4022</v>
      </c>
      <c r="H1329" s="4" t="s">
        <v>4023</v>
      </c>
      <c r="I1329" s="4" t="s">
        <v>20</v>
      </c>
      <c r="J1329" s="4" t="s">
        <v>62</v>
      </c>
      <c r="K1329" s="4" t="s">
        <v>63</v>
      </c>
      <c r="L1329" s="4" t="s">
        <v>22</v>
      </c>
      <c r="M1329" s="4" t="s">
        <v>54</v>
      </c>
      <c r="N1329" s="4">
        <v>730.92</v>
      </c>
      <c r="O1329" s="4">
        <v>2</v>
      </c>
      <c r="P1329" s="4">
        <v>0.1</v>
      </c>
      <c r="Q1329" s="4">
        <v>164.08</v>
      </c>
    </row>
    <row r="1330" spans="1:17" s="4" customFormat="1" ht="12" x14ac:dyDescent="0.3">
      <c r="A1330" s="4">
        <v>1329</v>
      </c>
      <c r="B1330" s="4" t="s">
        <v>4024</v>
      </c>
      <c r="C1330" s="5">
        <v>45297</v>
      </c>
      <c r="D1330" s="5">
        <v>45298</v>
      </c>
      <c r="E1330" s="9">
        <f t="shared" si="20"/>
        <v>2024</v>
      </c>
      <c r="F1330" s="4" t="s">
        <v>59</v>
      </c>
      <c r="G1330" s="4" t="s">
        <v>4025</v>
      </c>
      <c r="H1330" s="4" t="s">
        <v>4026</v>
      </c>
      <c r="I1330" s="4" t="s">
        <v>67</v>
      </c>
      <c r="J1330" s="4" t="s">
        <v>79</v>
      </c>
      <c r="K1330" s="4" t="s">
        <v>80</v>
      </c>
      <c r="L1330" s="4" t="s">
        <v>29</v>
      </c>
      <c r="M1330" s="4" t="s">
        <v>107</v>
      </c>
      <c r="N1330" s="4">
        <v>1434.15</v>
      </c>
      <c r="O1330" s="4">
        <v>10</v>
      </c>
      <c r="P1330" s="4">
        <v>0.15</v>
      </c>
      <c r="Q1330" s="4">
        <v>212.84</v>
      </c>
    </row>
    <row r="1331" spans="1:17" s="4" customFormat="1" ht="12" x14ac:dyDescent="0.3">
      <c r="A1331" s="4">
        <v>1330</v>
      </c>
      <c r="B1331" s="4" t="s">
        <v>4027</v>
      </c>
      <c r="C1331" s="5">
        <v>44681</v>
      </c>
      <c r="D1331" s="5">
        <v>44686</v>
      </c>
      <c r="E1331" s="9">
        <f t="shared" si="20"/>
        <v>2022</v>
      </c>
      <c r="F1331" s="4" t="s">
        <v>17</v>
      </c>
      <c r="G1331" s="4" t="s">
        <v>4028</v>
      </c>
      <c r="H1331" s="4" t="s">
        <v>4029</v>
      </c>
      <c r="I1331" s="4" t="s">
        <v>67</v>
      </c>
      <c r="J1331" s="4" t="s">
        <v>34</v>
      </c>
      <c r="K1331" s="4" t="s">
        <v>35</v>
      </c>
      <c r="L1331" s="4" t="s">
        <v>29</v>
      </c>
      <c r="M1331" s="4" t="s">
        <v>90</v>
      </c>
      <c r="N1331" s="4">
        <v>1319.41</v>
      </c>
      <c r="O1331" s="4">
        <v>8</v>
      </c>
      <c r="P1331" s="4">
        <v>0.2</v>
      </c>
      <c r="Q1331" s="4">
        <v>-6.78</v>
      </c>
    </row>
    <row r="1332" spans="1:17" s="4" customFormat="1" ht="12" x14ac:dyDescent="0.3">
      <c r="A1332" s="4">
        <v>1331</v>
      </c>
      <c r="B1332" s="4" t="s">
        <v>4030</v>
      </c>
      <c r="C1332" s="5">
        <v>45299</v>
      </c>
      <c r="D1332" s="5">
        <v>45304</v>
      </c>
      <c r="E1332" s="9">
        <f t="shared" si="20"/>
        <v>2024</v>
      </c>
      <c r="F1332" s="4" t="s">
        <v>39</v>
      </c>
      <c r="G1332" s="4" t="s">
        <v>4031</v>
      </c>
      <c r="H1332" s="4" t="s">
        <v>4032</v>
      </c>
      <c r="I1332" s="4" t="s">
        <v>67</v>
      </c>
      <c r="J1332" s="4" t="s">
        <v>47</v>
      </c>
      <c r="K1332" s="4" t="s">
        <v>47</v>
      </c>
      <c r="L1332" s="4" t="s">
        <v>29</v>
      </c>
      <c r="M1332" s="4" t="s">
        <v>30</v>
      </c>
      <c r="N1332" s="4">
        <v>1074.53</v>
      </c>
      <c r="O1332" s="4">
        <v>9</v>
      </c>
      <c r="P1332" s="4">
        <v>0.1</v>
      </c>
      <c r="Q1332" s="4">
        <v>217.41</v>
      </c>
    </row>
    <row r="1333" spans="1:17" s="4" customFormat="1" ht="12" x14ac:dyDescent="0.3">
      <c r="A1333" s="4">
        <v>1332</v>
      </c>
      <c r="B1333" s="4" t="s">
        <v>4033</v>
      </c>
      <c r="C1333" s="5">
        <v>45545</v>
      </c>
      <c r="D1333" s="5">
        <v>45549</v>
      </c>
      <c r="E1333" s="9">
        <f t="shared" si="20"/>
        <v>2024</v>
      </c>
      <c r="F1333" s="4" t="s">
        <v>59</v>
      </c>
      <c r="G1333" s="4" t="s">
        <v>4034</v>
      </c>
      <c r="H1333" s="4" t="s">
        <v>4035</v>
      </c>
      <c r="I1333" s="4" t="s">
        <v>28</v>
      </c>
      <c r="J1333" s="4" t="s">
        <v>42</v>
      </c>
      <c r="K1333" s="4" t="s">
        <v>43</v>
      </c>
      <c r="L1333" s="4" t="s">
        <v>36</v>
      </c>
      <c r="M1333" s="4" t="s">
        <v>71</v>
      </c>
      <c r="N1333" s="4">
        <v>889.57</v>
      </c>
      <c r="O1333" s="4">
        <v>6</v>
      </c>
      <c r="P1333" s="4">
        <v>0.2</v>
      </c>
      <c r="Q1333" s="4">
        <v>170.15</v>
      </c>
    </row>
    <row r="1334" spans="1:17" s="4" customFormat="1" ht="12" x14ac:dyDescent="0.3">
      <c r="A1334" s="4">
        <v>1333</v>
      </c>
      <c r="B1334" s="4" t="s">
        <v>4036</v>
      </c>
      <c r="C1334" s="5">
        <v>45106</v>
      </c>
      <c r="D1334" s="5">
        <v>45110</v>
      </c>
      <c r="E1334" s="9">
        <f t="shared" si="20"/>
        <v>2023</v>
      </c>
      <c r="F1334" s="4" t="s">
        <v>17</v>
      </c>
      <c r="G1334" s="4" t="s">
        <v>4037</v>
      </c>
      <c r="H1334" s="4" t="s">
        <v>3591</v>
      </c>
      <c r="I1334" s="4" t="s">
        <v>67</v>
      </c>
      <c r="J1334" s="4" t="s">
        <v>79</v>
      </c>
      <c r="K1334" s="4" t="s">
        <v>80</v>
      </c>
      <c r="L1334" s="4" t="s">
        <v>22</v>
      </c>
      <c r="M1334" s="4" t="s">
        <v>23</v>
      </c>
      <c r="N1334" s="4">
        <v>237.97</v>
      </c>
      <c r="O1334" s="4">
        <v>9</v>
      </c>
      <c r="P1334" s="4">
        <v>0</v>
      </c>
      <c r="Q1334" s="4">
        <v>26.67</v>
      </c>
    </row>
    <row r="1335" spans="1:17" s="4" customFormat="1" ht="12" x14ac:dyDescent="0.3">
      <c r="A1335" s="4">
        <v>1334</v>
      </c>
      <c r="B1335" s="4" t="s">
        <v>4038</v>
      </c>
      <c r="C1335" s="5">
        <v>45603</v>
      </c>
      <c r="D1335" s="5">
        <v>45606</v>
      </c>
      <c r="E1335" s="9">
        <f t="shared" si="20"/>
        <v>2024</v>
      </c>
      <c r="F1335" s="4" t="s">
        <v>25</v>
      </c>
      <c r="G1335" s="4" t="s">
        <v>4039</v>
      </c>
      <c r="H1335" s="4" t="s">
        <v>4040</v>
      </c>
      <c r="I1335" s="4" t="s">
        <v>67</v>
      </c>
      <c r="J1335" s="4" t="s">
        <v>42</v>
      </c>
      <c r="K1335" s="4" t="s">
        <v>43</v>
      </c>
      <c r="L1335" s="4" t="s">
        <v>22</v>
      </c>
      <c r="M1335" s="4" t="s">
        <v>134</v>
      </c>
      <c r="N1335" s="4">
        <v>1356.45</v>
      </c>
      <c r="O1335" s="4">
        <v>5</v>
      </c>
      <c r="P1335" s="4">
        <v>0</v>
      </c>
      <c r="Q1335" s="4">
        <v>302.56</v>
      </c>
    </row>
    <row r="1336" spans="1:17" s="4" customFormat="1" ht="12" x14ac:dyDescent="0.3">
      <c r="A1336" s="4">
        <v>1335</v>
      </c>
      <c r="B1336" s="4" t="s">
        <v>4041</v>
      </c>
      <c r="C1336" s="5">
        <v>45447</v>
      </c>
      <c r="D1336" s="5">
        <v>45449</v>
      </c>
      <c r="E1336" s="9">
        <f t="shared" si="20"/>
        <v>2024</v>
      </c>
      <c r="F1336" s="4" t="s">
        <v>17</v>
      </c>
      <c r="G1336" s="4" t="s">
        <v>4042</v>
      </c>
      <c r="H1336" s="4" t="s">
        <v>4043</v>
      </c>
      <c r="I1336" s="4" t="s">
        <v>67</v>
      </c>
      <c r="J1336" s="4" t="s">
        <v>111</v>
      </c>
      <c r="K1336" s="4" t="s">
        <v>111</v>
      </c>
      <c r="L1336" s="4" t="s">
        <v>29</v>
      </c>
      <c r="M1336" s="4" t="s">
        <v>48</v>
      </c>
      <c r="N1336" s="4">
        <v>113.97</v>
      </c>
      <c r="O1336" s="4">
        <v>5</v>
      </c>
      <c r="P1336" s="4">
        <v>0</v>
      </c>
      <c r="Q1336" s="4">
        <v>8.39</v>
      </c>
    </row>
    <row r="1337" spans="1:17" s="4" customFormat="1" ht="12" x14ac:dyDescent="0.3">
      <c r="A1337" s="4">
        <v>1336</v>
      </c>
      <c r="B1337" s="4" t="s">
        <v>4044</v>
      </c>
      <c r="C1337" s="5">
        <v>45406</v>
      </c>
      <c r="D1337" s="5">
        <v>45411</v>
      </c>
      <c r="E1337" s="9">
        <f t="shared" si="20"/>
        <v>2024</v>
      </c>
      <c r="F1337" s="4" t="s">
        <v>17</v>
      </c>
      <c r="G1337" s="4" t="s">
        <v>4045</v>
      </c>
      <c r="H1337" s="4" t="s">
        <v>4046</v>
      </c>
      <c r="I1337" s="4" t="s">
        <v>67</v>
      </c>
      <c r="J1337" s="4" t="s">
        <v>47</v>
      </c>
      <c r="K1337" s="4" t="s">
        <v>47</v>
      </c>
      <c r="L1337" s="4" t="s">
        <v>22</v>
      </c>
      <c r="M1337" s="4" t="s">
        <v>75</v>
      </c>
      <c r="N1337" s="4">
        <v>1250.19</v>
      </c>
      <c r="O1337" s="4">
        <v>6</v>
      </c>
      <c r="P1337" s="4">
        <v>0.1</v>
      </c>
      <c r="Q1337" s="4">
        <v>90.1</v>
      </c>
    </row>
    <row r="1338" spans="1:17" s="4" customFormat="1" ht="12" x14ac:dyDescent="0.3">
      <c r="A1338" s="4">
        <v>1337</v>
      </c>
      <c r="B1338" s="4" t="s">
        <v>4047</v>
      </c>
      <c r="C1338" s="5">
        <v>45311</v>
      </c>
      <c r="D1338" s="5">
        <v>45316</v>
      </c>
      <c r="E1338" s="9">
        <f t="shared" si="20"/>
        <v>2024</v>
      </c>
      <c r="F1338" s="4" t="s">
        <v>17</v>
      </c>
      <c r="G1338" s="4" t="s">
        <v>4048</v>
      </c>
      <c r="H1338" s="4" t="s">
        <v>4049</v>
      </c>
      <c r="I1338" s="4" t="s">
        <v>20</v>
      </c>
      <c r="J1338" s="4" t="s">
        <v>79</v>
      </c>
      <c r="K1338" s="4" t="s">
        <v>80</v>
      </c>
      <c r="L1338" s="4" t="s">
        <v>36</v>
      </c>
      <c r="M1338" s="4" t="s">
        <v>71</v>
      </c>
      <c r="N1338" s="4">
        <v>1315.49</v>
      </c>
      <c r="O1338" s="4">
        <v>4</v>
      </c>
      <c r="P1338" s="4">
        <v>0.1</v>
      </c>
      <c r="Q1338" s="4">
        <v>163.11000000000001</v>
      </c>
    </row>
    <row r="1339" spans="1:17" s="4" customFormat="1" ht="12" x14ac:dyDescent="0.3">
      <c r="A1339" s="4">
        <v>1338</v>
      </c>
      <c r="B1339" s="4" t="s">
        <v>4050</v>
      </c>
      <c r="C1339" s="5">
        <v>45690</v>
      </c>
      <c r="D1339" s="5">
        <v>45693</v>
      </c>
      <c r="E1339" s="9">
        <f t="shared" si="20"/>
        <v>2025</v>
      </c>
      <c r="F1339" s="4" t="s">
        <v>25</v>
      </c>
      <c r="G1339" s="4" t="s">
        <v>4051</v>
      </c>
      <c r="H1339" s="4" t="s">
        <v>4052</v>
      </c>
      <c r="I1339" s="4" t="s">
        <v>67</v>
      </c>
      <c r="J1339" s="4" t="s">
        <v>145</v>
      </c>
      <c r="K1339" s="4" t="s">
        <v>80</v>
      </c>
      <c r="L1339" s="4" t="s">
        <v>36</v>
      </c>
      <c r="M1339" s="4" t="s">
        <v>118</v>
      </c>
      <c r="N1339" s="4">
        <v>81.59</v>
      </c>
      <c r="O1339" s="4">
        <v>8</v>
      </c>
      <c r="P1339" s="4">
        <v>0</v>
      </c>
      <c r="Q1339" s="4">
        <v>13.68</v>
      </c>
    </row>
    <row r="1340" spans="1:17" s="4" customFormat="1" ht="12" x14ac:dyDescent="0.3">
      <c r="A1340" s="4">
        <v>1339</v>
      </c>
      <c r="B1340" s="4" t="s">
        <v>4053</v>
      </c>
      <c r="C1340" s="5">
        <v>44548</v>
      </c>
      <c r="D1340" s="5">
        <v>44549</v>
      </c>
      <c r="E1340" s="9">
        <f t="shared" si="20"/>
        <v>2021</v>
      </c>
      <c r="F1340" s="4" t="s">
        <v>17</v>
      </c>
      <c r="G1340" s="4" t="s">
        <v>4054</v>
      </c>
      <c r="H1340" s="4" t="s">
        <v>4055</v>
      </c>
      <c r="I1340" s="4" t="s">
        <v>28</v>
      </c>
      <c r="J1340" s="4" t="s">
        <v>42</v>
      </c>
      <c r="K1340" s="4" t="s">
        <v>43</v>
      </c>
      <c r="L1340" s="4" t="s">
        <v>22</v>
      </c>
      <c r="M1340" s="4" t="s">
        <v>134</v>
      </c>
      <c r="N1340" s="4">
        <v>162.26</v>
      </c>
      <c r="O1340" s="4">
        <v>5</v>
      </c>
      <c r="P1340" s="4">
        <v>0.1</v>
      </c>
      <c r="Q1340" s="4">
        <v>17.27</v>
      </c>
    </row>
    <row r="1341" spans="1:17" s="4" customFormat="1" ht="12" x14ac:dyDescent="0.3">
      <c r="A1341" s="4">
        <v>1340</v>
      </c>
      <c r="B1341" s="4" t="s">
        <v>4056</v>
      </c>
      <c r="C1341" s="5">
        <v>45026</v>
      </c>
      <c r="D1341" s="5">
        <v>45031</v>
      </c>
      <c r="E1341" s="9">
        <f t="shared" si="20"/>
        <v>2023</v>
      </c>
      <c r="F1341" s="4" t="s">
        <v>39</v>
      </c>
      <c r="G1341" s="4" t="s">
        <v>4057</v>
      </c>
      <c r="H1341" s="4" t="s">
        <v>4058</v>
      </c>
      <c r="I1341" s="4" t="s">
        <v>67</v>
      </c>
      <c r="J1341" s="4" t="s">
        <v>111</v>
      </c>
      <c r="K1341" s="4" t="s">
        <v>111</v>
      </c>
      <c r="L1341" s="4" t="s">
        <v>22</v>
      </c>
      <c r="M1341" s="4" t="s">
        <v>54</v>
      </c>
      <c r="N1341" s="4">
        <v>773.49</v>
      </c>
      <c r="O1341" s="4">
        <v>9</v>
      </c>
      <c r="P1341" s="4">
        <v>0.15</v>
      </c>
      <c r="Q1341" s="4">
        <v>184.74</v>
      </c>
    </row>
    <row r="1342" spans="1:17" s="4" customFormat="1" ht="12" x14ac:dyDescent="0.3">
      <c r="A1342" s="4">
        <v>1341</v>
      </c>
      <c r="B1342" s="4" t="s">
        <v>4059</v>
      </c>
      <c r="C1342" s="5">
        <v>44517</v>
      </c>
      <c r="D1342" s="5">
        <v>44519</v>
      </c>
      <c r="E1342" s="9">
        <f t="shared" si="20"/>
        <v>2021</v>
      </c>
      <c r="F1342" s="4" t="s">
        <v>59</v>
      </c>
      <c r="G1342" s="4" t="s">
        <v>4060</v>
      </c>
      <c r="H1342" s="4" t="s">
        <v>4061</v>
      </c>
      <c r="I1342" s="4" t="s">
        <v>20</v>
      </c>
      <c r="J1342" s="4" t="s">
        <v>62</v>
      </c>
      <c r="K1342" s="4" t="s">
        <v>63</v>
      </c>
      <c r="L1342" s="4" t="s">
        <v>29</v>
      </c>
      <c r="M1342" s="4" t="s">
        <v>90</v>
      </c>
      <c r="N1342" s="4">
        <v>1328.28</v>
      </c>
      <c r="O1342" s="4">
        <v>3</v>
      </c>
      <c r="P1342" s="4">
        <v>0.1</v>
      </c>
      <c r="Q1342" s="4">
        <v>202.54</v>
      </c>
    </row>
    <row r="1343" spans="1:17" s="4" customFormat="1" ht="12" x14ac:dyDescent="0.3">
      <c r="A1343" s="4">
        <v>1342</v>
      </c>
      <c r="B1343" s="4" t="s">
        <v>4062</v>
      </c>
      <c r="C1343" s="5">
        <v>45351</v>
      </c>
      <c r="D1343" s="5">
        <v>45356</v>
      </c>
      <c r="E1343" s="9">
        <f t="shared" si="20"/>
        <v>2024</v>
      </c>
      <c r="F1343" s="4" t="s">
        <v>39</v>
      </c>
      <c r="G1343" s="4" t="s">
        <v>4063</v>
      </c>
      <c r="H1343" s="4" t="s">
        <v>4064</v>
      </c>
      <c r="I1343" s="4" t="s">
        <v>20</v>
      </c>
      <c r="J1343" s="4" t="s">
        <v>62</v>
      </c>
      <c r="K1343" s="4" t="s">
        <v>63</v>
      </c>
      <c r="L1343" s="4" t="s">
        <v>36</v>
      </c>
      <c r="M1343" s="4" t="s">
        <v>138</v>
      </c>
      <c r="N1343" s="4">
        <v>307.64999999999998</v>
      </c>
      <c r="O1343" s="4">
        <v>4</v>
      </c>
      <c r="P1343" s="4">
        <v>0.2</v>
      </c>
      <c r="Q1343" s="4">
        <v>16.600000000000001</v>
      </c>
    </row>
    <row r="1344" spans="1:17" s="4" customFormat="1" ht="12" x14ac:dyDescent="0.3">
      <c r="A1344" s="4">
        <v>1343</v>
      </c>
      <c r="B1344" s="4" t="s">
        <v>4065</v>
      </c>
      <c r="C1344" s="5">
        <v>45079</v>
      </c>
      <c r="D1344" s="5">
        <v>45086</v>
      </c>
      <c r="E1344" s="9">
        <f t="shared" si="20"/>
        <v>2023</v>
      </c>
      <c r="F1344" s="4" t="s">
        <v>59</v>
      </c>
      <c r="G1344" s="4" t="s">
        <v>4066</v>
      </c>
      <c r="H1344" s="4" t="s">
        <v>4067</v>
      </c>
      <c r="I1344" s="4" t="s">
        <v>67</v>
      </c>
      <c r="J1344" s="4" t="s">
        <v>42</v>
      </c>
      <c r="K1344" s="4" t="s">
        <v>43</v>
      </c>
      <c r="L1344" s="4" t="s">
        <v>22</v>
      </c>
      <c r="M1344" s="4" t="s">
        <v>75</v>
      </c>
      <c r="N1344" s="4">
        <v>990.15</v>
      </c>
      <c r="O1344" s="4">
        <v>6</v>
      </c>
      <c r="P1344" s="4">
        <v>0</v>
      </c>
      <c r="Q1344" s="4">
        <v>142.87</v>
      </c>
    </row>
    <row r="1345" spans="1:17" s="4" customFormat="1" ht="12" x14ac:dyDescent="0.3">
      <c r="A1345" s="4">
        <v>1344</v>
      </c>
      <c r="B1345" s="4" t="s">
        <v>4068</v>
      </c>
      <c r="C1345" s="5">
        <v>45250</v>
      </c>
      <c r="D1345" s="5">
        <v>45254</v>
      </c>
      <c r="E1345" s="9">
        <f t="shared" si="20"/>
        <v>2023</v>
      </c>
      <c r="F1345" s="4" t="s">
        <v>25</v>
      </c>
      <c r="G1345" s="4" t="s">
        <v>4069</v>
      </c>
      <c r="H1345" s="4" t="s">
        <v>4070</v>
      </c>
      <c r="I1345" s="4" t="s">
        <v>20</v>
      </c>
      <c r="J1345" s="4" t="s">
        <v>34</v>
      </c>
      <c r="K1345" s="4" t="s">
        <v>35</v>
      </c>
      <c r="L1345" s="4" t="s">
        <v>36</v>
      </c>
      <c r="M1345" s="4" t="s">
        <v>138</v>
      </c>
      <c r="N1345" s="4">
        <v>1146.42</v>
      </c>
      <c r="O1345" s="4">
        <v>7</v>
      </c>
      <c r="P1345" s="4">
        <v>0.15</v>
      </c>
      <c r="Q1345" s="4">
        <v>44.41</v>
      </c>
    </row>
    <row r="1346" spans="1:17" s="4" customFormat="1" ht="12" x14ac:dyDescent="0.3">
      <c r="A1346" s="4">
        <v>1345</v>
      </c>
      <c r="B1346" s="4" t="s">
        <v>4071</v>
      </c>
      <c r="C1346" s="5">
        <v>45184</v>
      </c>
      <c r="D1346" s="5">
        <v>45190</v>
      </c>
      <c r="E1346" s="9">
        <f t="shared" ref="E1346:E1409" si="21">YEAR(D1346)</f>
        <v>2023</v>
      </c>
      <c r="F1346" s="4" t="s">
        <v>39</v>
      </c>
      <c r="G1346" s="4" t="s">
        <v>4072</v>
      </c>
      <c r="H1346" s="4" t="s">
        <v>4073</v>
      </c>
      <c r="I1346" s="4" t="s">
        <v>20</v>
      </c>
      <c r="J1346" s="4" t="s">
        <v>62</v>
      </c>
      <c r="K1346" s="4" t="s">
        <v>63</v>
      </c>
      <c r="L1346" s="4" t="s">
        <v>36</v>
      </c>
      <c r="M1346" s="4" t="s">
        <v>37</v>
      </c>
      <c r="N1346" s="4">
        <v>429.87</v>
      </c>
      <c r="O1346" s="4">
        <v>8</v>
      </c>
      <c r="P1346" s="4">
        <v>0.1</v>
      </c>
      <c r="Q1346" s="4">
        <v>98.52</v>
      </c>
    </row>
    <row r="1347" spans="1:17" s="4" customFormat="1" ht="12" x14ac:dyDescent="0.3">
      <c r="A1347" s="4">
        <v>1346</v>
      </c>
      <c r="B1347" s="4" t="s">
        <v>4074</v>
      </c>
      <c r="C1347" s="5">
        <v>45250</v>
      </c>
      <c r="D1347" s="5">
        <v>45256</v>
      </c>
      <c r="E1347" s="9">
        <f t="shared" si="21"/>
        <v>2023</v>
      </c>
      <c r="F1347" s="4" t="s">
        <v>25</v>
      </c>
      <c r="G1347" s="4" t="s">
        <v>4075</v>
      </c>
      <c r="H1347" s="4" t="s">
        <v>4076</v>
      </c>
      <c r="I1347" s="4" t="s">
        <v>28</v>
      </c>
      <c r="J1347" s="4" t="s">
        <v>42</v>
      </c>
      <c r="K1347" s="4" t="s">
        <v>43</v>
      </c>
      <c r="L1347" s="4" t="s">
        <v>36</v>
      </c>
      <c r="M1347" s="4" t="s">
        <v>118</v>
      </c>
      <c r="N1347" s="4">
        <v>1006.67</v>
      </c>
      <c r="O1347" s="4">
        <v>4</v>
      </c>
      <c r="P1347" s="4">
        <v>0.15</v>
      </c>
      <c r="Q1347" s="4">
        <v>145.1</v>
      </c>
    </row>
    <row r="1348" spans="1:17" s="4" customFormat="1" ht="12" x14ac:dyDescent="0.3">
      <c r="A1348" s="4">
        <v>1347</v>
      </c>
      <c r="B1348" s="4" t="s">
        <v>4077</v>
      </c>
      <c r="C1348" s="5">
        <v>45490</v>
      </c>
      <c r="D1348" s="5">
        <v>45497</v>
      </c>
      <c r="E1348" s="9">
        <f t="shared" si="21"/>
        <v>2024</v>
      </c>
      <c r="F1348" s="4" t="s">
        <v>25</v>
      </c>
      <c r="G1348" s="4" t="s">
        <v>4078</v>
      </c>
      <c r="H1348" s="4" t="s">
        <v>4079</v>
      </c>
      <c r="I1348" s="4" t="s">
        <v>67</v>
      </c>
      <c r="J1348" s="4" t="s">
        <v>34</v>
      </c>
      <c r="K1348" s="4" t="s">
        <v>35</v>
      </c>
      <c r="L1348" s="4" t="s">
        <v>36</v>
      </c>
      <c r="M1348" s="4" t="s">
        <v>118</v>
      </c>
      <c r="N1348" s="4">
        <v>447.42</v>
      </c>
      <c r="O1348" s="4">
        <v>8</v>
      </c>
      <c r="P1348" s="4">
        <v>0.1</v>
      </c>
      <c r="Q1348" s="4">
        <v>103.05</v>
      </c>
    </row>
    <row r="1349" spans="1:17" s="4" customFormat="1" ht="12" x14ac:dyDescent="0.3">
      <c r="A1349" s="4">
        <v>1348</v>
      </c>
      <c r="B1349" s="4" t="s">
        <v>4080</v>
      </c>
      <c r="C1349" s="5">
        <v>45595</v>
      </c>
      <c r="D1349" s="5">
        <v>45596</v>
      </c>
      <c r="E1349" s="9">
        <f t="shared" si="21"/>
        <v>2024</v>
      </c>
      <c r="F1349" s="4" t="s">
        <v>59</v>
      </c>
      <c r="G1349" s="4" t="s">
        <v>4081</v>
      </c>
      <c r="H1349" s="4" t="s">
        <v>4082</v>
      </c>
      <c r="I1349" s="4" t="s">
        <v>67</v>
      </c>
      <c r="J1349" s="4" t="s">
        <v>62</v>
      </c>
      <c r="K1349" s="4" t="s">
        <v>63</v>
      </c>
      <c r="L1349" s="4" t="s">
        <v>22</v>
      </c>
      <c r="M1349" s="4" t="s">
        <v>75</v>
      </c>
      <c r="N1349" s="4">
        <v>222.74</v>
      </c>
      <c r="O1349" s="4">
        <v>6</v>
      </c>
      <c r="P1349" s="4">
        <v>0.15</v>
      </c>
      <c r="Q1349" s="4">
        <v>23.32</v>
      </c>
    </row>
    <row r="1350" spans="1:17" s="4" customFormat="1" ht="12" x14ac:dyDescent="0.3">
      <c r="A1350" s="4">
        <v>1349</v>
      </c>
      <c r="B1350" s="4" t="s">
        <v>4083</v>
      </c>
      <c r="C1350" s="5">
        <v>44679</v>
      </c>
      <c r="D1350" s="5">
        <v>44685</v>
      </c>
      <c r="E1350" s="9">
        <f t="shared" si="21"/>
        <v>2022</v>
      </c>
      <c r="F1350" s="4" t="s">
        <v>25</v>
      </c>
      <c r="G1350" s="4" t="s">
        <v>4084</v>
      </c>
      <c r="H1350" s="4" t="s">
        <v>4085</v>
      </c>
      <c r="I1350" s="4" t="s">
        <v>20</v>
      </c>
      <c r="J1350" s="4" t="s">
        <v>62</v>
      </c>
      <c r="K1350" s="4" t="s">
        <v>63</v>
      </c>
      <c r="L1350" s="4" t="s">
        <v>22</v>
      </c>
      <c r="M1350" s="4" t="s">
        <v>54</v>
      </c>
      <c r="N1350" s="4">
        <v>945.49</v>
      </c>
      <c r="O1350" s="4">
        <v>6</v>
      </c>
      <c r="P1350" s="4">
        <v>0.2</v>
      </c>
      <c r="Q1350" s="4">
        <v>58.62</v>
      </c>
    </row>
    <row r="1351" spans="1:17" s="4" customFormat="1" ht="12" x14ac:dyDescent="0.3">
      <c r="A1351" s="4">
        <v>1350</v>
      </c>
      <c r="B1351" s="4" t="s">
        <v>4086</v>
      </c>
      <c r="C1351" s="5">
        <v>45829</v>
      </c>
      <c r="D1351" s="5">
        <v>45834</v>
      </c>
      <c r="E1351" s="9">
        <f t="shared" si="21"/>
        <v>2025</v>
      </c>
      <c r="F1351" s="4" t="s">
        <v>59</v>
      </c>
      <c r="G1351" s="4" t="s">
        <v>4087</v>
      </c>
      <c r="H1351" s="4" t="s">
        <v>4088</v>
      </c>
      <c r="I1351" s="4" t="s">
        <v>28</v>
      </c>
      <c r="J1351" s="4" t="s">
        <v>106</v>
      </c>
      <c r="K1351" s="4" t="s">
        <v>106</v>
      </c>
      <c r="L1351" s="4" t="s">
        <v>29</v>
      </c>
      <c r="M1351" s="4" t="s">
        <v>107</v>
      </c>
      <c r="N1351" s="4">
        <v>168.21</v>
      </c>
      <c r="O1351" s="4">
        <v>8</v>
      </c>
      <c r="P1351" s="4">
        <v>0.15</v>
      </c>
      <c r="Q1351" s="4">
        <v>23.06</v>
      </c>
    </row>
    <row r="1352" spans="1:17" s="4" customFormat="1" ht="12" x14ac:dyDescent="0.3">
      <c r="A1352" s="4">
        <v>1351</v>
      </c>
      <c r="B1352" s="4" t="s">
        <v>4089</v>
      </c>
      <c r="C1352" s="5">
        <v>45025</v>
      </c>
      <c r="D1352" s="5">
        <v>45032</v>
      </c>
      <c r="E1352" s="9">
        <f t="shared" si="21"/>
        <v>2023</v>
      </c>
      <c r="F1352" s="4" t="s">
        <v>59</v>
      </c>
      <c r="G1352" s="4" t="s">
        <v>4090</v>
      </c>
      <c r="H1352" s="4" t="s">
        <v>4091</v>
      </c>
      <c r="I1352" s="4" t="s">
        <v>20</v>
      </c>
      <c r="J1352" s="4" t="s">
        <v>145</v>
      </c>
      <c r="K1352" s="4" t="s">
        <v>80</v>
      </c>
      <c r="L1352" s="4" t="s">
        <v>29</v>
      </c>
      <c r="M1352" s="4" t="s">
        <v>107</v>
      </c>
      <c r="N1352" s="4">
        <v>838.41</v>
      </c>
      <c r="O1352" s="4">
        <v>2</v>
      </c>
      <c r="P1352" s="4">
        <v>0.2</v>
      </c>
      <c r="Q1352" s="4">
        <v>90.9</v>
      </c>
    </row>
    <row r="1353" spans="1:17" s="4" customFormat="1" ht="12" x14ac:dyDescent="0.3">
      <c r="A1353" s="4">
        <v>1352</v>
      </c>
      <c r="B1353" s="4" t="s">
        <v>4092</v>
      </c>
      <c r="C1353" s="5">
        <v>45627</v>
      </c>
      <c r="D1353" s="5">
        <v>45631</v>
      </c>
      <c r="E1353" s="9">
        <f t="shared" si="21"/>
        <v>2024</v>
      </c>
      <c r="F1353" s="4" t="s">
        <v>25</v>
      </c>
      <c r="G1353" s="4" t="s">
        <v>4093</v>
      </c>
      <c r="H1353" s="4" t="s">
        <v>4094</v>
      </c>
      <c r="I1353" s="4" t="s">
        <v>20</v>
      </c>
      <c r="J1353" s="4" t="s">
        <v>34</v>
      </c>
      <c r="K1353" s="4" t="s">
        <v>35</v>
      </c>
      <c r="L1353" s="4" t="s">
        <v>22</v>
      </c>
      <c r="M1353" s="4" t="s">
        <v>75</v>
      </c>
      <c r="N1353" s="4">
        <v>1085.92</v>
      </c>
      <c r="O1353" s="4">
        <v>1</v>
      </c>
      <c r="P1353" s="4">
        <v>0.1</v>
      </c>
      <c r="Q1353" s="4">
        <v>88.06</v>
      </c>
    </row>
    <row r="1354" spans="1:17" s="4" customFormat="1" ht="12" x14ac:dyDescent="0.3">
      <c r="A1354" s="4">
        <v>1353</v>
      </c>
      <c r="B1354" s="4" t="s">
        <v>4095</v>
      </c>
      <c r="C1354" s="5">
        <v>44969</v>
      </c>
      <c r="D1354" s="5">
        <v>44972</v>
      </c>
      <c r="E1354" s="9">
        <f t="shared" si="21"/>
        <v>2023</v>
      </c>
      <c r="F1354" s="4" t="s">
        <v>25</v>
      </c>
      <c r="G1354" s="4" t="s">
        <v>4096</v>
      </c>
      <c r="H1354" s="4" t="s">
        <v>4097</v>
      </c>
      <c r="I1354" s="4" t="s">
        <v>28</v>
      </c>
      <c r="J1354" s="4" t="s">
        <v>47</v>
      </c>
      <c r="K1354" s="4" t="s">
        <v>47</v>
      </c>
      <c r="L1354" s="4" t="s">
        <v>29</v>
      </c>
      <c r="M1354" s="4" t="s">
        <v>48</v>
      </c>
      <c r="N1354" s="4">
        <v>1038.3800000000001</v>
      </c>
      <c r="O1354" s="4">
        <v>8</v>
      </c>
      <c r="P1354" s="4">
        <v>0.1</v>
      </c>
      <c r="Q1354" s="4">
        <v>-7.45</v>
      </c>
    </row>
    <row r="1355" spans="1:17" s="4" customFormat="1" ht="12" x14ac:dyDescent="0.3">
      <c r="A1355" s="4">
        <v>1354</v>
      </c>
      <c r="B1355" s="4" t="s">
        <v>4098</v>
      </c>
      <c r="C1355" s="5">
        <v>44502</v>
      </c>
      <c r="D1355" s="5">
        <v>44506</v>
      </c>
      <c r="E1355" s="9">
        <f t="shared" si="21"/>
        <v>2021</v>
      </c>
      <c r="F1355" s="4" t="s">
        <v>59</v>
      </c>
      <c r="G1355" s="4" t="s">
        <v>4099</v>
      </c>
      <c r="H1355" s="4" t="s">
        <v>4100</v>
      </c>
      <c r="I1355" s="4" t="s">
        <v>67</v>
      </c>
      <c r="J1355" s="4" t="s">
        <v>34</v>
      </c>
      <c r="K1355" s="4" t="s">
        <v>35</v>
      </c>
      <c r="L1355" s="4" t="s">
        <v>29</v>
      </c>
      <c r="M1355" s="4" t="s">
        <v>107</v>
      </c>
      <c r="N1355" s="4">
        <v>111.87</v>
      </c>
      <c r="O1355" s="4">
        <v>1</v>
      </c>
      <c r="P1355" s="4">
        <v>0.15</v>
      </c>
      <c r="Q1355" s="4">
        <v>11.15</v>
      </c>
    </row>
    <row r="1356" spans="1:17" s="4" customFormat="1" ht="12" x14ac:dyDescent="0.3">
      <c r="A1356" s="4">
        <v>1355</v>
      </c>
      <c r="B1356" s="4" t="s">
        <v>4101</v>
      </c>
      <c r="C1356" s="5">
        <v>45770</v>
      </c>
      <c r="D1356" s="5">
        <v>45775</v>
      </c>
      <c r="E1356" s="9">
        <f t="shared" si="21"/>
        <v>2025</v>
      </c>
      <c r="F1356" s="4" t="s">
        <v>25</v>
      </c>
      <c r="G1356" s="4" t="s">
        <v>4102</v>
      </c>
      <c r="H1356" s="4" t="s">
        <v>4103</v>
      </c>
      <c r="I1356" s="4" t="s">
        <v>20</v>
      </c>
      <c r="J1356" s="4" t="s">
        <v>21</v>
      </c>
      <c r="K1356" s="4" t="s">
        <v>26647</v>
      </c>
      <c r="L1356" s="4" t="s">
        <v>36</v>
      </c>
      <c r="M1356" s="4" t="s">
        <v>138</v>
      </c>
      <c r="N1356" s="4">
        <v>743.7</v>
      </c>
      <c r="O1356" s="4">
        <v>3</v>
      </c>
      <c r="P1356" s="4">
        <v>0.15</v>
      </c>
      <c r="Q1356" s="4">
        <v>-7.92</v>
      </c>
    </row>
    <row r="1357" spans="1:17" s="4" customFormat="1" ht="12" x14ac:dyDescent="0.3">
      <c r="A1357" s="4">
        <v>1356</v>
      </c>
      <c r="B1357" s="4" t="s">
        <v>4104</v>
      </c>
      <c r="C1357" s="5">
        <v>44881</v>
      </c>
      <c r="D1357" s="5">
        <v>44883</v>
      </c>
      <c r="E1357" s="9">
        <f t="shared" si="21"/>
        <v>2022</v>
      </c>
      <c r="F1357" s="4" t="s">
        <v>59</v>
      </c>
      <c r="G1357" s="4" t="s">
        <v>4105</v>
      </c>
      <c r="H1357" s="4" t="s">
        <v>4106</v>
      </c>
      <c r="I1357" s="4" t="s">
        <v>67</v>
      </c>
      <c r="J1357" s="4" t="s">
        <v>106</v>
      </c>
      <c r="K1357" s="4" t="s">
        <v>106</v>
      </c>
      <c r="L1357" s="4" t="s">
        <v>36</v>
      </c>
      <c r="M1357" s="4" t="s">
        <v>118</v>
      </c>
      <c r="N1357" s="4">
        <v>762.53</v>
      </c>
      <c r="O1357" s="4">
        <v>4</v>
      </c>
      <c r="P1357" s="4">
        <v>0.2</v>
      </c>
      <c r="Q1357" s="4">
        <v>8.16</v>
      </c>
    </row>
    <row r="1358" spans="1:17" s="4" customFormat="1" ht="12" x14ac:dyDescent="0.3">
      <c r="A1358" s="4">
        <v>1357</v>
      </c>
      <c r="B1358" s="4" t="s">
        <v>4107</v>
      </c>
      <c r="C1358" s="5">
        <v>44510</v>
      </c>
      <c r="D1358" s="5">
        <v>44516</v>
      </c>
      <c r="E1358" s="9">
        <f t="shared" si="21"/>
        <v>2021</v>
      </c>
      <c r="F1358" s="4" t="s">
        <v>25</v>
      </c>
      <c r="G1358" s="4" t="s">
        <v>4108</v>
      </c>
      <c r="H1358" s="4" t="s">
        <v>4109</v>
      </c>
      <c r="I1358" s="4" t="s">
        <v>67</v>
      </c>
      <c r="J1358" s="4" t="s">
        <v>21</v>
      </c>
      <c r="K1358" s="4" t="s">
        <v>26647</v>
      </c>
      <c r="L1358" s="4" t="s">
        <v>36</v>
      </c>
      <c r="M1358" s="4" t="s">
        <v>71</v>
      </c>
      <c r="N1358" s="4">
        <v>246.27</v>
      </c>
      <c r="O1358" s="4">
        <v>9</v>
      </c>
      <c r="P1358" s="4">
        <v>0</v>
      </c>
      <c r="Q1358" s="4">
        <v>22.5</v>
      </c>
    </row>
    <row r="1359" spans="1:17" s="4" customFormat="1" ht="12" x14ac:dyDescent="0.3">
      <c r="A1359" s="4">
        <v>1358</v>
      </c>
      <c r="B1359" s="4" t="s">
        <v>4110</v>
      </c>
      <c r="C1359" s="5">
        <v>44887</v>
      </c>
      <c r="D1359" s="5">
        <v>44892</v>
      </c>
      <c r="E1359" s="9">
        <f t="shared" si="21"/>
        <v>2022</v>
      </c>
      <c r="F1359" s="4" t="s">
        <v>25</v>
      </c>
      <c r="G1359" s="4" t="s">
        <v>4111</v>
      </c>
      <c r="H1359" s="4" t="s">
        <v>4112</v>
      </c>
      <c r="I1359" s="4" t="s">
        <v>20</v>
      </c>
      <c r="J1359" s="4" t="s">
        <v>111</v>
      </c>
      <c r="K1359" s="4" t="s">
        <v>111</v>
      </c>
      <c r="L1359" s="4" t="s">
        <v>36</v>
      </c>
      <c r="M1359" s="4" t="s">
        <v>71</v>
      </c>
      <c r="N1359" s="4">
        <v>138.46</v>
      </c>
      <c r="O1359" s="4">
        <v>8</v>
      </c>
      <c r="P1359" s="4">
        <v>0.1</v>
      </c>
      <c r="Q1359" s="4">
        <v>20.14</v>
      </c>
    </row>
    <row r="1360" spans="1:17" s="4" customFormat="1" ht="12" x14ac:dyDescent="0.3">
      <c r="A1360" s="4">
        <v>1359</v>
      </c>
      <c r="B1360" s="4" t="s">
        <v>4113</v>
      </c>
      <c r="C1360" s="5">
        <v>44590</v>
      </c>
      <c r="D1360" s="5">
        <v>44595</v>
      </c>
      <c r="E1360" s="9">
        <f t="shared" si="21"/>
        <v>2022</v>
      </c>
      <c r="F1360" s="4" t="s">
        <v>25</v>
      </c>
      <c r="G1360" s="4" t="s">
        <v>4114</v>
      </c>
      <c r="H1360" s="4" t="s">
        <v>4115</v>
      </c>
      <c r="I1360" s="4" t="s">
        <v>28</v>
      </c>
      <c r="J1360" s="4" t="s">
        <v>42</v>
      </c>
      <c r="K1360" s="4" t="s">
        <v>43</v>
      </c>
      <c r="L1360" s="4" t="s">
        <v>22</v>
      </c>
      <c r="M1360" s="4" t="s">
        <v>23</v>
      </c>
      <c r="N1360" s="4">
        <v>483.08</v>
      </c>
      <c r="O1360" s="4">
        <v>2</v>
      </c>
      <c r="P1360" s="4">
        <v>0</v>
      </c>
      <c r="Q1360" s="4">
        <v>18.54</v>
      </c>
    </row>
    <row r="1361" spans="1:17" s="4" customFormat="1" ht="12" x14ac:dyDescent="0.3">
      <c r="A1361" s="4">
        <v>1360</v>
      </c>
      <c r="B1361" s="4" t="s">
        <v>4116</v>
      </c>
      <c r="C1361" s="5">
        <v>44879</v>
      </c>
      <c r="D1361" s="5">
        <v>44883</v>
      </c>
      <c r="E1361" s="9">
        <f t="shared" si="21"/>
        <v>2022</v>
      </c>
      <c r="F1361" s="4" t="s">
        <v>39</v>
      </c>
      <c r="G1361" s="4" t="s">
        <v>4117</v>
      </c>
      <c r="H1361" s="4" t="s">
        <v>4118</v>
      </c>
      <c r="I1361" s="4" t="s">
        <v>28</v>
      </c>
      <c r="J1361" s="4" t="s">
        <v>106</v>
      </c>
      <c r="K1361" s="4" t="s">
        <v>106</v>
      </c>
      <c r="L1361" s="4" t="s">
        <v>29</v>
      </c>
      <c r="M1361" s="4" t="s">
        <v>90</v>
      </c>
      <c r="N1361" s="4">
        <v>477.34</v>
      </c>
      <c r="O1361" s="4">
        <v>3</v>
      </c>
      <c r="P1361" s="4">
        <v>0.15</v>
      </c>
      <c r="Q1361" s="4">
        <v>70.47</v>
      </c>
    </row>
    <row r="1362" spans="1:17" s="4" customFormat="1" ht="12" x14ac:dyDescent="0.3">
      <c r="A1362" s="4">
        <v>1361</v>
      </c>
      <c r="B1362" s="4" t="s">
        <v>4119</v>
      </c>
      <c r="C1362" s="5">
        <v>44782</v>
      </c>
      <c r="D1362" s="5">
        <v>44783</v>
      </c>
      <c r="E1362" s="9">
        <f t="shared" si="21"/>
        <v>2022</v>
      </c>
      <c r="F1362" s="4" t="s">
        <v>39</v>
      </c>
      <c r="G1362" s="4" t="s">
        <v>4120</v>
      </c>
      <c r="H1362" s="4" t="s">
        <v>4121</v>
      </c>
      <c r="I1362" s="4" t="s">
        <v>20</v>
      </c>
      <c r="J1362" s="4" t="s">
        <v>106</v>
      </c>
      <c r="K1362" s="4" t="s">
        <v>106</v>
      </c>
      <c r="L1362" s="4" t="s">
        <v>36</v>
      </c>
      <c r="M1362" s="4" t="s">
        <v>37</v>
      </c>
      <c r="N1362" s="4">
        <v>231.21</v>
      </c>
      <c r="O1362" s="4">
        <v>5</v>
      </c>
      <c r="P1362" s="4">
        <v>0.15</v>
      </c>
      <c r="Q1362" s="4">
        <v>6.34</v>
      </c>
    </row>
    <row r="1363" spans="1:17" s="4" customFormat="1" ht="12" x14ac:dyDescent="0.3">
      <c r="A1363" s="4">
        <v>1362</v>
      </c>
      <c r="B1363" s="4" t="s">
        <v>4122</v>
      </c>
      <c r="C1363" s="5">
        <v>44769</v>
      </c>
      <c r="D1363" s="5">
        <v>44775</v>
      </c>
      <c r="E1363" s="9">
        <f t="shared" si="21"/>
        <v>2022</v>
      </c>
      <c r="F1363" s="4" t="s">
        <v>25</v>
      </c>
      <c r="G1363" s="4" t="s">
        <v>4123</v>
      </c>
      <c r="H1363" s="4" t="s">
        <v>4124</v>
      </c>
      <c r="I1363" s="4" t="s">
        <v>28</v>
      </c>
      <c r="J1363" s="4" t="s">
        <v>106</v>
      </c>
      <c r="K1363" s="4" t="s">
        <v>106</v>
      </c>
      <c r="L1363" s="4" t="s">
        <v>29</v>
      </c>
      <c r="M1363" s="4" t="s">
        <v>48</v>
      </c>
      <c r="N1363" s="4">
        <v>670.93</v>
      </c>
      <c r="O1363" s="4">
        <v>4</v>
      </c>
      <c r="P1363" s="4">
        <v>0</v>
      </c>
      <c r="Q1363" s="4">
        <v>10.02</v>
      </c>
    </row>
    <row r="1364" spans="1:17" s="4" customFormat="1" ht="12" x14ac:dyDescent="0.3">
      <c r="A1364" s="4">
        <v>1363</v>
      </c>
      <c r="B1364" s="4" t="s">
        <v>4125</v>
      </c>
      <c r="C1364" s="5">
        <v>45040</v>
      </c>
      <c r="D1364" s="5">
        <v>45042</v>
      </c>
      <c r="E1364" s="9">
        <f t="shared" si="21"/>
        <v>2023</v>
      </c>
      <c r="F1364" s="4" t="s">
        <v>39</v>
      </c>
      <c r="G1364" s="4" t="s">
        <v>4126</v>
      </c>
      <c r="H1364" s="4" t="s">
        <v>4127</v>
      </c>
      <c r="I1364" s="4" t="s">
        <v>28</v>
      </c>
      <c r="J1364" s="4" t="s">
        <v>79</v>
      </c>
      <c r="K1364" s="4" t="s">
        <v>80</v>
      </c>
      <c r="L1364" s="4" t="s">
        <v>36</v>
      </c>
      <c r="M1364" s="4" t="s">
        <v>37</v>
      </c>
      <c r="N1364" s="4">
        <v>132.08000000000001</v>
      </c>
      <c r="O1364" s="4">
        <v>3</v>
      </c>
      <c r="P1364" s="4">
        <v>0.2</v>
      </c>
      <c r="Q1364" s="4">
        <v>16.52</v>
      </c>
    </row>
    <row r="1365" spans="1:17" s="4" customFormat="1" ht="12" x14ac:dyDescent="0.3">
      <c r="A1365" s="4">
        <v>1364</v>
      </c>
      <c r="B1365" s="4" t="s">
        <v>4128</v>
      </c>
      <c r="C1365" s="5">
        <v>45012</v>
      </c>
      <c r="D1365" s="5">
        <v>45013</v>
      </c>
      <c r="E1365" s="9">
        <f t="shared" si="21"/>
        <v>2023</v>
      </c>
      <c r="F1365" s="4" t="s">
        <v>39</v>
      </c>
      <c r="G1365" s="4" t="s">
        <v>4129</v>
      </c>
      <c r="H1365" s="4" t="s">
        <v>4130</v>
      </c>
      <c r="I1365" s="4" t="s">
        <v>28</v>
      </c>
      <c r="J1365" s="4" t="s">
        <v>52</v>
      </c>
      <c r="K1365" s="4" t="s">
        <v>53</v>
      </c>
      <c r="L1365" s="4" t="s">
        <v>36</v>
      </c>
      <c r="M1365" s="4" t="s">
        <v>71</v>
      </c>
      <c r="N1365" s="4">
        <v>1219.51</v>
      </c>
      <c r="O1365" s="4">
        <v>10</v>
      </c>
      <c r="P1365" s="4">
        <v>0.1</v>
      </c>
      <c r="Q1365" s="4">
        <v>106.93</v>
      </c>
    </row>
    <row r="1366" spans="1:17" s="4" customFormat="1" ht="12" x14ac:dyDescent="0.3">
      <c r="A1366" s="4">
        <v>1365</v>
      </c>
      <c r="B1366" s="4" t="s">
        <v>4131</v>
      </c>
      <c r="C1366" s="5">
        <v>45302</v>
      </c>
      <c r="D1366" s="5">
        <v>45308</v>
      </c>
      <c r="E1366" s="9">
        <f t="shared" si="21"/>
        <v>2024</v>
      </c>
      <c r="F1366" s="4" t="s">
        <v>25</v>
      </c>
      <c r="G1366" s="4" t="s">
        <v>4132</v>
      </c>
      <c r="H1366" s="4" t="s">
        <v>4133</v>
      </c>
      <c r="I1366" s="4" t="s">
        <v>20</v>
      </c>
      <c r="J1366" s="4" t="s">
        <v>79</v>
      </c>
      <c r="K1366" s="4" t="s">
        <v>80</v>
      </c>
      <c r="L1366" s="4" t="s">
        <v>22</v>
      </c>
      <c r="M1366" s="4" t="s">
        <v>75</v>
      </c>
      <c r="N1366" s="4">
        <v>611.29</v>
      </c>
      <c r="O1366" s="4">
        <v>7</v>
      </c>
      <c r="P1366" s="4">
        <v>0</v>
      </c>
      <c r="Q1366" s="4">
        <v>134.43</v>
      </c>
    </row>
    <row r="1367" spans="1:17" s="4" customFormat="1" ht="12" x14ac:dyDescent="0.3">
      <c r="A1367" s="4">
        <v>1366</v>
      </c>
      <c r="B1367" s="4" t="s">
        <v>4134</v>
      </c>
      <c r="C1367" s="5">
        <v>44606</v>
      </c>
      <c r="D1367" s="5">
        <v>44607</v>
      </c>
      <c r="E1367" s="9">
        <f t="shared" si="21"/>
        <v>2022</v>
      </c>
      <c r="F1367" s="4" t="s">
        <v>59</v>
      </c>
      <c r="G1367" s="4" t="s">
        <v>4135</v>
      </c>
      <c r="H1367" s="4" t="s">
        <v>4136</v>
      </c>
      <c r="I1367" s="4" t="s">
        <v>28</v>
      </c>
      <c r="J1367" s="4" t="s">
        <v>62</v>
      </c>
      <c r="K1367" s="4" t="s">
        <v>63</v>
      </c>
      <c r="L1367" s="4" t="s">
        <v>36</v>
      </c>
      <c r="M1367" s="4" t="s">
        <v>138</v>
      </c>
      <c r="N1367" s="4">
        <v>138.19</v>
      </c>
      <c r="O1367" s="4">
        <v>6</v>
      </c>
      <c r="P1367" s="4">
        <v>0</v>
      </c>
      <c r="Q1367" s="4">
        <v>19.47</v>
      </c>
    </row>
    <row r="1368" spans="1:17" s="4" customFormat="1" ht="12" x14ac:dyDescent="0.3">
      <c r="A1368" s="4">
        <v>1367</v>
      </c>
      <c r="B1368" s="4" t="s">
        <v>4137</v>
      </c>
      <c r="C1368" s="5">
        <v>44753</v>
      </c>
      <c r="D1368" s="5">
        <v>44754</v>
      </c>
      <c r="E1368" s="9">
        <f t="shared" si="21"/>
        <v>2022</v>
      </c>
      <c r="F1368" s="4" t="s">
        <v>59</v>
      </c>
      <c r="G1368" s="4" t="s">
        <v>4138</v>
      </c>
      <c r="H1368" s="4" t="s">
        <v>4139</v>
      </c>
      <c r="I1368" s="4" t="s">
        <v>20</v>
      </c>
      <c r="J1368" s="4" t="s">
        <v>47</v>
      </c>
      <c r="K1368" s="4" t="s">
        <v>47</v>
      </c>
      <c r="L1368" s="4" t="s">
        <v>22</v>
      </c>
      <c r="M1368" s="4" t="s">
        <v>23</v>
      </c>
      <c r="N1368" s="4">
        <v>943.82</v>
      </c>
      <c r="O1368" s="4">
        <v>9</v>
      </c>
      <c r="P1368" s="4">
        <v>0.15</v>
      </c>
      <c r="Q1368" s="4">
        <v>106.72</v>
      </c>
    </row>
    <row r="1369" spans="1:17" s="4" customFormat="1" ht="12" x14ac:dyDescent="0.3">
      <c r="A1369" s="4">
        <v>1368</v>
      </c>
      <c r="B1369" s="4" t="s">
        <v>4140</v>
      </c>
      <c r="C1369" s="5">
        <v>45610</v>
      </c>
      <c r="D1369" s="5">
        <v>45616</v>
      </c>
      <c r="E1369" s="9">
        <f t="shared" si="21"/>
        <v>2024</v>
      </c>
      <c r="F1369" s="4" t="s">
        <v>17</v>
      </c>
      <c r="G1369" s="4" t="s">
        <v>4141</v>
      </c>
      <c r="H1369" s="4" t="s">
        <v>4142</v>
      </c>
      <c r="I1369" s="4" t="s">
        <v>20</v>
      </c>
      <c r="J1369" s="4" t="s">
        <v>47</v>
      </c>
      <c r="K1369" s="4" t="s">
        <v>47</v>
      </c>
      <c r="L1369" s="4" t="s">
        <v>22</v>
      </c>
      <c r="M1369" s="4" t="s">
        <v>75</v>
      </c>
      <c r="N1369" s="4">
        <v>319.45</v>
      </c>
      <c r="O1369" s="4">
        <v>6</v>
      </c>
      <c r="P1369" s="4">
        <v>0</v>
      </c>
      <c r="Q1369" s="4">
        <v>7.35</v>
      </c>
    </row>
    <row r="1370" spans="1:17" s="4" customFormat="1" ht="12" x14ac:dyDescent="0.3">
      <c r="A1370" s="4">
        <v>1369</v>
      </c>
      <c r="B1370" s="4" t="s">
        <v>4143</v>
      </c>
      <c r="C1370" s="5">
        <v>44398</v>
      </c>
      <c r="D1370" s="5">
        <v>44405</v>
      </c>
      <c r="E1370" s="9">
        <f t="shared" si="21"/>
        <v>2021</v>
      </c>
      <c r="F1370" s="4" t="s">
        <v>17</v>
      </c>
      <c r="G1370" s="4" t="s">
        <v>4144</v>
      </c>
      <c r="H1370" s="4" t="s">
        <v>4145</v>
      </c>
      <c r="I1370" s="4" t="s">
        <v>28</v>
      </c>
      <c r="J1370" s="4" t="s">
        <v>47</v>
      </c>
      <c r="K1370" s="4" t="s">
        <v>47</v>
      </c>
      <c r="L1370" s="4" t="s">
        <v>22</v>
      </c>
      <c r="M1370" s="4" t="s">
        <v>23</v>
      </c>
      <c r="N1370" s="4">
        <v>109.18</v>
      </c>
      <c r="O1370" s="4">
        <v>3</v>
      </c>
      <c r="P1370" s="4">
        <v>0</v>
      </c>
      <c r="Q1370" s="4">
        <v>24.28</v>
      </c>
    </row>
    <row r="1371" spans="1:17" s="4" customFormat="1" ht="12" x14ac:dyDescent="0.3">
      <c r="A1371" s="4">
        <v>1370</v>
      </c>
      <c r="B1371" s="4" t="s">
        <v>4146</v>
      </c>
      <c r="C1371" s="5">
        <v>45727</v>
      </c>
      <c r="D1371" s="5">
        <v>45734</v>
      </c>
      <c r="E1371" s="9">
        <f t="shared" si="21"/>
        <v>2025</v>
      </c>
      <c r="F1371" s="4" t="s">
        <v>25</v>
      </c>
      <c r="G1371" s="4" t="s">
        <v>4147</v>
      </c>
      <c r="H1371" s="4" t="s">
        <v>4148</v>
      </c>
      <c r="I1371" s="4" t="s">
        <v>20</v>
      </c>
      <c r="J1371" s="4" t="s">
        <v>145</v>
      </c>
      <c r="K1371" s="4" t="s">
        <v>80</v>
      </c>
      <c r="L1371" s="4" t="s">
        <v>29</v>
      </c>
      <c r="M1371" s="4" t="s">
        <v>90</v>
      </c>
      <c r="N1371" s="4">
        <v>974.83</v>
      </c>
      <c r="O1371" s="4">
        <v>4</v>
      </c>
      <c r="P1371" s="4">
        <v>0.1</v>
      </c>
      <c r="Q1371" s="4">
        <v>85.15</v>
      </c>
    </row>
    <row r="1372" spans="1:17" s="4" customFormat="1" ht="12" x14ac:dyDescent="0.3">
      <c r="A1372" s="4">
        <v>1371</v>
      </c>
      <c r="B1372" s="4" t="s">
        <v>4149</v>
      </c>
      <c r="C1372" s="5">
        <v>44859</v>
      </c>
      <c r="D1372" s="5">
        <v>44865</v>
      </c>
      <c r="E1372" s="9">
        <f t="shared" si="21"/>
        <v>2022</v>
      </c>
      <c r="F1372" s="4" t="s">
        <v>17</v>
      </c>
      <c r="G1372" s="4" t="s">
        <v>4150</v>
      </c>
      <c r="H1372" s="4" t="s">
        <v>4151</v>
      </c>
      <c r="I1372" s="4" t="s">
        <v>20</v>
      </c>
      <c r="J1372" s="4" t="s">
        <v>34</v>
      </c>
      <c r="K1372" s="4" t="s">
        <v>35</v>
      </c>
      <c r="L1372" s="4" t="s">
        <v>36</v>
      </c>
      <c r="M1372" s="4" t="s">
        <v>37</v>
      </c>
      <c r="N1372" s="4">
        <v>483.48</v>
      </c>
      <c r="O1372" s="4">
        <v>6</v>
      </c>
      <c r="P1372" s="4">
        <v>0.15</v>
      </c>
      <c r="Q1372" s="4">
        <v>103</v>
      </c>
    </row>
    <row r="1373" spans="1:17" s="4" customFormat="1" ht="12" x14ac:dyDescent="0.3">
      <c r="A1373" s="4">
        <v>1372</v>
      </c>
      <c r="B1373" s="4" t="s">
        <v>4152</v>
      </c>
      <c r="C1373" s="5">
        <v>45596</v>
      </c>
      <c r="D1373" s="5">
        <v>45603</v>
      </c>
      <c r="E1373" s="9">
        <f t="shared" si="21"/>
        <v>2024</v>
      </c>
      <c r="F1373" s="4" t="s">
        <v>39</v>
      </c>
      <c r="G1373" s="4" t="s">
        <v>4153</v>
      </c>
      <c r="H1373" s="4" t="s">
        <v>4154</v>
      </c>
      <c r="I1373" s="4" t="s">
        <v>28</v>
      </c>
      <c r="J1373" s="4" t="s">
        <v>111</v>
      </c>
      <c r="K1373" s="4" t="s">
        <v>111</v>
      </c>
      <c r="L1373" s="4" t="s">
        <v>29</v>
      </c>
      <c r="M1373" s="4" t="s">
        <v>30</v>
      </c>
      <c r="N1373" s="4">
        <v>576.4</v>
      </c>
      <c r="O1373" s="4">
        <v>10</v>
      </c>
      <c r="P1373" s="4">
        <v>0</v>
      </c>
      <c r="Q1373" s="4">
        <v>153.77000000000001</v>
      </c>
    </row>
    <row r="1374" spans="1:17" s="4" customFormat="1" ht="12" x14ac:dyDescent="0.3">
      <c r="A1374" s="4">
        <v>1373</v>
      </c>
      <c r="B1374" s="4" t="s">
        <v>4155</v>
      </c>
      <c r="C1374" s="5">
        <v>45637</v>
      </c>
      <c r="D1374" s="5">
        <v>45639</v>
      </c>
      <c r="E1374" s="9">
        <f t="shared" si="21"/>
        <v>2024</v>
      </c>
      <c r="F1374" s="4" t="s">
        <v>59</v>
      </c>
      <c r="G1374" s="4" t="s">
        <v>4156</v>
      </c>
      <c r="H1374" s="4" t="s">
        <v>4157</v>
      </c>
      <c r="I1374" s="4" t="s">
        <v>28</v>
      </c>
      <c r="J1374" s="4" t="s">
        <v>42</v>
      </c>
      <c r="K1374" s="4" t="s">
        <v>43</v>
      </c>
      <c r="L1374" s="4" t="s">
        <v>29</v>
      </c>
      <c r="M1374" s="4" t="s">
        <v>107</v>
      </c>
      <c r="N1374" s="4">
        <v>1002.2</v>
      </c>
      <c r="O1374" s="4">
        <v>8</v>
      </c>
      <c r="P1374" s="4">
        <v>0</v>
      </c>
      <c r="Q1374" s="4">
        <v>4.6100000000000003</v>
      </c>
    </row>
    <row r="1375" spans="1:17" s="4" customFormat="1" ht="12" x14ac:dyDescent="0.3">
      <c r="A1375" s="4">
        <v>1374</v>
      </c>
      <c r="B1375" s="4" t="s">
        <v>4158</v>
      </c>
      <c r="C1375" s="5">
        <v>44632</v>
      </c>
      <c r="D1375" s="5">
        <v>44633</v>
      </c>
      <c r="E1375" s="9">
        <f t="shared" si="21"/>
        <v>2022</v>
      </c>
      <c r="F1375" s="4" t="s">
        <v>39</v>
      </c>
      <c r="G1375" s="4" t="s">
        <v>4159</v>
      </c>
      <c r="H1375" s="4" t="s">
        <v>4160</v>
      </c>
      <c r="I1375" s="4" t="s">
        <v>67</v>
      </c>
      <c r="J1375" s="4" t="s">
        <v>42</v>
      </c>
      <c r="K1375" s="4" t="s">
        <v>43</v>
      </c>
      <c r="L1375" s="4" t="s">
        <v>22</v>
      </c>
      <c r="M1375" s="4" t="s">
        <v>54</v>
      </c>
      <c r="N1375" s="4">
        <v>769.06</v>
      </c>
      <c r="O1375" s="4">
        <v>9</v>
      </c>
      <c r="P1375" s="4">
        <v>0.1</v>
      </c>
      <c r="Q1375" s="4">
        <v>67.44</v>
      </c>
    </row>
    <row r="1376" spans="1:17" s="4" customFormat="1" ht="12" x14ac:dyDescent="0.3">
      <c r="A1376" s="4">
        <v>1375</v>
      </c>
      <c r="B1376" s="4" t="s">
        <v>4161</v>
      </c>
      <c r="C1376" s="5">
        <v>44926</v>
      </c>
      <c r="D1376" s="5">
        <v>44932</v>
      </c>
      <c r="E1376" s="9">
        <f t="shared" si="21"/>
        <v>2023</v>
      </c>
      <c r="F1376" s="4" t="s">
        <v>59</v>
      </c>
      <c r="G1376" s="4" t="s">
        <v>4162</v>
      </c>
      <c r="H1376" s="4" t="s">
        <v>4163</v>
      </c>
      <c r="I1376" s="4" t="s">
        <v>28</v>
      </c>
      <c r="J1376" s="4" t="s">
        <v>145</v>
      </c>
      <c r="K1376" s="4" t="s">
        <v>80</v>
      </c>
      <c r="L1376" s="4" t="s">
        <v>29</v>
      </c>
      <c r="M1376" s="4" t="s">
        <v>90</v>
      </c>
      <c r="N1376" s="4">
        <v>1166.08</v>
      </c>
      <c r="O1376" s="4">
        <v>10</v>
      </c>
      <c r="P1376" s="4">
        <v>0.15</v>
      </c>
      <c r="Q1376" s="4">
        <v>79.819999999999993</v>
      </c>
    </row>
    <row r="1377" spans="1:17" s="4" customFormat="1" ht="12" x14ac:dyDescent="0.3">
      <c r="A1377" s="4">
        <v>1376</v>
      </c>
      <c r="B1377" s="4" t="s">
        <v>4164</v>
      </c>
      <c r="C1377" s="5">
        <v>44405</v>
      </c>
      <c r="D1377" s="5">
        <v>44410</v>
      </c>
      <c r="E1377" s="9">
        <f t="shared" si="21"/>
        <v>2021</v>
      </c>
      <c r="F1377" s="4" t="s">
        <v>17</v>
      </c>
      <c r="G1377" s="4" t="s">
        <v>4165</v>
      </c>
      <c r="H1377" s="4" t="s">
        <v>4166</v>
      </c>
      <c r="I1377" s="4" t="s">
        <v>67</v>
      </c>
      <c r="J1377" s="4" t="s">
        <v>79</v>
      </c>
      <c r="K1377" s="4" t="s">
        <v>80</v>
      </c>
      <c r="L1377" s="4" t="s">
        <v>22</v>
      </c>
      <c r="M1377" s="4" t="s">
        <v>75</v>
      </c>
      <c r="N1377" s="4">
        <v>1334.34</v>
      </c>
      <c r="O1377" s="4">
        <v>4</v>
      </c>
      <c r="P1377" s="4">
        <v>0.1</v>
      </c>
      <c r="Q1377" s="4">
        <v>272.41000000000003</v>
      </c>
    </row>
    <row r="1378" spans="1:17" s="4" customFormat="1" ht="12" x14ac:dyDescent="0.3">
      <c r="A1378" s="4">
        <v>1377</v>
      </c>
      <c r="B1378" s="4" t="s">
        <v>4167</v>
      </c>
      <c r="C1378" s="5">
        <v>44545</v>
      </c>
      <c r="D1378" s="5">
        <v>44548</v>
      </c>
      <c r="E1378" s="9">
        <f t="shared" si="21"/>
        <v>2021</v>
      </c>
      <c r="F1378" s="4" t="s">
        <v>25</v>
      </c>
      <c r="G1378" s="4" t="s">
        <v>4168</v>
      </c>
      <c r="H1378" s="4" t="s">
        <v>4169</v>
      </c>
      <c r="I1378" s="4" t="s">
        <v>20</v>
      </c>
      <c r="J1378" s="4" t="s">
        <v>42</v>
      </c>
      <c r="K1378" s="4" t="s">
        <v>43</v>
      </c>
      <c r="L1378" s="4" t="s">
        <v>36</v>
      </c>
      <c r="M1378" s="4" t="s">
        <v>71</v>
      </c>
      <c r="N1378" s="4">
        <v>871.09</v>
      </c>
      <c r="O1378" s="4">
        <v>9</v>
      </c>
      <c r="P1378" s="4">
        <v>0.1</v>
      </c>
      <c r="Q1378" s="4">
        <v>84.09</v>
      </c>
    </row>
    <row r="1379" spans="1:17" s="4" customFormat="1" ht="12" x14ac:dyDescent="0.3">
      <c r="A1379" s="4">
        <v>1378</v>
      </c>
      <c r="B1379" s="4" t="s">
        <v>4170</v>
      </c>
      <c r="C1379" s="5">
        <v>45830</v>
      </c>
      <c r="D1379" s="5">
        <v>45836</v>
      </c>
      <c r="E1379" s="9">
        <f t="shared" si="21"/>
        <v>2025</v>
      </c>
      <c r="F1379" s="4" t="s">
        <v>59</v>
      </c>
      <c r="G1379" s="4" t="s">
        <v>4171</v>
      </c>
      <c r="H1379" s="4" t="s">
        <v>4172</v>
      </c>
      <c r="I1379" s="4" t="s">
        <v>28</v>
      </c>
      <c r="J1379" s="4" t="s">
        <v>52</v>
      </c>
      <c r="K1379" s="4" t="s">
        <v>53</v>
      </c>
      <c r="L1379" s="4" t="s">
        <v>29</v>
      </c>
      <c r="M1379" s="4" t="s">
        <v>107</v>
      </c>
      <c r="N1379" s="4">
        <v>1249.8599999999999</v>
      </c>
      <c r="O1379" s="4">
        <v>2</v>
      </c>
      <c r="P1379" s="4">
        <v>0.15</v>
      </c>
      <c r="Q1379" s="4">
        <v>-2.72</v>
      </c>
    </row>
    <row r="1380" spans="1:17" s="4" customFormat="1" ht="12" x14ac:dyDescent="0.3">
      <c r="A1380" s="4">
        <v>1379</v>
      </c>
      <c r="B1380" s="4" t="s">
        <v>4173</v>
      </c>
      <c r="C1380" s="5">
        <v>45012</v>
      </c>
      <c r="D1380" s="5">
        <v>45013</v>
      </c>
      <c r="E1380" s="9">
        <f t="shared" si="21"/>
        <v>2023</v>
      </c>
      <c r="F1380" s="4" t="s">
        <v>59</v>
      </c>
      <c r="G1380" s="4" t="s">
        <v>4174</v>
      </c>
      <c r="H1380" s="4" t="s">
        <v>4175</v>
      </c>
      <c r="I1380" s="4" t="s">
        <v>28</v>
      </c>
      <c r="J1380" s="4" t="s">
        <v>145</v>
      </c>
      <c r="K1380" s="4" t="s">
        <v>80</v>
      </c>
      <c r="L1380" s="4" t="s">
        <v>29</v>
      </c>
      <c r="M1380" s="4" t="s">
        <v>30</v>
      </c>
      <c r="N1380" s="4">
        <v>698.04</v>
      </c>
      <c r="O1380" s="4">
        <v>7</v>
      </c>
      <c r="P1380" s="4">
        <v>0.2</v>
      </c>
      <c r="Q1380" s="4">
        <v>109.5</v>
      </c>
    </row>
    <row r="1381" spans="1:17" s="4" customFormat="1" ht="12" x14ac:dyDescent="0.3">
      <c r="A1381" s="4">
        <v>1380</v>
      </c>
      <c r="B1381" s="4" t="s">
        <v>4176</v>
      </c>
      <c r="C1381" s="5">
        <v>44739</v>
      </c>
      <c r="D1381" s="5">
        <v>44742</v>
      </c>
      <c r="E1381" s="9">
        <f t="shared" si="21"/>
        <v>2022</v>
      </c>
      <c r="F1381" s="4" t="s">
        <v>39</v>
      </c>
      <c r="G1381" s="4" t="s">
        <v>4177</v>
      </c>
      <c r="H1381" s="4" t="s">
        <v>4178</v>
      </c>
      <c r="I1381" s="4" t="s">
        <v>67</v>
      </c>
      <c r="J1381" s="4" t="s">
        <v>21</v>
      </c>
      <c r="K1381" s="4" t="s">
        <v>26647</v>
      </c>
      <c r="L1381" s="4" t="s">
        <v>36</v>
      </c>
      <c r="M1381" s="4" t="s">
        <v>118</v>
      </c>
      <c r="N1381" s="4">
        <v>833.7</v>
      </c>
      <c r="O1381" s="4">
        <v>6</v>
      </c>
      <c r="P1381" s="4">
        <v>0.15</v>
      </c>
      <c r="Q1381" s="4">
        <v>23.6</v>
      </c>
    </row>
    <row r="1382" spans="1:17" s="4" customFormat="1" ht="12" x14ac:dyDescent="0.3">
      <c r="A1382" s="4">
        <v>1381</v>
      </c>
      <c r="B1382" s="4" t="s">
        <v>4179</v>
      </c>
      <c r="C1382" s="5">
        <v>44415</v>
      </c>
      <c r="D1382" s="5">
        <v>44421</v>
      </c>
      <c r="E1382" s="9">
        <f t="shared" si="21"/>
        <v>2021</v>
      </c>
      <c r="F1382" s="4" t="s">
        <v>17</v>
      </c>
      <c r="G1382" s="4" t="s">
        <v>4180</v>
      </c>
      <c r="H1382" s="4" t="s">
        <v>4181</v>
      </c>
      <c r="I1382" s="4" t="s">
        <v>67</v>
      </c>
      <c r="J1382" s="4" t="s">
        <v>52</v>
      </c>
      <c r="K1382" s="4" t="s">
        <v>53</v>
      </c>
      <c r="L1382" s="4" t="s">
        <v>29</v>
      </c>
      <c r="M1382" s="4" t="s">
        <v>107</v>
      </c>
      <c r="N1382" s="4">
        <v>720.19</v>
      </c>
      <c r="O1382" s="4">
        <v>7</v>
      </c>
      <c r="P1382" s="4">
        <v>0</v>
      </c>
      <c r="Q1382" s="4">
        <v>8.98</v>
      </c>
    </row>
    <row r="1383" spans="1:17" s="4" customFormat="1" ht="12" x14ac:dyDescent="0.3">
      <c r="A1383" s="4">
        <v>1382</v>
      </c>
      <c r="B1383" s="4" t="s">
        <v>4182</v>
      </c>
      <c r="C1383" s="5">
        <v>44583</v>
      </c>
      <c r="D1383" s="5">
        <v>44590</v>
      </c>
      <c r="E1383" s="9">
        <f t="shared" si="21"/>
        <v>2022</v>
      </c>
      <c r="F1383" s="4" t="s">
        <v>59</v>
      </c>
      <c r="G1383" s="4" t="s">
        <v>4183</v>
      </c>
      <c r="H1383" s="4" t="s">
        <v>4184</v>
      </c>
      <c r="I1383" s="4" t="s">
        <v>67</v>
      </c>
      <c r="J1383" s="4" t="s">
        <v>111</v>
      </c>
      <c r="K1383" s="4" t="s">
        <v>111</v>
      </c>
      <c r="L1383" s="4" t="s">
        <v>36</v>
      </c>
      <c r="M1383" s="4" t="s">
        <v>118</v>
      </c>
      <c r="N1383" s="4">
        <v>161.01</v>
      </c>
      <c r="O1383" s="4">
        <v>1</v>
      </c>
      <c r="P1383" s="4">
        <v>0.1</v>
      </c>
      <c r="Q1383" s="4">
        <v>14.38</v>
      </c>
    </row>
    <row r="1384" spans="1:17" s="4" customFormat="1" ht="12" x14ac:dyDescent="0.3">
      <c r="A1384" s="4">
        <v>1383</v>
      </c>
      <c r="B1384" s="4" t="s">
        <v>4185</v>
      </c>
      <c r="C1384" s="5">
        <v>45545</v>
      </c>
      <c r="D1384" s="5">
        <v>45546</v>
      </c>
      <c r="E1384" s="9">
        <f t="shared" si="21"/>
        <v>2024</v>
      </c>
      <c r="F1384" s="4" t="s">
        <v>59</v>
      </c>
      <c r="G1384" s="4" t="s">
        <v>4186</v>
      </c>
      <c r="H1384" s="4" t="s">
        <v>4187</v>
      </c>
      <c r="I1384" s="4" t="s">
        <v>28</v>
      </c>
      <c r="J1384" s="4" t="s">
        <v>52</v>
      </c>
      <c r="K1384" s="4" t="s">
        <v>53</v>
      </c>
      <c r="L1384" s="4" t="s">
        <v>22</v>
      </c>
      <c r="M1384" s="4" t="s">
        <v>23</v>
      </c>
      <c r="N1384" s="4">
        <v>1042.42</v>
      </c>
      <c r="O1384" s="4">
        <v>8</v>
      </c>
      <c r="P1384" s="4">
        <v>0</v>
      </c>
      <c r="Q1384" s="4">
        <v>190.21</v>
      </c>
    </row>
    <row r="1385" spans="1:17" s="4" customFormat="1" ht="12" x14ac:dyDescent="0.3">
      <c r="A1385" s="4">
        <v>1384</v>
      </c>
      <c r="B1385" s="4" t="s">
        <v>4188</v>
      </c>
      <c r="C1385" s="5">
        <v>45347</v>
      </c>
      <c r="D1385" s="5">
        <v>45354</v>
      </c>
      <c r="E1385" s="9">
        <f t="shared" si="21"/>
        <v>2024</v>
      </c>
      <c r="F1385" s="4" t="s">
        <v>59</v>
      </c>
      <c r="G1385" s="4" t="s">
        <v>4189</v>
      </c>
      <c r="H1385" s="4" t="s">
        <v>4190</v>
      </c>
      <c r="I1385" s="4" t="s">
        <v>67</v>
      </c>
      <c r="J1385" s="4" t="s">
        <v>62</v>
      </c>
      <c r="K1385" s="4" t="s">
        <v>63</v>
      </c>
      <c r="L1385" s="4" t="s">
        <v>29</v>
      </c>
      <c r="M1385" s="4" t="s">
        <v>107</v>
      </c>
      <c r="N1385" s="4">
        <v>635.35</v>
      </c>
      <c r="O1385" s="4">
        <v>5</v>
      </c>
      <c r="P1385" s="4">
        <v>0.1</v>
      </c>
      <c r="Q1385" s="4">
        <v>106.38</v>
      </c>
    </row>
    <row r="1386" spans="1:17" s="4" customFormat="1" ht="12" x14ac:dyDescent="0.3">
      <c r="A1386" s="4">
        <v>1385</v>
      </c>
      <c r="B1386" s="4" t="s">
        <v>4191</v>
      </c>
      <c r="C1386" s="5">
        <v>45675</v>
      </c>
      <c r="D1386" s="5">
        <v>45679</v>
      </c>
      <c r="E1386" s="9">
        <f t="shared" si="21"/>
        <v>2025</v>
      </c>
      <c r="F1386" s="4" t="s">
        <v>59</v>
      </c>
      <c r="G1386" s="4" t="s">
        <v>4192</v>
      </c>
      <c r="H1386" s="4" t="s">
        <v>4193</v>
      </c>
      <c r="I1386" s="4" t="s">
        <v>28</v>
      </c>
      <c r="J1386" s="4" t="s">
        <v>34</v>
      </c>
      <c r="K1386" s="4" t="s">
        <v>35</v>
      </c>
      <c r="L1386" s="4" t="s">
        <v>29</v>
      </c>
      <c r="M1386" s="4" t="s">
        <v>30</v>
      </c>
      <c r="N1386" s="4">
        <v>266.16000000000003</v>
      </c>
      <c r="O1386" s="4">
        <v>7</v>
      </c>
      <c r="P1386" s="4">
        <v>0.1</v>
      </c>
      <c r="Q1386" s="4">
        <v>53.94</v>
      </c>
    </row>
    <row r="1387" spans="1:17" s="4" customFormat="1" ht="12" x14ac:dyDescent="0.3">
      <c r="A1387" s="4">
        <v>1386</v>
      </c>
      <c r="B1387" s="4" t="s">
        <v>4194</v>
      </c>
      <c r="C1387" s="5">
        <v>44888</v>
      </c>
      <c r="D1387" s="5">
        <v>44894</v>
      </c>
      <c r="E1387" s="9">
        <f t="shared" si="21"/>
        <v>2022</v>
      </c>
      <c r="F1387" s="4" t="s">
        <v>25</v>
      </c>
      <c r="G1387" s="4" t="s">
        <v>4195</v>
      </c>
      <c r="H1387" s="4" t="s">
        <v>856</v>
      </c>
      <c r="I1387" s="4" t="s">
        <v>28</v>
      </c>
      <c r="J1387" s="4" t="s">
        <v>62</v>
      </c>
      <c r="K1387" s="4" t="s">
        <v>63</v>
      </c>
      <c r="L1387" s="4" t="s">
        <v>22</v>
      </c>
      <c r="M1387" s="4" t="s">
        <v>134</v>
      </c>
      <c r="N1387" s="4">
        <v>911.91</v>
      </c>
      <c r="O1387" s="4">
        <v>9</v>
      </c>
      <c r="P1387" s="4">
        <v>0.15</v>
      </c>
      <c r="Q1387" s="4">
        <v>143.87</v>
      </c>
    </row>
    <row r="1388" spans="1:17" s="4" customFormat="1" ht="12" x14ac:dyDescent="0.3">
      <c r="A1388" s="4">
        <v>1387</v>
      </c>
      <c r="B1388" s="4" t="s">
        <v>4196</v>
      </c>
      <c r="C1388" s="5">
        <v>45590</v>
      </c>
      <c r="D1388" s="5">
        <v>45594</v>
      </c>
      <c r="E1388" s="9">
        <f t="shared" si="21"/>
        <v>2024</v>
      </c>
      <c r="F1388" s="4" t="s">
        <v>25</v>
      </c>
      <c r="G1388" s="4" t="s">
        <v>4197</v>
      </c>
      <c r="H1388" s="4" t="s">
        <v>4198</v>
      </c>
      <c r="I1388" s="4" t="s">
        <v>67</v>
      </c>
      <c r="J1388" s="4" t="s">
        <v>42</v>
      </c>
      <c r="K1388" s="4" t="s">
        <v>43</v>
      </c>
      <c r="L1388" s="4" t="s">
        <v>29</v>
      </c>
      <c r="M1388" s="4" t="s">
        <v>90</v>
      </c>
      <c r="N1388" s="4">
        <v>1335.68</v>
      </c>
      <c r="O1388" s="4">
        <v>7</v>
      </c>
      <c r="P1388" s="4">
        <v>0</v>
      </c>
      <c r="Q1388" s="4">
        <v>117.01</v>
      </c>
    </row>
    <row r="1389" spans="1:17" s="4" customFormat="1" ht="12" x14ac:dyDescent="0.3">
      <c r="A1389" s="4">
        <v>1388</v>
      </c>
      <c r="B1389" s="4" t="s">
        <v>4199</v>
      </c>
      <c r="C1389" s="5">
        <v>44889</v>
      </c>
      <c r="D1389" s="5">
        <v>44891</v>
      </c>
      <c r="E1389" s="9">
        <f t="shared" si="21"/>
        <v>2022</v>
      </c>
      <c r="F1389" s="4" t="s">
        <v>39</v>
      </c>
      <c r="G1389" s="4" t="s">
        <v>4200</v>
      </c>
      <c r="H1389" s="4" t="s">
        <v>4201</v>
      </c>
      <c r="I1389" s="4" t="s">
        <v>20</v>
      </c>
      <c r="J1389" s="4" t="s">
        <v>42</v>
      </c>
      <c r="K1389" s="4" t="s">
        <v>43</v>
      </c>
      <c r="L1389" s="4" t="s">
        <v>22</v>
      </c>
      <c r="M1389" s="4" t="s">
        <v>23</v>
      </c>
      <c r="N1389" s="4">
        <v>119.37</v>
      </c>
      <c r="O1389" s="4">
        <v>10</v>
      </c>
      <c r="P1389" s="4">
        <v>0</v>
      </c>
      <c r="Q1389" s="4">
        <v>19.55</v>
      </c>
    </row>
    <row r="1390" spans="1:17" s="4" customFormat="1" ht="12" x14ac:dyDescent="0.3">
      <c r="A1390" s="4">
        <v>1389</v>
      </c>
      <c r="B1390" s="4" t="s">
        <v>4202</v>
      </c>
      <c r="C1390" s="5">
        <v>45507</v>
      </c>
      <c r="D1390" s="5">
        <v>45513</v>
      </c>
      <c r="E1390" s="9">
        <f t="shared" si="21"/>
        <v>2024</v>
      </c>
      <c r="F1390" s="4" t="s">
        <v>39</v>
      </c>
      <c r="G1390" s="4" t="s">
        <v>4203</v>
      </c>
      <c r="H1390" s="4" t="s">
        <v>4204</v>
      </c>
      <c r="I1390" s="4" t="s">
        <v>28</v>
      </c>
      <c r="J1390" s="4" t="s">
        <v>79</v>
      </c>
      <c r="K1390" s="4" t="s">
        <v>80</v>
      </c>
      <c r="L1390" s="4" t="s">
        <v>36</v>
      </c>
      <c r="M1390" s="4" t="s">
        <v>71</v>
      </c>
      <c r="N1390" s="4">
        <v>212.76</v>
      </c>
      <c r="O1390" s="4">
        <v>1</v>
      </c>
      <c r="P1390" s="4">
        <v>0</v>
      </c>
      <c r="Q1390" s="4">
        <v>29.72</v>
      </c>
    </row>
    <row r="1391" spans="1:17" s="4" customFormat="1" ht="12" x14ac:dyDescent="0.3">
      <c r="A1391" s="4">
        <v>1390</v>
      </c>
      <c r="B1391" s="4" t="s">
        <v>4205</v>
      </c>
      <c r="C1391" s="5">
        <v>45205</v>
      </c>
      <c r="D1391" s="5">
        <v>45210</v>
      </c>
      <c r="E1391" s="9">
        <f t="shared" si="21"/>
        <v>2023</v>
      </c>
      <c r="F1391" s="4" t="s">
        <v>59</v>
      </c>
      <c r="G1391" s="4" t="s">
        <v>4206</v>
      </c>
      <c r="H1391" s="4" t="s">
        <v>4207</v>
      </c>
      <c r="I1391" s="4" t="s">
        <v>28</v>
      </c>
      <c r="J1391" s="4" t="s">
        <v>145</v>
      </c>
      <c r="K1391" s="4" t="s">
        <v>80</v>
      </c>
      <c r="L1391" s="4" t="s">
        <v>29</v>
      </c>
      <c r="M1391" s="4" t="s">
        <v>48</v>
      </c>
      <c r="N1391" s="4">
        <v>1057.3800000000001</v>
      </c>
      <c r="O1391" s="4">
        <v>2</v>
      </c>
      <c r="P1391" s="4">
        <v>0</v>
      </c>
      <c r="Q1391" s="4">
        <v>300.85000000000002</v>
      </c>
    </row>
    <row r="1392" spans="1:17" s="4" customFormat="1" ht="12" x14ac:dyDescent="0.3">
      <c r="A1392" s="4">
        <v>1391</v>
      </c>
      <c r="B1392" s="4" t="s">
        <v>4208</v>
      </c>
      <c r="C1392" s="5">
        <v>44821</v>
      </c>
      <c r="D1392" s="5">
        <v>44826</v>
      </c>
      <c r="E1392" s="9">
        <f t="shared" si="21"/>
        <v>2022</v>
      </c>
      <c r="F1392" s="4" t="s">
        <v>25</v>
      </c>
      <c r="G1392" s="4" t="s">
        <v>4209</v>
      </c>
      <c r="H1392" s="4" t="s">
        <v>4210</v>
      </c>
      <c r="I1392" s="4" t="s">
        <v>67</v>
      </c>
      <c r="J1392" s="4" t="s">
        <v>52</v>
      </c>
      <c r="K1392" s="4" t="s">
        <v>53</v>
      </c>
      <c r="L1392" s="4" t="s">
        <v>22</v>
      </c>
      <c r="M1392" s="4" t="s">
        <v>134</v>
      </c>
      <c r="N1392" s="4">
        <v>918.79</v>
      </c>
      <c r="O1392" s="4">
        <v>7</v>
      </c>
      <c r="P1392" s="4">
        <v>0.1</v>
      </c>
      <c r="Q1392" s="4">
        <v>10.07</v>
      </c>
    </row>
    <row r="1393" spans="1:17" s="4" customFormat="1" ht="12" x14ac:dyDescent="0.3">
      <c r="A1393" s="4">
        <v>1392</v>
      </c>
      <c r="B1393" s="4" t="s">
        <v>4211</v>
      </c>
      <c r="C1393" s="5">
        <v>44428</v>
      </c>
      <c r="D1393" s="5">
        <v>44433</v>
      </c>
      <c r="E1393" s="9">
        <f t="shared" si="21"/>
        <v>2021</v>
      </c>
      <c r="F1393" s="4" t="s">
        <v>17</v>
      </c>
      <c r="G1393" s="4" t="s">
        <v>4212</v>
      </c>
      <c r="H1393" s="4" t="s">
        <v>4213</v>
      </c>
      <c r="I1393" s="4" t="s">
        <v>67</v>
      </c>
      <c r="J1393" s="4" t="s">
        <v>42</v>
      </c>
      <c r="K1393" s="4" t="s">
        <v>43</v>
      </c>
      <c r="L1393" s="4" t="s">
        <v>36</v>
      </c>
      <c r="M1393" s="4" t="s">
        <v>138</v>
      </c>
      <c r="N1393" s="4">
        <v>1166.1099999999999</v>
      </c>
      <c r="O1393" s="4">
        <v>10</v>
      </c>
      <c r="P1393" s="4">
        <v>0</v>
      </c>
      <c r="Q1393" s="4">
        <v>293.99</v>
      </c>
    </row>
    <row r="1394" spans="1:17" s="4" customFormat="1" ht="12" x14ac:dyDescent="0.3">
      <c r="A1394" s="4">
        <v>1393</v>
      </c>
      <c r="B1394" s="4" t="s">
        <v>4214</v>
      </c>
      <c r="C1394" s="5">
        <v>44686</v>
      </c>
      <c r="D1394" s="5">
        <v>44689</v>
      </c>
      <c r="E1394" s="9">
        <f t="shared" si="21"/>
        <v>2022</v>
      </c>
      <c r="F1394" s="4" t="s">
        <v>17</v>
      </c>
      <c r="G1394" s="4" t="s">
        <v>4215</v>
      </c>
      <c r="H1394" s="4" t="s">
        <v>4216</v>
      </c>
      <c r="I1394" s="4" t="s">
        <v>67</v>
      </c>
      <c r="J1394" s="4" t="s">
        <v>47</v>
      </c>
      <c r="K1394" s="4" t="s">
        <v>47</v>
      </c>
      <c r="L1394" s="4" t="s">
        <v>22</v>
      </c>
      <c r="M1394" s="4" t="s">
        <v>54</v>
      </c>
      <c r="N1394" s="4">
        <v>737.69</v>
      </c>
      <c r="O1394" s="4">
        <v>6</v>
      </c>
      <c r="P1394" s="4">
        <v>0</v>
      </c>
      <c r="Q1394" s="4">
        <v>123.91</v>
      </c>
    </row>
    <row r="1395" spans="1:17" s="4" customFormat="1" ht="12" x14ac:dyDescent="0.3">
      <c r="A1395" s="4">
        <v>1394</v>
      </c>
      <c r="B1395" s="4" t="s">
        <v>4217</v>
      </c>
      <c r="C1395" s="5">
        <v>44430</v>
      </c>
      <c r="D1395" s="5">
        <v>44436</v>
      </c>
      <c r="E1395" s="9">
        <f t="shared" si="21"/>
        <v>2021</v>
      </c>
      <c r="F1395" s="4" t="s">
        <v>17</v>
      </c>
      <c r="G1395" s="4" t="s">
        <v>4218</v>
      </c>
      <c r="H1395" s="4" t="s">
        <v>4219</v>
      </c>
      <c r="I1395" s="4" t="s">
        <v>28</v>
      </c>
      <c r="J1395" s="4" t="s">
        <v>145</v>
      </c>
      <c r="K1395" s="4" t="s">
        <v>80</v>
      </c>
      <c r="L1395" s="4" t="s">
        <v>29</v>
      </c>
      <c r="M1395" s="4" t="s">
        <v>30</v>
      </c>
      <c r="N1395" s="4">
        <v>1392.14</v>
      </c>
      <c r="O1395" s="4">
        <v>3</v>
      </c>
      <c r="P1395" s="4">
        <v>0.1</v>
      </c>
      <c r="Q1395" s="4">
        <v>164.19</v>
      </c>
    </row>
    <row r="1396" spans="1:17" s="4" customFormat="1" ht="12" x14ac:dyDescent="0.3">
      <c r="A1396" s="4">
        <v>1395</v>
      </c>
      <c r="B1396" s="4" t="s">
        <v>4220</v>
      </c>
      <c r="C1396" s="5">
        <v>45360</v>
      </c>
      <c r="D1396" s="5">
        <v>45361</v>
      </c>
      <c r="E1396" s="9">
        <f t="shared" si="21"/>
        <v>2024</v>
      </c>
      <c r="F1396" s="4" t="s">
        <v>25</v>
      </c>
      <c r="G1396" s="4" t="s">
        <v>4221</v>
      </c>
      <c r="H1396" s="4" t="s">
        <v>4222</v>
      </c>
      <c r="I1396" s="4" t="s">
        <v>20</v>
      </c>
      <c r="J1396" s="4" t="s">
        <v>106</v>
      </c>
      <c r="K1396" s="4" t="s">
        <v>106</v>
      </c>
      <c r="L1396" s="4" t="s">
        <v>29</v>
      </c>
      <c r="M1396" s="4" t="s">
        <v>90</v>
      </c>
      <c r="N1396" s="4">
        <v>698.58</v>
      </c>
      <c r="O1396" s="4">
        <v>9</v>
      </c>
      <c r="P1396" s="4">
        <v>0.1</v>
      </c>
      <c r="Q1396" s="4">
        <v>118.61</v>
      </c>
    </row>
    <row r="1397" spans="1:17" s="4" customFormat="1" ht="12" x14ac:dyDescent="0.3">
      <c r="A1397" s="4">
        <v>1396</v>
      </c>
      <c r="B1397" s="4" t="s">
        <v>4223</v>
      </c>
      <c r="C1397" s="5">
        <v>45044</v>
      </c>
      <c r="D1397" s="5">
        <v>45051</v>
      </c>
      <c r="E1397" s="9">
        <f t="shared" si="21"/>
        <v>2023</v>
      </c>
      <c r="F1397" s="4" t="s">
        <v>17</v>
      </c>
      <c r="G1397" s="4" t="s">
        <v>4224</v>
      </c>
      <c r="H1397" s="4" t="s">
        <v>4225</v>
      </c>
      <c r="I1397" s="4" t="s">
        <v>67</v>
      </c>
      <c r="J1397" s="4" t="s">
        <v>42</v>
      </c>
      <c r="K1397" s="4" t="s">
        <v>43</v>
      </c>
      <c r="L1397" s="4" t="s">
        <v>36</v>
      </c>
      <c r="M1397" s="4" t="s">
        <v>71</v>
      </c>
      <c r="N1397" s="4">
        <v>819</v>
      </c>
      <c r="O1397" s="4">
        <v>6</v>
      </c>
      <c r="P1397" s="4">
        <v>0</v>
      </c>
      <c r="Q1397" s="4">
        <v>224.16</v>
      </c>
    </row>
    <row r="1398" spans="1:17" s="4" customFormat="1" ht="12" x14ac:dyDescent="0.3">
      <c r="A1398" s="4">
        <v>1397</v>
      </c>
      <c r="B1398" s="4" t="s">
        <v>4226</v>
      </c>
      <c r="C1398" s="5">
        <v>45848</v>
      </c>
      <c r="D1398" s="5">
        <v>45851</v>
      </c>
      <c r="E1398" s="9">
        <f t="shared" si="21"/>
        <v>2025</v>
      </c>
      <c r="F1398" s="4" t="s">
        <v>59</v>
      </c>
      <c r="G1398" s="4" t="s">
        <v>4227</v>
      </c>
      <c r="H1398" s="4" t="s">
        <v>4228</v>
      </c>
      <c r="I1398" s="4" t="s">
        <v>67</v>
      </c>
      <c r="J1398" s="4" t="s">
        <v>111</v>
      </c>
      <c r="K1398" s="4" t="s">
        <v>111</v>
      </c>
      <c r="L1398" s="4" t="s">
        <v>36</v>
      </c>
      <c r="M1398" s="4" t="s">
        <v>138</v>
      </c>
      <c r="N1398" s="4">
        <v>656.89</v>
      </c>
      <c r="O1398" s="4">
        <v>5</v>
      </c>
      <c r="P1398" s="4">
        <v>0</v>
      </c>
      <c r="Q1398" s="4">
        <v>3.51</v>
      </c>
    </row>
    <row r="1399" spans="1:17" s="4" customFormat="1" ht="12" x14ac:dyDescent="0.3">
      <c r="A1399" s="4">
        <v>1398</v>
      </c>
      <c r="B1399" s="4" t="s">
        <v>4229</v>
      </c>
      <c r="C1399" s="5">
        <v>45191</v>
      </c>
      <c r="D1399" s="5">
        <v>45196</v>
      </c>
      <c r="E1399" s="9">
        <f t="shared" si="21"/>
        <v>2023</v>
      </c>
      <c r="F1399" s="4" t="s">
        <v>17</v>
      </c>
      <c r="G1399" s="4" t="s">
        <v>4230</v>
      </c>
      <c r="H1399" s="4" t="s">
        <v>4231</v>
      </c>
      <c r="I1399" s="4" t="s">
        <v>20</v>
      </c>
      <c r="J1399" s="4" t="s">
        <v>145</v>
      </c>
      <c r="K1399" s="4" t="s">
        <v>80</v>
      </c>
      <c r="L1399" s="4" t="s">
        <v>22</v>
      </c>
      <c r="M1399" s="4" t="s">
        <v>54</v>
      </c>
      <c r="N1399" s="4">
        <v>674.44</v>
      </c>
      <c r="O1399" s="4">
        <v>3</v>
      </c>
      <c r="P1399" s="4">
        <v>0.1</v>
      </c>
      <c r="Q1399" s="4">
        <v>90.2</v>
      </c>
    </row>
    <row r="1400" spans="1:17" s="4" customFormat="1" ht="12" x14ac:dyDescent="0.3">
      <c r="A1400" s="4">
        <v>1399</v>
      </c>
      <c r="B1400" s="4" t="s">
        <v>4232</v>
      </c>
      <c r="C1400" s="5">
        <v>44394</v>
      </c>
      <c r="D1400" s="5">
        <v>44397</v>
      </c>
      <c r="E1400" s="9">
        <f t="shared" si="21"/>
        <v>2021</v>
      </c>
      <c r="F1400" s="4" t="s">
        <v>25</v>
      </c>
      <c r="G1400" s="4" t="s">
        <v>4233</v>
      </c>
      <c r="H1400" s="4" t="s">
        <v>4234</v>
      </c>
      <c r="I1400" s="4" t="s">
        <v>67</v>
      </c>
      <c r="J1400" s="4" t="s">
        <v>62</v>
      </c>
      <c r="K1400" s="4" t="s">
        <v>63</v>
      </c>
      <c r="L1400" s="4" t="s">
        <v>36</v>
      </c>
      <c r="M1400" s="4" t="s">
        <v>71</v>
      </c>
      <c r="N1400" s="4">
        <v>754.65</v>
      </c>
      <c r="O1400" s="4">
        <v>6</v>
      </c>
      <c r="P1400" s="4">
        <v>0.2</v>
      </c>
      <c r="Q1400" s="4">
        <v>33.619999999999997</v>
      </c>
    </row>
    <row r="1401" spans="1:17" s="4" customFormat="1" ht="12" x14ac:dyDescent="0.3">
      <c r="A1401" s="4">
        <v>1400</v>
      </c>
      <c r="B1401" s="4" t="s">
        <v>4235</v>
      </c>
      <c r="C1401" s="5">
        <v>45047</v>
      </c>
      <c r="D1401" s="5">
        <v>45054</v>
      </c>
      <c r="E1401" s="9">
        <f t="shared" si="21"/>
        <v>2023</v>
      </c>
      <c r="F1401" s="4" t="s">
        <v>25</v>
      </c>
      <c r="G1401" s="4" t="s">
        <v>4236</v>
      </c>
      <c r="H1401" s="4" t="s">
        <v>4237</v>
      </c>
      <c r="I1401" s="4" t="s">
        <v>67</v>
      </c>
      <c r="J1401" s="4" t="s">
        <v>42</v>
      </c>
      <c r="K1401" s="4" t="s">
        <v>43</v>
      </c>
      <c r="L1401" s="4" t="s">
        <v>36</v>
      </c>
      <c r="M1401" s="4" t="s">
        <v>118</v>
      </c>
      <c r="N1401" s="4">
        <v>1094.32</v>
      </c>
      <c r="O1401" s="4">
        <v>3</v>
      </c>
      <c r="P1401" s="4">
        <v>0.2</v>
      </c>
      <c r="Q1401" s="4">
        <v>102.19</v>
      </c>
    </row>
    <row r="1402" spans="1:17" s="4" customFormat="1" ht="12" x14ac:dyDescent="0.3">
      <c r="A1402" s="4">
        <v>1401</v>
      </c>
      <c r="B1402" s="4" t="s">
        <v>4238</v>
      </c>
      <c r="C1402" s="5">
        <v>45476</v>
      </c>
      <c r="D1402" s="5">
        <v>45479</v>
      </c>
      <c r="E1402" s="9">
        <f t="shared" si="21"/>
        <v>2024</v>
      </c>
      <c r="F1402" s="4" t="s">
        <v>39</v>
      </c>
      <c r="G1402" s="4" t="s">
        <v>4239</v>
      </c>
      <c r="H1402" s="4" t="s">
        <v>4240</v>
      </c>
      <c r="I1402" s="4" t="s">
        <v>67</v>
      </c>
      <c r="J1402" s="4" t="s">
        <v>145</v>
      </c>
      <c r="K1402" s="4" t="s">
        <v>80</v>
      </c>
      <c r="L1402" s="4" t="s">
        <v>29</v>
      </c>
      <c r="M1402" s="4" t="s">
        <v>48</v>
      </c>
      <c r="N1402" s="4">
        <v>161.18</v>
      </c>
      <c r="O1402" s="4">
        <v>8</v>
      </c>
      <c r="P1402" s="4">
        <v>0.2</v>
      </c>
      <c r="Q1402" s="4">
        <v>14.1</v>
      </c>
    </row>
    <row r="1403" spans="1:17" s="4" customFormat="1" ht="12" x14ac:dyDescent="0.3">
      <c r="A1403" s="4">
        <v>1402</v>
      </c>
      <c r="B1403" s="4" t="s">
        <v>4241</v>
      </c>
      <c r="C1403" s="5">
        <v>44677</v>
      </c>
      <c r="D1403" s="5">
        <v>44678</v>
      </c>
      <c r="E1403" s="9">
        <f t="shared" si="21"/>
        <v>2022</v>
      </c>
      <c r="F1403" s="4" t="s">
        <v>39</v>
      </c>
      <c r="G1403" s="4" t="s">
        <v>4242</v>
      </c>
      <c r="H1403" s="4" t="s">
        <v>4243</v>
      </c>
      <c r="I1403" s="4" t="s">
        <v>20</v>
      </c>
      <c r="J1403" s="4" t="s">
        <v>34</v>
      </c>
      <c r="K1403" s="4" t="s">
        <v>35</v>
      </c>
      <c r="L1403" s="4" t="s">
        <v>36</v>
      </c>
      <c r="M1403" s="4" t="s">
        <v>37</v>
      </c>
      <c r="N1403" s="4">
        <v>1062.8399999999999</v>
      </c>
      <c r="O1403" s="4">
        <v>1</v>
      </c>
      <c r="P1403" s="4">
        <v>0.1</v>
      </c>
      <c r="Q1403" s="4">
        <v>194.83</v>
      </c>
    </row>
    <row r="1404" spans="1:17" s="4" customFormat="1" ht="12" x14ac:dyDescent="0.3">
      <c r="A1404" s="4">
        <v>1403</v>
      </c>
      <c r="B1404" s="4" t="s">
        <v>4244</v>
      </c>
      <c r="C1404" s="5">
        <v>44900</v>
      </c>
      <c r="D1404" s="5">
        <v>44901</v>
      </c>
      <c r="E1404" s="9">
        <f t="shared" si="21"/>
        <v>2022</v>
      </c>
      <c r="F1404" s="4" t="s">
        <v>25</v>
      </c>
      <c r="G1404" s="4" t="s">
        <v>4245</v>
      </c>
      <c r="H1404" s="4" t="s">
        <v>4246</v>
      </c>
      <c r="I1404" s="4" t="s">
        <v>20</v>
      </c>
      <c r="J1404" s="4" t="s">
        <v>47</v>
      </c>
      <c r="K1404" s="4" t="s">
        <v>47</v>
      </c>
      <c r="L1404" s="4" t="s">
        <v>22</v>
      </c>
      <c r="M1404" s="4" t="s">
        <v>75</v>
      </c>
      <c r="N1404" s="4">
        <v>1319.49</v>
      </c>
      <c r="O1404" s="4">
        <v>1</v>
      </c>
      <c r="P1404" s="4">
        <v>0.1</v>
      </c>
      <c r="Q1404" s="4">
        <v>75.41</v>
      </c>
    </row>
    <row r="1405" spans="1:17" s="4" customFormat="1" ht="12" x14ac:dyDescent="0.3">
      <c r="A1405" s="4">
        <v>1404</v>
      </c>
      <c r="B1405" s="4" t="s">
        <v>4247</v>
      </c>
      <c r="C1405" s="5">
        <v>45843</v>
      </c>
      <c r="D1405" s="5">
        <v>45847</v>
      </c>
      <c r="E1405" s="9">
        <f t="shared" si="21"/>
        <v>2025</v>
      </c>
      <c r="F1405" s="4" t="s">
        <v>59</v>
      </c>
      <c r="G1405" s="4" t="s">
        <v>4248</v>
      </c>
      <c r="H1405" s="4" t="s">
        <v>4249</v>
      </c>
      <c r="I1405" s="4" t="s">
        <v>20</v>
      </c>
      <c r="J1405" s="4" t="s">
        <v>145</v>
      </c>
      <c r="K1405" s="4" t="s">
        <v>80</v>
      </c>
      <c r="L1405" s="4" t="s">
        <v>36</v>
      </c>
      <c r="M1405" s="4" t="s">
        <v>118</v>
      </c>
      <c r="N1405" s="4">
        <v>942.51</v>
      </c>
      <c r="O1405" s="4">
        <v>2</v>
      </c>
      <c r="P1405" s="4">
        <v>0.2</v>
      </c>
      <c r="Q1405" s="4">
        <v>145.66999999999999</v>
      </c>
    </row>
    <row r="1406" spans="1:17" s="4" customFormat="1" ht="12" x14ac:dyDescent="0.3">
      <c r="A1406" s="4">
        <v>1405</v>
      </c>
      <c r="B1406" s="4" t="s">
        <v>4250</v>
      </c>
      <c r="C1406" s="5">
        <v>45345</v>
      </c>
      <c r="D1406" s="5">
        <v>45346</v>
      </c>
      <c r="E1406" s="9">
        <f t="shared" si="21"/>
        <v>2024</v>
      </c>
      <c r="F1406" s="4" t="s">
        <v>25</v>
      </c>
      <c r="G1406" s="4" t="s">
        <v>4251</v>
      </c>
      <c r="H1406" s="4" t="s">
        <v>4252</v>
      </c>
      <c r="I1406" s="4" t="s">
        <v>67</v>
      </c>
      <c r="J1406" s="4" t="s">
        <v>42</v>
      </c>
      <c r="K1406" s="4" t="s">
        <v>43</v>
      </c>
      <c r="L1406" s="4" t="s">
        <v>29</v>
      </c>
      <c r="M1406" s="4" t="s">
        <v>48</v>
      </c>
      <c r="N1406" s="4">
        <v>1349.93</v>
      </c>
      <c r="O1406" s="4">
        <v>8</v>
      </c>
      <c r="P1406" s="4">
        <v>0.15</v>
      </c>
      <c r="Q1406" s="4">
        <v>294.54000000000002</v>
      </c>
    </row>
    <row r="1407" spans="1:17" s="4" customFormat="1" ht="12" x14ac:dyDescent="0.3">
      <c r="A1407" s="4">
        <v>1406</v>
      </c>
      <c r="B1407" s="4" t="s">
        <v>4253</v>
      </c>
      <c r="C1407" s="5">
        <v>44885</v>
      </c>
      <c r="D1407" s="5">
        <v>44892</v>
      </c>
      <c r="E1407" s="9">
        <f t="shared" si="21"/>
        <v>2022</v>
      </c>
      <c r="F1407" s="4" t="s">
        <v>59</v>
      </c>
      <c r="G1407" s="4" t="s">
        <v>4254</v>
      </c>
      <c r="H1407" s="4" t="s">
        <v>4255</v>
      </c>
      <c r="I1407" s="4" t="s">
        <v>67</v>
      </c>
      <c r="J1407" s="4" t="s">
        <v>62</v>
      </c>
      <c r="K1407" s="4" t="s">
        <v>63</v>
      </c>
      <c r="L1407" s="4" t="s">
        <v>29</v>
      </c>
      <c r="M1407" s="4" t="s">
        <v>107</v>
      </c>
      <c r="N1407" s="4">
        <v>723.54</v>
      </c>
      <c r="O1407" s="4">
        <v>3</v>
      </c>
      <c r="P1407" s="4">
        <v>0.15</v>
      </c>
      <c r="Q1407" s="4">
        <v>23.07</v>
      </c>
    </row>
    <row r="1408" spans="1:17" s="4" customFormat="1" ht="12" x14ac:dyDescent="0.3">
      <c r="A1408" s="4">
        <v>1407</v>
      </c>
      <c r="B1408" s="4" t="s">
        <v>4256</v>
      </c>
      <c r="C1408" s="5">
        <v>45634</v>
      </c>
      <c r="D1408" s="5">
        <v>45637</v>
      </c>
      <c r="E1408" s="9">
        <f t="shared" si="21"/>
        <v>2024</v>
      </c>
      <c r="F1408" s="4" t="s">
        <v>59</v>
      </c>
      <c r="G1408" s="4" t="s">
        <v>4257</v>
      </c>
      <c r="H1408" s="4" t="s">
        <v>4258</v>
      </c>
      <c r="I1408" s="4" t="s">
        <v>28</v>
      </c>
      <c r="J1408" s="4" t="s">
        <v>145</v>
      </c>
      <c r="K1408" s="4" t="s">
        <v>80</v>
      </c>
      <c r="L1408" s="4" t="s">
        <v>22</v>
      </c>
      <c r="M1408" s="4" t="s">
        <v>134</v>
      </c>
      <c r="N1408" s="4">
        <v>986.41</v>
      </c>
      <c r="O1408" s="4">
        <v>5</v>
      </c>
      <c r="P1408" s="4">
        <v>0</v>
      </c>
      <c r="Q1408" s="4">
        <v>258.77</v>
      </c>
    </row>
    <row r="1409" spans="1:17" s="4" customFormat="1" ht="12" x14ac:dyDescent="0.3">
      <c r="A1409" s="4">
        <v>1408</v>
      </c>
      <c r="B1409" s="4" t="s">
        <v>4259</v>
      </c>
      <c r="C1409" s="5">
        <v>44661</v>
      </c>
      <c r="D1409" s="5">
        <v>44662</v>
      </c>
      <c r="E1409" s="9">
        <f t="shared" si="21"/>
        <v>2022</v>
      </c>
      <c r="F1409" s="4" t="s">
        <v>25</v>
      </c>
      <c r="G1409" s="4" t="s">
        <v>4260</v>
      </c>
      <c r="H1409" s="4" t="s">
        <v>4261</v>
      </c>
      <c r="I1409" s="4" t="s">
        <v>67</v>
      </c>
      <c r="J1409" s="4" t="s">
        <v>34</v>
      </c>
      <c r="K1409" s="4" t="s">
        <v>35</v>
      </c>
      <c r="L1409" s="4" t="s">
        <v>22</v>
      </c>
      <c r="M1409" s="4" t="s">
        <v>54</v>
      </c>
      <c r="N1409" s="4">
        <v>856.77</v>
      </c>
      <c r="O1409" s="4">
        <v>3</v>
      </c>
      <c r="P1409" s="4">
        <v>0.15</v>
      </c>
      <c r="Q1409" s="4">
        <v>199.9</v>
      </c>
    </row>
    <row r="1410" spans="1:17" s="4" customFormat="1" ht="12" x14ac:dyDescent="0.3">
      <c r="A1410" s="4">
        <v>1409</v>
      </c>
      <c r="B1410" s="4" t="s">
        <v>4262</v>
      </c>
      <c r="C1410" s="5">
        <v>45382</v>
      </c>
      <c r="D1410" s="5">
        <v>45388</v>
      </c>
      <c r="E1410" s="9">
        <f t="shared" ref="E1410:E1473" si="22">YEAR(D1410)</f>
        <v>2024</v>
      </c>
      <c r="F1410" s="4" t="s">
        <v>39</v>
      </c>
      <c r="G1410" s="4" t="s">
        <v>4263</v>
      </c>
      <c r="H1410" s="4" t="s">
        <v>4264</v>
      </c>
      <c r="I1410" s="4" t="s">
        <v>20</v>
      </c>
      <c r="J1410" s="4" t="s">
        <v>145</v>
      </c>
      <c r="K1410" s="4" t="s">
        <v>80</v>
      </c>
      <c r="L1410" s="4" t="s">
        <v>22</v>
      </c>
      <c r="M1410" s="4" t="s">
        <v>75</v>
      </c>
      <c r="N1410" s="4">
        <v>1227.74</v>
      </c>
      <c r="O1410" s="4">
        <v>8</v>
      </c>
      <c r="P1410" s="4">
        <v>0.2</v>
      </c>
      <c r="Q1410" s="4">
        <v>76.989999999999995</v>
      </c>
    </row>
    <row r="1411" spans="1:17" s="4" customFormat="1" ht="12" x14ac:dyDescent="0.3">
      <c r="A1411" s="4">
        <v>1410</v>
      </c>
      <c r="B1411" s="4" t="s">
        <v>4265</v>
      </c>
      <c r="C1411" s="5">
        <v>45366</v>
      </c>
      <c r="D1411" s="5">
        <v>45367</v>
      </c>
      <c r="E1411" s="9">
        <f t="shared" si="22"/>
        <v>2024</v>
      </c>
      <c r="F1411" s="4" t="s">
        <v>59</v>
      </c>
      <c r="G1411" s="4" t="s">
        <v>4266</v>
      </c>
      <c r="H1411" s="4" t="s">
        <v>4267</v>
      </c>
      <c r="I1411" s="4" t="s">
        <v>28</v>
      </c>
      <c r="J1411" s="4" t="s">
        <v>79</v>
      </c>
      <c r="K1411" s="4" t="s">
        <v>80</v>
      </c>
      <c r="L1411" s="4" t="s">
        <v>36</v>
      </c>
      <c r="M1411" s="4" t="s">
        <v>138</v>
      </c>
      <c r="N1411" s="4">
        <v>317.01</v>
      </c>
      <c r="O1411" s="4">
        <v>3</v>
      </c>
      <c r="P1411" s="4">
        <v>0.15</v>
      </c>
      <c r="Q1411" s="4">
        <v>72.87</v>
      </c>
    </row>
    <row r="1412" spans="1:17" s="4" customFormat="1" ht="12" x14ac:dyDescent="0.3">
      <c r="A1412" s="4">
        <v>1411</v>
      </c>
      <c r="B1412" s="4" t="s">
        <v>4268</v>
      </c>
      <c r="C1412" s="5">
        <v>44785</v>
      </c>
      <c r="D1412" s="5">
        <v>44790</v>
      </c>
      <c r="E1412" s="9">
        <f t="shared" si="22"/>
        <v>2022</v>
      </c>
      <c r="F1412" s="4" t="s">
        <v>59</v>
      </c>
      <c r="G1412" s="4" t="s">
        <v>4269</v>
      </c>
      <c r="H1412" s="4" t="s">
        <v>4270</v>
      </c>
      <c r="I1412" s="4" t="s">
        <v>67</v>
      </c>
      <c r="J1412" s="4" t="s">
        <v>21</v>
      </c>
      <c r="K1412" s="4" t="s">
        <v>26647</v>
      </c>
      <c r="L1412" s="4" t="s">
        <v>29</v>
      </c>
      <c r="M1412" s="4" t="s">
        <v>90</v>
      </c>
      <c r="N1412" s="4">
        <v>334.44</v>
      </c>
      <c r="O1412" s="4">
        <v>8</v>
      </c>
      <c r="P1412" s="4">
        <v>0.2</v>
      </c>
      <c r="Q1412" s="4">
        <v>30.76</v>
      </c>
    </row>
    <row r="1413" spans="1:17" s="4" customFormat="1" ht="12" x14ac:dyDescent="0.3">
      <c r="A1413" s="4">
        <v>1412</v>
      </c>
      <c r="B1413" s="4" t="s">
        <v>4271</v>
      </c>
      <c r="C1413" s="5">
        <v>44973</v>
      </c>
      <c r="D1413" s="5">
        <v>44974</v>
      </c>
      <c r="E1413" s="9">
        <f t="shared" si="22"/>
        <v>2023</v>
      </c>
      <c r="F1413" s="4" t="s">
        <v>39</v>
      </c>
      <c r="G1413" s="4" t="s">
        <v>4272</v>
      </c>
      <c r="H1413" s="4" t="s">
        <v>4273</v>
      </c>
      <c r="I1413" s="4" t="s">
        <v>20</v>
      </c>
      <c r="J1413" s="4" t="s">
        <v>111</v>
      </c>
      <c r="K1413" s="4" t="s">
        <v>111</v>
      </c>
      <c r="L1413" s="4" t="s">
        <v>36</v>
      </c>
      <c r="M1413" s="4" t="s">
        <v>71</v>
      </c>
      <c r="N1413" s="4">
        <v>680.57</v>
      </c>
      <c r="O1413" s="4">
        <v>2</v>
      </c>
      <c r="P1413" s="4">
        <v>0</v>
      </c>
      <c r="Q1413" s="4">
        <v>58.48</v>
      </c>
    </row>
    <row r="1414" spans="1:17" s="4" customFormat="1" ht="12" x14ac:dyDescent="0.3">
      <c r="A1414" s="4">
        <v>1413</v>
      </c>
      <c r="B1414" s="4" t="s">
        <v>4274</v>
      </c>
      <c r="C1414" s="5">
        <v>45388</v>
      </c>
      <c r="D1414" s="5">
        <v>45389</v>
      </c>
      <c r="E1414" s="9">
        <f t="shared" si="22"/>
        <v>2024</v>
      </c>
      <c r="F1414" s="4" t="s">
        <v>59</v>
      </c>
      <c r="G1414" s="4" t="s">
        <v>4275</v>
      </c>
      <c r="H1414" s="4" t="s">
        <v>4276</v>
      </c>
      <c r="I1414" s="4" t="s">
        <v>67</v>
      </c>
      <c r="J1414" s="4" t="s">
        <v>42</v>
      </c>
      <c r="K1414" s="4" t="s">
        <v>43</v>
      </c>
      <c r="L1414" s="4" t="s">
        <v>29</v>
      </c>
      <c r="M1414" s="4" t="s">
        <v>30</v>
      </c>
      <c r="N1414" s="4">
        <v>1215.5</v>
      </c>
      <c r="O1414" s="4">
        <v>5</v>
      </c>
      <c r="P1414" s="4">
        <v>0.15</v>
      </c>
      <c r="Q1414" s="4">
        <v>49.66</v>
      </c>
    </row>
    <row r="1415" spans="1:17" s="4" customFormat="1" ht="12" x14ac:dyDescent="0.3">
      <c r="A1415" s="4">
        <v>1414</v>
      </c>
      <c r="B1415" s="4" t="s">
        <v>4277</v>
      </c>
      <c r="C1415" s="5">
        <v>45517</v>
      </c>
      <c r="D1415" s="5">
        <v>45520</v>
      </c>
      <c r="E1415" s="9">
        <f t="shared" si="22"/>
        <v>2024</v>
      </c>
      <c r="F1415" s="4" t="s">
        <v>59</v>
      </c>
      <c r="G1415" s="4" t="s">
        <v>4278</v>
      </c>
      <c r="H1415" s="4" t="s">
        <v>4279</v>
      </c>
      <c r="I1415" s="4" t="s">
        <v>20</v>
      </c>
      <c r="J1415" s="4" t="s">
        <v>79</v>
      </c>
      <c r="K1415" s="4" t="s">
        <v>80</v>
      </c>
      <c r="L1415" s="4" t="s">
        <v>29</v>
      </c>
      <c r="M1415" s="4" t="s">
        <v>90</v>
      </c>
      <c r="N1415" s="4">
        <v>1040.99</v>
      </c>
      <c r="O1415" s="4">
        <v>1</v>
      </c>
      <c r="P1415" s="4">
        <v>0.15</v>
      </c>
      <c r="Q1415" s="4">
        <v>180.55</v>
      </c>
    </row>
    <row r="1416" spans="1:17" s="4" customFormat="1" ht="12" x14ac:dyDescent="0.3">
      <c r="A1416" s="4">
        <v>1415</v>
      </c>
      <c r="B1416" s="4" t="s">
        <v>4280</v>
      </c>
      <c r="C1416" s="5">
        <v>44740</v>
      </c>
      <c r="D1416" s="5">
        <v>44746</v>
      </c>
      <c r="E1416" s="9">
        <f t="shared" si="22"/>
        <v>2022</v>
      </c>
      <c r="F1416" s="4" t="s">
        <v>39</v>
      </c>
      <c r="G1416" s="4" t="s">
        <v>4281</v>
      </c>
      <c r="H1416" s="4" t="s">
        <v>4282</v>
      </c>
      <c r="I1416" s="4" t="s">
        <v>67</v>
      </c>
      <c r="J1416" s="4" t="s">
        <v>47</v>
      </c>
      <c r="K1416" s="4" t="s">
        <v>47</v>
      </c>
      <c r="L1416" s="4" t="s">
        <v>36</v>
      </c>
      <c r="M1416" s="4" t="s">
        <v>71</v>
      </c>
      <c r="N1416" s="4">
        <v>1248.9100000000001</v>
      </c>
      <c r="O1416" s="4">
        <v>6</v>
      </c>
      <c r="P1416" s="4">
        <v>0</v>
      </c>
      <c r="Q1416" s="4">
        <v>187.03</v>
      </c>
    </row>
    <row r="1417" spans="1:17" s="4" customFormat="1" ht="12" x14ac:dyDescent="0.3">
      <c r="A1417" s="4">
        <v>1416</v>
      </c>
      <c r="B1417" s="4" t="s">
        <v>4283</v>
      </c>
      <c r="C1417" s="5">
        <v>45619</v>
      </c>
      <c r="D1417" s="5">
        <v>45620</v>
      </c>
      <c r="E1417" s="9">
        <f t="shared" si="22"/>
        <v>2024</v>
      </c>
      <c r="F1417" s="4" t="s">
        <v>25</v>
      </c>
      <c r="G1417" s="4" t="s">
        <v>4284</v>
      </c>
      <c r="H1417" s="4" t="s">
        <v>4285</v>
      </c>
      <c r="I1417" s="4" t="s">
        <v>28</v>
      </c>
      <c r="J1417" s="4" t="s">
        <v>42</v>
      </c>
      <c r="K1417" s="4" t="s">
        <v>43</v>
      </c>
      <c r="L1417" s="4" t="s">
        <v>36</v>
      </c>
      <c r="M1417" s="4" t="s">
        <v>37</v>
      </c>
      <c r="N1417" s="4">
        <v>1377.78</v>
      </c>
      <c r="O1417" s="4">
        <v>8</v>
      </c>
      <c r="P1417" s="4">
        <v>0.15</v>
      </c>
      <c r="Q1417" s="4">
        <v>16.850000000000001</v>
      </c>
    </row>
    <row r="1418" spans="1:17" s="4" customFormat="1" ht="12" x14ac:dyDescent="0.3">
      <c r="A1418" s="4">
        <v>1417</v>
      </c>
      <c r="B1418" s="4" t="s">
        <v>4286</v>
      </c>
      <c r="C1418" s="5">
        <v>45753</v>
      </c>
      <c r="D1418" s="5">
        <v>45754</v>
      </c>
      <c r="E1418" s="9">
        <f t="shared" si="22"/>
        <v>2025</v>
      </c>
      <c r="F1418" s="4" t="s">
        <v>25</v>
      </c>
      <c r="G1418" s="4" t="s">
        <v>4287</v>
      </c>
      <c r="H1418" s="4" t="s">
        <v>4288</v>
      </c>
      <c r="I1418" s="4" t="s">
        <v>67</v>
      </c>
      <c r="J1418" s="4" t="s">
        <v>62</v>
      </c>
      <c r="K1418" s="4" t="s">
        <v>63</v>
      </c>
      <c r="L1418" s="4" t="s">
        <v>22</v>
      </c>
      <c r="M1418" s="4" t="s">
        <v>75</v>
      </c>
      <c r="N1418" s="4">
        <v>565.73</v>
      </c>
      <c r="O1418" s="4">
        <v>2</v>
      </c>
      <c r="P1418" s="4">
        <v>0.2</v>
      </c>
      <c r="Q1418" s="4">
        <v>54.69</v>
      </c>
    </row>
    <row r="1419" spans="1:17" s="4" customFormat="1" ht="12" x14ac:dyDescent="0.3">
      <c r="A1419" s="4">
        <v>1418</v>
      </c>
      <c r="B1419" s="4" t="s">
        <v>4289</v>
      </c>
      <c r="C1419" s="5">
        <v>44900</v>
      </c>
      <c r="D1419" s="5">
        <v>44904</v>
      </c>
      <c r="E1419" s="9">
        <f t="shared" si="22"/>
        <v>2022</v>
      </c>
      <c r="F1419" s="4" t="s">
        <v>17</v>
      </c>
      <c r="G1419" s="4" t="s">
        <v>4290</v>
      </c>
      <c r="H1419" s="4" t="s">
        <v>4291</v>
      </c>
      <c r="I1419" s="4" t="s">
        <v>67</v>
      </c>
      <c r="J1419" s="4" t="s">
        <v>145</v>
      </c>
      <c r="K1419" s="4" t="s">
        <v>80</v>
      </c>
      <c r="L1419" s="4" t="s">
        <v>22</v>
      </c>
      <c r="M1419" s="4" t="s">
        <v>54</v>
      </c>
      <c r="N1419" s="4">
        <v>1004.35</v>
      </c>
      <c r="O1419" s="4">
        <v>5</v>
      </c>
      <c r="P1419" s="4">
        <v>0.15</v>
      </c>
      <c r="Q1419" s="4">
        <v>39.630000000000003</v>
      </c>
    </row>
    <row r="1420" spans="1:17" s="4" customFormat="1" ht="12" x14ac:dyDescent="0.3">
      <c r="A1420" s="4">
        <v>1419</v>
      </c>
      <c r="B1420" s="4" t="s">
        <v>4292</v>
      </c>
      <c r="C1420" s="5">
        <v>44725</v>
      </c>
      <c r="D1420" s="5">
        <v>44730</v>
      </c>
      <c r="E1420" s="9">
        <f t="shared" si="22"/>
        <v>2022</v>
      </c>
      <c r="F1420" s="4" t="s">
        <v>25</v>
      </c>
      <c r="G1420" s="4" t="s">
        <v>4293</v>
      </c>
      <c r="H1420" s="4" t="s">
        <v>4294</v>
      </c>
      <c r="I1420" s="4" t="s">
        <v>20</v>
      </c>
      <c r="J1420" s="4" t="s">
        <v>47</v>
      </c>
      <c r="K1420" s="4" t="s">
        <v>47</v>
      </c>
      <c r="L1420" s="4" t="s">
        <v>36</v>
      </c>
      <c r="M1420" s="4" t="s">
        <v>71</v>
      </c>
      <c r="N1420" s="4">
        <v>1215.74</v>
      </c>
      <c r="O1420" s="4">
        <v>9</v>
      </c>
      <c r="P1420" s="4">
        <v>0.15</v>
      </c>
      <c r="Q1420" s="4">
        <v>64.959999999999994</v>
      </c>
    </row>
    <row r="1421" spans="1:17" s="4" customFormat="1" ht="12" x14ac:dyDescent="0.3">
      <c r="A1421" s="4">
        <v>1420</v>
      </c>
      <c r="B1421" s="4" t="s">
        <v>4295</v>
      </c>
      <c r="C1421" s="5">
        <v>45446</v>
      </c>
      <c r="D1421" s="5">
        <v>45447</v>
      </c>
      <c r="E1421" s="9">
        <f t="shared" si="22"/>
        <v>2024</v>
      </c>
      <c r="F1421" s="4" t="s">
        <v>59</v>
      </c>
      <c r="G1421" s="4" t="s">
        <v>4296</v>
      </c>
      <c r="H1421" s="4" t="s">
        <v>4297</v>
      </c>
      <c r="I1421" s="4" t="s">
        <v>28</v>
      </c>
      <c r="J1421" s="4" t="s">
        <v>21</v>
      </c>
      <c r="K1421" s="4" t="s">
        <v>26647</v>
      </c>
      <c r="L1421" s="4" t="s">
        <v>29</v>
      </c>
      <c r="M1421" s="4" t="s">
        <v>48</v>
      </c>
      <c r="N1421" s="4">
        <v>987.08</v>
      </c>
      <c r="O1421" s="4">
        <v>8</v>
      </c>
      <c r="P1421" s="4">
        <v>0.1</v>
      </c>
      <c r="Q1421" s="4">
        <v>83.96</v>
      </c>
    </row>
    <row r="1422" spans="1:17" s="4" customFormat="1" ht="12" x14ac:dyDescent="0.3">
      <c r="A1422" s="4">
        <v>1421</v>
      </c>
      <c r="B1422" s="4" t="s">
        <v>4298</v>
      </c>
      <c r="C1422" s="5">
        <v>45850</v>
      </c>
      <c r="D1422" s="5">
        <v>45853</v>
      </c>
      <c r="E1422" s="9">
        <f t="shared" si="22"/>
        <v>2025</v>
      </c>
      <c r="F1422" s="4" t="s">
        <v>59</v>
      </c>
      <c r="G1422" s="4" t="s">
        <v>4299</v>
      </c>
      <c r="H1422" s="4" t="s">
        <v>4300</v>
      </c>
      <c r="I1422" s="4" t="s">
        <v>28</v>
      </c>
      <c r="J1422" s="4" t="s">
        <v>145</v>
      </c>
      <c r="K1422" s="4" t="s">
        <v>80</v>
      </c>
      <c r="L1422" s="4" t="s">
        <v>36</v>
      </c>
      <c r="M1422" s="4" t="s">
        <v>138</v>
      </c>
      <c r="N1422" s="4">
        <v>1298.6099999999999</v>
      </c>
      <c r="O1422" s="4">
        <v>2</v>
      </c>
      <c r="P1422" s="4">
        <v>0.2</v>
      </c>
      <c r="Q1422" s="4">
        <v>84.45</v>
      </c>
    </row>
    <row r="1423" spans="1:17" s="4" customFormat="1" ht="12" x14ac:dyDescent="0.3">
      <c r="A1423" s="4">
        <v>1422</v>
      </c>
      <c r="B1423" s="4" t="s">
        <v>4301</v>
      </c>
      <c r="C1423" s="5">
        <v>44748</v>
      </c>
      <c r="D1423" s="5">
        <v>44754</v>
      </c>
      <c r="E1423" s="9">
        <f t="shared" si="22"/>
        <v>2022</v>
      </c>
      <c r="F1423" s="4" t="s">
        <v>25</v>
      </c>
      <c r="G1423" s="4" t="s">
        <v>4302</v>
      </c>
      <c r="H1423" s="4" t="s">
        <v>4303</v>
      </c>
      <c r="I1423" s="4" t="s">
        <v>67</v>
      </c>
      <c r="J1423" s="4" t="s">
        <v>34</v>
      </c>
      <c r="K1423" s="4" t="s">
        <v>35</v>
      </c>
      <c r="L1423" s="4" t="s">
        <v>36</v>
      </c>
      <c r="M1423" s="4" t="s">
        <v>37</v>
      </c>
      <c r="N1423" s="4">
        <v>338.83</v>
      </c>
      <c r="O1423" s="4">
        <v>8</v>
      </c>
      <c r="P1423" s="4">
        <v>0.15</v>
      </c>
      <c r="Q1423" s="4">
        <v>54.1</v>
      </c>
    </row>
    <row r="1424" spans="1:17" s="4" customFormat="1" ht="12" x14ac:dyDescent="0.3">
      <c r="A1424" s="4">
        <v>1423</v>
      </c>
      <c r="B1424" s="4" t="s">
        <v>4304</v>
      </c>
      <c r="C1424" s="5">
        <v>44630</v>
      </c>
      <c r="D1424" s="5">
        <v>44637</v>
      </c>
      <c r="E1424" s="9">
        <f t="shared" si="22"/>
        <v>2022</v>
      </c>
      <c r="F1424" s="4" t="s">
        <v>17</v>
      </c>
      <c r="G1424" s="4" t="s">
        <v>4305</v>
      </c>
      <c r="H1424" s="4" t="s">
        <v>4306</v>
      </c>
      <c r="I1424" s="4" t="s">
        <v>28</v>
      </c>
      <c r="J1424" s="4" t="s">
        <v>62</v>
      </c>
      <c r="K1424" s="4" t="s">
        <v>63</v>
      </c>
      <c r="L1424" s="4" t="s">
        <v>22</v>
      </c>
      <c r="M1424" s="4" t="s">
        <v>134</v>
      </c>
      <c r="N1424" s="4">
        <v>395.9</v>
      </c>
      <c r="O1424" s="4">
        <v>2</v>
      </c>
      <c r="P1424" s="4">
        <v>0.15</v>
      </c>
      <c r="Q1424" s="4">
        <v>90</v>
      </c>
    </row>
    <row r="1425" spans="1:17" s="4" customFormat="1" ht="12" x14ac:dyDescent="0.3">
      <c r="A1425" s="4">
        <v>1424</v>
      </c>
      <c r="B1425" s="4" t="s">
        <v>4307</v>
      </c>
      <c r="C1425" s="5">
        <v>45141</v>
      </c>
      <c r="D1425" s="5">
        <v>45147</v>
      </c>
      <c r="E1425" s="9">
        <f t="shared" si="22"/>
        <v>2023</v>
      </c>
      <c r="F1425" s="4" t="s">
        <v>25</v>
      </c>
      <c r="G1425" s="4" t="s">
        <v>4308</v>
      </c>
      <c r="H1425" s="4" t="s">
        <v>4309</v>
      </c>
      <c r="I1425" s="4" t="s">
        <v>28</v>
      </c>
      <c r="J1425" s="4" t="s">
        <v>145</v>
      </c>
      <c r="K1425" s="4" t="s">
        <v>80</v>
      </c>
      <c r="L1425" s="4" t="s">
        <v>36</v>
      </c>
      <c r="M1425" s="4" t="s">
        <v>118</v>
      </c>
      <c r="N1425" s="4">
        <v>601.30999999999995</v>
      </c>
      <c r="O1425" s="4">
        <v>5</v>
      </c>
      <c r="P1425" s="4">
        <v>0.2</v>
      </c>
      <c r="Q1425" s="4">
        <v>32.659999999999997</v>
      </c>
    </row>
    <row r="1426" spans="1:17" s="4" customFormat="1" ht="12" x14ac:dyDescent="0.3">
      <c r="A1426" s="4">
        <v>1425</v>
      </c>
      <c r="B1426" s="4" t="s">
        <v>4310</v>
      </c>
      <c r="C1426" s="5">
        <v>44416</v>
      </c>
      <c r="D1426" s="5">
        <v>44417</v>
      </c>
      <c r="E1426" s="9">
        <f t="shared" si="22"/>
        <v>2021</v>
      </c>
      <c r="F1426" s="4" t="s">
        <v>39</v>
      </c>
      <c r="G1426" s="4" t="s">
        <v>4311</v>
      </c>
      <c r="H1426" s="4" t="s">
        <v>4312</v>
      </c>
      <c r="I1426" s="4" t="s">
        <v>20</v>
      </c>
      <c r="J1426" s="4" t="s">
        <v>111</v>
      </c>
      <c r="K1426" s="4" t="s">
        <v>111</v>
      </c>
      <c r="L1426" s="4" t="s">
        <v>29</v>
      </c>
      <c r="M1426" s="4" t="s">
        <v>107</v>
      </c>
      <c r="N1426" s="4">
        <v>984.49</v>
      </c>
      <c r="O1426" s="4">
        <v>1</v>
      </c>
      <c r="P1426" s="4">
        <v>0.2</v>
      </c>
      <c r="Q1426" s="4">
        <v>77.36</v>
      </c>
    </row>
    <row r="1427" spans="1:17" s="4" customFormat="1" ht="12" x14ac:dyDescent="0.3">
      <c r="A1427" s="4">
        <v>1426</v>
      </c>
      <c r="B1427" s="4" t="s">
        <v>4313</v>
      </c>
      <c r="C1427" s="5">
        <v>45423</v>
      </c>
      <c r="D1427" s="5">
        <v>45425</v>
      </c>
      <c r="E1427" s="9">
        <f t="shared" si="22"/>
        <v>2024</v>
      </c>
      <c r="F1427" s="4" t="s">
        <v>17</v>
      </c>
      <c r="G1427" s="4" t="s">
        <v>4314</v>
      </c>
      <c r="H1427" s="4" t="s">
        <v>4315</v>
      </c>
      <c r="I1427" s="4" t="s">
        <v>28</v>
      </c>
      <c r="J1427" s="4" t="s">
        <v>42</v>
      </c>
      <c r="K1427" s="4" t="s">
        <v>43</v>
      </c>
      <c r="L1427" s="4" t="s">
        <v>36</v>
      </c>
      <c r="M1427" s="4" t="s">
        <v>37</v>
      </c>
      <c r="N1427" s="4">
        <v>472.27</v>
      </c>
      <c r="O1427" s="4">
        <v>10</v>
      </c>
      <c r="P1427" s="4">
        <v>0.1</v>
      </c>
      <c r="Q1427" s="4">
        <v>58.47</v>
      </c>
    </row>
    <row r="1428" spans="1:17" s="4" customFormat="1" ht="12" x14ac:dyDescent="0.3">
      <c r="A1428" s="4">
        <v>1427</v>
      </c>
      <c r="B1428" s="4" t="s">
        <v>4316</v>
      </c>
      <c r="C1428" s="5">
        <v>44611</v>
      </c>
      <c r="D1428" s="5">
        <v>44616</v>
      </c>
      <c r="E1428" s="9">
        <f t="shared" si="22"/>
        <v>2022</v>
      </c>
      <c r="F1428" s="4" t="s">
        <v>25</v>
      </c>
      <c r="G1428" s="4" t="s">
        <v>4317</v>
      </c>
      <c r="H1428" s="4" t="s">
        <v>4318</v>
      </c>
      <c r="I1428" s="4" t="s">
        <v>67</v>
      </c>
      <c r="J1428" s="4" t="s">
        <v>42</v>
      </c>
      <c r="K1428" s="4" t="s">
        <v>43</v>
      </c>
      <c r="L1428" s="4" t="s">
        <v>29</v>
      </c>
      <c r="M1428" s="4" t="s">
        <v>30</v>
      </c>
      <c r="N1428" s="4">
        <v>521.01</v>
      </c>
      <c r="O1428" s="4">
        <v>4</v>
      </c>
      <c r="P1428" s="4">
        <v>0.2</v>
      </c>
      <c r="Q1428" s="4">
        <v>48.79</v>
      </c>
    </row>
    <row r="1429" spans="1:17" s="4" customFormat="1" ht="12" x14ac:dyDescent="0.3">
      <c r="A1429" s="4">
        <v>1428</v>
      </c>
      <c r="B1429" s="4" t="s">
        <v>4319</v>
      </c>
      <c r="C1429" s="5">
        <v>45128</v>
      </c>
      <c r="D1429" s="5">
        <v>45130</v>
      </c>
      <c r="E1429" s="9">
        <f t="shared" si="22"/>
        <v>2023</v>
      </c>
      <c r="F1429" s="4" t="s">
        <v>59</v>
      </c>
      <c r="G1429" s="4" t="s">
        <v>4320</v>
      </c>
      <c r="H1429" s="4" t="s">
        <v>4321</v>
      </c>
      <c r="I1429" s="4" t="s">
        <v>67</v>
      </c>
      <c r="J1429" s="4" t="s">
        <v>47</v>
      </c>
      <c r="K1429" s="4" t="s">
        <v>47</v>
      </c>
      <c r="L1429" s="4" t="s">
        <v>22</v>
      </c>
      <c r="M1429" s="4" t="s">
        <v>134</v>
      </c>
      <c r="N1429" s="4">
        <v>1272.5899999999999</v>
      </c>
      <c r="O1429" s="4">
        <v>9</v>
      </c>
      <c r="P1429" s="4">
        <v>0</v>
      </c>
      <c r="Q1429" s="4">
        <v>102.62</v>
      </c>
    </row>
    <row r="1430" spans="1:17" s="4" customFormat="1" ht="12" x14ac:dyDescent="0.3">
      <c r="A1430" s="4">
        <v>1429</v>
      </c>
      <c r="B1430" s="4" t="s">
        <v>4322</v>
      </c>
      <c r="C1430" s="5">
        <v>45014</v>
      </c>
      <c r="D1430" s="5">
        <v>45016</v>
      </c>
      <c r="E1430" s="9">
        <f t="shared" si="22"/>
        <v>2023</v>
      </c>
      <c r="F1430" s="4" t="s">
        <v>59</v>
      </c>
      <c r="G1430" s="4" t="s">
        <v>4323</v>
      </c>
      <c r="H1430" s="4" t="s">
        <v>4324</v>
      </c>
      <c r="I1430" s="4" t="s">
        <v>67</v>
      </c>
      <c r="J1430" s="4" t="s">
        <v>111</v>
      </c>
      <c r="K1430" s="4" t="s">
        <v>111</v>
      </c>
      <c r="L1430" s="4" t="s">
        <v>22</v>
      </c>
      <c r="M1430" s="4" t="s">
        <v>134</v>
      </c>
      <c r="N1430" s="4">
        <v>1239.82</v>
      </c>
      <c r="O1430" s="4">
        <v>1</v>
      </c>
      <c r="P1430" s="4">
        <v>0</v>
      </c>
      <c r="Q1430" s="4">
        <v>307.83</v>
      </c>
    </row>
    <row r="1431" spans="1:17" s="4" customFormat="1" ht="12" x14ac:dyDescent="0.3">
      <c r="A1431" s="4">
        <v>1430</v>
      </c>
      <c r="B1431" s="4" t="s">
        <v>4325</v>
      </c>
      <c r="C1431" s="5">
        <v>44435</v>
      </c>
      <c r="D1431" s="5">
        <v>44437</v>
      </c>
      <c r="E1431" s="9">
        <f t="shared" si="22"/>
        <v>2021</v>
      </c>
      <c r="F1431" s="4" t="s">
        <v>17</v>
      </c>
      <c r="G1431" s="4" t="s">
        <v>4326</v>
      </c>
      <c r="H1431" s="4" t="s">
        <v>4327</v>
      </c>
      <c r="I1431" s="4" t="s">
        <v>20</v>
      </c>
      <c r="J1431" s="4" t="s">
        <v>145</v>
      </c>
      <c r="K1431" s="4" t="s">
        <v>80</v>
      </c>
      <c r="L1431" s="4" t="s">
        <v>22</v>
      </c>
      <c r="M1431" s="4" t="s">
        <v>23</v>
      </c>
      <c r="N1431" s="4">
        <v>958.37</v>
      </c>
      <c r="O1431" s="4">
        <v>10</v>
      </c>
      <c r="P1431" s="4">
        <v>0.2</v>
      </c>
      <c r="Q1431" s="4">
        <v>2.29</v>
      </c>
    </row>
    <row r="1432" spans="1:17" s="4" customFormat="1" ht="12" x14ac:dyDescent="0.3">
      <c r="A1432" s="4">
        <v>1431</v>
      </c>
      <c r="B1432" s="4" t="s">
        <v>4328</v>
      </c>
      <c r="C1432" s="5">
        <v>44773</v>
      </c>
      <c r="D1432" s="5">
        <v>44780</v>
      </c>
      <c r="E1432" s="9">
        <f t="shared" si="22"/>
        <v>2022</v>
      </c>
      <c r="F1432" s="4" t="s">
        <v>17</v>
      </c>
      <c r="G1432" s="4" t="s">
        <v>4329</v>
      </c>
      <c r="H1432" s="4" t="s">
        <v>4330</v>
      </c>
      <c r="I1432" s="4" t="s">
        <v>28</v>
      </c>
      <c r="J1432" s="4" t="s">
        <v>111</v>
      </c>
      <c r="K1432" s="4" t="s">
        <v>111</v>
      </c>
      <c r="L1432" s="4" t="s">
        <v>29</v>
      </c>
      <c r="M1432" s="4" t="s">
        <v>48</v>
      </c>
      <c r="N1432" s="4">
        <v>836.27</v>
      </c>
      <c r="O1432" s="4">
        <v>5</v>
      </c>
      <c r="P1432" s="4">
        <v>0.2</v>
      </c>
      <c r="Q1432" s="4">
        <v>48.59</v>
      </c>
    </row>
    <row r="1433" spans="1:17" s="4" customFormat="1" ht="12" x14ac:dyDescent="0.3">
      <c r="A1433" s="4">
        <v>1432</v>
      </c>
      <c r="B1433" s="4" t="s">
        <v>4331</v>
      </c>
      <c r="C1433" s="5">
        <v>44507</v>
      </c>
      <c r="D1433" s="5">
        <v>44514</v>
      </c>
      <c r="E1433" s="9">
        <f t="shared" si="22"/>
        <v>2021</v>
      </c>
      <c r="F1433" s="4" t="s">
        <v>17</v>
      </c>
      <c r="G1433" s="4" t="s">
        <v>4332</v>
      </c>
      <c r="H1433" s="4" t="s">
        <v>4333</v>
      </c>
      <c r="I1433" s="4" t="s">
        <v>20</v>
      </c>
      <c r="J1433" s="4" t="s">
        <v>34</v>
      </c>
      <c r="K1433" s="4" t="s">
        <v>35</v>
      </c>
      <c r="L1433" s="4" t="s">
        <v>29</v>
      </c>
      <c r="M1433" s="4" t="s">
        <v>48</v>
      </c>
      <c r="N1433" s="4">
        <v>815.21</v>
      </c>
      <c r="O1433" s="4">
        <v>6</v>
      </c>
      <c r="P1433" s="4">
        <v>0.15</v>
      </c>
      <c r="Q1433" s="4">
        <v>21.99</v>
      </c>
    </row>
    <row r="1434" spans="1:17" s="4" customFormat="1" ht="12" x14ac:dyDescent="0.3">
      <c r="A1434" s="4">
        <v>1433</v>
      </c>
      <c r="B1434" s="4" t="s">
        <v>4334</v>
      </c>
      <c r="C1434" s="5">
        <v>45294</v>
      </c>
      <c r="D1434" s="5">
        <v>45296</v>
      </c>
      <c r="E1434" s="9">
        <f t="shared" si="22"/>
        <v>2024</v>
      </c>
      <c r="F1434" s="4" t="s">
        <v>39</v>
      </c>
      <c r="G1434" s="4" t="s">
        <v>4335</v>
      </c>
      <c r="H1434" s="4" t="s">
        <v>4336</v>
      </c>
      <c r="I1434" s="4" t="s">
        <v>28</v>
      </c>
      <c r="J1434" s="4" t="s">
        <v>106</v>
      </c>
      <c r="K1434" s="4" t="s">
        <v>106</v>
      </c>
      <c r="L1434" s="4" t="s">
        <v>29</v>
      </c>
      <c r="M1434" s="4" t="s">
        <v>48</v>
      </c>
      <c r="N1434" s="4">
        <v>503.77</v>
      </c>
      <c r="O1434" s="4">
        <v>10</v>
      </c>
      <c r="P1434" s="4">
        <v>0</v>
      </c>
      <c r="Q1434" s="4">
        <v>94.71</v>
      </c>
    </row>
    <row r="1435" spans="1:17" s="4" customFormat="1" ht="12" x14ac:dyDescent="0.3">
      <c r="A1435" s="4">
        <v>1434</v>
      </c>
      <c r="B1435" s="4" t="s">
        <v>4337</v>
      </c>
      <c r="C1435" s="5">
        <v>44646</v>
      </c>
      <c r="D1435" s="5">
        <v>44649</v>
      </c>
      <c r="E1435" s="9">
        <f t="shared" si="22"/>
        <v>2022</v>
      </c>
      <c r="F1435" s="4" t="s">
        <v>39</v>
      </c>
      <c r="G1435" s="4" t="s">
        <v>4338</v>
      </c>
      <c r="H1435" s="4" t="s">
        <v>4339</v>
      </c>
      <c r="I1435" s="4" t="s">
        <v>28</v>
      </c>
      <c r="J1435" s="4" t="s">
        <v>111</v>
      </c>
      <c r="K1435" s="4" t="s">
        <v>111</v>
      </c>
      <c r="L1435" s="4" t="s">
        <v>22</v>
      </c>
      <c r="M1435" s="4" t="s">
        <v>23</v>
      </c>
      <c r="N1435" s="4">
        <v>188.18</v>
      </c>
      <c r="O1435" s="4">
        <v>5</v>
      </c>
      <c r="P1435" s="4">
        <v>0.2</v>
      </c>
      <c r="Q1435" s="4">
        <v>22.81</v>
      </c>
    </row>
    <row r="1436" spans="1:17" s="4" customFormat="1" ht="12" x14ac:dyDescent="0.3">
      <c r="A1436" s="4">
        <v>1435</v>
      </c>
      <c r="B1436" s="4" t="s">
        <v>4340</v>
      </c>
      <c r="C1436" s="5">
        <v>44875</v>
      </c>
      <c r="D1436" s="5">
        <v>44878</v>
      </c>
      <c r="E1436" s="9">
        <f t="shared" si="22"/>
        <v>2022</v>
      </c>
      <c r="F1436" s="4" t="s">
        <v>17</v>
      </c>
      <c r="G1436" s="4" t="s">
        <v>4341</v>
      </c>
      <c r="H1436" s="4" t="s">
        <v>4342</v>
      </c>
      <c r="I1436" s="4" t="s">
        <v>28</v>
      </c>
      <c r="J1436" s="4" t="s">
        <v>21</v>
      </c>
      <c r="K1436" s="4" t="s">
        <v>26647</v>
      </c>
      <c r="L1436" s="4" t="s">
        <v>36</v>
      </c>
      <c r="M1436" s="4" t="s">
        <v>138</v>
      </c>
      <c r="N1436" s="4">
        <v>1286.43</v>
      </c>
      <c r="O1436" s="4">
        <v>4</v>
      </c>
      <c r="P1436" s="4">
        <v>0.2</v>
      </c>
      <c r="Q1436" s="4">
        <v>160.38999999999999</v>
      </c>
    </row>
    <row r="1437" spans="1:17" s="4" customFormat="1" ht="12" x14ac:dyDescent="0.3">
      <c r="A1437" s="4">
        <v>1436</v>
      </c>
      <c r="B1437" s="4" t="s">
        <v>4343</v>
      </c>
      <c r="C1437" s="5">
        <v>45687</v>
      </c>
      <c r="D1437" s="5">
        <v>45694</v>
      </c>
      <c r="E1437" s="9">
        <f t="shared" si="22"/>
        <v>2025</v>
      </c>
      <c r="F1437" s="4" t="s">
        <v>25</v>
      </c>
      <c r="G1437" s="4" t="s">
        <v>4344</v>
      </c>
      <c r="H1437" s="4" t="s">
        <v>4345</v>
      </c>
      <c r="I1437" s="4" t="s">
        <v>20</v>
      </c>
      <c r="J1437" s="4" t="s">
        <v>21</v>
      </c>
      <c r="K1437" s="4" t="s">
        <v>26647</v>
      </c>
      <c r="L1437" s="4" t="s">
        <v>29</v>
      </c>
      <c r="M1437" s="4" t="s">
        <v>107</v>
      </c>
      <c r="N1437" s="4">
        <v>100.11</v>
      </c>
      <c r="O1437" s="4">
        <v>3</v>
      </c>
      <c r="P1437" s="4">
        <v>0</v>
      </c>
      <c r="Q1437" s="4">
        <v>11.02</v>
      </c>
    </row>
    <row r="1438" spans="1:17" s="4" customFormat="1" ht="12" x14ac:dyDescent="0.3">
      <c r="A1438" s="4">
        <v>1437</v>
      </c>
      <c r="B1438" s="4" t="s">
        <v>4346</v>
      </c>
      <c r="C1438" s="5">
        <v>44960</v>
      </c>
      <c r="D1438" s="5">
        <v>44966</v>
      </c>
      <c r="E1438" s="9">
        <f t="shared" si="22"/>
        <v>2023</v>
      </c>
      <c r="F1438" s="4" t="s">
        <v>25</v>
      </c>
      <c r="G1438" s="4" t="s">
        <v>4347</v>
      </c>
      <c r="H1438" s="4" t="s">
        <v>4348</v>
      </c>
      <c r="I1438" s="4" t="s">
        <v>28</v>
      </c>
      <c r="J1438" s="4" t="s">
        <v>52</v>
      </c>
      <c r="K1438" s="4" t="s">
        <v>53</v>
      </c>
      <c r="L1438" s="4" t="s">
        <v>22</v>
      </c>
      <c r="M1438" s="4" t="s">
        <v>134</v>
      </c>
      <c r="N1438" s="4">
        <v>1021.16</v>
      </c>
      <c r="O1438" s="4">
        <v>2</v>
      </c>
      <c r="P1438" s="4">
        <v>0.2</v>
      </c>
      <c r="Q1438" s="4">
        <v>197.35</v>
      </c>
    </row>
    <row r="1439" spans="1:17" s="4" customFormat="1" ht="12" x14ac:dyDescent="0.3">
      <c r="A1439" s="4">
        <v>1438</v>
      </c>
      <c r="B1439" s="4" t="s">
        <v>4349</v>
      </c>
      <c r="C1439" s="5">
        <v>44516</v>
      </c>
      <c r="D1439" s="5">
        <v>44520</v>
      </c>
      <c r="E1439" s="9">
        <f t="shared" si="22"/>
        <v>2021</v>
      </c>
      <c r="F1439" s="4" t="s">
        <v>39</v>
      </c>
      <c r="G1439" s="4" t="s">
        <v>4350</v>
      </c>
      <c r="H1439" s="4" t="s">
        <v>4014</v>
      </c>
      <c r="I1439" s="4" t="s">
        <v>28</v>
      </c>
      <c r="J1439" s="4" t="s">
        <v>145</v>
      </c>
      <c r="K1439" s="4" t="s">
        <v>80</v>
      </c>
      <c r="L1439" s="4" t="s">
        <v>36</v>
      </c>
      <c r="M1439" s="4" t="s">
        <v>118</v>
      </c>
      <c r="N1439" s="4">
        <v>1390.01</v>
      </c>
      <c r="O1439" s="4">
        <v>3</v>
      </c>
      <c r="P1439" s="4">
        <v>0.1</v>
      </c>
      <c r="Q1439" s="4">
        <v>93.83</v>
      </c>
    </row>
    <row r="1440" spans="1:17" s="4" customFormat="1" ht="12" x14ac:dyDescent="0.3">
      <c r="A1440" s="4">
        <v>1439</v>
      </c>
      <c r="B1440" s="4" t="s">
        <v>4351</v>
      </c>
      <c r="C1440" s="5">
        <v>44698</v>
      </c>
      <c r="D1440" s="5">
        <v>44705</v>
      </c>
      <c r="E1440" s="9">
        <f t="shared" si="22"/>
        <v>2022</v>
      </c>
      <c r="F1440" s="4" t="s">
        <v>17</v>
      </c>
      <c r="G1440" s="4" t="s">
        <v>4352</v>
      </c>
      <c r="H1440" s="4" t="s">
        <v>4353</v>
      </c>
      <c r="I1440" s="4" t="s">
        <v>67</v>
      </c>
      <c r="J1440" s="4" t="s">
        <v>145</v>
      </c>
      <c r="K1440" s="4" t="s">
        <v>80</v>
      </c>
      <c r="L1440" s="4" t="s">
        <v>36</v>
      </c>
      <c r="M1440" s="4" t="s">
        <v>37</v>
      </c>
      <c r="N1440" s="4">
        <v>942.39</v>
      </c>
      <c r="O1440" s="4">
        <v>1</v>
      </c>
      <c r="P1440" s="4">
        <v>0.1</v>
      </c>
      <c r="Q1440" s="4">
        <v>60.86</v>
      </c>
    </row>
    <row r="1441" spans="1:17" s="4" customFormat="1" ht="12" x14ac:dyDescent="0.3">
      <c r="A1441" s="4">
        <v>1440</v>
      </c>
      <c r="B1441" s="4" t="s">
        <v>4354</v>
      </c>
      <c r="C1441" s="5">
        <v>45045</v>
      </c>
      <c r="D1441" s="5">
        <v>45052</v>
      </c>
      <c r="E1441" s="9">
        <f t="shared" si="22"/>
        <v>2023</v>
      </c>
      <c r="F1441" s="4" t="s">
        <v>39</v>
      </c>
      <c r="G1441" s="4" t="s">
        <v>4355</v>
      </c>
      <c r="H1441" s="4" t="s">
        <v>4356</v>
      </c>
      <c r="I1441" s="4" t="s">
        <v>67</v>
      </c>
      <c r="J1441" s="4" t="s">
        <v>111</v>
      </c>
      <c r="K1441" s="4" t="s">
        <v>111</v>
      </c>
      <c r="L1441" s="4" t="s">
        <v>22</v>
      </c>
      <c r="M1441" s="4" t="s">
        <v>134</v>
      </c>
      <c r="N1441" s="4">
        <v>760.57</v>
      </c>
      <c r="O1441" s="4">
        <v>3</v>
      </c>
      <c r="P1441" s="4">
        <v>0.2</v>
      </c>
      <c r="Q1441" s="4">
        <v>142.37</v>
      </c>
    </row>
    <row r="1442" spans="1:17" s="4" customFormat="1" ht="12" x14ac:dyDescent="0.3">
      <c r="A1442" s="4">
        <v>1441</v>
      </c>
      <c r="B1442" s="4" t="s">
        <v>4357</v>
      </c>
      <c r="C1442" s="5">
        <v>45643</v>
      </c>
      <c r="D1442" s="5">
        <v>45648</v>
      </c>
      <c r="E1442" s="9">
        <f t="shared" si="22"/>
        <v>2024</v>
      </c>
      <c r="F1442" s="4" t="s">
        <v>59</v>
      </c>
      <c r="G1442" s="4" t="s">
        <v>4358</v>
      </c>
      <c r="H1442" s="4" t="s">
        <v>4359</v>
      </c>
      <c r="I1442" s="4" t="s">
        <v>28</v>
      </c>
      <c r="J1442" s="4" t="s">
        <v>62</v>
      </c>
      <c r="K1442" s="4" t="s">
        <v>63</v>
      </c>
      <c r="L1442" s="4" t="s">
        <v>22</v>
      </c>
      <c r="M1442" s="4" t="s">
        <v>23</v>
      </c>
      <c r="N1442" s="4">
        <v>638.73</v>
      </c>
      <c r="O1442" s="4">
        <v>1</v>
      </c>
      <c r="P1442" s="4">
        <v>0.15</v>
      </c>
      <c r="Q1442" s="4">
        <v>94.35</v>
      </c>
    </row>
    <row r="1443" spans="1:17" s="4" customFormat="1" ht="12" x14ac:dyDescent="0.3">
      <c r="A1443" s="4">
        <v>1442</v>
      </c>
      <c r="B1443" s="4" t="s">
        <v>4360</v>
      </c>
      <c r="C1443" s="5">
        <v>45524</v>
      </c>
      <c r="D1443" s="5">
        <v>45529</v>
      </c>
      <c r="E1443" s="9">
        <f t="shared" si="22"/>
        <v>2024</v>
      </c>
      <c r="F1443" s="4" t="s">
        <v>39</v>
      </c>
      <c r="G1443" s="4" t="s">
        <v>4361</v>
      </c>
      <c r="H1443" s="4" t="s">
        <v>4362</v>
      </c>
      <c r="I1443" s="4" t="s">
        <v>20</v>
      </c>
      <c r="J1443" s="4" t="s">
        <v>34</v>
      </c>
      <c r="K1443" s="4" t="s">
        <v>35</v>
      </c>
      <c r="L1443" s="4" t="s">
        <v>36</v>
      </c>
      <c r="M1443" s="4" t="s">
        <v>37</v>
      </c>
      <c r="N1443" s="4">
        <v>1119.29</v>
      </c>
      <c r="O1443" s="4">
        <v>9</v>
      </c>
      <c r="P1443" s="4">
        <v>0</v>
      </c>
      <c r="Q1443" s="4">
        <v>327.24</v>
      </c>
    </row>
    <row r="1444" spans="1:17" s="4" customFormat="1" ht="12" x14ac:dyDescent="0.3">
      <c r="A1444" s="4">
        <v>1443</v>
      </c>
      <c r="B1444" s="4" t="s">
        <v>4363</v>
      </c>
      <c r="C1444" s="5">
        <v>44813</v>
      </c>
      <c r="D1444" s="5">
        <v>44814</v>
      </c>
      <c r="E1444" s="9">
        <f t="shared" si="22"/>
        <v>2022</v>
      </c>
      <c r="F1444" s="4" t="s">
        <v>59</v>
      </c>
      <c r="G1444" s="4" t="s">
        <v>4364</v>
      </c>
      <c r="H1444" s="4" t="s">
        <v>4365</v>
      </c>
      <c r="I1444" s="4" t="s">
        <v>67</v>
      </c>
      <c r="J1444" s="4" t="s">
        <v>42</v>
      </c>
      <c r="K1444" s="4" t="s">
        <v>43</v>
      </c>
      <c r="L1444" s="4" t="s">
        <v>22</v>
      </c>
      <c r="M1444" s="4" t="s">
        <v>134</v>
      </c>
      <c r="N1444" s="4">
        <v>1211.5999999999999</v>
      </c>
      <c r="O1444" s="4">
        <v>8</v>
      </c>
      <c r="P1444" s="4">
        <v>0.2</v>
      </c>
      <c r="Q1444" s="4">
        <v>197.98</v>
      </c>
    </row>
    <row r="1445" spans="1:17" s="4" customFormat="1" ht="12" x14ac:dyDescent="0.3">
      <c r="A1445" s="4">
        <v>1444</v>
      </c>
      <c r="B1445" s="4" t="s">
        <v>4366</v>
      </c>
      <c r="C1445" s="5">
        <v>45038</v>
      </c>
      <c r="D1445" s="5">
        <v>45041</v>
      </c>
      <c r="E1445" s="9">
        <f t="shared" si="22"/>
        <v>2023</v>
      </c>
      <c r="F1445" s="4" t="s">
        <v>17</v>
      </c>
      <c r="G1445" s="4" t="s">
        <v>4367</v>
      </c>
      <c r="H1445" s="4" t="s">
        <v>4368</v>
      </c>
      <c r="I1445" s="4" t="s">
        <v>28</v>
      </c>
      <c r="J1445" s="4" t="s">
        <v>34</v>
      </c>
      <c r="K1445" s="4" t="s">
        <v>35</v>
      </c>
      <c r="L1445" s="4" t="s">
        <v>29</v>
      </c>
      <c r="M1445" s="4" t="s">
        <v>90</v>
      </c>
      <c r="N1445" s="4">
        <v>675.43</v>
      </c>
      <c r="O1445" s="4">
        <v>2</v>
      </c>
      <c r="P1445" s="4">
        <v>0.1</v>
      </c>
      <c r="Q1445" s="4">
        <v>114.56</v>
      </c>
    </row>
    <row r="1446" spans="1:17" s="4" customFormat="1" ht="12" x14ac:dyDescent="0.3">
      <c r="A1446" s="4">
        <v>1445</v>
      </c>
      <c r="B1446" s="4" t="s">
        <v>4369</v>
      </c>
      <c r="C1446" s="5">
        <v>45667</v>
      </c>
      <c r="D1446" s="5">
        <v>45668</v>
      </c>
      <c r="E1446" s="9">
        <f t="shared" si="22"/>
        <v>2025</v>
      </c>
      <c r="F1446" s="4" t="s">
        <v>17</v>
      </c>
      <c r="G1446" s="4" t="s">
        <v>4370</v>
      </c>
      <c r="H1446" s="4" t="s">
        <v>4371</v>
      </c>
      <c r="I1446" s="4" t="s">
        <v>67</v>
      </c>
      <c r="J1446" s="4" t="s">
        <v>145</v>
      </c>
      <c r="K1446" s="4" t="s">
        <v>80</v>
      </c>
      <c r="L1446" s="4" t="s">
        <v>22</v>
      </c>
      <c r="M1446" s="4" t="s">
        <v>134</v>
      </c>
      <c r="N1446" s="4">
        <v>1226.92</v>
      </c>
      <c r="O1446" s="4">
        <v>3</v>
      </c>
      <c r="P1446" s="4">
        <v>0.15</v>
      </c>
      <c r="Q1446" s="4">
        <v>66.680000000000007</v>
      </c>
    </row>
    <row r="1447" spans="1:17" s="4" customFormat="1" ht="12" x14ac:dyDescent="0.3">
      <c r="A1447" s="4">
        <v>1446</v>
      </c>
      <c r="B1447" s="4" t="s">
        <v>4372</v>
      </c>
      <c r="C1447" s="5">
        <v>44620</v>
      </c>
      <c r="D1447" s="5">
        <v>44624</v>
      </c>
      <c r="E1447" s="9">
        <f t="shared" si="22"/>
        <v>2022</v>
      </c>
      <c r="F1447" s="4" t="s">
        <v>59</v>
      </c>
      <c r="G1447" s="4" t="s">
        <v>4373</v>
      </c>
      <c r="H1447" s="4" t="s">
        <v>4374</v>
      </c>
      <c r="I1447" s="4" t="s">
        <v>28</v>
      </c>
      <c r="J1447" s="4" t="s">
        <v>42</v>
      </c>
      <c r="K1447" s="4" t="s">
        <v>43</v>
      </c>
      <c r="L1447" s="4" t="s">
        <v>36</v>
      </c>
      <c r="M1447" s="4" t="s">
        <v>71</v>
      </c>
      <c r="N1447" s="4">
        <v>1464.22</v>
      </c>
      <c r="O1447" s="4">
        <v>9</v>
      </c>
      <c r="P1447" s="4">
        <v>0.15</v>
      </c>
      <c r="Q1447" s="4">
        <v>188.12</v>
      </c>
    </row>
    <row r="1448" spans="1:17" s="4" customFormat="1" ht="12" x14ac:dyDescent="0.3">
      <c r="A1448" s="4">
        <v>1447</v>
      </c>
      <c r="B1448" s="4" t="s">
        <v>4375</v>
      </c>
      <c r="C1448" s="5">
        <v>44811</v>
      </c>
      <c r="D1448" s="5">
        <v>44816</v>
      </c>
      <c r="E1448" s="9">
        <f t="shared" si="22"/>
        <v>2022</v>
      </c>
      <c r="F1448" s="4" t="s">
        <v>17</v>
      </c>
      <c r="G1448" s="4" t="s">
        <v>4376</v>
      </c>
      <c r="H1448" s="4" t="s">
        <v>4377</v>
      </c>
      <c r="I1448" s="4" t="s">
        <v>67</v>
      </c>
      <c r="J1448" s="4" t="s">
        <v>79</v>
      </c>
      <c r="K1448" s="4" t="s">
        <v>80</v>
      </c>
      <c r="L1448" s="4" t="s">
        <v>29</v>
      </c>
      <c r="M1448" s="4" t="s">
        <v>48</v>
      </c>
      <c r="N1448" s="4">
        <v>590.38</v>
      </c>
      <c r="O1448" s="4">
        <v>6</v>
      </c>
      <c r="P1448" s="4">
        <v>0.15</v>
      </c>
      <c r="Q1448" s="4">
        <v>22.16</v>
      </c>
    </row>
    <row r="1449" spans="1:17" s="4" customFormat="1" ht="12" x14ac:dyDescent="0.3">
      <c r="A1449" s="4">
        <v>1448</v>
      </c>
      <c r="B1449" s="4" t="s">
        <v>4378</v>
      </c>
      <c r="C1449" s="5">
        <v>45132</v>
      </c>
      <c r="D1449" s="5">
        <v>45139</v>
      </c>
      <c r="E1449" s="9">
        <f t="shared" si="22"/>
        <v>2023</v>
      </c>
      <c r="F1449" s="4" t="s">
        <v>17</v>
      </c>
      <c r="G1449" s="4" t="s">
        <v>4379</v>
      </c>
      <c r="H1449" s="4" t="s">
        <v>4380</v>
      </c>
      <c r="I1449" s="4" t="s">
        <v>28</v>
      </c>
      <c r="J1449" s="4" t="s">
        <v>52</v>
      </c>
      <c r="K1449" s="4" t="s">
        <v>53</v>
      </c>
      <c r="L1449" s="4" t="s">
        <v>29</v>
      </c>
      <c r="M1449" s="4" t="s">
        <v>90</v>
      </c>
      <c r="N1449" s="4">
        <v>501.19</v>
      </c>
      <c r="O1449" s="4">
        <v>6</v>
      </c>
      <c r="P1449" s="4">
        <v>0.1</v>
      </c>
      <c r="Q1449" s="4">
        <v>88.38</v>
      </c>
    </row>
    <row r="1450" spans="1:17" s="4" customFormat="1" ht="12" x14ac:dyDescent="0.3">
      <c r="A1450" s="4">
        <v>1449</v>
      </c>
      <c r="B1450" s="4" t="s">
        <v>4381</v>
      </c>
      <c r="C1450" s="5">
        <v>45729</v>
      </c>
      <c r="D1450" s="5">
        <v>45730</v>
      </c>
      <c r="E1450" s="9">
        <f t="shared" si="22"/>
        <v>2025</v>
      </c>
      <c r="F1450" s="4" t="s">
        <v>25</v>
      </c>
      <c r="G1450" s="4" t="s">
        <v>4382</v>
      </c>
      <c r="H1450" s="4" t="s">
        <v>4383</v>
      </c>
      <c r="I1450" s="4" t="s">
        <v>28</v>
      </c>
      <c r="J1450" s="4" t="s">
        <v>62</v>
      </c>
      <c r="K1450" s="4" t="s">
        <v>63</v>
      </c>
      <c r="L1450" s="4" t="s">
        <v>29</v>
      </c>
      <c r="M1450" s="4" t="s">
        <v>107</v>
      </c>
      <c r="N1450" s="4">
        <v>374.26</v>
      </c>
      <c r="O1450" s="4">
        <v>1</v>
      </c>
      <c r="P1450" s="4">
        <v>0.15</v>
      </c>
      <c r="Q1450" s="4">
        <v>69.94</v>
      </c>
    </row>
    <row r="1451" spans="1:17" s="4" customFormat="1" ht="12" x14ac:dyDescent="0.3">
      <c r="A1451" s="4">
        <v>1450</v>
      </c>
      <c r="B1451" s="4" t="s">
        <v>4384</v>
      </c>
      <c r="C1451" s="5">
        <v>45591</v>
      </c>
      <c r="D1451" s="5">
        <v>45598</v>
      </c>
      <c r="E1451" s="9">
        <f t="shared" si="22"/>
        <v>2024</v>
      </c>
      <c r="F1451" s="4" t="s">
        <v>17</v>
      </c>
      <c r="G1451" s="4" t="s">
        <v>4385</v>
      </c>
      <c r="H1451" s="4" t="s">
        <v>4386</v>
      </c>
      <c r="I1451" s="4" t="s">
        <v>28</v>
      </c>
      <c r="J1451" s="4" t="s">
        <v>42</v>
      </c>
      <c r="K1451" s="4" t="s">
        <v>43</v>
      </c>
      <c r="L1451" s="4" t="s">
        <v>22</v>
      </c>
      <c r="M1451" s="4" t="s">
        <v>23</v>
      </c>
      <c r="N1451" s="4">
        <v>399.97</v>
      </c>
      <c r="O1451" s="4">
        <v>9</v>
      </c>
      <c r="P1451" s="4">
        <v>0.1</v>
      </c>
      <c r="Q1451" s="4">
        <v>26.86</v>
      </c>
    </row>
    <row r="1452" spans="1:17" s="4" customFormat="1" ht="12" x14ac:dyDescent="0.3">
      <c r="A1452" s="4">
        <v>1451</v>
      </c>
      <c r="B1452" s="4" t="s">
        <v>4387</v>
      </c>
      <c r="C1452" s="5">
        <v>44458</v>
      </c>
      <c r="D1452" s="5">
        <v>44464</v>
      </c>
      <c r="E1452" s="9">
        <f t="shared" si="22"/>
        <v>2021</v>
      </c>
      <c r="F1452" s="4" t="s">
        <v>39</v>
      </c>
      <c r="G1452" s="4" t="s">
        <v>4388</v>
      </c>
      <c r="H1452" s="4" t="s">
        <v>4389</v>
      </c>
      <c r="I1452" s="4" t="s">
        <v>20</v>
      </c>
      <c r="J1452" s="4" t="s">
        <v>79</v>
      </c>
      <c r="K1452" s="4" t="s">
        <v>80</v>
      </c>
      <c r="L1452" s="4" t="s">
        <v>29</v>
      </c>
      <c r="M1452" s="4" t="s">
        <v>107</v>
      </c>
      <c r="N1452" s="4">
        <v>1128.3900000000001</v>
      </c>
      <c r="O1452" s="4">
        <v>10</v>
      </c>
      <c r="P1452" s="4">
        <v>0.1</v>
      </c>
      <c r="Q1452" s="4">
        <v>111.34</v>
      </c>
    </row>
    <row r="1453" spans="1:17" s="4" customFormat="1" ht="12" x14ac:dyDescent="0.3">
      <c r="A1453" s="4">
        <v>1452</v>
      </c>
      <c r="B1453" s="4" t="s">
        <v>4390</v>
      </c>
      <c r="C1453" s="5">
        <v>45659</v>
      </c>
      <c r="D1453" s="5">
        <v>45661</v>
      </c>
      <c r="E1453" s="9">
        <f t="shared" si="22"/>
        <v>2025</v>
      </c>
      <c r="F1453" s="4" t="s">
        <v>59</v>
      </c>
      <c r="G1453" s="4" t="s">
        <v>4391</v>
      </c>
      <c r="H1453" s="4" t="s">
        <v>4392</v>
      </c>
      <c r="I1453" s="4" t="s">
        <v>67</v>
      </c>
      <c r="J1453" s="4" t="s">
        <v>145</v>
      </c>
      <c r="K1453" s="4" t="s">
        <v>80</v>
      </c>
      <c r="L1453" s="4" t="s">
        <v>36</v>
      </c>
      <c r="M1453" s="4" t="s">
        <v>71</v>
      </c>
      <c r="N1453" s="4">
        <v>1436.45</v>
      </c>
      <c r="O1453" s="4">
        <v>7</v>
      </c>
      <c r="P1453" s="4">
        <v>0.1</v>
      </c>
      <c r="Q1453" s="4">
        <v>13.68</v>
      </c>
    </row>
    <row r="1454" spans="1:17" s="4" customFormat="1" ht="12" x14ac:dyDescent="0.3">
      <c r="A1454" s="4">
        <v>1453</v>
      </c>
      <c r="B1454" s="4" t="s">
        <v>4393</v>
      </c>
      <c r="C1454" s="5">
        <v>44605</v>
      </c>
      <c r="D1454" s="5">
        <v>44609</v>
      </c>
      <c r="E1454" s="9">
        <f t="shared" si="22"/>
        <v>2022</v>
      </c>
      <c r="F1454" s="4" t="s">
        <v>25</v>
      </c>
      <c r="G1454" s="4" t="s">
        <v>4394</v>
      </c>
      <c r="H1454" s="4" t="s">
        <v>4395</v>
      </c>
      <c r="I1454" s="4" t="s">
        <v>67</v>
      </c>
      <c r="J1454" s="4" t="s">
        <v>145</v>
      </c>
      <c r="K1454" s="4" t="s">
        <v>80</v>
      </c>
      <c r="L1454" s="4" t="s">
        <v>36</v>
      </c>
      <c r="M1454" s="4" t="s">
        <v>37</v>
      </c>
      <c r="N1454" s="4">
        <v>623.99</v>
      </c>
      <c r="O1454" s="4">
        <v>7</v>
      </c>
      <c r="P1454" s="4">
        <v>0</v>
      </c>
      <c r="Q1454" s="4">
        <v>97.99</v>
      </c>
    </row>
    <row r="1455" spans="1:17" s="4" customFormat="1" ht="12" x14ac:dyDescent="0.3">
      <c r="A1455" s="4">
        <v>1454</v>
      </c>
      <c r="B1455" s="4" t="s">
        <v>4396</v>
      </c>
      <c r="C1455" s="5">
        <v>45225</v>
      </c>
      <c r="D1455" s="5">
        <v>45229</v>
      </c>
      <c r="E1455" s="9">
        <f t="shared" si="22"/>
        <v>2023</v>
      </c>
      <c r="F1455" s="4" t="s">
        <v>39</v>
      </c>
      <c r="G1455" s="4" t="s">
        <v>4397</v>
      </c>
      <c r="H1455" s="4" t="s">
        <v>4398</v>
      </c>
      <c r="I1455" s="4" t="s">
        <v>67</v>
      </c>
      <c r="J1455" s="4" t="s">
        <v>52</v>
      </c>
      <c r="K1455" s="4" t="s">
        <v>53</v>
      </c>
      <c r="L1455" s="4" t="s">
        <v>22</v>
      </c>
      <c r="M1455" s="4" t="s">
        <v>23</v>
      </c>
      <c r="N1455" s="4">
        <v>297.89</v>
      </c>
      <c r="O1455" s="4">
        <v>9</v>
      </c>
      <c r="P1455" s="4">
        <v>0.15</v>
      </c>
      <c r="Q1455" s="4">
        <v>-0.79</v>
      </c>
    </row>
    <row r="1456" spans="1:17" s="4" customFormat="1" ht="12" x14ac:dyDescent="0.3">
      <c r="A1456" s="4">
        <v>1455</v>
      </c>
      <c r="B1456" s="4" t="s">
        <v>4399</v>
      </c>
      <c r="C1456" s="5">
        <v>45776</v>
      </c>
      <c r="D1456" s="5">
        <v>45777</v>
      </c>
      <c r="E1456" s="9">
        <f t="shared" si="22"/>
        <v>2025</v>
      </c>
      <c r="F1456" s="4" t="s">
        <v>59</v>
      </c>
      <c r="G1456" s="4" t="s">
        <v>4400</v>
      </c>
      <c r="H1456" s="4" t="s">
        <v>4401</v>
      </c>
      <c r="I1456" s="4" t="s">
        <v>20</v>
      </c>
      <c r="J1456" s="4" t="s">
        <v>42</v>
      </c>
      <c r="K1456" s="4" t="s">
        <v>43</v>
      </c>
      <c r="L1456" s="4" t="s">
        <v>36</v>
      </c>
      <c r="M1456" s="4" t="s">
        <v>37</v>
      </c>
      <c r="N1456" s="4">
        <v>1373.54</v>
      </c>
      <c r="O1456" s="4">
        <v>5</v>
      </c>
      <c r="P1456" s="4">
        <v>0.15</v>
      </c>
      <c r="Q1456" s="4">
        <v>87.65</v>
      </c>
    </row>
    <row r="1457" spans="1:17" s="4" customFormat="1" ht="12" x14ac:dyDescent="0.3">
      <c r="A1457" s="4">
        <v>1456</v>
      </c>
      <c r="B1457" s="4" t="s">
        <v>4402</v>
      </c>
      <c r="C1457" s="5">
        <v>44776</v>
      </c>
      <c r="D1457" s="5">
        <v>44782</v>
      </c>
      <c r="E1457" s="9">
        <f t="shared" si="22"/>
        <v>2022</v>
      </c>
      <c r="F1457" s="4" t="s">
        <v>39</v>
      </c>
      <c r="G1457" s="4" t="s">
        <v>4403</v>
      </c>
      <c r="H1457" s="4" t="s">
        <v>4404</v>
      </c>
      <c r="I1457" s="4" t="s">
        <v>28</v>
      </c>
      <c r="J1457" s="4" t="s">
        <v>79</v>
      </c>
      <c r="K1457" s="4" t="s">
        <v>80</v>
      </c>
      <c r="L1457" s="4" t="s">
        <v>29</v>
      </c>
      <c r="M1457" s="4" t="s">
        <v>48</v>
      </c>
      <c r="N1457" s="4">
        <v>1331.6</v>
      </c>
      <c r="O1457" s="4">
        <v>2</v>
      </c>
      <c r="P1457" s="4">
        <v>0.15</v>
      </c>
      <c r="Q1457" s="4">
        <v>87.56</v>
      </c>
    </row>
    <row r="1458" spans="1:17" s="4" customFormat="1" ht="12" x14ac:dyDescent="0.3">
      <c r="A1458" s="4">
        <v>1457</v>
      </c>
      <c r="B1458" s="4" t="s">
        <v>4405</v>
      </c>
      <c r="C1458" s="5">
        <v>45755</v>
      </c>
      <c r="D1458" s="5">
        <v>45758</v>
      </c>
      <c r="E1458" s="9">
        <f t="shared" si="22"/>
        <v>2025</v>
      </c>
      <c r="F1458" s="4" t="s">
        <v>59</v>
      </c>
      <c r="G1458" s="4" t="s">
        <v>4406</v>
      </c>
      <c r="H1458" s="4" t="s">
        <v>4407</v>
      </c>
      <c r="I1458" s="4" t="s">
        <v>28</v>
      </c>
      <c r="J1458" s="4" t="s">
        <v>106</v>
      </c>
      <c r="K1458" s="4" t="s">
        <v>106</v>
      </c>
      <c r="L1458" s="4" t="s">
        <v>29</v>
      </c>
      <c r="M1458" s="4" t="s">
        <v>48</v>
      </c>
      <c r="N1458" s="4">
        <v>184.98</v>
      </c>
      <c r="O1458" s="4">
        <v>5</v>
      </c>
      <c r="P1458" s="4">
        <v>0.15</v>
      </c>
      <c r="Q1458" s="4">
        <v>26.88</v>
      </c>
    </row>
    <row r="1459" spans="1:17" s="4" customFormat="1" ht="12" x14ac:dyDescent="0.3">
      <c r="A1459" s="4">
        <v>1458</v>
      </c>
      <c r="B1459" s="4" t="s">
        <v>4408</v>
      </c>
      <c r="C1459" s="5">
        <v>44783</v>
      </c>
      <c r="D1459" s="5">
        <v>44790</v>
      </c>
      <c r="E1459" s="9">
        <f t="shared" si="22"/>
        <v>2022</v>
      </c>
      <c r="F1459" s="4" t="s">
        <v>17</v>
      </c>
      <c r="G1459" s="4" t="s">
        <v>4409</v>
      </c>
      <c r="H1459" s="4" t="s">
        <v>4410</v>
      </c>
      <c r="I1459" s="4" t="s">
        <v>28</v>
      </c>
      <c r="J1459" s="4" t="s">
        <v>42</v>
      </c>
      <c r="K1459" s="4" t="s">
        <v>43</v>
      </c>
      <c r="L1459" s="4" t="s">
        <v>29</v>
      </c>
      <c r="M1459" s="4" t="s">
        <v>30</v>
      </c>
      <c r="N1459" s="4">
        <v>984.58</v>
      </c>
      <c r="O1459" s="4">
        <v>5</v>
      </c>
      <c r="P1459" s="4">
        <v>0.1</v>
      </c>
      <c r="Q1459" s="4">
        <v>137.83000000000001</v>
      </c>
    </row>
    <row r="1460" spans="1:17" s="4" customFormat="1" ht="12" x14ac:dyDescent="0.3">
      <c r="A1460" s="4">
        <v>1459</v>
      </c>
      <c r="B1460" s="4" t="s">
        <v>4411</v>
      </c>
      <c r="C1460" s="5">
        <v>44422</v>
      </c>
      <c r="D1460" s="5">
        <v>44424</v>
      </c>
      <c r="E1460" s="9">
        <f t="shared" si="22"/>
        <v>2021</v>
      </c>
      <c r="F1460" s="4" t="s">
        <v>39</v>
      </c>
      <c r="G1460" s="4" t="s">
        <v>4412</v>
      </c>
      <c r="H1460" s="4" t="s">
        <v>4413</v>
      </c>
      <c r="I1460" s="4" t="s">
        <v>67</v>
      </c>
      <c r="J1460" s="4" t="s">
        <v>62</v>
      </c>
      <c r="K1460" s="4" t="s">
        <v>63</v>
      </c>
      <c r="L1460" s="4" t="s">
        <v>22</v>
      </c>
      <c r="M1460" s="4" t="s">
        <v>134</v>
      </c>
      <c r="N1460" s="4">
        <v>912.82</v>
      </c>
      <c r="O1460" s="4">
        <v>2</v>
      </c>
      <c r="P1460" s="4">
        <v>0.1</v>
      </c>
      <c r="Q1460" s="4">
        <v>67.58</v>
      </c>
    </row>
    <row r="1461" spans="1:17" s="4" customFormat="1" ht="12" x14ac:dyDescent="0.3">
      <c r="A1461" s="4">
        <v>1460</v>
      </c>
      <c r="B1461" s="4" t="s">
        <v>4414</v>
      </c>
      <c r="C1461" s="5">
        <v>45686</v>
      </c>
      <c r="D1461" s="5">
        <v>45693</v>
      </c>
      <c r="E1461" s="9">
        <f t="shared" si="22"/>
        <v>2025</v>
      </c>
      <c r="F1461" s="4" t="s">
        <v>25</v>
      </c>
      <c r="G1461" s="4" t="s">
        <v>4415</v>
      </c>
      <c r="H1461" s="4" t="s">
        <v>4416</v>
      </c>
      <c r="I1461" s="4" t="s">
        <v>67</v>
      </c>
      <c r="J1461" s="4" t="s">
        <v>21</v>
      </c>
      <c r="K1461" s="4" t="s">
        <v>26647</v>
      </c>
      <c r="L1461" s="4" t="s">
        <v>29</v>
      </c>
      <c r="M1461" s="4" t="s">
        <v>30</v>
      </c>
      <c r="N1461" s="4">
        <v>938.09</v>
      </c>
      <c r="O1461" s="4">
        <v>10</v>
      </c>
      <c r="P1461" s="4">
        <v>0.15</v>
      </c>
      <c r="Q1461" s="4">
        <v>-4.8</v>
      </c>
    </row>
    <row r="1462" spans="1:17" s="4" customFormat="1" ht="12" x14ac:dyDescent="0.3">
      <c r="A1462" s="4">
        <v>1461</v>
      </c>
      <c r="B1462" s="4" t="s">
        <v>4417</v>
      </c>
      <c r="C1462" s="5">
        <v>45071</v>
      </c>
      <c r="D1462" s="5">
        <v>45076</v>
      </c>
      <c r="E1462" s="9">
        <f t="shared" si="22"/>
        <v>2023</v>
      </c>
      <c r="F1462" s="4" t="s">
        <v>39</v>
      </c>
      <c r="G1462" s="4" t="s">
        <v>4418</v>
      </c>
      <c r="H1462" s="4" t="s">
        <v>4419</v>
      </c>
      <c r="I1462" s="4" t="s">
        <v>28</v>
      </c>
      <c r="J1462" s="4" t="s">
        <v>145</v>
      </c>
      <c r="K1462" s="4" t="s">
        <v>80</v>
      </c>
      <c r="L1462" s="4" t="s">
        <v>36</v>
      </c>
      <c r="M1462" s="4" t="s">
        <v>118</v>
      </c>
      <c r="N1462" s="4">
        <v>630.49</v>
      </c>
      <c r="O1462" s="4">
        <v>5</v>
      </c>
      <c r="P1462" s="4">
        <v>0.15</v>
      </c>
      <c r="Q1462" s="4">
        <v>106.67</v>
      </c>
    </row>
    <row r="1463" spans="1:17" s="4" customFormat="1" ht="12" x14ac:dyDescent="0.3">
      <c r="A1463" s="4">
        <v>1462</v>
      </c>
      <c r="B1463" s="4" t="s">
        <v>4420</v>
      </c>
      <c r="C1463" s="5">
        <v>44855</v>
      </c>
      <c r="D1463" s="5">
        <v>44861</v>
      </c>
      <c r="E1463" s="9">
        <f t="shared" si="22"/>
        <v>2022</v>
      </c>
      <c r="F1463" s="4" t="s">
        <v>39</v>
      </c>
      <c r="G1463" s="4" t="s">
        <v>4421</v>
      </c>
      <c r="H1463" s="4" t="s">
        <v>4422</v>
      </c>
      <c r="I1463" s="4" t="s">
        <v>28</v>
      </c>
      <c r="J1463" s="4" t="s">
        <v>145</v>
      </c>
      <c r="K1463" s="4" t="s">
        <v>80</v>
      </c>
      <c r="L1463" s="4" t="s">
        <v>36</v>
      </c>
      <c r="M1463" s="4" t="s">
        <v>71</v>
      </c>
      <c r="N1463" s="4">
        <v>360.53</v>
      </c>
      <c r="O1463" s="4">
        <v>4</v>
      </c>
      <c r="P1463" s="4">
        <v>0.15</v>
      </c>
      <c r="Q1463" s="4">
        <v>54.55</v>
      </c>
    </row>
    <row r="1464" spans="1:17" s="4" customFormat="1" ht="12" x14ac:dyDescent="0.3">
      <c r="A1464" s="4">
        <v>1463</v>
      </c>
      <c r="B1464" s="4" t="s">
        <v>4423</v>
      </c>
      <c r="C1464" s="5">
        <v>44798</v>
      </c>
      <c r="D1464" s="5">
        <v>44800</v>
      </c>
      <c r="E1464" s="9">
        <f t="shared" si="22"/>
        <v>2022</v>
      </c>
      <c r="F1464" s="4" t="s">
        <v>59</v>
      </c>
      <c r="G1464" s="4" t="s">
        <v>4424</v>
      </c>
      <c r="H1464" s="4" t="s">
        <v>4425</v>
      </c>
      <c r="I1464" s="4" t="s">
        <v>67</v>
      </c>
      <c r="J1464" s="4" t="s">
        <v>145</v>
      </c>
      <c r="K1464" s="4" t="s">
        <v>80</v>
      </c>
      <c r="L1464" s="4" t="s">
        <v>29</v>
      </c>
      <c r="M1464" s="4" t="s">
        <v>90</v>
      </c>
      <c r="N1464" s="4">
        <v>334.66</v>
      </c>
      <c r="O1464" s="4">
        <v>9</v>
      </c>
      <c r="P1464" s="4">
        <v>0</v>
      </c>
      <c r="Q1464" s="4">
        <v>41.46</v>
      </c>
    </row>
    <row r="1465" spans="1:17" s="4" customFormat="1" ht="12" x14ac:dyDescent="0.3">
      <c r="A1465" s="4">
        <v>1464</v>
      </c>
      <c r="B1465" s="4" t="s">
        <v>4426</v>
      </c>
      <c r="C1465" s="5">
        <v>45532</v>
      </c>
      <c r="D1465" s="5">
        <v>45539</v>
      </c>
      <c r="E1465" s="9">
        <f t="shared" si="22"/>
        <v>2024</v>
      </c>
      <c r="F1465" s="4" t="s">
        <v>17</v>
      </c>
      <c r="G1465" s="4" t="s">
        <v>4427</v>
      </c>
      <c r="H1465" s="4" t="s">
        <v>4428</v>
      </c>
      <c r="I1465" s="4" t="s">
        <v>28</v>
      </c>
      <c r="J1465" s="4" t="s">
        <v>62</v>
      </c>
      <c r="K1465" s="4" t="s">
        <v>63</v>
      </c>
      <c r="L1465" s="4" t="s">
        <v>36</v>
      </c>
      <c r="M1465" s="4" t="s">
        <v>118</v>
      </c>
      <c r="N1465" s="4">
        <v>846.21</v>
      </c>
      <c r="O1465" s="4">
        <v>8</v>
      </c>
      <c r="P1465" s="4">
        <v>0.15</v>
      </c>
      <c r="Q1465" s="4">
        <v>166.21</v>
      </c>
    </row>
    <row r="1466" spans="1:17" s="4" customFormat="1" ht="12" x14ac:dyDescent="0.3">
      <c r="A1466" s="4">
        <v>1465</v>
      </c>
      <c r="B1466" s="4" t="s">
        <v>4429</v>
      </c>
      <c r="C1466" s="5">
        <v>44598</v>
      </c>
      <c r="D1466" s="5">
        <v>44601</v>
      </c>
      <c r="E1466" s="9">
        <f t="shared" si="22"/>
        <v>2022</v>
      </c>
      <c r="F1466" s="4" t="s">
        <v>39</v>
      </c>
      <c r="G1466" s="4" t="s">
        <v>4430</v>
      </c>
      <c r="H1466" s="4" t="s">
        <v>4431</v>
      </c>
      <c r="I1466" s="4" t="s">
        <v>67</v>
      </c>
      <c r="J1466" s="4" t="s">
        <v>79</v>
      </c>
      <c r="K1466" s="4" t="s">
        <v>80</v>
      </c>
      <c r="L1466" s="4" t="s">
        <v>29</v>
      </c>
      <c r="M1466" s="4" t="s">
        <v>107</v>
      </c>
      <c r="N1466" s="4">
        <v>44.54</v>
      </c>
      <c r="O1466" s="4">
        <v>9</v>
      </c>
      <c r="P1466" s="4">
        <v>0.2</v>
      </c>
      <c r="Q1466" s="4">
        <v>0.75</v>
      </c>
    </row>
    <row r="1467" spans="1:17" s="4" customFormat="1" ht="12" x14ac:dyDescent="0.3">
      <c r="A1467" s="4">
        <v>1466</v>
      </c>
      <c r="B1467" s="4" t="s">
        <v>4432</v>
      </c>
      <c r="C1467" s="5">
        <v>44764</v>
      </c>
      <c r="D1467" s="5">
        <v>44769</v>
      </c>
      <c r="E1467" s="9">
        <f t="shared" si="22"/>
        <v>2022</v>
      </c>
      <c r="F1467" s="4" t="s">
        <v>39</v>
      </c>
      <c r="G1467" s="4" t="s">
        <v>4433</v>
      </c>
      <c r="H1467" s="4" t="s">
        <v>4434</v>
      </c>
      <c r="I1467" s="4" t="s">
        <v>67</v>
      </c>
      <c r="J1467" s="4" t="s">
        <v>111</v>
      </c>
      <c r="K1467" s="4" t="s">
        <v>111</v>
      </c>
      <c r="L1467" s="4" t="s">
        <v>29</v>
      </c>
      <c r="M1467" s="4" t="s">
        <v>48</v>
      </c>
      <c r="N1467" s="4">
        <v>1184.8699999999999</v>
      </c>
      <c r="O1467" s="4">
        <v>9</v>
      </c>
      <c r="P1467" s="4">
        <v>0.15</v>
      </c>
      <c r="Q1467" s="4">
        <v>218.56</v>
      </c>
    </row>
    <row r="1468" spans="1:17" s="4" customFormat="1" ht="12" x14ac:dyDescent="0.3">
      <c r="A1468" s="4">
        <v>1467</v>
      </c>
      <c r="B1468" s="4" t="s">
        <v>4435</v>
      </c>
      <c r="C1468" s="5">
        <v>45847</v>
      </c>
      <c r="D1468" s="5">
        <v>45850</v>
      </c>
      <c r="E1468" s="9">
        <f t="shared" si="22"/>
        <v>2025</v>
      </c>
      <c r="F1468" s="4" t="s">
        <v>39</v>
      </c>
      <c r="G1468" s="4" t="s">
        <v>4436</v>
      </c>
      <c r="H1468" s="4" t="s">
        <v>4437</v>
      </c>
      <c r="I1468" s="4" t="s">
        <v>20</v>
      </c>
      <c r="J1468" s="4" t="s">
        <v>111</v>
      </c>
      <c r="K1468" s="4" t="s">
        <v>111</v>
      </c>
      <c r="L1468" s="4" t="s">
        <v>22</v>
      </c>
      <c r="M1468" s="4" t="s">
        <v>134</v>
      </c>
      <c r="N1468" s="4">
        <v>1441.04</v>
      </c>
      <c r="O1468" s="4">
        <v>2</v>
      </c>
      <c r="P1468" s="4">
        <v>0.15</v>
      </c>
      <c r="Q1468" s="4">
        <v>196.85</v>
      </c>
    </row>
    <row r="1469" spans="1:17" s="4" customFormat="1" ht="12" x14ac:dyDescent="0.3">
      <c r="A1469" s="4">
        <v>1468</v>
      </c>
      <c r="B1469" s="4" t="s">
        <v>4438</v>
      </c>
      <c r="C1469" s="5">
        <v>44471</v>
      </c>
      <c r="D1469" s="5">
        <v>44475</v>
      </c>
      <c r="E1469" s="9">
        <f t="shared" si="22"/>
        <v>2021</v>
      </c>
      <c r="F1469" s="4" t="s">
        <v>59</v>
      </c>
      <c r="G1469" s="4" t="s">
        <v>4439</v>
      </c>
      <c r="H1469" s="4" t="s">
        <v>4440</v>
      </c>
      <c r="I1469" s="4" t="s">
        <v>20</v>
      </c>
      <c r="J1469" s="4" t="s">
        <v>42</v>
      </c>
      <c r="K1469" s="4" t="s">
        <v>43</v>
      </c>
      <c r="L1469" s="4" t="s">
        <v>29</v>
      </c>
      <c r="M1469" s="4" t="s">
        <v>48</v>
      </c>
      <c r="N1469" s="4">
        <v>557.44000000000005</v>
      </c>
      <c r="O1469" s="4">
        <v>3</v>
      </c>
      <c r="P1469" s="4">
        <v>0.1</v>
      </c>
      <c r="Q1469" s="4">
        <v>112.81</v>
      </c>
    </row>
    <row r="1470" spans="1:17" s="4" customFormat="1" ht="12" x14ac:dyDescent="0.3">
      <c r="A1470" s="4">
        <v>1469</v>
      </c>
      <c r="B1470" s="4" t="s">
        <v>4441</v>
      </c>
      <c r="C1470" s="5">
        <v>45008</v>
      </c>
      <c r="D1470" s="5">
        <v>45012</v>
      </c>
      <c r="E1470" s="9">
        <f t="shared" si="22"/>
        <v>2023</v>
      </c>
      <c r="F1470" s="4" t="s">
        <v>39</v>
      </c>
      <c r="G1470" s="4" t="s">
        <v>4442</v>
      </c>
      <c r="H1470" s="4" t="s">
        <v>4443</v>
      </c>
      <c r="I1470" s="4" t="s">
        <v>67</v>
      </c>
      <c r="J1470" s="4" t="s">
        <v>47</v>
      </c>
      <c r="K1470" s="4" t="s">
        <v>47</v>
      </c>
      <c r="L1470" s="4" t="s">
        <v>22</v>
      </c>
      <c r="M1470" s="4" t="s">
        <v>54</v>
      </c>
      <c r="N1470" s="4">
        <v>1160.83</v>
      </c>
      <c r="O1470" s="4">
        <v>5</v>
      </c>
      <c r="P1470" s="4">
        <v>0.15</v>
      </c>
      <c r="Q1470" s="4">
        <v>220.02</v>
      </c>
    </row>
    <row r="1471" spans="1:17" s="4" customFormat="1" ht="12" x14ac:dyDescent="0.3">
      <c r="A1471" s="4">
        <v>1470</v>
      </c>
      <c r="B1471" s="4" t="s">
        <v>4444</v>
      </c>
      <c r="C1471" s="5">
        <v>45126</v>
      </c>
      <c r="D1471" s="5">
        <v>45133</v>
      </c>
      <c r="E1471" s="9">
        <f t="shared" si="22"/>
        <v>2023</v>
      </c>
      <c r="F1471" s="4" t="s">
        <v>25</v>
      </c>
      <c r="G1471" s="4" t="s">
        <v>4445</v>
      </c>
      <c r="H1471" s="4" t="s">
        <v>4446</v>
      </c>
      <c r="I1471" s="4" t="s">
        <v>20</v>
      </c>
      <c r="J1471" s="4" t="s">
        <v>34</v>
      </c>
      <c r="K1471" s="4" t="s">
        <v>35</v>
      </c>
      <c r="L1471" s="4" t="s">
        <v>29</v>
      </c>
      <c r="M1471" s="4" t="s">
        <v>30</v>
      </c>
      <c r="N1471" s="4">
        <v>1459.46</v>
      </c>
      <c r="O1471" s="4">
        <v>3</v>
      </c>
      <c r="P1471" s="4">
        <v>0</v>
      </c>
      <c r="Q1471" s="4">
        <v>386.35</v>
      </c>
    </row>
    <row r="1472" spans="1:17" s="4" customFormat="1" ht="12" x14ac:dyDescent="0.3">
      <c r="A1472" s="4">
        <v>1471</v>
      </c>
      <c r="B1472" s="4" t="s">
        <v>4447</v>
      </c>
      <c r="C1472" s="5">
        <v>45733</v>
      </c>
      <c r="D1472" s="5">
        <v>45739</v>
      </c>
      <c r="E1472" s="9">
        <f t="shared" si="22"/>
        <v>2025</v>
      </c>
      <c r="F1472" s="4" t="s">
        <v>59</v>
      </c>
      <c r="G1472" s="4" t="s">
        <v>4448</v>
      </c>
      <c r="H1472" s="4" t="s">
        <v>4449</v>
      </c>
      <c r="I1472" s="4" t="s">
        <v>20</v>
      </c>
      <c r="J1472" s="4" t="s">
        <v>111</v>
      </c>
      <c r="K1472" s="4" t="s">
        <v>111</v>
      </c>
      <c r="L1472" s="4" t="s">
        <v>36</v>
      </c>
      <c r="M1472" s="4" t="s">
        <v>118</v>
      </c>
      <c r="N1472" s="4">
        <v>144.34</v>
      </c>
      <c r="O1472" s="4">
        <v>4</v>
      </c>
      <c r="P1472" s="4">
        <v>0</v>
      </c>
      <c r="Q1472" s="4">
        <v>13.65</v>
      </c>
    </row>
    <row r="1473" spans="1:17" s="4" customFormat="1" ht="12" x14ac:dyDescent="0.3">
      <c r="A1473" s="4">
        <v>1472</v>
      </c>
      <c r="B1473" s="4" t="s">
        <v>4450</v>
      </c>
      <c r="C1473" s="5">
        <v>45173</v>
      </c>
      <c r="D1473" s="5">
        <v>45179</v>
      </c>
      <c r="E1473" s="9">
        <f t="shared" si="22"/>
        <v>2023</v>
      </c>
      <c r="F1473" s="4" t="s">
        <v>17</v>
      </c>
      <c r="G1473" s="4" t="s">
        <v>4451</v>
      </c>
      <c r="H1473" s="4" t="s">
        <v>4452</v>
      </c>
      <c r="I1473" s="4" t="s">
        <v>20</v>
      </c>
      <c r="J1473" s="4" t="s">
        <v>62</v>
      </c>
      <c r="K1473" s="4" t="s">
        <v>63</v>
      </c>
      <c r="L1473" s="4" t="s">
        <v>36</v>
      </c>
      <c r="M1473" s="4" t="s">
        <v>118</v>
      </c>
      <c r="N1473" s="4">
        <v>667.2</v>
      </c>
      <c r="O1473" s="4">
        <v>2</v>
      </c>
      <c r="P1473" s="4">
        <v>0.1</v>
      </c>
      <c r="Q1473" s="4">
        <v>158.15</v>
      </c>
    </row>
    <row r="1474" spans="1:17" s="4" customFormat="1" ht="12" x14ac:dyDescent="0.3">
      <c r="A1474" s="4">
        <v>1473</v>
      </c>
      <c r="B1474" s="4" t="s">
        <v>4453</v>
      </c>
      <c r="C1474" s="5">
        <v>45415</v>
      </c>
      <c r="D1474" s="5">
        <v>45416</v>
      </c>
      <c r="E1474" s="9">
        <f t="shared" ref="E1474:E1537" si="23">YEAR(D1474)</f>
        <v>2024</v>
      </c>
      <c r="F1474" s="4" t="s">
        <v>25</v>
      </c>
      <c r="G1474" s="4" t="s">
        <v>4454</v>
      </c>
      <c r="H1474" s="4" t="s">
        <v>4455</v>
      </c>
      <c r="I1474" s="4" t="s">
        <v>28</v>
      </c>
      <c r="J1474" s="4" t="s">
        <v>111</v>
      </c>
      <c r="K1474" s="4" t="s">
        <v>111</v>
      </c>
      <c r="L1474" s="4" t="s">
        <v>29</v>
      </c>
      <c r="M1474" s="4" t="s">
        <v>107</v>
      </c>
      <c r="N1474" s="4">
        <v>1233.42</v>
      </c>
      <c r="O1474" s="4">
        <v>9</v>
      </c>
      <c r="P1474" s="4">
        <v>0</v>
      </c>
      <c r="Q1474" s="4">
        <v>28.17</v>
      </c>
    </row>
    <row r="1475" spans="1:17" s="4" customFormat="1" ht="12" x14ac:dyDescent="0.3">
      <c r="A1475" s="4">
        <v>1474</v>
      </c>
      <c r="B1475" s="4" t="s">
        <v>4456</v>
      </c>
      <c r="C1475" s="5">
        <v>44575</v>
      </c>
      <c r="D1475" s="5">
        <v>44578</v>
      </c>
      <c r="E1475" s="9">
        <f t="shared" si="23"/>
        <v>2022</v>
      </c>
      <c r="F1475" s="4" t="s">
        <v>17</v>
      </c>
      <c r="G1475" s="4" t="s">
        <v>4457</v>
      </c>
      <c r="H1475" s="4" t="s">
        <v>4458</v>
      </c>
      <c r="I1475" s="4" t="s">
        <v>20</v>
      </c>
      <c r="J1475" s="4" t="s">
        <v>62</v>
      </c>
      <c r="K1475" s="4" t="s">
        <v>63</v>
      </c>
      <c r="L1475" s="4" t="s">
        <v>22</v>
      </c>
      <c r="M1475" s="4" t="s">
        <v>23</v>
      </c>
      <c r="N1475" s="4">
        <v>906.33</v>
      </c>
      <c r="O1475" s="4">
        <v>6</v>
      </c>
      <c r="P1475" s="4">
        <v>0</v>
      </c>
      <c r="Q1475" s="4">
        <v>194.6</v>
      </c>
    </row>
    <row r="1476" spans="1:17" s="4" customFormat="1" ht="12" x14ac:dyDescent="0.3">
      <c r="A1476" s="4">
        <v>1475</v>
      </c>
      <c r="B1476" s="4" t="s">
        <v>4459</v>
      </c>
      <c r="C1476" s="5">
        <v>45063</v>
      </c>
      <c r="D1476" s="5">
        <v>45066</v>
      </c>
      <c r="E1476" s="9">
        <f t="shared" si="23"/>
        <v>2023</v>
      </c>
      <c r="F1476" s="4" t="s">
        <v>25</v>
      </c>
      <c r="G1476" s="4" t="s">
        <v>4460</v>
      </c>
      <c r="H1476" s="4" t="s">
        <v>4461</v>
      </c>
      <c r="I1476" s="4" t="s">
        <v>20</v>
      </c>
      <c r="J1476" s="4" t="s">
        <v>111</v>
      </c>
      <c r="K1476" s="4" t="s">
        <v>111</v>
      </c>
      <c r="L1476" s="4" t="s">
        <v>22</v>
      </c>
      <c r="M1476" s="4" t="s">
        <v>23</v>
      </c>
      <c r="N1476" s="4">
        <v>225.43</v>
      </c>
      <c r="O1476" s="4">
        <v>10</v>
      </c>
      <c r="P1476" s="4">
        <v>0</v>
      </c>
      <c r="Q1476" s="4">
        <v>65.86</v>
      </c>
    </row>
    <row r="1477" spans="1:17" s="4" customFormat="1" ht="12" x14ac:dyDescent="0.3">
      <c r="A1477" s="4">
        <v>1476</v>
      </c>
      <c r="B1477" s="4" t="s">
        <v>4462</v>
      </c>
      <c r="C1477" s="5">
        <v>44774</v>
      </c>
      <c r="D1477" s="5">
        <v>44776</v>
      </c>
      <c r="E1477" s="9">
        <f t="shared" si="23"/>
        <v>2022</v>
      </c>
      <c r="F1477" s="4" t="s">
        <v>25</v>
      </c>
      <c r="G1477" s="4" t="s">
        <v>4463</v>
      </c>
      <c r="H1477" s="4" t="s">
        <v>4464</v>
      </c>
      <c r="I1477" s="4" t="s">
        <v>28</v>
      </c>
      <c r="J1477" s="4" t="s">
        <v>106</v>
      </c>
      <c r="K1477" s="4" t="s">
        <v>106</v>
      </c>
      <c r="L1477" s="4" t="s">
        <v>29</v>
      </c>
      <c r="M1477" s="4" t="s">
        <v>107</v>
      </c>
      <c r="N1477" s="4">
        <v>1052.3900000000001</v>
      </c>
      <c r="O1477" s="4">
        <v>1</v>
      </c>
      <c r="P1477" s="4">
        <v>0.1</v>
      </c>
      <c r="Q1477" s="4">
        <v>61.91</v>
      </c>
    </row>
    <row r="1478" spans="1:17" s="4" customFormat="1" ht="12" x14ac:dyDescent="0.3">
      <c r="A1478" s="4">
        <v>1477</v>
      </c>
      <c r="B1478" s="4" t="s">
        <v>4465</v>
      </c>
      <c r="C1478" s="5">
        <v>45558</v>
      </c>
      <c r="D1478" s="5">
        <v>45565</v>
      </c>
      <c r="E1478" s="9">
        <f t="shared" si="23"/>
        <v>2024</v>
      </c>
      <c r="F1478" s="4" t="s">
        <v>59</v>
      </c>
      <c r="G1478" s="4" t="s">
        <v>4466</v>
      </c>
      <c r="H1478" s="4" t="s">
        <v>4467</v>
      </c>
      <c r="I1478" s="4" t="s">
        <v>67</v>
      </c>
      <c r="J1478" s="4" t="s">
        <v>145</v>
      </c>
      <c r="K1478" s="4" t="s">
        <v>80</v>
      </c>
      <c r="L1478" s="4" t="s">
        <v>22</v>
      </c>
      <c r="M1478" s="4" t="s">
        <v>23</v>
      </c>
      <c r="N1478" s="4">
        <v>1381.88</v>
      </c>
      <c r="O1478" s="4">
        <v>8</v>
      </c>
      <c r="P1478" s="4">
        <v>0.1</v>
      </c>
      <c r="Q1478" s="4">
        <v>47.07</v>
      </c>
    </row>
    <row r="1479" spans="1:17" s="4" customFormat="1" ht="12" x14ac:dyDescent="0.3">
      <c r="A1479" s="4">
        <v>1478</v>
      </c>
      <c r="B1479" s="4" t="s">
        <v>4468</v>
      </c>
      <c r="C1479" s="5">
        <v>45337</v>
      </c>
      <c r="D1479" s="5">
        <v>45340</v>
      </c>
      <c r="E1479" s="9">
        <f t="shared" si="23"/>
        <v>2024</v>
      </c>
      <c r="F1479" s="4" t="s">
        <v>39</v>
      </c>
      <c r="G1479" s="4" t="s">
        <v>4469</v>
      </c>
      <c r="H1479" s="4" t="s">
        <v>4470</v>
      </c>
      <c r="I1479" s="4" t="s">
        <v>28</v>
      </c>
      <c r="J1479" s="4" t="s">
        <v>79</v>
      </c>
      <c r="K1479" s="4" t="s">
        <v>80</v>
      </c>
      <c r="L1479" s="4" t="s">
        <v>29</v>
      </c>
      <c r="M1479" s="4" t="s">
        <v>107</v>
      </c>
      <c r="N1479" s="4">
        <v>651.04</v>
      </c>
      <c r="O1479" s="4">
        <v>1</v>
      </c>
      <c r="P1479" s="4">
        <v>0</v>
      </c>
      <c r="Q1479" s="4">
        <v>170.15</v>
      </c>
    </row>
    <row r="1480" spans="1:17" s="4" customFormat="1" ht="12" x14ac:dyDescent="0.3">
      <c r="A1480" s="4">
        <v>1479</v>
      </c>
      <c r="B1480" s="4" t="s">
        <v>4471</v>
      </c>
      <c r="C1480" s="5">
        <v>45620</v>
      </c>
      <c r="D1480" s="5">
        <v>45621</v>
      </c>
      <c r="E1480" s="9">
        <f t="shared" si="23"/>
        <v>2024</v>
      </c>
      <c r="F1480" s="4" t="s">
        <v>59</v>
      </c>
      <c r="G1480" s="4" t="s">
        <v>4472</v>
      </c>
      <c r="H1480" s="4" t="s">
        <v>4473</v>
      </c>
      <c r="I1480" s="4" t="s">
        <v>67</v>
      </c>
      <c r="J1480" s="4" t="s">
        <v>145</v>
      </c>
      <c r="K1480" s="4" t="s">
        <v>80</v>
      </c>
      <c r="L1480" s="4" t="s">
        <v>29</v>
      </c>
      <c r="M1480" s="4" t="s">
        <v>90</v>
      </c>
      <c r="N1480" s="4">
        <v>641.52</v>
      </c>
      <c r="O1480" s="4">
        <v>9</v>
      </c>
      <c r="P1480" s="4">
        <v>0.2</v>
      </c>
      <c r="Q1480" s="4">
        <v>53.92</v>
      </c>
    </row>
    <row r="1481" spans="1:17" s="4" customFormat="1" ht="12" x14ac:dyDescent="0.3">
      <c r="A1481" s="4">
        <v>1480</v>
      </c>
      <c r="B1481" s="4" t="s">
        <v>4474</v>
      </c>
      <c r="C1481" s="5">
        <v>45250</v>
      </c>
      <c r="D1481" s="5">
        <v>45256</v>
      </c>
      <c r="E1481" s="9">
        <f t="shared" si="23"/>
        <v>2023</v>
      </c>
      <c r="F1481" s="4" t="s">
        <v>39</v>
      </c>
      <c r="G1481" s="4" t="s">
        <v>4475</v>
      </c>
      <c r="H1481" s="4" t="s">
        <v>4476</v>
      </c>
      <c r="I1481" s="4" t="s">
        <v>20</v>
      </c>
      <c r="J1481" s="4" t="s">
        <v>106</v>
      </c>
      <c r="K1481" s="4" t="s">
        <v>106</v>
      </c>
      <c r="L1481" s="4" t="s">
        <v>22</v>
      </c>
      <c r="M1481" s="4" t="s">
        <v>134</v>
      </c>
      <c r="N1481" s="4">
        <v>409.13</v>
      </c>
      <c r="O1481" s="4">
        <v>10</v>
      </c>
      <c r="P1481" s="4">
        <v>0.15</v>
      </c>
      <c r="Q1481" s="4">
        <v>23.05</v>
      </c>
    </row>
    <row r="1482" spans="1:17" s="4" customFormat="1" ht="12" x14ac:dyDescent="0.3">
      <c r="A1482" s="4">
        <v>1481</v>
      </c>
      <c r="B1482" s="4" t="s">
        <v>4477</v>
      </c>
      <c r="C1482" s="5">
        <v>45711</v>
      </c>
      <c r="D1482" s="5">
        <v>45717</v>
      </c>
      <c r="E1482" s="9">
        <f t="shared" si="23"/>
        <v>2025</v>
      </c>
      <c r="F1482" s="4" t="s">
        <v>59</v>
      </c>
      <c r="G1482" s="4" t="s">
        <v>4478</v>
      </c>
      <c r="H1482" s="4" t="s">
        <v>1702</v>
      </c>
      <c r="I1482" s="4" t="s">
        <v>20</v>
      </c>
      <c r="J1482" s="4" t="s">
        <v>42</v>
      </c>
      <c r="K1482" s="4" t="s">
        <v>43</v>
      </c>
      <c r="L1482" s="4" t="s">
        <v>29</v>
      </c>
      <c r="M1482" s="4" t="s">
        <v>90</v>
      </c>
      <c r="N1482" s="4">
        <v>634</v>
      </c>
      <c r="O1482" s="4">
        <v>2</v>
      </c>
      <c r="P1482" s="4">
        <v>0.2</v>
      </c>
      <c r="Q1482" s="4">
        <v>56.49</v>
      </c>
    </row>
    <row r="1483" spans="1:17" s="4" customFormat="1" ht="12" x14ac:dyDescent="0.3">
      <c r="A1483" s="4">
        <v>1482</v>
      </c>
      <c r="B1483" s="4" t="s">
        <v>4479</v>
      </c>
      <c r="C1483" s="5">
        <v>45596</v>
      </c>
      <c r="D1483" s="5">
        <v>45603</v>
      </c>
      <c r="E1483" s="9">
        <f t="shared" si="23"/>
        <v>2024</v>
      </c>
      <c r="F1483" s="4" t="s">
        <v>25</v>
      </c>
      <c r="G1483" s="4" t="s">
        <v>4480</v>
      </c>
      <c r="H1483" s="4" t="s">
        <v>4481</v>
      </c>
      <c r="I1483" s="4" t="s">
        <v>67</v>
      </c>
      <c r="J1483" s="4" t="s">
        <v>62</v>
      </c>
      <c r="K1483" s="4" t="s">
        <v>63</v>
      </c>
      <c r="L1483" s="4" t="s">
        <v>29</v>
      </c>
      <c r="M1483" s="4" t="s">
        <v>90</v>
      </c>
      <c r="N1483" s="4">
        <v>1083.8699999999999</v>
      </c>
      <c r="O1483" s="4">
        <v>5</v>
      </c>
      <c r="P1483" s="4">
        <v>0.15</v>
      </c>
      <c r="Q1483" s="4">
        <v>88.95</v>
      </c>
    </row>
    <row r="1484" spans="1:17" s="4" customFormat="1" ht="12" x14ac:dyDescent="0.3">
      <c r="A1484" s="4">
        <v>1483</v>
      </c>
      <c r="B1484" s="4" t="s">
        <v>4482</v>
      </c>
      <c r="C1484" s="5">
        <v>44832</v>
      </c>
      <c r="D1484" s="5">
        <v>44833</v>
      </c>
      <c r="E1484" s="9">
        <f t="shared" si="23"/>
        <v>2022</v>
      </c>
      <c r="F1484" s="4" t="s">
        <v>59</v>
      </c>
      <c r="G1484" s="4" t="s">
        <v>4483</v>
      </c>
      <c r="H1484" s="4" t="s">
        <v>4484</v>
      </c>
      <c r="I1484" s="4" t="s">
        <v>67</v>
      </c>
      <c r="J1484" s="4" t="s">
        <v>62</v>
      </c>
      <c r="K1484" s="4" t="s">
        <v>63</v>
      </c>
      <c r="L1484" s="4" t="s">
        <v>29</v>
      </c>
      <c r="M1484" s="4" t="s">
        <v>107</v>
      </c>
      <c r="N1484" s="4">
        <v>250.58</v>
      </c>
      <c r="O1484" s="4">
        <v>9</v>
      </c>
      <c r="P1484" s="4">
        <v>0.15</v>
      </c>
      <c r="Q1484" s="4">
        <v>21.62</v>
      </c>
    </row>
    <row r="1485" spans="1:17" s="4" customFormat="1" ht="12" x14ac:dyDescent="0.3">
      <c r="A1485" s="4">
        <v>1484</v>
      </c>
      <c r="B1485" s="4" t="s">
        <v>4485</v>
      </c>
      <c r="C1485" s="5">
        <v>45829</v>
      </c>
      <c r="D1485" s="5">
        <v>45834</v>
      </c>
      <c r="E1485" s="9">
        <f t="shared" si="23"/>
        <v>2025</v>
      </c>
      <c r="F1485" s="4" t="s">
        <v>25</v>
      </c>
      <c r="G1485" s="4" t="s">
        <v>4486</v>
      </c>
      <c r="H1485" s="4" t="s">
        <v>4487</v>
      </c>
      <c r="I1485" s="4" t="s">
        <v>67</v>
      </c>
      <c r="J1485" s="4" t="s">
        <v>47</v>
      </c>
      <c r="K1485" s="4" t="s">
        <v>47</v>
      </c>
      <c r="L1485" s="4" t="s">
        <v>22</v>
      </c>
      <c r="M1485" s="4" t="s">
        <v>54</v>
      </c>
      <c r="N1485" s="4">
        <v>360.27</v>
      </c>
      <c r="O1485" s="4">
        <v>3</v>
      </c>
      <c r="P1485" s="4">
        <v>0.15</v>
      </c>
      <c r="Q1485" s="4">
        <v>63.32</v>
      </c>
    </row>
    <row r="1486" spans="1:17" s="4" customFormat="1" ht="12" x14ac:dyDescent="0.3">
      <c r="A1486" s="4">
        <v>1485</v>
      </c>
      <c r="B1486" s="4" t="s">
        <v>4488</v>
      </c>
      <c r="C1486" s="5">
        <v>45379</v>
      </c>
      <c r="D1486" s="5">
        <v>45382</v>
      </c>
      <c r="E1486" s="9">
        <f t="shared" si="23"/>
        <v>2024</v>
      </c>
      <c r="F1486" s="4" t="s">
        <v>17</v>
      </c>
      <c r="G1486" s="4" t="s">
        <v>4489</v>
      </c>
      <c r="H1486" s="4" t="s">
        <v>4490</v>
      </c>
      <c r="I1486" s="4" t="s">
        <v>20</v>
      </c>
      <c r="J1486" s="4" t="s">
        <v>52</v>
      </c>
      <c r="K1486" s="4" t="s">
        <v>53</v>
      </c>
      <c r="L1486" s="4" t="s">
        <v>36</v>
      </c>
      <c r="M1486" s="4" t="s">
        <v>37</v>
      </c>
      <c r="N1486" s="4">
        <v>779.33</v>
      </c>
      <c r="O1486" s="4">
        <v>8</v>
      </c>
      <c r="P1486" s="4">
        <v>0</v>
      </c>
      <c r="Q1486" s="4">
        <v>177.96</v>
      </c>
    </row>
    <row r="1487" spans="1:17" s="4" customFormat="1" ht="12" x14ac:dyDescent="0.3">
      <c r="A1487" s="4">
        <v>1486</v>
      </c>
      <c r="B1487" s="4" t="s">
        <v>4491</v>
      </c>
      <c r="C1487" s="5">
        <v>45457</v>
      </c>
      <c r="D1487" s="5">
        <v>45461</v>
      </c>
      <c r="E1487" s="9">
        <f t="shared" si="23"/>
        <v>2024</v>
      </c>
      <c r="F1487" s="4" t="s">
        <v>17</v>
      </c>
      <c r="G1487" s="4" t="s">
        <v>4492</v>
      </c>
      <c r="H1487" s="4" t="s">
        <v>4493</v>
      </c>
      <c r="I1487" s="4" t="s">
        <v>67</v>
      </c>
      <c r="J1487" s="4" t="s">
        <v>111</v>
      </c>
      <c r="K1487" s="4" t="s">
        <v>111</v>
      </c>
      <c r="L1487" s="4" t="s">
        <v>22</v>
      </c>
      <c r="M1487" s="4" t="s">
        <v>75</v>
      </c>
      <c r="N1487" s="4">
        <v>1065.2</v>
      </c>
      <c r="O1487" s="4">
        <v>9</v>
      </c>
      <c r="P1487" s="4">
        <v>0.15</v>
      </c>
      <c r="Q1487" s="4">
        <v>163.85</v>
      </c>
    </row>
    <row r="1488" spans="1:17" s="4" customFormat="1" ht="12" x14ac:dyDescent="0.3">
      <c r="A1488" s="4">
        <v>1487</v>
      </c>
      <c r="B1488" s="4" t="s">
        <v>4494</v>
      </c>
      <c r="C1488" s="5">
        <v>45191</v>
      </c>
      <c r="D1488" s="5">
        <v>45193</v>
      </c>
      <c r="E1488" s="9">
        <f t="shared" si="23"/>
        <v>2023</v>
      </c>
      <c r="F1488" s="4" t="s">
        <v>17</v>
      </c>
      <c r="G1488" s="4" t="s">
        <v>4495</v>
      </c>
      <c r="H1488" s="4" t="s">
        <v>4496</v>
      </c>
      <c r="I1488" s="4" t="s">
        <v>28</v>
      </c>
      <c r="J1488" s="4" t="s">
        <v>21</v>
      </c>
      <c r="K1488" s="4" t="s">
        <v>26647</v>
      </c>
      <c r="L1488" s="4" t="s">
        <v>22</v>
      </c>
      <c r="M1488" s="4" t="s">
        <v>54</v>
      </c>
      <c r="N1488" s="4">
        <v>723.55</v>
      </c>
      <c r="O1488" s="4">
        <v>7</v>
      </c>
      <c r="P1488" s="4">
        <v>0.2</v>
      </c>
      <c r="Q1488" s="4">
        <v>130.72999999999999</v>
      </c>
    </row>
    <row r="1489" spans="1:17" s="4" customFormat="1" ht="12" x14ac:dyDescent="0.3">
      <c r="A1489" s="4">
        <v>1488</v>
      </c>
      <c r="B1489" s="4" t="s">
        <v>4497</v>
      </c>
      <c r="C1489" s="5">
        <v>44806</v>
      </c>
      <c r="D1489" s="5">
        <v>44808</v>
      </c>
      <c r="E1489" s="9">
        <f t="shared" si="23"/>
        <v>2022</v>
      </c>
      <c r="F1489" s="4" t="s">
        <v>25</v>
      </c>
      <c r="G1489" s="4" t="s">
        <v>4498</v>
      </c>
      <c r="H1489" s="4" t="s">
        <v>4499</v>
      </c>
      <c r="I1489" s="4" t="s">
        <v>28</v>
      </c>
      <c r="J1489" s="4" t="s">
        <v>79</v>
      </c>
      <c r="K1489" s="4" t="s">
        <v>80</v>
      </c>
      <c r="L1489" s="4" t="s">
        <v>29</v>
      </c>
      <c r="M1489" s="4" t="s">
        <v>90</v>
      </c>
      <c r="N1489" s="4">
        <v>933.63</v>
      </c>
      <c r="O1489" s="4">
        <v>8</v>
      </c>
      <c r="P1489" s="4">
        <v>0.2</v>
      </c>
      <c r="Q1489" s="4">
        <v>11.08</v>
      </c>
    </row>
    <row r="1490" spans="1:17" s="4" customFormat="1" ht="12" x14ac:dyDescent="0.3">
      <c r="A1490" s="4">
        <v>1489</v>
      </c>
      <c r="B1490" s="4" t="s">
        <v>4500</v>
      </c>
      <c r="C1490" s="5">
        <v>45635</v>
      </c>
      <c r="D1490" s="5">
        <v>45637</v>
      </c>
      <c r="E1490" s="9">
        <f t="shared" si="23"/>
        <v>2024</v>
      </c>
      <c r="F1490" s="4" t="s">
        <v>39</v>
      </c>
      <c r="G1490" s="4" t="s">
        <v>4501</v>
      </c>
      <c r="H1490" s="4" t="s">
        <v>4502</v>
      </c>
      <c r="I1490" s="4" t="s">
        <v>67</v>
      </c>
      <c r="J1490" s="4" t="s">
        <v>52</v>
      </c>
      <c r="K1490" s="4" t="s">
        <v>53</v>
      </c>
      <c r="L1490" s="4" t="s">
        <v>29</v>
      </c>
      <c r="M1490" s="4" t="s">
        <v>30</v>
      </c>
      <c r="N1490" s="4">
        <v>1093.8599999999999</v>
      </c>
      <c r="O1490" s="4">
        <v>3</v>
      </c>
      <c r="P1490" s="4">
        <v>0</v>
      </c>
      <c r="Q1490" s="4">
        <v>65.33</v>
      </c>
    </row>
    <row r="1491" spans="1:17" s="4" customFormat="1" ht="12" x14ac:dyDescent="0.3">
      <c r="A1491" s="4">
        <v>1490</v>
      </c>
      <c r="B1491" s="4" t="s">
        <v>4503</v>
      </c>
      <c r="C1491" s="5">
        <v>45084</v>
      </c>
      <c r="D1491" s="5">
        <v>45086</v>
      </c>
      <c r="E1491" s="9">
        <f t="shared" si="23"/>
        <v>2023</v>
      </c>
      <c r="F1491" s="4" t="s">
        <v>39</v>
      </c>
      <c r="G1491" s="4" t="s">
        <v>4504</v>
      </c>
      <c r="H1491" s="4" t="s">
        <v>4505</v>
      </c>
      <c r="I1491" s="4" t="s">
        <v>28</v>
      </c>
      <c r="J1491" s="4" t="s">
        <v>52</v>
      </c>
      <c r="K1491" s="4" t="s">
        <v>53</v>
      </c>
      <c r="L1491" s="4" t="s">
        <v>36</v>
      </c>
      <c r="M1491" s="4" t="s">
        <v>71</v>
      </c>
      <c r="N1491" s="4">
        <v>1032.3900000000001</v>
      </c>
      <c r="O1491" s="4">
        <v>9</v>
      </c>
      <c r="P1491" s="4">
        <v>0</v>
      </c>
      <c r="Q1491" s="4">
        <v>239.4</v>
      </c>
    </row>
    <row r="1492" spans="1:17" s="4" customFormat="1" ht="12" x14ac:dyDescent="0.3">
      <c r="A1492" s="4">
        <v>1491</v>
      </c>
      <c r="B1492" s="4" t="s">
        <v>4506</v>
      </c>
      <c r="C1492" s="5">
        <v>45508</v>
      </c>
      <c r="D1492" s="5">
        <v>45510</v>
      </c>
      <c r="E1492" s="9">
        <f t="shared" si="23"/>
        <v>2024</v>
      </c>
      <c r="F1492" s="4" t="s">
        <v>25</v>
      </c>
      <c r="G1492" s="4" t="s">
        <v>4507</v>
      </c>
      <c r="H1492" s="4" t="s">
        <v>4508</v>
      </c>
      <c r="I1492" s="4" t="s">
        <v>67</v>
      </c>
      <c r="J1492" s="4" t="s">
        <v>47</v>
      </c>
      <c r="K1492" s="4" t="s">
        <v>47</v>
      </c>
      <c r="L1492" s="4" t="s">
        <v>29</v>
      </c>
      <c r="M1492" s="4" t="s">
        <v>90</v>
      </c>
      <c r="N1492" s="4">
        <v>304.01</v>
      </c>
      <c r="O1492" s="4">
        <v>1</v>
      </c>
      <c r="P1492" s="4">
        <v>0.1</v>
      </c>
      <c r="Q1492" s="4">
        <v>59.49</v>
      </c>
    </row>
    <row r="1493" spans="1:17" s="4" customFormat="1" ht="12" x14ac:dyDescent="0.3">
      <c r="A1493" s="4">
        <v>1492</v>
      </c>
      <c r="B1493" s="4" t="s">
        <v>4509</v>
      </c>
      <c r="C1493" s="5">
        <v>44650</v>
      </c>
      <c r="D1493" s="5">
        <v>44653</v>
      </c>
      <c r="E1493" s="9">
        <f t="shared" si="23"/>
        <v>2022</v>
      </c>
      <c r="F1493" s="4" t="s">
        <v>25</v>
      </c>
      <c r="G1493" s="4" t="s">
        <v>4510</v>
      </c>
      <c r="H1493" s="4" t="s">
        <v>4511</v>
      </c>
      <c r="I1493" s="4" t="s">
        <v>20</v>
      </c>
      <c r="J1493" s="4" t="s">
        <v>47</v>
      </c>
      <c r="K1493" s="4" t="s">
        <v>47</v>
      </c>
      <c r="L1493" s="4" t="s">
        <v>29</v>
      </c>
      <c r="M1493" s="4" t="s">
        <v>90</v>
      </c>
      <c r="N1493" s="4">
        <v>615.77</v>
      </c>
      <c r="O1493" s="4">
        <v>6</v>
      </c>
      <c r="P1493" s="4">
        <v>0.15</v>
      </c>
      <c r="Q1493" s="4">
        <v>0.52</v>
      </c>
    </row>
    <row r="1494" spans="1:17" s="4" customFormat="1" ht="12" x14ac:dyDescent="0.3">
      <c r="A1494" s="4">
        <v>1493</v>
      </c>
      <c r="B1494" s="4" t="s">
        <v>4512</v>
      </c>
      <c r="C1494" s="5">
        <v>44426</v>
      </c>
      <c r="D1494" s="5">
        <v>44433</v>
      </c>
      <c r="E1494" s="9">
        <f t="shared" si="23"/>
        <v>2021</v>
      </c>
      <c r="F1494" s="4" t="s">
        <v>17</v>
      </c>
      <c r="G1494" s="4" t="s">
        <v>4513</v>
      </c>
      <c r="H1494" s="4" t="s">
        <v>4514</v>
      </c>
      <c r="I1494" s="4" t="s">
        <v>28</v>
      </c>
      <c r="J1494" s="4" t="s">
        <v>21</v>
      </c>
      <c r="K1494" s="4" t="s">
        <v>26647</v>
      </c>
      <c r="L1494" s="4" t="s">
        <v>36</v>
      </c>
      <c r="M1494" s="4" t="s">
        <v>118</v>
      </c>
      <c r="N1494" s="4">
        <v>1097.54</v>
      </c>
      <c r="O1494" s="4">
        <v>9</v>
      </c>
      <c r="P1494" s="4">
        <v>0</v>
      </c>
      <c r="Q1494" s="4">
        <v>109.42</v>
      </c>
    </row>
    <row r="1495" spans="1:17" s="4" customFormat="1" ht="12" x14ac:dyDescent="0.3">
      <c r="A1495" s="4">
        <v>1494</v>
      </c>
      <c r="B1495" s="4" t="s">
        <v>4515</v>
      </c>
      <c r="C1495" s="5">
        <v>45159</v>
      </c>
      <c r="D1495" s="5">
        <v>45160</v>
      </c>
      <c r="E1495" s="9">
        <f t="shared" si="23"/>
        <v>2023</v>
      </c>
      <c r="F1495" s="4" t="s">
        <v>17</v>
      </c>
      <c r="G1495" s="4" t="s">
        <v>4516</v>
      </c>
      <c r="H1495" s="4" t="s">
        <v>4517</v>
      </c>
      <c r="I1495" s="4" t="s">
        <v>67</v>
      </c>
      <c r="J1495" s="4" t="s">
        <v>111</v>
      </c>
      <c r="K1495" s="4" t="s">
        <v>111</v>
      </c>
      <c r="L1495" s="4" t="s">
        <v>29</v>
      </c>
      <c r="M1495" s="4" t="s">
        <v>107</v>
      </c>
      <c r="N1495" s="4">
        <v>933.08</v>
      </c>
      <c r="O1495" s="4">
        <v>2</v>
      </c>
      <c r="P1495" s="4">
        <v>0</v>
      </c>
      <c r="Q1495" s="4">
        <v>139.47</v>
      </c>
    </row>
    <row r="1496" spans="1:17" s="4" customFormat="1" ht="12" x14ac:dyDescent="0.3">
      <c r="A1496" s="4">
        <v>1495</v>
      </c>
      <c r="B1496" s="4" t="s">
        <v>4518</v>
      </c>
      <c r="C1496" s="5">
        <v>44657</v>
      </c>
      <c r="D1496" s="5">
        <v>44664</v>
      </c>
      <c r="E1496" s="9">
        <f t="shared" si="23"/>
        <v>2022</v>
      </c>
      <c r="F1496" s="4" t="s">
        <v>59</v>
      </c>
      <c r="G1496" s="4" t="s">
        <v>4519</v>
      </c>
      <c r="H1496" s="4" t="s">
        <v>4520</v>
      </c>
      <c r="I1496" s="4" t="s">
        <v>67</v>
      </c>
      <c r="J1496" s="4" t="s">
        <v>52</v>
      </c>
      <c r="K1496" s="4" t="s">
        <v>53</v>
      </c>
      <c r="L1496" s="4" t="s">
        <v>36</v>
      </c>
      <c r="M1496" s="4" t="s">
        <v>71</v>
      </c>
      <c r="N1496" s="4">
        <v>348.81</v>
      </c>
      <c r="O1496" s="4">
        <v>4</v>
      </c>
      <c r="P1496" s="4">
        <v>0</v>
      </c>
      <c r="Q1496" s="4">
        <v>29.05</v>
      </c>
    </row>
    <row r="1497" spans="1:17" s="4" customFormat="1" ht="12" x14ac:dyDescent="0.3">
      <c r="A1497" s="4">
        <v>1496</v>
      </c>
      <c r="B1497" s="4" t="s">
        <v>4521</v>
      </c>
      <c r="C1497" s="5">
        <v>45278</v>
      </c>
      <c r="D1497" s="5">
        <v>45281</v>
      </c>
      <c r="E1497" s="9">
        <f t="shared" si="23"/>
        <v>2023</v>
      </c>
      <c r="F1497" s="4" t="s">
        <v>39</v>
      </c>
      <c r="G1497" s="4" t="s">
        <v>4522</v>
      </c>
      <c r="H1497" s="4" t="s">
        <v>4523</v>
      </c>
      <c r="I1497" s="4" t="s">
        <v>28</v>
      </c>
      <c r="J1497" s="4" t="s">
        <v>145</v>
      </c>
      <c r="K1497" s="4" t="s">
        <v>80</v>
      </c>
      <c r="L1497" s="4" t="s">
        <v>36</v>
      </c>
      <c r="M1497" s="4" t="s">
        <v>37</v>
      </c>
      <c r="N1497" s="4">
        <v>747.4</v>
      </c>
      <c r="O1497" s="4">
        <v>4</v>
      </c>
      <c r="P1497" s="4">
        <v>0</v>
      </c>
      <c r="Q1497" s="4">
        <v>169.37</v>
      </c>
    </row>
    <row r="1498" spans="1:17" s="4" customFormat="1" ht="12" x14ac:dyDescent="0.3">
      <c r="A1498" s="4">
        <v>1497</v>
      </c>
      <c r="B1498" s="4" t="s">
        <v>4524</v>
      </c>
      <c r="C1498" s="5">
        <v>45351</v>
      </c>
      <c r="D1498" s="5">
        <v>45358</v>
      </c>
      <c r="E1498" s="9">
        <f t="shared" si="23"/>
        <v>2024</v>
      </c>
      <c r="F1498" s="4" t="s">
        <v>59</v>
      </c>
      <c r="G1498" s="4" t="s">
        <v>4525</v>
      </c>
      <c r="H1498" s="4" t="s">
        <v>4526</v>
      </c>
      <c r="I1498" s="4" t="s">
        <v>20</v>
      </c>
      <c r="J1498" s="4" t="s">
        <v>34</v>
      </c>
      <c r="K1498" s="4" t="s">
        <v>35</v>
      </c>
      <c r="L1498" s="4" t="s">
        <v>29</v>
      </c>
      <c r="M1498" s="4" t="s">
        <v>90</v>
      </c>
      <c r="N1498" s="4">
        <v>527.34</v>
      </c>
      <c r="O1498" s="4">
        <v>5</v>
      </c>
      <c r="P1498" s="4">
        <v>0.1</v>
      </c>
      <c r="Q1498" s="4">
        <v>80.83</v>
      </c>
    </row>
    <row r="1499" spans="1:17" s="4" customFormat="1" ht="12" x14ac:dyDescent="0.3">
      <c r="A1499" s="4">
        <v>1498</v>
      </c>
      <c r="B1499" s="4" t="s">
        <v>4527</v>
      </c>
      <c r="C1499" s="5">
        <v>45756</v>
      </c>
      <c r="D1499" s="5">
        <v>45763</v>
      </c>
      <c r="E1499" s="9">
        <f t="shared" si="23"/>
        <v>2025</v>
      </c>
      <c r="F1499" s="4" t="s">
        <v>59</v>
      </c>
      <c r="G1499" s="4" t="s">
        <v>4528</v>
      </c>
      <c r="H1499" s="4" t="s">
        <v>4529</v>
      </c>
      <c r="I1499" s="4" t="s">
        <v>28</v>
      </c>
      <c r="J1499" s="4" t="s">
        <v>145</v>
      </c>
      <c r="K1499" s="4" t="s">
        <v>80</v>
      </c>
      <c r="L1499" s="4" t="s">
        <v>22</v>
      </c>
      <c r="M1499" s="4" t="s">
        <v>134</v>
      </c>
      <c r="N1499" s="4">
        <v>545.55999999999995</v>
      </c>
      <c r="O1499" s="4">
        <v>6</v>
      </c>
      <c r="P1499" s="4">
        <v>0</v>
      </c>
      <c r="Q1499" s="4">
        <v>142.44999999999999</v>
      </c>
    </row>
    <row r="1500" spans="1:17" s="4" customFormat="1" ht="12" x14ac:dyDescent="0.3">
      <c r="A1500" s="4">
        <v>1499</v>
      </c>
      <c r="B1500" s="4" t="s">
        <v>4530</v>
      </c>
      <c r="C1500" s="5">
        <v>44804</v>
      </c>
      <c r="D1500" s="5">
        <v>44809</v>
      </c>
      <c r="E1500" s="9">
        <f t="shared" si="23"/>
        <v>2022</v>
      </c>
      <c r="F1500" s="4" t="s">
        <v>17</v>
      </c>
      <c r="G1500" s="4" t="s">
        <v>4531</v>
      </c>
      <c r="H1500" s="4" t="s">
        <v>4532</v>
      </c>
      <c r="I1500" s="4" t="s">
        <v>67</v>
      </c>
      <c r="J1500" s="4" t="s">
        <v>111</v>
      </c>
      <c r="K1500" s="4" t="s">
        <v>111</v>
      </c>
      <c r="L1500" s="4" t="s">
        <v>22</v>
      </c>
      <c r="M1500" s="4" t="s">
        <v>134</v>
      </c>
      <c r="N1500" s="4">
        <v>458.59</v>
      </c>
      <c r="O1500" s="4">
        <v>6</v>
      </c>
      <c r="P1500" s="4">
        <v>0</v>
      </c>
      <c r="Q1500" s="4">
        <v>16.82</v>
      </c>
    </row>
    <row r="1501" spans="1:17" s="4" customFormat="1" ht="12" x14ac:dyDescent="0.3">
      <c r="A1501" s="4">
        <v>1500</v>
      </c>
      <c r="B1501" s="4" t="s">
        <v>4533</v>
      </c>
      <c r="C1501" s="5">
        <v>44733</v>
      </c>
      <c r="D1501" s="5">
        <v>44735</v>
      </c>
      <c r="E1501" s="9">
        <f t="shared" si="23"/>
        <v>2022</v>
      </c>
      <c r="F1501" s="4" t="s">
        <v>17</v>
      </c>
      <c r="G1501" s="4" t="s">
        <v>4534</v>
      </c>
      <c r="H1501" s="4" t="s">
        <v>4535</v>
      </c>
      <c r="I1501" s="4" t="s">
        <v>20</v>
      </c>
      <c r="J1501" s="4" t="s">
        <v>79</v>
      </c>
      <c r="K1501" s="4" t="s">
        <v>80</v>
      </c>
      <c r="L1501" s="4" t="s">
        <v>29</v>
      </c>
      <c r="M1501" s="4" t="s">
        <v>30</v>
      </c>
      <c r="N1501" s="4">
        <v>668.95</v>
      </c>
      <c r="O1501" s="4">
        <v>6</v>
      </c>
      <c r="P1501" s="4">
        <v>0</v>
      </c>
      <c r="Q1501" s="4">
        <v>104.41</v>
      </c>
    </row>
    <row r="1502" spans="1:17" s="4" customFormat="1" ht="12" x14ac:dyDescent="0.3">
      <c r="A1502" s="4">
        <v>1501</v>
      </c>
      <c r="B1502" s="4" t="s">
        <v>4536</v>
      </c>
      <c r="C1502" s="5">
        <v>44491</v>
      </c>
      <c r="D1502" s="5">
        <v>44494</v>
      </c>
      <c r="E1502" s="9">
        <f t="shared" si="23"/>
        <v>2021</v>
      </c>
      <c r="F1502" s="4" t="s">
        <v>59</v>
      </c>
      <c r="G1502" s="4" t="s">
        <v>4537</v>
      </c>
      <c r="H1502" s="4" t="s">
        <v>4538</v>
      </c>
      <c r="I1502" s="4" t="s">
        <v>28</v>
      </c>
      <c r="J1502" s="4" t="s">
        <v>42</v>
      </c>
      <c r="K1502" s="4" t="s">
        <v>43</v>
      </c>
      <c r="L1502" s="4" t="s">
        <v>29</v>
      </c>
      <c r="M1502" s="4" t="s">
        <v>30</v>
      </c>
      <c r="N1502" s="4">
        <v>1359.48</v>
      </c>
      <c r="O1502" s="4">
        <v>2</v>
      </c>
      <c r="P1502" s="4">
        <v>0.2</v>
      </c>
      <c r="Q1502" s="4">
        <v>212.85</v>
      </c>
    </row>
    <row r="1503" spans="1:17" s="4" customFormat="1" ht="12" x14ac:dyDescent="0.3">
      <c r="A1503" s="4">
        <v>1502</v>
      </c>
      <c r="B1503" s="4" t="s">
        <v>4539</v>
      </c>
      <c r="C1503" s="5">
        <v>44734</v>
      </c>
      <c r="D1503" s="5">
        <v>44739</v>
      </c>
      <c r="E1503" s="9">
        <f t="shared" si="23"/>
        <v>2022</v>
      </c>
      <c r="F1503" s="4" t="s">
        <v>59</v>
      </c>
      <c r="G1503" s="4" t="s">
        <v>4540</v>
      </c>
      <c r="H1503" s="4" t="s">
        <v>4541</v>
      </c>
      <c r="I1503" s="4" t="s">
        <v>20</v>
      </c>
      <c r="J1503" s="4" t="s">
        <v>62</v>
      </c>
      <c r="K1503" s="4" t="s">
        <v>63</v>
      </c>
      <c r="L1503" s="4" t="s">
        <v>22</v>
      </c>
      <c r="M1503" s="4" t="s">
        <v>23</v>
      </c>
      <c r="N1503" s="4">
        <v>1373.37</v>
      </c>
      <c r="O1503" s="4">
        <v>3</v>
      </c>
      <c r="P1503" s="4">
        <v>0.15</v>
      </c>
      <c r="Q1503" s="4">
        <v>311.89</v>
      </c>
    </row>
    <row r="1504" spans="1:17" s="4" customFormat="1" ht="12" x14ac:dyDescent="0.3">
      <c r="A1504" s="4">
        <v>1503</v>
      </c>
      <c r="B1504" s="4" t="s">
        <v>4542</v>
      </c>
      <c r="C1504" s="5">
        <v>44694</v>
      </c>
      <c r="D1504" s="5">
        <v>44701</v>
      </c>
      <c r="E1504" s="9">
        <f t="shared" si="23"/>
        <v>2022</v>
      </c>
      <c r="F1504" s="4" t="s">
        <v>17</v>
      </c>
      <c r="G1504" s="4" t="s">
        <v>4543</v>
      </c>
      <c r="H1504" s="4" t="s">
        <v>4544</v>
      </c>
      <c r="I1504" s="4" t="s">
        <v>28</v>
      </c>
      <c r="J1504" s="4" t="s">
        <v>79</v>
      </c>
      <c r="K1504" s="4" t="s">
        <v>80</v>
      </c>
      <c r="L1504" s="4" t="s">
        <v>36</v>
      </c>
      <c r="M1504" s="4" t="s">
        <v>138</v>
      </c>
      <c r="N1504" s="4">
        <v>582.39</v>
      </c>
      <c r="O1504" s="4">
        <v>7</v>
      </c>
      <c r="P1504" s="4">
        <v>0.2</v>
      </c>
      <c r="Q1504" s="4">
        <v>104.75</v>
      </c>
    </row>
    <row r="1505" spans="1:17" s="4" customFormat="1" ht="12" x14ac:dyDescent="0.3">
      <c r="A1505" s="4">
        <v>1504</v>
      </c>
      <c r="B1505" s="4" t="s">
        <v>4545</v>
      </c>
      <c r="C1505" s="5">
        <v>45223</v>
      </c>
      <c r="D1505" s="5">
        <v>45224</v>
      </c>
      <c r="E1505" s="9">
        <f t="shared" si="23"/>
        <v>2023</v>
      </c>
      <c r="F1505" s="4" t="s">
        <v>17</v>
      </c>
      <c r="G1505" s="4" t="s">
        <v>4546</v>
      </c>
      <c r="H1505" s="4" t="s">
        <v>4547</v>
      </c>
      <c r="I1505" s="4" t="s">
        <v>28</v>
      </c>
      <c r="J1505" s="4" t="s">
        <v>34</v>
      </c>
      <c r="K1505" s="4" t="s">
        <v>35</v>
      </c>
      <c r="L1505" s="4" t="s">
        <v>36</v>
      </c>
      <c r="M1505" s="4" t="s">
        <v>71</v>
      </c>
      <c r="N1505" s="4">
        <v>923.53</v>
      </c>
      <c r="O1505" s="4">
        <v>10</v>
      </c>
      <c r="P1505" s="4">
        <v>0.1</v>
      </c>
      <c r="Q1505" s="4">
        <v>23.15</v>
      </c>
    </row>
    <row r="1506" spans="1:17" s="4" customFormat="1" ht="12" x14ac:dyDescent="0.3">
      <c r="A1506" s="4">
        <v>1505</v>
      </c>
      <c r="B1506" s="4" t="s">
        <v>4548</v>
      </c>
      <c r="C1506" s="5">
        <v>45412</v>
      </c>
      <c r="D1506" s="5">
        <v>45413</v>
      </c>
      <c r="E1506" s="9">
        <f t="shared" si="23"/>
        <v>2024</v>
      </c>
      <c r="F1506" s="4" t="s">
        <v>17</v>
      </c>
      <c r="G1506" s="4" t="s">
        <v>4549</v>
      </c>
      <c r="H1506" s="4" t="s">
        <v>4550</v>
      </c>
      <c r="I1506" s="4" t="s">
        <v>67</v>
      </c>
      <c r="J1506" s="4" t="s">
        <v>62</v>
      </c>
      <c r="K1506" s="4" t="s">
        <v>63</v>
      </c>
      <c r="L1506" s="4" t="s">
        <v>29</v>
      </c>
      <c r="M1506" s="4" t="s">
        <v>48</v>
      </c>
      <c r="N1506" s="4">
        <v>1265.8599999999999</v>
      </c>
      <c r="O1506" s="4">
        <v>5</v>
      </c>
      <c r="P1506" s="4">
        <v>0</v>
      </c>
      <c r="Q1506" s="4">
        <v>259.55</v>
      </c>
    </row>
    <row r="1507" spans="1:17" s="4" customFormat="1" ht="12" x14ac:dyDescent="0.3">
      <c r="A1507" s="4">
        <v>1506</v>
      </c>
      <c r="B1507" s="4" t="s">
        <v>4551</v>
      </c>
      <c r="C1507" s="5">
        <v>45564</v>
      </c>
      <c r="D1507" s="5">
        <v>45571</v>
      </c>
      <c r="E1507" s="9">
        <f t="shared" si="23"/>
        <v>2024</v>
      </c>
      <c r="F1507" s="4" t="s">
        <v>39</v>
      </c>
      <c r="G1507" s="4" t="s">
        <v>4552</v>
      </c>
      <c r="H1507" s="4" t="s">
        <v>4553</v>
      </c>
      <c r="I1507" s="4" t="s">
        <v>20</v>
      </c>
      <c r="J1507" s="4" t="s">
        <v>106</v>
      </c>
      <c r="K1507" s="4" t="s">
        <v>106</v>
      </c>
      <c r="L1507" s="4" t="s">
        <v>36</v>
      </c>
      <c r="M1507" s="4" t="s">
        <v>118</v>
      </c>
      <c r="N1507" s="4">
        <v>866.35</v>
      </c>
      <c r="O1507" s="4">
        <v>1</v>
      </c>
      <c r="P1507" s="4">
        <v>0.2</v>
      </c>
      <c r="Q1507" s="4">
        <v>103.6</v>
      </c>
    </row>
    <row r="1508" spans="1:17" s="4" customFormat="1" ht="12" x14ac:dyDescent="0.3">
      <c r="A1508" s="4">
        <v>1507</v>
      </c>
      <c r="B1508" s="4" t="s">
        <v>4554</v>
      </c>
      <c r="C1508" s="5">
        <v>45103</v>
      </c>
      <c r="D1508" s="5">
        <v>45105</v>
      </c>
      <c r="E1508" s="9">
        <f t="shared" si="23"/>
        <v>2023</v>
      </c>
      <c r="F1508" s="4" t="s">
        <v>39</v>
      </c>
      <c r="G1508" s="4" t="s">
        <v>4555</v>
      </c>
      <c r="H1508" s="4" t="s">
        <v>4556</v>
      </c>
      <c r="I1508" s="4" t="s">
        <v>67</v>
      </c>
      <c r="J1508" s="4" t="s">
        <v>52</v>
      </c>
      <c r="K1508" s="4" t="s">
        <v>53</v>
      </c>
      <c r="L1508" s="4" t="s">
        <v>29</v>
      </c>
      <c r="M1508" s="4" t="s">
        <v>30</v>
      </c>
      <c r="N1508" s="4">
        <v>1296.99</v>
      </c>
      <c r="O1508" s="4">
        <v>3</v>
      </c>
      <c r="P1508" s="4">
        <v>0.15</v>
      </c>
      <c r="Q1508" s="4">
        <v>-0.74</v>
      </c>
    </row>
    <row r="1509" spans="1:17" s="4" customFormat="1" ht="12" x14ac:dyDescent="0.3">
      <c r="A1509" s="4">
        <v>1508</v>
      </c>
      <c r="B1509" s="4" t="s">
        <v>4557</v>
      </c>
      <c r="C1509" s="5">
        <v>44415</v>
      </c>
      <c r="D1509" s="5">
        <v>44421</v>
      </c>
      <c r="E1509" s="9">
        <f t="shared" si="23"/>
        <v>2021</v>
      </c>
      <c r="F1509" s="4" t="s">
        <v>25</v>
      </c>
      <c r="G1509" s="4" t="s">
        <v>4558</v>
      </c>
      <c r="H1509" s="4" t="s">
        <v>4559</v>
      </c>
      <c r="I1509" s="4" t="s">
        <v>28</v>
      </c>
      <c r="J1509" s="4" t="s">
        <v>47</v>
      </c>
      <c r="K1509" s="4" t="s">
        <v>47</v>
      </c>
      <c r="L1509" s="4" t="s">
        <v>36</v>
      </c>
      <c r="M1509" s="4" t="s">
        <v>71</v>
      </c>
      <c r="N1509" s="4">
        <v>1411.42</v>
      </c>
      <c r="O1509" s="4">
        <v>4</v>
      </c>
      <c r="P1509" s="4">
        <v>0.1</v>
      </c>
      <c r="Q1509" s="4">
        <v>182.56</v>
      </c>
    </row>
    <row r="1510" spans="1:17" s="4" customFormat="1" ht="12" x14ac:dyDescent="0.3">
      <c r="A1510" s="4">
        <v>1509</v>
      </c>
      <c r="B1510" s="4" t="s">
        <v>4560</v>
      </c>
      <c r="C1510" s="5">
        <v>45361</v>
      </c>
      <c r="D1510" s="5">
        <v>45366</v>
      </c>
      <c r="E1510" s="9">
        <f t="shared" si="23"/>
        <v>2024</v>
      </c>
      <c r="F1510" s="4" t="s">
        <v>25</v>
      </c>
      <c r="G1510" s="4" t="s">
        <v>4561</v>
      </c>
      <c r="H1510" s="4" t="s">
        <v>4562</v>
      </c>
      <c r="I1510" s="4" t="s">
        <v>67</v>
      </c>
      <c r="J1510" s="4" t="s">
        <v>111</v>
      </c>
      <c r="K1510" s="4" t="s">
        <v>111</v>
      </c>
      <c r="L1510" s="4" t="s">
        <v>22</v>
      </c>
      <c r="M1510" s="4" t="s">
        <v>23</v>
      </c>
      <c r="N1510" s="4">
        <v>703.07</v>
      </c>
      <c r="O1510" s="4">
        <v>7</v>
      </c>
      <c r="P1510" s="4">
        <v>0</v>
      </c>
      <c r="Q1510" s="4">
        <v>204.29</v>
      </c>
    </row>
    <row r="1511" spans="1:17" s="4" customFormat="1" ht="12" x14ac:dyDescent="0.3">
      <c r="A1511" s="4">
        <v>1510</v>
      </c>
      <c r="B1511" s="4" t="s">
        <v>4563</v>
      </c>
      <c r="C1511" s="5">
        <v>44530</v>
      </c>
      <c r="D1511" s="5">
        <v>44531</v>
      </c>
      <c r="E1511" s="9">
        <f t="shared" si="23"/>
        <v>2021</v>
      </c>
      <c r="F1511" s="4" t="s">
        <v>25</v>
      </c>
      <c r="G1511" s="4" t="s">
        <v>4564</v>
      </c>
      <c r="H1511" s="4" t="s">
        <v>4565</v>
      </c>
      <c r="I1511" s="4" t="s">
        <v>67</v>
      </c>
      <c r="J1511" s="4" t="s">
        <v>106</v>
      </c>
      <c r="K1511" s="4" t="s">
        <v>106</v>
      </c>
      <c r="L1511" s="4" t="s">
        <v>36</v>
      </c>
      <c r="M1511" s="4" t="s">
        <v>118</v>
      </c>
      <c r="N1511" s="4">
        <v>239.92</v>
      </c>
      <c r="O1511" s="4">
        <v>7</v>
      </c>
      <c r="P1511" s="4">
        <v>0.2</v>
      </c>
      <c r="Q1511" s="4">
        <v>3.23</v>
      </c>
    </row>
    <row r="1512" spans="1:17" s="4" customFormat="1" ht="12" x14ac:dyDescent="0.3">
      <c r="A1512" s="4">
        <v>1511</v>
      </c>
      <c r="B1512" s="4" t="s">
        <v>4566</v>
      </c>
      <c r="C1512" s="5">
        <v>45320</v>
      </c>
      <c r="D1512" s="5">
        <v>45322</v>
      </c>
      <c r="E1512" s="9">
        <f t="shared" si="23"/>
        <v>2024</v>
      </c>
      <c r="F1512" s="4" t="s">
        <v>39</v>
      </c>
      <c r="G1512" s="4" t="s">
        <v>4567</v>
      </c>
      <c r="H1512" s="4" t="s">
        <v>4568</v>
      </c>
      <c r="I1512" s="4" t="s">
        <v>28</v>
      </c>
      <c r="J1512" s="4" t="s">
        <v>21</v>
      </c>
      <c r="K1512" s="4" t="s">
        <v>26647</v>
      </c>
      <c r="L1512" s="4" t="s">
        <v>36</v>
      </c>
      <c r="M1512" s="4" t="s">
        <v>118</v>
      </c>
      <c r="N1512" s="4">
        <v>1209.05</v>
      </c>
      <c r="O1512" s="4">
        <v>1</v>
      </c>
      <c r="P1512" s="4">
        <v>0.1</v>
      </c>
      <c r="Q1512" s="4">
        <v>35.1</v>
      </c>
    </row>
    <row r="1513" spans="1:17" s="4" customFormat="1" ht="12" x14ac:dyDescent="0.3">
      <c r="A1513" s="4">
        <v>1512</v>
      </c>
      <c r="B1513" s="4" t="s">
        <v>4569</v>
      </c>
      <c r="C1513" s="5">
        <v>44877</v>
      </c>
      <c r="D1513" s="5">
        <v>44884</v>
      </c>
      <c r="E1513" s="9">
        <f t="shared" si="23"/>
        <v>2022</v>
      </c>
      <c r="F1513" s="4" t="s">
        <v>17</v>
      </c>
      <c r="G1513" s="4" t="s">
        <v>4570</v>
      </c>
      <c r="H1513" s="4" t="s">
        <v>4571</v>
      </c>
      <c r="I1513" s="4" t="s">
        <v>67</v>
      </c>
      <c r="J1513" s="4" t="s">
        <v>42</v>
      </c>
      <c r="K1513" s="4" t="s">
        <v>43</v>
      </c>
      <c r="L1513" s="4" t="s">
        <v>36</v>
      </c>
      <c r="M1513" s="4" t="s">
        <v>37</v>
      </c>
      <c r="N1513" s="4">
        <v>1317.2</v>
      </c>
      <c r="O1513" s="4">
        <v>6</v>
      </c>
      <c r="P1513" s="4">
        <v>0.1</v>
      </c>
      <c r="Q1513" s="4">
        <v>140.57</v>
      </c>
    </row>
    <row r="1514" spans="1:17" s="4" customFormat="1" ht="12" x14ac:dyDescent="0.3">
      <c r="A1514" s="4">
        <v>1513</v>
      </c>
      <c r="B1514" s="4" t="s">
        <v>4572</v>
      </c>
      <c r="C1514" s="5">
        <v>45007</v>
      </c>
      <c r="D1514" s="5">
        <v>45012</v>
      </c>
      <c r="E1514" s="9">
        <f t="shared" si="23"/>
        <v>2023</v>
      </c>
      <c r="F1514" s="4" t="s">
        <v>39</v>
      </c>
      <c r="G1514" s="4" t="s">
        <v>4573</v>
      </c>
      <c r="H1514" s="4" t="s">
        <v>4574</v>
      </c>
      <c r="I1514" s="4" t="s">
        <v>20</v>
      </c>
      <c r="J1514" s="4" t="s">
        <v>47</v>
      </c>
      <c r="K1514" s="4" t="s">
        <v>47</v>
      </c>
      <c r="L1514" s="4" t="s">
        <v>22</v>
      </c>
      <c r="M1514" s="4" t="s">
        <v>23</v>
      </c>
      <c r="N1514" s="4">
        <v>671.15</v>
      </c>
      <c r="O1514" s="4">
        <v>1</v>
      </c>
      <c r="P1514" s="4">
        <v>0</v>
      </c>
      <c r="Q1514" s="4">
        <v>140.71</v>
      </c>
    </row>
    <row r="1515" spans="1:17" s="4" customFormat="1" ht="12" x14ac:dyDescent="0.3">
      <c r="A1515" s="4">
        <v>1514</v>
      </c>
      <c r="B1515" s="4" t="s">
        <v>4575</v>
      </c>
      <c r="C1515" s="5">
        <v>45491</v>
      </c>
      <c r="D1515" s="5">
        <v>45496</v>
      </c>
      <c r="E1515" s="9">
        <f t="shared" si="23"/>
        <v>2024</v>
      </c>
      <c r="F1515" s="4" t="s">
        <v>17</v>
      </c>
      <c r="G1515" s="4" t="s">
        <v>4576</v>
      </c>
      <c r="H1515" s="4" t="s">
        <v>4577</v>
      </c>
      <c r="I1515" s="4" t="s">
        <v>67</v>
      </c>
      <c r="J1515" s="4" t="s">
        <v>62</v>
      </c>
      <c r="K1515" s="4" t="s">
        <v>63</v>
      </c>
      <c r="L1515" s="4" t="s">
        <v>22</v>
      </c>
      <c r="M1515" s="4" t="s">
        <v>54</v>
      </c>
      <c r="N1515" s="4">
        <v>1422.19</v>
      </c>
      <c r="O1515" s="4">
        <v>6</v>
      </c>
      <c r="P1515" s="4">
        <v>0.15</v>
      </c>
      <c r="Q1515" s="4">
        <v>19.25</v>
      </c>
    </row>
    <row r="1516" spans="1:17" s="4" customFormat="1" ht="12" x14ac:dyDescent="0.3">
      <c r="A1516" s="4">
        <v>1515</v>
      </c>
      <c r="B1516" s="4" t="s">
        <v>4578</v>
      </c>
      <c r="C1516" s="5">
        <v>45593</v>
      </c>
      <c r="D1516" s="5">
        <v>45598</v>
      </c>
      <c r="E1516" s="9">
        <f t="shared" si="23"/>
        <v>2024</v>
      </c>
      <c r="F1516" s="4" t="s">
        <v>17</v>
      </c>
      <c r="G1516" s="4" t="s">
        <v>4579</v>
      </c>
      <c r="H1516" s="4" t="s">
        <v>4580</v>
      </c>
      <c r="I1516" s="4" t="s">
        <v>28</v>
      </c>
      <c r="J1516" s="4" t="s">
        <v>21</v>
      </c>
      <c r="K1516" s="4" t="s">
        <v>26647</v>
      </c>
      <c r="L1516" s="4" t="s">
        <v>36</v>
      </c>
      <c r="M1516" s="4" t="s">
        <v>37</v>
      </c>
      <c r="N1516" s="4">
        <v>1136.1199999999999</v>
      </c>
      <c r="O1516" s="4">
        <v>4</v>
      </c>
      <c r="P1516" s="4">
        <v>0.15</v>
      </c>
      <c r="Q1516" s="4">
        <v>245.78</v>
      </c>
    </row>
    <row r="1517" spans="1:17" s="4" customFormat="1" ht="12" x14ac:dyDescent="0.3">
      <c r="A1517" s="4">
        <v>1516</v>
      </c>
      <c r="B1517" s="4" t="s">
        <v>4581</v>
      </c>
      <c r="C1517" s="5">
        <v>44870</v>
      </c>
      <c r="D1517" s="5">
        <v>44877</v>
      </c>
      <c r="E1517" s="9">
        <f t="shared" si="23"/>
        <v>2022</v>
      </c>
      <c r="F1517" s="4" t="s">
        <v>39</v>
      </c>
      <c r="G1517" s="4" t="s">
        <v>4582</v>
      </c>
      <c r="H1517" s="4" t="s">
        <v>4583</v>
      </c>
      <c r="I1517" s="4" t="s">
        <v>28</v>
      </c>
      <c r="J1517" s="4" t="s">
        <v>47</v>
      </c>
      <c r="K1517" s="4" t="s">
        <v>47</v>
      </c>
      <c r="L1517" s="4" t="s">
        <v>22</v>
      </c>
      <c r="M1517" s="4" t="s">
        <v>54</v>
      </c>
      <c r="N1517" s="4">
        <v>759.99</v>
      </c>
      <c r="O1517" s="4">
        <v>1</v>
      </c>
      <c r="P1517" s="4">
        <v>0.2</v>
      </c>
      <c r="Q1517" s="4">
        <v>135.38</v>
      </c>
    </row>
    <row r="1518" spans="1:17" s="4" customFormat="1" ht="12" x14ac:dyDescent="0.3">
      <c r="A1518" s="4">
        <v>1517</v>
      </c>
      <c r="B1518" s="4" t="s">
        <v>4584</v>
      </c>
      <c r="C1518" s="5">
        <v>45377</v>
      </c>
      <c r="D1518" s="5">
        <v>45382</v>
      </c>
      <c r="E1518" s="9">
        <f t="shared" si="23"/>
        <v>2024</v>
      </c>
      <c r="F1518" s="4" t="s">
        <v>17</v>
      </c>
      <c r="G1518" s="4" t="s">
        <v>4585</v>
      </c>
      <c r="H1518" s="4" t="s">
        <v>4586</v>
      </c>
      <c r="I1518" s="4" t="s">
        <v>20</v>
      </c>
      <c r="J1518" s="4" t="s">
        <v>111</v>
      </c>
      <c r="K1518" s="4" t="s">
        <v>111</v>
      </c>
      <c r="L1518" s="4" t="s">
        <v>22</v>
      </c>
      <c r="M1518" s="4" t="s">
        <v>75</v>
      </c>
      <c r="N1518" s="4">
        <v>1453.79</v>
      </c>
      <c r="O1518" s="4">
        <v>10</v>
      </c>
      <c r="P1518" s="4">
        <v>0.1</v>
      </c>
      <c r="Q1518" s="4">
        <v>354.36</v>
      </c>
    </row>
    <row r="1519" spans="1:17" s="4" customFormat="1" ht="12" x14ac:dyDescent="0.3">
      <c r="A1519" s="4">
        <v>1518</v>
      </c>
      <c r="B1519" s="4" t="s">
        <v>4587</v>
      </c>
      <c r="C1519" s="5">
        <v>45543</v>
      </c>
      <c r="D1519" s="5">
        <v>45544</v>
      </c>
      <c r="E1519" s="9">
        <f t="shared" si="23"/>
        <v>2024</v>
      </c>
      <c r="F1519" s="4" t="s">
        <v>39</v>
      </c>
      <c r="G1519" s="4" t="s">
        <v>4588</v>
      </c>
      <c r="H1519" s="4" t="s">
        <v>4589</v>
      </c>
      <c r="I1519" s="4" t="s">
        <v>28</v>
      </c>
      <c r="J1519" s="4" t="s">
        <v>21</v>
      </c>
      <c r="K1519" s="4" t="s">
        <v>26647</v>
      </c>
      <c r="L1519" s="4" t="s">
        <v>29</v>
      </c>
      <c r="M1519" s="4" t="s">
        <v>48</v>
      </c>
      <c r="N1519" s="4">
        <v>205.57</v>
      </c>
      <c r="O1519" s="4">
        <v>10</v>
      </c>
      <c r="P1519" s="4">
        <v>0.2</v>
      </c>
      <c r="Q1519" s="4">
        <v>24.16</v>
      </c>
    </row>
    <row r="1520" spans="1:17" s="4" customFormat="1" ht="12" x14ac:dyDescent="0.3">
      <c r="A1520" s="4">
        <v>1519</v>
      </c>
      <c r="B1520" s="4" t="s">
        <v>4590</v>
      </c>
      <c r="C1520" s="5">
        <v>44817</v>
      </c>
      <c r="D1520" s="5">
        <v>44818</v>
      </c>
      <c r="E1520" s="9">
        <f t="shared" si="23"/>
        <v>2022</v>
      </c>
      <c r="F1520" s="4" t="s">
        <v>25</v>
      </c>
      <c r="G1520" s="4" t="s">
        <v>4591</v>
      </c>
      <c r="H1520" s="4" t="s">
        <v>4592</v>
      </c>
      <c r="I1520" s="4" t="s">
        <v>67</v>
      </c>
      <c r="J1520" s="4" t="s">
        <v>79</v>
      </c>
      <c r="K1520" s="4" t="s">
        <v>80</v>
      </c>
      <c r="L1520" s="4" t="s">
        <v>22</v>
      </c>
      <c r="M1520" s="4" t="s">
        <v>54</v>
      </c>
      <c r="N1520" s="4">
        <v>316.45</v>
      </c>
      <c r="O1520" s="4">
        <v>4</v>
      </c>
      <c r="P1520" s="4">
        <v>0</v>
      </c>
      <c r="Q1520" s="4">
        <v>26.61</v>
      </c>
    </row>
    <row r="1521" spans="1:17" s="4" customFormat="1" ht="12" x14ac:dyDescent="0.3">
      <c r="A1521" s="4">
        <v>1520</v>
      </c>
      <c r="B1521" s="4" t="s">
        <v>4593</v>
      </c>
      <c r="C1521" s="5">
        <v>44898</v>
      </c>
      <c r="D1521" s="5">
        <v>44899</v>
      </c>
      <c r="E1521" s="9">
        <f t="shared" si="23"/>
        <v>2022</v>
      </c>
      <c r="F1521" s="4" t="s">
        <v>39</v>
      </c>
      <c r="G1521" s="4" t="s">
        <v>4594</v>
      </c>
      <c r="H1521" s="4" t="s">
        <v>4595</v>
      </c>
      <c r="I1521" s="4" t="s">
        <v>28</v>
      </c>
      <c r="J1521" s="4" t="s">
        <v>106</v>
      </c>
      <c r="K1521" s="4" t="s">
        <v>106</v>
      </c>
      <c r="L1521" s="4" t="s">
        <v>22</v>
      </c>
      <c r="M1521" s="4" t="s">
        <v>134</v>
      </c>
      <c r="N1521" s="4">
        <v>190.39</v>
      </c>
      <c r="O1521" s="4">
        <v>1</v>
      </c>
      <c r="P1521" s="4">
        <v>0</v>
      </c>
      <c r="Q1521" s="4">
        <v>51.77</v>
      </c>
    </row>
    <row r="1522" spans="1:17" s="4" customFormat="1" ht="12" x14ac:dyDescent="0.3">
      <c r="A1522" s="4">
        <v>1521</v>
      </c>
      <c r="B1522" s="4" t="s">
        <v>4596</v>
      </c>
      <c r="C1522" s="5">
        <v>45634</v>
      </c>
      <c r="D1522" s="5">
        <v>45640</v>
      </c>
      <c r="E1522" s="9">
        <f t="shared" si="23"/>
        <v>2024</v>
      </c>
      <c r="F1522" s="4" t="s">
        <v>39</v>
      </c>
      <c r="G1522" s="4" t="s">
        <v>4597</v>
      </c>
      <c r="H1522" s="4" t="s">
        <v>4598</v>
      </c>
      <c r="I1522" s="4" t="s">
        <v>20</v>
      </c>
      <c r="J1522" s="4" t="s">
        <v>47</v>
      </c>
      <c r="K1522" s="4" t="s">
        <v>47</v>
      </c>
      <c r="L1522" s="4" t="s">
        <v>22</v>
      </c>
      <c r="M1522" s="4" t="s">
        <v>23</v>
      </c>
      <c r="N1522" s="4">
        <v>1019.46</v>
      </c>
      <c r="O1522" s="4">
        <v>6</v>
      </c>
      <c r="P1522" s="4">
        <v>0.1</v>
      </c>
      <c r="Q1522" s="4">
        <v>72.510000000000005</v>
      </c>
    </row>
    <row r="1523" spans="1:17" s="4" customFormat="1" ht="12" x14ac:dyDescent="0.3">
      <c r="A1523" s="4">
        <v>1522</v>
      </c>
      <c r="B1523" s="4" t="s">
        <v>4599</v>
      </c>
      <c r="C1523" s="5">
        <v>44676</v>
      </c>
      <c r="D1523" s="5">
        <v>44677</v>
      </c>
      <c r="E1523" s="9">
        <f t="shared" si="23"/>
        <v>2022</v>
      </c>
      <c r="F1523" s="4" t="s">
        <v>59</v>
      </c>
      <c r="G1523" s="4" t="s">
        <v>4600</v>
      </c>
      <c r="H1523" s="4" t="s">
        <v>4601</v>
      </c>
      <c r="I1523" s="4" t="s">
        <v>67</v>
      </c>
      <c r="J1523" s="4" t="s">
        <v>62</v>
      </c>
      <c r="K1523" s="4" t="s">
        <v>63</v>
      </c>
      <c r="L1523" s="4" t="s">
        <v>29</v>
      </c>
      <c r="M1523" s="4" t="s">
        <v>48</v>
      </c>
      <c r="N1523" s="4">
        <v>1148.8399999999999</v>
      </c>
      <c r="O1523" s="4">
        <v>7</v>
      </c>
      <c r="P1523" s="4">
        <v>0.15</v>
      </c>
      <c r="Q1523" s="4">
        <v>100.58</v>
      </c>
    </row>
    <row r="1524" spans="1:17" s="4" customFormat="1" ht="12" x14ac:dyDescent="0.3">
      <c r="A1524" s="4">
        <v>1523</v>
      </c>
      <c r="B1524" s="4" t="s">
        <v>4602</v>
      </c>
      <c r="C1524" s="5">
        <v>45113</v>
      </c>
      <c r="D1524" s="5">
        <v>45115</v>
      </c>
      <c r="E1524" s="9">
        <f t="shared" si="23"/>
        <v>2023</v>
      </c>
      <c r="F1524" s="4" t="s">
        <v>17</v>
      </c>
      <c r="G1524" s="4" t="s">
        <v>4603</v>
      </c>
      <c r="H1524" s="4" t="s">
        <v>4604</v>
      </c>
      <c r="I1524" s="4" t="s">
        <v>28</v>
      </c>
      <c r="J1524" s="4" t="s">
        <v>111</v>
      </c>
      <c r="K1524" s="4" t="s">
        <v>111</v>
      </c>
      <c r="L1524" s="4" t="s">
        <v>22</v>
      </c>
      <c r="M1524" s="4" t="s">
        <v>75</v>
      </c>
      <c r="N1524" s="4">
        <v>123.15</v>
      </c>
      <c r="O1524" s="4">
        <v>4</v>
      </c>
      <c r="P1524" s="4">
        <v>0.15</v>
      </c>
      <c r="Q1524" s="4">
        <v>21.1</v>
      </c>
    </row>
    <row r="1525" spans="1:17" s="4" customFormat="1" ht="12" x14ac:dyDescent="0.3">
      <c r="A1525" s="4">
        <v>1524</v>
      </c>
      <c r="B1525" s="4" t="s">
        <v>4605</v>
      </c>
      <c r="C1525" s="5">
        <v>45134</v>
      </c>
      <c r="D1525" s="5">
        <v>45139</v>
      </c>
      <c r="E1525" s="9">
        <f t="shared" si="23"/>
        <v>2023</v>
      </c>
      <c r="F1525" s="4" t="s">
        <v>17</v>
      </c>
      <c r="G1525" s="4" t="s">
        <v>4606</v>
      </c>
      <c r="H1525" s="4" t="s">
        <v>4607</v>
      </c>
      <c r="I1525" s="4" t="s">
        <v>67</v>
      </c>
      <c r="J1525" s="4" t="s">
        <v>47</v>
      </c>
      <c r="K1525" s="4" t="s">
        <v>47</v>
      </c>
      <c r="L1525" s="4" t="s">
        <v>29</v>
      </c>
      <c r="M1525" s="4" t="s">
        <v>30</v>
      </c>
      <c r="N1525" s="4">
        <v>658.26</v>
      </c>
      <c r="O1525" s="4">
        <v>3</v>
      </c>
      <c r="P1525" s="4">
        <v>0</v>
      </c>
      <c r="Q1525" s="4">
        <v>140.38</v>
      </c>
    </row>
    <row r="1526" spans="1:17" s="4" customFormat="1" ht="12" x14ac:dyDescent="0.3">
      <c r="A1526" s="4">
        <v>1525</v>
      </c>
      <c r="B1526" s="4" t="s">
        <v>4608</v>
      </c>
      <c r="C1526" s="5">
        <v>44883</v>
      </c>
      <c r="D1526" s="5">
        <v>44886</v>
      </c>
      <c r="E1526" s="9">
        <f t="shared" si="23"/>
        <v>2022</v>
      </c>
      <c r="F1526" s="4" t="s">
        <v>17</v>
      </c>
      <c r="G1526" s="4" t="s">
        <v>4609</v>
      </c>
      <c r="H1526" s="4" t="s">
        <v>4610</v>
      </c>
      <c r="I1526" s="4" t="s">
        <v>67</v>
      </c>
      <c r="J1526" s="4" t="s">
        <v>145</v>
      </c>
      <c r="K1526" s="4" t="s">
        <v>80</v>
      </c>
      <c r="L1526" s="4" t="s">
        <v>36</v>
      </c>
      <c r="M1526" s="4" t="s">
        <v>118</v>
      </c>
      <c r="N1526" s="4">
        <v>313.95999999999998</v>
      </c>
      <c r="O1526" s="4">
        <v>2</v>
      </c>
      <c r="P1526" s="4">
        <v>0.1</v>
      </c>
      <c r="Q1526" s="4">
        <v>0.03</v>
      </c>
    </row>
    <row r="1527" spans="1:17" s="4" customFormat="1" ht="12" x14ac:dyDescent="0.3">
      <c r="A1527" s="4">
        <v>1526</v>
      </c>
      <c r="B1527" s="4" t="s">
        <v>4611</v>
      </c>
      <c r="C1527" s="5">
        <v>44910</v>
      </c>
      <c r="D1527" s="5">
        <v>44911</v>
      </c>
      <c r="E1527" s="9">
        <f t="shared" si="23"/>
        <v>2022</v>
      </c>
      <c r="F1527" s="4" t="s">
        <v>39</v>
      </c>
      <c r="G1527" s="4" t="s">
        <v>4612</v>
      </c>
      <c r="H1527" s="4" t="s">
        <v>4613</v>
      </c>
      <c r="I1527" s="4" t="s">
        <v>20</v>
      </c>
      <c r="J1527" s="4" t="s">
        <v>145</v>
      </c>
      <c r="K1527" s="4" t="s">
        <v>80</v>
      </c>
      <c r="L1527" s="4" t="s">
        <v>29</v>
      </c>
      <c r="M1527" s="4" t="s">
        <v>107</v>
      </c>
      <c r="N1527" s="4">
        <v>497.39</v>
      </c>
      <c r="O1527" s="4">
        <v>6</v>
      </c>
      <c r="P1527" s="4">
        <v>0.2</v>
      </c>
      <c r="Q1527" s="4">
        <v>-7.28</v>
      </c>
    </row>
    <row r="1528" spans="1:17" s="4" customFormat="1" ht="12" x14ac:dyDescent="0.3">
      <c r="A1528" s="4">
        <v>1527</v>
      </c>
      <c r="B1528" s="4" t="s">
        <v>4614</v>
      </c>
      <c r="C1528" s="5">
        <v>45416</v>
      </c>
      <c r="D1528" s="5">
        <v>45417</v>
      </c>
      <c r="E1528" s="9">
        <f t="shared" si="23"/>
        <v>2024</v>
      </c>
      <c r="F1528" s="4" t="s">
        <v>39</v>
      </c>
      <c r="G1528" s="4" t="s">
        <v>4615</v>
      </c>
      <c r="H1528" s="4" t="s">
        <v>4616</v>
      </c>
      <c r="I1528" s="4" t="s">
        <v>20</v>
      </c>
      <c r="J1528" s="4" t="s">
        <v>79</v>
      </c>
      <c r="K1528" s="4" t="s">
        <v>80</v>
      </c>
      <c r="L1528" s="4" t="s">
        <v>22</v>
      </c>
      <c r="M1528" s="4" t="s">
        <v>75</v>
      </c>
      <c r="N1528" s="4">
        <v>1189.71</v>
      </c>
      <c r="O1528" s="4">
        <v>5</v>
      </c>
      <c r="P1528" s="4">
        <v>0.1</v>
      </c>
      <c r="Q1528" s="4">
        <v>111.12</v>
      </c>
    </row>
    <row r="1529" spans="1:17" s="4" customFormat="1" ht="12" x14ac:dyDescent="0.3">
      <c r="A1529" s="4">
        <v>1528</v>
      </c>
      <c r="B1529" s="4" t="s">
        <v>4617</v>
      </c>
      <c r="C1529" s="5">
        <v>45503</v>
      </c>
      <c r="D1529" s="5">
        <v>45504</v>
      </c>
      <c r="E1529" s="9">
        <f t="shared" si="23"/>
        <v>2024</v>
      </c>
      <c r="F1529" s="4" t="s">
        <v>59</v>
      </c>
      <c r="G1529" s="4" t="s">
        <v>4618</v>
      </c>
      <c r="H1529" s="4" t="s">
        <v>4619</v>
      </c>
      <c r="I1529" s="4" t="s">
        <v>67</v>
      </c>
      <c r="J1529" s="4" t="s">
        <v>62</v>
      </c>
      <c r="K1529" s="4" t="s">
        <v>63</v>
      </c>
      <c r="L1529" s="4" t="s">
        <v>29</v>
      </c>
      <c r="M1529" s="4" t="s">
        <v>107</v>
      </c>
      <c r="N1529" s="4">
        <v>968.29</v>
      </c>
      <c r="O1529" s="4">
        <v>3</v>
      </c>
      <c r="P1529" s="4">
        <v>0.1</v>
      </c>
      <c r="Q1529" s="4">
        <v>68.3</v>
      </c>
    </row>
    <row r="1530" spans="1:17" s="4" customFormat="1" ht="12" x14ac:dyDescent="0.3">
      <c r="A1530" s="4">
        <v>1529</v>
      </c>
      <c r="B1530" s="4" t="s">
        <v>4620</v>
      </c>
      <c r="C1530" s="5">
        <v>45746</v>
      </c>
      <c r="D1530" s="5">
        <v>45747</v>
      </c>
      <c r="E1530" s="9">
        <f t="shared" si="23"/>
        <v>2025</v>
      </c>
      <c r="F1530" s="4" t="s">
        <v>39</v>
      </c>
      <c r="G1530" s="4" t="s">
        <v>4621</v>
      </c>
      <c r="H1530" s="4" t="s">
        <v>4622</v>
      </c>
      <c r="I1530" s="4" t="s">
        <v>20</v>
      </c>
      <c r="J1530" s="4" t="s">
        <v>21</v>
      </c>
      <c r="K1530" s="4" t="s">
        <v>26647</v>
      </c>
      <c r="L1530" s="4" t="s">
        <v>29</v>
      </c>
      <c r="M1530" s="4" t="s">
        <v>30</v>
      </c>
      <c r="N1530" s="4">
        <v>732.4</v>
      </c>
      <c r="O1530" s="4">
        <v>3</v>
      </c>
      <c r="P1530" s="4">
        <v>0.15</v>
      </c>
      <c r="Q1530" s="4">
        <v>16.920000000000002</v>
      </c>
    </row>
    <row r="1531" spans="1:17" s="4" customFormat="1" ht="12" x14ac:dyDescent="0.3">
      <c r="A1531" s="4">
        <v>1530</v>
      </c>
      <c r="B1531" s="4" t="s">
        <v>4623</v>
      </c>
      <c r="C1531" s="5">
        <v>45553</v>
      </c>
      <c r="D1531" s="5">
        <v>45554</v>
      </c>
      <c r="E1531" s="9">
        <f t="shared" si="23"/>
        <v>2024</v>
      </c>
      <c r="F1531" s="4" t="s">
        <v>25</v>
      </c>
      <c r="G1531" s="4" t="s">
        <v>4624</v>
      </c>
      <c r="H1531" s="4" t="s">
        <v>4625</v>
      </c>
      <c r="I1531" s="4" t="s">
        <v>67</v>
      </c>
      <c r="J1531" s="4" t="s">
        <v>42</v>
      </c>
      <c r="K1531" s="4" t="s">
        <v>43</v>
      </c>
      <c r="L1531" s="4" t="s">
        <v>22</v>
      </c>
      <c r="M1531" s="4" t="s">
        <v>75</v>
      </c>
      <c r="N1531" s="4">
        <v>1317.38</v>
      </c>
      <c r="O1531" s="4">
        <v>8</v>
      </c>
      <c r="P1531" s="4">
        <v>0.15</v>
      </c>
      <c r="Q1531" s="4">
        <v>280.19</v>
      </c>
    </row>
    <row r="1532" spans="1:17" s="4" customFormat="1" ht="12" x14ac:dyDescent="0.3">
      <c r="A1532" s="4">
        <v>1531</v>
      </c>
      <c r="B1532" s="4" t="s">
        <v>4626</v>
      </c>
      <c r="C1532" s="5">
        <v>45320</v>
      </c>
      <c r="D1532" s="5">
        <v>45326</v>
      </c>
      <c r="E1532" s="9">
        <f t="shared" si="23"/>
        <v>2024</v>
      </c>
      <c r="F1532" s="4" t="s">
        <v>39</v>
      </c>
      <c r="G1532" s="4" t="s">
        <v>4627</v>
      </c>
      <c r="H1532" s="4" t="s">
        <v>4628</v>
      </c>
      <c r="I1532" s="4" t="s">
        <v>67</v>
      </c>
      <c r="J1532" s="4" t="s">
        <v>34</v>
      </c>
      <c r="K1532" s="4" t="s">
        <v>35</v>
      </c>
      <c r="L1532" s="4" t="s">
        <v>29</v>
      </c>
      <c r="M1532" s="4" t="s">
        <v>30</v>
      </c>
      <c r="N1532" s="4">
        <v>514.91999999999996</v>
      </c>
      <c r="O1532" s="4">
        <v>2</v>
      </c>
      <c r="P1532" s="4">
        <v>0</v>
      </c>
      <c r="Q1532" s="4">
        <v>116.79</v>
      </c>
    </row>
    <row r="1533" spans="1:17" s="4" customFormat="1" ht="12" x14ac:dyDescent="0.3">
      <c r="A1533" s="4">
        <v>1532</v>
      </c>
      <c r="B1533" s="4" t="s">
        <v>4629</v>
      </c>
      <c r="C1533" s="5">
        <v>44414</v>
      </c>
      <c r="D1533" s="5">
        <v>44416</v>
      </c>
      <c r="E1533" s="9">
        <f t="shared" si="23"/>
        <v>2021</v>
      </c>
      <c r="F1533" s="4" t="s">
        <v>39</v>
      </c>
      <c r="G1533" s="4" t="s">
        <v>4630</v>
      </c>
      <c r="H1533" s="4" t="s">
        <v>4631</v>
      </c>
      <c r="I1533" s="4" t="s">
        <v>20</v>
      </c>
      <c r="J1533" s="4" t="s">
        <v>42</v>
      </c>
      <c r="K1533" s="4" t="s">
        <v>43</v>
      </c>
      <c r="L1533" s="4" t="s">
        <v>29</v>
      </c>
      <c r="M1533" s="4" t="s">
        <v>107</v>
      </c>
      <c r="N1533" s="4">
        <v>1411.34</v>
      </c>
      <c r="O1533" s="4">
        <v>9</v>
      </c>
      <c r="P1533" s="4">
        <v>0</v>
      </c>
      <c r="Q1533" s="4">
        <v>384.73</v>
      </c>
    </row>
    <row r="1534" spans="1:17" s="4" customFormat="1" ht="12" x14ac:dyDescent="0.3">
      <c r="A1534" s="4">
        <v>1533</v>
      </c>
      <c r="B1534" s="4" t="s">
        <v>4632</v>
      </c>
      <c r="C1534" s="5">
        <v>45283</v>
      </c>
      <c r="D1534" s="5">
        <v>45287</v>
      </c>
      <c r="E1534" s="9">
        <f t="shared" si="23"/>
        <v>2023</v>
      </c>
      <c r="F1534" s="4" t="s">
        <v>59</v>
      </c>
      <c r="G1534" s="4" t="s">
        <v>4633</v>
      </c>
      <c r="H1534" s="4" t="s">
        <v>4634</v>
      </c>
      <c r="I1534" s="4" t="s">
        <v>20</v>
      </c>
      <c r="J1534" s="4" t="s">
        <v>21</v>
      </c>
      <c r="K1534" s="4" t="s">
        <v>26647</v>
      </c>
      <c r="L1534" s="4" t="s">
        <v>29</v>
      </c>
      <c r="M1534" s="4" t="s">
        <v>48</v>
      </c>
      <c r="N1534" s="4">
        <v>393.55</v>
      </c>
      <c r="O1534" s="4">
        <v>9</v>
      </c>
      <c r="P1534" s="4">
        <v>0</v>
      </c>
      <c r="Q1534" s="4">
        <v>108.59</v>
      </c>
    </row>
    <row r="1535" spans="1:17" s="4" customFormat="1" ht="12" x14ac:dyDescent="0.3">
      <c r="A1535" s="4">
        <v>1534</v>
      </c>
      <c r="B1535" s="4" t="s">
        <v>4635</v>
      </c>
      <c r="C1535" s="5">
        <v>45688</v>
      </c>
      <c r="D1535" s="5">
        <v>45695</v>
      </c>
      <c r="E1535" s="9">
        <f t="shared" si="23"/>
        <v>2025</v>
      </c>
      <c r="F1535" s="4" t="s">
        <v>25</v>
      </c>
      <c r="G1535" s="4" t="s">
        <v>4636</v>
      </c>
      <c r="H1535" s="4" t="s">
        <v>4637</v>
      </c>
      <c r="I1535" s="4" t="s">
        <v>28</v>
      </c>
      <c r="J1535" s="4" t="s">
        <v>52</v>
      </c>
      <c r="K1535" s="4" t="s">
        <v>53</v>
      </c>
      <c r="L1535" s="4" t="s">
        <v>22</v>
      </c>
      <c r="M1535" s="4" t="s">
        <v>134</v>
      </c>
      <c r="N1535" s="4">
        <v>251.17</v>
      </c>
      <c r="O1535" s="4">
        <v>4</v>
      </c>
      <c r="P1535" s="4">
        <v>0.1</v>
      </c>
      <c r="Q1535" s="4">
        <v>56.58</v>
      </c>
    </row>
    <row r="1536" spans="1:17" s="4" customFormat="1" ht="12" x14ac:dyDescent="0.3">
      <c r="A1536" s="4">
        <v>1535</v>
      </c>
      <c r="B1536" s="4" t="s">
        <v>4638</v>
      </c>
      <c r="C1536" s="5">
        <v>45170</v>
      </c>
      <c r="D1536" s="5">
        <v>45173</v>
      </c>
      <c r="E1536" s="9">
        <f t="shared" si="23"/>
        <v>2023</v>
      </c>
      <c r="F1536" s="4" t="s">
        <v>25</v>
      </c>
      <c r="G1536" s="4" t="s">
        <v>4639</v>
      </c>
      <c r="H1536" s="4" t="s">
        <v>4640</v>
      </c>
      <c r="I1536" s="4" t="s">
        <v>28</v>
      </c>
      <c r="J1536" s="4" t="s">
        <v>42</v>
      </c>
      <c r="K1536" s="4" t="s">
        <v>43</v>
      </c>
      <c r="L1536" s="4" t="s">
        <v>22</v>
      </c>
      <c r="M1536" s="4" t="s">
        <v>75</v>
      </c>
      <c r="N1536" s="4">
        <v>1383.01</v>
      </c>
      <c r="O1536" s="4">
        <v>5</v>
      </c>
      <c r="P1536" s="4">
        <v>0</v>
      </c>
      <c r="Q1536" s="4">
        <v>12.31</v>
      </c>
    </row>
    <row r="1537" spans="1:17" s="4" customFormat="1" ht="12" x14ac:dyDescent="0.3">
      <c r="A1537" s="4">
        <v>1536</v>
      </c>
      <c r="B1537" s="4" t="s">
        <v>4641</v>
      </c>
      <c r="C1537" s="5">
        <v>45789</v>
      </c>
      <c r="D1537" s="5">
        <v>45796</v>
      </c>
      <c r="E1537" s="9">
        <f t="shared" si="23"/>
        <v>2025</v>
      </c>
      <c r="F1537" s="4" t="s">
        <v>17</v>
      </c>
      <c r="G1537" s="4" t="s">
        <v>4642</v>
      </c>
      <c r="H1537" s="4" t="s">
        <v>4643</v>
      </c>
      <c r="I1537" s="4" t="s">
        <v>20</v>
      </c>
      <c r="J1537" s="4" t="s">
        <v>21</v>
      </c>
      <c r="K1537" s="4" t="s">
        <v>26647</v>
      </c>
      <c r="L1537" s="4" t="s">
        <v>29</v>
      </c>
      <c r="M1537" s="4" t="s">
        <v>90</v>
      </c>
      <c r="N1537" s="4">
        <v>745.96</v>
      </c>
      <c r="O1537" s="4">
        <v>4</v>
      </c>
      <c r="P1537" s="4">
        <v>0</v>
      </c>
      <c r="Q1537" s="4">
        <v>135.63</v>
      </c>
    </row>
    <row r="1538" spans="1:17" s="4" customFormat="1" ht="12" x14ac:dyDescent="0.3">
      <c r="A1538" s="4">
        <v>1537</v>
      </c>
      <c r="B1538" s="4" t="s">
        <v>4644</v>
      </c>
      <c r="C1538" s="5">
        <v>45221</v>
      </c>
      <c r="D1538" s="5">
        <v>45223</v>
      </c>
      <c r="E1538" s="9">
        <f t="shared" ref="E1538:E1601" si="24">YEAR(D1538)</f>
        <v>2023</v>
      </c>
      <c r="F1538" s="4" t="s">
        <v>25</v>
      </c>
      <c r="G1538" s="4" t="s">
        <v>4645</v>
      </c>
      <c r="H1538" s="4" t="s">
        <v>4646</v>
      </c>
      <c r="I1538" s="4" t="s">
        <v>20</v>
      </c>
      <c r="J1538" s="4" t="s">
        <v>111</v>
      </c>
      <c r="K1538" s="4" t="s">
        <v>111</v>
      </c>
      <c r="L1538" s="4" t="s">
        <v>36</v>
      </c>
      <c r="M1538" s="4" t="s">
        <v>118</v>
      </c>
      <c r="N1538" s="4">
        <v>466.06</v>
      </c>
      <c r="O1538" s="4">
        <v>3</v>
      </c>
      <c r="P1538" s="4">
        <v>0.1</v>
      </c>
      <c r="Q1538" s="4">
        <v>104.36</v>
      </c>
    </row>
    <row r="1539" spans="1:17" s="4" customFormat="1" ht="12" x14ac:dyDescent="0.3">
      <c r="A1539" s="4">
        <v>1538</v>
      </c>
      <c r="B1539" s="4" t="s">
        <v>4647</v>
      </c>
      <c r="C1539" s="5">
        <v>45848</v>
      </c>
      <c r="D1539" s="5">
        <v>45852</v>
      </c>
      <c r="E1539" s="9">
        <f t="shared" si="24"/>
        <v>2025</v>
      </c>
      <c r="F1539" s="4" t="s">
        <v>17</v>
      </c>
      <c r="G1539" s="4" t="s">
        <v>4648</v>
      </c>
      <c r="H1539" s="4" t="s">
        <v>4649</v>
      </c>
      <c r="I1539" s="4" t="s">
        <v>67</v>
      </c>
      <c r="J1539" s="4" t="s">
        <v>111</v>
      </c>
      <c r="K1539" s="4" t="s">
        <v>111</v>
      </c>
      <c r="L1539" s="4" t="s">
        <v>22</v>
      </c>
      <c r="M1539" s="4" t="s">
        <v>75</v>
      </c>
      <c r="N1539" s="4">
        <v>1116.92</v>
      </c>
      <c r="O1539" s="4">
        <v>4</v>
      </c>
      <c r="P1539" s="4">
        <v>0.1</v>
      </c>
      <c r="Q1539" s="4">
        <v>164.18</v>
      </c>
    </row>
    <row r="1540" spans="1:17" s="4" customFormat="1" ht="12" x14ac:dyDescent="0.3">
      <c r="A1540" s="4">
        <v>1539</v>
      </c>
      <c r="B1540" s="4" t="s">
        <v>4650</v>
      </c>
      <c r="C1540" s="5">
        <v>45173</v>
      </c>
      <c r="D1540" s="5">
        <v>45178</v>
      </c>
      <c r="E1540" s="9">
        <f t="shared" si="24"/>
        <v>2023</v>
      </c>
      <c r="F1540" s="4" t="s">
        <v>25</v>
      </c>
      <c r="G1540" s="4" t="s">
        <v>4651</v>
      </c>
      <c r="H1540" s="4" t="s">
        <v>4652</v>
      </c>
      <c r="I1540" s="4" t="s">
        <v>67</v>
      </c>
      <c r="J1540" s="4" t="s">
        <v>79</v>
      </c>
      <c r="K1540" s="4" t="s">
        <v>80</v>
      </c>
      <c r="L1540" s="4" t="s">
        <v>36</v>
      </c>
      <c r="M1540" s="4" t="s">
        <v>71</v>
      </c>
      <c r="N1540" s="4">
        <v>748.95</v>
      </c>
      <c r="O1540" s="4">
        <v>8</v>
      </c>
      <c r="P1540" s="4">
        <v>0.1</v>
      </c>
      <c r="Q1540" s="4">
        <v>125.05</v>
      </c>
    </row>
    <row r="1541" spans="1:17" s="4" customFormat="1" ht="12" x14ac:dyDescent="0.3">
      <c r="A1541" s="4">
        <v>1540</v>
      </c>
      <c r="B1541" s="4" t="s">
        <v>4653</v>
      </c>
      <c r="C1541" s="5">
        <v>44881</v>
      </c>
      <c r="D1541" s="5">
        <v>44882</v>
      </c>
      <c r="E1541" s="9">
        <f t="shared" si="24"/>
        <v>2022</v>
      </c>
      <c r="F1541" s="4" t="s">
        <v>17</v>
      </c>
      <c r="G1541" s="4" t="s">
        <v>4654</v>
      </c>
      <c r="H1541" s="4" t="s">
        <v>4655</v>
      </c>
      <c r="I1541" s="4" t="s">
        <v>67</v>
      </c>
      <c r="J1541" s="4" t="s">
        <v>52</v>
      </c>
      <c r="K1541" s="4" t="s">
        <v>53</v>
      </c>
      <c r="L1541" s="4" t="s">
        <v>22</v>
      </c>
      <c r="M1541" s="4" t="s">
        <v>75</v>
      </c>
      <c r="N1541" s="4">
        <v>88.54</v>
      </c>
      <c r="O1541" s="4">
        <v>3</v>
      </c>
      <c r="P1541" s="4">
        <v>0.1</v>
      </c>
      <c r="Q1541" s="4">
        <v>20.190000000000001</v>
      </c>
    </row>
    <row r="1542" spans="1:17" s="4" customFormat="1" ht="12" x14ac:dyDescent="0.3">
      <c r="A1542" s="4">
        <v>1541</v>
      </c>
      <c r="B1542" s="4" t="s">
        <v>4656</v>
      </c>
      <c r="C1542" s="5">
        <v>45040</v>
      </c>
      <c r="D1542" s="5">
        <v>45046</v>
      </c>
      <c r="E1542" s="9">
        <f t="shared" si="24"/>
        <v>2023</v>
      </c>
      <c r="F1542" s="4" t="s">
        <v>17</v>
      </c>
      <c r="G1542" s="4" t="s">
        <v>4657</v>
      </c>
      <c r="H1542" s="4" t="s">
        <v>4658</v>
      </c>
      <c r="I1542" s="4" t="s">
        <v>67</v>
      </c>
      <c r="J1542" s="4" t="s">
        <v>21</v>
      </c>
      <c r="K1542" s="4" t="s">
        <v>26647</v>
      </c>
      <c r="L1542" s="4" t="s">
        <v>29</v>
      </c>
      <c r="M1542" s="4" t="s">
        <v>30</v>
      </c>
      <c r="N1542" s="4">
        <v>370.13</v>
      </c>
      <c r="O1542" s="4">
        <v>9</v>
      </c>
      <c r="P1542" s="4">
        <v>0.2</v>
      </c>
      <c r="Q1542" s="4">
        <v>33.619999999999997</v>
      </c>
    </row>
    <row r="1543" spans="1:17" s="4" customFormat="1" ht="12" x14ac:dyDescent="0.3">
      <c r="A1543" s="4">
        <v>1542</v>
      </c>
      <c r="B1543" s="4" t="s">
        <v>4659</v>
      </c>
      <c r="C1543" s="5">
        <v>45146</v>
      </c>
      <c r="D1543" s="5">
        <v>45150</v>
      </c>
      <c r="E1543" s="9">
        <f t="shared" si="24"/>
        <v>2023</v>
      </c>
      <c r="F1543" s="4" t="s">
        <v>25</v>
      </c>
      <c r="G1543" s="4" t="s">
        <v>4660</v>
      </c>
      <c r="H1543" s="4" t="s">
        <v>4661</v>
      </c>
      <c r="I1543" s="4" t="s">
        <v>20</v>
      </c>
      <c r="J1543" s="4" t="s">
        <v>145</v>
      </c>
      <c r="K1543" s="4" t="s">
        <v>80</v>
      </c>
      <c r="L1543" s="4" t="s">
        <v>36</v>
      </c>
      <c r="M1543" s="4" t="s">
        <v>118</v>
      </c>
      <c r="N1543" s="4">
        <v>592.36</v>
      </c>
      <c r="O1543" s="4">
        <v>8</v>
      </c>
      <c r="P1543" s="4">
        <v>0.1</v>
      </c>
      <c r="Q1543" s="4">
        <v>34.770000000000003</v>
      </c>
    </row>
    <row r="1544" spans="1:17" s="4" customFormat="1" ht="12" x14ac:dyDescent="0.3">
      <c r="A1544" s="4">
        <v>1543</v>
      </c>
      <c r="B1544" s="4" t="s">
        <v>4662</v>
      </c>
      <c r="C1544" s="5">
        <v>45334</v>
      </c>
      <c r="D1544" s="5">
        <v>45341</v>
      </c>
      <c r="E1544" s="9">
        <f t="shared" si="24"/>
        <v>2024</v>
      </c>
      <c r="F1544" s="4" t="s">
        <v>17</v>
      </c>
      <c r="G1544" s="4" t="s">
        <v>4663</v>
      </c>
      <c r="H1544" s="4" t="s">
        <v>4664</v>
      </c>
      <c r="I1544" s="4" t="s">
        <v>28</v>
      </c>
      <c r="J1544" s="4" t="s">
        <v>42</v>
      </c>
      <c r="K1544" s="4" t="s">
        <v>43</v>
      </c>
      <c r="L1544" s="4" t="s">
        <v>22</v>
      </c>
      <c r="M1544" s="4" t="s">
        <v>134</v>
      </c>
      <c r="N1544" s="4">
        <v>1480.86</v>
      </c>
      <c r="O1544" s="4">
        <v>10</v>
      </c>
      <c r="P1544" s="4">
        <v>0.2</v>
      </c>
      <c r="Q1544" s="4">
        <v>237.3</v>
      </c>
    </row>
    <row r="1545" spans="1:17" s="4" customFormat="1" ht="12" x14ac:dyDescent="0.3">
      <c r="A1545" s="4">
        <v>1544</v>
      </c>
      <c r="B1545" s="4" t="s">
        <v>4665</v>
      </c>
      <c r="C1545" s="5">
        <v>44665</v>
      </c>
      <c r="D1545" s="5">
        <v>44671</v>
      </c>
      <c r="E1545" s="9">
        <f t="shared" si="24"/>
        <v>2022</v>
      </c>
      <c r="F1545" s="4" t="s">
        <v>17</v>
      </c>
      <c r="G1545" s="4" t="s">
        <v>4666</v>
      </c>
      <c r="H1545" s="4" t="s">
        <v>4667</v>
      </c>
      <c r="I1545" s="4" t="s">
        <v>20</v>
      </c>
      <c r="J1545" s="4" t="s">
        <v>62</v>
      </c>
      <c r="K1545" s="4" t="s">
        <v>63</v>
      </c>
      <c r="L1545" s="4" t="s">
        <v>29</v>
      </c>
      <c r="M1545" s="4" t="s">
        <v>107</v>
      </c>
      <c r="N1545" s="4">
        <v>111.84</v>
      </c>
      <c r="O1545" s="4">
        <v>5</v>
      </c>
      <c r="P1545" s="4">
        <v>0.2</v>
      </c>
      <c r="Q1545" s="4">
        <v>-1.88</v>
      </c>
    </row>
    <row r="1546" spans="1:17" s="4" customFormat="1" ht="12" x14ac:dyDescent="0.3">
      <c r="A1546" s="4">
        <v>1545</v>
      </c>
      <c r="B1546" s="4" t="s">
        <v>4668</v>
      </c>
      <c r="C1546" s="5">
        <v>45037</v>
      </c>
      <c r="D1546" s="5">
        <v>45044</v>
      </c>
      <c r="E1546" s="9">
        <f t="shared" si="24"/>
        <v>2023</v>
      </c>
      <c r="F1546" s="4" t="s">
        <v>25</v>
      </c>
      <c r="G1546" s="4" t="s">
        <v>4669</v>
      </c>
      <c r="H1546" s="4" t="s">
        <v>4670</v>
      </c>
      <c r="I1546" s="4" t="s">
        <v>20</v>
      </c>
      <c r="J1546" s="4" t="s">
        <v>145</v>
      </c>
      <c r="K1546" s="4" t="s">
        <v>80</v>
      </c>
      <c r="L1546" s="4" t="s">
        <v>29</v>
      </c>
      <c r="M1546" s="4" t="s">
        <v>30</v>
      </c>
      <c r="N1546" s="4">
        <v>417.2</v>
      </c>
      <c r="O1546" s="4">
        <v>1</v>
      </c>
      <c r="P1546" s="4">
        <v>0</v>
      </c>
      <c r="Q1546" s="4">
        <v>42.14</v>
      </c>
    </row>
    <row r="1547" spans="1:17" s="4" customFormat="1" ht="12" x14ac:dyDescent="0.3">
      <c r="A1547" s="4">
        <v>1546</v>
      </c>
      <c r="B1547" s="4" t="s">
        <v>4671</v>
      </c>
      <c r="C1547" s="5">
        <v>45006</v>
      </c>
      <c r="D1547" s="5">
        <v>45008</v>
      </c>
      <c r="E1547" s="9">
        <f t="shared" si="24"/>
        <v>2023</v>
      </c>
      <c r="F1547" s="4" t="s">
        <v>17</v>
      </c>
      <c r="G1547" s="4" t="s">
        <v>4672</v>
      </c>
      <c r="H1547" s="4" t="s">
        <v>4673</v>
      </c>
      <c r="I1547" s="4" t="s">
        <v>28</v>
      </c>
      <c r="J1547" s="4" t="s">
        <v>42</v>
      </c>
      <c r="K1547" s="4" t="s">
        <v>43</v>
      </c>
      <c r="L1547" s="4" t="s">
        <v>29</v>
      </c>
      <c r="M1547" s="4" t="s">
        <v>107</v>
      </c>
      <c r="N1547" s="4">
        <v>513.52</v>
      </c>
      <c r="O1547" s="4">
        <v>10</v>
      </c>
      <c r="P1547" s="4">
        <v>0.15</v>
      </c>
      <c r="Q1547" s="4">
        <v>115.75</v>
      </c>
    </row>
    <row r="1548" spans="1:17" s="4" customFormat="1" ht="12" x14ac:dyDescent="0.3">
      <c r="A1548" s="4">
        <v>1547</v>
      </c>
      <c r="B1548" s="4" t="s">
        <v>4674</v>
      </c>
      <c r="C1548" s="5">
        <v>44934</v>
      </c>
      <c r="D1548" s="5">
        <v>44937</v>
      </c>
      <c r="E1548" s="9">
        <f t="shared" si="24"/>
        <v>2023</v>
      </c>
      <c r="F1548" s="4" t="s">
        <v>17</v>
      </c>
      <c r="G1548" s="4" t="s">
        <v>4675</v>
      </c>
      <c r="H1548" s="4" t="s">
        <v>4676</v>
      </c>
      <c r="I1548" s="4" t="s">
        <v>28</v>
      </c>
      <c r="J1548" s="4" t="s">
        <v>34</v>
      </c>
      <c r="K1548" s="4" t="s">
        <v>35</v>
      </c>
      <c r="L1548" s="4" t="s">
        <v>22</v>
      </c>
      <c r="M1548" s="4" t="s">
        <v>23</v>
      </c>
      <c r="N1548" s="4">
        <v>173.73</v>
      </c>
      <c r="O1548" s="4">
        <v>7</v>
      </c>
      <c r="P1548" s="4">
        <v>0.1</v>
      </c>
      <c r="Q1548" s="4">
        <v>15.67</v>
      </c>
    </row>
    <row r="1549" spans="1:17" s="4" customFormat="1" ht="12" x14ac:dyDescent="0.3">
      <c r="A1549" s="4">
        <v>1548</v>
      </c>
      <c r="B1549" s="4" t="s">
        <v>4677</v>
      </c>
      <c r="C1549" s="5">
        <v>44517</v>
      </c>
      <c r="D1549" s="5">
        <v>44520</v>
      </c>
      <c r="E1549" s="9">
        <f t="shared" si="24"/>
        <v>2021</v>
      </c>
      <c r="F1549" s="4" t="s">
        <v>17</v>
      </c>
      <c r="G1549" s="4" t="s">
        <v>4678</v>
      </c>
      <c r="H1549" s="4" t="s">
        <v>616</v>
      </c>
      <c r="I1549" s="4" t="s">
        <v>28</v>
      </c>
      <c r="J1549" s="4" t="s">
        <v>111</v>
      </c>
      <c r="K1549" s="4" t="s">
        <v>111</v>
      </c>
      <c r="L1549" s="4" t="s">
        <v>29</v>
      </c>
      <c r="M1549" s="4" t="s">
        <v>48</v>
      </c>
      <c r="N1549" s="4">
        <v>341.17</v>
      </c>
      <c r="O1549" s="4">
        <v>6</v>
      </c>
      <c r="P1549" s="4">
        <v>0</v>
      </c>
      <c r="Q1549" s="4">
        <v>73.95</v>
      </c>
    </row>
    <row r="1550" spans="1:17" s="4" customFormat="1" ht="12" x14ac:dyDescent="0.3">
      <c r="A1550" s="4">
        <v>1549</v>
      </c>
      <c r="B1550" s="4" t="s">
        <v>4679</v>
      </c>
      <c r="C1550" s="5">
        <v>44573</v>
      </c>
      <c r="D1550" s="5">
        <v>44575</v>
      </c>
      <c r="E1550" s="9">
        <f t="shared" si="24"/>
        <v>2022</v>
      </c>
      <c r="F1550" s="4" t="s">
        <v>59</v>
      </c>
      <c r="G1550" s="4" t="s">
        <v>4680</v>
      </c>
      <c r="H1550" s="4" t="s">
        <v>4681</v>
      </c>
      <c r="I1550" s="4" t="s">
        <v>67</v>
      </c>
      <c r="J1550" s="4" t="s">
        <v>111</v>
      </c>
      <c r="K1550" s="4" t="s">
        <v>111</v>
      </c>
      <c r="L1550" s="4" t="s">
        <v>22</v>
      </c>
      <c r="M1550" s="4" t="s">
        <v>54</v>
      </c>
      <c r="N1550" s="4">
        <v>573.66</v>
      </c>
      <c r="O1550" s="4">
        <v>10</v>
      </c>
      <c r="P1550" s="4">
        <v>0.1</v>
      </c>
      <c r="Q1550" s="4">
        <v>118.74</v>
      </c>
    </row>
    <row r="1551" spans="1:17" s="4" customFormat="1" ht="12" x14ac:dyDescent="0.3">
      <c r="A1551" s="4">
        <v>1550</v>
      </c>
      <c r="B1551" s="4" t="s">
        <v>4682</v>
      </c>
      <c r="C1551" s="5">
        <v>45836</v>
      </c>
      <c r="D1551" s="5">
        <v>45843</v>
      </c>
      <c r="E1551" s="9">
        <f t="shared" si="24"/>
        <v>2025</v>
      </c>
      <c r="F1551" s="4" t="s">
        <v>39</v>
      </c>
      <c r="G1551" s="4" t="s">
        <v>4683</v>
      </c>
      <c r="H1551" s="4" t="s">
        <v>4684</v>
      </c>
      <c r="I1551" s="4" t="s">
        <v>20</v>
      </c>
      <c r="J1551" s="4" t="s">
        <v>42</v>
      </c>
      <c r="K1551" s="4" t="s">
        <v>43</v>
      </c>
      <c r="L1551" s="4" t="s">
        <v>22</v>
      </c>
      <c r="M1551" s="4" t="s">
        <v>75</v>
      </c>
      <c r="N1551" s="4">
        <v>552.42999999999995</v>
      </c>
      <c r="O1551" s="4">
        <v>9</v>
      </c>
      <c r="P1551" s="4">
        <v>0.1</v>
      </c>
      <c r="Q1551" s="4">
        <v>0.67</v>
      </c>
    </row>
    <row r="1552" spans="1:17" s="4" customFormat="1" ht="12" x14ac:dyDescent="0.3">
      <c r="A1552" s="4">
        <v>1551</v>
      </c>
      <c r="B1552" s="4" t="s">
        <v>4685</v>
      </c>
      <c r="C1552" s="5">
        <v>44606</v>
      </c>
      <c r="D1552" s="5">
        <v>44613</v>
      </c>
      <c r="E1552" s="9">
        <f t="shared" si="24"/>
        <v>2022</v>
      </c>
      <c r="F1552" s="4" t="s">
        <v>17</v>
      </c>
      <c r="G1552" s="4" t="s">
        <v>4686</v>
      </c>
      <c r="H1552" s="4" t="s">
        <v>4687</v>
      </c>
      <c r="I1552" s="4" t="s">
        <v>67</v>
      </c>
      <c r="J1552" s="4" t="s">
        <v>47</v>
      </c>
      <c r="K1552" s="4" t="s">
        <v>47</v>
      </c>
      <c r="L1552" s="4" t="s">
        <v>29</v>
      </c>
      <c r="M1552" s="4" t="s">
        <v>30</v>
      </c>
      <c r="N1552" s="4">
        <v>1257.74</v>
      </c>
      <c r="O1552" s="4">
        <v>1</v>
      </c>
      <c r="P1552" s="4">
        <v>0.15</v>
      </c>
      <c r="Q1552" s="4">
        <v>43.98</v>
      </c>
    </row>
    <row r="1553" spans="1:17" s="4" customFormat="1" ht="12" x14ac:dyDescent="0.3">
      <c r="A1553" s="4">
        <v>1552</v>
      </c>
      <c r="B1553" s="4" t="s">
        <v>4688</v>
      </c>
      <c r="C1553" s="5">
        <v>44790</v>
      </c>
      <c r="D1553" s="5">
        <v>44795</v>
      </c>
      <c r="E1553" s="9">
        <f t="shared" si="24"/>
        <v>2022</v>
      </c>
      <c r="F1553" s="4" t="s">
        <v>25</v>
      </c>
      <c r="G1553" s="4" t="s">
        <v>4689</v>
      </c>
      <c r="H1553" s="4" t="s">
        <v>4690</v>
      </c>
      <c r="I1553" s="4" t="s">
        <v>67</v>
      </c>
      <c r="J1553" s="4" t="s">
        <v>79</v>
      </c>
      <c r="K1553" s="4" t="s">
        <v>80</v>
      </c>
      <c r="L1553" s="4" t="s">
        <v>22</v>
      </c>
      <c r="M1553" s="4" t="s">
        <v>23</v>
      </c>
      <c r="N1553" s="4">
        <v>796.68</v>
      </c>
      <c r="O1553" s="4">
        <v>10</v>
      </c>
      <c r="P1553" s="4">
        <v>0.15</v>
      </c>
      <c r="Q1553" s="4">
        <v>179.66</v>
      </c>
    </row>
    <row r="1554" spans="1:17" s="4" customFormat="1" ht="12" x14ac:dyDescent="0.3">
      <c r="A1554" s="4">
        <v>1553</v>
      </c>
      <c r="B1554" s="4" t="s">
        <v>4691</v>
      </c>
      <c r="C1554" s="5">
        <v>45726</v>
      </c>
      <c r="D1554" s="5">
        <v>45730</v>
      </c>
      <c r="E1554" s="9">
        <f t="shared" si="24"/>
        <v>2025</v>
      </c>
      <c r="F1554" s="4" t="s">
        <v>39</v>
      </c>
      <c r="G1554" s="4" t="s">
        <v>4692</v>
      </c>
      <c r="H1554" s="4" t="s">
        <v>4693</v>
      </c>
      <c r="I1554" s="4" t="s">
        <v>67</v>
      </c>
      <c r="J1554" s="4" t="s">
        <v>21</v>
      </c>
      <c r="K1554" s="4" t="s">
        <v>26647</v>
      </c>
      <c r="L1554" s="4" t="s">
        <v>29</v>
      </c>
      <c r="M1554" s="4" t="s">
        <v>90</v>
      </c>
      <c r="N1554" s="4">
        <v>874.69</v>
      </c>
      <c r="O1554" s="4">
        <v>7</v>
      </c>
      <c r="P1554" s="4">
        <v>0.15</v>
      </c>
      <c r="Q1554" s="4">
        <v>124.34</v>
      </c>
    </row>
    <row r="1555" spans="1:17" s="4" customFormat="1" ht="12" x14ac:dyDescent="0.3">
      <c r="A1555" s="4">
        <v>1554</v>
      </c>
      <c r="B1555" s="4" t="s">
        <v>4694</v>
      </c>
      <c r="C1555" s="5">
        <v>45381</v>
      </c>
      <c r="D1555" s="5">
        <v>45388</v>
      </c>
      <c r="E1555" s="9">
        <f t="shared" si="24"/>
        <v>2024</v>
      </c>
      <c r="F1555" s="4" t="s">
        <v>25</v>
      </c>
      <c r="G1555" s="4" t="s">
        <v>4695</v>
      </c>
      <c r="H1555" s="4" t="s">
        <v>4696</v>
      </c>
      <c r="I1555" s="4" t="s">
        <v>28</v>
      </c>
      <c r="J1555" s="4" t="s">
        <v>47</v>
      </c>
      <c r="K1555" s="4" t="s">
        <v>47</v>
      </c>
      <c r="L1555" s="4" t="s">
        <v>22</v>
      </c>
      <c r="M1555" s="4" t="s">
        <v>23</v>
      </c>
      <c r="N1555" s="4">
        <v>827.59</v>
      </c>
      <c r="O1555" s="4">
        <v>2</v>
      </c>
      <c r="P1555" s="4">
        <v>0</v>
      </c>
      <c r="Q1555" s="4">
        <v>88.12</v>
      </c>
    </row>
    <row r="1556" spans="1:17" s="4" customFormat="1" ht="12" x14ac:dyDescent="0.3">
      <c r="A1556" s="4">
        <v>1555</v>
      </c>
      <c r="B1556" s="4" t="s">
        <v>4697</v>
      </c>
      <c r="C1556" s="5">
        <v>45782</v>
      </c>
      <c r="D1556" s="5">
        <v>45788</v>
      </c>
      <c r="E1556" s="9">
        <f t="shared" si="24"/>
        <v>2025</v>
      </c>
      <c r="F1556" s="4" t="s">
        <v>17</v>
      </c>
      <c r="G1556" s="4" t="s">
        <v>4698</v>
      </c>
      <c r="H1556" s="4" t="s">
        <v>4699</v>
      </c>
      <c r="I1556" s="4" t="s">
        <v>20</v>
      </c>
      <c r="J1556" s="4" t="s">
        <v>62</v>
      </c>
      <c r="K1556" s="4" t="s">
        <v>63</v>
      </c>
      <c r="L1556" s="4" t="s">
        <v>36</v>
      </c>
      <c r="M1556" s="4" t="s">
        <v>118</v>
      </c>
      <c r="N1556" s="4">
        <v>1450.37</v>
      </c>
      <c r="O1556" s="4">
        <v>8</v>
      </c>
      <c r="P1556" s="4">
        <v>0.1</v>
      </c>
      <c r="Q1556" s="4">
        <v>323.95</v>
      </c>
    </row>
    <row r="1557" spans="1:17" s="4" customFormat="1" ht="12" x14ac:dyDescent="0.3">
      <c r="A1557" s="4">
        <v>1556</v>
      </c>
      <c r="B1557" s="4" t="s">
        <v>4700</v>
      </c>
      <c r="C1557" s="5">
        <v>45828</v>
      </c>
      <c r="D1557" s="5">
        <v>45830</v>
      </c>
      <c r="E1557" s="9">
        <f t="shared" si="24"/>
        <v>2025</v>
      </c>
      <c r="F1557" s="4" t="s">
        <v>17</v>
      </c>
      <c r="G1557" s="4" t="s">
        <v>4701</v>
      </c>
      <c r="H1557" s="4" t="s">
        <v>4702</v>
      </c>
      <c r="I1557" s="4" t="s">
        <v>28</v>
      </c>
      <c r="J1557" s="4" t="s">
        <v>111</v>
      </c>
      <c r="K1557" s="4" t="s">
        <v>111</v>
      </c>
      <c r="L1557" s="4" t="s">
        <v>22</v>
      </c>
      <c r="M1557" s="4" t="s">
        <v>134</v>
      </c>
      <c r="N1557" s="4">
        <v>581.47</v>
      </c>
      <c r="O1557" s="4">
        <v>10</v>
      </c>
      <c r="P1557" s="4">
        <v>0.2</v>
      </c>
      <c r="Q1557" s="4">
        <v>44.09</v>
      </c>
    </row>
    <row r="1558" spans="1:17" s="4" customFormat="1" ht="12" x14ac:dyDescent="0.3">
      <c r="A1558" s="4">
        <v>1557</v>
      </c>
      <c r="B1558" s="4" t="s">
        <v>4703</v>
      </c>
      <c r="C1558" s="5">
        <v>45632</v>
      </c>
      <c r="D1558" s="5">
        <v>45638</v>
      </c>
      <c r="E1558" s="9">
        <f t="shared" si="24"/>
        <v>2024</v>
      </c>
      <c r="F1558" s="4" t="s">
        <v>39</v>
      </c>
      <c r="G1558" s="4" t="s">
        <v>4704</v>
      </c>
      <c r="H1558" s="4" t="s">
        <v>4705</v>
      </c>
      <c r="I1558" s="4" t="s">
        <v>28</v>
      </c>
      <c r="J1558" s="4" t="s">
        <v>42</v>
      </c>
      <c r="K1558" s="4" t="s">
        <v>43</v>
      </c>
      <c r="L1558" s="4" t="s">
        <v>29</v>
      </c>
      <c r="M1558" s="4" t="s">
        <v>30</v>
      </c>
      <c r="N1558" s="4">
        <v>76.459999999999994</v>
      </c>
      <c r="O1558" s="4">
        <v>2</v>
      </c>
      <c r="P1558" s="4">
        <v>0.1</v>
      </c>
      <c r="Q1558" s="4">
        <v>14.32</v>
      </c>
    </row>
    <row r="1559" spans="1:17" s="4" customFormat="1" ht="12" x14ac:dyDescent="0.3">
      <c r="A1559" s="4">
        <v>1558</v>
      </c>
      <c r="B1559" s="4" t="s">
        <v>4706</v>
      </c>
      <c r="C1559" s="5">
        <v>44606</v>
      </c>
      <c r="D1559" s="5">
        <v>44613</v>
      </c>
      <c r="E1559" s="9">
        <f t="shared" si="24"/>
        <v>2022</v>
      </c>
      <c r="F1559" s="4" t="s">
        <v>39</v>
      </c>
      <c r="G1559" s="4" t="s">
        <v>4707</v>
      </c>
      <c r="H1559" s="4" t="s">
        <v>4708</v>
      </c>
      <c r="I1559" s="4" t="s">
        <v>20</v>
      </c>
      <c r="J1559" s="4" t="s">
        <v>79</v>
      </c>
      <c r="K1559" s="4" t="s">
        <v>80</v>
      </c>
      <c r="L1559" s="4" t="s">
        <v>22</v>
      </c>
      <c r="M1559" s="4" t="s">
        <v>54</v>
      </c>
      <c r="N1559" s="4">
        <v>543.62</v>
      </c>
      <c r="O1559" s="4">
        <v>2</v>
      </c>
      <c r="P1559" s="4">
        <v>0</v>
      </c>
      <c r="Q1559" s="4">
        <v>71.349999999999994</v>
      </c>
    </row>
    <row r="1560" spans="1:17" s="4" customFormat="1" ht="12" x14ac:dyDescent="0.3">
      <c r="A1560" s="4">
        <v>1559</v>
      </c>
      <c r="B1560" s="4" t="s">
        <v>4709</v>
      </c>
      <c r="C1560" s="5">
        <v>44967</v>
      </c>
      <c r="D1560" s="5">
        <v>44974</v>
      </c>
      <c r="E1560" s="9">
        <f t="shared" si="24"/>
        <v>2023</v>
      </c>
      <c r="F1560" s="4" t="s">
        <v>39</v>
      </c>
      <c r="G1560" s="4" t="s">
        <v>4710</v>
      </c>
      <c r="H1560" s="4" t="s">
        <v>4711</v>
      </c>
      <c r="I1560" s="4" t="s">
        <v>28</v>
      </c>
      <c r="J1560" s="4" t="s">
        <v>34</v>
      </c>
      <c r="K1560" s="4" t="s">
        <v>35</v>
      </c>
      <c r="L1560" s="4" t="s">
        <v>36</v>
      </c>
      <c r="M1560" s="4" t="s">
        <v>71</v>
      </c>
      <c r="N1560" s="4">
        <v>1367.5</v>
      </c>
      <c r="O1560" s="4">
        <v>8</v>
      </c>
      <c r="P1560" s="4">
        <v>0.15</v>
      </c>
      <c r="Q1560" s="4">
        <v>5.46</v>
      </c>
    </row>
    <row r="1561" spans="1:17" s="4" customFormat="1" ht="12" x14ac:dyDescent="0.3">
      <c r="A1561" s="4">
        <v>1560</v>
      </c>
      <c r="B1561" s="4" t="s">
        <v>4712</v>
      </c>
      <c r="C1561" s="5">
        <v>45282</v>
      </c>
      <c r="D1561" s="5">
        <v>45286</v>
      </c>
      <c r="E1561" s="9">
        <f t="shared" si="24"/>
        <v>2023</v>
      </c>
      <c r="F1561" s="4" t="s">
        <v>39</v>
      </c>
      <c r="G1561" s="4" t="s">
        <v>4713</v>
      </c>
      <c r="H1561" s="4" t="s">
        <v>4714</v>
      </c>
      <c r="I1561" s="4" t="s">
        <v>28</v>
      </c>
      <c r="J1561" s="4" t="s">
        <v>145</v>
      </c>
      <c r="K1561" s="4" t="s">
        <v>80</v>
      </c>
      <c r="L1561" s="4" t="s">
        <v>22</v>
      </c>
      <c r="M1561" s="4" t="s">
        <v>134</v>
      </c>
      <c r="N1561" s="4">
        <v>714.42</v>
      </c>
      <c r="O1561" s="4">
        <v>3</v>
      </c>
      <c r="P1561" s="4">
        <v>0.15</v>
      </c>
      <c r="Q1561" s="4">
        <v>151.87</v>
      </c>
    </row>
    <row r="1562" spans="1:17" s="4" customFormat="1" ht="12" x14ac:dyDescent="0.3">
      <c r="A1562" s="4">
        <v>1561</v>
      </c>
      <c r="B1562" s="4" t="s">
        <v>4715</v>
      </c>
      <c r="C1562" s="5">
        <v>45280</v>
      </c>
      <c r="D1562" s="5">
        <v>45286</v>
      </c>
      <c r="E1562" s="9">
        <f t="shared" si="24"/>
        <v>2023</v>
      </c>
      <c r="F1562" s="4" t="s">
        <v>25</v>
      </c>
      <c r="G1562" s="4" t="s">
        <v>4716</v>
      </c>
      <c r="H1562" s="4" t="s">
        <v>4717</v>
      </c>
      <c r="I1562" s="4" t="s">
        <v>20</v>
      </c>
      <c r="J1562" s="4" t="s">
        <v>34</v>
      </c>
      <c r="K1562" s="4" t="s">
        <v>35</v>
      </c>
      <c r="L1562" s="4" t="s">
        <v>36</v>
      </c>
      <c r="M1562" s="4" t="s">
        <v>71</v>
      </c>
      <c r="N1562" s="4">
        <v>613.02</v>
      </c>
      <c r="O1562" s="4">
        <v>5</v>
      </c>
      <c r="P1562" s="4">
        <v>0.2</v>
      </c>
      <c r="Q1562" s="4">
        <v>9.42</v>
      </c>
    </row>
    <row r="1563" spans="1:17" s="4" customFormat="1" ht="12" x14ac:dyDescent="0.3">
      <c r="A1563" s="4">
        <v>1562</v>
      </c>
      <c r="B1563" s="4" t="s">
        <v>4718</v>
      </c>
      <c r="C1563" s="5">
        <v>45503</v>
      </c>
      <c r="D1563" s="5">
        <v>45510</v>
      </c>
      <c r="E1563" s="9">
        <f t="shared" si="24"/>
        <v>2024</v>
      </c>
      <c r="F1563" s="4" t="s">
        <v>25</v>
      </c>
      <c r="G1563" s="4" t="s">
        <v>4719</v>
      </c>
      <c r="H1563" s="4" t="s">
        <v>4720</v>
      </c>
      <c r="I1563" s="4" t="s">
        <v>20</v>
      </c>
      <c r="J1563" s="4" t="s">
        <v>42</v>
      </c>
      <c r="K1563" s="4" t="s">
        <v>43</v>
      </c>
      <c r="L1563" s="4" t="s">
        <v>22</v>
      </c>
      <c r="M1563" s="4" t="s">
        <v>75</v>
      </c>
      <c r="N1563" s="4">
        <v>948.16</v>
      </c>
      <c r="O1563" s="4">
        <v>10</v>
      </c>
      <c r="P1563" s="4">
        <v>0.1</v>
      </c>
      <c r="Q1563" s="4">
        <v>207.98</v>
      </c>
    </row>
    <row r="1564" spans="1:17" s="4" customFormat="1" ht="12" x14ac:dyDescent="0.3">
      <c r="A1564" s="4">
        <v>1563</v>
      </c>
      <c r="B1564" s="4" t="s">
        <v>4721</v>
      </c>
      <c r="C1564" s="5">
        <v>45223</v>
      </c>
      <c r="D1564" s="5">
        <v>45229</v>
      </c>
      <c r="E1564" s="9">
        <f t="shared" si="24"/>
        <v>2023</v>
      </c>
      <c r="F1564" s="4" t="s">
        <v>39</v>
      </c>
      <c r="G1564" s="4" t="s">
        <v>4722</v>
      </c>
      <c r="H1564" s="4" t="s">
        <v>4723</v>
      </c>
      <c r="I1564" s="4" t="s">
        <v>28</v>
      </c>
      <c r="J1564" s="4" t="s">
        <v>79</v>
      </c>
      <c r="K1564" s="4" t="s">
        <v>80</v>
      </c>
      <c r="L1564" s="4" t="s">
        <v>22</v>
      </c>
      <c r="M1564" s="4" t="s">
        <v>134</v>
      </c>
      <c r="N1564" s="4">
        <v>1013.12</v>
      </c>
      <c r="O1564" s="4">
        <v>9</v>
      </c>
      <c r="P1564" s="4">
        <v>0.15</v>
      </c>
      <c r="Q1564" s="4">
        <v>48.52</v>
      </c>
    </row>
    <row r="1565" spans="1:17" s="4" customFormat="1" ht="12" x14ac:dyDescent="0.3">
      <c r="A1565" s="4">
        <v>1564</v>
      </c>
      <c r="B1565" s="4" t="s">
        <v>4724</v>
      </c>
      <c r="C1565" s="5">
        <v>44923</v>
      </c>
      <c r="D1565" s="5">
        <v>44925</v>
      </c>
      <c r="E1565" s="9">
        <f t="shared" si="24"/>
        <v>2022</v>
      </c>
      <c r="F1565" s="4" t="s">
        <v>25</v>
      </c>
      <c r="G1565" s="4" t="s">
        <v>4725</v>
      </c>
      <c r="H1565" s="4" t="s">
        <v>4726</v>
      </c>
      <c r="I1565" s="4" t="s">
        <v>67</v>
      </c>
      <c r="J1565" s="4" t="s">
        <v>106</v>
      </c>
      <c r="K1565" s="4" t="s">
        <v>106</v>
      </c>
      <c r="L1565" s="4" t="s">
        <v>29</v>
      </c>
      <c r="M1565" s="4" t="s">
        <v>48</v>
      </c>
      <c r="N1565" s="4">
        <v>185.54</v>
      </c>
      <c r="O1565" s="4">
        <v>9</v>
      </c>
      <c r="P1565" s="4">
        <v>0.15</v>
      </c>
      <c r="Q1565" s="4">
        <v>41.46</v>
      </c>
    </row>
    <row r="1566" spans="1:17" s="4" customFormat="1" ht="12" x14ac:dyDescent="0.3">
      <c r="A1566" s="4">
        <v>1565</v>
      </c>
      <c r="B1566" s="4" t="s">
        <v>4727</v>
      </c>
      <c r="C1566" s="5">
        <v>44807</v>
      </c>
      <c r="D1566" s="5">
        <v>44810</v>
      </c>
      <c r="E1566" s="9">
        <f t="shared" si="24"/>
        <v>2022</v>
      </c>
      <c r="F1566" s="4" t="s">
        <v>25</v>
      </c>
      <c r="G1566" s="4" t="s">
        <v>4728</v>
      </c>
      <c r="H1566" s="4" t="s">
        <v>4729</v>
      </c>
      <c r="I1566" s="4" t="s">
        <v>67</v>
      </c>
      <c r="J1566" s="4" t="s">
        <v>42</v>
      </c>
      <c r="K1566" s="4" t="s">
        <v>43</v>
      </c>
      <c r="L1566" s="4" t="s">
        <v>36</v>
      </c>
      <c r="M1566" s="4" t="s">
        <v>37</v>
      </c>
      <c r="N1566" s="4">
        <v>337.44</v>
      </c>
      <c r="O1566" s="4">
        <v>5</v>
      </c>
      <c r="P1566" s="4">
        <v>0</v>
      </c>
      <c r="Q1566" s="4">
        <v>55.03</v>
      </c>
    </row>
    <row r="1567" spans="1:17" s="4" customFormat="1" ht="12" x14ac:dyDescent="0.3">
      <c r="A1567" s="4">
        <v>1566</v>
      </c>
      <c r="B1567" s="4" t="s">
        <v>4730</v>
      </c>
      <c r="C1567" s="5">
        <v>44482</v>
      </c>
      <c r="D1567" s="5">
        <v>44485</v>
      </c>
      <c r="E1567" s="9">
        <f t="shared" si="24"/>
        <v>2021</v>
      </c>
      <c r="F1567" s="4" t="s">
        <v>59</v>
      </c>
      <c r="G1567" s="4" t="s">
        <v>4731</v>
      </c>
      <c r="H1567" s="4" t="s">
        <v>4732</v>
      </c>
      <c r="I1567" s="4" t="s">
        <v>28</v>
      </c>
      <c r="J1567" s="4" t="s">
        <v>106</v>
      </c>
      <c r="K1567" s="4" t="s">
        <v>106</v>
      </c>
      <c r="L1567" s="4" t="s">
        <v>36</v>
      </c>
      <c r="M1567" s="4" t="s">
        <v>37</v>
      </c>
      <c r="N1567" s="4">
        <v>633.88</v>
      </c>
      <c r="O1567" s="4">
        <v>1</v>
      </c>
      <c r="P1567" s="4">
        <v>0.1</v>
      </c>
      <c r="Q1567" s="4">
        <v>156.58000000000001</v>
      </c>
    </row>
    <row r="1568" spans="1:17" s="4" customFormat="1" ht="12" x14ac:dyDescent="0.3">
      <c r="A1568" s="4">
        <v>1567</v>
      </c>
      <c r="B1568" s="4" t="s">
        <v>4733</v>
      </c>
      <c r="C1568" s="5">
        <v>45542</v>
      </c>
      <c r="D1568" s="5">
        <v>45549</v>
      </c>
      <c r="E1568" s="9">
        <f t="shared" si="24"/>
        <v>2024</v>
      </c>
      <c r="F1568" s="4" t="s">
        <v>39</v>
      </c>
      <c r="G1568" s="4" t="s">
        <v>4734</v>
      </c>
      <c r="H1568" s="4" t="s">
        <v>4735</v>
      </c>
      <c r="I1568" s="4" t="s">
        <v>67</v>
      </c>
      <c r="J1568" s="4" t="s">
        <v>106</v>
      </c>
      <c r="K1568" s="4" t="s">
        <v>106</v>
      </c>
      <c r="L1568" s="4" t="s">
        <v>29</v>
      </c>
      <c r="M1568" s="4" t="s">
        <v>48</v>
      </c>
      <c r="N1568" s="4">
        <v>1326.69</v>
      </c>
      <c r="O1568" s="4">
        <v>9</v>
      </c>
      <c r="P1568" s="4">
        <v>0.1</v>
      </c>
      <c r="Q1568" s="4">
        <v>119.68</v>
      </c>
    </row>
    <row r="1569" spans="1:17" s="4" customFormat="1" ht="12" x14ac:dyDescent="0.3">
      <c r="A1569" s="4">
        <v>1568</v>
      </c>
      <c r="B1569" s="4" t="s">
        <v>4736</v>
      </c>
      <c r="C1569" s="5">
        <v>45361</v>
      </c>
      <c r="D1569" s="5">
        <v>45364</v>
      </c>
      <c r="E1569" s="9">
        <f t="shared" si="24"/>
        <v>2024</v>
      </c>
      <c r="F1569" s="4" t="s">
        <v>17</v>
      </c>
      <c r="G1569" s="4" t="s">
        <v>4737</v>
      </c>
      <c r="H1569" s="4" t="s">
        <v>4738</v>
      </c>
      <c r="I1569" s="4" t="s">
        <v>20</v>
      </c>
      <c r="J1569" s="4" t="s">
        <v>62</v>
      </c>
      <c r="K1569" s="4" t="s">
        <v>63</v>
      </c>
      <c r="L1569" s="4" t="s">
        <v>29</v>
      </c>
      <c r="M1569" s="4" t="s">
        <v>48</v>
      </c>
      <c r="N1569" s="4">
        <v>816.89</v>
      </c>
      <c r="O1569" s="4">
        <v>10</v>
      </c>
      <c r="P1569" s="4">
        <v>0</v>
      </c>
      <c r="Q1569" s="4">
        <v>79.069999999999993</v>
      </c>
    </row>
    <row r="1570" spans="1:17" s="4" customFormat="1" ht="12" x14ac:dyDescent="0.3">
      <c r="A1570" s="4">
        <v>1569</v>
      </c>
      <c r="B1570" s="4" t="s">
        <v>4739</v>
      </c>
      <c r="C1570" s="5">
        <v>44754</v>
      </c>
      <c r="D1570" s="5">
        <v>44759</v>
      </c>
      <c r="E1570" s="9">
        <f t="shared" si="24"/>
        <v>2022</v>
      </c>
      <c r="F1570" s="4" t="s">
        <v>39</v>
      </c>
      <c r="G1570" s="4" t="s">
        <v>4740</v>
      </c>
      <c r="H1570" s="4" t="s">
        <v>4741</v>
      </c>
      <c r="I1570" s="4" t="s">
        <v>20</v>
      </c>
      <c r="J1570" s="4" t="s">
        <v>47</v>
      </c>
      <c r="K1570" s="4" t="s">
        <v>47</v>
      </c>
      <c r="L1570" s="4" t="s">
        <v>36</v>
      </c>
      <c r="M1570" s="4" t="s">
        <v>37</v>
      </c>
      <c r="N1570" s="4">
        <v>663.32</v>
      </c>
      <c r="O1570" s="4">
        <v>9</v>
      </c>
      <c r="P1570" s="4">
        <v>0.15</v>
      </c>
      <c r="Q1570" s="4">
        <v>6.44</v>
      </c>
    </row>
    <row r="1571" spans="1:17" s="4" customFormat="1" ht="12" x14ac:dyDescent="0.3">
      <c r="A1571" s="4">
        <v>1570</v>
      </c>
      <c r="B1571" s="4" t="s">
        <v>4742</v>
      </c>
      <c r="C1571" s="5">
        <v>45078</v>
      </c>
      <c r="D1571" s="5">
        <v>45084</v>
      </c>
      <c r="E1571" s="9">
        <f t="shared" si="24"/>
        <v>2023</v>
      </c>
      <c r="F1571" s="4" t="s">
        <v>17</v>
      </c>
      <c r="G1571" s="4" t="s">
        <v>4743</v>
      </c>
      <c r="H1571" s="4" t="s">
        <v>4744</v>
      </c>
      <c r="I1571" s="4" t="s">
        <v>67</v>
      </c>
      <c r="J1571" s="4" t="s">
        <v>47</v>
      </c>
      <c r="K1571" s="4" t="s">
        <v>47</v>
      </c>
      <c r="L1571" s="4" t="s">
        <v>36</v>
      </c>
      <c r="M1571" s="4" t="s">
        <v>118</v>
      </c>
      <c r="N1571" s="4">
        <v>933.88</v>
      </c>
      <c r="O1571" s="4">
        <v>6</v>
      </c>
      <c r="P1571" s="4">
        <v>0.1</v>
      </c>
      <c r="Q1571" s="4">
        <v>168.88</v>
      </c>
    </row>
    <row r="1572" spans="1:17" s="4" customFormat="1" ht="12" x14ac:dyDescent="0.3">
      <c r="A1572" s="4">
        <v>1571</v>
      </c>
      <c r="B1572" s="4" t="s">
        <v>4745</v>
      </c>
      <c r="C1572" s="5">
        <v>45232</v>
      </c>
      <c r="D1572" s="5">
        <v>45235</v>
      </c>
      <c r="E1572" s="9">
        <f t="shared" si="24"/>
        <v>2023</v>
      </c>
      <c r="F1572" s="4" t="s">
        <v>59</v>
      </c>
      <c r="G1572" s="4" t="s">
        <v>4746</v>
      </c>
      <c r="H1572" s="4" t="s">
        <v>4747</v>
      </c>
      <c r="I1572" s="4" t="s">
        <v>20</v>
      </c>
      <c r="J1572" s="4" t="s">
        <v>52</v>
      </c>
      <c r="K1572" s="4" t="s">
        <v>53</v>
      </c>
      <c r="L1572" s="4" t="s">
        <v>22</v>
      </c>
      <c r="M1572" s="4" t="s">
        <v>134</v>
      </c>
      <c r="N1572" s="4">
        <v>298.35000000000002</v>
      </c>
      <c r="O1572" s="4">
        <v>8</v>
      </c>
      <c r="P1572" s="4">
        <v>0.1</v>
      </c>
      <c r="Q1572" s="4">
        <v>13.53</v>
      </c>
    </row>
    <row r="1573" spans="1:17" s="4" customFormat="1" ht="12" x14ac:dyDescent="0.3">
      <c r="A1573" s="4">
        <v>1572</v>
      </c>
      <c r="B1573" s="4" t="s">
        <v>4748</v>
      </c>
      <c r="C1573" s="5">
        <v>45094</v>
      </c>
      <c r="D1573" s="5">
        <v>45100</v>
      </c>
      <c r="E1573" s="9">
        <f t="shared" si="24"/>
        <v>2023</v>
      </c>
      <c r="F1573" s="4" t="s">
        <v>25</v>
      </c>
      <c r="G1573" s="4" t="s">
        <v>4749</v>
      </c>
      <c r="H1573" s="4" t="s">
        <v>4750</v>
      </c>
      <c r="I1573" s="4" t="s">
        <v>67</v>
      </c>
      <c r="J1573" s="4" t="s">
        <v>34</v>
      </c>
      <c r="K1573" s="4" t="s">
        <v>35</v>
      </c>
      <c r="L1573" s="4" t="s">
        <v>36</v>
      </c>
      <c r="M1573" s="4" t="s">
        <v>71</v>
      </c>
      <c r="N1573" s="4">
        <v>1385.29</v>
      </c>
      <c r="O1573" s="4">
        <v>1</v>
      </c>
      <c r="P1573" s="4">
        <v>0.2</v>
      </c>
      <c r="Q1573" s="4">
        <v>251.43</v>
      </c>
    </row>
    <row r="1574" spans="1:17" s="4" customFormat="1" ht="12" x14ac:dyDescent="0.3">
      <c r="A1574" s="4">
        <v>1573</v>
      </c>
      <c r="B1574" s="4" t="s">
        <v>4751</v>
      </c>
      <c r="C1574" s="5">
        <v>44520</v>
      </c>
      <c r="D1574" s="5">
        <v>44525</v>
      </c>
      <c r="E1574" s="9">
        <f t="shared" si="24"/>
        <v>2021</v>
      </c>
      <c r="F1574" s="4" t="s">
        <v>17</v>
      </c>
      <c r="G1574" s="4" t="s">
        <v>4752</v>
      </c>
      <c r="H1574" s="4" t="s">
        <v>4753</v>
      </c>
      <c r="I1574" s="4" t="s">
        <v>67</v>
      </c>
      <c r="J1574" s="4" t="s">
        <v>42</v>
      </c>
      <c r="K1574" s="4" t="s">
        <v>43</v>
      </c>
      <c r="L1574" s="4" t="s">
        <v>36</v>
      </c>
      <c r="M1574" s="4" t="s">
        <v>118</v>
      </c>
      <c r="N1574" s="4">
        <v>670.1</v>
      </c>
      <c r="O1574" s="4">
        <v>3</v>
      </c>
      <c r="P1574" s="4">
        <v>0</v>
      </c>
      <c r="Q1574" s="4">
        <v>195.02</v>
      </c>
    </row>
    <row r="1575" spans="1:17" s="4" customFormat="1" ht="12" x14ac:dyDescent="0.3">
      <c r="A1575" s="4">
        <v>1574</v>
      </c>
      <c r="B1575" s="4" t="s">
        <v>4754</v>
      </c>
      <c r="C1575" s="5">
        <v>44933</v>
      </c>
      <c r="D1575" s="5">
        <v>44935</v>
      </c>
      <c r="E1575" s="9">
        <f t="shared" si="24"/>
        <v>2023</v>
      </c>
      <c r="F1575" s="4" t="s">
        <v>39</v>
      </c>
      <c r="G1575" s="4" t="s">
        <v>4755</v>
      </c>
      <c r="H1575" s="4" t="s">
        <v>4756</v>
      </c>
      <c r="I1575" s="4" t="s">
        <v>67</v>
      </c>
      <c r="J1575" s="4" t="s">
        <v>111</v>
      </c>
      <c r="K1575" s="4" t="s">
        <v>111</v>
      </c>
      <c r="L1575" s="4" t="s">
        <v>22</v>
      </c>
      <c r="M1575" s="4" t="s">
        <v>54</v>
      </c>
      <c r="N1575" s="4">
        <v>36.36</v>
      </c>
      <c r="O1575" s="4">
        <v>8</v>
      </c>
      <c r="P1575" s="4">
        <v>0.15</v>
      </c>
      <c r="Q1575" s="4">
        <v>3.12</v>
      </c>
    </row>
    <row r="1576" spans="1:17" s="4" customFormat="1" ht="12" x14ac:dyDescent="0.3">
      <c r="A1576" s="4">
        <v>1575</v>
      </c>
      <c r="B1576" s="4" t="s">
        <v>4757</v>
      </c>
      <c r="C1576" s="5">
        <v>45302</v>
      </c>
      <c r="D1576" s="5">
        <v>45303</v>
      </c>
      <c r="E1576" s="9">
        <f t="shared" si="24"/>
        <v>2024</v>
      </c>
      <c r="F1576" s="4" t="s">
        <v>59</v>
      </c>
      <c r="G1576" s="4" t="s">
        <v>4758</v>
      </c>
      <c r="H1576" s="4" t="s">
        <v>4759</v>
      </c>
      <c r="I1576" s="4" t="s">
        <v>28</v>
      </c>
      <c r="J1576" s="4" t="s">
        <v>47</v>
      </c>
      <c r="K1576" s="4" t="s">
        <v>47</v>
      </c>
      <c r="L1576" s="4" t="s">
        <v>36</v>
      </c>
      <c r="M1576" s="4" t="s">
        <v>138</v>
      </c>
      <c r="N1576" s="4">
        <v>1418.71</v>
      </c>
      <c r="O1576" s="4">
        <v>1</v>
      </c>
      <c r="P1576" s="4">
        <v>0.2</v>
      </c>
      <c r="Q1576" s="4">
        <v>156.41</v>
      </c>
    </row>
    <row r="1577" spans="1:17" s="4" customFormat="1" ht="12" x14ac:dyDescent="0.3">
      <c r="A1577" s="4">
        <v>1576</v>
      </c>
      <c r="B1577" s="4" t="s">
        <v>4760</v>
      </c>
      <c r="C1577" s="5">
        <v>44823</v>
      </c>
      <c r="D1577" s="5">
        <v>44825</v>
      </c>
      <c r="E1577" s="9">
        <f t="shared" si="24"/>
        <v>2022</v>
      </c>
      <c r="F1577" s="4" t="s">
        <v>59</v>
      </c>
      <c r="G1577" s="4" t="s">
        <v>4761</v>
      </c>
      <c r="H1577" s="4" t="s">
        <v>4762</v>
      </c>
      <c r="I1577" s="4" t="s">
        <v>67</v>
      </c>
      <c r="J1577" s="4" t="s">
        <v>62</v>
      </c>
      <c r="K1577" s="4" t="s">
        <v>63</v>
      </c>
      <c r="L1577" s="4" t="s">
        <v>22</v>
      </c>
      <c r="M1577" s="4" t="s">
        <v>54</v>
      </c>
      <c r="N1577" s="4">
        <v>1062.3399999999999</v>
      </c>
      <c r="O1577" s="4">
        <v>7</v>
      </c>
      <c r="P1577" s="4">
        <v>0.15</v>
      </c>
      <c r="Q1577" s="4">
        <v>-15.3</v>
      </c>
    </row>
    <row r="1578" spans="1:17" s="4" customFormat="1" ht="12" x14ac:dyDescent="0.3">
      <c r="A1578" s="4">
        <v>1577</v>
      </c>
      <c r="B1578" s="4" t="s">
        <v>4763</v>
      </c>
      <c r="C1578" s="5">
        <v>44830</v>
      </c>
      <c r="D1578" s="5">
        <v>44831</v>
      </c>
      <c r="E1578" s="9">
        <f t="shared" si="24"/>
        <v>2022</v>
      </c>
      <c r="F1578" s="4" t="s">
        <v>39</v>
      </c>
      <c r="G1578" s="4" t="s">
        <v>4764</v>
      </c>
      <c r="H1578" s="4" t="s">
        <v>4765</v>
      </c>
      <c r="I1578" s="4" t="s">
        <v>67</v>
      </c>
      <c r="J1578" s="4" t="s">
        <v>42</v>
      </c>
      <c r="K1578" s="4" t="s">
        <v>43</v>
      </c>
      <c r="L1578" s="4" t="s">
        <v>29</v>
      </c>
      <c r="M1578" s="4" t="s">
        <v>48</v>
      </c>
      <c r="N1578" s="4">
        <v>529.16999999999996</v>
      </c>
      <c r="O1578" s="4">
        <v>6</v>
      </c>
      <c r="P1578" s="4">
        <v>0.15</v>
      </c>
      <c r="Q1578" s="4">
        <v>-0.25</v>
      </c>
    </row>
    <row r="1579" spans="1:17" s="4" customFormat="1" ht="12" x14ac:dyDescent="0.3">
      <c r="A1579" s="4">
        <v>1578</v>
      </c>
      <c r="B1579" s="4" t="s">
        <v>4766</v>
      </c>
      <c r="C1579" s="5">
        <v>45507</v>
      </c>
      <c r="D1579" s="5">
        <v>45513</v>
      </c>
      <c r="E1579" s="9">
        <f t="shared" si="24"/>
        <v>2024</v>
      </c>
      <c r="F1579" s="4" t="s">
        <v>59</v>
      </c>
      <c r="G1579" s="4" t="s">
        <v>4767</v>
      </c>
      <c r="H1579" s="4" t="s">
        <v>4768</v>
      </c>
      <c r="I1579" s="4" t="s">
        <v>20</v>
      </c>
      <c r="J1579" s="4" t="s">
        <v>62</v>
      </c>
      <c r="K1579" s="4" t="s">
        <v>63</v>
      </c>
      <c r="L1579" s="4" t="s">
        <v>22</v>
      </c>
      <c r="M1579" s="4" t="s">
        <v>54</v>
      </c>
      <c r="N1579" s="4">
        <v>1341.32</v>
      </c>
      <c r="O1579" s="4">
        <v>3</v>
      </c>
      <c r="P1579" s="4">
        <v>0.2</v>
      </c>
      <c r="Q1579" s="4">
        <v>172.96</v>
      </c>
    </row>
    <row r="1580" spans="1:17" s="4" customFormat="1" ht="12" x14ac:dyDescent="0.3">
      <c r="A1580" s="4">
        <v>1579</v>
      </c>
      <c r="B1580" s="4" t="s">
        <v>4769</v>
      </c>
      <c r="C1580" s="5">
        <v>45372</v>
      </c>
      <c r="D1580" s="5">
        <v>45378</v>
      </c>
      <c r="E1580" s="9">
        <f t="shared" si="24"/>
        <v>2024</v>
      </c>
      <c r="F1580" s="4" t="s">
        <v>17</v>
      </c>
      <c r="G1580" s="4" t="s">
        <v>4770</v>
      </c>
      <c r="H1580" s="4" t="s">
        <v>4771</v>
      </c>
      <c r="I1580" s="4" t="s">
        <v>20</v>
      </c>
      <c r="J1580" s="4" t="s">
        <v>47</v>
      </c>
      <c r="K1580" s="4" t="s">
        <v>47</v>
      </c>
      <c r="L1580" s="4" t="s">
        <v>36</v>
      </c>
      <c r="M1580" s="4" t="s">
        <v>37</v>
      </c>
      <c r="N1580" s="4">
        <v>450.32</v>
      </c>
      <c r="O1580" s="4">
        <v>7</v>
      </c>
      <c r="P1580" s="4">
        <v>0.2</v>
      </c>
      <c r="Q1580" s="4">
        <v>7.97</v>
      </c>
    </row>
    <row r="1581" spans="1:17" s="4" customFormat="1" ht="12" x14ac:dyDescent="0.3">
      <c r="A1581" s="4">
        <v>1580</v>
      </c>
      <c r="B1581" s="4" t="s">
        <v>4772</v>
      </c>
      <c r="C1581" s="5">
        <v>45462</v>
      </c>
      <c r="D1581" s="5">
        <v>45464</v>
      </c>
      <c r="E1581" s="9">
        <f t="shared" si="24"/>
        <v>2024</v>
      </c>
      <c r="F1581" s="4" t="s">
        <v>25</v>
      </c>
      <c r="G1581" s="4" t="s">
        <v>4773</v>
      </c>
      <c r="H1581" s="4" t="s">
        <v>4774</v>
      </c>
      <c r="I1581" s="4" t="s">
        <v>20</v>
      </c>
      <c r="J1581" s="4" t="s">
        <v>47</v>
      </c>
      <c r="K1581" s="4" t="s">
        <v>47</v>
      </c>
      <c r="L1581" s="4" t="s">
        <v>29</v>
      </c>
      <c r="M1581" s="4" t="s">
        <v>107</v>
      </c>
      <c r="N1581" s="4">
        <v>512.78</v>
      </c>
      <c r="O1581" s="4">
        <v>6</v>
      </c>
      <c r="P1581" s="4">
        <v>0</v>
      </c>
      <c r="Q1581" s="4">
        <v>140.97999999999999</v>
      </c>
    </row>
    <row r="1582" spans="1:17" s="4" customFormat="1" ht="12" x14ac:dyDescent="0.3">
      <c r="A1582" s="4">
        <v>1581</v>
      </c>
      <c r="B1582" s="4" t="s">
        <v>4775</v>
      </c>
      <c r="C1582" s="5">
        <v>44467</v>
      </c>
      <c r="D1582" s="5">
        <v>44468</v>
      </c>
      <c r="E1582" s="9">
        <f t="shared" si="24"/>
        <v>2021</v>
      </c>
      <c r="F1582" s="4" t="s">
        <v>59</v>
      </c>
      <c r="G1582" s="4" t="s">
        <v>4776</v>
      </c>
      <c r="H1582" s="4" t="s">
        <v>4777</v>
      </c>
      <c r="I1582" s="4" t="s">
        <v>28</v>
      </c>
      <c r="J1582" s="4" t="s">
        <v>21</v>
      </c>
      <c r="K1582" s="4" t="s">
        <v>26647</v>
      </c>
      <c r="L1582" s="4" t="s">
        <v>36</v>
      </c>
      <c r="M1582" s="4" t="s">
        <v>118</v>
      </c>
      <c r="N1582" s="4">
        <v>1027.3800000000001</v>
      </c>
      <c r="O1582" s="4">
        <v>6</v>
      </c>
      <c r="P1582" s="4">
        <v>0</v>
      </c>
      <c r="Q1582" s="4">
        <v>18.27</v>
      </c>
    </row>
    <row r="1583" spans="1:17" s="4" customFormat="1" ht="12" x14ac:dyDescent="0.3">
      <c r="A1583" s="4">
        <v>1582</v>
      </c>
      <c r="B1583" s="4" t="s">
        <v>4778</v>
      </c>
      <c r="C1583" s="5">
        <v>44809</v>
      </c>
      <c r="D1583" s="5">
        <v>44815</v>
      </c>
      <c r="E1583" s="9">
        <f t="shared" si="24"/>
        <v>2022</v>
      </c>
      <c r="F1583" s="4" t="s">
        <v>59</v>
      </c>
      <c r="G1583" s="4" t="s">
        <v>4779</v>
      </c>
      <c r="H1583" s="4" t="s">
        <v>4780</v>
      </c>
      <c r="I1583" s="4" t="s">
        <v>20</v>
      </c>
      <c r="J1583" s="4" t="s">
        <v>47</v>
      </c>
      <c r="K1583" s="4" t="s">
        <v>47</v>
      </c>
      <c r="L1583" s="4" t="s">
        <v>29</v>
      </c>
      <c r="M1583" s="4" t="s">
        <v>30</v>
      </c>
      <c r="N1583" s="4">
        <v>277.73</v>
      </c>
      <c r="O1583" s="4">
        <v>10</v>
      </c>
      <c r="P1583" s="4">
        <v>0.2</v>
      </c>
      <c r="Q1583" s="4">
        <v>54.92</v>
      </c>
    </row>
    <row r="1584" spans="1:17" s="4" customFormat="1" ht="12" x14ac:dyDescent="0.3">
      <c r="A1584" s="4">
        <v>1583</v>
      </c>
      <c r="B1584" s="4" t="s">
        <v>4781</v>
      </c>
      <c r="C1584" s="5">
        <v>45612</v>
      </c>
      <c r="D1584" s="5">
        <v>45615</v>
      </c>
      <c r="E1584" s="9">
        <f t="shared" si="24"/>
        <v>2024</v>
      </c>
      <c r="F1584" s="4" t="s">
        <v>17</v>
      </c>
      <c r="G1584" s="4" t="s">
        <v>4782</v>
      </c>
      <c r="H1584" s="4" t="s">
        <v>4783</v>
      </c>
      <c r="I1584" s="4" t="s">
        <v>20</v>
      </c>
      <c r="J1584" s="4" t="s">
        <v>111</v>
      </c>
      <c r="K1584" s="4" t="s">
        <v>111</v>
      </c>
      <c r="L1584" s="4" t="s">
        <v>22</v>
      </c>
      <c r="M1584" s="4" t="s">
        <v>54</v>
      </c>
      <c r="N1584" s="4">
        <v>789.97</v>
      </c>
      <c r="O1584" s="4">
        <v>4</v>
      </c>
      <c r="P1584" s="4">
        <v>0</v>
      </c>
      <c r="Q1584" s="4">
        <v>15.41</v>
      </c>
    </row>
    <row r="1585" spans="1:17" s="4" customFormat="1" ht="12" x14ac:dyDescent="0.3">
      <c r="A1585" s="4">
        <v>1584</v>
      </c>
      <c r="B1585" s="4" t="s">
        <v>4784</v>
      </c>
      <c r="C1585" s="5">
        <v>45089</v>
      </c>
      <c r="D1585" s="5">
        <v>45093</v>
      </c>
      <c r="E1585" s="9">
        <f t="shared" si="24"/>
        <v>2023</v>
      </c>
      <c r="F1585" s="4" t="s">
        <v>39</v>
      </c>
      <c r="G1585" s="4" t="s">
        <v>4785</v>
      </c>
      <c r="H1585" s="4" t="s">
        <v>4786</v>
      </c>
      <c r="I1585" s="4" t="s">
        <v>20</v>
      </c>
      <c r="J1585" s="4" t="s">
        <v>34</v>
      </c>
      <c r="K1585" s="4" t="s">
        <v>35</v>
      </c>
      <c r="L1585" s="4" t="s">
        <v>36</v>
      </c>
      <c r="M1585" s="4" t="s">
        <v>118</v>
      </c>
      <c r="N1585" s="4">
        <v>20.65</v>
      </c>
      <c r="O1585" s="4">
        <v>8</v>
      </c>
      <c r="P1585" s="4">
        <v>0.2</v>
      </c>
      <c r="Q1585" s="4">
        <v>0.81</v>
      </c>
    </row>
    <row r="1586" spans="1:17" s="4" customFormat="1" ht="12" x14ac:dyDescent="0.3">
      <c r="A1586" s="4">
        <v>1585</v>
      </c>
      <c r="B1586" s="4" t="s">
        <v>4787</v>
      </c>
      <c r="C1586" s="5">
        <v>45354</v>
      </c>
      <c r="D1586" s="5">
        <v>45359</v>
      </c>
      <c r="E1586" s="9">
        <f t="shared" si="24"/>
        <v>2024</v>
      </c>
      <c r="F1586" s="4" t="s">
        <v>59</v>
      </c>
      <c r="G1586" s="4" t="s">
        <v>4788</v>
      </c>
      <c r="H1586" s="4" t="s">
        <v>4789</v>
      </c>
      <c r="I1586" s="4" t="s">
        <v>67</v>
      </c>
      <c r="J1586" s="4" t="s">
        <v>42</v>
      </c>
      <c r="K1586" s="4" t="s">
        <v>43</v>
      </c>
      <c r="L1586" s="4" t="s">
        <v>22</v>
      </c>
      <c r="M1586" s="4" t="s">
        <v>23</v>
      </c>
      <c r="N1586" s="4">
        <v>556.96</v>
      </c>
      <c r="O1586" s="4">
        <v>2</v>
      </c>
      <c r="P1586" s="4">
        <v>0.1</v>
      </c>
      <c r="Q1586" s="4">
        <v>6.05</v>
      </c>
    </row>
    <row r="1587" spans="1:17" s="4" customFormat="1" ht="12" x14ac:dyDescent="0.3">
      <c r="A1587" s="4">
        <v>1586</v>
      </c>
      <c r="B1587" s="4" t="s">
        <v>4790</v>
      </c>
      <c r="C1587" s="5">
        <v>44632</v>
      </c>
      <c r="D1587" s="5">
        <v>44634</v>
      </c>
      <c r="E1587" s="9">
        <f t="shared" si="24"/>
        <v>2022</v>
      </c>
      <c r="F1587" s="4" t="s">
        <v>25</v>
      </c>
      <c r="G1587" s="4" t="s">
        <v>4791</v>
      </c>
      <c r="H1587" s="4" t="s">
        <v>4792</v>
      </c>
      <c r="I1587" s="4" t="s">
        <v>67</v>
      </c>
      <c r="J1587" s="4" t="s">
        <v>42</v>
      </c>
      <c r="K1587" s="4" t="s">
        <v>43</v>
      </c>
      <c r="L1587" s="4" t="s">
        <v>22</v>
      </c>
      <c r="M1587" s="4" t="s">
        <v>75</v>
      </c>
      <c r="N1587" s="4">
        <v>934.29</v>
      </c>
      <c r="O1587" s="4">
        <v>6</v>
      </c>
      <c r="P1587" s="4">
        <v>0.15</v>
      </c>
      <c r="Q1587" s="4">
        <v>24.79</v>
      </c>
    </row>
    <row r="1588" spans="1:17" s="4" customFormat="1" ht="12" x14ac:dyDescent="0.3">
      <c r="A1588" s="4">
        <v>1587</v>
      </c>
      <c r="B1588" s="4" t="s">
        <v>4793</v>
      </c>
      <c r="C1588" s="5">
        <v>44550</v>
      </c>
      <c r="D1588" s="5">
        <v>44557</v>
      </c>
      <c r="E1588" s="9">
        <f t="shared" si="24"/>
        <v>2021</v>
      </c>
      <c r="F1588" s="4" t="s">
        <v>39</v>
      </c>
      <c r="G1588" s="4" t="s">
        <v>4794</v>
      </c>
      <c r="H1588" s="4" t="s">
        <v>4795</v>
      </c>
      <c r="I1588" s="4" t="s">
        <v>28</v>
      </c>
      <c r="J1588" s="4" t="s">
        <v>106</v>
      </c>
      <c r="K1588" s="4" t="s">
        <v>106</v>
      </c>
      <c r="L1588" s="4" t="s">
        <v>22</v>
      </c>
      <c r="M1588" s="4" t="s">
        <v>134</v>
      </c>
      <c r="N1588" s="4">
        <v>412.38</v>
      </c>
      <c r="O1588" s="4">
        <v>6</v>
      </c>
      <c r="P1588" s="4">
        <v>0.2</v>
      </c>
      <c r="Q1588" s="4">
        <v>53.8</v>
      </c>
    </row>
    <row r="1589" spans="1:17" s="4" customFormat="1" ht="12" x14ac:dyDescent="0.3">
      <c r="A1589" s="4">
        <v>1588</v>
      </c>
      <c r="B1589" s="4" t="s">
        <v>4796</v>
      </c>
      <c r="C1589" s="5">
        <v>44914</v>
      </c>
      <c r="D1589" s="5">
        <v>44918</v>
      </c>
      <c r="E1589" s="9">
        <f t="shared" si="24"/>
        <v>2022</v>
      </c>
      <c r="F1589" s="4" t="s">
        <v>25</v>
      </c>
      <c r="G1589" s="4" t="s">
        <v>4797</v>
      </c>
      <c r="H1589" s="4" t="s">
        <v>4798</v>
      </c>
      <c r="I1589" s="4" t="s">
        <v>20</v>
      </c>
      <c r="J1589" s="4" t="s">
        <v>47</v>
      </c>
      <c r="K1589" s="4" t="s">
        <v>47</v>
      </c>
      <c r="L1589" s="4" t="s">
        <v>36</v>
      </c>
      <c r="M1589" s="4" t="s">
        <v>37</v>
      </c>
      <c r="N1589" s="4">
        <v>357.24</v>
      </c>
      <c r="O1589" s="4">
        <v>1</v>
      </c>
      <c r="P1589" s="4">
        <v>0.2</v>
      </c>
      <c r="Q1589" s="4">
        <v>-6.85</v>
      </c>
    </row>
    <row r="1590" spans="1:17" s="4" customFormat="1" ht="12" x14ac:dyDescent="0.3">
      <c r="A1590" s="4">
        <v>1589</v>
      </c>
      <c r="B1590" s="4" t="s">
        <v>4799</v>
      </c>
      <c r="C1590" s="5">
        <v>45361</v>
      </c>
      <c r="D1590" s="5">
        <v>45366</v>
      </c>
      <c r="E1590" s="9">
        <f t="shared" si="24"/>
        <v>2024</v>
      </c>
      <c r="F1590" s="4" t="s">
        <v>17</v>
      </c>
      <c r="G1590" s="4" t="s">
        <v>4800</v>
      </c>
      <c r="H1590" s="4" t="s">
        <v>4801</v>
      </c>
      <c r="I1590" s="4" t="s">
        <v>20</v>
      </c>
      <c r="J1590" s="4" t="s">
        <v>111</v>
      </c>
      <c r="K1590" s="4" t="s">
        <v>111</v>
      </c>
      <c r="L1590" s="4" t="s">
        <v>22</v>
      </c>
      <c r="M1590" s="4" t="s">
        <v>75</v>
      </c>
      <c r="N1590" s="4">
        <v>952.87</v>
      </c>
      <c r="O1590" s="4">
        <v>9</v>
      </c>
      <c r="P1590" s="4">
        <v>0.15</v>
      </c>
      <c r="Q1590" s="4">
        <v>215.35</v>
      </c>
    </row>
    <row r="1591" spans="1:17" s="4" customFormat="1" ht="12" x14ac:dyDescent="0.3">
      <c r="A1591" s="4">
        <v>1590</v>
      </c>
      <c r="B1591" s="4" t="s">
        <v>4802</v>
      </c>
      <c r="C1591" s="5">
        <v>44847</v>
      </c>
      <c r="D1591" s="5">
        <v>44850</v>
      </c>
      <c r="E1591" s="9">
        <f t="shared" si="24"/>
        <v>2022</v>
      </c>
      <c r="F1591" s="4" t="s">
        <v>17</v>
      </c>
      <c r="G1591" s="4" t="s">
        <v>4803</v>
      </c>
      <c r="H1591" s="4" t="s">
        <v>4804</v>
      </c>
      <c r="I1591" s="4" t="s">
        <v>67</v>
      </c>
      <c r="J1591" s="4" t="s">
        <v>52</v>
      </c>
      <c r="K1591" s="4" t="s">
        <v>53</v>
      </c>
      <c r="L1591" s="4" t="s">
        <v>22</v>
      </c>
      <c r="M1591" s="4" t="s">
        <v>75</v>
      </c>
      <c r="N1591" s="4">
        <v>252.06</v>
      </c>
      <c r="O1591" s="4">
        <v>5</v>
      </c>
      <c r="P1591" s="4">
        <v>0.15</v>
      </c>
      <c r="Q1591" s="4">
        <v>12.82</v>
      </c>
    </row>
    <row r="1592" spans="1:17" s="4" customFormat="1" ht="12" x14ac:dyDescent="0.3">
      <c r="A1592" s="4">
        <v>1591</v>
      </c>
      <c r="B1592" s="4" t="s">
        <v>4805</v>
      </c>
      <c r="C1592" s="5">
        <v>45123</v>
      </c>
      <c r="D1592" s="5">
        <v>45127</v>
      </c>
      <c r="E1592" s="9">
        <f t="shared" si="24"/>
        <v>2023</v>
      </c>
      <c r="F1592" s="4" t="s">
        <v>17</v>
      </c>
      <c r="G1592" s="4" t="s">
        <v>4806</v>
      </c>
      <c r="H1592" s="4" t="s">
        <v>4807</v>
      </c>
      <c r="I1592" s="4" t="s">
        <v>28</v>
      </c>
      <c r="J1592" s="4" t="s">
        <v>47</v>
      </c>
      <c r="K1592" s="4" t="s">
        <v>47</v>
      </c>
      <c r="L1592" s="4" t="s">
        <v>29</v>
      </c>
      <c r="M1592" s="4" t="s">
        <v>107</v>
      </c>
      <c r="N1592" s="4">
        <v>273.24</v>
      </c>
      <c r="O1592" s="4">
        <v>2</v>
      </c>
      <c r="P1592" s="4">
        <v>0</v>
      </c>
      <c r="Q1592" s="4">
        <v>9.06</v>
      </c>
    </row>
    <row r="1593" spans="1:17" s="4" customFormat="1" ht="12" x14ac:dyDescent="0.3">
      <c r="A1593" s="4">
        <v>1592</v>
      </c>
      <c r="B1593" s="4" t="s">
        <v>4808</v>
      </c>
      <c r="C1593" s="5">
        <v>45690</v>
      </c>
      <c r="D1593" s="5">
        <v>45692</v>
      </c>
      <c r="E1593" s="9">
        <f t="shared" si="24"/>
        <v>2025</v>
      </c>
      <c r="F1593" s="4" t="s">
        <v>39</v>
      </c>
      <c r="G1593" s="4" t="s">
        <v>4809</v>
      </c>
      <c r="H1593" s="4" t="s">
        <v>4810</v>
      </c>
      <c r="I1593" s="4" t="s">
        <v>20</v>
      </c>
      <c r="J1593" s="4" t="s">
        <v>145</v>
      </c>
      <c r="K1593" s="4" t="s">
        <v>80</v>
      </c>
      <c r="L1593" s="4" t="s">
        <v>36</v>
      </c>
      <c r="M1593" s="4" t="s">
        <v>37</v>
      </c>
      <c r="N1593" s="4">
        <v>779.88</v>
      </c>
      <c r="O1593" s="4">
        <v>1</v>
      </c>
      <c r="P1593" s="4">
        <v>0.15</v>
      </c>
      <c r="Q1593" s="4">
        <v>67.3</v>
      </c>
    </row>
    <row r="1594" spans="1:17" s="4" customFormat="1" ht="12" x14ac:dyDescent="0.3">
      <c r="A1594" s="4">
        <v>1593</v>
      </c>
      <c r="B1594" s="4" t="s">
        <v>4811</v>
      </c>
      <c r="C1594" s="5">
        <v>45031</v>
      </c>
      <c r="D1594" s="5">
        <v>45038</v>
      </c>
      <c r="E1594" s="9">
        <f t="shared" si="24"/>
        <v>2023</v>
      </c>
      <c r="F1594" s="4" t="s">
        <v>59</v>
      </c>
      <c r="G1594" s="4" t="s">
        <v>4812</v>
      </c>
      <c r="H1594" s="4" t="s">
        <v>4813</v>
      </c>
      <c r="I1594" s="4" t="s">
        <v>67</v>
      </c>
      <c r="J1594" s="4" t="s">
        <v>42</v>
      </c>
      <c r="K1594" s="4" t="s">
        <v>43</v>
      </c>
      <c r="L1594" s="4" t="s">
        <v>36</v>
      </c>
      <c r="M1594" s="4" t="s">
        <v>118</v>
      </c>
      <c r="N1594" s="4">
        <v>719.72</v>
      </c>
      <c r="O1594" s="4">
        <v>8</v>
      </c>
      <c r="P1594" s="4">
        <v>0.1</v>
      </c>
      <c r="Q1594" s="4">
        <v>155.22</v>
      </c>
    </row>
    <row r="1595" spans="1:17" s="4" customFormat="1" ht="12" x14ac:dyDescent="0.3">
      <c r="A1595" s="4">
        <v>1594</v>
      </c>
      <c r="B1595" s="4" t="s">
        <v>4814</v>
      </c>
      <c r="C1595" s="5">
        <v>44416</v>
      </c>
      <c r="D1595" s="5">
        <v>44418</v>
      </c>
      <c r="E1595" s="9">
        <f t="shared" si="24"/>
        <v>2021</v>
      </c>
      <c r="F1595" s="4" t="s">
        <v>59</v>
      </c>
      <c r="G1595" s="4" t="s">
        <v>4815</v>
      </c>
      <c r="H1595" s="4" t="s">
        <v>4816</v>
      </c>
      <c r="I1595" s="4" t="s">
        <v>67</v>
      </c>
      <c r="J1595" s="4" t="s">
        <v>79</v>
      </c>
      <c r="K1595" s="4" t="s">
        <v>80</v>
      </c>
      <c r="L1595" s="4" t="s">
        <v>22</v>
      </c>
      <c r="M1595" s="4" t="s">
        <v>75</v>
      </c>
      <c r="N1595" s="4">
        <v>1418.03</v>
      </c>
      <c r="O1595" s="4">
        <v>10</v>
      </c>
      <c r="P1595" s="4">
        <v>0</v>
      </c>
      <c r="Q1595" s="4">
        <v>391.53</v>
      </c>
    </row>
    <row r="1596" spans="1:17" s="4" customFormat="1" ht="12" x14ac:dyDescent="0.3">
      <c r="A1596" s="4">
        <v>1595</v>
      </c>
      <c r="B1596" s="4" t="s">
        <v>4817</v>
      </c>
      <c r="C1596" s="5">
        <v>45118</v>
      </c>
      <c r="D1596" s="5">
        <v>45122</v>
      </c>
      <c r="E1596" s="9">
        <f t="shared" si="24"/>
        <v>2023</v>
      </c>
      <c r="F1596" s="4" t="s">
        <v>59</v>
      </c>
      <c r="G1596" s="4" t="s">
        <v>4818</v>
      </c>
      <c r="H1596" s="4" t="s">
        <v>4819</v>
      </c>
      <c r="I1596" s="4" t="s">
        <v>20</v>
      </c>
      <c r="J1596" s="4" t="s">
        <v>52</v>
      </c>
      <c r="K1596" s="4" t="s">
        <v>53</v>
      </c>
      <c r="L1596" s="4" t="s">
        <v>29</v>
      </c>
      <c r="M1596" s="4" t="s">
        <v>90</v>
      </c>
      <c r="N1596" s="4">
        <v>692.86</v>
      </c>
      <c r="O1596" s="4">
        <v>7</v>
      </c>
      <c r="P1596" s="4">
        <v>0.2</v>
      </c>
      <c r="Q1596" s="4">
        <v>131.43</v>
      </c>
    </row>
    <row r="1597" spans="1:17" s="4" customFormat="1" ht="12" x14ac:dyDescent="0.3">
      <c r="A1597" s="4">
        <v>1596</v>
      </c>
      <c r="B1597" s="4" t="s">
        <v>4820</v>
      </c>
      <c r="C1597" s="5">
        <v>45405</v>
      </c>
      <c r="D1597" s="5">
        <v>45412</v>
      </c>
      <c r="E1597" s="9">
        <f t="shared" si="24"/>
        <v>2024</v>
      </c>
      <c r="F1597" s="4" t="s">
        <v>59</v>
      </c>
      <c r="G1597" s="4" t="s">
        <v>4821</v>
      </c>
      <c r="H1597" s="4" t="s">
        <v>4822</v>
      </c>
      <c r="I1597" s="4" t="s">
        <v>67</v>
      </c>
      <c r="J1597" s="4" t="s">
        <v>145</v>
      </c>
      <c r="K1597" s="4" t="s">
        <v>80</v>
      </c>
      <c r="L1597" s="4" t="s">
        <v>29</v>
      </c>
      <c r="M1597" s="4" t="s">
        <v>30</v>
      </c>
      <c r="N1597" s="4">
        <v>870.74</v>
      </c>
      <c r="O1597" s="4">
        <v>2</v>
      </c>
      <c r="P1597" s="4">
        <v>0.1</v>
      </c>
      <c r="Q1597" s="4">
        <v>46.42</v>
      </c>
    </row>
    <row r="1598" spans="1:17" s="4" customFormat="1" ht="12" x14ac:dyDescent="0.3">
      <c r="A1598" s="4">
        <v>1597</v>
      </c>
      <c r="B1598" s="4" t="s">
        <v>4823</v>
      </c>
      <c r="C1598" s="5">
        <v>45288</v>
      </c>
      <c r="D1598" s="5">
        <v>45289</v>
      </c>
      <c r="E1598" s="9">
        <f t="shared" si="24"/>
        <v>2023</v>
      </c>
      <c r="F1598" s="4" t="s">
        <v>17</v>
      </c>
      <c r="G1598" s="4" t="s">
        <v>4824</v>
      </c>
      <c r="H1598" s="4" t="s">
        <v>4825</v>
      </c>
      <c r="I1598" s="4" t="s">
        <v>28</v>
      </c>
      <c r="J1598" s="4" t="s">
        <v>106</v>
      </c>
      <c r="K1598" s="4" t="s">
        <v>106</v>
      </c>
      <c r="L1598" s="4" t="s">
        <v>22</v>
      </c>
      <c r="M1598" s="4" t="s">
        <v>23</v>
      </c>
      <c r="N1598" s="4">
        <v>935.9</v>
      </c>
      <c r="O1598" s="4">
        <v>6</v>
      </c>
      <c r="P1598" s="4">
        <v>0.15</v>
      </c>
      <c r="Q1598" s="4">
        <v>54.93</v>
      </c>
    </row>
    <row r="1599" spans="1:17" s="4" customFormat="1" ht="12" x14ac:dyDescent="0.3">
      <c r="A1599" s="4">
        <v>1598</v>
      </c>
      <c r="B1599" s="4" t="s">
        <v>4826</v>
      </c>
      <c r="C1599" s="5">
        <v>44446</v>
      </c>
      <c r="D1599" s="5">
        <v>44453</v>
      </c>
      <c r="E1599" s="9">
        <f t="shared" si="24"/>
        <v>2021</v>
      </c>
      <c r="F1599" s="4" t="s">
        <v>25</v>
      </c>
      <c r="G1599" s="4" t="s">
        <v>4827</v>
      </c>
      <c r="H1599" s="4" t="s">
        <v>4828</v>
      </c>
      <c r="I1599" s="4" t="s">
        <v>67</v>
      </c>
      <c r="J1599" s="4" t="s">
        <v>34</v>
      </c>
      <c r="K1599" s="4" t="s">
        <v>35</v>
      </c>
      <c r="L1599" s="4" t="s">
        <v>29</v>
      </c>
      <c r="M1599" s="4" t="s">
        <v>30</v>
      </c>
      <c r="N1599" s="4">
        <v>299.97000000000003</v>
      </c>
      <c r="O1599" s="4">
        <v>3</v>
      </c>
      <c r="P1599" s="4">
        <v>0.1</v>
      </c>
      <c r="Q1599" s="4">
        <v>-1.0900000000000001</v>
      </c>
    </row>
    <row r="1600" spans="1:17" s="4" customFormat="1" ht="12" x14ac:dyDescent="0.3">
      <c r="A1600" s="4">
        <v>1599</v>
      </c>
      <c r="B1600" s="4" t="s">
        <v>4829</v>
      </c>
      <c r="C1600" s="5">
        <v>45597</v>
      </c>
      <c r="D1600" s="5">
        <v>45599</v>
      </c>
      <c r="E1600" s="9">
        <f t="shared" si="24"/>
        <v>2024</v>
      </c>
      <c r="F1600" s="4" t="s">
        <v>39</v>
      </c>
      <c r="G1600" s="4" t="s">
        <v>4830</v>
      </c>
      <c r="H1600" s="4" t="s">
        <v>4831</v>
      </c>
      <c r="I1600" s="4" t="s">
        <v>28</v>
      </c>
      <c r="J1600" s="4" t="s">
        <v>145</v>
      </c>
      <c r="K1600" s="4" t="s">
        <v>80</v>
      </c>
      <c r="L1600" s="4" t="s">
        <v>36</v>
      </c>
      <c r="M1600" s="4" t="s">
        <v>37</v>
      </c>
      <c r="N1600" s="4">
        <v>172.16</v>
      </c>
      <c r="O1600" s="4">
        <v>7</v>
      </c>
      <c r="P1600" s="4">
        <v>0.2</v>
      </c>
      <c r="Q1600" s="4">
        <v>29.54</v>
      </c>
    </row>
    <row r="1601" spans="1:17" s="4" customFormat="1" ht="12" x14ac:dyDescent="0.3">
      <c r="A1601" s="4">
        <v>1600</v>
      </c>
      <c r="B1601" s="4" t="s">
        <v>4832</v>
      </c>
      <c r="C1601" s="5">
        <v>45674</v>
      </c>
      <c r="D1601" s="5">
        <v>45679</v>
      </c>
      <c r="E1601" s="9">
        <f t="shared" si="24"/>
        <v>2025</v>
      </c>
      <c r="F1601" s="4" t="s">
        <v>17</v>
      </c>
      <c r="G1601" s="4" t="s">
        <v>4833</v>
      </c>
      <c r="H1601" s="4" t="s">
        <v>4834</v>
      </c>
      <c r="I1601" s="4" t="s">
        <v>20</v>
      </c>
      <c r="J1601" s="4" t="s">
        <v>42</v>
      </c>
      <c r="K1601" s="4" t="s">
        <v>43</v>
      </c>
      <c r="L1601" s="4" t="s">
        <v>22</v>
      </c>
      <c r="M1601" s="4" t="s">
        <v>134</v>
      </c>
      <c r="N1601" s="4">
        <v>222.72</v>
      </c>
      <c r="O1601" s="4">
        <v>5</v>
      </c>
      <c r="P1601" s="4">
        <v>0</v>
      </c>
      <c r="Q1601" s="4">
        <v>20.37</v>
      </c>
    </row>
    <row r="1602" spans="1:17" s="4" customFormat="1" ht="12" x14ac:dyDescent="0.3">
      <c r="A1602" s="4">
        <v>1601</v>
      </c>
      <c r="B1602" s="4" t="s">
        <v>4835</v>
      </c>
      <c r="C1602" s="5">
        <v>44680</v>
      </c>
      <c r="D1602" s="5">
        <v>44687</v>
      </c>
      <c r="E1602" s="9">
        <f t="shared" ref="E1602:E1665" si="25">YEAR(D1602)</f>
        <v>2022</v>
      </c>
      <c r="F1602" s="4" t="s">
        <v>17</v>
      </c>
      <c r="G1602" s="4" t="s">
        <v>4836</v>
      </c>
      <c r="H1602" s="4" t="s">
        <v>4837</v>
      </c>
      <c r="I1602" s="4" t="s">
        <v>67</v>
      </c>
      <c r="J1602" s="4" t="s">
        <v>34</v>
      </c>
      <c r="K1602" s="4" t="s">
        <v>35</v>
      </c>
      <c r="L1602" s="4" t="s">
        <v>36</v>
      </c>
      <c r="M1602" s="4" t="s">
        <v>138</v>
      </c>
      <c r="N1602" s="4">
        <v>85.56</v>
      </c>
      <c r="O1602" s="4">
        <v>8</v>
      </c>
      <c r="P1602" s="4">
        <v>0.15</v>
      </c>
      <c r="Q1602" s="4">
        <v>9.83</v>
      </c>
    </row>
    <row r="1603" spans="1:17" s="4" customFormat="1" ht="12" x14ac:dyDescent="0.3">
      <c r="A1603" s="4">
        <v>1602</v>
      </c>
      <c r="B1603" s="4" t="s">
        <v>4838</v>
      </c>
      <c r="C1603" s="5">
        <v>44394</v>
      </c>
      <c r="D1603" s="5">
        <v>44395</v>
      </c>
      <c r="E1603" s="9">
        <f t="shared" si="25"/>
        <v>2021</v>
      </c>
      <c r="F1603" s="4" t="s">
        <v>17</v>
      </c>
      <c r="G1603" s="4" t="s">
        <v>4839</v>
      </c>
      <c r="H1603" s="4" t="s">
        <v>4840</v>
      </c>
      <c r="I1603" s="4" t="s">
        <v>28</v>
      </c>
      <c r="J1603" s="4" t="s">
        <v>42</v>
      </c>
      <c r="K1603" s="4" t="s">
        <v>43</v>
      </c>
      <c r="L1603" s="4" t="s">
        <v>36</v>
      </c>
      <c r="M1603" s="4" t="s">
        <v>118</v>
      </c>
      <c r="N1603" s="4">
        <v>1100.43</v>
      </c>
      <c r="O1603" s="4">
        <v>5</v>
      </c>
      <c r="P1603" s="4">
        <v>0.1</v>
      </c>
      <c r="Q1603" s="4">
        <v>0.44</v>
      </c>
    </row>
    <row r="1604" spans="1:17" s="4" customFormat="1" ht="12" x14ac:dyDescent="0.3">
      <c r="A1604" s="4">
        <v>1603</v>
      </c>
      <c r="B1604" s="4" t="s">
        <v>4841</v>
      </c>
      <c r="C1604" s="5">
        <v>45289</v>
      </c>
      <c r="D1604" s="5">
        <v>45296</v>
      </c>
      <c r="E1604" s="9">
        <f t="shared" si="25"/>
        <v>2024</v>
      </c>
      <c r="F1604" s="4" t="s">
        <v>39</v>
      </c>
      <c r="G1604" s="4" t="s">
        <v>4842</v>
      </c>
      <c r="H1604" s="4" t="s">
        <v>4843</v>
      </c>
      <c r="I1604" s="4" t="s">
        <v>28</v>
      </c>
      <c r="J1604" s="4" t="s">
        <v>42</v>
      </c>
      <c r="K1604" s="4" t="s">
        <v>43</v>
      </c>
      <c r="L1604" s="4" t="s">
        <v>29</v>
      </c>
      <c r="M1604" s="4" t="s">
        <v>107</v>
      </c>
      <c r="N1604" s="4">
        <v>943.93</v>
      </c>
      <c r="O1604" s="4">
        <v>6</v>
      </c>
      <c r="P1604" s="4">
        <v>0</v>
      </c>
      <c r="Q1604" s="4">
        <v>86.12</v>
      </c>
    </row>
    <row r="1605" spans="1:17" s="4" customFormat="1" ht="12" x14ac:dyDescent="0.3">
      <c r="A1605" s="4">
        <v>1604</v>
      </c>
      <c r="B1605" s="4" t="s">
        <v>4844</v>
      </c>
      <c r="C1605" s="5">
        <v>44668</v>
      </c>
      <c r="D1605" s="5">
        <v>44671</v>
      </c>
      <c r="E1605" s="9">
        <f t="shared" si="25"/>
        <v>2022</v>
      </c>
      <c r="F1605" s="4" t="s">
        <v>39</v>
      </c>
      <c r="G1605" s="4" t="s">
        <v>4845</v>
      </c>
      <c r="H1605" s="4" t="s">
        <v>4846</v>
      </c>
      <c r="I1605" s="4" t="s">
        <v>67</v>
      </c>
      <c r="J1605" s="4" t="s">
        <v>47</v>
      </c>
      <c r="K1605" s="4" t="s">
        <v>47</v>
      </c>
      <c r="L1605" s="4" t="s">
        <v>22</v>
      </c>
      <c r="M1605" s="4" t="s">
        <v>75</v>
      </c>
      <c r="N1605" s="4">
        <v>271.52</v>
      </c>
      <c r="O1605" s="4">
        <v>9</v>
      </c>
      <c r="P1605" s="4">
        <v>0</v>
      </c>
      <c r="Q1605" s="4">
        <v>14.17</v>
      </c>
    </row>
    <row r="1606" spans="1:17" s="4" customFormat="1" ht="12" x14ac:dyDescent="0.3">
      <c r="A1606" s="4">
        <v>1605</v>
      </c>
      <c r="B1606" s="4" t="s">
        <v>4847</v>
      </c>
      <c r="C1606" s="5">
        <v>45714</v>
      </c>
      <c r="D1606" s="5">
        <v>45721</v>
      </c>
      <c r="E1606" s="9">
        <f t="shared" si="25"/>
        <v>2025</v>
      </c>
      <c r="F1606" s="4" t="s">
        <v>25</v>
      </c>
      <c r="G1606" s="4" t="s">
        <v>4848</v>
      </c>
      <c r="H1606" s="4" t="s">
        <v>4849</v>
      </c>
      <c r="I1606" s="4" t="s">
        <v>28</v>
      </c>
      <c r="J1606" s="4" t="s">
        <v>62</v>
      </c>
      <c r="K1606" s="4" t="s">
        <v>63</v>
      </c>
      <c r="L1606" s="4" t="s">
        <v>29</v>
      </c>
      <c r="M1606" s="4" t="s">
        <v>90</v>
      </c>
      <c r="N1606" s="4">
        <v>1299.67</v>
      </c>
      <c r="O1606" s="4">
        <v>5</v>
      </c>
      <c r="P1606" s="4">
        <v>0</v>
      </c>
      <c r="Q1606" s="4">
        <v>317.89999999999998</v>
      </c>
    </row>
    <row r="1607" spans="1:17" s="4" customFormat="1" ht="12" x14ac:dyDescent="0.3">
      <c r="A1607" s="4">
        <v>1606</v>
      </c>
      <c r="B1607" s="4" t="s">
        <v>4850</v>
      </c>
      <c r="C1607" s="5">
        <v>45568</v>
      </c>
      <c r="D1607" s="5">
        <v>45573</v>
      </c>
      <c r="E1607" s="9">
        <f t="shared" si="25"/>
        <v>2024</v>
      </c>
      <c r="F1607" s="4" t="s">
        <v>17</v>
      </c>
      <c r="G1607" s="4" t="s">
        <v>4851</v>
      </c>
      <c r="H1607" s="4" t="s">
        <v>4852</v>
      </c>
      <c r="I1607" s="4" t="s">
        <v>20</v>
      </c>
      <c r="J1607" s="4" t="s">
        <v>111</v>
      </c>
      <c r="K1607" s="4" t="s">
        <v>111</v>
      </c>
      <c r="L1607" s="4" t="s">
        <v>29</v>
      </c>
      <c r="M1607" s="4" t="s">
        <v>107</v>
      </c>
      <c r="N1607" s="4">
        <v>1061.52</v>
      </c>
      <c r="O1607" s="4">
        <v>7</v>
      </c>
      <c r="P1607" s="4">
        <v>0</v>
      </c>
      <c r="Q1607" s="4">
        <v>213.57</v>
      </c>
    </row>
    <row r="1608" spans="1:17" s="4" customFormat="1" ht="12" x14ac:dyDescent="0.3">
      <c r="A1608" s="4">
        <v>1607</v>
      </c>
      <c r="B1608" s="4" t="s">
        <v>4853</v>
      </c>
      <c r="C1608" s="5">
        <v>45552</v>
      </c>
      <c r="D1608" s="5">
        <v>45555</v>
      </c>
      <c r="E1608" s="9">
        <f t="shared" si="25"/>
        <v>2024</v>
      </c>
      <c r="F1608" s="4" t="s">
        <v>59</v>
      </c>
      <c r="G1608" s="4" t="s">
        <v>4854</v>
      </c>
      <c r="H1608" s="4" t="s">
        <v>4855</v>
      </c>
      <c r="I1608" s="4" t="s">
        <v>20</v>
      </c>
      <c r="J1608" s="4" t="s">
        <v>111</v>
      </c>
      <c r="K1608" s="4" t="s">
        <v>111</v>
      </c>
      <c r="L1608" s="4" t="s">
        <v>36</v>
      </c>
      <c r="M1608" s="4" t="s">
        <v>118</v>
      </c>
      <c r="N1608" s="4">
        <v>418.53</v>
      </c>
      <c r="O1608" s="4">
        <v>7</v>
      </c>
      <c r="P1608" s="4">
        <v>0.15</v>
      </c>
      <c r="Q1608" s="4">
        <v>3.65</v>
      </c>
    </row>
    <row r="1609" spans="1:17" s="4" customFormat="1" ht="12" x14ac:dyDescent="0.3">
      <c r="A1609" s="4">
        <v>1608</v>
      </c>
      <c r="B1609" s="4" t="s">
        <v>4856</v>
      </c>
      <c r="C1609" s="5">
        <v>44540</v>
      </c>
      <c r="D1609" s="5">
        <v>44544</v>
      </c>
      <c r="E1609" s="9">
        <f t="shared" si="25"/>
        <v>2021</v>
      </c>
      <c r="F1609" s="4" t="s">
        <v>25</v>
      </c>
      <c r="G1609" s="4" t="s">
        <v>4857</v>
      </c>
      <c r="H1609" s="4" t="s">
        <v>4858</v>
      </c>
      <c r="I1609" s="4" t="s">
        <v>28</v>
      </c>
      <c r="J1609" s="4" t="s">
        <v>21</v>
      </c>
      <c r="K1609" s="4" t="s">
        <v>26647</v>
      </c>
      <c r="L1609" s="4" t="s">
        <v>22</v>
      </c>
      <c r="M1609" s="4" t="s">
        <v>23</v>
      </c>
      <c r="N1609" s="4">
        <v>254.49</v>
      </c>
      <c r="O1609" s="4">
        <v>1</v>
      </c>
      <c r="P1609" s="4">
        <v>0</v>
      </c>
      <c r="Q1609" s="4">
        <v>30.47</v>
      </c>
    </row>
    <row r="1610" spans="1:17" s="4" customFormat="1" ht="12" x14ac:dyDescent="0.3">
      <c r="A1610" s="4">
        <v>1609</v>
      </c>
      <c r="B1610" s="4" t="s">
        <v>4859</v>
      </c>
      <c r="C1610" s="5">
        <v>44478</v>
      </c>
      <c r="D1610" s="5">
        <v>44482</v>
      </c>
      <c r="E1610" s="9">
        <f t="shared" si="25"/>
        <v>2021</v>
      </c>
      <c r="F1610" s="4" t="s">
        <v>59</v>
      </c>
      <c r="G1610" s="4" t="s">
        <v>4860</v>
      </c>
      <c r="H1610" s="4" t="s">
        <v>4861</v>
      </c>
      <c r="I1610" s="4" t="s">
        <v>20</v>
      </c>
      <c r="J1610" s="4" t="s">
        <v>21</v>
      </c>
      <c r="K1610" s="4" t="s">
        <v>26647</v>
      </c>
      <c r="L1610" s="4" t="s">
        <v>36</v>
      </c>
      <c r="M1610" s="4" t="s">
        <v>37</v>
      </c>
      <c r="N1610" s="4">
        <v>1163.49</v>
      </c>
      <c r="O1610" s="4">
        <v>1</v>
      </c>
      <c r="P1610" s="4">
        <v>0.1</v>
      </c>
      <c r="Q1610" s="4">
        <v>17.79</v>
      </c>
    </row>
    <row r="1611" spans="1:17" s="4" customFormat="1" ht="12" x14ac:dyDescent="0.3">
      <c r="A1611" s="4">
        <v>1610</v>
      </c>
      <c r="B1611" s="4" t="s">
        <v>4862</v>
      </c>
      <c r="C1611" s="5">
        <v>45173</v>
      </c>
      <c r="D1611" s="5">
        <v>45177</v>
      </c>
      <c r="E1611" s="9">
        <f t="shared" si="25"/>
        <v>2023</v>
      </c>
      <c r="F1611" s="4" t="s">
        <v>39</v>
      </c>
      <c r="G1611" s="4" t="s">
        <v>4863</v>
      </c>
      <c r="H1611" s="4" t="s">
        <v>4864</v>
      </c>
      <c r="I1611" s="4" t="s">
        <v>20</v>
      </c>
      <c r="J1611" s="4" t="s">
        <v>106</v>
      </c>
      <c r="K1611" s="4" t="s">
        <v>106</v>
      </c>
      <c r="L1611" s="4" t="s">
        <v>36</v>
      </c>
      <c r="M1611" s="4" t="s">
        <v>118</v>
      </c>
      <c r="N1611" s="4">
        <v>581.1</v>
      </c>
      <c r="O1611" s="4">
        <v>1</v>
      </c>
      <c r="P1611" s="4">
        <v>0.1</v>
      </c>
      <c r="Q1611" s="4">
        <v>140.52000000000001</v>
      </c>
    </row>
    <row r="1612" spans="1:17" s="4" customFormat="1" ht="12" x14ac:dyDescent="0.3">
      <c r="A1612" s="4">
        <v>1611</v>
      </c>
      <c r="B1612" s="4" t="s">
        <v>4865</v>
      </c>
      <c r="C1612" s="5">
        <v>45374</v>
      </c>
      <c r="D1612" s="5">
        <v>45375</v>
      </c>
      <c r="E1612" s="9">
        <f t="shared" si="25"/>
        <v>2024</v>
      </c>
      <c r="F1612" s="4" t="s">
        <v>25</v>
      </c>
      <c r="G1612" s="4" t="s">
        <v>4866</v>
      </c>
      <c r="H1612" s="4" t="s">
        <v>4867</v>
      </c>
      <c r="I1612" s="4" t="s">
        <v>67</v>
      </c>
      <c r="J1612" s="4" t="s">
        <v>34</v>
      </c>
      <c r="K1612" s="4" t="s">
        <v>35</v>
      </c>
      <c r="L1612" s="4" t="s">
        <v>22</v>
      </c>
      <c r="M1612" s="4" t="s">
        <v>54</v>
      </c>
      <c r="N1612" s="4">
        <v>303.93</v>
      </c>
      <c r="O1612" s="4">
        <v>8</v>
      </c>
      <c r="P1612" s="4">
        <v>0.15</v>
      </c>
      <c r="Q1612" s="4">
        <v>71.94</v>
      </c>
    </row>
    <row r="1613" spans="1:17" s="4" customFormat="1" ht="12" x14ac:dyDescent="0.3">
      <c r="A1613" s="4">
        <v>1612</v>
      </c>
      <c r="B1613" s="4" t="s">
        <v>4868</v>
      </c>
      <c r="C1613" s="5">
        <v>45231</v>
      </c>
      <c r="D1613" s="5">
        <v>45232</v>
      </c>
      <c r="E1613" s="9">
        <f t="shared" si="25"/>
        <v>2023</v>
      </c>
      <c r="F1613" s="4" t="s">
        <v>39</v>
      </c>
      <c r="G1613" s="4" t="s">
        <v>4869</v>
      </c>
      <c r="H1613" s="4" t="s">
        <v>2548</v>
      </c>
      <c r="I1613" s="4" t="s">
        <v>67</v>
      </c>
      <c r="J1613" s="4" t="s">
        <v>47</v>
      </c>
      <c r="K1613" s="4" t="s">
        <v>47</v>
      </c>
      <c r="L1613" s="4" t="s">
        <v>22</v>
      </c>
      <c r="M1613" s="4" t="s">
        <v>23</v>
      </c>
      <c r="N1613" s="4">
        <v>1001.16</v>
      </c>
      <c r="O1613" s="4">
        <v>6</v>
      </c>
      <c r="P1613" s="4">
        <v>0</v>
      </c>
      <c r="Q1613" s="4">
        <v>279.72000000000003</v>
      </c>
    </row>
    <row r="1614" spans="1:17" s="4" customFormat="1" ht="12" x14ac:dyDescent="0.3">
      <c r="A1614" s="4">
        <v>1613</v>
      </c>
      <c r="B1614" s="4" t="s">
        <v>4870</v>
      </c>
      <c r="C1614" s="5">
        <v>45457</v>
      </c>
      <c r="D1614" s="5">
        <v>45458</v>
      </c>
      <c r="E1614" s="9">
        <f t="shared" si="25"/>
        <v>2024</v>
      </c>
      <c r="F1614" s="4" t="s">
        <v>25</v>
      </c>
      <c r="G1614" s="4" t="s">
        <v>4871</v>
      </c>
      <c r="H1614" s="4" t="s">
        <v>4872</v>
      </c>
      <c r="I1614" s="4" t="s">
        <v>67</v>
      </c>
      <c r="J1614" s="4" t="s">
        <v>52</v>
      </c>
      <c r="K1614" s="4" t="s">
        <v>53</v>
      </c>
      <c r="L1614" s="4" t="s">
        <v>29</v>
      </c>
      <c r="M1614" s="4" t="s">
        <v>107</v>
      </c>
      <c r="N1614" s="4">
        <v>1160.74</v>
      </c>
      <c r="O1614" s="4">
        <v>10</v>
      </c>
      <c r="P1614" s="4">
        <v>0.15</v>
      </c>
      <c r="Q1614" s="4">
        <v>271.57</v>
      </c>
    </row>
    <row r="1615" spans="1:17" s="4" customFormat="1" ht="12" x14ac:dyDescent="0.3">
      <c r="A1615" s="4">
        <v>1614</v>
      </c>
      <c r="B1615" s="4" t="s">
        <v>4873</v>
      </c>
      <c r="C1615" s="5">
        <v>45643</v>
      </c>
      <c r="D1615" s="5">
        <v>45648</v>
      </c>
      <c r="E1615" s="9">
        <f t="shared" si="25"/>
        <v>2024</v>
      </c>
      <c r="F1615" s="4" t="s">
        <v>25</v>
      </c>
      <c r="G1615" s="4" t="s">
        <v>4874</v>
      </c>
      <c r="H1615" s="4" t="s">
        <v>4875</v>
      </c>
      <c r="I1615" s="4" t="s">
        <v>20</v>
      </c>
      <c r="J1615" s="4" t="s">
        <v>145</v>
      </c>
      <c r="K1615" s="4" t="s">
        <v>80</v>
      </c>
      <c r="L1615" s="4" t="s">
        <v>29</v>
      </c>
      <c r="M1615" s="4" t="s">
        <v>90</v>
      </c>
      <c r="N1615" s="4">
        <v>883.68</v>
      </c>
      <c r="O1615" s="4">
        <v>3</v>
      </c>
      <c r="P1615" s="4">
        <v>0.1</v>
      </c>
      <c r="Q1615" s="4">
        <v>146.47999999999999</v>
      </c>
    </row>
    <row r="1616" spans="1:17" s="4" customFormat="1" ht="12" x14ac:dyDescent="0.3">
      <c r="A1616" s="4">
        <v>1615</v>
      </c>
      <c r="B1616" s="4" t="s">
        <v>4876</v>
      </c>
      <c r="C1616" s="5">
        <v>45176</v>
      </c>
      <c r="D1616" s="5">
        <v>45182</v>
      </c>
      <c r="E1616" s="9">
        <f t="shared" si="25"/>
        <v>2023</v>
      </c>
      <c r="F1616" s="4" t="s">
        <v>25</v>
      </c>
      <c r="G1616" s="4" t="s">
        <v>4877</v>
      </c>
      <c r="H1616" s="4" t="s">
        <v>4878</v>
      </c>
      <c r="I1616" s="4" t="s">
        <v>28</v>
      </c>
      <c r="J1616" s="4" t="s">
        <v>79</v>
      </c>
      <c r="K1616" s="4" t="s">
        <v>80</v>
      </c>
      <c r="L1616" s="4" t="s">
        <v>22</v>
      </c>
      <c r="M1616" s="4" t="s">
        <v>134</v>
      </c>
      <c r="N1616" s="4">
        <v>1139.8399999999999</v>
      </c>
      <c r="O1616" s="4">
        <v>5</v>
      </c>
      <c r="P1616" s="4">
        <v>0.1</v>
      </c>
      <c r="Q1616" s="4">
        <v>99.18</v>
      </c>
    </row>
    <row r="1617" spans="1:17" s="4" customFormat="1" ht="12" x14ac:dyDescent="0.3">
      <c r="A1617" s="4">
        <v>1616</v>
      </c>
      <c r="B1617" s="4" t="s">
        <v>4879</v>
      </c>
      <c r="C1617" s="5">
        <v>44502</v>
      </c>
      <c r="D1617" s="5">
        <v>44507</v>
      </c>
      <c r="E1617" s="9">
        <f t="shared" si="25"/>
        <v>2021</v>
      </c>
      <c r="F1617" s="4" t="s">
        <v>25</v>
      </c>
      <c r="G1617" s="4" t="s">
        <v>4880</v>
      </c>
      <c r="H1617" s="4" t="s">
        <v>4881</v>
      </c>
      <c r="I1617" s="4" t="s">
        <v>28</v>
      </c>
      <c r="J1617" s="4" t="s">
        <v>145</v>
      </c>
      <c r="K1617" s="4" t="s">
        <v>80</v>
      </c>
      <c r="L1617" s="4" t="s">
        <v>36</v>
      </c>
      <c r="M1617" s="4" t="s">
        <v>138</v>
      </c>
      <c r="N1617" s="4">
        <v>734.47</v>
      </c>
      <c r="O1617" s="4">
        <v>4</v>
      </c>
      <c r="P1617" s="4">
        <v>0.2</v>
      </c>
      <c r="Q1617" s="4">
        <v>20.059999999999999</v>
      </c>
    </row>
    <row r="1618" spans="1:17" s="4" customFormat="1" ht="12" x14ac:dyDescent="0.3">
      <c r="A1618" s="4">
        <v>1617</v>
      </c>
      <c r="B1618" s="4" t="s">
        <v>4882</v>
      </c>
      <c r="C1618" s="5">
        <v>44970</v>
      </c>
      <c r="D1618" s="5">
        <v>44972</v>
      </c>
      <c r="E1618" s="9">
        <f t="shared" si="25"/>
        <v>2023</v>
      </c>
      <c r="F1618" s="4" t="s">
        <v>59</v>
      </c>
      <c r="G1618" s="4" t="s">
        <v>4883</v>
      </c>
      <c r="H1618" s="4" t="s">
        <v>4884</v>
      </c>
      <c r="I1618" s="4" t="s">
        <v>67</v>
      </c>
      <c r="J1618" s="4" t="s">
        <v>42</v>
      </c>
      <c r="K1618" s="4" t="s">
        <v>43</v>
      </c>
      <c r="L1618" s="4" t="s">
        <v>22</v>
      </c>
      <c r="M1618" s="4" t="s">
        <v>75</v>
      </c>
      <c r="N1618" s="4">
        <v>1191.2</v>
      </c>
      <c r="O1618" s="4">
        <v>7</v>
      </c>
      <c r="P1618" s="4">
        <v>0.15</v>
      </c>
      <c r="Q1618" s="4">
        <v>267.33999999999997</v>
      </c>
    </row>
    <row r="1619" spans="1:17" s="4" customFormat="1" ht="12" x14ac:dyDescent="0.3">
      <c r="A1619" s="4">
        <v>1618</v>
      </c>
      <c r="B1619" s="4" t="s">
        <v>4885</v>
      </c>
      <c r="C1619" s="5">
        <v>45098</v>
      </c>
      <c r="D1619" s="5">
        <v>45100</v>
      </c>
      <c r="E1619" s="9">
        <f t="shared" si="25"/>
        <v>2023</v>
      </c>
      <c r="F1619" s="4" t="s">
        <v>59</v>
      </c>
      <c r="G1619" s="4" t="s">
        <v>4886</v>
      </c>
      <c r="H1619" s="4" t="s">
        <v>4887</v>
      </c>
      <c r="I1619" s="4" t="s">
        <v>67</v>
      </c>
      <c r="J1619" s="4" t="s">
        <v>62</v>
      </c>
      <c r="K1619" s="4" t="s">
        <v>63</v>
      </c>
      <c r="L1619" s="4" t="s">
        <v>29</v>
      </c>
      <c r="M1619" s="4" t="s">
        <v>90</v>
      </c>
      <c r="N1619" s="4">
        <v>374.31</v>
      </c>
      <c r="O1619" s="4">
        <v>5</v>
      </c>
      <c r="P1619" s="4">
        <v>0</v>
      </c>
      <c r="Q1619" s="4">
        <v>40.869999999999997</v>
      </c>
    </row>
    <row r="1620" spans="1:17" s="4" customFormat="1" ht="12" x14ac:dyDescent="0.3">
      <c r="A1620" s="4">
        <v>1619</v>
      </c>
      <c r="B1620" s="4" t="s">
        <v>4888</v>
      </c>
      <c r="C1620" s="5">
        <v>45006</v>
      </c>
      <c r="D1620" s="5">
        <v>45013</v>
      </c>
      <c r="E1620" s="9">
        <f t="shared" si="25"/>
        <v>2023</v>
      </c>
      <c r="F1620" s="4" t="s">
        <v>59</v>
      </c>
      <c r="G1620" s="4" t="s">
        <v>4889</v>
      </c>
      <c r="H1620" s="4" t="s">
        <v>4890</v>
      </c>
      <c r="I1620" s="4" t="s">
        <v>28</v>
      </c>
      <c r="J1620" s="4" t="s">
        <v>145</v>
      </c>
      <c r="K1620" s="4" t="s">
        <v>80</v>
      </c>
      <c r="L1620" s="4" t="s">
        <v>29</v>
      </c>
      <c r="M1620" s="4" t="s">
        <v>90</v>
      </c>
      <c r="N1620" s="4">
        <v>1118.81</v>
      </c>
      <c r="O1620" s="4">
        <v>10</v>
      </c>
      <c r="P1620" s="4">
        <v>0.1</v>
      </c>
      <c r="Q1620" s="4">
        <v>103.43</v>
      </c>
    </row>
    <row r="1621" spans="1:17" s="4" customFormat="1" ht="12" x14ac:dyDescent="0.3">
      <c r="A1621" s="4">
        <v>1620</v>
      </c>
      <c r="B1621" s="4" t="s">
        <v>4891</v>
      </c>
      <c r="C1621" s="5">
        <v>44781</v>
      </c>
      <c r="D1621" s="5">
        <v>44787</v>
      </c>
      <c r="E1621" s="9">
        <f t="shared" si="25"/>
        <v>2022</v>
      </c>
      <c r="F1621" s="4" t="s">
        <v>17</v>
      </c>
      <c r="G1621" s="4" t="s">
        <v>4892</v>
      </c>
      <c r="H1621" s="4" t="s">
        <v>4893</v>
      </c>
      <c r="I1621" s="4" t="s">
        <v>20</v>
      </c>
      <c r="J1621" s="4" t="s">
        <v>79</v>
      </c>
      <c r="K1621" s="4" t="s">
        <v>80</v>
      </c>
      <c r="L1621" s="4" t="s">
        <v>36</v>
      </c>
      <c r="M1621" s="4" t="s">
        <v>71</v>
      </c>
      <c r="N1621" s="4">
        <v>512.47</v>
      </c>
      <c r="O1621" s="4">
        <v>6</v>
      </c>
      <c r="P1621" s="4">
        <v>0.15</v>
      </c>
      <c r="Q1621" s="4">
        <v>90.62</v>
      </c>
    </row>
    <row r="1622" spans="1:17" s="4" customFormat="1" ht="12" x14ac:dyDescent="0.3">
      <c r="A1622" s="4">
        <v>1621</v>
      </c>
      <c r="B1622" s="4" t="s">
        <v>4894</v>
      </c>
      <c r="C1622" s="5">
        <v>44649</v>
      </c>
      <c r="D1622" s="5">
        <v>44652</v>
      </c>
      <c r="E1622" s="9">
        <f t="shared" si="25"/>
        <v>2022</v>
      </c>
      <c r="F1622" s="4" t="s">
        <v>59</v>
      </c>
      <c r="G1622" s="4" t="s">
        <v>4895</v>
      </c>
      <c r="H1622" s="4" t="s">
        <v>4896</v>
      </c>
      <c r="I1622" s="4" t="s">
        <v>20</v>
      </c>
      <c r="J1622" s="4" t="s">
        <v>52</v>
      </c>
      <c r="K1622" s="4" t="s">
        <v>53</v>
      </c>
      <c r="L1622" s="4" t="s">
        <v>36</v>
      </c>
      <c r="M1622" s="4" t="s">
        <v>71</v>
      </c>
      <c r="N1622" s="4">
        <v>950.95</v>
      </c>
      <c r="O1622" s="4">
        <v>9</v>
      </c>
      <c r="P1622" s="4">
        <v>0</v>
      </c>
      <c r="Q1622" s="4">
        <v>80.56</v>
      </c>
    </row>
    <row r="1623" spans="1:17" s="4" customFormat="1" ht="12" x14ac:dyDescent="0.3">
      <c r="A1623" s="4">
        <v>1622</v>
      </c>
      <c r="B1623" s="4" t="s">
        <v>4897</v>
      </c>
      <c r="C1623" s="5">
        <v>45260</v>
      </c>
      <c r="D1623" s="5">
        <v>45263</v>
      </c>
      <c r="E1623" s="9">
        <f t="shared" si="25"/>
        <v>2023</v>
      </c>
      <c r="F1623" s="4" t="s">
        <v>25</v>
      </c>
      <c r="G1623" s="4" t="s">
        <v>4898</v>
      </c>
      <c r="H1623" s="4" t="s">
        <v>4899</v>
      </c>
      <c r="I1623" s="4" t="s">
        <v>20</v>
      </c>
      <c r="J1623" s="4" t="s">
        <v>62</v>
      </c>
      <c r="K1623" s="4" t="s">
        <v>63</v>
      </c>
      <c r="L1623" s="4" t="s">
        <v>36</v>
      </c>
      <c r="M1623" s="4" t="s">
        <v>37</v>
      </c>
      <c r="N1623" s="4">
        <v>451.44</v>
      </c>
      <c r="O1623" s="4">
        <v>7</v>
      </c>
      <c r="P1623" s="4">
        <v>0</v>
      </c>
      <c r="Q1623" s="4">
        <v>21.56</v>
      </c>
    </row>
    <row r="1624" spans="1:17" s="4" customFormat="1" ht="12" x14ac:dyDescent="0.3">
      <c r="A1624" s="4">
        <v>1623</v>
      </c>
      <c r="B1624" s="4" t="s">
        <v>4900</v>
      </c>
      <c r="C1624" s="5">
        <v>45033</v>
      </c>
      <c r="D1624" s="5">
        <v>45034</v>
      </c>
      <c r="E1624" s="9">
        <f t="shared" si="25"/>
        <v>2023</v>
      </c>
      <c r="F1624" s="4" t="s">
        <v>25</v>
      </c>
      <c r="G1624" s="4" t="s">
        <v>4901</v>
      </c>
      <c r="H1624" s="4" t="s">
        <v>4902</v>
      </c>
      <c r="I1624" s="4" t="s">
        <v>28</v>
      </c>
      <c r="J1624" s="4" t="s">
        <v>145</v>
      </c>
      <c r="K1624" s="4" t="s">
        <v>80</v>
      </c>
      <c r="L1624" s="4" t="s">
        <v>22</v>
      </c>
      <c r="M1624" s="4" t="s">
        <v>54</v>
      </c>
      <c r="N1624" s="4">
        <v>520.95000000000005</v>
      </c>
      <c r="O1624" s="4">
        <v>10</v>
      </c>
      <c r="P1624" s="4">
        <v>0.2</v>
      </c>
      <c r="Q1624" s="4">
        <v>82.47</v>
      </c>
    </row>
    <row r="1625" spans="1:17" s="4" customFormat="1" ht="12" x14ac:dyDescent="0.3">
      <c r="A1625" s="4">
        <v>1624</v>
      </c>
      <c r="B1625" s="4" t="s">
        <v>4903</v>
      </c>
      <c r="C1625" s="5">
        <v>44835</v>
      </c>
      <c r="D1625" s="5">
        <v>44842</v>
      </c>
      <c r="E1625" s="9">
        <f t="shared" si="25"/>
        <v>2022</v>
      </c>
      <c r="F1625" s="4" t="s">
        <v>25</v>
      </c>
      <c r="G1625" s="4" t="s">
        <v>4904</v>
      </c>
      <c r="H1625" s="4" t="s">
        <v>4905</v>
      </c>
      <c r="I1625" s="4" t="s">
        <v>20</v>
      </c>
      <c r="J1625" s="4" t="s">
        <v>79</v>
      </c>
      <c r="K1625" s="4" t="s">
        <v>80</v>
      </c>
      <c r="L1625" s="4" t="s">
        <v>29</v>
      </c>
      <c r="M1625" s="4" t="s">
        <v>30</v>
      </c>
      <c r="N1625" s="4">
        <v>1032.3499999999999</v>
      </c>
      <c r="O1625" s="4">
        <v>4</v>
      </c>
      <c r="P1625" s="4">
        <v>0.15</v>
      </c>
      <c r="Q1625" s="4">
        <v>135.18</v>
      </c>
    </row>
    <row r="1626" spans="1:17" s="4" customFormat="1" ht="12" x14ac:dyDescent="0.3">
      <c r="A1626" s="4">
        <v>1625</v>
      </c>
      <c r="B1626" s="4" t="s">
        <v>4906</v>
      </c>
      <c r="C1626" s="5">
        <v>45720</v>
      </c>
      <c r="D1626" s="5">
        <v>45725</v>
      </c>
      <c r="E1626" s="9">
        <f t="shared" si="25"/>
        <v>2025</v>
      </c>
      <c r="F1626" s="4" t="s">
        <v>59</v>
      </c>
      <c r="G1626" s="4" t="s">
        <v>4907</v>
      </c>
      <c r="H1626" s="4" t="s">
        <v>4908</v>
      </c>
      <c r="I1626" s="4" t="s">
        <v>28</v>
      </c>
      <c r="J1626" s="4" t="s">
        <v>145</v>
      </c>
      <c r="K1626" s="4" t="s">
        <v>80</v>
      </c>
      <c r="L1626" s="4" t="s">
        <v>22</v>
      </c>
      <c r="M1626" s="4" t="s">
        <v>23</v>
      </c>
      <c r="N1626" s="4">
        <v>778.91</v>
      </c>
      <c r="O1626" s="4">
        <v>7</v>
      </c>
      <c r="P1626" s="4">
        <v>0</v>
      </c>
      <c r="Q1626" s="4">
        <v>67.52</v>
      </c>
    </row>
    <row r="1627" spans="1:17" s="4" customFormat="1" ht="12" x14ac:dyDescent="0.3">
      <c r="A1627" s="4">
        <v>1626</v>
      </c>
      <c r="B1627" s="4" t="s">
        <v>4909</v>
      </c>
      <c r="C1627" s="5">
        <v>44865</v>
      </c>
      <c r="D1627" s="5">
        <v>44871</v>
      </c>
      <c r="E1627" s="9">
        <f t="shared" si="25"/>
        <v>2022</v>
      </c>
      <c r="F1627" s="4" t="s">
        <v>17</v>
      </c>
      <c r="G1627" s="4" t="s">
        <v>4910</v>
      </c>
      <c r="H1627" s="4" t="s">
        <v>4911</v>
      </c>
      <c r="I1627" s="4" t="s">
        <v>28</v>
      </c>
      <c r="J1627" s="4" t="s">
        <v>42</v>
      </c>
      <c r="K1627" s="4" t="s">
        <v>43</v>
      </c>
      <c r="L1627" s="4" t="s">
        <v>29</v>
      </c>
      <c r="M1627" s="4" t="s">
        <v>30</v>
      </c>
      <c r="N1627" s="4">
        <v>562.48</v>
      </c>
      <c r="O1627" s="4">
        <v>8</v>
      </c>
      <c r="P1627" s="4">
        <v>0.1</v>
      </c>
      <c r="Q1627" s="4">
        <v>30.59</v>
      </c>
    </row>
    <row r="1628" spans="1:17" s="4" customFormat="1" ht="12" x14ac:dyDescent="0.3">
      <c r="A1628" s="4">
        <v>1627</v>
      </c>
      <c r="B1628" s="4" t="s">
        <v>4912</v>
      </c>
      <c r="C1628" s="5">
        <v>45244</v>
      </c>
      <c r="D1628" s="5">
        <v>45250</v>
      </c>
      <c r="E1628" s="9">
        <f t="shared" si="25"/>
        <v>2023</v>
      </c>
      <c r="F1628" s="4" t="s">
        <v>59</v>
      </c>
      <c r="G1628" s="4" t="s">
        <v>4913</v>
      </c>
      <c r="H1628" s="4" t="s">
        <v>4914</v>
      </c>
      <c r="I1628" s="4" t="s">
        <v>67</v>
      </c>
      <c r="J1628" s="4" t="s">
        <v>21</v>
      </c>
      <c r="K1628" s="4" t="s">
        <v>26647</v>
      </c>
      <c r="L1628" s="4" t="s">
        <v>22</v>
      </c>
      <c r="M1628" s="4" t="s">
        <v>75</v>
      </c>
      <c r="N1628" s="4">
        <v>1497.42</v>
      </c>
      <c r="O1628" s="4">
        <v>2</v>
      </c>
      <c r="P1628" s="4">
        <v>0.2</v>
      </c>
      <c r="Q1628" s="4">
        <v>298.61</v>
      </c>
    </row>
    <row r="1629" spans="1:17" s="4" customFormat="1" ht="12" x14ac:dyDescent="0.3">
      <c r="A1629" s="4">
        <v>1628</v>
      </c>
      <c r="B1629" s="4" t="s">
        <v>4915</v>
      </c>
      <c r="C1629" s="5">
        <v>44439</v>
      </c>
      <c r="D1629" s="5">
        <v>44444</v>
      </c>
      <c r="E1629" s="9">
        <f t="shared" si="25"/>
        <v>2021</v>
      </c>
      <c r="F1629" s="4" t="s">
        <v>17</v>
      </c>
      <c r="G1629" s="4" t="s">
        <v>4916</v>
      </c>
      <c r="H1629" s="4" t="s">
        <v>4917</v>
      </c>
      <c r="I1629" s="4" t="s">
        <v>28</v>
      </c>
      <c r="J1629" s="4" t="s">
        <v>21</v>
      </c>
      <c r="K1629" s="4" t="s">
        <v>26647</v>
      </c>
      <c r="L1629" s="4" t="s">
        <v>22</v>
      </c>
      <c r="M1629" s="4" t="s">
        <v>23</v>
      </c>
      <c r="N1629" s="4">
        <v>913.41</v>
      </c>
      <c r="O1629" s="4">
        <v>9</v>
      </c>
      <c r="P1629" s="4">
        <v>0.2</v>
      </c>
      <c r="Q1629" s="4">
        <v>156.9</v>
      </c>
    </row>
    <row r="1630" spans="1:17" s="4" customFormat="1" ht="12" x14ac:dyDescent="0.3">
      <c r="A1630" s="4">
        <v>1629</v>
      </c>
      <c r="B1630" s="4" t="s">
        <v>4918</v>
      </c>
      <c r="C1630" s="5">
        <v>45786</v>
      </c>
      <c r="D1630" s="5">
        <v>45789</v>
      </c>
      <c r="E1630" s="9">
        <f t="shared" si="25"/>
        <v>2025</v>
      </c>
      <c r="F1630" s="4" t="s">
        <v>17</v>
      </c>
      <c r="G1630" s="4" t="s">
        <v>4919</v>
      </c>
      <c r="H1630" s="4" t="s">
        <v>4920</v>
      </c>
      <c r="I1630" s="4" t="s">
        <v>28</v>
      </c>
      <c r="J1630" s="4" t="s">
        <v>47</v>
      </c>
      <c r="K1630" s="4" t="s">
        <v>47</v>
      </c>
      <c r="L1630" s="4" t="s">
        <v>29</v>
      </c>
      <c r="M1630" s="4" t="s">
        <v>30</v>
      </c>
      <c r="N1630" s="4">
        <v>644.07000000000005</v>
      </c>
      <c r="O1630" s="4">
        <v>3</v>
      </c>
      <c r="P1630" s="4">
        <v>0.2</v>
      </c>
      <c r="Q1630" s="4">
        <v>39.71</v>
      </c>
    </row>
    <row r="1631" spans="1:17" s="4" customFormat="1" ht="12" x14ac:dyDescent="0.3">
      <c r="A1631" s="4">
        <v>1630</v>
      </c>
      <c r="B1631" s="4" t="s">
        <v>4921</v>
      </c>
      <c r="C1631" s="5">
        <v>45671</v>
      </c>
      <c r="D1631" s="5">
        <v>45677</v>
      </c>
      <c r="E1631" s="9">
        <f t="shared" si="25"/>
        <v>2025</v>
      </c>
      <c r="F1631" s="4" t="s">
        <v>59</v>
      </c>
      <c r="G1631" s="4" t="s">
        <v>4922</v>
      </c>
      <c r="H1631" s="4" t="s">
        <v>4923</v>
      </c>
      <c r="I1631" s="4" t="s">
        <v>67</v>
      </c>
      <c r="J1631" s="4" t="s">
        <v>111</v>
      </c>
      <c r="K1631" s="4" t="s">
        <v>111</v>
      </c>
      <c r="L1631" s="4" t="s">
        <v>22</v>
      </c>
      <c r="M1631" s="4" t="s">
        <v>23</v>
      </c>
      <c r="N1631" s="4">
        <v>446.1</v>
      </c>
      <c r="O1631" s="4">
        <v>10</v>
      </c>
      <c r="P1631" s="4">
        <v>0.15</v>
      </c>
      <c r="Q1631" s="4">
        <v>32.630000000000003</v>
      </c>
    </row>
    <row r="1632" spans="1:17" s="4" customFormat="1" ht="12" x14ac:dyDescent="0.3">
      <c r="A1632" s="4">
        <v>1631</v>
      </c>
      <c r="B1632" s="4" t="s">
        <v>4924</v>
      </c>
      <c r="C1632" s="5">
        <v>44553</v>
      </c>
      <c r="D1632" s="5">
        <v>44560</v>
      </c>
      <c r="E1632" s="9">
        <f t="shared" si="25"/>
        <v>2021</v>
      </c>
      <c r="F1632" s="4" t="s">
        <v>25</v>
      </c>
      <c r="G1632" s="4" t="s">
        <v>4925</v>
      </c>
      <c r="H1632" s="4" t="s">
        <v>4926</v>
      </c>
      <c r="I1632" s="4" t="s">
        <v>20</v>
      </c>
      <c r="J1632" s="4" t="s">
        <v>62</v>
      </c>
      <c r="K1632" s="4" t="s">
        <v>63</v>
      </c>
      <c r="L1632" s="4" t="s">
        <v>29</v>
      </c>
      <c r="M1632" s="4" t="s">
        <v>48</v>
      </c>
      <c r="N1632" s="4">
        <v>553.65</v>
      </c>
      <c r="O1632" s="4">
        <v>7</v>
      </c>
      <c r="P1632" s="4">
        <v>0</v>
      </c>
      <c r="Q1632" s="4">
        <v>71.75</v>
      </c>
    </row>
    <row r="1633" spans="1:17" s="4" customFormat="1" ht="12" x14ac:dyDescent="0.3">
      <c r="A1633" s="4">
        <v>1632</v>
      </c>
      <c r="B1633" s="4" t="s">
        <v>4927</v>
      </c>
      <c r="C1633" s="5">
        <v>45118</v>
      </c>
      <c r="D1633" s="5">
        <v>45125</v>
      </c>
      <c r="E1633" s="9">
        <f t="shared" si="25"/>
        <v>2023</v>
      </c>
      <c r="F1633" s="4" t="s">
        <v>25</v>
      </c>
      <c r="G1633" s="4" t="s">
        <v>4928</v>
      </c>
      <c r="H1633" s="4" t="s">
        <v>4929</v>
      </c>
      <c r="I1633" s="4" t="s">
        <v>20</v>
      </c>
      <c r="J1633" s="4" t="s">
        <v>42</v>
      </c>
      <c r="K1633" s="4" t="s">
        <v>43</v>
      </c>
      <c r="L1633" s="4" t="s">
        <v>36</v>
      </c>
      <c r="M1633" s="4" t="s">
        <v>71</v>
      </c>
      <c r="N1633" s="4">
        <v>520.9</v>
      </c>
      <c r="O1633" s="4">
        <v>1</v>
      </c>
      <c r="P1633" s="4">
        <v>0.15</v>
      </c>
      <c r="Q1633" s="4">
        <v>8.64</v>
      </c>
    </row>
    <row r="1634" spans="1:17" s="4" customFormat="1" ht="12" x14ac:dyDescent="0.3">
      <c r="A1634" s="4">
        <v>1633</v>
      </c>
      <c r="B1634" s="4" t="s">
        <v>4930</v>
      </c>
      <c r="C1634" s="5">
        <v>44947</v>
      </c>
      <c r="D1634" s="5">
        <v>44949</v>
      </c>
      <c r="E1634" s="9">
        <f t="shared" si="25"/>
        <v>2023</v>
      </c>
      <c r="F1634" s="4" t="s">
        <v>25</v>
      </c>
      <c r="G1634" s="4" t="s">
        <v>4931</v>
      </c>
      <c r="H1634" s="4" t="s">
        <v>4932</v>
      </c>
      <c r="I1634" s="4" t="s">
        <v>20</v>
      </c>
      <c r="J1634" s="4" t="s">
        <v>34</v>
      </c>
      <c r="K1634" s="4" t="s">
        <v>35</v>
      </c>
      <c r="L1634" s="4" t="s">
        <v>36</v>
      </c>
      <c r="M1634" s="4" t="s">
        <v>138</v>
      </c>
      <c r="N1634" s="4">
        <v>383.63</v>
      </c>
      <c r="O1634" s="4">
        <v>9</v>
      </c>
      <c r="P1634" s="4">
        <v>0.2</v>
      </c>
      <c r="Q1634" s="4">
        <v>79.599999999999994</v>
      </c>
    </row>
    <row r="1635" spans="1:17" s="4" customFormat="1" ht="12" x14ac:dyDescent="0.3">
      <c r="A1635" s="4">
        <v>1634</v>
      </c>
      <c r="B1635" s="4" t="s">
        <v>4933</v>
      </c>
      <c r="C1635" s="5">
        <v>44776</v>
      </c>
      <c r="D1635" s="5">
        <v>44780</v>
      </c>
      <c r="E1635" s="9">
        <f t="shared" si="25"/>
        <v>2022</v>
      </c>
      <c r="F1635" s="4" t="s">
        <v>59</v>
      </c>
      <c r="G1635" s="4" t="s">
        <v>4934</v>
      </c>
      <c r="H1635" s="4" t="s">
        <v>4935</v>
      </c>
      <c r="I1635" s="4" t="s">
        <v>28</v>
      </c>
      <c r="J1635" s="4" t="s">
        <v>34</v>
      </c>
      <c r="K1635" s="4" t="s">
        <v>35</v>
      </c>
      <c r="L1635" s="4" t="s">
        <v>29</v>
      </c>
      <c r="M1635" s="4" t="s">
        <v>30</v>
      </c>
      <c r="N1635" s="4">
        <v>922.59</v>
      </c>
      <c r="O1635" s="4">
        <v>2</v>
      </c>
      <c r="P1635" s="4">
        <v>0.1</v>
      </c>
      <c r="Q1635" s="4">
        <v>205.98</v>
      </c>
    </row>
    <row r="1636" spans="1:17" s="4" customFormat="1" ht="12" x14ac:dyDescent="0.3">
      <c r="A1636" s="4">
        <v>1635</v>
      </c>
      <c r="B1636" s="4" t="s">
        <v>4936</v>
      </c>
      <c r="C1636" s="5">
        <v>44592</v>
      </c>
      <c r="D1636" s="5">
        <v>44598</v>
      </c>
      <c r="E1636" s="9">
        <f t="shared" si="25"/>
        <v>2022</v>
      </c>
      <c r="F1636" s="4" t="s">
        <v>25</v>
      </c>
      <c r="G1636" s="4" t="s">
        <v>4937</v>
      </c>
      <c r="H1636" s="4" t="s">
        <v>4938</v>
      </c>
      <c r="I1636" s="4" t="s">
        <v>67</v>
      </c>
      <c r="J1636" s="4" t="s">
        <v>21</v>
      </c>
      <c r="K1636" s="4" t="s">
        <v>26647</v>
      </c>
      <c r="L1636" s="4" t="s">
        <v>22</v>
      </c>
      <c r="M1636" s="4" t="s">
        <v>54</v>
      </c>
      <c r="N1636" s="4">
        <v>749.02</v>
      </c>
      <c r="O1636" s="4">
        <v>9</v>
      </c>
      <c r="P1636" s="4">
        <v>0.2</v>
      </c>
      <c r="Q1636" s="4">
        <v>32.659999999999997</v>
      </c>
    </row>
    <row r="1637" spans="1:17" s="4" customFormat="1" ht="12" x14ac:dyDescent="0.3">
      <c r="A1637" s="4">
        <v>1636</v>
      </c>
      <c r="B1637" s="4" t="s">
        <v>4939</v>
      </c>
      <c r="C1637" s="5">
        <v>44842</v>
      </c>
      <c r="D1637" s="5">
        <v>44844</v>
      </c>
      <c r="E1637" s="9">
        <f t="shared" si="25"/>
        <v>2022</v>
      </c>
      <c r="F1637" s="4" t="s">
        <v>39</v>
      </c>
      <c r="G1637" s="4" t="s">
        <v>4940</v>
      </c>
      <c r="H1637" s="4" t="s">
        <v>4941</v>
      </c>
      <c r="I1637" s="4" t="s">
        <v>28</v>
      </c>
      <c r="J1637" s="4" t="s">
        <v>145</v>
      </c>
      <c r="K1637" s="4" t="s">
        <v>80</v>
      </c>
      <c r="L1637" s="4" t="s">
        <v>29</v>
      </c>
      <c r="M1637" s="4" t="s">
        <v>90</v>
      </c>
      <c r="N1637" s="4">
        <v>425.83</v>
      </c>
      <c r="O1637" s="4">
        <v>5</v>
      </c>
      <c r="P1637" s="4">
        <v>0</v>
      </c>
      <c r="Q1637" s="4">
        <v>56.02</v>
      </c>
    </row>
    <row r="1638" spans="1:17" s="4" customFormat="1" ht="12" x14ac:dyDescent="0.3">
      <c r="A1638" s="4">
        <v>1637</v>
      </c>
      <c r="B1638" s="4" t="s">
        <v>4942</v>
      </c>
      <c r="C1638" s="5">
        <v>45781</v>
      </c>
      <c r="D1638" s="5">
        <v>45784</v>
      </c>
      <c r="E1638" s="9">
        <f t="shared" si="25"/>
        <v>2025</v>
      </c>
      <c r="F1638" s="4" t="s">
        <v>59</v>
      </c>
      <c r="G1638" s="4" t="s">
        <v>4943</v>
      </c>
      <c r="H1638" s="4" t="s">
        <v>4944</v>
      </c>
      <c r="I1638" s="4" t="s">
        <v>20</v>
      </c>
      <c r="J1638" s="4" t="s">
        <v>34</v>
      </c>
      <c r="K1638" s="4" t="s">
        <v>35</v>
      </c>
      <c r="L1638" s="4" t="s">
        <v>22</v>
      </c>
      <c r="M1638" s="4" t="s">
        <v>23</v>
      </c>
      <c r="N1638" s="4">
        <v>1281.5899999999999</v>
      </c>
      <c r="O1638" s="4">
        <v>7</v>
      </c>
      <c r="P1638" s="4">
        <v>0.15</v>
      </c>
      <c r="Q1638" s="4">
        <v>242.04</v>
      </c>
    </row>
    <row r="1639" spans="1:17" s="4" customFormat="1" ht="12" x14ac:dyDescent="0.3">
      <c r="A1639" s="4">
        <v>1638</v>
      </c>
      <c r="B1639" s="4" t="s">
        <v>4945</v>
      </c>
      <c r="C1639" s="5">
        <v>44576</v>
      </c>
      <c r="D1639" s="5">
        <v>44579</v>
      </c>
      <c r="E1639" s="9">
        <f t="shared" si="25"/>
        <v>2022</v>
      </c>
      <c r="F1639" s="4" t="s">
        <v>39</v>
      </c>
      <c r="G1639" s="4" t="s">
        <v>4946</v>
      </c>
      <c r="H1639" s="4" t="s">
        <v>4947</v>
      </c>
      <c r="I1639" s="4" t="s">
        <v>20</v>
      </c>
      <c r="J1639" s="4" t="s">
        <v>21</v>
      </c>
      <c r="K1639" s="4" t="s">
        <v>26647</v>
      </c>
      <c r="L1639" s="4" t="s">
        <v>22</v>
      </c>
      <c r="M1639" s="4" t="s">
        <v>54</v>
      </c>
      <c r="N1639" s="4">
        <v>58.31</v>
      </c>
      <c r="O1639" s="4">
        <v>1</v>
      </c>
      <c r="P1639" s="4">
        <v>0.1</v>
      </c>
      <c r="Q1639" s="4">
        <v>9.0500000000000007</v>
      </c>
    </row>
    <row r="1640" spans="1:17" s="4" customFormat="1" ht="12" x14ac:dyDescent="0.3">
      <c r="A1640" s="4">
        <v>1639</v>
      </c>
      <c r="B1640" s="4" t="s">
        <v>4948</v>
      </c>
      <c r="C1640" s="5">
        <v>45602</v>
      </c>
      <c r="D1640" s="5">
        <v>45609</v>
      </c>
      <c r="E1640" s="9">
        <f t="shared" si="25"/>
        <v>2024</v>
      </c>
      <c r="F1640" s="4" t="s">
        <v>17</v>
      </c>
      <c r="G1640" s="4" t="s">
        <v>4949</v>
      </c>
      <c r="H1640" s="4" t="s">
        <v>4950</v>
      </c>
      <c r="I1640" s="4" t="s">
        <v>28</v>
      </c>
      <c r="J1640" s="4" t="s">
        <v>21</v>
      </c>
      <c r="K1640" s="4" t="s">
        <v>26647</v>
      </c>
      <c r="L1640" s="4" t="s">
        <v>29</v>
      </c>
      <c r="M1640" s="4" t="s">
        <v>48</v>
      </c>
      <c r="N1640" s="4">
        <v>458.79</v>
      </c>
      <c r="O1640" s="4">
        <v>4</v>
      </c>
      <c r="P1640" s="4">
        <v>0</v>
      </c>
      <c r="Q1640" s="4">
        <v>48.08</v>
      </c>
    </row>
    <row r="1641" spans="1:17" s="4" customFormat="1" ht="12" x14ac:dyDescent="0.3">
      <c r="A1641" s="4">
        <v>1640</v>
      </c>
      <c r="B1641" s="4" t="s">
        <v>4951</v>
      </c>
      <c r="C1641" s="5">
        <v>44921</v>
      </c>
      <c r="D1641" s="5">
        <v>44923</v>
      </c>
      <c r="E1641" s="9">
        <f t="shared" si="25"/>
        <v>2022</v>
      </c>
      <c r="F1641" s="4" t="s">
        <v>39</v>
      </c>
      <c r="G1641" s="4" t="s">
        <v>4952</v>
      </c>
      <c r="H1641" s="4" t="s">
        <v>4953</v>
      </c>
      <c r="I1641" s="4" t="s">
        <v>28</v>
      </c>
      <c r="J1641" s="4" t="s">
        <v>145</v>
      </c>
      <c r="K1641" s="4" t="s">
        <v>80</v>
      </c>
      <c r="L1641" s="4" t="s">
        <v>36</v>
      </c>
      <c r="M1641" s="4" t="s">
        <v>118</v>
      </c>
      <c r="N1641" s="4">
        <v>1016.68</v>
      </c>
      <c r="O1641" s="4">
        <v>7</v>
      </c>
      <c r="P1641" s="4">
        <v>0</v>
      </c>
      <c r="Q1641" s="4">
        <v>270.08999999999997</v>
      </c>
    </row>
    <row r="1642" spans="1:17" s="4" customFormat="1" ht="12" x14ac:dyDescent="0.3">
      <c r="A1642" s="4">
        <v>1641</v>
      </c>
      <c r="B1642" s="4" t="s">
        <v>4954</v>
      </c>
      <c r="C1642" s="5">
        <v>45332</v>
      </c>
      <c r="D1642" s="5">
        <v>45338</v>
      </c>
      <c r="E1642" s="9">
        <f t="shared" si="25"/>
        <v>2024</v>
      </c>
      <c r="F1642" s="4" t="s">
        <v>39</v>
      </c>
      <c r="G1642" s="4" t="s">
        <v>4955</v>
      </c>
      <c r="H1642" s="4" t="s">
        <v>4956</v>
      </c>
      <c r="I1642" s="4" t="s">
        <v>28</v>
      </c>
      <c r="J1642" s="4" t="s">
        <v>47</v>
      </c>
      <c r="K1642" s="4" t="s">
        <v>47</v>
      </c>
      <c r="L1642" s="4" t="s">
        <v>36</v>
      </c>
      <c r="M1642" s="4" t="s">
        <v>37</v>
      </c>
      <c r="N1642" s="4">
        <v>899</v>
      </c>
      <c r="O1642" s="4">
        <v>7</v>
      </c>
      <c r="P1642" s="4">
        <v>0.2</v>
      </c>
      <c r="Q1642" s="4">
        <v>-17.399999999999999</v>
      </c>
    </row>
    <row r="1643" spans="1:17" s="4" customFormat="1" ht="12" x14ac:dyDescent="0.3">
      <c r="A1643" s="4">
        <v>1642</v>
      </c>
      <c r="B1643" s="4" t="s">
        <v>4957</v>
      </c>
      <c r="C1643" s="5">
        <v>45001</v>
      </c>
      <c r="D1643" s="5">
        <v>45003</v>
      </c>
      <c r="E1643" s="9">
        <f t="shared" si="25"/>
        <v>2023</v>
      </c>
      <c r="F1643" s="4" t="s">
        <v>39</v>
      </c>
      <c r="G1643" s="4" t="s">
        <v>4958</v>
      </c>
      <c r="H1643" s="4" t="s">
        <v>4959</v>
      </c>
      <c r="I1643" s="4" t="s">
        <v>20</v>
      </c>
      <c r="J1643" s="4" t="s">
        <v>145</v>
      </c>
      <c r="K1643" s="4" t="s">
        <v>80</v>
      </c>
      <c r="L1643" s="4" t="s">
        <v>29</v>
      </c>
      <c r="M1643" s="4" t="s">
        <v>107</v>
      </c>
      <c r="N1643" s="4">
        <v>670.56</v>
      </c>
      <c r="O1643" s="4">
        <v>7</v>
      </c>
      <c r="P1643" s="4">
        <v>0.15</v>
      </c>
      <c r="Q1643" s="4">
        <v>21.86</v>
      </c>
    </row>
    <row r="1644" spans="1:17" s="4" customFormat="1" ht="12" x14ac:dyDescent="0.3">
      <c r="A1644" s="4">
        <v>1643</v>
      </c>
      <c r="B1644" s="4" t="s">
        <v>4960</v>
      </c>
      <c r="C1644" s="5">
        <v>44577</v>
      </c>
      <c r="D1644" s="5">
        <v>44579</v>
      </c>
      <c r="E1644" s="9">
        <f t="shared" si="25"/>
        <v>2022</v>
      </c>
      <c r="F1644" s="4" t="s">
        <v>25</v>
      </c>
      <c r="G1644" s="4" t="s">
        <v>4961</v>
      </c>
      <c r="H1644" s="4" t="s">
        <v>4962</v>
      </c>
      <c r="I1644" s="4" t="s">
        <v>20</v>
      </c>
      <c r="J1644" s="4" t="s">
        <v>21</v>
      </c>
      <c r="K1644" s="4" t="s">
        <v>26647</v>
      </c>
      <c r="L1644" s="4" t="s">
        <v>22</v>
      </c>
      <c r="M1644" s="4" t="s">
        <v>75</v>
      </c>
      <c r="N1644" s="4">
        <v>426.53</v>
      </c>
      <c r="O1644" s="4">
        <v>5</v>
      </c>
      <c r="P1644" s="4">
        <v>0.2</v>
      </c>
      <c r="Q1644" s="4">
        <v>74</v>
      </c>
    </row>
    <row r="1645" spans="1:17" s="4" customFormat="1" ht="12" x14ac:dyDescent="0.3">
      <c r="A1645" s="4">
        <v>1644</v>
      </c>
      <c r="B1645" s="4" t="s">
        <v>4963</v>
      </c>
      <c r="C1645" s="5">
        <v>44701</v>
      </c>
      <c r="D1645" s="5">
        <v>44708</v>
      </c>
      <c r="E1645" s="9">
        <f t="shared" si="25"/>
        <v>2022</v>
      </c>
      <c r="F1645" s="4" t="s">
        <v>25</v>
      </c>
      <c r="G1645" s="4" t="s">
        <v>4964</v>
      </c>
      <c r="H1645" s="4" t="s">
        <v>4965</v>
      </c>
      <c r="I1645" s="4" t="s">
        <v>20</v>
      </c>
      <c r="J1645" s="4" t="s">
        <v>79</v>
      </c>
      <c r="K1645" s="4" t="s">
        <v>80</v>
      </c>
      <c r="L1645" s="4" t="s">
        <v>22</v>
      </c>
      <c r="M1645" s="4" t="s">
        <v>23</v>
      </c>
      <c r="N1645" s="4">
        <v>538.51</v>
      </c>
      <c r="O1645" s="4">
        <v>2</v>
      </c>
      <c r="P1645" s="4">
        <v>0</v>
      </c>
      <c r="Q1645" s="4">
        <v>111.23</v>
      </c>
    </row>
    <row r="1646" spans="1:17" s="4" customFormat="1" ht="12" x14ac:dyDescent="0.3">
      <c r="A1646" s="4">
        <v>1645</v>
      </c>
      <c r="B1646" s="4" t="s">
        <v>4966</v>
      </c>
      <c r="C1646" s="5">
        <v>44752</v>
      </c>
      <c r="D1646" s="5">
        <v>44755</v>
      </c>
      <c r="E1646" s="9">
        <f t="shared" si="25"/>
        <v>2022</v>
      </c>
      <c r="F1646" s="4" t="s">
        <v>59</v>
      </c>
      <c r="G1646" s="4" t="s">
        <v>4967</v>
      </c>
      <c r="H1646" s="4" t="s">
        <v>4968</v>
      </c>
      <c r="I1646" s="4" t="s">
        <v>20</v>
      </c>
      <c r="J1646" s="4" t="s">
        <v>106</v>
      </c>
      <c r="K1646" s="4" t="s">
        <v>106</v>
      </c>
      <c r="L1646" s="4" t="s">
        <v>36</v>
      </c>
      <c r="M1646" s="4" t="s">
        <v>37</v>
      </c>
      <c r="N1646" s="4">
        <v>918.75</v>
      </c>
      <c r="O1646" s="4">
        <v>3</v>
      </c>
      <c r="P1646" s="4">
        <v>0.1</v>
      </c>
      <c r="Q1646" s="4">
        <v>40.630000000000003</v>
      </c>
    </row>
    <row r="1647" spans="1:17" s="4" customFormat="1" ht="12" x14ac:dyDescent="0.3">
      <c r="A1647" s="4">
        <v>1646</v>
      </c>
      <c r="B1647" s="4" t="s">
        <v>4969</v>
      </c>
      <c r="C1647" s="5">
        <v>44512</v>
      </c>
      <c r="D1647" s="5">
        <v>44516</v>
      </c>
      <c r="E1647" s="9">
        <f t="shared" si="25"/>
        <v>2021</v>
      </c>
      <c r="F1647" s="4" t="s">
        <v>59</v>
      </c>
      <c r="G1647" s="4" t="s">
        <v>4970</v>
      </c>
      <c r="H1647" s="4" t="s">
        <v>4971</v>
      </c>
      <c r="I1647" s="4" t="s">
        <v>20</v>
      </c>
      <c r="J1647" s="4" t="s">
        <v>47</v>
      </c>
      <c r="K1647" s="4" t="s">
        <v>47</v>
      </c>
      <c r="L1647" s="4" t="s">
        <v>36</v>
      </c>
      <c r="M1647" s="4" t="s">
        <v>71</v>
      </c>
      <c r="N1647" s="4">
        <v>813.83</v>
      </c>
      <c r="O1647" s="4">
        <v>3</v>
      </c>
      <c r="P1647" s="4">
        <v>0.15</v>
      </c>
      <c r="Q1647" s="4">
        <v>129.57</v>
      </c>
    </row>
    <row r="1648" spans="1:17" s="4" customFormat="1" ht="12" x14ac:dyDescent="0.3">
      <c r="A1648" s="4">
        <v>1647</v>
      </c>
      <c r="B1648" s="4" t="s">
        <v>4972</v>
      </c>
      <c r="C1648" s="5">
        <v>45471</v>
      </c>
      <c r="D1648" s="5">
        <v>45475</v>
      </c>
      <c r="E1648" s="9">
        <f t="shared" si="25"/>
        <v>2024</v>
      </c>
      <c r="F1648" s="4" t="s">
        <v>39</v>
      </c>
      <c r="G1648" s="4" t="s">
        <v>4973</v>
      </c>
      <c r="H1648" s="4" t="s">
        <v>4974</v>
      </c>
      <c r="I1648" s="4" t="s">
        <v>67</v>
      </c>
      <c r="J1648" s="4" t="s">
        <v>79</v>
      </c>
      <c r="K1648" s="4" t="s">
        <v>80</v>
      </c>
      <c r="L1648" s="4" t="s">
        <v>36</v>
      </c>
      <c r="M1648" s="4" t="s">
        <v>71</v>
      </c>
      <c r="N1648" s="4">
        <v>1219.95</v>
      </c>
      <c r="O1648" s="4">
        <v>7</v>
      </c>
      <c r="P1648" s="4">
        <v>0.15</v>
      </c>
      <c r="Q1648" s="4">
        <v>75.319999999999993</v>
      </c>
    </row>
    <row r="1649" spans="1:17" s="4" customFormat="1" ht="12" x14ac:dyDescent="0.3">
      <c r="A1649" s="4">
        <v>1648</v>
      </c>
      <c r="B1649" s="4" t="s">
        <v>4975</v>
      </c>
      <c r="C1649" s="5">
        <v>44637</v>
      </c>
      <c r="D1649" s="5">
        <v>44638</v>
      </c>
      <c r="E1649" s="9">
        <f t="shared" si="25"/>
        <v>2022</v>
      </c>
      <c r="F1649" s="4" t="s">
        <v>39</v>
      </c>
      <c r="G1649" s="4" t="s">
        <v>4976</v>
      </c>
      <c r="H1649" s="4" t="s">
        <v>4977</v>
      </c>
      <c r="I1649" s="4" t="s">
        <v>20</v>
      </c>
      <c r="J1649" s="4" t="s">
        <v>21</v>
      </c>
      <c r="K1649" s="4" t="s">
        <v>26647</v>
      </c>
      <c r="L1649" s="4" t="s">
        <v>29</v>
      </c>
      <c r="M1649" s="4" t="s">
        <v>30</v>
      </c>
      <c r="N1649" s="4">
        <v>1274.26</v>
      </c>
      <c r="O1649" s="4">
        <v>5</v>
      </c>
      <c r="P1649" s="4">
        <v>0.1</v>
      </c>
      <c r="Q1649" s="4">
        <v>162.41</v>
      </c>
    </row>
    <row r="1650" spans="1:17" s="4" customFormat="1" ht="12" x14ac:dyDescent="0.3">
      <c r="A1650" s="4">
        <v>1649</v>
      </c>
      <c r="B1650" s="4" t="s">
        <v>4978</v>
      </c>
      <c r="C1650" s="5">
        <v>45492</v>
      </c>
      <c r="D1650" s="5">
        <v>45493</v>
      </c>
      <c r="E1650" s="9">
        <f t="shared" si="25"/>
        <v>2024</v>
      </c>
      <c r="F1650" s="4" t="s">
        <v>25</v>
      </c>
      <c r="G1650" s="4" t="s">
        <v>4979</v>
      </c>
      <c r="H1650" s="4" t="s">
        <v>4980</v>
      </c>
      <c r="I1650" s="4" t="s">
        <v>20</v>
      </c>
      <c r="J1650" s="4" t="s">
        <v>62</v>
      </c>
      <c r="K1650" s="4" t="s">
        <v>63</v>
      </c>
      <c r="L1650" s="4" t="s">
        <v>22</v>
      </c>
      <c r="M1650" s="4" t="s">
        <v>54</v>
      </c>
      <c r="N1650" s="4">
        <v>937.84</v>
      </c>
      <c r="O1650" s="4">
        <v>10</v>
      </c>
      <c r="P1650" s="4">
        <v>0.15</v>
      </c>
      <c r="Q1650" s="4">
        <v>164.42</v>
      </c>
    </row>
    <row r="1651" spans="1:17" s="4" customFormat="1" ht="12" x14ac:dyDescent="0.3">
      <c r="A1651" s="4">
        <v>1650</v>
      </c>
      <c r="B1651" s="4" t="s">
        <v>4981</v>
      </c>
      <c r="C1651" s="5">
        <v>44751</v>
      </c>
      <c r="D1651" s="5">
        <v>44754</v>
      </c>
      <c r="E1651" s="9">
        <f t="shared" si="25"/>
        <v>2022</v>
      </c>
      <c r="F1651" s="4" t="s">
        <v>39</v>
      </c>
      <c r="G1651" s="4" t="s">
        <v>4982</v>
      </c>
      <c r="H1651" s="4" t="s">
        <v>4983</v>
      </c>
      <c r="I1651" s="4" t="s">
        <v>28</v>
      </c>
      <c r="J1651" s="4" t="s">
        <v>47</v>
      </c>
      <c r="K1651" s="4" t="s">
        <v>47</v>
      </c>
      <c r="L1651" s="4" t="s">
        <v>36</v>
      </c>
      <c r="M1651" s="4" t="s">
        <v>118</v>
      </c>
      <c r="N1651" s="4">
        <v>157.88999999999999</v>
      </c>
      <c r="O1651" s="4">
        <v>3</v>
      </c>
      <c r="P1651" s="4">
        <v>0</v>
      </c>
      <c r="Q1651" s="4">
        <v>28.41</v>
      </c>
    </row>
    <row r="1652" spans="1:17" s="4" customFormat="1" ht="12" x14ac:dyDescent="0.3">
      <c r="A1652" s="4">
        <v>1651</v>
      </c>
      <c r="B1652" s="4" t="s">
        <v>4984</v>
      </c>
      <c r="C1652" s="5">
        <v>44764</v>
      </c>
      <c r="D1652" s="5">
        <v>44767</v>
      </c>
      <c r="E1652" s="9">
        <f t="shared" si="25"/>
        <v>2022</v>
      </c>
      <c r="F1652" s="4" t="s">
        <v>39</v>
      </c>
      <c r="G1652" s="4" t="s">
        <v>4985</v>
      </c>
      <c r="H1652" s="4" t="s">
        <v>4986</v>
      </c>
      <c r="I1652" s="4" t="s">
        <v>67</v>
      </c>
      <c r="J1652" s="4" t="s">
        <v>52</v>
      </c>
      <c r="K1652" s="4" t="s">
        <v>53</v>
      </c>
      <c r="L1652" s="4" t="s">
        <v>22</v>
      </c>
      <c r="M1652" s="4" t="s">
        <v>75</v>
      </c>
      <c r="N1652" s="4">
        <v>684.49</v>
      </c>
      <c r="O1652" s="4">
        <v>4</v>
      </c>
      <c r="P1652" s="4">
        <v>0.15</v>
      </c>
      <c r="Q1652" s="4">
        <v>64.12</v>
      </c>
    </row>
    <row r="1653" spans="1:17" s="4" customFormat="1" ht="12" x14ac:dyDescent="0.3">
      <c r="A1653" s="4">
        <v>1652</v>
      </c>
      <c r="B1653" s="4" t="s">
        <v>4987</v>
      </c>
      <c r="C1653" s="5">
        <v>44843</v>
      </c>
      <c r="D1653" s="5">
        <v>44848</v>
      </c>
      <c r="E1653" s="9">
        <f t="shared" si="25"/>
        <v>2022</v>
      </c>
      <c r="F1653" s="4" t="s">
        <v>17</v>
      </c>
      <c r="G1653" s="4" t="s">
        <v>4988</v>
      </c>
      <c r="H1653" s="4" t="s">
        <v>4989</v>
      </c>
      <c r="I1653" s="4" t="s">
        <v>20</v>
      </c>
      <c r="J1653" s="4" t="s">
        <v>21</v>
      </c>
      <c r="K1653" s="4" t="s">
        <v>26647</v>
      </c>
      <c r="L1653" s="4" t="s">
        <v>36</v>
      </c>
      <c r="M1653" s="4" t="s">
        <v>71</v>
      </c>
      <c r="N1653" s="4">
        <v>457.8</v>
      </c>
      <c r="O1653" s="4">
        <v>2</v>
      </c>
      <c r="P1653" s="4">
        <v>0.1</v>
      </c>
      <c r="Q1653" s="4">
        <v>-0.19</v>
      </c>
    </row>
    <row r="1654" spans="1:17" s="4" customFormat="1" ht="12" x14ac:dyDescent="0.3">
      <c r="A1654" s="4">
        <v>1653</v>
      </c>
      <c r="B1654" s="4" t="s">
        <v>4990</v>
      </c>
      <c r="C1654" s="5">
        <v>45172</v>
      </c>
      <c r="D1654" s="5">
        <v>45179</v>
      </c>
      <c r="E1654" s="9">
        <f t="shared" si="25"/>
        <v>2023</v>
      </c>
      <c r="F1654" s="4" t="s">
        <v>17</v>
      </c>
      <c r="G1654" s="4" t="s">
        <v>4991</v>
      </c>
      <c r="H1654" s="4" t="s">
        <v>4992</v>
      </c>
      <c r="I1654" s="4" t="s">
        <v>20</v>
      </c>
      <c r="J1654" s="4" t="s">
        <v>47</v>
      </c>
      <c r="K1654" s="4" t="s">
        <v>47</v>
      </c>
      <c r="L1654" s="4" t="s">
        <v>22</v>
      </c>
      <c r="M1654" s="4" t="s">
        <v>54</v>
      </c>
      <c r="N1654" s="4">
        <v>538.20000000000005</v>
      </c>
      <c r="O1654" s="4">
        <v>2</v>
      </c>
      <c r="P1654" s="4">
        <v>0.2</v>
      </c>
      <c r="Q1654" s="4">
        <v>54.23</v>
      </c>
    </row>
    <row r="1655" spans="1:17" s="4" customFormat="1" ht="12" x14ac:dyDescent="0.3">
      <c r="A1655" s="4">
        <v>1654</v>
      </c>
      <c r="B1655" s="4" t="s">
        <v>4993</v>
      </c>
      <c r="C1655" s="5">
        <v>45216</v>
      </c>
      <c r="D1655" s="5">
        <v>45219</v>
      </c>
      <c r="E1655" s="9">
        <f t="shared" si="25"/>
        <v>2023</v>
      </c>
      <c r="F1655" s="4" t="s">
        <v>39</v>
      </c>
      <c r="G1655" s="4" t="s">
        <v>4994</v>
      </c>
      <c r="H1655" s="4" t="s">
        <v>4995</v>
      </c>
      <c r="I1655" s="4" t="s">
        <v>28</v>
      </c>
      <c r="J1655" s="4" t="s">
        <v>47</v>
      </c>
      <c r="K1655" s="4" t="s">
        <v>47</v>
      </c>
      <c r="L1655" s="4" t="s">
        <v>29</v>
      </c>
      <c r="M1655" s="4" t="s">
        <v>48</v>
      </c>
      <c r="N1655" s="4">
        <v>39.99</v>
      </c>
      <c r="O1655" s="4">
        <v>10</v>
      </c>
      <c r="P1655" s="4">
        <v>0.1</v>
      </c>
      <c r="Q1655" s="4">
        <v>3.95</v>
      </c>
    </row>
    <row r="1656" spans="1:17" s="4" customFormat="1" ht="12" x14ac:dyDescent="0.3">
      <c r="A1656" s="4">
        <v>1655</v>
      </c>
      <c r="B1656" s="4" t="s">
        <v>4996</v>
      </c>
      <c r="C1656" s="5">
        <v>44460</v>
      </c>
      <c r="D1656" s="5">
        <v>44464</v>
      </c>
      <c r="E1656" s="9">
        <f t="shared" si="25"/>
        <v>2021</v>
      </c>
      <c r="F1656" s="4" t="s">
        <v>17</v>
      </c>
      <c r="G1656" s="4" t="s">
        <v>4997</v>
      </c>
      <c r="H1656" s="4" t="s">
        <v>4998</v>
      </c>
      <c r="I1656" s="4" t="s">
        <v>20</v>
      </c>
      <c r="J1656" s="4" t="s">
        <v>111</v>
      </c>
      <c r="K1656" s="4" t="s">
        <v>111</v>
      </c>
      <c r="L1656" s="4" t="s">
        <v>22</v>
      </c>
      <c r="M1656" s="4" t="s">
        <v>54</v>
      </c>
      <c r="N1656" s="4">
        <v>693.34</v>
      </c>
      <c r="O1656" s="4">
        <v>7</v>
      </c>
      <c r="P1656" s="4">
        <v>0.1</v>
      </c>
      <c r="Q1656" s="4">
        <v>78.06</v>
      </c>
    </row>
    <row r="1657" spans="1:17" s="4" customFormat="1" ht="12" x14ac:dyDescent="0.3">
      <c r="A1657" s="4">
        <v>1656</v>
      </c>
      <c r="B1657" s="4" t="s">
        <v>4999</v>
      </c>
      <c r="C1657" s="5">
        <v>44865</v>
      </c>
      <c r="D1657" s="5">
        <v>44871</v>
      </c>
      <c r="E1657" s="9">
        <f t="shared" si="25"/>
        <v>2022</v>
      </c>
      <c r="F1657" s="4" t="s">
        <v>25</v>
      </c>
      <c r="G1657" s="4" t="s">
        <v>5000</v>
      </c>
      <c r="H1657" s="4" t="s">
        <v>5001</v>
      </c>
      <c r="I1657" s="4" t="s">
        <v>28</v>
      </c>
      <c r="J1657" s="4" t="s">
        <v>34</v>
      </c>
      <c r="K1657" s="4" t="s">
        <v>35</v>
      </c>
      <c r="L1657" s="4" t="s">
        <v>29</v>
      </c>
      <c r="M1657" s="4" t="s">
        <v>90</v>
      </c>
      <c r="N1657" s="4">
        <v>745.75</v>
      </c>
      <c r="O1657" s="4">
        <v>5</v>
      </c>
      <c r="P1657" s="4">
        <v>0.2</v>
      </c>
      <c r="Q1657" s="4">
        <v>51.74</v>
      </c>
    </row>
    <row r="1658" spans="1:17" s="4" customFormat="1" ht="12" x14ac:dyDescent="0.3">
      <c r="A1658" s="4">
        <v>1657</v>
      </c>
      <c r="B1658" s="4" t="s">
        <v>5002</v>
      </c>
      <c r="C1658" s="5">
        <v>45527</v>
      </c>
      <c r="D1658" s="5">
        <v>45534</v>
      </c>
      <c r="E1658" s="9">
        <f t="shared" si="25"/>
        <v>2024</v>
      </c>
      <c r="F1658" s="4" t="s">
        <v>59</v>
      </c>
      <c r="G1658" s="4" t="s">
        <v>5003</v>
      </c>
      <c r="H1658" s="4" t="s">
        <v>5004</v>
      </c>
      <c r="I1658" s="4" t="s">
        <v>20</v>
      </c>
      <c r="J1658" s="4" t="s">
        <v>111</v>
      </c>
      <c r="K1658" s="4" t="s">
        <v>111</v>
      </c>
      <c r="L1658" s="4" t="s">
        <v>29</v>
      </c>
      <c r="M1658" s="4" t="s">
        <v>90</v>
      </c>
      <c r="N1658" s="4">
        <v>190.93</v>
      </c>
      <c r="O1658" s="4">
        <v>8</v>
      </c>
      <c r="P1658" s="4">
        <v>0.1</v>
      </c>
      <c r="Q1658" s="4">
        <v>15.41</v>
      </c>
    </row>
    <row r="1659" spans="1:17" s="4" customFormat="1" ht="12" x14ac:dyDescent="0.3">
      <c r="A1659" s="4">
        <v>1658</v>
      </c>
      <c r="B1659" s="4" t="s">
        <v>5005</v>
      </c>
      <c r="C1659" s="5">
        <v>45820</v>
      </c>
      <c r="D1659" s="5">
        <v>45821</v>
      </c>
      <c r="E1659" s="9">
        <f t="shared" si="25"/>
        <v>2025</v>
      </c>
      <c r="F1659" s="4" t="s">
        <v>59</v>
      </c>
      <c r="G1659" s="4" t="s">
        <v>5006</v>
      </c>
      <c r="H1659" s="4" t="s">
        <v>5007</v>
      </c>
      <c r="I1659" s="4" t="s">
        <v>28</v>
      </c>
      <c r="J1659" s="4" t="s">
        <v>111</v>
      </c>
      <c r="K1659" s="4" t="s">
        <v>111</v>
      </c>
      <c r="L1659" s="4" t="s">
        <v>36</v>
      </c>
      <c r="M1659" s="4" t="s">
        <v>37</v>
      </c>
      <c r="N1659" s="4">
        <v>808.68</v>
      </c>
      <c r="O1659" s="4">
        <v>7</v>
      </c>
      <c r="P1659" s="4">
        <v>0.1</v>
      </c>
      <c r="Q1659" s="4">
        <v>112.93</v>
      </c>
    </row>
    <row r="1660" spans="1:17" s="4" customFormat="1" ht="12" x14ac:dyDescent="0.3">
      <c r="A1660" s="4">
        <v>1659</v>
      </c>
      <c r="B1660" s="4" t="s">
        <v>5008</v>
      </c>
      <c r="C1660" s="5">
        <v>45475</v>
      </c>
      <c r="D1660" s="5">
        <v>45476</v>
      </c>
      <c r="E1660" s="9">
        <f t="shared" si="25"/>
        <v>2024</v>
      </c>
      <c r="F1660" s="4" t="s">
        <v>59</v>
      </c>
      <c r="G1660" s="4" t="s">
        <v>5009</v>
      </c>
      <c r="H1660" s="4" t="s">
        <v>5010</v>
      </c>
      <c r="I1660" s="4" t="s">
        <v>67</v>
      </c>
      <c r="J1660" s="4" t="s">
        <v>34</v>
      </c>
      <c r="K1660" s="4" t="s">
        <v>35</v>
      </c>
      <c r="L1660" s="4" t="s">
        <v>29</v>
      </c>
      <c r="M1660" s="4" t="s">
        <v>48</v>
      </c>
      <c r="N1660" s="4">
        <v>1326.68</v>
      </c>
      <c r="O1660" s="4">
        <v>3</v>
      </c>
      <c r="P1660" s="4">
        <v>0.15</v>
      </c>
      <c r="Q1660" s="4">
        <v>275.8</v>
      </c>
    </row>
    <row r="1661" spans="1:17" s="4" customFormat="1" ht="12" x14ac:dyDescent="0.3">
      <c r="A1661" s="4">
        <v>1660</v>
      </c>
      <c r="B1661" s="4" t="s">
        <v>5011</v>
      </c>
      <c r="C1661" s="5">
        <v>45000</v>
      </c>
      <c r="D1661" s="5">
        <v>45006</v>
      </c>
      <c r="E1661" s="9">
        <f t="shared" si="25"/>
        <v>2023</v>
      </c>
      <c r="F1661" s="4" t="s">
        <v>59</v>
      </c>
      <c r="G1661" s="4" t="s">
        <v>5012</v>
      </c>
      <c r="H1661" s="4" t="s">
        <v>5013</v>
      </c>
      <c r="I1661" s="4" t="s">
        <v>28</v>
      </c>
      <c r="J1661" s="4" t="s">
        <v>52</v>
      </c>
      <c r="K1661" s="4" t="s">
        <v>53</v>
      </c>
      <c r="L1661" s="4" t="s">
        <v>29</v>
      </c>
      <c r="M1661" s="4" t="s">
        <v>30</v>
      </c>
      <c r="N1661" s="4">
        <v>189.85</v>
      </c>
      <c r="O1661" s="4">
        <v>5</v>
      </c>
      <c r="P1661" s="4">
        <v>0.2</v>
      </c>
      <c r="Q1661" s="4">
        <v>27.08</v>
      </c>
    </row>
    <row r="1662" spans="1:17" s="4" customFormat="1" ht="12" x14ac:dyDescent="0.3">
      <c r="A1662" s="4">
        <v>1661</v>
      </c>
      <c r="B1662" s="4" t="s">
        <v>5014</v>
      </c>
      <c r="C1662" s="5">
        <v>44899</v>
      </c>
      <c r="D1662" s="5">
        <v>44902</v>
      </c>
      <c r="E1662" s="9">
        <f t="shared" si="25"/>
        <v>2022</v>
      </c>
      <c r="F1662" s="4" t="s">
        <v>59</v>
      </c>
      <c r="G1662" s="4" t="s">
        <v>5015</v>
      </c>
      <c r="H1662" s="4" t="s">
        <v>5016</v>
      </c>
      <c r="I1662" s="4" t="s">
        <v>67</v>
      </c>
      <c r="J1662" s="4" t="s">
        <v>111</v>
      </c>
      <c r="K1662" s="4" t="s">
        <v>111</v>
      </c>
      <c r="L1662" s="4" t="s">
        <v>36</v>
      </c>
      <c r="M1662" s="4" t="s">
        <v>138</v>
      </c>
      <c r="N1662" s="4">
        <v>457.32</v>
      </c>
      <c r="O1662" s="4">
        <v>2</v>
      </c>
      <c r="P1662" s="4">
        <v>0.1</v>
      </c>
      <c r="Q1662" s="4">
        <v>17.88</v>
      </c>
    </row>
    <row r="1663" spans="1:17" s="4" customFormat="1" ht="12" x14ac:dyDescent="0.3">
      <c r="A1663" s="4">
        <v>1662</v>
      </c>
      <c r="B1663" s="4" t="s">
        <v>5017</v>
      </c>
      <c r="C1663" s="5">
        <v>45715</v>
      </c>
      <c r="D1663" s="5">
        <v>45720</v>
      </c>
      <c r="E1663" s="9">
        <f t="shared" si="25"/>
        <v>2025</v>
      </c>
      <c r="F1663" s="4" t="s">
        <v>25</v>
      </c>
      <c r="G1663" s="4" t="s">
        <v>5018</v>
      </c>
      <c r="H1663" s="4" t="s">
        <v>5019</v>
      </c>
      <c r="I1663" s="4" t="s">
        <v>67</v>
      </c>
      <c r="J1663" s="4" t="s">
        <v>111</v>
      </c>
      <c r="K1663" s="4" t="s">
        <v>111</v>
      </c>
      <c r="L1663" s="4" t="s">
        <v>22</v>
      </c>
      <c r="M1663" s="4" t="s">
        <v>23</v>
      </c>
      <c r="N1663" s="4">
        <v>338.93</v>
      </c>
      <c r="O1663" s="4">
        <v>5</v>
      </c>
      <c r="P1663" s="4">
        <v>0.2</v>
      </c>
      <c r="Q1663" s="4">
        <v>43.63</v>
      </c>
    </row>
    <row r="1664" spans="1:17" s="4" customFormat="1" ht="12" x14ac:dyDescent="0.3">
      <c r="A1664" s="4">
        <v>1663</v>
      </c>
      <c r="B1664" s="4" t="s">
        <v>5020</v>
      </c>
      <c r="C1664" s="5">
        <v>44647</v>
      </c>
      <c r="D1664" s="5">
        <v>44651</v>
      </c>
      <c r="E1664" s="9">
        <f t="shared" si="25"/>
        <v>2022</v>
      </c>
      <c r="F1664" s="4" t="s">
        <v>17</v>
      </c>
      <c r="G1664" s="4" t="s">
        <v>5021</v>
      </c>
      <c r="H1664" s="4" t="s">
        <v>5022</v>
      </c>
      <c r="I1664" s="4" t="s">
        <v>20</v>
      </c>
      <c r="J1664" s="4" t="s">
        <v>52</v>
      </c>
      <c r="K1664" s="4" t="s">
        <v>53</v>
      </c>
      <c r="L1664" s="4" t="s">
        <v>36</v>
      </c>
      <c r="M1664" s="4" t="s">
        <v>37</v>
      </c>
      <c r="N1664" s="4">
        <v>105.42</v>
      </c>
      <c r="O1664" s="4">
        <v>4</v>
      </c>
      <c r="P1664" s="4">
        <v>0.15</v>
      </c>
      <c r="Q1664" s="4">
        <v>4.95</v>
      </c>
    </row>
    <row r="1665" spans="1:17" s="4" customFormat="1" ht="12" x14ac:dyDescent="0.3">
      <c r="A1665" s="4">
        <v>1664</v>
      </c>
      <c r="B1665" s="4" t="s">
        <v>5023</v>
      </c>
      <c r="C1665" s="5">
        <v>45279</v>
      </c>
      <c r="D1665" s="5">
        <v>45280</v>
      </c>
      <c r="E1665" s="9">
        <f t="shared" si="25"/>
        <v>2023</v>
      </c>
      <c r="F1665" s="4" t="s">
        <v>59</v>
      </c>
      <c r="G1665" s="4" t="s">
        <v>5024</v>
      </c>
      <c r="H1665" s="4" t="s">
        <v>5025</v>
      </c>
      <c r="I1665" s="4" t="s">
        <v>28</v>
      </c>
      <c r="J1665" s="4" t="s">
        <v>62</v>
      </c>
      <c r="K1665" s="4" t="s">
        <v>63</v>
      </c>
      <c r="L1665" s="4" t="s">
        <v>29</v>
      </c>
      <c r="M1665" s="4" t="s">
        <v>107</v>
      </c>
      <c r="N1665" s="4">
        <v>1139.26</v>
      </c>
      <c r="O1665" s="4">
        <v>6</v>
      </c>
      <c r="P1665" s="4">
        <v>0.1</v>
      </c>
      <c r="Q1665" s="4">
        <v>277.11</v>
      </c>
    </row>
    <row r="1666" spans="1:17" s="4" customFormat="1" ht="12" x14ac:dyDescent="0.3">
      <c r="A1666" s="4">
        <v>1665</v>
      </c>
      <c r="B1666" s="4" t="s">
        <v>5026</v>
      </c>
      <c r="C1666" s="5">
        <v>44995</v>
      </c>
      <c r="D1666" s="5">
        <v>44997</v>
      </c>
      <c r="E1666" s="9">
        <f t="shared" ref="E1666:E1729" si="26">YEAR(D1666)</f>
        <v>2023</v>
      </c>
      <c r="F1666" s="4" t="s">
        <v>17</v>
      </c>
      <c r="G1666" s="4" t="s">
        <v>5027</v>
      </c>
      <c r="H1666" s="4" t="s">
        <v>5028</v>
      </c>
      <c r="I1666" s="4" t="s">
        <v>20</v>
      </c>
      <c r="J1666" s="4" t="s">
        <v>62</v>
      </c>
      <c r="K1666" s="4" t="s">
        <v>63</v>
      </c>
      <c r="L1666" s="4" t="s">
        <v>22</v>
      </c>
      <c r="M1666" s="4" t="s">
        <v>75</v>
      </c>
      <c r="N1666" s="4">
        <v>209.05</v>
      </c>
      <c r="O1666" s="4">
        <v>8</v>
      </c>
      <c r="P1666" s="4">
        <v>0</v>
      </c>
      <c r="Q1666" s="4">
        <v>52.82</v>
      </c>
    </row>
    <row r="1667" spans="1:17" s="4" customFormat="1" ht="12" x14ac:dyDescent="0.3">
      <c r="A1667" s="4">
        <v>1666</v>
      </c>
      <c r="B1667" s="4" t="s">
        <v>5029</v>
      </c>
      <c r="C1667" s="5">
        <v>44778</v>
      </c>
      <c r="D1667" s="5">
        <v>44781</v>
      </c>
      <c r="E1667" s="9">
        <f t="shared" si="26"/>
        <v>2022</v>
      </c>
      <c r="F1667" s="4" t="s">
        <v>25</v>
      </c>
      <c r="G1667" s="4" t="s">
        <v>5030</v>
      </c>
      <c r="H1667" s="4" t="s">
        <v>5031</v>
      </c>
      <c r="I1667" s="4" t="s">
        <v>20</v>
      </c>
      <c r="J1667" s="4" t="s">
        <v>79</v>
      </c>
      <c r="K1667" s="4" t="s">
        <v>80</v>
      </c>
      <c r="L1667" s="4" t="s">
        <v>29</v>
      </c>
      <c r="M1667" s="4" t="s">
        <v>107</v>
      </c>
      <c r="N1667" s="4">
        <v>1185.1400000000001</v>
      </c>
      <c r="O1667" s="4">
        <v>10</v>
      </c>
      <c r="P1667" s="4">
        <v>0.15</v>
      </c>
      <c r="Q1667" s="4">
        <v>86.99</v>
      </c>
    </row>
    <row r="1668" spans="1:17" s="4" customFormat="1" ht="12" x14ac:dyDescent="0.3">
      <c r="A1668" s="4">
        <v>1667</v>
      </c>
      <c r="B1668" s="4" t="s">
        <v>5032</v>
      </c>
      <c r="C1668" s="5">
        <v>45316</v>
      </c>
      <c r="D1668" s="5">
        <v>45323</v>
      </c>
      <c r="E1668" s="9">
        <f t="shared" si="26"/>
        <v>2024</v>
      </c>
      <c r="F1668" s="4" t="s">
        <v>25</v>
      </c>
      <c r="G1668" s="4" t="s">
        <v>5033</v>
      </c>
      <c r="H1668" s="4" t="s">
        <v>5034</v>
      </c>
      <c r="I1668" s="4" t="s">
        <v>28</v>
      </c>
      <c r="J1668" s="4" t="s">
        <v>34</v>
      </c>
      <c r="K1668" s="4" t="s">
        <v>35</v>
      </c>
      <c r="L1668" s="4" t="s">
        <v>29</v>
      </c>
      <c r="M1668" s="4" t="s">
        <v>90</v>
      </c>
      <c r="N1668" s="4">
        <v>120.69</v>
      </c>
      <c r="O1668" s="4">
        <v>2</v>
      </c>
      <c r="P1668" s="4">
        <v>0.15</v>
      </c>
      <c r="Q1668" s="4">
        <v>-1.29</v>
      </c>
    </row>
    <row r="1669" spans="1:17" s="4" customFormat="1" ht="12" x14ac:dyDescent="0.3">
      <c r="A1669" s="4">
        <v>1668</v>
      </c>
      <c r="B1669" s="4" t="s">
        <v>5035</v>
      </c>
      <c r="C1669" s="5">
        <v>44994</v>
      </c>
      <c r="D1669" s="5">
        <v>44995</v>
      </c>
      <c r="E1669" s="9">
        <f t="shared" si="26"/>
        <v>2023</v>
      </c>
      <c r="F1669" s="4" t="s">
        <v>59</v>
      </c>
      <c r="G1669" s="4" t="s">
        <v>5036</v>
      </c>
      <c r="H1669" s="4" t="s">
        <v>5037</v>
      </c>
      <c r="I1669" s="4" t="s">
        <v>67</v>
      </c>
      <c r="J1669" s="4" t="s">
        <v>34</v>
      </c>
      <c r="K1669" s="4" t="s">
        <v>35</v>
      </c>
      <c r="L1669" s="4" t="s">
        <v>36</v>
      </c>
      <c r="M1669" s="4" t="s">
        <v>37</v>
      </c>
      <c r="N1669" s="4">
        <v>699.86</v>
      </c>
      <c r="O1669" s="4">
        <v>6</v>
      </c>
      <c r="P1669" s="4">
        <v>0.1</v>
      </c>
      <c r="Q1669" s="4">
        <v>6.09</v>
      </c>
    </row>
    <row r="1670" spans="1:17" s="4" customFormat="1" ht="12" x14ac:dyDescent="0.3">
      <c r="A1670" s="4">
        <v>1669</v>
      </c>
      <c r="B1670" s="4" t="s">
        <v>5038</v>
      </c>
      <c r="C1670" s="5">
        <v>44680</v>
      </c>
      <c r="D1670" s="5">
        <v>44682</v>
      </c>
      <c r="E1670" s="9">
        <f t="shared" si="26"/>
        <v>2022</v>
      </c>
      <c r="F1670" s="4" t="s">
        <v>25</v>
      </c>
      <c r="G1670" s="4" t="s">
        <v>5039</v>
      </c>
      <c r="H1670" s="4" t="s">
        <v>5040</v>
      </c>
      <c r="I1670" s="4" t="s">
        <v>28</v>
      </c>
      <c r="J1670" s="4" t="s">
        <v>62</v>
      </c>
      <c r="K1670" s="4" t="s">
        <v>63</v>
      </c>
      <c r="L1670" s="4" t="s">
        <v>29</v>
      </c>
      <c r="M1670" s="4" t="s">
        <v>30</v>
      </c>
      <c r="N1670" s="4">
        <v>965.7</v>
      </c>
      <c r="O1670" s="4">
        <v>3</v>
      </c>
      <c r="P1670" s="4">
        <v>0</v>
      </c>
      <c r="Q1670" s="4">
        <v>287.89999999999998</v>
      </c>
    </row>
    <row r="1671" spans="1:17" s="4" customFormat="1" ht="12" x14ac:dyDescent="0.3">
      <c r="A1671" s="4">
        <v>1670</v>
      </c>
      <c r="B1671" s="4" t="s">
        <v>5041</v>
      </c>
      <c r="C1671" s="5">
        <v>45678</v>
      </c>
      <c r="D1671" s="5">
        <v>45684</v>
      </c>
      <c r="E1671" s="9">
        <f t="shared" si="26"/>
        <v>2025</v>
      </c>
      <c r="F1671" s="4" t="s">
        <v>17</v>
      </c>
      <c r="G1671" s="4" t="s">
        <v>5042</v>
      </c>
      <c r="H1671" s="4" t="s">
        <v>5043</v>
      </c>
      <c r="I1671" s="4" t="s">
        <v>20</v>
      </c>
      <c r="J1671" s="4" t="s">
        <v>42</v>
      </c>
      <c r="K1671" s="4" t="s">
        <v>43</v>
      </c>
      <c r="L1671" s="4" t="s">
        <v>29</v>
      </c>
      <c r="M1671" s="4" t="s">
        <v>107</v>
      </c>
      <c r="N1671" s="4">
        <v>561.55999999999995</v>
      </c>
      <c r="O1671" s="4">
        <v>9</v>
      </c>
      <c r="P1671" s="4">
        <v>0.1</v>
      </c>
      <c r="Q1671" s="4">
        <v>1.66</v>
      </c>
    </row>
    <row r="1672" spans="1:17" s="4" customFormat="1" ht="12" x14ac:dyDescent="0.3">
      <c r="A1672" s="4">
        <v>1671</v>
      </c>
      <c r="B1672" s="4" t="s">
        <v>5044</v>
      </c>
      <c r="C1672" s="5">
        <v>45006</v>
      </c>
      <c r="D1672" s="5">
        <v>45010</v>
      </c>
      <c r="E1672" s="9">
        <f t="shared" si="26"/>
        <v>2023</v>
      </c>
      <c r="F1672" s="4" t="s">
        <v>59</v>
      </c>
      <c r="G1672" s="4" t="s">
        <v>5045</v>
      </c>
      <c r="H1672" s="4" t="s">
        <v>5046</v>
      </c>
      <c r="I1672" s="4" t="s">
        <v>28</v>
      </c>
      <c r="J1672" s="4" t="s">
        <v>62</v>
      </c>
      <c r="K1672" s="4" t="s">
        <v>63</v>
      </c>
      <c r="L1672" s="4" t="s">
        <v>22</v>
      </c>
      <c r="M1672" s="4" t="s">
        <v>134</v>
      </c>
      <c r="N1672" s="4">
        <v>1323.22</v>
      </c>
      <c r="O1672" s="4">
        <v>4</v>
      </c>
      <c r="P1672" s="4">
        <v>0</v>
      </c>
      <c r="Q1672" s="4">
        <v>360.13</v>
      </c>
    </row>
    <row r="1673" spans="1:17" s="4" customFormat="1" ht="12" x14ac:dyDescent="0.3">
      <c r="A1673" s="4">
        <v>1672</v>
      </c>
      <c r="B1673" s="4" t="s">
        <v>5047</v>
      </c>
      <c r="C1673" s="5">
        <v>44980</v>
      </c>
      <c r="D1673" s="5">
        <v>44983</v>
      </c>
      <c r="E1673" s="9">
        <f t="shared" si="26"/>
        <v>2023</v>
      </c>
      <c r="F1673" s="4" t="s">
        <v>25</v>
      </c>
      <c r="G1673" s="4" t="s">
        <v>5048</v>
      </c>
      <c r="H1673" s="4" t="s">
        <v>5049</v>
      </c>
      <c r="I1673" s="4" t="s">
        <v>20</v>
      </c>
      <c r="J1673" s="4" t="s">
        <v>106</v>
      </c>
      <c r="K1673" s="4" t="s">
        <v>106</v>
      </c>
      <c r="L1673" s="4" t="s">
        <v>22</v>
      </c>
      <c r="M1673" s="4" t="s">
        <v>54</v>
      </c>
      <c r="N1673" s="4">
        <v>1067.1400000000001</v>
      </c>
      <c r="O1673" s="4">
        <v>8</v>
      </c>
      <c r="P1673" s="4">
        <v>0</v>
      </c>
      <c r="Q1673" s="4">
        <v>234.99</v>
      </c>
    </row>
    <row r="1674" spans="1:17" s="4" customFormat="1" ht="12" x14ac:dyDescent="0.3">
      <c r="A1674" s="4">
        <v>1673</v>
      </c>
      <c r="B1674" s="4" t="s">
        <v>5050</v>
      </c>
      <c r="C1674" s="5">
        <v>44593</v>
      </c>
      <c r="D1674" s="5">
        <v>44597</v>
      </c>
      <c r="E1674" s="9">
        <f t="shared" si="26"/>
        <v>2022</v>
      </c>
      <c r="F1674" s="4" t="s">
        <v>39</v>
      </c>
      <c r="G1674" s="4" t="s">
        <v>5051</v>
      </c>
      <c r="H1674" s="4" t="s">
        <v>5052</v>
      </c>
      <c r="I1674" s="4" t="s">
        <v>67</v>
      </c>
      <c r="J1674" s="4" t="s">
        <v>21</v>
      </c>
      <c r="K1674" s="4" t="s">
        <v>26647</v>
      </c>
      <c r="L1674" s="4" t="s">
        <v>22</v>
      </c>
      <c r="M1674" s="4" t="s">
        <v>134</v>
      </c>
      <c r="N1674" s="4">
        <v>910.29</v>
      </c>
      <c r="O1674" s="4">
        <v>8</v>
      </c>
      <c r="P1674" s="4">
        <v>0.2</v>
      </c>
      <c r="Q1674" s="4">
        <v>33.909999999999997</v>
      </c>
    </row>
    <row r="1675" spans="1:17" s="4" customFormat="1" ht="12" x14ac:dyDescent="0.3">
      <c r="A1675" s="4">
        <v>1674</v>
      </c>
      <c r="B1675" s="4" t="s">
        <v>5053</v>
      </c>
      <c r="C1675" s="5">
        <v>45415</v>
      </c>
      <c r="D1675" s="5">
        <v>45422</v>
      </c>
      <c r="E1675" s="9">
        <f t="shared" si="26"/>
        <v>2024</v>
      </c>
      <c r="F1675" s="4" t="s">
        <v>17</v>
      </c>
      <c r="G1675" s="4" t="s">
        <v>5054</v>
      </c>
      <c r="H1675" s="4" t="s">
        <v>5055</v>
      </c>
      <c r="I1675" s="4" t="s">
        <v>20</v>
      </c>
      <c r="J1675" s="4" t="s">
        <v>111</v>
      </c>
      <c r="K1675" s="4" t="s">
        <v>111</v>
      </c>
      <c r="L1675" s="4" t="s">
        <v>29</v>
      </c>
      <c r="M1675" s="4" t="s">
        <v>30</v>
      </c>
      <c r="N1675" s="4">
        <v>94.28</v>
      </c>
      <c r="O1675" s="4">
        <v>1</v>
      </c>
      <c r="P1675" s="4">
        <v>0.2</v>
      </c>
      <c r="Q1675" s="4">
        <v>-0.53</v>
      </c>
    </row>
    <row r="1676" spans="1:17" s="4" customFormat="1" ht="12" x14ac:dyDescent="0.3">
      <c r="A1676" s="4">
        <v>1675</v>
      </c>
      <c r="B1676" s="4" t="s">
        <v>5056</v>
      </c>
      <c r="C1676" s="5">
        <v>45145</v>
      </c>
      <c r="D1676" s="5">
        <v>45152</v>
      </c>
      <c r="E1676" s="9">
        <f t="shared" si="26"/>
        <v>2023</v>
      </c>
      <c r="F1676" s="4" t="s">
        <v>59</v>
      </c>
      <c r="G1676" s="4" t="s">
        <v>5057</v>
      </c>
      <c r="H1676" s="4" t="s">
        <v>5058</v>
      </c>
      <c r="I1676" s="4" t="s">
        <v>67</v>
      </c>
      <c r="J1676" s="4" t="s">
        <v>21</v>
      </c>
      <c r="K1676" s="4" t="s">
        <v>26647</v>
      </c>
      <c r="L1676" s="4" t="s">
        <v>22</v>
      </c>
      <c r="M1676" s="4" t="s">
        <v>23</v>
      </c>
      <c r="N1676" s="4">
        <v>1236.27</v>
      </c>
      <c r="O1676" s="4">
        <v>2</v>
      </c>
      <c r="P1676" s="4">
        <v>0.1</v>
      </c>
      <c r="Q1676" s="4">
        <v>15.09</v>
      </c>
    </row>
    <row r="1677" spans="1:17" s="4" customFormat="1" ht="12" x14ac:dyDescent="0.3">
      <c r="A1677" s="4">
        <v>1676</v>
      </c>
      <c r="B1677" s="4" t="s">
        <v>5059</v>
      </c>
      <c r="C1677" s="5">
        <v>45317</v>
      </c>
      <c r="D1677" s="5">
        <v>45323</v>
      </c>
      <c r="E1677" s="9">
        <f t="shared" si="26"/>
        <v>2024</v>
      </c>
      <c r="F1677" s="4" t="s">
        <v>25</v>
      </c>
      <c r="G1677" s="4" t="s">
        <v>5060</v>
      </c>
      <c r="H1677" s="4" t="s">
        <v>5061</v>
      </c>
      <c r="I1677" s="4" t="s">
        <v>28</v>
      </c>
      <c r="J1677" s="4" t="s">
        <v>42</v>
      </c>
      <c r="K1677" s="4" t="s">
        <v>43</v>
      </c>
      <c r="L1677" s="4" t="s">
        <v>36</v>
      </c>
      <c r="M1677" s="4" t="s">
        <v>138</v>
      </c>
      <c r="N1677" s="4">
        <v>274.22000000000003</v>
      </c>
      <c r="O1677" s="4">
        <v>1</v>
      </c>
      <c r="P1677" s="4">
        <v>0.1</v>
      </c>
      <c r="Q1677" s="4">
        <v>11.65</v>
      </c>
    </row>
    <row r="1678" spans="1:17" s="4" customFormat="1" ht="12" x14ac:dyDescent="0.3">
      <c r="A1678" s="4">
        <v>1677</v>
      </c>
      <c r="B1678" s="4" t="s">
        <v>5062</v>
      </c>
      <c r="C1678" s="5">
        <v>45266</v>
      </c>
      <c r="D1678" s="5">
        <v>45269</v>
      </c>
      <c r="E1678" s="9">
        <f t="shared" si="26"/>
        <v>2023</v>
      </c>
      <c r="F1678" s="4" t="s">
        <v>59</v>
      </c>
      <c r="G1678" s="4" t="s">
        <v>3189</v>
      </c>
      <c r="H1678" s="4" t="s">
        <v>5063</v>
      </c>
      <c r="I1678" s="4" t="s">
        <v>67</v>
      </c>
      <c r="J1678" s="4" t="s">
        <v>34</v>
      </c>
      <c r="K1678" s="4" t="s">
        <v>35</v>
      </c>
      <c r="L1678" s="4" t="s">
        <v>29</v>
      </c>
      <c r="M1678" s="4" t="s">
        <v>107</v>
      </c>
      <c r="N1678" s="4">
        <v>558.52</v>
      </c>
      <c r="O1678" s="4">
        <v>4</v>
      </c>
      <c r="P1678" s="4">
        <v>0.2</v>
      </c>
      <c r="Q1678" s="4">
        <v>118.22</v>
      </c>
    </row>
    <row r="1679" spans="1:17" s="4" customFormat="1" ht="12" x14ac:dyDescent="0.3">
      <c r="A1679" s="4">
        <v>1678</v>
      </c>
      <c r="B1679" s="4" t="s">
        <v>5064</v>
      </c>
      <c r="C1679" s="5">
        <v>45006</v>
      </c>
      <c r="D1679" s="5">
        <v>45009</v>
      </c>
      <c r="E1679" s="9">
        <f t="shared" si="26"/>
        <v>2023</v>
      </c>
      <c r="F1679" s="4" t="s">
        <v>17</v>
      </c>
      <c r="G1679" s="4" t="s">
        <v>5065</v>
      </c>
      <c r="H1679" s="4" t="s">
        <v>5066</v>
      </c>
      <c r="I1679" s="4" t="s">
        <v>28</v>
      </c>
      <c r="J1679" s="4" t="s">
        <v>42</v>
      </c>
      <c r="K1679" s="4" t="s">
        <v>43</v>
      </c>
      <c r="L1679" s="4" t="s">
        <v>22</v>
      </c>
      <c r="M1679" s="4" t="s">
        <v>75</v>
      </c>
      <c r="N1679" s="4">
        <v>583</v>
      </c>
      <c r="O1679" s="4">
        <v>2</v>
      </c>
      <c r="P1679" s="4">
        <v>0.15</v>
      </c>
      <c r="Q1679" s="4">
        <v>119.97</v>
      </c>
    </row>
    <row r="1680" spans="1:17" s="4" customFormat="1" ht="12" x14ac:dyDescent="0.3">
      <c r="A1680" s="4">
        <v>1679</v>
      </c>
      <c r="B1680" s="4" t="s">
        <v>5067</v>
      </c>
      <c r="C1680" s="5">
        <v>45246</v>
      </c>
      <c r="D1680" s="5">
        <v>45252</v>
      </c>
      <c r="E1680" s="9">
        <f t="shared" si="26"/>
        <v>2023</v>
      </c>
      <c r="F1680" s="4" t="s">
        <v>59</v>
      </c>
      <c r="G1680" s="4" t="s">
        <v>5068</v>
      </c>
      <c r="H1680" s="4" t="s">
        <v>5069</v>
      </c>
      <c r="I1680" s="4" t="s">
        <v>67</v>
      </c>
      <c r="J1680" s="4" t="s">
        <v>145</v>
      </c>
      <c r="K1680" s="4" t="s">
        <v>80</v>
      </c>
      <c r="L1680" s="4" t="s">
        <v>22</v>
      </c>
      <c r="M1680" s="4" t="s">
        <v>23</v>
      </c>
      <c r="N1680" s="4">
        <v>829.14</v>
      </c>
      <c r="O1680" s="4">
        <v>9</v>
      </c>
      <c r="P1680" s="4">
        <v>0.15</v>
      </c>
      <c r="Q1680" s="4">
        <v>61.41</v>
      </c>
    </row>
    <row r="1681" spans="1:17" s="4" customFormat="1" ht="12" x14ac:dyDescent="0.3">
      <c r="A1681" s="4">
        <v>1680</v>
      </c>
      <c r="B1681" s="4" t="s">
        <v>5070</v>
      </c>
      <c r="C1681" s="5">
        <v>44691</v>
      </c>
      <c r="D1681" s="5">
        <v>44693</v>
      </c>
      <c r="E1681" s="9">
        <f t="shared" si="26"/>
        <v>2022</v>
      </c>
      <c r="F1681" s="4" t="s">
        <v>25</v>
      </c>
      <c r="G1681" s="4" t="s">
        <v>5071</v>
      </c>
      <c r="H1681" s="4" t="s">
        <v>5072</v>
      </c>
      <c r="I1681" s="4" t="s">
        <v>20</v>
      </c>
      <c r="J1681" s="4" t="s">
        <v>106</v>
      </c>
      <c r="K1681" s="4" t="s">
        <v>106</v>
      </c>
      <c r="L1681" s="4" t="s">
        <v>36</v>
      </c>
      <c r="M1681" s="4" t="s">
        <v>118</v>
      </c>
      <c r="N1681" s="4">
        <v>200.47</v>
      </c>
      <c r="O1681" s="4">
        <v>4</v>
      </c>
      <c r="P1681" s="4">
        <v>0.15</v>
      </c>
      <c r="Q1681" s="4">
        <v>22.78</v>
      </c>
    </row>
    <row r="1682" spans="1:17" s="4" customFormat="1" ht="12" x14ac:dyDescent="0.3">
      <c r="A1682" s="4">
        <v>1681</v>
      </c>
      <c r="B1682" s="4" t="s">
        <v>5073</v>
      </c>
      <c r="C1682" s="5">
        <v>45500</v>
      </c>
      <c r="D1682" s="5">
        <v>45503</v>
      </c>
      <c r="E1682" s="9">
        <f t="shared" si="26"/>
        <v>2024</v>
      </c>
      <c r="F1682" s="4" t="s">
        <v>59</v>
      </c>
      <c r="G1682" s="4" t="s">
        <v>5074</v>
      </c>
      <c r="H1682" s="4" t="s">
        <v>5075</v>
      </c>
      <c r="I1682" s="4" t="s">
        <v>28</v>
      </c>
      <c r="J1682" s="4" t="s">
        <v>106</v>
      </c>
      <c r="K1682" s="4" t="s">
        <v>106</v>
      </c>
      <c r="L1682" s="4" t="s">
        <v>22</v>
      </c>
      <c r="M1682" s="4" t="s">
        <v>134</v>
      </c>
      <c r="N1682" s="4">
        <v>1388.59</v>
      </c>
      <c r="O1682" s="4">
        <v>1</v>
      </c>
      <c r="P1682" s="4">
        <v>0.2</v>
      </c>
      <c r="Q1682" s="4">
        <v>123.53</v>
      </c>
    </row>
    <row r="1683" spans="1:17" s="4" customFormat="1" ht="12" x14ac:dyDescent="0.3">
      <c r="A1683" s="4">
        <v>1682</v>
      </c>
      <c r="B1683" s="4" t="s">
        <v>5076</v>
      </c>
      <c r="C1683" s="5">
        <v>44433</v>
      </c>
      <c r="D1683" s="5">
        <v>44437</v>
      </c>
      <c r="E1683" s="9">
        <f t="shared" si="26"/>
        <v>2021</v>
      </c>
      <c r="F1683" s="4" t="s">
        <v>25</v>
      </c>
      <c r="G1683" s="4" t="s">
        <v>5077</v>
      </c>
      <c r="H1683" s="4" t="s">
        <v>5078</v>
      </c>
      <c r="I1683" s="4" t="s">
        <v>20</v>
      </c>
      <c r="J1683" s="4" t="s">
        <v>62</v>
      </c>
      <c r="K1683" s="4" t="s">
        <v>63</v>
      </c>
      <c r="L1683" s="4" t="s">
        <v>36</v>
      </c>
      <c r="M1683" s="4" t="s">
        <v>118</v>
      </c>
      <c r="N1683" s="4">
        <v>194.26</v>
      </c>
      <c r="O1683" s="4">
        <v>3</v>
      </c>
      <c r="P1683" s="4">
        <v>0.15</v>
      </c>
      <c r="Q1683" s="4">
        <v>16.899999999999999</v>
      </c>
    </row>
    <row r="1684" spans="1:17" s="4" customFormat="1" ht="12" x14ac:dyDescent="0.3">
      <c r="A1684" s="4">
        <v>1683</v>
      </c>
      <c r="B1684" s="4" t="s">
        <v>5079</v>
      </c>
      <c r="C1684" s="5">
        <v>45029</v>
      </c>
      <c r="D1684" s="5">
        <v>45035</v>
      </c>
      <c r="E1684" s="9">
        <f t="shared" si="26"/>
        <v>2023</v>
      </c>
      <c r="F1684" s="4" t="s">
        <v>59</v>
      </c>
      <c r="G1684" s="4" t="s">
        <v>5080</v>
      </c>
      <c r="H1684" s="4" t="s">
        <v>5081</v>
      </c>
      <c r="I1684" s="4" t="s">
        <v>28</v>
      </c>
      <c r="J1684" s="4" t="s">
        <v>52</v>
      </c>
      <c r="K1684" s="4" t="s">
        <v>53</v>
      </c>
      <c r="L1684" s="4" t="s">
        <v>36</v>
      </c>
      <c r="M1684" s="4" t="s">
        <v>37</v>
      </c>
      <c r="N1684" s="4">
        <v>1039.6400000000001</v>
      </c>
      <c r="O1684" s="4">
        <v>4</v>
      </c>
      <c r="P1684" s="4">
        <v>0.1</v>
      </c>
      <c r="Q1684" s="4">
        <v>111.77</v>
      </c>
    </row>
    <row r="1685" spans="1:17" s="4" customFormat="1" ht="12" x14ac:dyDescent="0.3">
      <c r="A1685" s="4">
        <v>1684</v>
      </c>
      <c r="B1685" s="4" t="s">
        <v>5082</v>
      </c>
      <c r="C1685" s="5">
        <v>44842</v>
      </c>
      <c r="D1685" s="5">
        <v>44845</v>
      </c>
      <c r="E1685" s="9">
        <f t="shared" si="26"/>
        <v>2022</v>
      </c>
      <c r="F1685" s="4" t="s">
        <v>39</v>
      </c>
      <c r="G1685" s="4" t="s">
        <v>5083</v>
      </c>
      <c r="H1685" s="4" t="s">
        <v>5084</v>
      </c>
      <c r="I1685" s="4" t="s">
        <v>28</v>
      </c>
      <c r="J1685" s="4" t="s">
        <v>21</v>
      </c>
      <c r="K1685" s="4" t="s">
        <v>26647</v>
      </c>
      <c r="L1685" s="4" t="s">
        <v>22</v>
      </c>
      <c r="M1685" s="4" t="s">
        <v>134</v>
      </c>
      <c r="N1685" s="4">
        <v>662.95</v>
      </c>
      <c r="O1685" s="4">
        <v>5</v>
      </c>
      <c r="P1685" s="4">
        <v>0.15</v>
      </c>
      <c r="Q1685" s="4">
        <v>-3.87</v>
      </c>
    </row>
    <row r="1686" spans="1:17" s="4" customFormat="1" ht="12" x14ac:dyDescent="0.3">
      <c r="A1686" s="4">
        <v>1685</v>
      </c>
      <c r="B1686" s="4" t="s">
        <v>5085</v>
      </c>
      <c r="C1686" s="5">
        <v>45638</v>
      </c>
      <c r="D1686" s="5">
        <v>45639</v>
      </c>
      <c r="E1686" s="9">
        <f t="shared" si="26"/>
        <v>2024</v>
      </c>
      <c r="F1686" s="4" t="s">
        <v>39</v>
      </c>
      <c r="G1686" s="4" t="s">
        <v>5086</v>
      </c>
      <c r="H1686" s="4" t="s">
        <v>5087</v>
      </c>
      <c r="I1686" s="4" t="s">
        <v>67</v>
      </c>
      <c r="J1686" s="4" t="s">
        <v>111</v>
      </c>
      <c r="K1686" s="4" t="s">
        <v>111</v>
      </c>
      <c r="L1686" s="4" t="s">
        <v>29</v>
      </c>
      <c r="M1686" s="4" t="s">
        <v>107</v>
      </c>
      <c r="N1686" s="4">
        <v>101.48</v>
      </c>
      <c r="O1686" s="4">
        <v>2</v>
      </c>
      <c r="P1686" s="4">
        <v>0.2</v>
      </c>
      <c r="Q1686" s="4">
        <v>1.1399999999999999</v>
      </c>
    </row>
    <row r="1687" spans="1:17" s="4" customFormat="1" ht="12" x14ac:dyDescent="0.3">
      <c r="A1687" s="4">
        <v>1686</v>
      </c>
      <c r="B1687" s="4" t="s">
        <v>5088</v>
      </c>
      <c r="C1687" s="5">
        <v>44553</v>
      </c>
      <c r="D1687" s="5">
        <v>44557</v>
      </c>
      <c r="E1687" s="9">
        <f t="shared" si="26"/>
        <v>2021</v>
      </c>
      <c r="F1687" s="4" t="s">
        <v>39</v>
      </c>
      <c r="G1687" s="4" t="s">
        <v>5089</v>
      </c>
      <c r="H1687" s="4" t="s">
        <v>5090</v>
      </c>
      <c r="I1687" s="4" t="s">
        <v>28</v>
      </c>
      <c r="J1687" s="4" t="s">
        <v>34</v>
      </c>
      <c r="K1687" s="4" t="s">
        <v>35</v>
      </c>
      <c r="L1687" s="4" t="s">
        <v>36</v>
      </c>
      <c r="M1687" s="4" t="s">
        <v>71</v>
      </c>
      <c r="N1687" s="4">
        <v>130.34</v>
      </c>
      <c r="O1687" s="4">
        <v>7</v>
      </c>
      <c r="P1687" s="4">
        <v>0.15</v>
      </c>
      <c r="Q1687" s="4">
        <v>0.08</v>
      </c>
    </row>
    <row r="1688" spans="1:17" s="4" customFormat="1" ht="12" x14ac:dyDescent="0.3">
      <c r="A1688" s="4">
        <v>1687</v>
      </c>
      <c r="B1688" s="4" t="s">
        <v>5091</v>
      </c>
      <c r="C1688" s="5">
        <v>45493</v>
      </c>
      <c r="D1688" s="5">
        <v>45498</v>
      </c>
      <c r="E1688" s="9">
        <f t="shared" si="26"/>
        <v>2024</v>
      </c>
      <c r="F1688" s="4" t="s">
        <v>39</v>
      </c>
      <c r="G1688" s="4" t="s">
        <v>5092</v>
      </c>
      <c r="H1688" s="4" t="s">
        <v>5093</v>
      </c>
      <c r="I1688" s="4" t="s">
        <v>67</v>
      </c>
      <c r="J1688" s="4" t="s">
        <v>34</v>
      </c>
      <c r="K1688" s="4" t="s">
        <v>35</v>
      </c>
      <c r="L1688" s="4" t="s">
        <v>29</v>
      </c>
      <c r="M1688" s="4" t="s">
        <v>90</v>
      </c>
      <c r="N1688" s="4">
        <v>1170.3699999999999</v>
      </c>
      <c r="O1688" s="4">
        <v>5</v>
      </c>
      <c r="P1688" s="4">
        <v>0</v>
      </c>
      <c r="Q1688" s="4">
        <v>327.77</v>
      </c>
    </row>
    <row r="1689" spans="1:17" s="4" customFormat="1" ht="12" x14ac:dyDescent="0.3">
      <c r="A1689" s="4">
        <v>1688</v>
      </c>
      <c r="B1689" s="4" t="s">
        <v>5094</v>
      </c>
      <c r="C1689" s="5">
        <v>45139</v>
      </c>
      <c r="D1689" s="5">
        <v>45140</v>
      </c>
      <c r="E1689" s="9">
        <f t="shared" si="26"/>
        <v>2023</v>
      </c>
      <c r="F1689" s="4" t="s">
        <v>59</v>
      </c>
      <c r="G1689" s="4" t="s">
        <v>5095</v>
      </c>
      <c r="H1689" s="4" t="s">
        <v>5096</v>
      </c>
      <c r="I1689" s="4" t="s">
        <v>28</v>
      </c>
      <c r="J1689" s="4" t="s">
        <v>111</v>
      </c>
      <c r="K1689" s="4" t="s">
        <v>111</v>
      </c>
      <c r="L1689" s="4" t="s">
        <v>29</v>
      </c>
      <c r="M1689" s="4" t="s">
        <v>48</v>
      </c>
      <c r="N1689" s="4">
        <v>1034.43</v>
      </c>
      <c r="O1689" s="4">
        <v>9</v>
      </c>
      <c r="P1689" s="4">
        <v>0.1</v>
      </c>
      <c r="Q1689" s="4">
        <v>21.43</v>
      </c>
    </row>
    <row r="1690" spans="1:17" s="4" customFormat="1" ht="12" x14ac:dyDescent="0.3">
      <c r="A1690" s="4">
        <v>1689</v>
      </c>
      <c r="B1690" s="4" t="s">
        <v>5097</v>
      </c>
      <c r="C1690" s="5">
        <v>45666</v>
      </c>
      <c r="D1690" s="5">
        <v>45672</v>
      </c>
      <c r="E1690" s="9">
        <f t="shared" si="26"/>
        <v>2025</v>
      </c>
      <c r="F1690" s="4" t="s">
        <v>17</v>
      </c>
      <c r="G1690" s="4" t="s">
        <v>5098</v>
      </c>
      <c r="H1690" s="4" t="s">
        <v>5099</v>
      </c>
      <c r="I1690" s="4" t="s">
        <v>67</v>
      </c>
      <c r="J1690" s="4" t="s">
        <v>106</v>
      </c>
      <c r="K1690" s="4" t="s">
        <v>106</v>
      </c>
      <c r="L1690" s="4" t="s">
        <v>36</v>
      </c>
      <c r="M1690" s="4" t="s">
        <v>118</v>
      </c>
      <c r="N1690" s="4">
        <v>1280.67</v>
      </c>
      <c r="O1690" s="4">
        <v>1</v>
      </c>
      <c r="P1690" s="4">
        <v>0.2</v>
      </c>
      <c r="Q1690" s="4">
        <v>237.03</v>
      </c>
    </row>
    <row r="1691" spans="1:17" s="4" customFormat="1" ht="12" x14ac:dyDescent="0.3">
      <c r="A1691" s="4">
        <v>1690</v>
      </c>
      <c r="B1691" s="4" t="s">
        <v>5100</v>
      </c>
      <c r="C1691" s="5">
        <v>45441</v>
      </c>
      <c r="D1691" s="5">
        <v>45447</v>
      </c>
      <c r="E1691" s="9">
        <f t="shared" si="26"/>
        <v>2024</v>
      </c>
      <c r="F1691" s="4" t="s">
        <v>25</v>
      </c>
      <c r="G1691" s="4" t="s">
        <v>5101</v>
      </c>
      <c r="H1691" s="4" t="s">
        <v>5102</v>
      </c>
      <c r="I1691" s="4" t="s">
        <v>28</v>
      </c>
      <c r="J1691" s="4" t="s">
        <v>52</v>
      </c>
      <c r="K1691" s="4" t="s">
        <v>53</v>
      </c>
      <c r="L1691" s="4" t="s">
        <v>36</v>
      </c>
      <c r="M1691" s="4" t="s">
        <v>138</v>
      </c>
      <c r="N1691" s="4">
        <v>1449.05</v>
      </c>
      <c r="O1691" s="4">
        <v>5</v>
      </c>
      <c r="P1691" s="4">
        <v>0.2</v>
      </c>
      <c r="Q1691" s="4">
        <v>177.34</v>
      </c>
    </row>
    <row r="1692" spans="1:17" s="4" customFormat="1" ht="12" x14ac:dyDescent="0.3">
      <c r="A1692" s="4">
        <v>1691</v>
      </c>
      <c r="B1692" s="4" t="s">
        <v>5103</v>
      </c>
      <c r="C1692" s="5">
        <v>45803</v>
      </c>
      <c r="D1692" s="5">
        <v>45808</v>
      </c>
      <c r="E1692" s="9">
        <f t="shared" si="26"/>
        <v>2025</v>
      </c>
      <c r="F1692" s="4" t="s">
        <v>39</v>
      </c>
      <c r="G1692" s="4" t="s">
        <v>5104</v>
      </c>
      <c r="H1692" s="4" t="s">
        <v>5105</v>
      </c>
      <c r="I1692" s="4" t="s">
        <v>28</v>
      </c>
      <c r="J1692" s="4" t="s">
        <v>21</v>
      </c>
      <c r="K1692" s="4" t="s">
        <v>26647</v>
      </c>
      <c r="L1692" s="4" t="s">
        <v>22</v>
      </c>
      <c r="M1692" s="4" t="s">
        <v>134</v>
      </c>
      <c r="N1692" s="4">
        <v>193.5</v>
      </c>
      <c r="O1692" s="4">
        <v>1</v>
      </c>
      <c r="P1692" s="4">
        <v>0.2</v>
      </c>
      <c r="Q1692" s="4">
        <v>21.39</v>
      </c>
    </row>
    <row r="1693" spans="1:17" s="4" customFormat="1" ht="12" x14ac:dyDescent="0.3">
      <c r="A1693" s="4">
        <v>1692</v>
      </c>
      <c r="B1693" s="4" t="s">
        <v>5106</v>
      </c>
      <c r="C1693" s="5">
        <v>45210</v>
      </c>
      <c r="D1693" s="5">
        <v>45216</v>
      </c>
      <c r="E1693" s="9">
        <f t="shared" si="26"/>
        <v>2023</v>
      </c>
      <c r="F1693" s="4" t="s">
        <v>25</v>
      </c>
      <c r="G1693" s="4" t="s">
        <v>5107</v>
      </c>
      <c r="H1693" s="4" t="s">
        <v>5108</v>
      </c>
      <c r="I1693" s="4" t="s">
        <v>28</v>
      </c>
      <c r="J1693" s="4" t="s">
        <v>47</v>
      </c>
      <c r="K1693" s="4" t="s">
        <v>47</v>
      </c>
      <c r="L1693" s="4" t="s">
        <v>29</v>
      </c>
      <c r="M1693" s="4" t="s">
        <v>90</v>
      </c>
      <c r="N1693" s="4">
        <v>729.06</v>
      </c>
      <c r="O1693" s="4">
        <v>10</v>
      </c>
      <c r="P1693" s="4">
        <v>0</v>
      </c>
      <c r="Q1693" s="4">
        <v>159.44999999999999</v>
      </c>
    </row>
    <row r="1694" spans="1:17" s="4" customFormat="1" ht="12" x14ac:dyDescent="0.3">
      <c r="A1694" s="4">
        <v>1693</v>
      </c>
      <c r="B1694" s="4" t="s">
        <v>5109</v>
      </c>
      <c r="C1694" s="5">
        <v>44912</v>
      </c>
      <c r="D1694" s="5">
        <v>44918</v>
      </c>
      <c r="E1694" s="9">
        <f t="shared" si="26"/>
        <v>2022</v>
      </c>
      <c r="F1694" s="4" t="s">
        <v>59</v>
      </c>
      <c r="G1694" s="4" t="s">
        <v>5110</v>
      </c>
      <c r="H1694" s="4" t="s">
        <v>5111</v>
      </c>
      <c r="I1694" s="4" t="s">
        <v>67</v>
      </c>
      <c r="J1694" s="4" t="s">
        <v>62</v>
      </c>
      <c r="K1694" s="4" t="s">
        <v>63</v>
      </c>
      <c r="L1694" s="4" t="s">
        <v>36</v>
      </c>
      <c r="M1694" s="4" t="s">
        <v>71</v>
      </c>
      <c r="N1694" s="4">
        <v>308.05</v>
      </c>
      <c r="O1694" s="4">
        <v>9</v>
      </c>
      <c r="P1694" s="4">
        <v>0.15</v>
      </c>
      <c r="Q1694" s="4">
        <v>57.08</v>
      </c>
    </row>
    <row r="1695" spans="1:17" s="4" customFormat="1" ht="12" x14ac:dyDescent="0.3">
      <c r="A1695" s="4">
        <v>1694</v>
      </c>
      <c r="B1695" s="4" t="s">
        <v>5112</v>
      </c>
      <c r="C1695" s="5">
        <v>44400</v>
      </c>
      <c r="D1695" s="5">
        <v>44401</v>
      </c>
      <c r="E1695" s="9">
        <f t="shared" si="26"/>
        <v>2021</v>
      </c>
      <c r="F1695" s="4" t="s">
        <v>59</v>
      </c>
      <c r="G1695" s="4" t="s">
        <v>5113</v>
      </c>
      <c r="H1695" s="4" t="s">
        <v>5114</v>
      </c>
      <c r="I1695" s="4" t="s">
        <v>20</v>
      </c>
      <c r="J1695" s="4" t="s">
        <v>42</v>
      </c>
      <c r="K1695" s="4" t="s">
        <v>43</v>
      </c>
      <c r="L1695" s="4" t="s">
        <v>36</v>
      </c>
      <c r="M1695" s="4" t="s">
        <v>37</v>
      </c>
      <c r="N1695" s="4">
        <v>1283.3399999999999</v>
      </c>
      <c r="O1695" s="4">
        <v>8</v>
      </c>
      <c r="P1695" s="4">
        <v>0.15</v>
      </c>
      <c r="Q1695" s="4">
        <v>292.10000000000002</v>
      </c>
    </row>
    <row r="1696" spans="1:17" s="4" customFormat="1" ht="12" x14ac:dyDescent="0.3">
      <c r="A1696" s="4">
        <v>1695</v>
      </c>
      <c r="B1696" s="4" t="s">
        <v>5115</v>
      </c>
      <c r="C1696" s="5">
        <v>45138</v>
      </c>
      <c r="D1696" s="5">
        <v>45143</v>
      </c>
      <c r="E1696" s="9">
        <f t="shared" si="26"/>
        <v>2023</v>
      </c>
      <c r="F1696" s="4" t="s">
        <v>17</v>
      </c>
      <c r="G1696" s="4" t="s">
        <v>5116</v>
      </c>
      <c r="H1696" s="4" t="s">
        <v>5117</v>
      </c>
      <c r="I1696" s="4" t="s">
        <v>67</v>
      </c>
      <c r="J1696" s="4" t="s">
        <v>42</v>
      </c>
      <c r="K1696" s="4" t="s">
        <v>43</v>
      </c>
      <c r="L1696" s="4" t="s">
        <v>22</v>
      </c>
      <c r="M1696" s="4" t="s">
        <v>75</v>
      </c>
      <c r="N1696" s="4">
        <v>231.77</v>
      </c>
      <c r="O1696" s="4">
        <v>2</v>
      </c>
      <c r="P1696" s="4">
        <v>0.2</v>
      </c>
      <c r="Q1696" s="4">
        <v>19.079999999999998</v>
      </c>
    </row>
    <row r="1697" spans="1:17" s="4" customFormat="1" ht="12" x14ac:dyDescent="0.3">
      <c r="A1697" s="4">
        <v>1696</v>
      </c>
      <c r="B1697" s="4" t="s">
        <v>5118</v>
      </c>
      <c r="C1697" s="5">
        <v>45170</v>
      </c>
      <c r="D1697" s="5">
        <v>45177</v>
      </c>
      <c r="E1697" s="9">
        <f t="shared" si="26"/>
        <v>2023</v>
      </c>
      <c r="F1697" s="4" t="s">
        <v>39</v>
      </c>
      <c r="G1697" s="4" t="s">
        <v>5119</v>
      </c>
      <c r="H1697" s="4" t="s">
        <v>5120</v>
      </c>
      <c r="I1697" s="4" t="s">
        <v>67</v>
      </c>
      <c r="J1697" s="4" t="s">
        <v>62</v>
      </c>
      <c r="K1697" s="4" t="s">
        <v>63</v>
      </c>
      <c r="L1697" s="4" t="s">
        <v>22</v>
      </c>
      <c r="M1697" s="4" t="s">
        <v>54</v>
      </c>
      <c r="N1697" s="4">
        <v>222.09</v>
      </c>
      <c r="O1697" s="4">
        <v>8</v>
      </c>
      <c r="P1697" s="4">
        <v>0.2</v>
      </c>
      <c r="Q1697" s="4">
        <v>23.49</v>
      </c>
    </row>
    <row r="1698" spans="1:17" s="4" customFormat="1" ht="12" x14ac:dyDescent="0.3">
      <c r="A1698" s="4">
        <v>1697</v>
      </c>
      <c r="B1698" s="4" t="s">
        <v>5121</v>
      </c>
      <c r="C1698" s="5">
        <v>45533</v>
      </c>
      <c r="D1698" s="5">
        <v>45534</v>
      </c>
      <c r="E1698" s="9">
        <f t="shared" si="26"/>
        <v>2024</v>
      </c>
      <c r="F1698" s="4" t="s">
        <v>17</v>
      </c>
      <c r="G1698" s="4" t="s">
        <v>5122</v>
      </c>
      <c r="H1698" s="4" t="s">
        <v>5123</v>
      </c>
      <c r="I1698" s="4" t="s">
        <v>28</v>
      </c>
      <c r="J1698" s="4" t="s">
        <v>52</v>
      </c>
      <c r="K1698" s="4" t="s">
        <v>53</v>
      </c>
      <c r="L1698" s="4" t="s">
        <v>36</v>
      </c>
      <c r="M1698" s="4" t="s">
        <v>118</v>
      </c>
      <c r="N1698" s="4">
        <v>523.27</v>
      </c>
      <c r="O1698" s="4">
        <v>10</v>
      </c>
      <c r="P1698" s="4">
        <v>0.2</v>
      </c>
      <c r="Q1698" s="4">
        <v>41.34</v>
      </c>
    </row>
    <row r="1699" spans="1:17" s="4" customFormat="1" ht="12" x14ac:dyDescent="0.3">
      <c r="A1699" s="4">
        <v>1698</v>
      </c>
      <c r="B1699" s="4" t="s">
        <v>5124</v>
      </c>
      <c r="C1699" s="5">
        <v>44425</v>
      </c>
      <c r="D1699" s="5">
        <v>44428</v>
      </c>
      <c r="E1699" s="9">
        <f t="shared" si="26"/>
        <v>2021</v>
      </c>
      <c r="F1699" s="4" t="s">
        <v>59</v>
      </c>
      <c r="G1699" s="4" t="s">
        <v>5125</v>
      </c>
      <c r="H1699" s="4" t="s">
        <v>5126</v>
      </c>
      <c r="I1699" s="4" t="s">
        <v>20</v>
      </c>
      <c r="J1699" s="4" t="s">
        <v>47</v>
      </c>
      <c r="K1699" s="4" t="s">
        <v>47</v>
      </c>
      <c r="L1699" s="4" t="s">
        <v>22</v>
      </c>
      <c r="M1699" s="4" t="s">
        <v>23</v>
      </c>
      <c r="N1699" s="4">
        <v>215.79</v>
      </c>
      <c r="O1699" s="4">
        <v>2</v>
      </c>
      <c r="P1699" s="4">
        <v>0.15</v>
      </c>
      <c r="Q1699" s="4">
        <v>27.4</v>
      </c>
    </row>
    <row r="1700" spans="1:17" s="4" customFormat="1" ht="12" x14ac:dyDescent="0.3">
      <c r="A1700" s="4">
        <v>1699</v>
      </c>
      <c r="B1700" s="4" t="s">
        <v>5127</v>
      </c>
      <c r="C1700" s="5">
        <v>45277</v>
      </c>
      <c r="D1700" s="5">
        <v>45280</v>
      </c>
      <c r="E1700" s="9">
        <f t="shared" si="26"/>
        <v>2023</v>
      </c>
      <c r="F1700" s="4" t="s">
        <v>17</v>
      </c>
      <c r="G1700" s="4" t="s">
        <v>5128</v>
      </c>
      <c r="H1700" s="4" t="s">
        <v>5129</v>
      </c>
      <c r="I1700" s="4" t="s">
        <v>28</v>
      </c>
      <c r="J1700" s="4" t="s">
        <v>42</v>
      </c>
      <c r="K1700" s="4" t="s">
        <v>43</v>
      </c>
      <c r="L1700" s="4" t="s">
        <v>29</v>
      </c>
      <c r="M1700" s="4" t="s">
        <v>90</v>
      </c>
      <c r="N1700" s="4">
        <v>864.27</v>
      </c>
      <c r="O1700" s="4">
        <v>8</v>
      </c>
      <c r="P1700" s="4">
        <v>0.15</v>
      </c>
      <c r="Q1700" s="4">
        <v>40.03</v>
      </c>
    </row>
    <row r="1701" spans="1:17" s="4" customFormat="1" ht="12" x14ac:dyDescent="0.3">
      <c r="A1701" s="4">
        <v>1700</v>
      </c>
      <c r="B1701" s="4" t="s">
        <v>5130</v>
      </c>
      <c r="C1701" s="5">
        <v>45174</v>
      </c>
      <c r="D1701" s="5">
        <v>45180</v>
      </c>
      <c r="E1701" s="9">
        <f t="shared" si="26"/>
        <v>2023</v>
      </c>
      <c r="F1701" s="4" t="s">
        <v>17</v>
      </c>
      <c r="G1701" s="4" t="s">
        <v>5131</v>
      </c>
      <c r="H1701" s="4" t="s">
        <v>5132</v>
      </c>
      <c r="I1701" s="4" t="s">
        <v>67</v>
      </c>
      <c r="J1701" s="4" t="s">
        <v>52</v>
      </c>
      <c r="K1701" s="4" t="s">
        <v>53</v>
      </c>
      <c r="L1701" s="4" t="s">
        <v>22</v>
      </c>
      <c r="M1701" s="4" t="s">
        <v>75</v>
      </c>
      <c r="N1701" s="4">
        <v>1385.92</v>
      </c>
      <c r="O1701" s="4">
        <v>7</v>
      </c>
      <c r="P1701" s="4">
        <v>0</v>
      </c>
      <c r="Q1701" s="4">
        <v>10.17</v>
      </c>
    </row>
    <row r="1702" spans="1:17" s="4" customFormat="1" ht="12" x14ac:dyDescent="0.3">
      <c r="A1702" s="4">
        <v>1701</v>
      </c>
      <c r="B1702" s="4" t="s">
        <v>5133</v>
      </c>
      <c r="C1702" s="5">
        <v>44987</v>
      </c>
      <c r="D1702" s="5">
        <v>44991</v>
      </c>
      <c r="E1702" s="9">
        <f t="shared" si="26"/>
        <v>2023</v>
      </c>
      <c r="F1702" s="4" t="s">
        <v>17</v>
      </c>
      <c r="G1702" s="4" t="s">
        <v>5134</v>
      </c>
      <c r="H1702" s="4" t="s">
        <v>5135</v>
      </c>
      <c r="I1702" s="4" t="s">
        <v>20</v>
      </c>
      <c r="J1702" s="4" t="s">
        <v>106</v>
      </c>
      <c r="K1702" s="4" t="s">
        <v>106</v>
      </c>
      <c r="L1702" s="4" t="s">
        <v>29</v>
      </c>
      <c r="M1702" s="4" t="s">
        <v>30</v>
      </c>
      <c r="N1702" s="4">
        <v>1495.37</v>
      </c>
      <c r="O1702" s="4">
        <v>7</v>
      </c>
      <c r="P1702" s="4">
        <v>0.15</v>
      </c>
      <c r="Q1702" s="4">
        <v>60.45</v>
      </c>
    </row>
    <row r="1703" spans="1:17" s="4" customFormat="1" ht="12" x14ac:dyDescent="0.3">
      <c r="A1703" s="4">
        <v>1702</v>
      </c>
      <c r="B1703" s="4" t="s">
        <v>5136</v>
      </c>
      <c r="C1703" s="5">
        <v>44406</v>
      </c>
      <c r="D1703" s="5">
        <v>44409</v>
      </c>
      <c r="E1703" s="9">
        <f t="shared" si="26"/>
        <v>2021</v>
      </c>
      <c r="F1703" s="4" t="s">
        <v>39</v>
      </c>
      <c r="G1703" s="4" t="s">
        <v>5137</v>
      </c>
      <c r="H1703" s="4" t="s">
        <v>5138</v>
      </c>
      <c r="I1703" s="4" t="s">
        <v>28</v>
      </c>
      <c r="J1703" s="4" t="s">
        <v>62</v>
      </c>
      <c r="K1703" s="4" t="s">
        <v>63</v>
      </c>
      <c r="L1703" s="4" t="s">
        <v>29</v>
      </c>
      <c r="M1703" s="4" t="s">
        <v>107</v>
      </c>
      <c r="N1703" s="4">
        <v>1178.67</v>
      </c>
      <c r="O1703" s="4">
        <v>6</v>
      </c>
      <c r="P1703" s="4">
        <v>0.1</v>
      </c>
      <c r="Q1703" s="4">
        <v>285.3</v>
      </c>
    </row>
    <row r="1704" spans="1:17" s="4" customFormat="1" ht="12" x14ac:dyDescent="0.3">
      <c r="A1704" s="4">
        <v>1703</v>
      </c>
      <c r="B1704" s="4" t="s">
        <v>5139</v>
      </c>
      <c r="C1704" s="5">
        <v>45172</v>
      </c>
      <c r="D1704" s="5">
        <v>45179</v>
      </c>
      <c r="E1704" s="9">
        <f t="shared" si="26"/>
        <v>2023</v>
      </c>
      <c r="F1704" s="4" t="s">
        <v>39</v>
      </c>
      <c r="G1704" s="4" t="s">
        <v>5140</v>
      </c>
      <c r="H1704" s="4" t="s">
        <v>5141</v>
      </c>
      <c r="I1704" s="4" t="s">
        <v>20</v>
      </c>
      <c r="J1704" s="4" t="s">
        <v>42</v>
      </c>
      <c r="K1704" s="4" t="s">
        <v>43</v>
      </c>
      <c r="L1704" s="4" t="s">
        <v>36</v>
      </c>
      <c r="M1704" s="4" t="s">
        <v>71</v>
      </c>
      <c r="N1704" s="4">
        <v>570.52</v>
      </c>
      <c r="O1704" s="4">
        <v>2</v>
      </c>
      <c r="P1704" s="4">
        <v>0.1</v>
      </c>
      <c r="Q1704" s="4">
        <v>26.36</v>
      </c>
    </row>
    <row r="1705" spans="1:17" s="4" customFormat="1" ht="12" x14ac:dyDescent="0.3">
      <c r="A1705" s="4">
        <v>1704</v>
      </c>
      <c r="B1705" s="4" t="s">
        <v>5142</v>
      </c>
      <c r="C1705" s="5">
        <v>45358</v>
      </c>
      <c r="D1705" s="5">
        <v>45363</v>
      </c>
      <c r="E1705" s="9">
        <f t="shared" si="26"/>
        <v>2024</v>
      </c>
      <c r="F1705" s="4" t="s">
        <v>17</v>
      </c>
      <c r="G1705" s="4" t="s">
        <v>5143</v>
      </c>
      <c r="H1705" s="4" t="s">
        <v>5144</v>
      </c>
      <c r="I1705" s="4" t="s">
        <v>67</v>
      </c>
      <c r="J1705" s="4" t="s">
        <v>106</v>
      </c>
      <c r="K1705" s="4" t="s">
        <v>106</v>
      </c>
      <c r="L1705" s="4" t="s">
        <v>29</v>
      </c>
      <c r="M1705" s="4" t="s">
        <v>48</v>
      </c>
      <c r="N1705" s="4">
        <v>683.11</v>
      </c>
      <c r="O1705" s="4">
        <v>3</v>
      </c>
      <c r="P1705" s="4">
        <v>0.1</v>
      </c>
      <c r="Q1705" s="4">
        <v>131.54</v>
      </c>
    </row>
    <row r="1706" spans="1:17" s="4" customFormat="1" ht="12" x14ac:dyDescent="0.3">
      <c r="A1706" s="4">
        <v>1705</v>
      </c>
      <c r="B1706" s="4" t="s">
        <v>5145</v>
      </c>
      <c r="C1706" s="5">
        <v>44417</v>
      </c>
      <c r="D1706" s="5">
        <v>44422</v>
      </c>
      <c r="E1706" s="9">
        <f t="shared" si="26"/>
        <v>2021</v>
      </c>
      <c r="F1706" s="4" t="s">
        <v>17</v>
      </c>
      <c r="G1706" s="4" t="s">
        <v>5146</v>
      </c>
      <c r="H1706" s="4" t="s">
        <v>5147</v>
      </c>
      <c r="I1706" s="4" t="s">
        <v>20</v>
      </c>
      <c r="J1706" s="4" t="s">
        <v>34</v>
      </c>
      <c r="K1706" s="4" t="s">
        <v>35</v>
      </c>
      <c r="L1706" s="4" t="s">
        <v>22</v>
      </c>
      <c r="M1706" s="4" t="s">
        <v>23</v>
      </c>
      <c r="N1706" s="4">
        <v>91.39</v>
      </c>
      <c r="O1706" s="4">
        <v>4</v>
      </c>
      <c r="P1706" s="4">
        <v>0</v>
      </c>
      <c r="Q1706" s="4">
        <v>16.329999999999998</v>
      </c>
    </row>
    <row r="1707" spans="1:17" s="4" customFormat="1" ht="12" x14ac:dyDescent="0.3">
      <c r="A1707" s="4">
        <v>1706</v>
      </c>
      <c r="B1707" s="4" t="s">
        <v>5148</v>
      </c>
      <c r="C1707" s="5">
        <v>44974</v>
      </c>
      <c r="D1707" s="5">
        <v>44977</v>
      </c>
      <c r="E1707" s="9">
        <f t="shared" si="26"/>
        <v>2023</v>
      </c>
      <c r="F1707" s="4" t="s">
        <v>39</v>
      </c>
      <c r="G1707" s="4" t="s">
        <v>5149</v>
      </c>
      <c r="H1707" s="4" t="s">
        <v>5150</v>
      </c>
      <c r="I1707" s="4" t="s">
        <v>28</v>
      </c>
      <c r="J1707" s="4" t="s">
        <v>42</v>
      </c>
      <c r="K1707" s="4" t="s">
        <v>43</v>
      </c>
      <c r="L1707" s="4" t="s">
        <v>29</v>
      </c>
      <c r="M1707" s="4" t="s">
        <v>48</v>
      </c>
      <c r="N1707" s="4">
        <v>1021.86</v>
      </c>
      <c r="O1707" s="4">
        <v>5</v>
      </c>
      <c r="P1707" s="4">
        <v>0.2</v>
      </c>
      <c r="Q1707" s="4">
        <v>163.29</v>
      </c>
    </row>
    <row r="1708" spans="1:17" s="4" customFormat="1" ht="12" x14ac:dyDescent="0.3">
      <c r="A1708" s="4">
        <v>1707</v>
      </c>
      <c r="B1708" s="4" t="s">
        <v>5151</v>
      </c>
      <c r="C1708" s="5">
        <v>45294</v>
      </c>
      <c r="D1708" s="5">
        <v>45300</v>
      </c>
      <c r="E1708" s="9">
        <f t="shared" si="26"/>
        <v>2024</v>
      </c>
      <c r="F1708" s="4" t="s">
        <v>59</v>
      </c>
      <c r="G1708" s="4" t="s">
        <v>5152</v>
      </c>
      <c r="H1708" s="4" t="s">
        <v>5153</v>
      </c>
      <c r="I1708" s="4" t="s">
        <v>28</v>
      </c>
      <c r="J1708" s="4" t="s">
        <v>111</v>
      </c>
      <c r="K1708" s="4" t="s">
        <v>111</v>
      </c>
      <c r="L1708" s="4" t="s">
        <v>29</v>
      </c>
      <c r="M1708" s="4" t="s">
        <v>48</v>
      </c>
      <c r="N1708" s="4">
        <v>1088.29</v>
      </c>
      <c r="O1708" s="4">
        <v>10</v>
      </c>
      <c r="P1708" s="4">
        <v>0.15</v>
      </c>
      <c r="Q1708" s="4">
        <v>236</v>
      </c>
    </row>
    <row r="1709" spans="1:17" s="4" customFormat="1" ht="12" x14ac:dyDescent="0.3">
      <c r="A1709" s="4">
        <v>1708</v>
      </c>
      <c r="B1709" s="4" t="s">
        <v>5154</v>
      </c>
      <c r="C1709" s="5">
        <v>45505</v>
      </c>
      <c r="D1709" s="5">
        <v>45507</v>
      </c>
      <c r="E1709" s="9">
        <f t="shared" si="26"/>
        <v>2024</v>
      </c>
      <c r="F1709" s="4" t="s">
        <v>39</v>
      </c>
      <c r="G1709" s="4" t="s">
        <v>5155</v>
      </c>
      <c r="H1709" s="4" t="s">
        <v>5156</v>
      </c>
      <c r="I1709" s="4" t="s">
        <v>20</v>
      </c>
      <c r="J1709" s="4" t="s">
        <v>79</v>
      </c>
      <c r="K1709" s="4" t="s">
        <v>80</v>
      </c>
      <c r="L1709" s="4" t="s">
        <v>22</v>
      </c>
      <c r="M1709" s="4" t="s">
        <v>134</v>
      </c>
      <c r="N1709" s="4">
        <v>170.48</v>
      </c>
      <c r="O1709" s="4">
        <v>4</v>
      </c>
      <c r="P1709" s="4">
        <v>0.2</v>
      </c>
      <c r="Q1709" s="4">
        <v>20.62</v>
      </c>
    </row>
    <row r="1710" spans="1:17" s="4" customFormat="1" ht="12" x14ac:dyDescent="0.3">
      <c r="A1710" s="4">
        <v>1709</v>
      </c>
      <c r="B1710" s="4" t="s">
        <v>5157</v>
      </c>
      <c r="C1710" s="5">
        <v>44964</v>
      </c>
      <c r="D1710" s="5">
        <v>44967</v>
      </c>
      <c r="E1710" s="9">
        <f t="shared" si="26"/>
        <v>2023</v>
      </c>
      <c r="F1710" s="4" t="s">
        <v>17</v>
      </c>
      <c r="G1710" s="4" t="s">
        <v>5158</v>
      </c>
      <c r="H1710" s="4" t="s">
        <v>5159</v>
      </c>
      <c r="I1710" s="4" t="s">
        <v>20</v>
      </c>
      <c r="J1710" s="4" t="s">
        <v>47</v>
      </c>
      <c r="K1710" s="4" t="s">
        <v>47</v>
      </c>
      <c r="L1710" s="4" t="s">
        <v>29</v>
      </c>
      <c r="M1710" s="4" t="s">
        <v>90</v>
      </c>
      <c r="N1710" s="4">
        <v>476.96</v>
      </c>
      <c r="O1710" s="4">
        <v>2</v>
      </c>
      <c r="P1710" s="4">
        <v>0.15</v>
      </c>
      <c r="Q1710" s="4">
        <v>24.59</v>
      </c>
    </row>
    <row r="1711" spans="1:17" s="4" customFormat="1" ht="12" x14ac:dyDescent="0.3">
      <c r="A1711" s="4">
        <v>1710</v>
      </c>
      <c r="B1711" s="4" t="s">
        <v>5160</v>
      </c>
      <c r="C1711" s="5">
        <v>44832</v>
      </c>
      <c r="D1711" s="5">
        <v>44839</v>
      </c>
      <c r="E1711" s="9">
        <f t="shared" si="26"/>
        <v>2022</v>
      </c>
      <c r="F1711" s="4" t="s">
        <v>39</v>
      </c>
      <c r="G1711" s="4" t="s">
        <v>5161</v>
      </c>
      <c r="H1711" s="4" t="s">
        <v>5162</v>
      </c>
      <c r="I1711" s="4" t="s">
        <v>20</v>
      </c>
      <c r="J1711" s="4" t="s">
        <v>47</v>
      </c>
      <c r="K1711" s="4" t="s">
        <v>47</v>
      </c>
      <c r="L1711" s="4" t="s">
        <v>29</v>
      </c>
      <c r="M1711" s="4" t="s">
        <v>48</v>
      </c>
      <c r="N1711" s="4">
        <v>1315.2</v>
      </c>
      <c r="O1711" s="4">
        <v>4</v>
      </c>
      <c r="P1711" s="4">
        <v>0.2</v>
      </c>
      <c r="Q1711" s="4">
        <v>32.369999999999997</v>
      </c>
    </row>
    <row r="1712" spans="1:17" s="4" customFormat="1" ht="12" x14ac:dyDescent="0.3">
      <c r="A1712" s="4">
        <v>1711</v>
      </c>
      <c r="B1712" s="4" t="s">
        <v>5163</v>
      </c>
      <c r="C1712" s="5">
        <v>45199</v>
      </c>
      <c r="D1712" s="5">
        <v>45202</v>
      </c>
      <c r="E1712" s="9">
        <f t="shared" si="26"/>
        <v>2023</v>
      </c>
      <c r="F1712" s="4" t="s">
        <v>39</v>
      </c>
      <c r="G1712" s="4" t="s">
        <v>5164</v>
      </c>
      <c r="H1712" s="4" t="s">
        <v>5165</v>
      </c>
      <c r="I1712" s="4" t="s">
        <v>20</v>
      </c>
      <c r="J1712" s="4" t="s">
        <v>79</v>
      </c>
      <c r="K1712" s="4" t="s">
        <v>80</v>
      </c>
      <c r="L1712" s="4" t="s">
        <v>22</v>
      </c>
      <c r="M1712" s="4" t="s">
        <v>23</v>
      </c>
      <c r="N1712" s="4">
        <v>744.47</v>
      </c>
      <c r="O1712" s="4">
        <v>1</v>
      </c>
      <c r="P1712" s="4">
        <v>0.1</v>
      </c>
      <c r="Q1712" s="4">
        <v>60.92</v>
      </c>
    </row>
    <row r="1713" spans="1:17" s="4" customFormat="1" ht="12" x14ac:dyDescent="0.3">
      <c r="A1713" s="4">
        <v>1712</v>
      </c>
      <c r="B1713" s="4" t="s">
        <v>5166</v>
      </c>
      <c r="C1713" s="5">
        <v>44797</v>
      </c>
      <c r="D1713" s="5">
        <v>44802</v>
      </c>
      <c r="E1713" s="9">
        <f t="shared" si="26"/>
        <v>2022</v>
      </c>
      <c r="F1713" s="4" t="s">
        <v>17</v>
      </c>
      <c r="G1713" s="4" t="s">
        <v>5167</v>
      </c>
      <c r="H1713" s="4" t="s">
        <v>5168</v>
      </c>
      <c r="I1713" s="4" t="s">
        <v>20</v>
      </c>
      <c r="J1713" s="4" t="s">
        <v>42</v>
      </c>
      <c r="K1713" s="4" t="s">
        <v>43</v>
      </c>
      <c r="L1713" s="4" t="s">
        <v>36</v>
      </c>
      <c r="M1713" s="4" t="s">
        <v>118</v>
      </c>
      <c r="N1713" s="4">
        <v>291.68</v>
      </c>
      <c r="O1713" s="4">
        <v>2</v>
      </c>
      <c r="P1713" s="4">
        <v>0.15</v>
      </c>
      <c r="Q1713" s="4">
        <v>30.7</v>
      </c>
    </row>
    <row r="1714" spans="1:17" s="4" customFormat="1" ht="12" x14ac:dyDescent="0.3">
      <c r="A1714" s="4">
        <v>1713</v>
      </c>
      <c r="B1714" s="4" t="s">
        <v>5169</v>
      </c>
      <c r="C1714" s="5">
        <v>45286</v>
      </c>
      <c r="D1714" s="5">
        <v>45293</v>
      </c>
      <c r="E1714" s="9">
        <f t="shared" si="26"/>
        <v>2024</v>
      </c>
      <c r="F1714" s="4" t="s">
        <v>39</v>
      </c>
      <c r="G1714" s="4" t="s">
        <v>5170</v>
      </c>
      <c r="H1714" s="4" t="s">
        <v>5171</v>
      </c>
      <c r="I1714" s="4" t="s">
        <v>67</v>
      </c>
      <c r="J1714" s="4" t="s">
        <v>79</v>
      </c>
      <c r="K1714" s="4" t="s">
        <v>80</v>
      </c>
      <c r="L1714" s="4" t="s">
        <v>22</v>
      </c>
      <c r="M1714" s="4" t="s">
        <v>134</v>
      </c>
      <c r="N1714" s="4">
        <v>1011.82</v>
      </c>
      <c r="O1714" s="4">
        <v>2</v>
      </c>
      <c r="P1714" s="4">
        <v>0.1</v>
      </c>
      <c r="Q1714" s="4">
        <v>203.36</v>
      </c>
    </row>
    <row r="1715" spans="1:17" s="4" customFormat="1" ht="12" x14ac:dyDescent="0.3">
      <c r="A1715" s="4">
        <v>1714</v>
      </c>
      <c r="B1715" s="4" t="s">
        <v>5172</v>
      </c>
      <c r="C1715" s="5">
        <v>45097</v>
      </c>
      <c r="D1715" s="5">
        <v>45104</v>
      </c>
      <c r="E1715" s="9">
        <f t="shared" si="26"/>
        <v>2023</v>
      </c>
      <c r="F1715" s="4" t="s">
        <v>39</v>
      </c>
      <c r="G1715" s="4" t="s">
        <v>5173</v>
      </c>
      <c r="H1715" s="4" t="s">
        <v>5174</v>
      </c>
      <c r="I1715" s="4" t="s">
        <v>28</v>
      </c>
      <c r="J1715" s="4" t="s">
        <v>47</v>
      </c>
      <c r="K1715" s="4" t="s">
        <v>47</v>
      </c>
      <c r="L1715" s="4" t="s">
        <v>29</v>
      </c>
      <c r="M1715" s="4" t="s">
        <v>48</v>
      </c>
      <c r="N1715" s="4">
        <v>1282.0899999999999</v>
      </c>
      <c r="O1715" s="4">
        <v>5</v>
      </c>
      <c r="P1715" s="4">
        <v>0.15</v>
      </c>
      <c r="Q1715" s="4">
        <v>289.70999999999998</v>
      </c>
    </row>
    <row r="1716" spans="1:17" s="4" customFormat="1" ht="12" x14ac:dyDescent="0.3">
      <c r="A1716" s="4">
        <v>1715</v>
      </c>
      <c r="B1716" s="4" t="s">
        <v>5175</v>
      </c>
      <c r="C1716" s="5">
        <v>45442</v>
      </c>
      <c r="D1716" s="5">
        <v>45446</v>
      </c>
      <c r="E1716" s="9">
        <f t="shared" si="26"/>
        <v>2024</v>
      </c>
      <c r="F1716" s="4" t="s">
        <v>25</v>
      </c>
      <c r="G1716" s="4" t="s">
        <v>5176</v>
      </c>
      <c r="H1716" s="4" t="s">
        <v>5177</v>
      </c>
      <c r="I1716" s="4" t="s">
        <v>28</v>
      </c>
      <c r="J1716" s="4" t="s">
        <v>79</v>
      </c>
      <c r="K1716" s="4" t="s">
        <v>80</v>
      </c>
      <c r="L1716" s="4" t="s">
        <v>22</v>
      </c>
      <c r="M1716" s="4" t="s">
        <v>54</v>
      </c>
      <c r="N1716" s="4">
        <v>1070.77</v>
      </c>
      <c r="O1716" s="4">
        <v>7</v>
      </c>
      <c r="P1716" s="4">
        <v>0.1</v>
      </c>
      <c r="Q1716" s="4">
        <v>150.58000000000001</v>
      </c>
    </row>
    <row r="1717" spans="1:17" s="4" customFormat="1" ht="12" x14ac:dyDescent="0.3">
      <c r="A1717" s="4">
        <v>1716</v>
      </c>
      <c r="B1717" s="4" t="s">
        <v>5178</v>
      </c>
      <c r="C1717" s="5">
        <v>45634</v>
      </c>
      <c r="D1717" s="5">
        <v>45636</v>
      </c>
      <c r="E1717" s="9">
        <f t="shared" si="26"/>
        <v>2024</v>
      </c>
      <c r="F1717" s="4" t="s">
        <v>39</v>
      </c>
      <c r="G1717" s="4" t="s">
        <v>5179</v>
      </c>
      <c r="H1717" s="4" t="s">
        <v>5180</v>
      </c>
      <c r="I1717" s="4" t="s">
        <v>20</v>
      </c>
      <c r="J1717" s="4" t="s">
        <v>111</v>
      </c>
      <c r="K1717" s="4" t="s">
        <v>111</v>
      </c>
      <c r="L1717" s="4" t="s">
        <v>36</v>
      </c>
      <c r="M1717" s="4" t="s">
        <v>71</v>
      </c>
      <c r="N1717" s="4">
        <v>360.8</v>
      </c>
      <c r="O1717" s="4">
        <v>5</v>
      </c>
      <c r="P1717" s="4">
        <v>0.2</v>
      </c>
      <c r="Q1717" s="4">
        <v>23.47</v>
      </c>
    </row>
    <row r="1718" spans="1:17" s="4" customFormat="1" ht="12" x14ac:dyDescent="0.3">
      <c r="A1718" s="4">
        <v>1717</v>
      </c>
      <c r="B1718" s="4" t="s">
        <v>5181</v>
      </c>
      <c r="C1718" s="5">
        <v>44600</v>
      </c>
      <c r="D1718" s="5">
        <v>44603</v>
      </c>
      <c r="E1718" s="9">
        <f t="shared" si="26"/>
        <v>2022</v>
      </c>
      <c r="F1718" s="4" t="s">
        <v>39</v>
      </c>
      <c r="G1718" s="4" t="s">
        <v>5182</v>
      </c>
      <c r="H1718" s="4" t="s">
        <v>5183</v>
      </c>
      <c r="I1718" s="4" t="s">
        <v>20</v>
      </c>
      <c r="J1718" s="4" t="s">
        <v>106</v>
      </c>
      <c r="K1718" s="4" t="s">
        <v>106</v>
      </c>
      <c r="L1718" s="4" t="s">
        <v>29</v>
      </c>
      <c r="M1718" s="4" t="s">
        <v>48</v>
      </c>
      <c r="N1718" s="4">
        <v>367.17</v>
      </c>
      <c r="O1718" s="4">
        <v>1</v>
      </c>
      <c r="P1718" s="4">
        <v>0</v>
      </c>
      <c r="Q1718" s="4">
        <v>6.42</v>
      </c>
    </row>
    <row r="1719" spans="1:17" s="4" customFormat="1" ht="12" x14ac:dyDescent="0.3">
      <c r="A1719" s="4">
        <v>1718</v>
      </c>
      <c r="B1719" s="4" t="s">
        <v>5184</v>
      </c>
      <c r="C1719" s="5">
        <v>45295</v>
      </c>
      <c r="D1719" s="5">
        <v>45302</v>
      </c>
      <c r="E1719" s="9">
        <f t="shared" si="26"/>
        <v>2024</v>
      </c>
      <c r="F1719" s="4" t="s">
        <v>39</v>
      </c>
      <c r="G1719" s="4" t="s">
        <v>5185</v>
      </c>
      <c r="H1719" s="4" t="s">
        <v>5186</v>
      </c>
      <c r="I1719" s="4" t="s">
        <v>67</v>
      </c>
      <c r="J1719" s="4" t="s">
        <v>34</v>
      </c>
      <c r="K1719" s="4" t="s">
        <v>35</v>
      </c>
      <c r="L1719" s="4" t="s">
        <v>29</v>
      </c>
      <c r="M1719" s="4" t="s">
        <v>30</v>
      </c>
      <c r="N1719" s="4">
        <v>620.41</v>
      </c>
      <c r="O1719" s="4">
        <v>2</v>
      </c>
      <c r="P1719" s="4">
        <v>0.1</v>
      </c>
      <c r="Q1719" s="4">
        <v>80.89</v>
      </c>
    </row>
    <row r="1720" spans="1:17" s="4" customFormat="1" ht="12" x14ac:dyDescent="0.3">
      <c r="A1720" s="4">
        <v>1719</v>
      </c>
      <c r="B1720" s="4" t="s">
        <v>5187</v>
      </c>
      <c r="C1720" s="5">
        <v>44753</v>
      </c>
      <c r="D1720" s="5">
        <v>44755</v>
      </c>
      <c r="E1720" s="9">
        <f t="shared" si="26"/>
        <v>2022</v>
      </c>
      <c r="F1720" s="4" t="s">
        <v>59</v>
      </c>
      <c r="G1720" s="4" t="s">
        <v>5188</v>
      </c>
      <c r="H1720" s="4" t="s">
        <v>5189</v>
      </c>
      <c r="I1720" s="4" t="s">
        <v>20</v>
      </c>
      <c r="J1720" s="4" t="s">
        <v>79</v>
      </c>
      <c r="K1720" s="4" t="s">
        <v>80</v>
      </c>
      <c r="L1720" s="4" t="s">
        <v>36</v>
      </c>
      <c r="M1720" s="4" t="s">
        <v>37</v>
      </c>
      <c r="N1720" s="4">
        <v>1314.22</v>
      </c>
      <c r="O1720" s="4">
        <v>7</v>
      </c>
      <c r="P1720" s="4">
        <v>0.2</v>
      </c>
      <c r="Q1720" s="4">
        <v>115.1</v>
      </c>
    </row>
    <row r="1721" spans="1:17" s="4" customFormat="1" ht="12" x14ac:dyDescent="0.3">
      <c r="A1721" s="4">
        <v>1720</v>
      </c>
      <c r="B1721" s="4" t="s">
        <v>5190</v>
      </c>
      <c r="C1721" s="5">
        <v>45041</v>
      </c>
      <c r="D1721" s="5">
        <v>45046</v>
      </c>
      <c r="E1721" s="9">
        <f t="shared" si="26"/>
        <v>2023</v>
      </c>
      <c r="F1721" s="4" t="s">
        <v>39</v>
      </c>
      <c r="G1721" s="4" t="s">
        <v>5191</v>
      </c>
      <c r="H1721" s="4" t="s">
        <v>5192</v>
      </c>
      <c r="I1721" s="4" t="s">
        <v>20</v>
      </c>
      <c r="J1721" s="4" t="s">
        <v>21</v>
      </c>
      <c r="K1721" s="4" t="s">
        <v>26647</v>
      </c>
      <c r="L1721" s="4" t="s">
        <v>36</v>
      </c>
      <c r="M1721" s="4" t="s">
        <v>71</v>
      </c>
      <c r="N1721" s="4">
        <v>148.04</v>
      </c>
      <c r="O1721" s="4">
        <v>1</v>
      </c>
      <c r="P1721" s="4">
        <v>0.2</v>
      </c>
      <c r="Q1721" s="4">
        <v>19.11</v>
      </c>
    </row>
    <row r="1722" spans="1:17" s="4" customFormat="1" ht="12" x14ac:dyDescent="0.3">
      <c r="A1722" s="4">
        <v>1721</v>
      </c>
      <c r="B1722" s="4" t="s">
        <v>5193</v>
      </c>
      <c r="C1722" s="5">
        <v>44803</v>
      </c>
      <c r="D1722" s="5">
        <v>44807</v>
      </c>
      <c r="E1722" s="9">
        <f t="shared" si="26"/>
        <v>2022</v>
      </c>
      <c r="F1722" s="4" t="s">
        <v>17</v>
      </c>
      <c r="G1722" s="4" t="s">
        <v>5194</v>
      </c>
      <c r="H1722" s="4" t="s">
        <v>5195</v>
      </c>
      <c r="I1722" s="4" t="s">
        <v>67</v>
      </c>
      <c r="J1722" s="4" t="s">
        <v>79</v>
      </c>
      <c r="K1722" s="4" t="s">
        <v>80</v>
      </c>
      <c r="L1722" s="4" t="s">
        <v>36</v>
      </c>
      <c r="M1722" s="4" t="s">
        <v>138</v>
      </c>
      <c r="N1722" s="4">
        <v>1215.48</v>
      </c>
      <c r="O1722" s="4">
        <v>8</v>
      </c>
      <c r="P1722" s="4">
        <v>0.15</v>
      </c>
      <c r="Q1722" s="4">
        <v>141.04</v>
      </c>
    </row>
    <row r="1723" spans="1:17" s="4" customFormat="1" ht="12" x14ac:dyDescent="0.3">
      <c r="A1723" s="4">
        <v>1722</v>
      </c>
      <c r="B1723" s="4" t="s">
        <v>5196</v>
      </c>
      <c r="C1723" s="5">
        <v>45541</v>
      </c>
      <c r="D1723" s="5">
        <v>45543</v>
      </c>
      <c r="E1723" s="9">
        <f t="shared" si="26"/>
        <v>2024</v>
      </c>
      <c r="F1723" s="4" t="s">
        <v>59</v>
      </c>
      <c r="G1723" s="4" t="s">
        <v>5197</v>
      </c>
      <c r="H1723" s="4" t="s">
        <v>5198</v>
      </c>
      <c r="I1723" s="4" t="s">
        <v>20</v>
      </c>
      <c r="J1723" s="4" t="s">
        <v>111</v>
      </c>
      <c r="K1723" s="4" t="s">
        <v>111</v>
      </c>
      <c r="L1723" s="4" t="s">
        <v>22</v>
      </c>
      <c r="M1723" s="4" t="s">
        <v>54</v>
      </c>
      <c r="N1723" s="4">
        <v>1491.67</v>
      </c>
      <c r="O1723" s="4">
        <v>8</v>
      </c>
      <c r="P1723" s="4">
        <v>0.2</v>
      </c>
      <c r="Q1723" s="4">
        <v>43.08</v>
      </c>
    </row>
    <row r="1724" spans="1:17" s="4" customFormat="1" ht="12" x14ac:dyDescent="0.3">
      <c r="A1724" s="4">
        <v>1723</v>
      </c>
      <c r="B1724" s="4" t="s">
        <v>5199</v>
      </c>
      <c r="C1724" s="5">
        <v>45447</v>
      </c>
      <c r="D1724" s="5">
        <v>45451</v>
      </c>
      <c r="E1724" s="9">
        <f t="shared" si="26"/>
        <v>2024</v>
      </c>
      <c r="F1724" s="4" t="s">
        <v>59</v>
      </c>
      <c r="G1724" s="4" t="s">
        <v>5200</v>
      </c>
      <c r="H1724" s="4" t="s">
        <v>5201</v>
      </c>
      <c r="I1724" s="4" t="s">
        <v>20</v>
      </c>
      <c r="J1724" s="4" t="s">
        <v>79</v>
      </c>
      <c r="K1724" s="4" t="s">
        <v>80</v>
      </c>
      <c r="L1724" s="4" t="s">
        <v>22</v>
      </c>
      <c r="M1724" s="4" t="s">
        <v>54</v>
      </c>
      <c r="N1724" s="4">
        <v>1199.95</v>
      </c>
      <c r="O1724" s="4">
        <v>8</v>
      </c>
      <c r="P1724" s="4">
        <v>0.15</v>
      </c>
      <c r="Q1724" s="4">
        <v>152.49</v>
      </c>
    </row>
    <row r="1725" spans="1:17" s="4" customFormat="1" ht="12" x14ac:dyDescent="0.3">
      <c r="A1725" s="4">
        <v>1724</v>
      </c>
      <c r="B1725" s="4" t="s">
        <v>5202</v>
      </c>
      <c r="C1725" s="5">
        <v>45360</v>
      </c>
      <c r="D1725" s="5">
        <v>45361</v>
      </c>
      <c r="E1725" s="9">
        <f t="shared" si="26"/>
        <v>2024</v>
      </c>
      <c r="F1725" s="4" t="s">
        <v>25</v>
      </c>
      <c r="G1725" s="4" t="s">
        <v>5203</v>
      </c>
      <c r="H1725" s="4" t="s">
        <v>5204</v>
      </c>
      <c r="I1725" s="4" t="s">
        <v>67</v>
      </c>
      <c r="J1725" s="4" t="s">
        <v>106</v>
      </c>
      <c r="K1725" s="4" t="s">
        <v>106</v>
      </c>
      <c r="L1725" s="4" t="s">
        <v>22</v>
      </c>
      <c r="M1725" s="4" t="s">
        <v>75</v>
      </c>
      <c r="N1725" s="4">
        <v>436.05</v>
      </c>
      <c r="O1725" s="4">
        <v>1</v>
      </c>
      <c r="P1725" s="4">
        <v>0.2</v>
      </c>
      <c r="Q1725" s="4">
        <v>2.94</v>
      </c>
    </row>
    <row r="1726" spans="1:17" s="4" customFormat="1" ht="12" x14ac:dyDescent="0.3">
      <c r="A1726" s="4">
        <v>1725</v>
      </c>
      <c r="B1726" s="4" t="s">
        <v>5205</v>
      </c>
      <c r="C1726" s="5">
        <v>45819</v>
      </c>
      <c r="D1726" s="5">
        <v>45820</v>
      </c>
      <c r="E1726" s="9">
        <f t="shared" si="26"/>
        <v>2025</v>
      </c>
      <c r="F1726" s="4" t="s">
        <v>39</v>
      </c>
      <c r="G1726" s="4" t="s">
        <v>5206</v>
      </c>
      <c r="H1726" s="4" t="s">
        <v>5207</v>
      </c>
      <c r="I1726" s="4" t="s">
        <v>67</v>
      </c>
      <c r="J1726" s="4" t="s">
        <v>79</v>
      </c>
      <c r="K1726" s="4" t="s">
        <v>80</v>
      </c>
      <c r="L1726" s="4" t="s">
        <v>29</v>
      </c>
      <c r="M1726" s="4" t="s">
        <v>107</v>
      </c>
      <c r="N1726" s="4">
        <v>296.95</v>
      </c>
      <c r="O1726" s="4">
        <v>7</v>
      </c>
      <c r="P1726" s="4">
        <v>0.2</v>
      </c>
      <c r="Q1726" s="4">
        <v>35.58</v>
      </c>
    </row>
    <row r="1727" spans="1:17" s="4" customFormat="1" ht="12" x14ac:dyDescent="0.3">
      <c r="A1727" s="4">
        <v>1726</v>
      </c>
      <c r="B1727" s="4" t="s">
        <v>5208</v>
      </c>
      <c r="C1727" s="5">
        <v>45608</v>
      </c>
      <c r="D1727" s="5">
        <v>45610</v>
      </c>
      <c r="E1727" s="9">
        <f t="shared" si="26"/>
        <v>2024</v>
      </c>
      <c r="F1727" s="4" t="s">
        <v>25</v>
      </c>
      <c r="G1727" s="4" t="s">
        <v>5209</v>
      </c>
      <c r="H1727" s="4" t="s">
        <v>5210</v>
      </c>
      <c r="I1727" s="4" t="s">
        <v>67</v>
      </c>
      <c r="J1727" s="4" t="s">
        <v>79</v>
      </c>
      <c r="K1727" s="4" t="s">
        <v>80</v>
      </c>
      <c r="L1727" s="4" t="s">
        <v>22</v>
      </c>
      <c r="M1727" s="4" t="s">
        <v>75</v>
      </c>
      <c r="N1727" s="4">
        <v>716.28</v>
      </c>
      <c r="O1727" s="4">
        <v>9</v>
      </c>
      <c r="P1727" s="4">
        <v>0</v>
      </c>
      <c r="Q1727" s="4">
        <v>4.62</v>
      </c>
    </row>
    <row r="1728" spans="1:17" s="4" customFormat="1" ht="12" x14ac:dyDescent="0.3">
      <c r="A1728" s="4">
        <v>1727</v>
      </c>
      <c r="B1728" s="4" t="s">
        <v>5211</v>
      </c>
      <c r="C1728" s="5">
        <v>45546</v>
      </c>
      <c r="D1728" s="5">
        <v>45547</v>
      </c>
      <c r="E1728" s="9">
        <f t="shared" si="26"/>
        <v>2024</v>
      </c>
      <c r="F1728" s="4" t="s">
        <v>25</v>
      </c>
      <c r="G1728" s="4" t="s">
        <v>5212</v>
      </c>
      <c r="H1728" s="4" t="s">
        <v>5213</v>
      </c>
      <c r="I1728" s="4" t="s">
        <v>67</v>
      </c>
      <c r="J1728" s="4" t="s">
        <v>79</v>
      </c>
      <c r="K1728" s="4" t="s">
        <v>80</v>
      </c>
      <c r="L1728" s="4" t="s">
        <v>22</v>
      </c>
      <c r="M1728" s="4" t="s">
        <v>75</v>
      </c>
      <c r="N1728" s="4">
        <v>1453.42</v>
      </c>
      <c r="O1728" s="4">
        <v>9</v>
      </c>
      <c r="P1728" s="4">
        <v>0</v>
      </c>
      <c r="Q1728" s="4">
        <v>193.26</v>
      </c>
    </row>
    <row r="1729" spans="1:17" s="4" customFormat="1" ht="12" x14ac:dyDescent="0.3">
      <c r="A1729" s="4">
        <v>1728</v>
      </c>
      <c r="B1729" s="4" t="s">
        <v>5214</v>
      </c>
      <c r="C1729" s="5">
        <v>45292</v>
      </c>
      <c r="D1729" s="5">
        <v>45294</v>
      </c>
      <c r="E1729" s="9">
        <f t="shared" si="26"/>
        <v>2024</v>
      </c>
      <c r="F1729" s="4" t="s">
        <v>39</v>
      </c>
      <c r="G1729" s="4" t="s">
        <v>5215</v>
      </c>
      <c r="H1729" s="4" t="s">
        <v>5216</v>
      </c>
      <c r="I1729" s="4" t="s">
        <v>20</v>
      </c>
      <c r="J1729" s="4" t="s">
        <v>111</v>
      </c>
      <c r="K1729" s="4" t="s">
        <v>111</v>
      </c>
      <c r="L1729" s="4" t="s">
        <v>22</v>
      </c>
      <c r="M1729" s="4" t="s">
        <v>23</v>
      </c>
      <c r="N1729" s="4">
        <v>348.39</v>
      </c>
      <c r="O1729" s="4">
        <v>10</v>
      </c>
      <c r="P1729" s="4">
        <v>0.1</v>
      </c>
      <c r="Q1729" s="4">
        <v>64.44</v>
      </c>
    </row>
    <row r="1730" spans="1:17" s="4" customFormat="1" ht="12" x14ac:dyDescent="0.3">
      <c r="A1730" s="4">
        <v>1729</v>
      </c>
      <c r="B1730" s="4" t="s">
        <v>5217</v>
      </c>
      <c r="C1730" s="5">
        <v>44574</v>
      </c>
      <c r="D1730" s="5">
        <v>44575</v>
      </c>
      <c r="E1730" s="9">
        <f t="shared" ref="E1730:E1793" si="27">YEAR(D1730)</f>
        <v>2022</v>
      </c>
      <c r="F1730" s="4" t="s">
        <v>17</v>
      </c>
      <c r="G1730" s="4" t="s">
        <v>5218</v>
      </c>
      <c r="H1730" s="4" t="s">
        <v>5219</v>
      </c>
      <c r="I1730" s="4" t="s">
        <v>67</v>
      </c>
      <c r="J1730" s="4" t="s">
        <v>42</v>
      </c>
      <c r="K1730" s="4" t="s">
        <v>43</v>
      </c>
      <c r="L1730" s="4" t="s">
        <v>29</v>
      </c>
      <c r="M1730" s="4" t="s">
        <v>107</v>
      </c>
      <c r="N1730" s="4">
        <v>1475.59</v>
      </c>
      <c r="O1730" s="4">
        <v>1</v>
      </c>
      <c r="P1730" s="4">
        <v>0.1</v>
      </c>
      <c r="Q1730" s="4">
        <v>-3.28</v>
      </c>
    </row>
    <row r="1731" spans="1:17" s="4" customFormat="1" ht="12" x14ac:dyDescent="0.3">
      <c r="A1731" s="4">
        <v>1730</v>
      </c>
      <c r="B1731" s="4" t="s">
        <v>5220</v>
      </c>
      <c r="C1731" s="5">
        <v>45004</v>
      </c>
      <c r="D1731" s="5">
        <v>45008</v>
      </c>
      <c r="E1731" s="9">
        <f t="shared" si="27"/>
        <v>2023</v>
      </c>
      <c r="F1731" s="4" t="s">
        <v>25</v>
      </c>
      <c r="G1731" s="4" t="s">
        <v>5221</v>
      </c>
      <c r="H1731" s="4" t="s">
        <v>5222</v>
      </c>
      <c r="I1731" s="4" t="s">
        <v>28</v>
      </c>
      <c r="J1731" s="4" t="s">
        <v>111</v>
      </c>
      <c r="K1731" s="4" t="s">
        <v>111</v>
      </c>
      <c r="L1731" s="4" t="s">
        <v>22</v>
      </c>
      <c r="M1731" s="4" t="s">
        <v>75</v>
      </c>
      <c r="N1731" s="4">
        <v>226.81</v>
      </c>
      <c r="O1731" s="4">
        <v>8</v>
      </c>
      <c r="P1731" s="4">
        <v>0.15</v>
      </c>
      <c r="Q1731" s="4">
        <v>0.18</v>
      </c>
    </row>
    <row r="1732" spans="1:17" s="4" customFormat="1" ht="12" x14ac:dyDescent="0.3">
      <c r="A1732" s="4">
        <v>1731</v>
      </c>
      <c r="B1732" s="4" t="s">
        <v>5223</v>
      </c>
      <c r="C1732" s="5">
        <v>45539</v>
      </c>
      <c r="D1732" s="5">
        <v>45542</v>
      </c>
      <c r="E1732" s="9">
        <f t="shared" si="27"/>
        <v>2024</v>
      </c>
      <c r="F1732" s="4" t="s">
        <v>59</v>
      </c>
      <c r="G1732" s="4" t="s">
        <v>5224</v>
      </c>
      <c r="H1732" s="4" t="s">
        <v>5225</v>
      </c>
      <c r="I1732" s="4" t="s">
        <v>20</v>
      </c>
      <c r="J1732" s="4" t="s">
        <v>106</v>
      </c>
      <c r="K1732" s="4" t="s">
        <v>106</v>
      </c>
      <c r="L1732" s="4" t="s">
        <v>36</v>
      </c>
      <c r="M1732" s="4" t="s">
        <v>71</v>
      </c>
      <c r="N1732" s="4">
        <v>348.54</v>
      </c>
      <c r="O1732" s="4">
        <v>2</v>
      </c>
      <c r="P1732" s="4">
        <v>0.1</v>
      </c>
      <c r="Q1732" s="4">
        <v>87.17</v>
      </c>
    </row>
    <row r="1733" spans="1:17" s="4" customFormat="1" ht="12" x14ac:dyDescent="0.3">
      <c r="A1733" s="4">
        <v>1732</v>
      </c>
      <c r="B1733" s="4" t="s">
        <v>5226</v>
      </c>
      <c r="C1733" s="5">
        <v>44663</v>
      </c>
      <c r="D1733" s="5">
        <v>44670</v>
      </c>
      <c r="E1733" s="9">
        <f t="shared" si="27"/>
        <v>2022</v>
      </c>
      <c r="F1733" s="4" t="s">
        <v>17</v>
      </c>
      <c r="G1733" s="4" t="s">
        <v>5227</v>
      </c>
      <c r="H1733" s="4" t="s">
        <v>5228</v>
      </c>
      <c r="I1733" s="4" t="s">
        <v>67</v>
      </c>
      <c r="J1733" s="4" t="s">
        <v>52</v>
      </c>
      <c r="K1733" s="4" t="s">
        <v>53</v>
      </c>
      <c r="L1733" s="4" t="s">
        <v>36</v>
      </c>
      <c r="M1733" s="4" t="s">
        <v>71</v>
      </c>
      <c r="N1733" s="4">
        <v>1193.56</v>
      </c>
      <c r="O1733" s="4">
        <v>5</v>
      </c>
      <c r="P1733" s="4">
        <v>0.2</v>
      </c>
      <c r="Q1733" s="4">
        <v>241.36</v>
      </c>
    </row>
    <row r="1734" spans="1:17" s="4" customFormat="1" ht="12" x14ac:dyDescent="0.3">
      <c r="A1734" s="4">
        <v>1733</v>
      </c>
      <c r="B1734" s="4" t="s">
        <v>5229</v>
      </c>
      <c r="C1734" s="5">
        <v>45193</v>
      </c>
      <c r="D1734" s="5">
        <v>45200</v>
      </c>
      <c r="E1734" s="9">
        <f t="shared" si="27"/>
        <v>2023</v>
      </c>
      <c r="F1734" s="4" t="s">
        <v>39</v>
      </c>
      <c r="G1734" s="4" t="s">
        <v>5230</v>
      </c>
      <c r="H1734" s="4" t="s">
        <v>5231</v>
      </c>
      <c r="I1734" s="4" t="s">
        <v>67</v>
      </c>
      <c r="J1734" s="4" t="s">
        <v>42</v>
      </c>
      <c r="K1734" s="4" t="s">
        <v>43</v>
      </c>
      <c r="L1734" s="4" t="s">
        <v>36</v>
      </c>
      <c r="M1734" s="4" t="s">
        <v>118</v>
      </c>
      <c r="N1734" s="4">
        <v>1220.17</v>
      </c>
      <c r="O1734" s="4">
        <v>2</v>
      </c>
      <c r="P1734" s="4">
        <v>0.15</v>
      </c>
      <c r="Q1734" s="4">
        <v>-13.45</v>
      </c>
    </row>
    <row r="1735" spans="1:17" s="4" customFormat="1" ht="12" x14ac:dyDescent="0.3">
      <c r="A1735" s="4">
        <v>1734</v>
      </c>
      <c r="B1735" s="4" t="s">
        <v>5232</v>
      </c>
      <c r="C1735" s="5">
        <v>44907</v>
      </c>
      <c r="D1735" s="5">
        <v>44910</v>
      </c>
      <c r="E1735" s="9">
        <f t="shared" si="27"/>
        <v>2022</v>
      </c>
      <c r="F1735" s="4" t="s">
        <v>39</v>
      </c>
      <c r="G1735" s="4" t="s">
        <v>5233</v>
      </c>
      <c r="H1735" s="4" t="s">
        <v>5234</v>
      </c>
      <c r="I1735" s="4" t="s">
        <v>67</v>
      </c>
      <c r="J1735" s="4" t="s">
        <v>79</v>
      </c>
      <c r="K1735" s="4" t="s">
        <v>80</v>
      </c>
      <c r="L1735" s="4" t="s">
        <v>36</v>
      </c>
      <c r="M1735" s="4" t="s">
        <v>138</v>
      </c>
      <c r="N1735" s="4">
        <v>741.22</v>
      </c>
      <c r="O1735" s="4">
        <v>3</v>
      </c>
      <c r="P1735" s="4">
        <v>0.2</v>
      </c>
      <c r="Q1735" s="4">
        <v>161.43</v>
      </c>
    </row>
    <row r="1736" spans="1:17" s="4" customFormat="1" ht="12" x14ac:dyDescent="0.3">
      <c r="A1736" s="4">
        <v>1735</v>
      </c>
      <c r="B1736" s="4" t="s">
        <v>5235</v>
      </c>
      <c r="C1736" s="5">
        <v>45590</v>
      </c>
      <c r="D1736" s="5">
        <v>45594</v>
      </c>
      <c r="E1736" s="9">
        <f t="shared" si="27"/>
        <v>2024</v>
      </c>
      <c r="F1736" s="4" t="s">
        <v>17</v>
      </c>
      <c r="G1736" s="4" t="s">
        <v>5236</v>
      </c>
      <c r="H1736" s="4" t="s">
        <v>5237</v>
      </c>
      <c r="I1736" s="4" t="s">
        <v>20</v>
      </c>
      <c r="J1736" s="4" t="s">
        <v>62</v>
      </c>
      <c r="K1736" s="4" t="s">
        <v>63</v>
      </c>
      <c r="L1736" s="4" t="s">
        <v>36</v>
      </c>
      <c r="M1736" s="4" t="s">
        <v>71</v>
      </c>
      <c r="N1736" s="4">
        <v>974.7</v>
      </c>
      <c r="O1736" s="4">
        <v>5</v>
      </c>
      <c r="P1736" s="4">
        <v>0.1</v>
      </c>
      <c r="Q1736" s="4">
        <v>235.64</v>
      </c>
    </row>
    <row r="1737" spans="1:17" s="4" customFormat="1" ht="12" x14ac:dyDescent="0.3">
      <c r="A1737" s="4">
        <v>1736</v>
      </c>
      <c r="B1737" s="4" t="s">
        <v>5238</v>
      </c>
      <c r="C1737" s="5">
        <v>44704</v>
      </c>
      <c r="D1737" s="5">
        <v>44711</v>
      </c>
      <c r="E1737" s="9">
        <f t="shared" si="27"/>
        <v>2022</v>
      </c>
      <c r="F1737" s="4" t="s">
        <v>39</v>
      </c>
      <c r="G1737" s="4" t="s">
        <v>5239</v>
      </c>
      <c r="H1737" s="4" t="s">
        <v>5240</v>
      </c>
      <c r="I1737" s="4" t="s">
        <v>67</v>
      </c>
      <c r="J1737" s="4" t="s">
        <v>42</v>
      </c>
      <c r="K1737" s="4" t="s">
        <v>43</v>
      </c>
      <c r="L1737" s="4" t="s">
        <v>29</v>
      </c>
      <c r="M1737" s="4" t="s">
        <v>107</v>
      </c>
      <c r="N1737" s="4">
        <v>1089.3399999999999</v>
      </c>
      <c r="O1737" s="4">
        <v>3</v>
      </c>
      <c r="P1737" s="4">
        <v>0.1</v>
      </c>
      <c r="Q1737" s="4">
        <v>268.47000000000003</v>
      </c>
    </row>
    <row r="1738" spans="1:17" s="4" customFormat="1" ht="12" x14ac:dyDescent="0.3">
      <c r="A1738" s="4">
        <v>1737</v>
      </c>
      <c r="B1738" s="4" t="s">
        <v>5241</v>
      </c>
      <c r="C1738" s="5">
        <v>45812</v>
      </c>
      <c r="D1738" s="5">
        <v>45813</v>
      </c>
      <c r="E1738" s="9">
        <f t="shared" si="27"/>
        <v>2025</v>
      </c>
      <c r="F1738" s="4" t="s">
        <v>39</v>
      </c>
      <c r="G1738" s="4" t="s">
        <v>5242</v>
      </c>
      <c r="H1738" s="4" t="s">
        <v>5243</v>
      </c>
      <c r="I1738" s="4" t="s">
        <v>28</v>
      </c>
      <c r="J1738" s="4" t="s">
        <v>52</v>
      </c>
      <c r="K1738" s="4" t="s">
        <v>53</v>
      </c>
      <c r="L1738" s="4" t="s">
        <v>29</v>
      </c>
      <c r="M1738" s="4" t="s">
        <v>90</v>
      </c>
      <c r="N1738" s="4">
        <v>212.93</v>
      </c>
      <c r="O1738" s="4">
        <v>10</v>
      </c>
      <c r="P1738" s="4">
        <v>0</v>
      </c>
      <c r="Q1738" s="4">
        <v>61.97</v>
      </c>
    </row>
    <row r="1739" spans="1:17" s="4" customFormat="1" ht="12" x14ac:dyDescent="0.3">
      <c r="A1739" s="4">
        <v>1738</v>
      </c>
      <c r="B1739" s="4" t="s">
        <v>5244</v>
      </c>
      <c r="C1739" s="5">
        <v>45343</v>
      </c>
      <c r="D1739" s="5">
        <v>45349</v>
      </c>
      <c r="E1739" s="9">
        <f t="shared" si="27"/>
        <v>2024</v>
      </c>
      <c r="F1739" s="4" t="s">
        <v>39</v>
      </c>
      <c r="G1739" s="4" t="s">
        <v>5245</v>
      </c>
      <c r="H1739" s="4" t="s">
        <v>5246</v>
      </c>
      <c r="I1739" s="4" t="s">
        <v>28</v>
      </c>
      <c r="J1739" s="4" t="s">
        <v>42</v>
      </c>
      <c r="K1739" s="4" t="s">
        <v>43</v>
      </c>
      <c r="L1739" s="4" t="s">
        <v>36</v>
      </c>
      <c r="M1739" s="4" t="s">
        <v>138</v>
      </c>
      <c r="N1739" s="4">
        <v>585.08000000000004</v>
      </c>
      <c r="O1739" s="4">
        <v>1</v>
      </c>
      <c r="P1739" s="4">
        <v>0.2</v>
      </c>
      <c r="Q1739" s="4">
        <v>20.239999999999998</v>
      </c>
    </row>
    <row r="1740" spans="1:17" s="4" customFormat="1" ht="12" x14ac:dyDescent="0.3">
      <c r="A1740" s="4">
        <v>1739</v>
      </c>
      <c r="B1740" s="4" t="s">
        <v>5247</v>
      </c>
      <c r="C1740" s="5">
        <v>44964</v>
      </c>
      <c r="D1740" s="5">
        <v>44967</v>
      </c>
      <c r="E1740" s="9">
        <f t="shared" si="27"/>
        <v>2023</v>
      </c>
      <c r="F1740" s="4" t="s">
        <v>59</v>
      </c>
      <c r="G1740" s="4" t="s">
        <v>5248</v>
      </c>
      <c r="H1740" s="4" t="s">
        <v>5249</v>
      </c>
      <c r="I1740" s="4" t="s">
        <v>67</v>
      </c>
      <c r="J1740" s="4" t="s">
        <v>21</v>
      </c>
      <c r="K1740" s="4" t="s">
        <v>26647</v>
      </c>
      <c r="L1740" s="4" t="s">
        <v>36</v>
      </c>
      <c r="M1740" s="4" t="s">
        <v>37</v>
      </c>
      <c r="N1740" s="4">
        <v>1399.37</v>
      </c>
      <c r="O1740" s="4">
        <v>10</v>
      </c>
      <c r="P1740" s="4">
        <v>0.1</v>
      </c>
      <c r="Q1740" s="4">
        <v>141.15</v>
      </c>
    </row>
    <row r="1741" spans="1:17" s="4" customFormat="1" ht="12" x14ac:dyDescent="0.3">
      <c r="A1741" s="4">
        <v>1740</v>
      </c>
      <c r="B1741" s="4" t="s">
        <v>5250</v>
      </c>
      <c r="C1741" s="5">
        <v>45369</v>
      </c>
      <c r="D1741" s="5">
        <v>45371</v>
      </c>
      <c r="E1741" s="9">
        <f t="shared" si="27"/>
        <v>2024</v>
      </c>
      <c r="F1741" s="4" t="s">
        <v>17</v>
      </c>
      <c r="G1741" s="4" t="s">
        <v>5251</v>
      </c>
      <c r="H1741" s="4" t="s">
        <v>5252</v>
      </c>
      <c r="I1741" s="4" t="s">
        <v>20</v>
      </c>
      <c r="J1741" s="4" t="s">
        <v>34</v>
      </c>
      <c r="K1741" s="4" t="s">
        <v>35</v>
      </c>
      <c r="L1741" s="4" t="s">
        <v>36</v>
      </c>
      <c r="M1741" s="4" t="s">
        <v>37</v>
      </c>
      <c r="N1741" s="4">
        <v>1273.73</v>
      </c>
      <c r="O1741" s="4">
        <v>1</v>
      </c>
      <c r="P1741" s="4">
        <v>0.15</v>
      </c>
      <c r="Q1741" s="4">
        <v>-7.53</v>
      </c>
    </row>
    <row r="1742" spans="1:17" s="4" customFormat="1" ht="12" x14ac:dyDescent="0.3">
      <c r="A1742" s="4">
        <v>1741</v>
      </c>
      <c r="B1742" s="4" t="s">
        <v>5253</v>
      </c>
      <c r="C1742" s="5">
        <v>45101</v>
      </c>
      <c r="D1742" s="5">
        <v>45107</v>
      </c>
      <c r="E1742" s="9">
        <f t="shared" si="27"/>
        <v>2023</v>
      </c>
      <c r="F1742" s="4" t="s">
        <v>39</v>
      </c>
      <c r="G1742" s="4" t="s">
        <v>5254</v>
      </c>
      <c r="H1742" s="4" t="s">
        <v>5255</v>
      </c>
      <c r="I1742" s="4" t="s">
        <v>20</v>
      </c>
      <c r="J1742" s="4" t="s">
        <v>145</v>
      </c>
      <c r="K1742" s="4" t="s">
        <v>80</v>
      </c>
      <c r="L1742" s="4" t="s">
        <v>29</v>
      </c>
      <c r="M1742" s="4" t="s">
        <v>107</v>
      </c>
      <c r="N1742" s="4">
        <v>890.45</v>
      </c>
      <c r="O1742" s="4">
        <v>5</v>
      </c>
      <c r="P1742" s="4">
        <v>0.1</v>
      </c>
      <c r="Q1742" s="4">
        <v>147.6</v>
      </c>
    </row>
    <row r="1743" spans="1:17" s="4" customFormat="1" ht="12" x14ac:dyDescent="0.3">
      <c r="A1743" s="4">
        <v>1742</v>
      </c>
      <c r="B1743" s="4" t="s">
        <v>5256</v>
      </c>
      <c r="C1743" s="5">
        <v>44393</v>
      </c>
      <c r="D1743" s="5">
        <v>44397</v>
      </c>
      <c r="E1743" s="9">
        <f t="shared" si="27"/>
        <v>2021</v>
      </c>
      <c r="F1743" s="4" t="s">
        <v>17</v>
      </c>
      <c r="G1743" s="4" t="s">
        <v>5257</v>
      </c>
      <c r="H1743" s="4" t="s">
        <v>5258</v>
      </c>
      <c r="I1743" s="4" t="s">
        <v>67</v>
      </c>
      <c r="J1743" s="4" t="s">
        <v>42</v>
      </c>
      <c r="K1743" s="4" t="s">
        <v>43</v>
      </c>
      <c r="L1743" s="4" t="s">
        <v>22</v>
      </c>
      <c r="M1743" s="4" t="s">
        <v>75</v>
      </c>
      <c r="N1743" s="4">
        <v>150.96</v>
      </c>
      <c r="O1743" s="4">
        <v>10</v>
      </c>
      <c r="P1743" s="4">
        <v>0</v>
      </c>
      <c r="Q1743" s="4">
        <v>40.020000000000003</v>
      </c>
    </row>
    <row r="1744" spans="1:17" s="4" customFormat="1" ht="12" x14ac:dyDescent="0.3">
      <c r="A1744" s="4">
        <v>1743</v>
      </c>
      <c r="B1744" s="4" t="s">
        <v>5259</v>
      </c>
      <c r="C1744" s="5">
        <v>45029</v>
      </c>
      <c r="D1744" s="5">
        <v>45033</v>
      </c>
      <c r="E1744" s="9">
        <f t="shared" si="27"/>
        <v>2023</v>
      </c>
      <c r="F1744" s="4" t="s">
        <v>17</v>
      </c>
      <c r="G1744" s="4" t="s">
        <v>5260</v>
      </c>
      <c r="H1744" s="4" t="s">
        <v>5261</v>
      </c>
      <c r="I1744" s="4" t="s">
        <v>67</v>
      </c>
      <c r="J1744" s="4" t="s">
        <v>111</v>
      </c>
      <c r="K1744" s="4" t="s">
        <v>111</v>
      </c>
      <c r="L1744" s="4" t="s">
        <v>29</v>
      </c>
      <c r="M1744" s="4" t="s">
        <v>30</v>
      </c>
      <c r="N1744" s="4">
        <v>799.88</v>
      </c>
      <c r="O1744" s="4">
        <v>7</v>
      </c>
      <c r="P1744" s="4">
        <v>0.2</v>
      </c>
      <c r="Q1744" s="4">
        <v>139.77000000000001</v>
      </c>
    </row>
    <row r="1745" spans="1:17" s="4" customFormat="1" ht="12" x14ac:dyDescent="0.3">
      <c r="A1745" s="4">
        <v>1744</v>
      </c>
      <c r="B1745" s="4" t="s">
        <v>5262</v>
      </c>
      <c r="C1745" s="5">
        <v>45056</v>
      </c>
      <c r="D1745" s="5">
        <v>45062</v>
      </c>
      <c r="E1745" s="9">
        <f t="shared" si="27"/>
        <v>2023</v>
      </c>
      <c r="F1745" s="4" t="s">
        <v>17</v>
      </c>
      <c r="G1745" s="4" t="s">
        <v>5263</v>
      </c>
      <c r="H1745" s="4" t="s">
        <v>5264</v>
      </c>
      <c r="I1745" s="4" t="s">
        <v>28</v>
      </c>
      <c r="J1745" s="4" t="s">
        <v>47</v>
      </c>
      <c r="K1745" s="4" t="s">
        <v>47</v>
      </c>
      <c r="L1745" s="4" t="s">
        <v>36</v>
      </c>
      <c r="M1745" s="4" t="s">
        <v>37</v>
      </c>
      <c r="N1745" s="4">
        <v>499.5</v>
      </c>
      <c r="O1745" s="4">
        <v>7</v>
      </c>
      <c r="P1745" s="4">
        <v>0.15</v>
      </c>
      <c r="Q1745" s="4">
        <v>85.16</v>
      </c>
    </row>
    <row r="1746" spans="1:17" s="4" customFormat="1" ht="12" x14ac:dyDescent="0.3">
      <c r="A1746" s="4">
        <v>1745</v>
      </c>
      <c r="B1746" s="4" t="s">
        <v>5265</v>
      </c>
      <c r="C1746" s="5">
        <v>45569</v>
      </c>
      <c r="D1746" s="5">
        <v>45575</v>
      </c>
      <c r="E1746" s="9">
        <f t="shared" si="27"/>
        <v>2024</v>
      </c>
      <c r="F1746" s="4" t="s">
        <v>39</v>
      </c>
      <c r="G1746" s="4" t="s">
        <v>5266</v>
      </c>
      <c r="H1746" s="4" t="s">
        <v>5267</v>
      </c>
      <c r="I1746" s="4" t="s">
        <v>20</v>
      </c>
      <c r="J1746" s="4" t="s">
        <v>21</v>
      </c>
      <c r="K1746" s="4" t="s">
        <v>26647</v>
      </c>
      <c r="L1746" s="4" t="s">
        <v>22</v>
      </c>
      <c r="M1746" s="4" t="s">
        <v>134</v>
      </c>
      <c r="N1746" s="4">
        <v>1079.1600000000001</v>
      </c>
      <c r="O1746" s="4">
        <v>9</v>
      </c>
      <c r="P1746" s="4">
        <v>0.1</v>
      </c>
      <c r="Q1746" s="4">
        <v>235.76</v>
      </c>
    </row>
    <row r="1747" spans="1:17" s="4" customFormat="1" ht="12" x14ac:dyDescent="0.3">
      <c r="A1747" s="4">
        <v>1746</v>
      </c>
      <c r="B1747" s="4" t="s">
        <v>5268</v>
      </c>
      <c r="C1747" s="5">
        <v>44918</v>
      </c>
      <c r="D1747" s="5">
        <v>44922</v>
      </c>
      <c r="E1747" s="9">
        <f t="shared" si="27"/>
        <v>2022</v>
      </c>
      <c r="F1747" s="4" t="s">
        <v>25</v>
      </c>
      <c r="G1747" s="4" t="s">
        <v>5269</v>
      </c>
      <c r="H1747" s="4" t="s">
        <v>5270</v>
      </c>
      <c r="I1747" s="4" t="s">
        <v>28</v>
      </c>
      <c r="J1747" s="4" t="s">
        <v>52</v>
      </c>
      <c r="K1747" s="4" t="s">
        <v>53</v>
      </c>
      <c r="L1747" s="4" t="s">
        <v>29</v>
      </c>
      <c r="M1747" s="4" t="s">
        <v>90</v>
      </c>
      <c r="N1747" s="4">
        <v>722.51</v>
      </c>
      <c r="O1747" s="4">
        <v>9</v>
      </c>
      <c r="P1747" s="4">
        <v>0.15</v>
      </c>
      <c r="Q1747" s="4">
        <v>149.25</v>
      </c>
    </row>
    <row r="1748" spans="1:17" s="4" customFormat="1" ht="12" x14ac:dyDescent="0.3">
      <c r="A1748" s="4">
        <v>1747</v>
      </c>
      <c r="B1748" s="4" t="s">
        <v>5271</v>
      </c>
      <c r="C1748" s="5">
        <v>44407</v>
      </c>
      <c r="D1748" s="5">
        <v>44410</v>
      </c>
      <c r="E1748" s="9">
        <f t="shared" si="27"/>
        <v>2021</v>
      </c>
      <c r="F1748" s="4" t="s">
        <v>59</v>
      </c>
      <c r="G1748" s="4" t="s">
        <v>5272</v>
      </c>
      <c r="H1748" s="4" t="s">
        <v>5273</v>
      </c>
      <c r="I1748" s="4" t="s">
        <v>20</v>
      </c>
      <c r="J1748" s="4" t="s">
        <v>79</v>
      </c>
      <c r="K1748" s="4" t="s">
        <v>80</v>
      </c>
      <c r="L1748" s="4" t="s">
        <v>29</v>
      </c>
      <c r="M1748" s="4" t="s">
        <v>107</v>
      </c>
      <c r="N1748" s="4">
        <v>98.86</v>
      </c>
      <c r="O1748" s="4">
        <v>3</v>
      </c>
      <c r="P1748" s="4">
        <v>0.2</v>
      </c>
      <c r="Q1748" s="4">
        <v>1.94</v>
      </c>
    </row>
    <row r="1749" spans="1:17" s="4" customFormat="1" ht="12" x14ac:dyDescent="0.3">
      <c r="A1749" s="4">
        <v>1748</v>
      </c>
      <c r="B1749" s="4" t="s">
        <v>5274</v>
      </c>
      <c r="C1749" s="5">
        <v>44461</v>
      </c>
      <c r="D1749" s="5">
        <v>44464</v>
      </c>
      <c r="E1749" s="9">
        <f t="shared" si="27"/>
        <v>2021</v>
      </c>
      <c r="F1749" s="4" t="s">
        <v>39</v>
      </c>
      <c r="G1749" s="4" t="s">
        <v>5275</v>
      </c>
      <c r="H1749" s="4" t="s">
        <v>5276</v>
      </c>
      <c r="I1749" s="4" t="s">
        <v>20</v>
      </c>
      <c r="J1749" s="4" t="s">
        <v>111</v>
      </c>
      <c r="K1749" s="4" t="s">
        <v>111</v>
      </c>
      <c r="L1749" s="4" t="s">
        <v>22</v>
      </c>
      <c r="M1749" s="4" t="s">
        <v>75</v>
      </c>
      <c r="N1749" s="4">
        <v>296.12</v>
      </c>
      <c r="O1749" s="4">
        <v>2</v>
      </c>
      <c r="P1749" s="4">
        <v>0</v>
      </c>
      <c r="Q1749" s="4">
        <v>31.16</v>
      </c>
    </row>
    <row r="1750" spans="1:17" s="4" customFormat="1" ht="12" x14ac:dyDescent="0.3">
      <c r="A1750" s="4">
        <v>1749</v>
      </c>
      <c r="B1750" s="4" t="s">
        <v>5277</v>
      </c>
      <c r="C1750" s="5">
        <v>45152</v>
      </c>
      <c r="D1750" s="5">
        <v>45158</v>
      </c>
      <c r="E1750" s="9">
        <f t="shared" si="27"/>
        <v>2023</v>
      </c>
      <c r="F1750" s="4" t="s">
        <v>59</v>
      </c>
      <c r="G1750" s="4" t="s">
        <v>5278</v>
      </c>
      <c r="H1750" s="4" t="s">
        <v>5279</v>
      </c>
      <c r="I1750" s="4" t="s">
        <v>28</v>
      </c>
      <c r="J1750" s="4" t="s">
        <v>34</v>
      </c>
      <c r="K1750" s="4" t="s">
        <v>35</v>
      </c>
      <c r="L1750" s="4" t="s">
        <v>36</v>
      </c>
      <c r="M1750" s="4" t="s">
        <v>118</v>
      </c>
      <c r="N1750" s="4">
        <v>386.3</v>
      </c>
      <c r="O1750" s="4">
        <v>6</v>
      </c>
      <c r="P1750" s="4">
        <v>0</v>
      </c>
      <c r="Q1750" s="4">
        <v>9.9700000000000006</v>
      </c>
    </row>
    <row r="1751" spans="1:17" s="4" customFormat="1" ht="12" x14ac:dyDescent="0.3">
      <c r="A1751" s="4">
        <v>1750</v>
      </c>
      <c r="B1751" s="4" t="s">
        <v>5280</v>
      </c>
      <c r="C1751" s="5">
        <v>45154</v>
      </c>
      <c r="D1751" s="5">
        <v>45159</v>
      </c>
      <c r="E1751" s="9">
        <f t="shared" si="27"/>
        <v>2023</v>
      </c>
      <c r="F1751" s="4" t="s">
        <v>25</v>
      </c>
      <c r="G1751" s="4" t="s">
        <v>5281</v>
      </c>
      <c r="H1751" s="4" t="s">
        <v>5282</v>
      </c>
      <c r="I1751" s="4" t="s">
        <v>28</v>
      </c>
      <c r="J1751" s="4" t="s">
        <v>79</v>
      </c>
      <c r="K1751" s="4" t="s">
        <v>80</v>
      </c>
      <c r="L1751" s="4" t="s">
        <v>22</v>
      </c>
      <c r="M1751" s="4" t="s">
        <v>75</v>
      </c>
      <c r="N1751" s="4">
        <v>1165.6600000000001</v>
      </c>
      <c r="O1751" s="4">
        <v>9</v>
      </c>
      <c r="P1751" s="4">
        <v>0.15</v>
      </c>
      <c r="Q1751" s="4">
        <v>248.93</v>
      </c>
    </row>
    <row r="1752" spans="1:17" s="4" customFormat="1" ht="12" x14ac:dyDescent="0.3">
      <c r="A1752" s="4">
        <v>1751</v>
      </c>
      <c r="B1752" s="4" t="s">
        <v>5283</v>
      </c>
      <c r="C1752" s="5">
        <v>44799</v>
      </c>
      <c r="D1752" s="5">
        <v>44805</v>
      </c>
      <c r="E1752" s="9">
        <f t="shared" si="27"/>
        <v>2022</v>
      </c>
      <c r="F1752" s="4" t="s">
        <v>59</v>
      </c>
      <c r="G1752" s="4" t="s">
        <v>5284</v>
      </c>
      <c r="H1752" s="4" t="s">
        <v>5285</v>
      </c>
      <c r="I1752" s="4" t="s">
        <v>67</v>
      </c>
      <c r="J1752" s="4" t="s">
        <v>42</v>
      </c>
      <c r="K1752" s="4" t="s">
        <v>43</v>
      </c>
      <c r="L1752" s="4" t="s">
        <v>36</v>
      </c>
      <c r="M1752" s="4" t="s">
        <v>138</v>
      </c>
      <c r="N1752" s="4">
        <v>1305.74</v>
      </c>
      <c r="O1752" s="4">
        <v>9</v>
      </c>
      <c r="P1752" s="4">
        <v>0</v>
      </c>
      <c r="Q1752" s="4">
        <v>12.94</v>
      </c>
    </row>
    <row r="1753" spans="1:17" s="4" customFormat="1" ht="12" x14ac:dyDescent="0.3">
      <c r="A1753" s="4">
        <v>1752</v>
      </c>
      <c r="B1753" s="4" t="s">
        <v>5286</v>
      </c>
      <c r="C1753" s="5">
        <v>45045</v>
      </c>
      <c r="D1753" s="5">
        <v>45046</v>
      </c>
      <c r="E1753" s="9">
        <f t="shared" si="27"/>
        <v>2023</v>
      </c>
      <c r="F1753" s="4" t="s">
        <v>17</v>
      </c>
      <c r="G1753" s="4" t="s">
        <v>5287</v>
      </c>
      <c r="H1753" s="4" t="s">
        <v>5288</v>
      </c>
      <c r="I1753" s="4" t="s">
        <v>28</v>
      </c>
      <c r="J1753" s="4" t="s">
        <v>47</v>
      </c>
      <c r="K1753" s="4" t="s">
        <v>47</v>
      </c>
      <c r="L1753" s="4" t="s">
        <v>29</v>
      </c>
      <c r="M1753" s="4" t="s">
        <v>90</v>
      </c>
      <c r="N1753" s="4">
        <v>134.47</v>
      </c>
      <c r="O1753" s="4">
        <v>2</v>
      </c>
      <c r="P1753" s="4">
        <v>0.2</v>
      </c>
      <c r="Q1753" s="4">
        <v>25.29</v>
      </c>
    </row>
    <row r="1754" spans="1:17" s="4" customFormat="1" ht="12" x14ac:dyDescent="0.3">
      <c r="A1754" s="4">
        <v>1753</v>
      </c>
      <c r="B1754" s="4" t="s">
        <v>5289</v>
      </c>
      <c r="C1754" s="5">
        <v>44704</v>
      </c>
      <c r="D1754" s="5">
        <v>44705</v>
      </c>
      <c r="E1754" s="9">
        <f t="shared" si="27"/>
        <v>2022</v>
      </c>
      <c r="F1754" s="4" t="s">
        <v>17</v>
      </c>
      <c r="G1754" s="4" t="s">
        <v>5290</v>
      </c>
      <c r="H1754" s="4" t="s">
        <v>5291</v>
      </c>
      <c r="I1754" s="4" t="s">
        <v>20</v>
      </c>
      <c r="J1754" s="4" t="s">
        <v>106</v>
      </c>
      <c r="K1754" s="4" t="s">
        <v>106</v>
      </c>
      <c r="L1754" s="4" t="s">
        <v>29</v>
      </c>
      <c r="M1754" s="4" t="s">
        <v>107</v>
      </c>
      <c r="N1754" s="4">
        <v>751.13</v>
      </c>
      <c r="O1754" s="4">
        <v>1</v>
      </c>
      <c r="P1754" s="4">
        <v>0.1</v>
      </c>
      <c r="Q1754" s="4">
        <v>31.86</v>
      </c>
    </row>
    <row r="1755" spans="1:17" s="4" customFormat="1" ht="12" x14ac:dyDescent="0.3">
      <c r="A1755" s="4">
        <v>1754</v>
      </c>
      <c r="B1755" s="4" t="s">
        <v>5292</v>
      </c>
      <c r="C1755" s="5">
        <v>45332</v>
      </c>
      <c r="D1755" s="5">
        <v>45338</v>
      </c>
      <c r="E1755" s="9">
        <f t="shared" si="27"/>
        <v>2024</v>
      </c>
      <c r="F1755" s="4" t="s">
        <v>25</v>
      </c>
      <c r="G1755" s="4" t="s">
        <v>5293</v>
      </c>
      <c r="H1755" s="4" t="s">
        <v>5294</v>
      </c>
      <c r="I1755" s="4" t="s">
        <v>28</v>
      </c>
      <c r="J1755" s="4" t="s">
        <v>111</v>
      </c>
      <c r="K1755" s="4" t="s">
        <v>111</v>
      </c>
      <c r="L1755" s="4" t="s">
        <v>36</v>
      </c>
      <c r="M1755" s="4" t="s">
        <v>138</v>
      </c>
      <c r="N1755" s="4">
        <v>691.78</v>
      </c>
      <c r="O1755" s="4">
        <v>4</v>
      </c>
      <c r="P1755" s="4">
        <v>0.15</v>
      </c>
      <c r="Q1755" s="4">
        <v>60.72</v>
      </c>
    </row>
    <row r="1756" spans="1:17" s="4" customFormat="1" ht="12" x14ac:dyDescent="0.3">
      <c r="A1756" s="4">
        <v>1755</v>
      </c>
      <c r="B1756" s="4" t="s">
        <v>5295</v>
      </c>
      <c r="C1756" s="5">
        <v>45832</v>
      </c>
      <c r="D1756" s="5">
        <v>45836</v>
      </c>
      <c r="E1756" s="9">
        <f t="shared" si="27"/>
        <v>2025</v>
      </c>
      <c r="F1756" s="4" t="s">
        <v>39</v>
      </c>
      <c r="G1756" s="4" t="s">
        <v>5296</v>
      </c>
      <c r="H1756" s="4" t="s">
        <v>5297</v>
      </c>
      <c r="I1756" s="4" t="s">
        <v>28</v>
      </c>
      <c r="J1756" s="4" t="s">
        <v>34</v>
      </c>
      <c r="K1756" s="4" t="s">
        <v>35</v>
      </c>
      <c r="L1756" s="4" t="s">
        <v>36</v>
      </c>
      <c r="M1756" s="4" t="s">
        <v>37</v>
      </c>
      <c r="N1756" s="4">
        <v>909.52</v>
      </c>
      <c r="O1756" s="4">
        <v>3</v>
      </c>
      <c r="P1756" s="4">
        <v>0.1</v>
      </c>
      <c r="Q1756" s="4">
        <v>71.849999999999994</v>
      </c>
    </row>
    <row r="1757" spans="1:17" s="4" customFormat="1" ht="12" x14ac:dyDescent="0.3">
      <c r="A1757" s="4">
        <v>1756</v>
      </c>
      <c r="B1757" s="4" t="s">
        <v>5298</v>
      </c>
      <c r="C1757" s="5">
        <v>45164</v>
      </c>
      <c r="D1757" s="5">
        <v>45166</v>
      </c>
      <c r="E1757" s="9">
        <f t="shared" si="27"/>
        <v>2023</v>
      </c>
      <c r="F1757" s="4" t="s">
        <v>59</v>
      </c>
      <c r="G1757" s="4" t="s">
        <v>5299</v>
      </c>
      <c r="H1757" s="4" t="s">
        <v>5300</v>
      </c>
      <c r="I1757" s="4" t="s">
        <v>20</v>
      </c>
      <c r="J1757" s="4" t="s">
        <v>145</v>
      </c>
      <c r="K1757" s="4" t="s">
        <v>80</v>
      </c>
      <c r="L1757" s="4" t="s">
        <v>36</v>
      </c>
      <c r="M1757" s="4" t="s">
        <v>71</v>
      </c>
      <c r="N1757" s="4">
        <v>665.03</v>
      </c>
      <c r="O1757" s="4">
        <v>9</v>
      </c>
      <c r="P1757" s="4">
        <v>0.2</v>
      </c>
      <c r="Q1757" s="4">
        <v>87.94</v>
      </c>
    </row>
    <row r="1758" spans="1:17" s="4" customFormat="1" ht="12" x14ac:dyDescent="0.3">
      <c r="A1758" s="4">
        <v>1757</v>
      </c>
      <c r="B1758" s="4" t="s">
        <v>5301</v>
      </c>
      <c r="C1758" s="5">
        <v>44742</v>
      </c>
      <c r="D1758" s="5">
        <v>44744</v>
      </c>
      <c r="E1758" s="9">
        <f t="shared" si="27"/>
        <v>2022</v>
      </c>
      <c r="F1758" s="4" t="s">
        <v>25</v>
      </c>
      <c r="G1758" s="4" t="s">
        <v>5302</v>
      </c>
      <c r="H1758" s="4" t="s">
        <v>5303</v>
      </c>
      <c r="I1758" s="4" t="s">
        <v>20</v>
      </c>
      <c r="J1758" s="4" t="s">
        <v>106</v>
      </c>
      <c r="K1758" s="4" t="s">
        <v>106</v>
      </c>
      <c r="L1758" s="4" t="s">
        <v>29</v>
      </c>
      <c r="M1758" s="4" t="s">
        <v>107</v>
      </c>
      <c r="N1758" s="4">
        <v>102.89</v>
      </c>
      <c r="O1758" s="4">
        <v>7</v>
      </c>
      <c r="P1758" s="4">
        <v>0.1</v>
      </c>
      <c r="Q1758" s="4">
        <v>14.12</v>
      </c>
    </row>
    <row r="1759" spans="1:17" s="4" customFormat="1" ht="12" x14ac:dyDescent="0.3">
      <c r="A1759" s="4">
        <v>1758</v>
      </c>
      <c r="B1759" s="4" t="s">
        <v>5304</v>
      </c>
      <c r="C1759" s="5">
        <v>44494</v>
      </c>
      <c r="D1759" s="5">
        <v>44499</v>
      </c>
      <c r="E1759" s="9">
        <f t="shared" si="27"/>
        <v>2021</v>
      </c>
      <c r="F1759" s="4" t="s">
        <v>17</v>
      </c>
      <c r="G1759" s="4" t="s">
        <v>5305</v>
      </c>
      <c r="H1759" s="4" t="s">
        <v>5306</v>
      </c>
      <c r="I1759" s="4" t="s">
        <v>28</v>
      </c>
      <c r="J1759" s="4" t="s">
        <v>34</v>
      </c>
      <c r="K1759" s="4" t="s">
        <v>35</v>
      </c>
      <c r="L1759" s="4" t="s">
        <v>36</v>
      </c>
      <c r="M1759" s="4" t="s">
        <v>138</v>
      </c>
      <c r="N1759" s="4">
        <v>202.87</v>
      </c>
      <c r="O1759" s="4">
        <v>3</v>
      </c>
      <c r="P1759" s="4">
        <v>0.2</v>
      </c>
      <c r="Q1759" s="4">
        <v>-3.79</v>
      </c>
    </row>
    <row r="1760" spans="1:17" s="4" customFormat="1" ht="12" x14ac:dyDescent="0.3">
      <c r="A1760" s="4">
        <v>1759</v>
      </c>
      <c r="B1760" s="4" t="s">
        <v>5307</v>
      </c>
      <c r="C1760" s="5">
        <v>45365</v>
      </c>
      <c r="D1760" s="5">
        <v>45369</v>
      </c>
      <c r="E1760" s="9">
        <f t="shared" si="27"/>
        <v>2024</v>
      </c>
      <c r="F1760" s="4" t="s">
        <v>17</v>
      </c>
      <c r="G1760" s="4" t="s">
        <v>5308</v>
      </c>
      <c r="H1760" s="4" t="s">
        <v>5309</v>
      </c>
      <c r="I1760" s="4" t="s">
        <v>20</v>
      </c>
      <c r="J1760" s="4" t="s">
        <v>52</v>
      </c>
      <c r="K1760" s="4" t="s">
        <v>53</v>
      </c>
      <c r="L1760" s="4" t="s">
        <v>29</v>
      </c>
      <c r="M1760" s="4" t="s">
        <v>107</v>
      </c>
      <c r="N1760" s="4">
        <v>1414.95</v>
      </c>
      <c r="O1760" s="4">
        <v>10</v>
      </c>
      <c r="P1760" s="4">
        <v>0</v>
      </c>
      <c r="Q1760" s="4">
        <v>264.73</v>
      </c>
    </row>
    <row r="1761" spans="1:17" s="4" customFormat="1" ht="12" x14ac:dyDescent="0.3">
      <c r="A1761" s="4">
        <v>1760</v>
      </c>
      <c r="B1761" s="4" t="s">
        <v>5310</v>
      </c>
      <c r="C1761" s="5">
        <v>45334</v>
      </c>
      <c r="D1761" s="5">
        <v>45337</v>
      </c>
      <c r="E1761" s="9">
        <f t="shared" si="27"/>
        <v>2024</v>
      </c>
      <c r="F1761" s="4" t="s">
        <v>25</v>
      </c>
      <c r="G1761" s="4" t="s">
        <v>5311</v>
      </c>
      <c r="H1761" s="4" t="s">
        <v>5312</v>
      </c>
      <c r="I1761" s="4" t="s">
        <v>28</v>
      </c>
      <c r="J1761" s="4" t="s">
        <v>62</v>
      </c>
      <c r="K1761" s="4" t="s">
        <v>63</v>
      </c>
      <c r="L1761" s="4" t="s">
        <v>36</v>
      </c>
      <c r="M1761" s="4" t="s">
        <v>37</v>
      </c>
      <c r="N1761" s="4">
        <v>1108.6600000000001</v>
      </c>
      <c r="O1761" s="4">
        <v>7</v>
      </c>
      <c r="P1761" s="4">
        <v>0.15</v>
      </c>
      <c r="Q1761" s="4">
        <v>170.29</v>
      </c>
    </row>
    <row r="1762" spans="1:17" s="4" customFormat="1" ht="12" x14ac:dyDescent="0.3">
      <c r="A1762" s="4">
        <v>1761</v>
      </c>
      <c r="B1762" s="4" t="s">
        <v>5313</v>
      </c>
      <c r="C1762" s="5">
        <v>44646</v>
      </c>
      <c r="D1762" s="5">
        <v>44653</v>
      </c>
      <c r="E1762" s="9">
        <f t="shared" si="27"/>
        <v>2022</v>
      </c>
      <c r="F1762" s="4" t="s">
        <v>17</v>
      </c>
      <c r="G1762" s="4" t="s">
        <v>5314</v>
      </c>
      <c r="H1762" s="4" t="s">
        <v>5315</v>
      </c>
      <c r="I1762" s="4" t="s">
        <v>28</v>
      </c>
      <c r="J1762" s="4" t="s">
        <v>79</v>
      </c>
      <c r="K1762" s="4" t="s">
        <v>80</v>
      </c>
      <c r="L1762" s="4" t="s">
        <v>22</v>
      </c>
      <c r="M1762" s="4" t="s">
        <v>134</v>
      </c>
      <c r="N1762" s="4">
        <v>1426.66</v>
      </c>
      <c r="O1762" s="4">
        <v>2</v>
      </c>
      <c r="P1762" s="4">
        <v>0.2</v>
      </c>
      <c r="Q1762" s="4">
        <v>39.79</v>
      </c>
    </row>
    <row r="1763" spans="1:17" s="4" customFormat="1" ht="12" x14ac:dyDescent="0.3">
      <c r="A1763" s="4">
        <v>1762</v>
      </c>
      <c r="B1763" s="4" t="s">
        <v>5316</v>
      </c>
      <c r="C1763" s="5">
        <v>45124</v>
      </c>
      <c r="D1763" s="5">
        <v>45128</v>
      </c>
      <c r="E1763" s="9">
        <f t="shared" si="27"/>
        <v>2023</v>
      </c>
      <c r="F1763" s="4" t="s">
        <v>25</v>
      </c>
      <c r="G1763" s="4" t="s">
        <v>5317</v>
      </c>
      <c r="H1763" s="4" t="s">
        <v>5318</v>
      </c>
      <c r="I1763" s="4" t="s">
        <v>28</v>
      </c>
      <c r="J1763" s="4" t="s">
        <v>79</v>
      </c>
      <c r="K1763" s="4" t="s">
        <v>80</v>
      </c>
      <c r="L1763" s="4" t="s">
        <v>22</v>
      </c>
      <c r="M1763" s="4" t="s">
        <v>23</v>
      </c>
      <c r="N1763" s="4">
        <v>430.39</v>
      </c>
      <c r="O1763" s="4">
        <v>2</v>
      </c>
      <c r="P1763" s="4">
        <v>0.15</v>
      </c>
      <c r="Q1763" s="4">
        <v>91.62</v>
      </c>
    </row>
    <row r="1764" spans="1:17" s="4" customFormat="1" ht="12" x14ac:dyDescent="0.3">
      <c r="A1764" s="4">
        <v>1763</v>
      </c>
      <c r="B1764" s="4" t="s">
        <v>5319</v>
      </c>
      <c r="C1764" s="5">
        <v>44487</v>
      </c>
      <c r="D1764" s="5">
        <v>44490</v>
      </c>
      <c r="E1764" s="9">
        <f t="shared" si="27"/>
        <v>2021</v>
      </c>
      <c r="F1764" s="4" t="s">
        <v>59</v>
      </c>
      <c r="G1764" s="4" t="s">
        <v>5320</v>
      </c>
      <c r="H1764" s="4" t="s">
        <v>5321</v>
      </c>
      <c r="I1764" s="4" t="s">
        <v>67</v>
      </c>
      <c r="J1764" s="4" t="s">
        <v>52</v>
      </c>
      <c r="K1764" s="4" t="s">
        <v>53</v>
      </c>
      <c r="L1764" s="4" t="s">
        <v>36</v>
      </c>
      <c r="M1764" s="4" t="s">
        <v>118</v>
      </c>
      <c r="N1764" s="4">
        <v>797.94</v>
      </c>
      <c r="O1764" s="4">
        <v>8</v>
      </c>
      <c r="P1764" s="4">
        <v>0</v>
      </c>
      <c r="Q1764" s="4">
        <v>45.05</v>
      </c>
    </row>
    <row r="1765" spans="1:17" s="4" customFormat="1" ht="12" x14ac:dyDescent="0.3">
      <c r="A1765" s="4">
        <v>1764</v>
      </c>
      <c r="B1765" s="4" t="s">
        <v>5322</v>
      </c>
      <c r="C1765" s="5">
        <v>45154</v>
      </c>
      <c r="D1765" s="5">
        <v>45156</v>
      </c>
      <c r="E1765" s="9">
        <f t="shared" si="27"/>
        <v>2023</v>
      </c>
      <c r="F1765" s="4" t="s">
        <v>39</v>
      </c>
      <c r="G1765" s="4" t="s">
        <v>5323</v>
      </c>
      <c r="H1765" s="4" t="s">
        <v>5324</v>
      </c>
      <c r="I1765" s="4" t="s">
        <v>28</v>
      </c>
      <c r="J1765" s="4" t="s">
        <v>47</v>
      </c>
      <c r="K1765" s="4" t="s">
        <v>47</v>
      </c>
      <c r="L1765" s="4" t="s">
        <v>36</v>
      </c>
      <c r="M1765" s="4" t="s">
        <v>118</v>
      </c>
      <c r="N1765" s="4">
        <v>170.35</v>
      </c>
      <c r="O1765" s="4">
        <v>9</v>
      </c>
      <c r="P1765" s="4">
        <v>0</v>
      </c>
      <c r="Q1765" s="4">
        <v>15.21</v>
      </c>
    </row>
    <row r="1766" spans="1:17" s="4" customFormat="1" ht="12" x14ac:dyDescent="0.3">
      <c r="A1766" s="4">
        <v>1765</v>
      </c>
      <c r="B1766" s="4" t="s">
        <v>5325</v>
      </c>
      <c r="C1766" s="5">
        <v>45003</v>
      </c>
      <c r="D1766" s="5">
        <v>45004</v>
      </c>
      <c r="E1766" s="9">
        <f t="shared" si="27"/>
        <v>2023</v>
      </c>
      <c r="F1766" s="4" t="s">
        <v>25</v>
      </c>
      <c r="G1766" s="4" t="s">
        <v>5326</v>
      </c>
      <c r="H1766" s="4" t="s">
        <v>5327</v>
      </c>
      <c r="I1766" s="4" t="s">
        <v>67</v>
      </c>
      <c r="J1766" s="4" t="s">
        <v>145</v>
      </c>
      <c r="K1766" s="4" t="s">
        <v>80</v>
      </c>
      <c r="L1766" s="4" t="s">
        <v>36</v>
      </c>
      <c r="M1766" s="4" t="s">
        <v>138</v>
      </c>
      <c r="N1766" s="4">
        <v>1494.96</v>
      </c>
      <c r="O1766" s="4">
        <v>5</v>
      </c>
      <c r="P1766" s="4">
        <v>0.1</v>
      </c>
      <c r="Q1766" s="4">
        <v>240.93</v>
      </c>
    </row>
    <row r="1767" spans="1:17" s="4" customFormat="1" ht="12" x14ac:dyDescent="0.3">
      <c r="A1767" s="4">
        <v>1766</v>
      </c>
      <c r="B1767" s="4" t="s">
        <v>5328</v>
      </c>
      <c r="C1767" s="5">
        <v>44519</v>
      </c>
      <c r="D1767" s="5">
        <v>44522</v>
      </c>
      <c r="E1767" s="9">
        <f t="shared" si="27"/>
        <v>2021</v>
      </c>
      <c r="F1767" s="4" t="s">
        <v>59</v>
      </c>
      <c r="G1767" s="4" t="s">
        <v>5329</v>
      </c>
      <c r="H1767" s="4" t="s">
        <v>5330</v>
      </c>
      <c r="I1767" s="4" t="s">
        <v>20</v>
      </c>
      <c r="J1767" s="4" t="s">
        <v>106</v>
      </c>
      <c r="K1767" s="4" t="s">
        <v>106</v>
      </c>
      <c r="L1767" s="4" t="s">
        <v>22</v>
      </c>
      <c r="M1767" s="4" t="s">
        <v>134</v>
      </c>
      <c r="N1767" s="4">
        <v>415.17</v>
      </c>
      <c r="O1767" s="4">
        <v>10</v>
      </c>
      <c r="P1767" s="4">
        <v>0.2</v>
      </c>
      <c r="Q1767" s="4">
        <v>46.39</v>
      </c>
    </row>
    <row r="1768" spans="1:17" s="4" customFormat="1" ht="12" x14ac:dyDescent="0.3">
      <c r="A1768" s="4">
        <v>1767</v>
      </c>
      <c r="B1768" s="4" t="s">
        <v>5331</v>
      </c>
      <c r="C1768" s="5">
        <v>45009</v>
      </c>
      <c r="D1768" s="5">
        <v>45012</v>
      </c>
      <c r="E1768" s="9">
        <f t="shared" si="27"/>
        <v>2023</v>
      </c>
      <c r="F1768" s="4" t="s">
        <v>17</v>
      </c>
      <c r="G1768" s="4" t="s">
        <v>5332</v>
      </c>
      <c r="H1768" s="4" t="s">
        <v>5333</v>
      </c>
      <c r="I1768" s="4" t="s">
        <v>20</v>
      </c>
      <c r="J1768" s="4" t="s">
        <v>145</v>
      </c>
      <c r="K1768" s="4" t="s">
        <v>80</v>
      </c>
      <c r="L1768" s="4" t="s">
        <v>36</v>
      </c>
      <c r="M1768" s="4" t="s">
        <v>37</v>
      </c>
      <c r="N1768" s="4">
        <v>1303.06</v>
      </c>
      <c r="O1768" s="4">
        <v>10</v>
      </c>
      <c r="P1768" s="4">
        <v>0.1</v>
      </c>
      <c r="Q1768" s="4">
        <v>141.72999999999999</v>
      </c>
    </row>
    <row r="1769" spans="1:17" s="4" customFormat="1" ht="12" x14ac:dyDescent="0.3">
      <c r="A1769" s="4">
        <v>1768</v>
      </c>
      <c r="B1769" s="4" t="s">
        <v>5334</v>
      </c>
      <c r="C1769" s="5">
        <v>45424</v>
      </c>
      <c r="D1769" s="5">
        <v>45430</v>
      </c>
      <c r="E1769" s="9">
        <f t="shared" si="27"/>
        <v>2024</v>
      </c>
      <c r="F1769" s="4" t="s">
        <v>39</v>
      </c>
      <c r="G1769" s="4" t="s">
        <v>5335</v>
      </c>
      <c r="H1769" s="4" t="s">
        <v>5336</v>
      </c>
      <c r="I1769" s="4" t="s">
        <v>28</v>
      </c>
      <c r="J1769" s="4" t="s">
        <v>42</v>
      </c>
      <c r="K1769" s="4" t="s">
        <v>43</v>
      </c>
      <c r="L1769" s="4" t="s">
        <v>29</v>
      </c>
      <c r="M1769" s="4" t="s">
        <v>48</v>
      </c>
      <c r="N1769" s="4">
        <v>58.96</v>
      </c>
      <c r="O1769" s="4">
        <v>9</v>
      </c>
      <c r="P1769" s="4">
        <v>0</v>
      </c>
      <c r="Q1769" s="4">
        <v>10.63</v>
      </c>
    </row>
    <row r="1770" spans="1:17" s="4" customFormat="1" ht="12" x14ac:dyDescent="0.3">
      <c r="A1770" s="4">
        <v>1769</v>
      </c>
      <c r="B1770" s="4" t="s">
        <v>5337</v>
      </c>
      <c r="C1770" s="5">
        <v>44964</v>
      </c>
      <c r="D1770" s="5">
        <v>44971</v>
      </c>
      <c r="E1770" s="9">
        <f t="shared" si="27"/>
        <v>2023</v>
      </c>
      <c r="F1770" s="4" t="s">
        <v>59</v>
      </c>
      <c r="G1770" s="4" t="s">
        <v>5338</v>
      </c>
      <c r="H1770" s="4" t="s">
        <v>5339</v>
      </c>
      <c r="I1770" s="4" t="s">
        <v>28</v>
      </c>
      <c r="J1770" s="4" t="s">
        <v>47</v>
      </c>
      <c r="K1770" s="4" t="s">
        <v>47</v>
      </c>
      <c r="L1770" s="4" t="s">
        <v>22</v>
      </c>
      <c r="M1770" s="4" t="s">
        <v>23</v>
      </c>
      <c r="N1770" s="4">
        <v>818.77</v>
      </c>
      <c r="O1770" s="4">
        <v>2</v>
      </c>
      <c r="P1770" s="4">
        <v>0.2</v>
      </c>
      <c r="Q1770" s="4">
        <v>151.32</v>
      </c>
    </row>
    <row r="1771" spans="1:17" s="4" customFormat="1" ht="12" x14ac:dyDescent="0.3">
      <c r="A1771" s="4">
        <v>1770</v>
      </c>
      <c r="B1771" s="4" t="s">
        <v>5340</v>
      </c>
      <c r="C1771" s="5">
        <v>45841</v>
      </c>
      <c r="D1771" s="5">
        <v>45847</v>
      </c>
      <c r="E1771" s="9">
        <f t="shared" si="27"/>
        <v>2025</v>
      </c>
      <c r="F1771" s="4" t="s">
        <v>59</v>
      </c>
      <c r="G1771" s="4" t="s">
        <v>5341</v>
      </c>
      <c r="H1771" s="4" t="s">
        <v>5342</v>
      </c>
      <c r="I1771" s="4" t="s">
        <v>20</v>
      </c>
      <c r="J1771" s="4" t="s">
        <v>106</v>
      </c>
      <c r="K1771" s="4" t="s">
        <v>106</v>
      </c>
      <c r="L1771" s="4" t="s">
        <v>36</v>
      </c>
      <c r="M1771" s="4" t="s">
        <v>138</v>
      </c>
      <c r="N1771" s="4">
        <v>985.13</v>
      </c>
      <c r="O1771" s="4">
        <v>8</v>
      </c>
      <c r="P1771" s="4">
        <v>0.15</v>
      </c>
      <c r="Q1771" s="4">
        <v>57.95</v>
      </c>
    </row>
    <row r="1772" spans="1:17" s="4" customFormat="1" ht="12" x14ac:dyDescent="0.3">
      <c r="A1772" s="4">
        <v>1771</v>
      </c>
      <c r="B1772" s="4" t="s">
        <v>5343</v>
      </c>
      <c r="C1772" s="5">
        <v>44664</v>
      </c>
      <c r="D1772" s="5">
        <v>44669</v>
      </c>
      <c r="E1772" s="9">
        <f t="shared" si="27"/>
        <v>2022</v>
      </c>
      <c r="F1772" s="4" t="s">
        <v>39</v>
      </c>
      <c r="G1772" s="4" t="s">
        <v>5344</v>
      </c>
      <c r="H1772" s="4" t="s">
        <v>5345</v>
      </c>
      <c r="I1772" s="4" t="s">
        <v>20</v>
      </c>
      <c r="J1772" s="4" t="s">
        <v>106</v>
      </c>
      <c r="K1772" s="4" t="s">
        <v>106</v>
      </c>
      <c r="L1772" s="4" t="s">
        <v>36</v>
      </c>
      <c r="M1772" s="4" t="s">
        <v>37</v>
      </c>
      <c r="N1772" s="4">
        <v>808.08</v>
      </c>
      <c r="O1772" s="4">
        <v>6</v>
      </c>
      <c r="P1772" s="4">
        <v>0.2</v>
      </c>
      <c r="Q1772" s="4">
        <v>17.91</v>
      </c>
    </row>
    <row r="1773" spans="1:17" s="4" customFormat="1" ht="12" x14ac:dyDescent="0.3">
      <c r="A1773" s="4">
        <v>1772</v>
      </c>
      <c r="B1773" s="4" t="s">
        <v>5346</v>
      </c>
      <c r="C1773" s="5">
        <v>45404</v>
      </c>
      <c r="D1773" s="5">
        <v>45411</v>
      </c>
      <c r="E1773" s="9">
        <f t="shared" si="27"/>
        <v>2024</v>
      </c>
      <c r="F1773" s="4" t="s">
        <v>39</v>
      </c>
      <c r="G1773" s="4" t="s">
        <v>5347</v>
      </c>
      <c r="H1773" s="4" t="s">
        <v>5348</v>
      </c>
      <c r="I1773" s="4" t="s">
        <v>20</v>
      </c>
      <c r="J1773" s="4" t="s">
        <v>106</v>
      </c>
      <c r="K1773" s="4" t="s">
        <v>106</v>
      </c>
      <c r="L1773" s="4" t="s">
        <v>36</v>
      </c>
      <c r="M1773" s="4" t="s">
        <v>138</v>
      </c>
      <c r="N1773" s="4">
        <v>1371.84</v>
      </c>
      <c r="O1773" s="4">
        <v>7</v>
      </c>
      <c r="P1773" s="4">
        <v>0.1</v>
      </c>
      <c r="Q1773" s="4">
        <v>326.19</v>
      </c>
    </row>
    <row r="1774" spans="1:17" s="4" customFormat="1" ht="12" x14ac:dyDescent="0.3">
      <c r="A1774" s="4">
        <v>1773</v>
      </c>
      <c r="B1774" s="4" t="s">
        <v>5349</v>
      </c>
      <c r="C1774" s="5">
        <v>45390</v>
      </c>
      <c r="D1774" s="5">
        <v>45393</v>
      </c>
      <c r="E1774" s="9">
        <f t="shared" si="27"/>
        <v>2024</v>
      </c>
      <c r="F1774" s="4" t="s">
        <v>59</v>
      </c>
      <c r="G1774" s="4" t="s">
        <v>5350</v>
      </c>
      <c r="H1774" s="4" t="s">
        <v>5351</v>
      </c>
      <c r="I1774" s="4" t="s">
        <v>20</v>
      </c>
      <c r="J1774" s="4" t="s">
        <v>79</v>
      </c>
      <c r="K1774" s="4" t="s">
        <v>80</v>
      </c>
      <c r="L1774" s="4" t="s">
        <v>29</v>
      </c>
      <c r="M1774" s="4" t="s">
        <v>107</v>
      </c>
      <c r="N1774" s="4">
        <v>304.98</v>
      </c>
      <c r="O1774" s="4">
        <v>1</v>
      </c>
      <c r="P1774" s="4">
        <v>0</v>
      </c>
      <c r="Q1774" s="4">
        <v>89.8</v>
      </c>
    </row>
    <row r="1775" spans="1:17" s="4" customFormat="1" ht="12" x14ac:dyDescent="0.3">
      <c r="A1775" s="4">
        <v>1774</v>
      </c>
      <c r="B1775" s="4" t="s">
        <v>5352</v>
      </c>
      <c r="C1775" s="5">
        <v>44970</v>
      </c>
      <c r="D1775" s="5">
        <v>44977</v>
      </c>
      <c r="E1775" s="9">
        <f t="shared" si="27"/>
        <v>2023</v>
      </c>
      <c r="F1775" s="4" t="s">
        <v>59</v>
      </c>
      <c r="G1775" s="4" t="s">
        <v>5353</v>
      </c>
      <c r="H1775" s="4" t="s">
        <v>5354</v>
      </c>
      <c r="I1775" s="4" t="s">
        <v>28</v>
      </c>
      <c r="J1775" s="4" t="s">
        <v>42</v>
      </c>
      <c r="K1775" s="4" t="s">
        <v>43</v>
      </c>
      <c r="L1775" s="4" t="s">
        <v>22</v>
      </c>
      <c r="M1775" s="4" t="s">
        <v>23</v>
      </c>
      <c r="N1775" s="4">
        <v>478.36</v>
      </c>
      <c r="O1775" s="4">
        <v>6</v>
      </c>
      <c r="P1775" s="4">
        <v>0.2</v>
      </c>
      <c r="Q1775" s="4">
        <v>-4.32</v>
      </c>
    </row>
    <row r="1776" spans="1:17" s="4" customFormat="1" ht="12" x14ac:dyDescent="0.3">
      <c r="A1776" s="4">
        <v>1775</v>
      </c>
      <c r="B1776" s="4" t="s">
        <v>5355</v>
      </c>
      <c r="C1776" s="5">
        <v>45447</v>
      </c>
      <c r="D1776" s="5">
        <v>45452</v>
      </c>
      <c r="E1776" s="9">
        <f t="shared" si="27"/>
        <v>2024</v>
      </c>
      <c r="F1776" s="4" t="s">
        <v>17</v>
      </c>
      <c r="G1776" s="4" t="s">
        <v>5356</v>
      </c>
      <c r="H1776" s="4" t="s">
        <v>5357</v>
      </c>
      <c r="I1776" s="4" t="s">
        <v>67</v>
      </c>
      <c r="J1776" s="4" t="s">
        <v>21</v>
      </c>
      <c r="K1776" s="4" t="s">
        <v>26647</v>
      </c>
      <c r="L1776" s="4" t="s">
        <v>36</v>
      </c>
      <c r="M1776" s="4" t="s">
        <v>138</v>
      </c>
      <c r="N1776" s="4">
        <v>1153.25</v>
      </c>
      <c r="O1776" s="4">
        <v>5</v>
      </c>
      <c r="P1776" s="4">
        <v>0</v>
      </c>
      <c r="Q1776" s="4">
        <v>181.2</v>
      </c>
    </row>
    <row r="1777" spans="1:17" s="4" customFormat="1" ht="12" x14ac:dyDescent="0.3">
      <c r="A1777" s="4">
        <v>1776</v>
      </c>
      <c r="B1777" s="4" t="s">
        <v>5358</v>
      </c>
      <c r="C1777" s="5">
        <v>44855</v>
      </c>
      <c r="D1777" s="5">
        <v>44858</v>
      </c>
      <c r="E1777" s="9">
        <f t="shared" si="27"/>
        <v>2022</v>
      </c>
      <c r="F1777" s="4" t="s">
        <v>39</v>
      </c>
      <c r="G1777" s="4" t="s">
        <v>5359</v>
      </c>
      <c r="H1777" s="4" t="s">
        <v>5360</v>
      </c>
      <c r="I1777" s="4" t="s">
        <v>67</v>
      </c>
      <c r="J1777" s="4" t="s">
        <v>106</v>
      </c>
      <c r="K1777" s="4" t="s">
        <v>106</v>
      </c>
      <c r="L1777" s="4" t="s">
        <v>22</v>
      </c>
      <c r="M1777" s="4" t="s">
        <v>54</v>
      </c>
      <c r="N1777" s="4">
        <v>1083.28</v>
      </c>
      <c r="O1777" s="4">
        <v>2</v>
      </c>
      <c r="P1777" s="4">
        <v>0.15</v>
      </c>
      <c r="Q1777" s="4">
        <v>106.55</v>
      </c>
    </row>
    <row r="1778" spans="1:17" s="4" customFormat="1" ht="12" x14ac:dyDescent="0.3">
      <c r="A1778" s="4">
        <v>1777</v>
      </c>
      <c r="B1778" s="4" t="s">
        <v>5361</v>
      </c>
      <c r="C1778" s="5">
        <v>45720</v>
      </c>
      <c r="D1778" s="5">
        <v>45726</v>
      </c>
      <c r="E1778" s="9">
        <f t="shared" si="27"/>
        <v>2025</v>
      </c>
      <c r="F1778" s="4" t="s">
        <v>39</v>
      </c>
      <c r="G1778" s="4" t="s">
        <v>5362</v>
      </c>
      <c r="H1778" s="4" t="s">
        <v>5363</v>
      </c>
      <c r="I1778" s="4" t="s">
        <v>20</v>
      </c>
      <c r="J1778" s="4" t="s">
        <v>42</v>
      </c>
      <c r="K1778" s="4" t="s">
        <v>43</v>
      </c>
      <c r="L1778" s="4" t="s">
        <v>36</v>
      </c>
      <c r="M1778" s="4" t="s">
        <v>118</v>
      </c>
      <c r="N1778" s="4">
        <v>820.01</v>
      </c>
      <c r="O1778" s="4">
        <v>7</v>
      </c>
      <c r="P1778" s="4">
        <v>0.1</v>
      </c>
      <c r="Q1778" s="4">
        <v>170.9</v>
      </c>
    </row>
    <row r="1779" spans="1:17" s="4" customFormat="1" ht="12" x14ac:dyDescent="0.3">
      <c r="A1779" s="4">
        <v>1778</v>
      </c>
      <c r="B1779" s="4" t="s">
        <v>5364</v>
      </c>
      <c r="C1779" s="5">
        <v>45829</v>
      </c>
      <c r="D1779" s="5">
        <v>45831</v>
      </c>
      <c r="E1779" s="9">
        <f t="shared" si="27"/>
        <v>2025</v>
      </c>
      <c r="F1779" s="4" t="s">
        <v>59</v>
      </c>
      <c r="G1779" s="4" t="s">
        <v>5365</v>
      </c>
      <c r="H1779" s="4" t="s">
        <v>5366</v>
      </c>
      <c r="I1779" s="4" t="s">
        <v>28</v>
      </c>
      <c r="J1779" s="4" t="s">
        <v>42</v>
      </c>
      <c r="K1779" s="4" t="s">
        <v>43</v>
      </c>
      <c r="L1779" s="4" t="s">
        <v>36</v>
      </c>
      <c r="M1779" s="4" t="s">
        <v>138</v>
      </c>
      <c r="N1779" s="4">
        <v>441.32</v>
      </c>
      <c r="O1779" s="4">
        <v>4</v>
      </c>
      <c r="P1779" s="4">
        <v>0.2</v>
      </c>
      <c r="Q1779" s="4">
        <v>56.42</v>
      </c>
    </row>
    <row r="1780" spans="1:17" s="4" customFormat="1" ht="12" x14ac:dyDescent="0.3">
      <c r="A1780" s="4">
        <v>1779</v>
      </c>
      <c r="B1780" s="4" t="s">
        <v>5367</v>
      </c>
      <c r="C1780" s="5">
        <v>44772</v>
      </c>
      <c r="D1780" s="5">
        <v>44779</v>
      </c>
      <c r="E1780" s="9">
        <f t="shared" si="27"/>
        <v>2022</v>
      </c>
      <c r="F1780" s="4" t="s">
        <v>59</v>
      </c>
      <c r="G1780" s="4" t="s">
        <v>5368</v>
      </c>
      <c r="H1780" s="4" t="s">
        <v>5369</v>
      </c>
      <c r="I1780" s="4" t="s">
        <v>20</v>
      </c>
      <c r="J1780" s="4" t="s">
        <v>62</v>
      </c>
      <c r="K1780" s="4" t="s">
        <v>63</v>
      </c>
      <c r="L1780" s="4" t="s">
        <v>36</v>
      </c>
      <c r="M1780" s="4" t="s">
        <v>118</v>
      </c>
      <c r="N1780" s="4">
        <v>1471.22</v>
      </c>
      <c r="O1780" s="4">
        <v>9</v>
      </c>
      <c r="P1780" s="4">
        <v>0.2</v>
      </c>
      <c r="Q1780" s="4">
        <v>47.75</v>
      </c>
    </row>
    <row r="1781" spans="1:17" s="4" customFormat="1" ht="12" x14ac:dyDescent="0.3">
      <c r="A1781" s="4">
        <v>1780</v>
      </c>
      <c r="B1781" s="4" t="s">
        <v>5370</v>
      </c>
      <c r="C1781" s="5">
        <v>45649</v>
      </c>
      <c r="D1781" s="5">
        <v>45654</v>
      </c>
      <c r="E1781" s="9">
        <f t="shared" si="27"/>
        <v>2024</v>
      </c>
      <c r="F1781" s="4" t="s">
        <v>59</v>
      </c>
      <c r="G1781" s="4" t="s">
        <v>5371</v>
      </c>
      <c r="H1781" s="4" t="s">
        <v>5372</v>
      </c>
      <c r="I1781" s="4" t="s">
        <v>20</v>
      </c>
      <c r="J1781" s="4" t="s">
        <v>106</v>
      </c>
      <c r="K1781" s="4" t="s">
        <v>106</v>
      </c>
      <c r="L1781" s="4" t="s">
        <v>22</v>
      </c>
      <c r="M1781" s="4" t="s">
        <v>23</v>
      </c>
      <c r="N1781" s="4">
        <v>649.70000000000005</v>
      </c>
      <c r="O1781" s="4">
        <v>8</v>
      </c>
      <c r="P1781" s="4">
        <v>0.2</v>
      </c>
      <c r="Q1781" s="4">
        <v>35.51</v>
      </c>
    </row>
    <row r="1782" spans="1:17" s="4" customFormat="1" ht="12" x14ac:dyDescent="0.3">
      <c r="A1782" s="4">
        <v>1781</v>
      </c>
      <c r="B1782" s="4" t="s">
        <v>5373</v>
      </c>
      <c r="C1782" s="5">
        <v>44744</v>
      </c>
      <c r="D1782" s="5">
        <v>44750</v>
      </c>
      <c r="E1782" s="9">
        <f t="shared" si="27"/>
        <v>2022</v>
      </c>
      <c r="F1782" s="4" t="s">
        <v>59</v>
      </c>
      <c r="G1782" s="4" t="s">
        <v>5374</v>
      </c>
      <c r="H1782" s="4" t="s">
        <v>5375</v>
      </c>
      <c r="I1782" s="4" t="s">
        <v>28</v>
      </c>
      <c r="J1782" s="4" t="s">
        <v>21</v>
      </c>
      <c r="K1782" s="4" t="s">
        <v>26647</v>
      </c>
      <c r="L1782" s="4" t="s">
        <v>36</v>
      </c>
      <c r="M1782" s="4" t="s">
        <v>37</v>
      </c>
      <c r="N1782" s="4">
        <v>1404.78</v>
      </c>
      <c r="O1782" s="4">
        <v>4</v>
      </c>
      <c r="P1782" s="4">
        <v>0</v>
      </c>
      <c r="Q1782" s="4">
        <v>67.78</v>
      </c>
    </row>
    <row r="1783" spans="1:17" s="4" customFormat="1" ht="12" x14ac:dyDescent="0.3">
      <c r="A1783" s="4">
        <v>1782</v>
      </c>
      <c r="B1783" s="4" t="s">
        <v>5376</v>
      </c>
      <c r="C1783" s="5">
        <v>45060</v>
      </c>
      <c r="D1783" s="5">
        <v>45063</v>
      </c>
      <c r="E1783" s="9">
        <f t="shared" si="27"/>
        <v>2023</v>
      </c>
      <c r="F1783" s="4" t="s">
        <v>39</v>
      </c>
      <c r="G1783" s="4" t="s">
        <v>5377</v>
      </c>
      <c r="H1783" s="4" t="s">
        <v>5378</v>
      </c>
      <c r="I1783" s="4" t="s">
        <v>20</v>
      </c>
      <c r="J1783" s="4" t="s">
        <v>42</v>
      </c>
      <c r="K1783" s="4" t="s">
        <v>43</v>
      </c>
      <c r="L1783" s="4" t="s">
        <v>36</v>
      </c>
      <c r="M1783" s="4" t="s">
        <v>37</v>
      </c>
      <c r="N1783" s="4">
        <v>84.83</v>
      </c>
      <c r="O1783" s="4">
        <v>3</v>
      </c>
      <c r="P1783" s="4">
        <v>0</v>
      </c>
      <c r="Q1783" s="4">
        <v>14.37</v>
      </c>
    </row>
    <row r="1784" spans="1:17" s="4" customFormat="1" ht="12" x14ac:dyDescent="0.3">
      <c r="A1784" s="4">
        <v>1783</v>
      </c>
      <c r="B1784" s="4" t="s">
        <v>5379</v>
      </c>
      <c r="C1784" s="5">
        <v>45289</v>
      </c>
      <c r="D1784" s="5">
        <v>45296</v>
      </c>
      <c r="E1784" s="9">
        <f t="shared" si="27"/>
        <v>2024</v>
      </c>
      <c r="F1784" s="4" t="s">
        <v>17</v>
      </c>
      <c r="G1784" s="4" t="s">
        <v>5380</v>
      </c>
      <c r="H1784" s="4" t="s">
        <v>5381</v>
      </c>
      <c r="I1784" s="4" t="s">
        <v>28</v>
      </c>
      <c r="J1784" s="4" t="s">
        <v>34</v>
      </c>
      <c r="K1784" s="4" t="s">
        <v>35</v>
      </c>
      <c r="L1784" s="4" t="s">
        <v>22</v>
      </c>
      <c r="M1784" s="4" t="s">
        <v>23</v>
      </c>
      <c r="N1784" s="4">
        <v>1023.62</v>
      </c>
      <c r="O1784" s="4">
        <v>1</v>
      </c>
      <c r="P1784" s="4">
        <v>0.1</v>
      </c>
      <c r="Q1784" s="4">
        <v>257.55</v>
      </c>
    </row>
    <row r="1785" spans="1:17" s="4" customFormat="1" ht="12" x14ac:dyDescent="0.3">
      <c r="A1785" s="4">
        <v>1784</v>
      </c>
      <c r="B1785" s="4" t="s">
        <v>5382</v>
      </c>
      <c r="C1785" s="5">
        <v>44888</v>
      </c>
      <c r="D1785" s="5">
        <v>44890</v>
      </c>
      <c r="E1785" s="9">
        <f t="shared" si="27"/>
        <v>2022</v>
      </c>
      <c r="F1785" s="4" t="s">
        <v>25</v>
      </c>
      <c r="G1785" s="4" t="s">
        <v>5383</v>
      </c>
      <c r="H1785" s="4" t="s">
        <v>19</v>
      </c>
      <c r="I1785" s="4" t="s">
        <v>20</v>
      </c>
      <c r="J1785" s="4" t="s">
        <v>111</v>
      </c>
      <c r="K1785" s="4" t="s">
        <v>111</v>
      </c>
      <c r="L1785" s="4" t="s">
        <v>29</v>
      </c>
      <c r="M1785" s="4" t="s">
        <v>30</v>
      </c>
      <c r="N1785" s="4">
        <v>1490.99</v>
      </c>
      <c r="O1785" s="4">
        <v>1</v>
      </c>
      <c r="P1785" s="4">
        <v>0.15</v>
      </c>
      <c r="Q1785" s="4">
        <v>167.38</v>
      </c>
    </row>
    <row r="1786" spans="1:17" s="4" customFormat="1" ht="12" x14ac:dyDescent="0.3">
      <c r="A1786" s="4">
        <v>1785</v>
      </c>
      <c r="B1786" s="4" t="s">
        <v>5384</v>
      </c>
      <c r="C1786" s="5">
        <v>45303</v>
      </c>
      <c r="D1786" s="5">
        <v>45306</v>
      </c>
      <c r="E1786" s="9">
        <f t="shared" si="27"/>
        <v>2024</v>
      </c>
      <c r="F1786" s="4" t="s">
        <v>59</v>
      </c>
      <c r="G1786" s="4" t="s">
        <v>5385</v>
      </c>
      <c r="H1786" s="4" t="s">
        <v>5386</v>
      </c>
      <c r="I1786" s="4" t="s">
        <v>67</v>
      </c>
      <c r="J1786" s="4" t="s">
        <v>47</v>
      </c>
      <c r="K1786" s="4" t="s">
        <v>47</v>
      </c>
      <c r="L1786" s="4" t="s">
        <v>36</v>
      </c>
      <c r="M1786" s="4" t="s">
        <v>71</v>
      </c>
      <c r="N1786" s="4">
        <v>1486.79</v>
      </c>
      <c r="O1786" s="4">
        <v>6</v>
      </c>
      <c r="P1786" s="4">
        <v>0.15</v>
      </c>
      <c r="Q1786" s="4">
        <v>52.87</v>
      </c>
    </row>
    <row r="1787" spans="1:17" s="4" customFormat="1" ht="12" x14ac:dyDescent="0.3">
      <c r="A1787" s="4">
        <v>1786</v>
      </c>
      <c r="B1787" s="4" t="s">
        <v>5387</v>
      </c>
      <c r="C1787" s="5">
        <v>45171</v>
      </c>
      <c r="D1787" s="5">
        <v>45172</v>
      </c>
      <c r="E1787" s="9">
        <f t="shared" si="27"/>
        <v>2023</v>
      </c>
      <c r="F1787" s="4" t="s">
        <v>17</v>
      </c>
      <c r="G1787" s="4" t="s">
        <v>5388</v>
      </c>
      <c r="H1787" s="4" t="s">
        <v>5389</v>
      </c>
      <c r="I1787" s="4" t="s">
        <v>67</v>
      </c>
      <c r="J1787" s="4" t="s">
        <v>52</v>
      </c>
      <c r="K1787" s="4" t="s">
        <v>53</v>
      </c>
      <c r="L1787" s="4" t="s">
        <v>29</v>
      </c>
      <c r="M1787" s="4" t="s">
        <v>90</v>
      </c>
      <c r="N1787" s="4">
        <v>1194.6400000000001</v>
      </c>
      <c r="O1787" s="4">
        <v>6</v>
      </c>
      <c r="P1787" s="4">
        <v>0.15</v>
      </c>
      <c r="Q1787" s="4">
        <v>19.86</v>
      </c>
    </row>
    <row r="1788" spans="1:17" s="4" customFormat="1" ht="12" x14ac:dyDescent="0.3">
      <c r="A1788" s="4">
        <v>1787</v>
      </c>
      <c r="B1788" s="4" t="s">
        <v>5390</v>
      </c>
      <c r="C1788" s="5">
        <v>45179</v>
      </c>
      <c r="D1788" s="5">
        <v>45180</v>
      </c>
      <c r="E1788" s="9">
        <f t="shared" si="27"/>
        <v>2023</v>
      </c>
      <c r="F1788" s="4" t="s">
        <v>59</v>
      </c>
      <c r="G1788" s="4" t="s">
        <v>5391</v>
      </c>
      <c r="H1788" s="4" t="s">
        <v>5392</v>
      </c>
      <c r="I1788" s="4" t="s">
        <v>67</v>
      </c>
      <c r="J1788" s="4" t="s">
        <v>34</v>
      </c>
      <c r="K1788" s="4" t="s">
        <v>35</v>
      </c>
      <c r="L1788" s="4" t="s">
        <v>29</v>
      </c>
      <c r="M1788" s="4" t="s">
        <v>48</v>
      </c>
      <c r="N1788" s="4">
        <v>838.73</v>
      </c>
      <c r="O1788" s="4">
        <v>2</v>
      </c>
      <c r="P1788" s="4">
        <v>0</v>
      </c>
      <c r="Q1788" s="4">
        <v>239.33</v>
      </c>
    </row>
    <row r="1789" spans="1:17" s="4" customFormat="1" ht="12" x14ac:dyDescent="0.3">
      <c r="A1789" s="4">
        <v>1788</v>
      </c>
      <c r="B1789" s="4" t="s">
        <v>5393</v>
      </c>
      <c r="C1789" s="5">
        <v>45139</v>
      </c>
      <c r="D1789" s="5">
        <v>45143</v>
      </c>
      <c r="E1789" s="9">
        <f t="shared" si="27"/>
        <v>2023</v>
      </c>
      <c r="F1789" s="4" t="s">
        <v>39</v>
      </c>
      <c r="G1789" s="4" t="s">
        <v>5394</v>
      </c>
      <c r="H1789" s="4" t="s">
        <v>5395</v>
      </c>
      <c r="I1789" s="4" t="s">
        <v>28</v>
      </c>
      <c r="J1789" s="4" t="s">
        <v>106</v>
      </c>
      <c r="K1789" s="4" t="s">
        <v>106</v>
      </c>
      <c r="L1789" s="4" t="s">
        <v>29</v>
      </c>
      <c r="M1789" s="4" t="s">
        <v>90</v>
      </c>
      <c r="N1789" s="4">
        <v>520.28</v>
      </c>
      <c r="O1789" s="4">
        <v>3</v>
      </c>
      <c r="P1789" s="4">
        <v>0.2</v>
      </c>
      <c r="Q1789" s="4">
        <v>84.86</v>
      </c>
    </row>
    <row r="1790" spans="1:17" s="4" customFormat="1" ht="12" x14ac:dyDescent="0.3">
      <c r="A1790" s="4">
        <v>1789</v>
      </c>
      <c r="B1790" s="4" t="s">
        <v>5396</v>
      </c>
      <c r="C1790" s="5">
        <v>44995</v>
      </c>
      <c r="D1790" s="5">
        <v>45000</v>
      </c>
      <c r="E1790" s="9">
        <f t="shared" si="27"/>
        <v>2023</v>
      </c>
      <c r="F1790" s="4" t="s">
        <v>59</v>
      </c>
      <c r="G1790" s="4" t="s">
        <v>5397</v>
      </c>
      <c r="H1790" s="4" t="s">
        <v>5398</v>
      </c>
      <c r="I1790" s="4" t="s">
        <v>20</v>
      </c>
      <c r="J1790" s="4" t="s">
        <v>145</v>
      </c>
      <c r="K1790" s="4" t="s">
        <v>80</v>
      </c>
      <c r="L1790" s="4" t="s">
        <v>29</v>
      </c>
      <c r="M1790" s="4" t="s">
        <v>30</v>
      </c>
      <c r="N1790" s="4">
        <v>1199.3599999999999</v>
      </c>
      <c r="O1790" s="4">
        <v>3</v>
      </c>
      <c r="P1790" s="4">
        <v>0.2</v>
      </c>
      <c r="Q1790" s="4">
        <v>-16.96</v>
      </c>
    </row>
    <row r="1791" spans="1:17" s="4" customFormat="1" ht="12" x14ac:dyDescent="0.3">
      <c r="A1791" s="4">
        <v>1790</v>
      </c>
      <c r="B1791" s="4" t="s">
        <v>5399</v>
      </c>
      <c r="C1791" s="5">
        <v>44422</v>
      </c>
      <c r="D1791" s="5">
        <v>44429</v>
      </c>
      <c r="E1791" s="9">
        <f t="shared" si="27"/>
        <v>2021</v>
      </c>
      <c r="F1791" s="4" t="s">
        <v>59</v>
      </c>
      <c r="G1791" s="4" t="s">
        <v>5400</v>
      </c>
      <c r="H1791" s="4" t="s">
        <v>5401</v>
      </c>
      <c r="I1791" s="4" t="s">
        <v>20</v>
      </c>
      <c r="J1791" s="4" t="s">
        <v>34</v>
      </c>
      <c r="K1791" s="4" t="s">
        <v>35</v>
      </c>
      <c r="L1791" s="4" t="s">
        <v>36</v>
      </c>
      <c r="M1791" s="4" t="s">
        <v>37</v>
      </c>
      <c r="N1791" s="4">
        <v>551.67999999999995</v>
      </c>
      <c r="O1791" s="4">
        <v>3</v>
      </c>
      <c r="P1791" s="4">
        <v>0</v>
      </c>
      <c r="Q1791" s="4">
        <v>56.32</v>
      </c>
    </row>
    <row r="1792" spans="1:17" s="4" customFormat="1" ht="12" x14ac:dyDescent="0.3">
      <c r="A1792" s="4">
        <v>1791</v>
      </c>
      <c r="B1792" s="4" t="s">
        <v>5402</v>
      </c>
      <c r="C1792" s="5">
        <v>44845</v>
      </c>
      <c r="D1792" s="5">
        <v>44848</v>
      </c>
      <c r="E1792" s="9">
        <f t="shared" si="27"/>
        <v>2022</v>
      </c>
      <c r="F1792" s="4" t="s">
        <v>17</v>
      </c>
      <c r="G1792" s="4" t="s">
        <v>5403</v>
      </c>
      <c r="H1792" s="4" t="s">
        <v>5404</v>
      </c>
      <c r="I1792" s="4" t="s">
        <v>20</v>
      </c>
      <c r="J1792" s="4" t="s">
        <v>42</v>
      </c>
      <c r="K1792" s="4" t="s">
        <v>43</v>
      </c>
      <c r="L1792" s="4" t="s">
        <v>29</v>
      </c>
      <c r="M1792" s="4" t="s">
        <v>30</v>
      </c>
      <c r="N1792" s="4">
        <v>309.67</v>
      </c>
      <c r="O1792" s="4">
        <v>8</v>
      </c>
      <c r="P1792" s="4">
        <v>0.1</v>
      </c>
      <c r="Q1792" s="4">
        <v>64.010000000000005</v>
      </c>
    </row>
    <row r="1793" spans="1:17" s="4" customFormat="1" ht="12" x14ac:dyDescent="0.3">
      <c r="A1793" s="4">
        <v>1792</v>
      </c>
      <c r="B1793" s="4" t="s">
        <v>5405</v>
      </c>
      <c r="C1793" s="5">
        <v>44750</v>
      </c>
      <c r="D1793" s="5">
        <v>44755</v>
      </c>
      <c r="E1793" s="9">
        <f t="shared" si="27"/>
        <v>2022</v>
      </c>
      <c r="F1793" s="4" t="s">
        <v>25</v>
      </c>
      <c r="G1793" s="4" t="s">
        <v>5406</v>
      </c>
      <c r="H1793" s="4" t="s">
        <v>5407</v>
      </c>
      <c r="I1793" s="4" t="s">
        <v>67</v>
      </c>
      <c r="J1793" s="4" t="s">
        <v>47</v>
      </c>
      <c r="K1793" s="4" t="s">
        <v>47</v>
      </c>
      <c r="L1793" s="4" t="s">
        <v>36</v>
      </c>
      <c r="M1793" s="4" t="s">
        <v>71</v>
      </c>
      <c r="N1793" s="4">
        <v>1117.45</v>
      </c>
      <c r="O1793" s="4">
        <v>2</v>
      </c>
      <c r="P1793" s="4">
        <v>0.1</v>
      </c>
      <c r="Q1793" s="4">
        <v>139.47</v>
      </c>
    </row>
    <row r="1794" spans="1:17" s="4" customFormat="1" ht="12" x14ac:dyDescent="0.3">
      <c r="A1794" s="4">
        <v>1793</v>
      </c>
      <c r="B1794" s="4" t="s">
        <v>5408</v>
      </c>
      <c r="C1794" s="5">
        <v>44612</v>
      </c>
      <c r="D1794" s="5">
        <v>44616</v>
      </c>
      <c r="E1794" s="9">
        <f t="shared" ref="E1794:E1857" si="28">YEAR(D1794)</f>
        <v>2022</v>
      </c>
      <c r="F1794" s="4" t="s">
        <v>25</v>
      </c>
      <c r="G1794" s="4" t="s">
        <v>5409</v>
      </c>
      <c r="H1794" s="4" t="s">
        <v>5410</v>
      </c>
      <c r="I1794" s="4" t="s">
        <v>28</v>
      </c>
      <c r="J1794" s="4" t="s">
        <v>34</v>
      </c>
      <c r="K1794" s="4" t="s">
        <v>35</v>
      </c>
      <c r="L1794" s="4" t="s">
        <v>29</v>
      </c>
      <c r="M1794" s="4" t="s">
        <v>48</v>
      </c>
      <c r="N1794" s="4">
        <v>173.68</v>
      </c>
      <c r="O1794" s="4">
        <v>5</v>
      </c>
      <c r="P1794" s="4">
        <v>0</v>
      </c>
      <c r="Q1794" s="4">
        <v>49.17</v>
      </c>
    </row>
    <row r="1795" spans="1:17" s="4" customFormat="1" ht="12" x14ac:dyDescent="0.3">
      <c r="A1795" s="4">
        <v>1794</v>
      </c>
      <c r="B1795" s="4" t="s">
        <v>5411</v>
      </c>
      <c r="C1795" s="5">
        <v>44954</v>
      </c>
      <c r="D1795" s="5">
        <v>44955</v>
      </c>
      <c r="E1795" s="9">
        <f t="shared" si="28"/>
        <v>2023</v>
      </c>
      <c r="F1795" s="4" t="s">
        <v>39</v>
      </c>
      <c r="G1795" s="4" t="s">
        <v>5412</v>
      </c>
      <c r="H1795" s="4" t="s">
        <v>5413</v>
      </c>
      <c r="I1795" s="4" t="s">
        <v>20</v>
      </c>
      <c r="J1795" s="4" t="s">
        <v>111</v>
      </c>
      <c r="K1795" s="4" t="s">
        <v>111</v>
      </c>
      <c r="L1795" s="4" t="s">
        <v>36</v>
      </c>
      <c r="M1795" s="4" t="s">
        <v>71</v>
      </c>
      <c r="N1795" s="4">
        <v>992.63</v>
      </c>
      <c r="O1795" s="4">
        <v>1</v>
      </c>
      <c r="P1795" s="4">
        <v>0.2</v>
      </c>
      <c r="Q1795" s="4">
        <v>38.979999999999997</v>
      </c>
    </row>
    <row r="1796" spans="1:17" s="4" customFormat="1" ht="12" x14ac:dyDescent="0.3">
      <c r="A1796" s="4">
        <v>1795</v>
      </c>
      <c r="B1796" s="4" t="s">
        <v>5414</v>
      </c>
      <c r="C1796" s="5">
        <v>45360</v>
      </c>
      <c r="D1796" s="5">
        <v>45366</v>
      </c>
      <c r="E1796" s="9">
        <f t="shared" si="28"/>
        <v>2024</v>
      </c>
      <c r="F1796" s="4" t="s">
        <v>59</v>
      </c>
      <c r="G1796" s="4" t="s">
        <v>5415</v>
      </c>
      <c r="H1796" s="4" t="s">
        <v>5416</v>
      </c>
      <c r="I1796" s="4" t="s">
        <v>67</v>
      </c>
      <c r="J1796" s="4" t="s">
        <v>21</v>
      </c>
      <c r="K1796" s="4" t="s">
        <v>26647</v>
      </c>
      <c r="L1796" s="4" t="s">
        <v>29</v>
      </c>
      <c r="M1796" s="4" t="s">
        <v>30</v>
      </c>
      <c r="N1796" s="4">
        <v>42.99</v>
      </c>
      <c r="O1796" s="4">
        <v>4</v>
      </c>
      <c r="P1796" s="4">
        <v>0.15</v>
      </c>
      <c r="Q1796" s="4">
        <v>5.27</v>
      </c>
    </row>
    <row r="1797" spans="1:17" s="4" customFormat="1" ht="12" x14ac:dyDescent="0.3">
      <c r="A1797" s="4">
        <v>1796</v>
      </c>
      <c r="B1797" s="4" t="s">
        <v>5417</v>
      </c>
      <c r="C1797" s="5">
        <v>44880</v>
      </c>
      <c r="D1797" s="5">
        <v>44882</v>
      </c>
      <c r="E1797" s="9">
        <f t="shared" si="28"/>
        <v>2022</v>
      </c>
      <c r="F1797" s="4" t="s">
        <v>25</v>
      </c>
      <c r="G1797" s="4" t="s">
        <v>5418</v>
      </c>
      <c r="H1797" s="4" t="s">
        <v>5419</v>
      </c>
      <c r="I1797" s="4" t="s">
        <v>20</v>
      </c>
      <c r="J1797" s="4" t="s">
        <v>106</v>
      </c>
      <c r="K1797" s="4" t="s">
        <v>106</v>
      </c>
      <c r="L1797" s="4" t="s">
        <v>29</v>
      </c>
      <c r="M1797" s="4" t="s">
        <v>48</v>
      </c>
      <c r="N1797" s="4">
        <v>467.97</v>
      </c>
      <c r="O1797" s="4">
        <v>5</v>
      </c>
      <c r="P1797" s="4">
        <v>0</v>
      </c>
      <c r="Q1797" s="4">
        <v>12.41</v>
      </c>
    </row>
    <row r="1798" spans="1:17" s="4" customFormat="1" ht="12" x14ac:dyDescent="0.3">
      <c r="A1798" s="4">
        <v>1797</v>
      </c>
      <c r="B1798" s="4" t="s">
        <v>5420</v>
      </c>
      <c r="C1798" s="5">
        <v>44975</v>
      </c>
      <c r="D1798" s="5">
        <v>44980</v>
      </c>
      <c r="E1798" s="9">
        <f t="shared" si="28"/>
        <v>2023</v>
      </c>
      <c r="F1798" s="4" t="s">
        <v>25</v>
      </c>
      <c r="G1798" s="4" t="s">
        <v>5421</v>
      </c>
      <c r="H1798" s="4" t="s">
        <v>5422</v>
      </c>
      <c r="I1798" s="4" t="s">
        <v>67</v>
      </c>
      <c r="J1798" s="4" t="s">
        <v>21</v>
      </c>
      <c r="K1798" s="4" t="s">
        <v>26647</v>
      </c>
      <c r="L1798" s="4" t="s">
        <v>36</v>
      </c>
      <c r="M1798" s="4" t="s">
        <v>118</v>
      </c>
      <c r="N1798" s="4">
        <v>40.729999999999997</v>
      </c>
      <c r="O1798" s="4">
        <v>9</v>
      </c>
      <c r="P1798" s="4">
        <v>0</v>
      </c>
      <c r="Q1798" s="4">
        <v>11.08</v>
      </c>
    </row>
    <row r="1799" spans="1:17" s="4" customFormat="1" ht="12" x14ac:dyDescent="0.3">
      <c r="A1799" s="4">
        <v>1798</v>
      </c>
      <c r="B1799" s="4" t="s">
        <v>5423</v>
      </c>
      <c r="C1799" s="5">
        <v>44490</v>
      </c>
      <c r="D1799" s="5">
        <v>44493</v>
      </c>
      <c r="E1799" s="9">
        <f t="shared" si="28"/>
        <v>2021</v>
      </c>
      <c r="F1799" s="4" t="s">
        <v>17</v>
      </c>
      <c r="G1799" s="4" t="s">
        <v>5424</v>
      </c>
      <c r="H1799" s="4" t="s">
        <v>5425</v>
      </c>
      <c r="I1799" s="4" t="s">
        <v>67</v>
      </c>
      <c r="J1799" s="4" t="s">
        <v>111</v>
      </c>
      <c r="K1799" s="4" t="s">
        <v>111</v>
      </c>
      <c r="L1799" s="4" t="s">
        <v>29</v>
      </c>
      <c r="M1799" s="4" t="s">
        <v>107</v>
      </c>
      <c r="N1799" s="4">
        <v>1470.63</v>
      </c>
      <c r="O1799" s="4">
        <v>5</v>
      </c>
      <c r="P1799" s="4">
        <v>0.15</v>
      </c>
      <c r="Q1799" s="4">
        <v>159.78</v>
      </c>
    </row>
    <row r="1800" spans="1:17" s="4" customFormat="1" ht="12" x14ac:dyDescent="0.3">
      <c r="A1800" s="4">
        <v>1799</v>
      </c>
      <c r="B1800" s="4" t="s">
        <v>5426</v>
      </c>
      <c r="C1800" s="5">
        <v>45038</v>
      </c>
      <c r="D1800" s="5">
        <v>45040</v>
      </c>
      <c r="E1800" s="9">
        <f t="shared" si="28"/>
        <v>2023</v>
      </c>
      <c r="F1800" s="4" t="s">
        <v>17</v>
      </c>
      <c r="G1800" s="4" t="s">
        <v>5427</v>
      </c>
      <c r="H1800" s="4" t="s">
        <v>5428</v>
      </c>
      <c r="I1800" s="4" t="s">
        <v>20</v>
      </c>
      <c r="J1800" s="4" t="s">
        <v>145</v>
      </c>
      <c r="K1800" s="4" t="s">
        <v>80</v>
      </c>
      <c r="L1800" s="4" t="s">
        <v>29</v>
      </c>
      <c r="M1800" s="4" t="s">
        <v>30</v>
      </c>
      <c r="N1800" s="4">
        <v>1108.24</v>
      </c>
      <c r="O1800" s="4">
        <v>8</v>
      </c>
      <c r="P1800" s="4">
        <v>0.1</v>
      </c>
      <c r="Q1800" s="4">
        <v>105.74</v>
      </c>
    </row>
    <row r="1801" spans="1:17" s="4" customFormat="1" ht="12" x14ac:dyDescent="0.3">
      <c r="A1801" s="4">
        <v>1800</v>
      </c>
      <c r="B1801" s="4" t="s">
        <v>5429</v>
      </c>
      <c r="C1801" s="5">
        <v>44912</v>
      </c>
      <c r="D1801" s="5">
        <v>44918</v>
      </c>
      <c r="E1801" s="9">
        <f t="shared" si="28"/>
        <v>2022</v>
      </c>
      <c r="F1801" s="4" t="s">
        <v>25</v>
      </c>
      <c r="G1801" s="4" t="s">
        <v>5430</v>
      </c>
      <c r="H1801" s="4" t="s">
        <v>5431</v>
      </c>
      <c r="I1801" s="4" t="s">
        <v>67</v>
      </c>
      <c r="J1801" s="4" t="s">
        <v>34</v>
      </c>
      <c r="K1801" s="4" t="s">
        <v>35</v>
      </c>
      <c r="L1801" s="4" t="s">
        <v>36</v>
      </c>
      <c r="M1801" s="4" t="s">
        <v>118</v>
      </c>
      <c r="N1801" s="4">
        <v>1090.83</v>
      </c>
      <c r="O1801" s="4">
        <v>6</v>
      </c>
      <c r="P1801" s="4">
        <v>0.15</v>
      </c>
      <c r="Q1801" s="4">
        <v>11.1</v>
      </c>
    </row>
    <row r="1802" spans="1:17" s="4" customFormat="1" ht="12" x14ac:dyDescent="0.3">
      <c r="A1802" s="4">
        <v>1801</v>
      </c>
      <c r="B1802" s="4" t="s">
        <v>5432</v>
      </c>
      <c r="C1802" s="5">
        <v>45395</v>
      </c>
      <c r="D1802" s="5">
        <v>45396</v>
      </c>
      <c r="E1802" s="9">
        <f t="shared" si="28"/>
        <v>2024</v>
      </c>
      <c r="F1802" s="4" t="s">
        <v>17</v>
      </c>
      <c r="G1802" s="4" t="s">
        <v>5433</v>
      </c>
      <c r="H1802" s="4" t="s">
        <v>5434</v>
      </c>
      <c r="I1802" s="4" t="s">
        <v>67</v>
      </c>
      <c r="J1802" s="4" t="s">
        <v>34</v>
      </c>
      <c r="K1802" s="4" t="s">
        <v>35</v>
      </c>
      <c r="L1802" s="4" t="s">
        <v>22</v>
      </c>
      <c r="M1802" s="4" t="s">
        <v>75</v>
      </c>
      <c r="N1802" s="4">
        <v>564.73</v>
      </c>
      <c r="O1802" s="4">
        <v>1</v>
      </c>
      <c r="P1802" s="4">
        <v>0.1</v>
      </c>
      <c r="Q1802" s="4">
        <v>49.2</v>
      </c>
    </row>
    <row r="1803" spans="1:17" s="4" customFormat="1" ht="12" x14ac:dyDescent="0.3">
      <c r="A1803" s="4">
        <v>1802</v>
      </c>
      <c r="B1803" s="4" t="s">
        <v>5435</v>
      </c>
      <c r="C1803" s="5">
        <v>44693</v>
      </c>
      <c r="D1803" s="5">
        <v>44695</v>
      </c>
      <c r="E1803" s="9">
        <f t="shared" si="28"/>
        <v>2022</v>
      </c>
      <c r="F1803" s="4" t="s">
        <v>59</v>
      </c>
      <c r="G1803" s="4" t="s">
        <v>5436</v>
      </c>
      <c r="H1803" s="4" t="s">
        <v>5437</v>
      </c>
      <c r="I1803" s="4" t="s">
        <v>67</v>
      </c>
      <c r="J1803" s="4" t="s">
        <v>145</v>
      </c>
      <c r="K1803" s="4" t="s">
        <v>80</v>
      </c>
      <c r="L1803" s="4" t="s">
        <v>22</v>
      </c>
      <c r="M1803" s="4" t="s">
        <v>23</v>
      </c>
      <c r="N1803" s="4">
        <v>606.5</v>
      </c>
      <c r="O1803" s="4">
        <v>7</v>
      </c>
      <c r="P1803" s="4">
        <v>0</v>
      </c>
      <c r="Q1803" s="4">
        <v>174.42</v>
      </c>
    </row>
    <row r="1804" spans="1:17" s="4" customFormat="1" ht="12" x14ac:dyDescent="0.3">
      <c r="A1804" s="4">
        <v>1803</v>
      </c>
      <c r="B1804" s="4" t="s">
        <v>5438</v>
      </c>
      <c r="C1804" s="5">
        <v>44563</v>
      </c>
      <c r="D1804" s="5">
        <v>44564</v>
      </c>
      <c r="E1804" s="9">
        <f t="shared" si="28"/>
        <v>2022</v>
      </c>
      <c r="F1804" s="4" t="s">
        <v>59</v>
      </c>
      <c r="G1804" s="4" t="s">
        <v>5439</v>
      </c>
      <c r="H1804" s="4" t="s">
        <v>5440</v>
      </c>
      <c r="I1804" s="4" t="s">
        <v>20</v>
      </c>
      <c r="J1804" s="4" t="s">
        <v>111</v>
      </c>
      <c r="K1804" s="4" t="s">
        <v>111</v>
      </c>
      <c r="L1804" s="4" t="s">
        <v>29</v>
      </c>
      <c r="M1804" s="4" t="s">
        <v>90</v>
      </c>
      <c r="N1804" s="4">
        <v>664.43</v>
      </c>
      <c r="O1804" s="4">
        <v>6</v>
      </c>
      <c r="P1804" s="4">
        <v>0.15</v>
      </c>
      <c r="Q1804" s="4">
        <v>3.42</v>
      </c>
    </row>
    <row r="1805" spans="1:17" s="4" customFormat="1" ht="12" x14ac:dyDescent="0.3">
      <c r="A1805" s="4">
        <v>1804</v>
      </c>
      <c r="B1805" s="4" t="s">
        <v>5441</v>
      </c>
      <c r="C1805" s="5">
        <v>45279</v>
      </c>
      <c r="D1805" s="5">
        <v>45280</v>
      </c>
      <c r="E1805" s="9">
        <f t="shared" si="28"/>
        <v>2023</v>
      </c>
      <c r="F1805" s="4" t="s">
        <v>17</v>
      </c>
      <c r="G1805" s="4" t="s">
        <v>5442</v>
      </c>
      <c r="H1805" s="4" t="s">
        <v>5443</v>
      </c>
      <c r="I1805" s="4" t="s">
        <v>67</v>
      </c>
      <c r="J1805" s="4" t="s">
        <v>145</v>
      </c>
      <c r="K1805" s="4" t="s">
        <v>80</v>
      </c>
      <c r="L1805" s="4" t="s">
        <v>22</v>
      </c>
      <c r="M1805" s="4" t="s">
        <v>23</v>
      </c>
      <c r="N1805" s="4">
        <v>869.95</v>
      </c>
      <c r="O1805" s="4">
        <v>5</v>
      </c>
      <c r="P1805" s="4">
        <v>0.15</v>
      </c>
      <c r="Q1805" s="4">
        <v>79.489999999999995</v>
      </c>
    </row>
    <row r="1806" spans="1:17" s="4" customFormat="1" ht="12" x14ac:dyDescent="0.3">
      <c r="A1806" s="4">
        <v>1805</v>
      </c>
      <c r="B1806" s="4" t="s">
        <v>5444</v>
      </c>
      <c r="C1806" s="5">
        <v>45102</v>
      </c>
      <c r="D1806" s="5">
        <v>45103</v>
      </c>
      <c r="E1806" s="9">
        <f t="shared" si="28"/>
        <v>2023</v>
      </c>
      <c r="F1806" s="4" t="s">
        <v>39</v>
      </c>
      <c r="G1806" s="4" t="s">
        <v>5445</v>
      </c>
      <c r="H1806" s="4" t="s">
        <v>5446</v>
      </c>
      <c r="I1806" s="4" t="s">
        <v>20</v>
      </c>
      <c r="J1806" s="4" t="s">
        <v>21</v>
      </c>
      <c r="K1806" s="4" t="s">
        <v>26647</v>
      </c>
      <c r="L1806" s="4" t="s">
        <v>29</v>
      </c>
      <c r="M1806" s="4" t="s">
        <v>90</v>
      </c>
      <c r="N1806" s="4">
        <v>252.55</v>
      </c>
      <c r="O1806" s="4">
        <v>1</v>
      </c>
      <c r="P1806" s="4">
        <v>0.15</v>
      </c>
      <c r="Q1806" s="4">
        <v>12.47</v>
      </c>
    </row>
    <row r="1807" spans="1:17" s="4" customFormat="1" ht="12" x14ac:dyDescent="0.3">
      <c r="A1807" s="4">
        <v>1806</v>
      </c>
      <c r="B1807" s="4" t="s">
        <v>5447</v>
      </c>
      <c r="C1807" s="5">
        <v>44819</v>
      </c>
      <c r="D1807" s="5">
        <v>44824</v>
      </c>
      <c r="E1807" s="9">
        <f t="shared" si="28"/>
        <v>2022</v>
      </c>
      <c r="F1807" s="4" t="s">
        <v>39</v>
      </c>
      <c r="G1807" s="4" t="s">
        <v>5448</v>
      </c>
      <c r="H1807" s="4" t="s">
        <v>5449</v>
      </c>
      <c r="I1807" s="4" t="s">
        <v>28</v>
      </c>
      <c r="J1807" s="4" t="s">
        <v>62</v>
      </c>
      <c r="K1807" s="4" t="s">
        <v>63</v>
      </c>
      <c r="L1807" s="4" t="s">
        <v>29</v>
      </c>
      <c r="M1807" s="4" t="s">
        <v>30</v>
      </c>
      <c r="N1807" s="4">
        <v>1218.3900000000001</v>
      </c>
      <c r="O1807" s="4">
        <v>5</v>
      </c>
      <c r="P1807" s="4">
        <v>0.1</v>
      </c>
      <c r="Q1807" s="4">
        <v>228.38</v>
      </c>
    </row>
    <row r="1808" spans="1:17" s="4" customFormat="1" ht="12" x14ac:dyDescent="0.3">
      <c r="A1808" s="4">
        <v>1807</v>
      </c>
      <c r="B1808" s="4" t="s">
        <v>5450</v>
      </c>
      <c r="C1808" s="5">
        <v>45530</v>
      </c>
      <c r="D1808" s="5">
        <v>45537</v>
      </c>
      <c r="E1808" s="9">
        <f t="shared" si="28"/>
        <v>2024</v>
      </c>
      <c r="F1808" s="4" t="s">
        <v>59</v>
      </c>
      <c r="G1808" s="4" t="s">
        <v>5451</v>
      </c>
      <c r="H1808" s="4" t="s">
        <v>5452</v>
      </c>
      <c r="I1808" s="4" t="s">
        <v>67</v>
      </c>
      <c r="J1808" s="4" t="s">
        <v>34</v>
      </c>
      <c r="K1808" s="4" t="s">
        <v>35</v>
      </c>
      <c r="L1808" s="4" t="s">
        <v>29</v>
      </c>
      <c r="M1808" s="4" t="s">
        <v>48</v>
      </c>
      <c r="N1808" s="4">
        <v>1049.18</v>
      </c>
      <c r="O1808" s="4">
        <v>4</v>
      </c>
      <c r="P1808" s="4">
        <v>0.1</v>
      </c>
      <c r="Q1808" s="4">
        <v>41.91</v>
      </c>
    </row>
    <row r="1809" spans="1:17" s="4" customFormat="1" ht="12" x14ac:dyDescent="0.3">
      <c r="A1809" s="4">
        <v>1808</v>
      </c>
      <c r="B1809" s="4" t="s">
        <v>5453</v>
      </c>
      <c r="C1809" s="5">
        <v>44552</v>
      </c>
      <c r="D1809" s="5">
        <v>44557</v>
      </c>
      <c r="E1809" s="9">
        <f t="shared" si="28"/>
        <v>2021</v>
      </c>
      <c r="F1809" s="4" t="s">
        <v>25</v>
      </c>
      <c r="G1809" s="4" t="s">
        <v>5454</v>
      </c>
      <c r="H1809" s="4" t="s">
        <v>5455</v>
      </c>
      <c r="I1809" s="4" t="s">
        <v>67</v>
      </c>
      <c r="J1809" s="4" t="s">
        <v>111</v>
      </c>
      <c r="K1809" s="4" t="s">
        <v>111</v>
      </c>
      <c r="L1809" s="4" t="s">
        <v>29</v>
      </c>
      <c r="M1809" s="4" t="s">
        <v>30</v>
      </c>
      <c r="N1809" s="4">
        <v>1484.24</v>
      </c>
      <c r="O1809" s="4">
        <v>1</v>
      </c>
      <c r="P1809" s="4">
        <v>0</v>
      </c>
      <c r="Q1809" s="4">
        <v>197.55</v>
      </c>
    </row>
    <row r="1810" spans="1:17" s="4" customFormat="1" ht="12" x14ac:dyDescent="0.3">
      <c r="A1810" s="4">
        <v>1809</v>
      </c>
      <c r="B1810" s="4" t="s">
        <v>5456</v>
      </c>
      <c r="C1810" s="5">
        <v>44417</v>
      </c>
      <c r="D1810" s="5">
        <v>44424</v>
      </c>
      <c r="E1810" s="9">
        <f t="shared" si="28"/>
        <v>2021</v>
      </c>
      <c r="F1810" s="4" t="s">
        <v>59</v>
      </c>
      <c r="G1810" s="4" t="s">
        <v>5457</v>
      </c>
      <c r="H1810" s="4" t="s">
        <v>5458</v>
      </c>
      <c r="I1810" s="4" t="s">
        <v>20</v>
      </c>
      <c r="J1810" s="4" t="s">
        <v>34</v>
      </c>
      <c r="K1810" s="4" t="s">
        <v>35</v>
      </c>
      <c r="L1810" s="4" t="s">
        <v>36</v>
      </c>
      <c r="M1810" s="4" t="s">
        <v>37</v>
      </c>
      <c r="N1810" s="4">
        <v>419.99</v>
      </c>
      <c r="O1810" s="4">
        <v>5</v>
      </c>
      <c r="P1810" s="4">
        <v>0.2</v>
      </c>
      <c r="Q1810" s="4">
        <v>71.89</v>
      </c>
    </row>
    <row r="1811" spans="1:17" s="4" customFormat="1" ht="12" x14ac:dyDescent="0.3">
      <c r="A1811" s="4">
        <v>1810</v>
      </c>
      <c r="B1811" s="4" t="s">
        <v>5459</v>
      </c>
      <c r="C1811" s="5">
        <v>45140</v>
      </c>
      <c r="D1811" s="5">
        <v>45142</v>
      </c>
      <c r="E1811" s="9">
        <f t="shared" si="28"/>
        <v>2023</v>
      </c>
      <c r="F1811" s="4" t="s">
        <v>17</v>
      </c>
      <c r="G1811" s="4" t="s">
        <v>5460</v>
      </c>
      <c r="H1811" s="4" t="s">
        <v>5461</v>
      </c>
      <c r="I1811" s="4" t="s">
        <v>28</v>
      </c>
      <c r="J1811" s="4" t="s">
        <v>52</v>
      </c>
      <c r="K1811" s="4" t="s">
        <v>53</v>
      </c>
      <c r="L1811" s="4" t="s">
        <v>29</v>
      </c>
      <c r="M1811" s="4" t="s">
        <v>48</v>
      </c>
      <c r="N1811" s="4">
        <v>1045.8699999999999</v>
      </c>
      <c r="O1811" s="4">
        <v>2</v>
      </c>
      <c r="P1811" s="4">
        <v>0.15</v>
      </c>
      <c r="Q1811" s="4">
        <v>76.13</v>
      </c>
    </row>
    <row r="1812" spans="1:17" s="4" customFormat="1" ht="12" x14ac:dyDescent="0.3">
      <c r="A1812" s="4">
        <v>1811</v>
      </c>
      <c r="B1812" s="4" t="s">
        <v>5462</v>
      </c>
      <c r="C1812" s="5">
        <v>45327</v>
      </c>
      <c r="D1812" s="5">
        <v>45333</v>
      </c>
      <c r="E1812" s="9">
        <f t="shared" si="28"/>
        <v>2024</v>
      </c>
      <c r="F1812" s="4" t="s">
        <v>25</v>
      </c>
      <c r="G1812" s="4" t="s">
        <v>5463</v>
      </c>
      <c r="H1812" s="4" t="s">
        <v>5464</v>
      </c>
      <c r="I1812" s="4" t="s">
        <v>67</v>
      </c>
      <c r="J1812" s="4" t="s">
        <v>47</v>
      </c>
      <c r="K1812" s="4" t="s">
        <v>47</v>
      </c>
      <c r="L1812" s="4" t="s">
        <v>29</v>
      </c>
      <c r="M1812" s="4" t="s">
        <v>90</v>
      </c>
      <c r="N1812" s="4">
        <v>1042.28</v>
      </c>
      <c r="O1812" s="4">
        <v>10</v>
      </c>
      <c r="P1812" s="4">
        <v>0.15</v>
      </c>
      <c r="Q1812" s="4">
        <v>22.9</v>
      </c>
    </row>
    <row r="1813" spans="1:17" s="4" customFormat="1" ht="12" x14ac:dyDescent="0.3">
      <c r="A1813" s="4">
        <v>1812</v>
      </c>
      <c r="B1813" s="4" t="s">
        <v>5465</v>
      </c>
      <c r="C1813" s="5">
        <v>44490</v>
      </c>
      <c r="D1813" s="5">
        <v>44496</v>
      </c>
      <c r="E1813" s="9">
        <f t="shared" si="28"/>
        <v>2021</v>
      </c>
      <c r="F1813" s="4" t="s">
        <v>59</v>
      </c>
      <c r="G1813" s="4" t="s">
        <v>5466</v>
      </c>
      <c r="H1813" s="4" t="s">
        <v>5467</v>
      </c>
      <c r="I1813" s="4" t="s">
        <v>67</v>
      </c>
      <c r="J1813" s="4" t="s">
        <v>34</v>
      </c>
      <c r="K1813" s="4" t="s">
        <v>35</v>
      </c>
      <c r="L1813" s="4" t="s">
        <v>29</v>
      </c>
      <c r="M1813" s="4" t="s">
        <v>48</v>
      </c>
      <c r="N1813" s="4">
        <v>427.15</v>
      </c>
      <c r="O1813" s="4">
        <v>6</v>
      </c>
      <c r="P1813" s="4">
        <v>0.15</v>
      </c>
      <c r="Q1813" s="4">
        <v>44.51</v>
      </c>
    </row>
    <row r="1814" spans="1:17" s="4" customFormat="1" ht="12" x14ac:dyDescent="0.3">
      <c r="A1814" s="4">
        <v>1813</v>
      </c>
      <c r="B1814" s="4" t="s">
        <v>5468</v>
      </c>
      <c r="C1814" s="5">
        <v>44866</v>
      </c>
      <c r="D1814" s="5">
        <v>44869</v>
      </c>
      <c r="E1814" s="9">
        <f t="shared" si="28"/>
        <v>2022</v>
      </c>
      <c r="F1814" s="4" t="s">
        <v>59</v>
      </c>
      <c r="G1814" s="4" t="s">
        <v>5469</v>
      </c>
      <c r="H1814" s="4" t="s">
        <v>5470</v>
      </c>
      <c r="I1814" s="4" t="s">
        <v>67</v>
      </c>
      <c r="J1814" s="4" t="s">
        <v>145</v>
      </c>
      <c r="K1814" s="4" t="s">
        <v>80</v>
      </c>
      <c r="L1814" s="4" t="s">
        <v>36</v>
      </c>
      <c r="M1814" s="4" t="s">
        <v>118</v>
      </c>
      <c r="N1814" s="4">
        <v>557.62</v>
      </c>
      <c r="O1814" s="4">
        <v>6</v>
      </c>
      <c r="P1814" s="4">
        <v>0.2</v>
      </c>
      <c r="Q1814" s="4">
        <v>26.35</v>
      </c>
    </row>
    <row r="1815" spans="1:17" s="4" customFormat="1" ht="12" x14ac:dyDescent="0.3">
      <c r="A1815" s="4">
        <v>1814</v>
      </c>
      <c r="B1815" s="4" t="s">
        <v>5471</v>
      </c>
      <c r="C1815" s="5">
        <v>44533</v>
      </c>
      <c r="D1815" s="5">
        <v>44537</v>
      </c>
      <c r="E1815" s="9">
        <f t="shared" si="28"/>
        <v>2021</v>
      </c>
      <c r="F1815" s="4" t="s">
        <v>59</v>
      </c>
      <c r="G1815" s="4" t="s">
        <v>5472</v>
      </c>
      <c r="H1815" s="4" t="s">
        <v>5473</v>
      </c>
      <c r="I1815" s="4" t="s">
        <v>28</v>
      </c>
      <c r="J1815" s="4" t="s">
        <v>62</v>
      </c>
      <c r="K1815" s="4" t="s">
        <v>63</v>
      </c>
      <c r="L1815" s="4" t="s">
        <v>36</v>
      </c>
      <c r="M1815" s="4" t="s">
        <v>118</v>
      </c>
      <c r="N1815" s="4">
        <v>160.27000000000001</v>
      </c>
      <c r="O1815" s="4">
        <v>10</v>
      </c>
      <c r="P1815" s="4">
        <v>0.1</v>
      </c>
      <c r="Q1815" s="4">
        <v>5.38</v>
      </c>
    </row>
    <row r="1816" spans="1:17" s="4" customFormat="1" ht="12" x14ac:dyDescent="0.3">
      <c r="A1816" s="4">
        <v>1815</v>
      </c>
      <c r="B1816" s="4" t="s">
        <v>5474</v>
      </c>
      <c r="C1816" s="5">
        <v>45727</v>
      </c>
      <c r="D1816" s="5">
        <v>45734</v>
      </c>
      <c r="E1816" s="9">
        <f t="shared" si="28"/>
        <v>2025</v>
      </c>
      <c r="F1816" s="4" t="s">
        <v>39</v>
      </c>
      <c r="G1816" s="4" t="s">
        <v>5475</v>
      </c>
      <c r="H1816" s="4" t="s">
        <v>5476</v>
      </c>
      <c r="I1816" s="4" t="s">
        <v>20</v>
      </c>
      <c r="J1816" s="4" t="s">
        <v>21</v>
      </c>
      <c r="K1816" s="4" t="s">
        <v>26647</v>
      </c>
      <c r="L1816" s="4" t="s">
        <v>22</v>
      </c>
      <c r="M1816" s="4" t="s">
        <v>134</v>
      </c>
      <c r="N1816" s="4">
        <v>938.67</v>
      </c>
      <c r="O1816" s="4">
        <v>8</v>
      </c>
      <c r="P1816" s="4">
        <v>0.2</v>
      </c>
      <c r="Q1816" s="4">
        <v>33.04</v>
      </c>
    </row>
    <row r="1817" spans="1:17" s="4" customFormat="1" ht="12" x14ac:dyDescent="0.3">
      <c r="A1817" s="4">
        <v>1816</v>
      </c>
      <c r="B1817" s="4" t="s">
        <v>5477</v>
      </c>
      <c r="C1817" s="5">
        <v>44965</v>
      </c>
      <c r="D1817" s="5">
        <v>44969</v>
      </c>
      <c r="E1817" s="9">
        <f t="shared" si="28"/>
        <v>2023</v>
      </c>
      <c r="F1817" s="4" t="s">
        <v>17</v>
      </c>
      <c r="G1817" s="4" t="s">
        <v>5478</v>
      </c>
      <c r="H1817" s="4" t="s">
        <v>5479</v>
      </c>
      <c r="I1817" s="4" t="s">
        <v>67</v>
      </c>
      <c r="J1817" s="4" t="s">
        <v>47</v>
      </c>
      <c r="K1817" s="4" t="s">
        <v>47</v>
      </c>
      <c r="L1817" s="4" t="s">
        <v>22</v>
      </c>
      <c r="M1817" s="4" t="s">
        <v>75</v>
      </c>
      <c r="N1817" s="4">
        <v>853.74</v>
      </c>
      <c r="O1817" s="4">
        <v>4</v>
      </c>
      <c r="P1817" s="4">
        <v>0.2</v>
      </c>
      <c r="Q1817" s="4">
        <v>57.88</v>
      </c>
    </row>
    <row r="1818" spans="1:17" s="4" customFormat="1" ht="12" x14ac:dyDescent="0.3">
      <c r="A1818" s="4">
        <v>1817</v>
      </c>
      <c r="B1818" s="4" t="s">
        <v>5480</v>
      </c>
      <c r="C1818" s="5">
        <v>44526</v>
      </c>
      <c r="D1818" s="5">
        <v>44530</v>
      </c>
      <c r="E1818" s="9">
        <f t="shared" si="28"/>
        <v>2021</v>
      </c>
      <c r="F1818" s="4" t="s">
        <v>17</v>
      </c>
      <c r="G1818" s="4" t="s">
        <v>5481</v>
      </c>
      <c r="H1818" s="4" t="s">
        <v>5482</v>
      </c>
      <c r="I1818" s="4" t="s">
        <v>67</v>
      </c>
      <c r="J1818" s="4" t="s">
        <v>42</v>
      </c>
      <c r="K1818" s="4" t="s">
        <v>43</v>
      </c>
      <c r="L1818" s="4" t="s">
        <v>22</v>
      </c>
      <c r="M1818" s="4" t="s">
        <v>23</v>
      </c>
      <c r="N1818" s="4">
        <v>807.51</v>
      </c>
      <c r="O1818" s="4">
        <v>9</v>
      </c>
      <c r="P1818" s="4">
        <v>0.2</v>
      </c>
      <c r="Q1818" s="4">
        <v>11.05</v>
      </c>
    </row>
    <row r="1819" spans="1:17" s="4" customFormat="1" ht="12" x14ac:dyDescent="0.3">
      <c r="A1819" s="4">
        <v>1818</v>
      </c>
      <c r="B1819" s="4" t="s">
        <v>5483</v>
      </c>
      <c r="C1819" s="5">
        <v>44689</v>
      </c>
      <c r="D1819" s="5">
        <v>44690</v>
      </c>
      <c r="E1819" s="9">
        <f t="shared" si="28"/>
        <v>2022</v>
      </c>
      <c r="F1819" s="4" t="s">
        <v>17</v>
      </c>
      <c r="G1819" s="4" t="s">
        <v>5484</v>
      </c>
      <c r="H1819" s="4" t="s">
        <v>5485</v>
      </c>
      <c r="I1819" s="4" t="s">
        <v>67</v>
      </c>
      <c r="J1819" s="4" t="s">
        <v>62</v>
      </c>
      <c r="K1819" s="4" t="s">
        <v>63</v>
      </c>
      <c r="L1819" s="4" t="s">
        <v>29</v>
      </c>
      <c r="M1819" s="4" t="s">
        <v>48</v>
      </c>
      <c r="N1819" s="4">
        <v>1059.47</v>
      </c>
      <c r="O1819" s="4">
        <v>1</v>
      </c>
      <c r="P1819" s="4">
        <v>0</v>
      </c>
      <c r="Q1819" s="4">
        <v>272.58</v>
      </c>
    </row>
    <row r="1820" spans="1:17" s="4" customFormat="1" ht="12" x14ac:dyDescent="0.3">
      <c r="A1820" s="4">
        <v>1819</v>
      </c>
      <c r="B1820" s="4" t="s">
        <v>5486</v>
      </c>
      <c r="C1820" s="5">
        <v>44802</v>
      </c>
      <c r="D1820" s="5">
        <v>44808</v>
      </c>
      <c r="E1820" s="9">
        <f t="shared" si="28"/>
        <v>2022</v>
      </c>
      <c r="F1820" s="4" t="s">
        <v>25</v>
      </c>
      <c r="G1820" s="4" t="s">
        <v>5487</v>
      </c>
      <c r="H1820" s="4" t="s">
        <v>5488</v>
      </c>
      <c r="I1820" s="4" t="s">
        <v>67</v>
      </c>
      <c r="J1820" s="4" t="s">
        <v>42</v>
      </c>
      <c r="K1820" s="4" t="s">
        <v>43</v>
      </c>
      <c r="L1820" s="4" t="s">
        <v>29</v>
      </c>
      <c r="M1820" s="4" t="s">
        <v>30</v>
      </c>
      <c r="N1820" s="4">
        <v>887.9</v>
      </c>
      <c r="O1820" s="4">
        <v>8</v>
      </c>
      <c r="P1820" s="4">
        <v>0.1</v>
      </c>
      <c r="Q1820" s="4">
        <v>42.79</v>
      </c>
    </row>
    <row r="1821" spans="1:17" s="4" customFormat="1" ht="12" x14ac:dyDescent="0.3">
      <c r="A1821" s="4">
        <v>1820</v>
      </c>
      <c r="B1821" s="4" t="s">
        <v>5489</v>
      </c>
      <c r="C1821" s="5">
        <v>45236</v>
      </c>
      <c r="D1821" s="5">
        <v>45241</v>
      </c>
      <c r="E1821" s="9">
        <f t="shared" si="28"/>
        <v>2023</v>
      </c>
      <c r="F1821" s="4" t="s">
        <v>17</v>
      </c>
      <c r="G1821" s="4" t="s">
        <v>5490</v>
      </c>
      <c r="H1821" s="4" t="s">
        <v>5491</v>
      </c>
      <c r="I1821" s="4" t="s">
        <v>28</v>
      </c>
      <c r="J1821" s="4" t="s">
        <v>34</v>
      </c>
      <c r="K1821" s="4" t="s">
        <v>35</v>
      </c>
      <c r="L1821" s="4" t="s">
        <v>36</v>
      </c>
      <c r="M1821" s="4" t="s">
        <v>37</v>
      </c>
      <c r="N1821" s="4">
        <v>285.74</v>
      </c>
      <c r="O1821" s="4">
        <v>1</v>
      </c>
      <c r="P1821" s="4">
        <v>0</v>
      </c>
      <c r="Q1821" s="4">
        <v>61.84</v>
      </c>
    </row>
    <row r="1822" spans="1:17" s="4" customFormat="1" ht="12" x14ac:dyDescent="0.3">
      <c r="A1822" s="4">
        <v>1821</v>
      </c>
      <c r="B1822" s="4" t="s">
        <v>5492</v>
      </c>
      <c r="C1822" s="5">
        <v>45031</v>
      </c>
      <c r="D1822" s="5">
        <v>45033</v>
      </c>
      <c r="E1822" s="9">
        <f t="shared" si="28"/>
        <v>2023</v>
      </c>
      <c r="F1822" s="4" t="s">
        <v>59</v>
      </c>
      <c r="G1822" s="4" t="s">
        <v>5493</v>
      </c>
      <c r="H1822" s="4" t="s">
        <v>5494</v>
      </c>
      <c r="I1822" s="4" t="s">
        <v>20</v>
      </c>
      <c r="J1822" s="4" t="s">
        <v>106</v>
      </c>
      <c r="K1822" s="4" t="s">
        <v>106</v>
      </c>
      <c r="L1822" s="4" t="s">
        <v>22</v>
      </c>
      <c r="M1822" s="4" t="s">
        <v>134</v>
      </c>
      <c r="N1822" s="4">
        <v>1456.95</v>
      </c>
      <c r="O1822" s="4">
        <v>1</v>
      </c>
      <c r="P1822" s="4">
        <v>0.15</v>
      </c>
      <c r="Q1822" s="4">
        <v>142.35</v>
      </c>
    </row>
    <row r="1823" spans="1:17" s="4" customFormat="1" ht="12" x14ac:dyDescent="0.3">
      <c r="A1823" s="4">
        <v>1822</v>
      </c>
      <c r="B1823" s="4" t="s">
        <v>5495</v>
      </c>
      <c r="C1823" s="5">
        <v>45276</v>
      </c>
      <c r="D1823" s="5">
        <v>45279</v>
      </c>
      <c r="E1823" s="9">
        <f t="shared" si="28"/>
        <v>2023</v>
      </c>
      <c r="F1823" s="4" t="s">
        <v>25</v>
      </c>
      <c r="G1823" s="4" t="s">
        <v>5496</v>
      </c>
      <c r="H1823" s="4" t="s">
        <v>5497</v>
      </c>
      <c r="I1823" s="4" t="s">
        <v>67</v>
      </c>
      <c r="J1823" s="4" t="s">
        <v>145</v>
      </c>
      <c r="K1823" s="4" t="s">
        <v>80</v>
      </c>
      <c r="L1823" s="4" t="s">
        <v>29</v>
      </c>
      <c r="M1823" s="4" t="s">
        <v>90</v>
      </c>
      <c r="N1823" s="4">
        <v>780.28</v>
      </c>
      <c r="O1823" s="4">
        <v>4</v>
      </c>
      <c r="P1823" s="4">
        <v>0</v>
      </c>
      <c r="Q1823" s="4">
        <v>200.56</v>
      </c>
    </row>
    <row r="1824" spans="1:17" s="4" customFormat="1" ht="12" x14ac:dyDescent="0.3">
      <c r="A1824" s="4">
        <v>1823</v>
      </c>
      <c r="B1824" s="4" t="s">
        <v>5498</v>
      </c>
      <c r="C1824" s="5">
        <v>45799</v>
      </c>
      <c r="D1824" s="5">
        <v>45804</v>
      </c>
      <c r="E1824" s="9">
        <f t="shared" si="28"/>
        <v>2025</v>
      </c>
      <c r="F1824" s="4" t="s">
        <v>59</v>
      </c>
      <c r="G1824" s="4" t="s">
        <v>5499</v>
      </c>
      <c r="H1824" s="4" t="s">
        <v>5500</v>
      </c>
      <c r="I1824" s="4" t="s">
        <v>28</v>
      </c>
      <c r="J1824" s="4" t="s">
        <v>52</v>
      </c>
      <c r="K1824" s="4" t="s">
        <v>53</v>
      </c>
      <c r="L1824" s="4" t="s">
        <v>29</v>
      </c>
      <c r="M1824" s="4" t="s">
        <v>90</v>
      </c>
      <c r="N1824" s="4">
        <v>169.93</v>
      </c>
      <c r="O1824" s="4">
        <v>2</v>
      </c>
      <c r="P1824" s="4">
        <v>0.2</v>
      </c>
      <c r="Q1824" s="4">
        <v>1.56</v>
      </c>
    </row>
    <row r="1825" spans="1:17" s="4" customFormat="1" ht="12" x14ac:dyDescent="0.3">
      <c r="A1825" s="4">
        <v>1824</v>
      </c>
      <c r="B1825" s="4" t="s">
        <v>5501</v>
      </c>
      <c r="C1825" s="5">
        <v>45050</v>
      </c>
      <c r="D1825" s="5">
        <v>45056</v>
      </c>
      <c r="E1825" s="9">
        <f t="shared" si="28"/>
        <v>2023</v>
      </c>
      <c r="F1825" s="4" t="s">
        <v>39</v>
      </c>
      <c r="G1825" s="4" t="s">
        <v>5502</v>
      </c>
      <c r="H1825" s="4" t="s">
        <v>5503</v>
      </c>
      <c r="I1825" s="4" t="s">
        <v>20</v>
      </c>
      <c r="J1825" s="4" t="s">
        <v>62</v>
      </c>
      <c r="K1825" s="4" t="s">
        <v>63</v>
      </c>
      <c r="L1825" s="4" t="s">
        <v>29</v>
      </c>
      <c r="M1825" s="4" t="s">
        <v>107</v>
      </c>
      <c r="N1825" s="4">
        <v>1237.71</v>
      </c>
      <c r="O1825" s="4">
        <v>4</v>
      </c>
      <c r="P1825" s="4">
        <v>0.1</v>
      </c>
      <c r="Q1825" s="4">
        <v>315.47000000000003</v>
      </c>
    </row>
    <row r="1826" spans="1:17" s="4" customFormat="1" ht="12" x14ac:dyDescent="0.3">
      <c r="A1826" s="4">
        <v>1825</v>
      </c>
      <c r="B1826" s="4" t="s">
        <v>5504</v>
      </c>
      <c r="C1826" s="5">
        <v>44916</v>
      </c>
      <c r="D1826" s="5">
        <v>44917</v>
      </c>
      <c r="E1826" s="9">
        <f t="shared" si="28"/>
        <v>2022</v>
      </c>
      <c r="F1826" s="4" t="s">
        <v>17</v>
      </c>
      <c r="G1826" s="4" t="s">
        <v>5505</v>
      </c>
      <c r="H1826" s="4" t="s">
        <v>3142</v>
      </c>
      <c r="I1826" s="4" t="s">
        <v>67</v>
      </c>
      <c r="J1826" s="4" t="s">
        <v>62</v>
      </c>
      <c r="K1826" s="4" t="s">
        <v>63</v>
      </c>
      <c r="L1826" s="4" t="s">
        <v>36</v>
      </c>
      <c r="M1826" s="4" t="s">
        <v>118</v>
      </c>
      <c r="N1826" s="4">
        <v>1453.85</v>
      </c>
      <c r="O1826" s="4">
        <v>8</v>
      </c>
      <c r="P1826" s="4">
        <v>0</v>
      </c>
      <c r="Q1826" s="4">
        <v>182.51</v>
      </c>
    </row>
    <row r="1827" spans="1:17" s="4" customFormat="1" ht="12" x14ac:dyDescent="0.3">
      <c r="A1827" s="4">
        <v>1826</v>
      </c>
      <c r="B1827" s="4" t="s">
        <v>5506</v>
      </c>
      <c r="C1827" s="5">
        <v>45163</v>
      </c>
      <c r="D1827" s="5">
        <v>45165</v>
      </c>
      <c r="E1827" s="9">
        <f t="shared" si="28"/>
        <v>2023</v>
      </c>
      <c r="F1827" s="4" t="s">
        <v>25</v>
      </c>
      <c r="G1827" s="4" t="s">
        <v>5507</v>
      </c>
      <c r="H1827" s="4" t="s">
        <v>5508</v>
      </c>
      <c r="I1827" s="4" t="s">
        <v>20</v>
      </c>
      <c r="J1827" s="4" t="s">
        <v>106</v>
      </c>
      <c r="K1827" s="4" t="s">
        <v>106</v>
      </c>
      <c r="L1827" s="4" t="s">
        <v>29</v>
      </c>
      <c r="M1827" s="4" t="s">
        <v>30</v>
      </c>
      <c r="N1827" s="4">
        <v>828.08</v>
      </c>
      <c r="O1827" s="4">
        <v>9</v>
      </c>
      <c r="P1827" s="4">
        <v>0</v>
      </c>
      <c r="Q1827" s="4">
        <v>219.75</v>
      </c>
    </row>
    <row r="1828" spans="1:17" s="4" customFormat="1" ht="12" x14ac:dyDescent="0.3">
      <c r="A1828" s="4">
        <v>1827</v>
      </c>
      <c r="B1828" s="4" t="s">
        <v>5509</v>
      </c>
      <c r="C1828" s="5">
        <v>45101</v>
      </c>
      <c r="D1828" s="5">
        <v>45102</v>
      </c>
      <c r="E1828" s="9">
        <f t="shared" si="28"/>
        <v>2023</v>
      </c>
      <c r="F1828" s="4" t="s">
        <v>59</v>
      </c>
      <c r="G1828" s="4" t="s">
        <v>5510</v>
      </c>
      <c r="H1828" s="4" t="s">
        <v>5511</v>
      </c>
      <c r="I1828" s="4" t="s">
        <v>67</v>
      </c>
      <c r="J1828" s="4" t="s">
        <v>62</v>
      </c>
      <c r="K1828" s="4" t="s">
        <v>63</v>
      </c>
      <c r="L1828" s="4" t="s">
        <v>29</v>
      </c>
      <c r="M1828" s="4" t="s">
        <v>30</v>
      </c>
      <c r="N1828" s="4">
        <v>1478.04</v>
      </c>
      <c r="O1828" s="4">
        <v>4</v>
      </c>
      <c r="P1828" s="4">
        <v>0</v>
      </c>
      <c r="Q1828" s="4">
        <v>184.18</v>
      </c>
    </row>
    <row r="1829" spans="1:17" s="4" customFormat="1" ht="12" x14ac:dyDescent="0.3">
      <c r="A1829" s="4">
        <v>1828</v>
      </c>
      <c r="B1829" s="4" t="s">
        <v>5512</v>
      </c>
      <c r="C1829" s="5">
        <v>45005</v>
      </c>
      <c r="D1829" s="5">
        <v>45007</v>
      </c>
      <c r="E1829" s="9">
        <f t="shared" si="28"/>
        <v>2023</v>
      </c>
      <c r="F1829" s="4" t="s">
        <v>25</v>
      </c>
      <c r="G1829" s="4" t="s">
        <v>5513</v>
      </c>
      <c r="H1829" s="4" t="s">
        <v>5514</v>
      </c>
      <c r="I1829" s="4" t="s">
        <v>67</v>
      </c>
      <c r="J1829" s="4" t="s">
        <v>106</v>
      </c>
      <c r="K1829" s="4" t="s">
        <v>106</v>
      </c>
      <c r="L1829" s="4" t="s">
        <v>22</v>
      </c>
      <c r="M1829" s="4" t="s">
        <v>75</v>
      </c>
      <c r="N1829" s="4">
        <v>1329.91</v>
      </c>
      <c r="O1829" s="4">
        <v>4</v>
      </c>
      <c r="P1829" s="4">
        <v>0.15</v>
      </c>
      <c r="Q1829" s="4">
        <v>193.81</v>
      </c>
    </row>
    <row r="1830" spans="1:17" s="4" customFormat="1" ht="12" x14ac:dyDescent="0.3">
      <c r="A1830" s="4">
        <v>1829</v>
      </c>
      <c r="B1830" s="4" t="s">
        <v>5515</v>
      </c>
      <c r="C1830" s="5">
        <v>44861</v>
      </c>
      <c r="D1830" s="5">
        <v>44867</v>
      </c>
      <c r="E1830" s="9">
        <f t="shared" si="28"/>
        <v>2022</v>
      </c>
      <c r="F1830" s="4" t="s">
        <v>17</v>
      </c>
      <c r="G1830" s="4" t="s">
        <v>5516</v>
      </c>
      <c r="H1830" s="4" t="s">
        <v>5517</v>
      </c>
      <c r="I1830" s="4" t="s">
        <v>20</v>
      </c>
      <c r="J1830" s="4" t="s">
        <v>145</v>
      </c>
      <c r="K1830" s="4" t="s">
        <v>80</v>
      </c>
      <c r="L1830" s="4" t="s">
        <v>36</v>
      </c>
      <c r="M1830" s="4" t="s">
        <v>37</v>
      </c>
      <c r="N1830" s="4">
        <v>599.27</v>
      </c>
      <c r="O1830" s="4">
        <v>4</v>
      </c>
      <c r="P1830" s="4">
        <v>0.1</v>
      </c>
      <c r="Q1830" s="4">
        <v>54.99</v>
      </c>
    </row>
    <row r="1831" spans="1:17" s="4" customFormat="1" ht="12" x14ac:dyDescent="0.3">
      <c r="A1831" s="4">
        <v>1830</v>
      </c>
      <c r="B1831" s="4" t="s">
        <v>5518</v>
      </c>
      <c r="C1831" s="5">
        <v>45010</v>
      </c>
      <c r="D1831" s="5">
        <v>45011</v>
      </c>
      <c r="E1831" s="9">
        <f t="shared" si="28"/>
        <v>2023</v>
      </c>
      <c r="F1831" s="4" t="s">
        <v>17</v>
      </c>
      <c r="G1831" s="4" t="s">
        <v>5519</v>
      </c>
      <c r="H1831" s="4" t="s">
        <v>5520</v>
      </c>
      <c r="I1831" s="4" t="s">
        <v>28</v>
      </c>
      <c r="J1831" s="4" t="s">
        <v>145</v>
      </c>
      <c r="K1831" s="4" t="s">
        <v>80</v>
      </c>
      <c r="L1831" s="4" t="s">
        <v>36</v>
      </c>
      <c r="M1831" s="4" t="s">
        <v>138</v>
      </c>
      <c r="N1831" s="4">
        <v>520.55999999999995</v>
      </c>
      <c r="O1831" s="4">
        <v>1</v>
      </c>
      <c r="P1831" s="4">
        <v>0.15</v>
      </c>
      <c r="Q1831" s="4">
        <v>-6.17</v>
      </c>
    </row>
    <row r="1832" spans="1:17" s="4" customFormat="1" ht="12" x14ac:dyDescent="0.3">
      <c r="A1832" s="4">
        <v>1831</v>
      </c>
      <c r="B1832" s="4" t="s">
        <v>5521</v>
      </c>
      <c r="C1832" s="5">
        <v>45383</v>
      </c>
      <c r="D1832" s="5">
        <v>45390</v>
      </c>
      <c r="E1832" s="9">
        <f t="shared" si="28"/>
        <v>2024</v>
      </c>
      <c r="F1832" s="4" t="s">
        <v>25</v>
      </c>
      <c r="G1832" s="4" t="s">
        <v>5522</v>
      </c>
      <c r="H1832" s="4" t="s">
        <v>5523</v>
      </c>
      <c r="I1832" s="4" t="s">
        <v>20</v>
      </c>
      <c r="J1832" s="4" t="s">
        <v>145</v>
      </c>
      <c r="K1832" s="4" t="s">
        <v>80</v>
      </c>
      <c r="L1832" s="4" t="s">
        <v>29</v>
      </c>
      <c r="M1832" s="4" t="s">
        <v>90</v>
      </c>
      <c r="N1832" s="4">
        <v>573.66999999999996</v>
      </c>
      <c r="O1832" s="4">
        <v>9</v>
      </c>
      <c r="P1832" s="4">
        <v>0</v>
      </c>
      <c r="Q1832" s="4">
        <v>79.03</v>
      </c>
    </row>
    <row r="1833" spans="1:17" s="4" customFormat="1" ht="12" x14ac:dyDescent="0.3">
      <c r="A1833" s="4">
        <v>1832</v>
      </c>
      <c r="B1833" s="4" t="s">
        <v>5524</v>
      </c>
      <c r="C1833" s="5">
        <v>45325</v>
      </c>
      <c r="D1833" s="5">
        <v>45331</v>
      </c>
      <c r="E1833" s="9">
        <f t="shared" si="28"/>
        <v>2024</v>
      </c>
      <c r="F1833" s="4" t="s">
        <v>17</v>
      </c>
      <c r="G1833" s="4" t="s">
        <v>5525</v>
      </c>
      <c r="H1833" s="4" t="s">
        <v>5526</v>
      </c>
      <c r="I1833" s="4" t="s">
        <v>67</v>
      </c>
      <c r="J1833" s="4" t="s">
        <v>52</v>
      </c>
      <c r="K1833" s="4" t="s">
        <v>53</v>
      </c>
      <c r="L1833" s="4" t="s">
        <v>29</v>
      </c>
      <c r="M1833" s="4" t="s">
        <v>30</v>
      </c>
      <c r="N1833" s="4">
        <v>498.61</v>
      </c>
      <c r="O1833" s="4">
        <v>3</v>
      </c>
      <c r="P1833" s="4">
        <v>0.15</v>
      </c>
      <c r="Q1833" s="4">
        <v>-6.21</v>
      </c>
    </row>
    <row r="1834" spans="1:17" s="4" customFormat="1" ht="12" x14ac:dyDescent="0.3">
      <c r="A1834" s="4">
        <v>1833</v>
      </c>
      <c r="B1834" s="4" t="s">
        <v>5527</v>
      </c>
      <c r="C1834" s="5">
        <v>45572</v>
      </c>
      <c r="D1834" s="5">
        <v>45573</v>
      </c>
      <c r="E1834" s="9">
        <f t="shared" si="28"/>
        <v>2024</v>
      </c>
      <c r="F1834" s="4" t="s">
        <v>25</v>
      </c>
      <c r="G1834" s="4" t="s">
        <v>5528</v>
      </c>
      <c r="H1834" s="4" t="s">
        <v>5529</v>
      </c>
      <c r="I1834" s="4" t="s">
        <v>28</v>
      </c>
      <c r="J1834" s="4" t="s">
        <v>145</v>
      </c>
      <c r="K1834" s="4" t="s">
        <v>80</v>
      </c>
      <c r="L1834" s="4" t="s">
        <v>29</v>
      </c>
      <c r="M1834" s="4" t="s">
        <v>48</v>
      </c>
      <c r="N1834" s="4">
        <v>1261.52</v>
      </c>
      <c r="O1834" s="4">
        <v>6</v>
      </c>
      <c r="P1834" s="4">
        <v>0.15</v>
      </c>
      <c r="Q1834" s="4">
        <v>-10.95</v>
      </c>
    </row>
    <row r="1835" spans="1:17" s="4" customFormat="1" ht="12" x14ac:dyDescent="0.3">
      <c r="A1835" s="4">
        <v>1834</v>
      </c>
      <c r="B1835" s="4" t="s">
        <v>5530</v>
      </c>
      <c r="C1835" s="5">
        <v>45078</v>
      </c>
      <c r="D1835" s="5">
        <v>45080</v>
      </c>
      <c r="E1835" s="9">
        <f t="shared" si="28"/>
        <v>2023</v>
      </c>
      <c r="F1835" s="4" t="s">
        <v>25</v>
      </c>
      <c r="G1835" s="4" t="s">
        <v>5531</v>
      </c>
      <c r="H1835" s="4" t="s">
        <v>5532</v>
      </c>
      <c r="I1835" s="4" t="s">
        <v>67</v>
      </c>
      <c r="J1835" s="4" t="s">
        <v>111</v>
      </c>
      <c r="K1835" s="4" t="s">
        <v>111</v>
      </c>
      <c r="L1835" s="4" t="s">
        <v>22</v>
      </c>
      <c r="M1835" s="4" t="s">
        <v>75</v>
      </c>
      <c r="N1835" s="4">
        <v>367.82</v>
      </c>
      <c r="O1835" s="4">
        <v>7</v>
      </c>
      <c r="P1835" s="4">
        <v>0.1</v>
      </c>
      <c r="Q1835" s="4">
        <v>22.83</v>
      </c>
    </row>
    <row r="1836" spans="1:17" s="4" customFormat="1" ht="12" x14ac:dyDescent="0.3">
      <c r="A1836" s="4">
        <v>1835</v>
      </c>
      <c r="B1836" s="4" t="s">
        <v>5533</v>
      </c>
      <c r="C1836" s="5">
        <v>45459</v>
      </c>
      <c r="D1836" s="5">
        <v>45463</v>
      </c>
      <c r="E1836" s="9">
        <f t="shared" si="28"/>
        <v>2024</v>
      </c>
      <c r="F1836" s="4" t="s">
        <v>39</v>
      </c>
      <c r="G1836" s="4" t="s">
        <v>5534</v>
      </c>
      <c r="H1836" s="4" t="s">
        <v>5535</v>
      </c>
      <c r="I1836" s="4" t="s">
        <v>67</v>
      </c>
      <c r="J1836" s="4" t="s">
        <v>21</v>
      </c>
      <c r="K1836" s="4" t="s">
        <v>26647</v>
      </c>
      <c r="L1836" s="4" t="s">
        <v>36</v>
      </c>
      <c r="M1836" s="4" t="s">
        <v>37</v>
      </c>
      <c r="N1836" s="4">
        <v>734.36</v>
      </c>
      <c r="O1836" s="4">
        <v>10</v>
      </c>
      <c r="P1836" s="4">
        <v>0.15</v>
      </c>
      <c r="Q1836" s="4">
        <v>88.64</v>
      </c>
    </row>
    <row r="1837" spans="1:17" s="4" customFormat="1" ht="12" x14ac:dyDescent="0.3">
      <c r="A1837" s="4">
        <v>1836</v>
      </c>
      <c r="B1837" s="4" t="s">
        <v>5536</v>
      </c>
      <c r="C1837" s="5">
        <v>45288</v>
      </c>
      <c r="D1837" s="5">
        <v>45289</v>
      </c>
      <c r="E1837" s="9">
        <f t="shared" si="28"/>
        <v>2023</v>
      </c>
      <c r="F1837" s="4" t="s">
        <v>25</v>
      </c>
      <c r="G1837" s="4" t="s">
        <v>5537</v>
      </c>
      <c r="H1837" s="4" t="s">
        <v>5538</v>
      </c>
      <c r="I1837" s="4" t="s">
        <v>20</v>
      </c>
      <c r="J1837" s="4" t="s">
        <v>62</v>
      </c>
      <c r="K1837" s="4" t="s">
        <v>63</v>
      </c>
      <c r="L1837" s="4" t="s">
        <v>29</v>
      </c>
      <c r="M1837" s="4" t="s">
        <v>90</v>
      </c>
      <c r="N1837" s="4">
        <v>526.46</v>
      </c>
      <c r="O1837" s="4">
        <v>5</v>
      </c>
      <c r="P1837" s="4">
        <v>0</v>
      </c>
      <c r="Q1837" s="4">
        <v>0.3</v>
      </c>
    </row>
    <row r="1838" spans="1:17" s="4" customFormat="1" ht="12" x14ac:dyDescent="0.3">
      <c r="A1838" s="4">
        <v>1837</v>
      </c>
      <c r="B1838" s="4" t="s">
        <v>5539</v>
      </c>
      <c r="C1838" s="5">
        <v>45607</v>
      </c>
      <c r="D1838" s="5">
        <v>45613</v>
      </c>
      <c r="E1838" s="9">
        <f t="shared" si="28"/>
        <v>2024</v>
      </c>
      <c r="F1838" s="4" t="s">
        <v>17</v>
      </c>
      <c r="G1838" s="4" t="s">
        <v>5540</v>
      </c>
      <c r="H1838" s="4" t="s">
        <v>5541</v>
      </c>
      <c r="I1838" s="4" t="s">
        <v>28</v>
      </c>
      <c r="J1838" s="4" t="s">
        <v>145</v>
      </c>
      <c r="K1838" s="4" t="s">
        <v>80</v>
      </c>
      <c r="L1838" s="4" t="s">
        <v>36</v>
      </c>
      <c r="M1838" s="4" t="s">
        <v>138</v>
      </c>
      <c r="N1838" s="4">
        <v>259.04000000000002</v>
      </c>
      <c r="O1838" s="4">
        <v>10</v>
      </c>
      <c r="P1838" s="4">
        <v>0</v>
      </c>
      <c r="Q1838" s="4">
        <v>70.45</v>
      </c>
    </row>
    <row r="1839" spans="1:17" s="4" customFormat="1" ht="12" x14ac:dyDescent="0.3">
      <c r="A1839" s="4">
        <v>1838</v>
      </c>
      <c r="B1839" s="4" t="s">
        <v>5542</v>
      </c>
      <c r="C1839" s="5">
        <v>45766</v>
      </c>
      <c r="D1839" s="5">
        <v>45769</v>
      </c>
      <c r="E1839" s="9">
        <f t="shared" si="28"/>
        <v>2025</v>
      </c>
      <c r="F1839" s="4" t="s">
        <v>25</v>
      </c>
      <c r="G1839" s="4" t="s">
        <v>5543</v>
      </c>
      <c r="H1839" s="4" t="s">
        <v>5544</v>
      </c>
      <c r="I1839" s="4" t="s">
        <v>28</v>
      </c>
      <c r="J1839" s="4" t="s">
        <v>52</v>
      </c>
      <c r="K1839" s="4" t="s">
        <v>53</v>
      </c>
      <c r="L1839" s="4" t="s">
        <v>29</v>
      </c>
      <c r="M1839" s="4" t="s">
        <v>48</v>
      </c>
      <c r="N1839" s="4">
        <v>760.11</v>
      </c>
      <c r="O1839" s="4">
        <v>2</v>
      </c>
      <c r="P1839" s="4">
        <v>0.15</v>
      </c>
      <c r="Q1839" s="4">
        <v>152.91</v>
      </c>
    </row>
    <row r="1840" spans="1:17" s="4" customFormat="1" ht="12" x14ac:dyDescent="0.3">
      <c r="A1840" s="4">
        <v>1839</v>
      </c>
      <c r="B1840" s="4" t="s">
        <v>5545</v>
      </c>
      <c r="C1840" s="5">
        <v>45642</v>
      </c>
      <c r="D1840" s="5">
        <v>45649</v>
      </c>
      <c r="E1840" s="9">
        <f t="shared" si="28"/>
        <v>2024</v>
      </c>
      <c r="F1840" s="4" t="s">
        <v>59</v>
      </c>
      <c r="G1840" s="4" t="s">
        <v>5546</v>
      </c>
      <c r="H1840" s="4" t="s">
        <v>5547</v>
      </c>
      <c r="I1840" s="4" t="s">
        <v>20</v>
      </c>
      <c r="J1840" s="4" t="s">
        <v>52</v>
      </c>
      <c r="K1840" s="4" t="s">
        <v>53</v>
      </c>
      <c r="L1840" s="4" t="s">
        <v>36</v>
      </c>
      <c r="M1840" s="4" t="s">
        <v>118</v>
      </c>
      <c r="N1840" s="4">
        <v>377.8</v>
      </c>
      <c r="O1840" s="4">
        <v>8</v>
      </c>
      <c r="P1840" s="4">
        <v>0.15</v>
      </c>
      <c r="Q1840" s="4">
        <v>59.07</v>
      </c>
    </row>
    <row r="1841" spans="1:17" s="4" customFormat="1" ht="12" x14ac:dyDescent="0.3">
      <c r="A1841" s="4">
        <v>1840</v>
      </c>
      <c r="B1841" s="4" t="s">
        <v>5548</v>
      </c>
      <c r="C1841" s="5">
        <v>44570</v>
      </c>
      <c r="D1841" s="5">
        <v>44576</v>
      </c>
      <c r="E1841" s="9">
        <f t="shared" si="28"/>
        <v>2022</v>
      </c>
      <c r="F1841" s="4" t="s">
        <v>25</v>
      </c>
      <c r="G1841" s="4" t="s">
        <v>5549</v>
      </c>
      <c r="H1841" s="4" t="s">
        <v>5550</v>
      </c>
      <c r="I1841" s="4" t="s">
        <v>67</v>
      </c>
      <c r="J1841" s="4" t="s">
        <v>106</v>
      </c>
      <c r="K1841" s="4" t="s">
        <v>106</v>
      </c>
      <c r="L1841" s="4" t="s">
        <v>36</v>
      </c>
      <c r="M1841" s="4" t="s">
        <v>37</v>
      </c>
      <c r="N1841" s="4">
        <v>729.72</v>
      </c>
      <c r="O1841" s="4">
        <v>3</v>
      </c>
      <c r="P1841" s="4">
        <v>0.1</v>
      </c>
      <c r="Q1841" s="4">
        <v>115.61</v>
      </c>
    </row>
    <row r="1842" spans="1:17" s="4" customFormat="1" ht="12" x14ac:dyDescent="0.3">
      <c r="A1842" s="4">
        <v>1841</v>
      </c>
      <c r="B1842" s="4" t="s">
        <v>5551</v>
      </c>
      <c r="C1842" s="5">
        <v>45545</v>
      </c>
      <c r="D1842" s="5">
        <v>45549</v>
      </c>
      <c r="E1842" s="9">
        <f t="shared" si="28"/>
        <v>2024</v>
      </c>
      <c r="F1842" s="4" t="s">
        <v>39</v>
      </c>
      <c r="G1842" s="4" t="s">
        <v>5552</v>
      </c>
      <c r="H1842" s="4" t="s">
        <v>5553</v>
      </c>
      <c r="I1842" s="4" t="s">
        <v>28</v>
      </c>
      <c r="J1842" s="4" t="s">
        <v>42</v>
      </c>
      <c r="K1842" s="4" t="s">
        <v>43</v>
      </c>
      <c r="L1842" s="4" t="s">
        <v>29</v>
      </c>
      <c r="M1842" s="4" t="s">
        <v>30</v>
      </c>
      <c r="N1842" s="4">
        <v>348.82</v>
      </c>
      <c r="O1842" s="4">
        <v>1</v>
      </c>
      <c r="P1842" s="4">
        <v>0.2</v>
      </c>
      <c r="Q1842" s="4">
        <v>10.36</v>
      </c>
    </row>
    <row r="1843" spans="1:17" s="4" customFormat="1" ht="12" x14ac:dyDescent="0.3">
      <c r="A1843" s="4">
        <v>1842</v>
      </c>
      <c r="B1843" s="4" t="s">
        <v>5554</v>
      </c>
      <c r="C1843" s="5">
        <v>45481</v>
      </c>
      <c r="D1843" s="5">
        <v>45484</v>
      </c>
      <c r="E1843" s="9">
        <f t="shared" si="28"/>
        <v>2024</v>
      </c>
      <c r="F1843" s="4" t="s">
        <v>39</v>
      </c>
      <c r="G1843" s="4" t="s">
        <v>5555</v>
      </c>
      <c r="H1843" s="4" t="s">
        <v>5556</v>
      </c>
      <c r="I1843" s="4" t="s">
        <v>67</v>
      </c>
      <c r="J1843" s="4" t="s">
        <v>145</v>
      </c>
      <c r="K1843" s="4" t="s">
        <v>80</v>
      </c>
      <c r="L1843" s="4" t="s">
        <v>36</v>
      </c>
      <c r="M1843" s="4" t="s">
        <v>71</v>
      </c>
      <c r="N1843" s="4">
        <v>71.75</v>
      </c>
      <c r="O1843" s="4">
        <v>7</v>
      </c>
      <c r="P1843" s="4">
        <v>0.1</v>
      </c>
      <c r="Q1843" s="4">
        <v>6.58</v>
      </c>
    </row>
    <row r="1844" spans="1:17" s="4" customFormat="1" ht="12" x14ac:dyDescent="0.3">
      <c r="A1844" s="4">
        <v>1843</v>
      </c>
      <c r="B1844" s="4" t="s">
        <v>5557</v>
      </c>
      <c r="C1844" s="5">
        <v>45023</v>
      </c>
      <c r="D1844" s="5">
        <v>45024</v>
      </c>
      <c r="E1844" s="9">
        <f t="shared" si="28"/>
        <v>2023</v>
      </c>
      <c r="F1844" s="4" t="s">
        <v>59</v>
      </c>
      <c r="G1844" s="4" t="s">
        <v>5558</v>
      </c>
      <c r="H1844" s="4" t="s">
        <v>5559</v>
      </c>
      <c r="I1844" s="4" t="s">
        <v>20</v>
      </c>
      <c r="J1844" s="4" t="s">
        <v>52</v>
      </c>
      <c r="K1844" s="4" t="s">
        <v>53</v>
      </c>
      <c r="L1844" s="4" t="s">
        <v>22</v>
      </c>
      <c r="M1844" s="4" t="s">
        <v>134</v>
      </c>
      <c r="N1844" s="4">
        <v>748.08</v>
      </c>
      <c r="O1844" s="4">
        <v>10</v>
      </c>
      <c r="P1844" s="4">
        <v>0.2</v>
      </c>
      <c r="Q1844" s="4">
        <v>156.91</v>
      </c>
    </row>
    <row r="1845" spans="1:17" s="4" customFormat="1" ht="12" x14ac:dyDescent="0.3">
      <c r="A1845" s="4">
        <v>1844</v>
      </c>
      <c r="B1845" s="4" t="s">
        <v>5560</v>
      </c>
      <c r="C1845" s="5">
        <v>45516</v>
      </c>
      <c r="D1845" s="5">
        <v>45517</v>
      </c>
      <c r="E1845" s="9">
        <f t="shared" si="28"/>
        <v>2024</v>
      </c>
      <c r="F1845" s="4" t="s">
        <v>59</v>
      </c>
      <c r="G1845" s="4" t="s">
        <v>5561</v>
      </c>
      <c r="H1845" s="4" t="s">
        <v>5562</v>
      </c>
      <c r="I1845" s="4" t="s">
        <v>67</v>
      </c>
      <c r="J1845" s="4" t="s">
        <v>106</v>
      </c>
      <c r="K1845" s="4" t="s">
        <v>106</v>
      </c>
      <c r="L1845" s="4" t="s">
        <v>22</v>
      </c>
      <c r="M1845" s="4" t="s">
        <v>134</v>
      </c>
      <c r="N1845" s="4">
        <v>1255.56</v>
      </c>
      <c r="O1845" s="4">
        <v>3</v>
      </c>
      <c r="P1845" s="4">
        <v>0.1</v>
      </c>
      <c r="Q1845" s="4">
        <v>285.72000000000003</v>
      </c>
    </row>
    <row r="1846" spans="1:17" s="4" customFormat="1" ht="12" x14ac:dyDescent="0.3">
      <c r="A1846" s="4">
        <v>1845</v>
      </c>
      <c r="B1846" s="4" t="s">
        <v>5563</v>
      </c>
      <c r="C1846" s="5">
        <v>45515</v>
      </c>
      <c r="D1846" s="5">
        <v>45522</v>
      </c>
      <c r="E1846" s="9">
        <f t="shared" si="28"/>
        <v>2024</v>
      </c>
      <c r="F1846" s="4" t="s">
        <v>25</v>
      </c>
      <c r="G1846" s="4" t="s">
        <v>5564</v>
      </c>
      <c r="H1846" s="4" t="s">
        <v>5565</v>
      </c>
      <c r="I1846" s="4" t="s">
        <v>28</v>
      </c>
      <c r="J1846" s="4" t="s">
        <v>111</v>
      </c>
      <c r="K1846" s="4" t="s">
        <v>111</v>
      </c>
      <c r="L1846" s="4" t="s">
        <v>29</v>
      </c>
      <c r="M1846" s="4" t="s">
        <v>48</v>
      </c>
      <c r="N1846" s="4">
        <v>708.35</v>
      </c>
      <c r="O1846" s="4">
        <v>9</v>
      </c>
      <c r="P1846" s="4">
        <v>0</v>
      </c>
      <c r="Q1846" s="4">
        <v>41.82</v>
      </c>
    </row>
    <row r="1847" spans="1:17" s="4" customFormat="1" ht="12" x14ac:dyDescent="0.3">
      <c r="A1847" s="4">
        <v>1846</v>
      </c>
      <c r="B1847" s="4" t="s">
        <v>5566</v>
      </c>
      <c r="C1847" s="5">
        <v>45556</v>
      </c>
      <c r="D1847" s="5">
        <v>45558</v>
      </c>
      <c r="E1847" s="9">
        <f t="shared" si="28"/>
        <v>2024</v>
      </c>
      <c r="F1847" s="4" t="s">
        <v>39</v>
      </c>
      <c r="G1847" s="4" t="s">
        <v>5567</v>
      </c>
      <c r="H1847" s="4" t="s">
        <v>5568</v>
      </c>
      <c r="I1847" s="4" t="s">
        <v>20</v>
      </c>
      <c r="J1847" s="4" t="s">
        <v>21</v>
      </c>
      <c r="K1847" s="4" t="s">
        <v>26647</v>
      </c>
      <c r="L1847" s="4" t="s">
        <v>22</v>
      </c>
      <c r="M1847" s="4" t="s">
        <v>134</v>
      </c>
      <c r="N1847" s="4">
        <v>617.54</v>
      </c>
      <c r="O1847" s="4">
        <v>8</v>
      </c>
      <c r="P1847" s="4">
        <v>0</v>
      </c>
      <c r="Q1847" s="4">
        <v>43.43</v>
      </c>
    </row>
    <row r="1848" spans="1:17" s="4" customFormat="1" ht="12" x14ac:dyDescent="0.3">
      <c r="A1848" s="4">
        <v>1847</v>
      </c>
      <c r="B1848" s="4" t="s">
        <v>5569</v>
      </c>
      <c r="C1848" s="5">
        <v>45127</v>
      </c>
      <c r="D1848" s="5">
        <v>45133</v>
      </c>
      <c r="E1848" s="9">
        <f t="shared" si="28"/>
        <v>2023</v>
      </c>
      <c r="F1848" s="4" t="s">
        <v>59</v>
      </c>
      <c r="G1848" s="4" t="s">
        <v>5570</v>
      </c>
      <c r="H1848" s="4" t="s">
        <v>5571</v>
      </c>
      <c r="I1848" s="4" t="s">
        <v>67</v>
      </c>
      <c r="J1848" s="4" t="s">
        <v>34</v>
      </c>
      <c r="K1848" s="4" t="s">
        <v>35</v>
      </c>
      <c r="L1848" s="4" t="s">
        <v>29</v>
      </c>
      <c r="M1848" s="4" t="s">
        <v>107</v>
      </c>
      <c r="N1848" s="4">
        <v>1131.4000000000001</v>
      </c>
      <c r="O1848" s="4">
        <v>6</v>
      </c>
      <c r="P1848" s="4">
        <v>0.15</v>
      </c>
      <c r="Q1848" s="4">
        <v>46.71</v>
      </c>
    </row>
    <row r="1849" spans="1:17" s="4" customFormat="1" ht="12" x14ac:dyDescent="0.3">
      <c r="A1849" s="4">
        <v>1848</v>
      </c>
      <c r="B1849" s="4" t="s">
        <v>5572</v>
      </c>
      <c r="C1849" s="5">
        <v>44892</v>
      </c>
      <c r="D1849" s="5">
        <v>44895</v>
      </c>
      <c r="E1849" s="9">
        <f t="shared" si="28"/>
        <v>2022</v>
      </c>
      <c r="F1849" s="4" t="s">
        <v>17</v>
      </c>
      <c r="G1849" s="4" t="s">
        <v>5573</v>
      </c>
      <c r="H1849" s="4" t="s">
        <v>5574</v>
      </c>
      <c r="I1849" s="4" t="s">
        <v>20</v>
      </c>
      <c r="J1849" s="4" t="s">
        <v>62</v>
      </c>
      <c r="K1849" s="4" t="s">
        <v>63</v>
      </c>
      <c r="L1849" s="4" t="s">
        <v>22</v>
      </c>
      <c r="M1849" s="4" t="s">
        <v>134</v>
      </c>
      <c r="N1849" s="4">
        <v>1037.78</v>
      </c>
      <c r="O1849" s="4">
        <v>1</v>
      </c>
      <c r="P1849" s="4">
        <v>0.15</v>
      </c>
      <c r="Q1849" s="4">
        <v>20.12</v>
      </c>
    </row>
    <row r="1850" spans="1:17" s="4" customFormat="1" ht="12" x14ac:dyDescent="0.3">
      <c r="A1850" s="4">
        <v>1849</v>
      </c>
      <c r="B1850" s="4" t="s">
        <v>5575</v>
      </c>
      <c r="C1850" s="5">
        <v>45609</v>
      </c>
      <c r="D1850" s="5">
        <v>45616</v>
      </c>
      <c r="E1850" s="9">
        <f t="shared" si="28"/>
        <v>2024</v>
      </c>
      <c r="F1850" s="4" t="s">
        <v>39</v>
      </c>
      <c r="G1850" s="4" t="s">
        <v>5576</v>
      </c>
      <c r="H1850" s="4" t="s">
        <v>5577</v>
      </c>
      <c r="I1850" s="4" t="s">
        <v>67</v>
      </c>
      <c r="J1850" s="4" t="s">
        <v>21</v>
      </c>
      <c r="K1850" s="4" t="s">
        <v>26647</v>
      </c>
      <c r="L1850" s="4" t="s">
        <v>36</v>
      </c>
      <c r="M1850" s="4" t="s">
        <v>37</v>
      </c>
      <c r="N1850" s="4">
        <v>663.08</v>
      </c>
      <c r="O1850" s="4">
        <v>8</v>
      </c>
      <c r="P1850" s="4">
        <v>0</v>
      </c>
      <c r="Q1850" s="4">
        <v>17.22</v>
      </c>
    </row>
    <row r="1851" spans="1:17" s="4" customFormat="1" ht="12" x14ac:dyDescent="0.3">
      <c r="A1851" s="4">
        <v>1850</v>
      </c>
      <c r="B1851" s="4" t="s">
        <v>5578</v>
      </c>
      <c r="C1851" s="5">
        <v>45259</v>
      </c>
      <c r="D1851" s="5">
        <v>45263</v>
      </c>
      <c r="E1851" s="9">
        <f t="shared" si="28"/>
        <v>2023</v>
      </c>
      <c r="F1851" s="4" t="s">
        <v>25</v>
      </c>
      <c r="G1851" s="4" t="s">
        <v>5579</v>
      </c>
      <c r="H1851" s="4" t="s">
        <v>5580</v>
      </c>
      <c r="I1851" s="4" t="s">
        <v>67</v>
      </c>
      <c r="J1851" s="4" t="s">
        <v>62</v>
      </c>
      <c r="K1851" s="4" t="s">
        <v>63</v>
      </c>
      <c r="L1851" s="4" t="s">
        <v>29</v>
      </c>
      <c r="M1851" s="4" t="s">
        <v>48</v>
      </c>
      <c r="N1851" s="4">
        <v>273.14999999999998</v>
      </c>
      <c r="O1851" s="4">
        <v>3</v>
      </c>
      <c r="P1851" s="4">
        <v>0.2</v>
      </c>
      <c r="Q1851" s="4">
        <v>25.13</v>
      </c>
    </row>
    <row r="1852" spans="1:17" s="4" customFormat="1" ht="12" x14ac:dyDescent="0.3">
      <c r="A1852" s="4">
        <v>1851</v>
      </c>
      <c r="B1852" s="4" t="s">
        <v>5581</v>
      </c>
      <c r="C1852" s="5">
        <v>44473</v>
      </c>
      <c r="D1852" s="5">
        <v>44475</v>
      </c>
      <c r="E1852" s="9">
        <f t="shared" si="28"/>
        <v>2021</v>
      </c>
      <c r="F1852" s="4" t="s">
        <v>39</v>
      </c>
      <c r="G1852" s="4" t="s">
        <v>5582</v>
      </c>
      <c r="H1852" s="4" t="s">
        <v>5583</v>
      </c>
      <c r="I1852" s="4" t="s">
        <v>20</v>
      </c>
      <c r="J1852" s="4" t="s">
        <v>111</v>
      </c>
      <c r="K1852" s="4" t="s">
        <v>111</v>
      </c>
      <c r="L1852" s="4" t="s">
        <v>22</v>
      </c>
      <c r="M1852" s="4" t="s">
        <v>23</v>
      </c>
      <c r="N1852" s="4">
        <v>402.13</v>
      </c>
      <c r="O1852" s="4">
        <v>10</v>
      </c>
      <c r="P1852" s="4">
        <v>0.1</v>
      </c>
      <c r="Q1852" s="4">
        <v>43.94</v>
      </c>
    </row>
    <row r="1853" spans="1:17" s="4" customFormat="1" ht="12" x14ac:dyDescent="0.3">
      <c r="A1853" s="4">
        <v>1852</v>
      </c>
      <c r="B1853" s="4" t="s">
        <v>5584</v>
      </c>
      <c r="C1853" s="5">
        <v>44836</v>
      </c>
      <c r="D1853" s="5">
        <v>44839</v>
      </c>
      <c r="E1853" s="9">
        <f t="shared" si="28"/>
        <v>2022</v>
      </c>
      <c r="F1853" s="4" t="s">
        <v>17</v>
      </c>
      <c r="G1853" s="4" t="s">
        <v>5585</v>
      </c>
      <c r="H1853" s="4" t="s">
        <v>5586</v>
      </c>
      <c r="I1853" s="4" t="s">
        <v>20</v>
      </c>
      <c r="J1853" s="4" t="s">
        <v>21</v>
      </c>
      <c r="K1853" s="4" t="s">
        <v>26647</v>
      </c>
      <c r="L1853" s="4" t="s">
        <v>29</v>
      </c>
      <c r="M1853" s="4" t="s">
        <v>30</v>
      </c>
      <c r="N1853" s="4">
        <v>1011.82</v>
      </c>
      <c r="O1853" s="4">
        <v>4</v>
      </c>
      <c r="P1853" s="4">
        <v>0.1</v>
      </c>
      <c r="Q1853" s="4">
        <v>105.85</v>
      </c>
    </row>
    <row r="1854" spans="1:17" s="4" customFormat="1" ht="12" x14ac:dyDescent="0.3">
      <c r="A1854" s="4">
        <v>1853</v>
      </c>
      <c r="B1854" s="4" t="s">
        <v>5587</v>
      </c>
      <c r="C1854" s="5">
        <v>45753</v>
      </c>
      <c r="D1854" s="5">
        <v>45755</v>
      </c>
      <c r="E1854" s="9">
        <f t="shared" si="28"/>
        <v>2025</v>
      </c>
      <c r="F1854" s="4" t="s">
        <v>17</v>
      </c>
      <c r="G1854" s="4" t="s">
        <v>5588</v>
      </c>
      <c r="H1854" s="4" t="s">
        <v>5589</v>
      </c>
      <c r="I1854" s="4" t="s">
        <v>20</v>
      </c>
      <c r="J1854" s="4" t="s">
        <v>111</v>
      </c>
      <c r="K1854" s="4" t="s">
        <v>111</v>
      </c>
      <c r="L1854" s="4" t="s">
        <v>36</v>
      </c>
      <c r="M1854" s="4" t="s">
        <v>138</v>
      </c>
      <c r="N1854" s="4">
        <v>434.25</v>
      </c>
      <c r="O1854" s="4">
        <v>5</v>
      </c>
      <c r="P1854" s="4">
        <v>0.1</v>
      </c>
      <c r="Q1854" s="4">
        <v>52.53</v>
      </c>
    </row>
    <row r="1855" spans="1:17" s="4" customFormat="1" ht="12" x14ac:dyDescent="0.3">
      <c r="A1855" s="4">
        <v>1854</v>
      </c>
      <c r="B1855" s="4" t="s">
        <v>5590</v>
      </c>
      <c r="C1855" s="5">
        <v>45557</v>
      </c>
      <c r="D1855" s="5">
        <v>45558</v>
      </c>
      <c r="E1855" s="9">
        <f t="shared" si="28"/>
        <v>2024</v>
      </c>
      <c r="F1855" s="4" t="s">
        <v>59</v>
      </c>
      <c r="G1855" s="4" t="s">
        <v>5591</v>
      </c>
      <c r="H1855" s="4" t="s">
        <v>2069</v>
      </c>
      <c r="I1855" s="4" t="s">
        <v>20</v>
      </c>
      <c r="J1855" s="4" t="s">
        <v>145</v>
      </c>
      <c r="K1855" s="4" t="s">
        <v>80</v>
      </c>
      <c r="L1855" s="4" t="s">
        <v>36</v>
      </c>
      <c r="M1855" s="4" t="s">
        <v>71</v>
      </c>
      <c r="N1855" s="4">
        <v>1103.1500000000001</v>
      </c>
      <c r="O1855" s="4">
        <v>5</v>
      </c>
      <c r="P1855" s="4">
        <v>0.1</v>
      </c>
      <c r="Q1855" s="4">
        <v>-4.93</v>
      </c>
    </row>
    <row r="1856" spans="1:17" s="4" customFormat="1" ht="12" x14ac:dyDescent="0.3">
      <c r="A1856" s="4">
        <v>1855</v>
      </c>
      <c r="B1856" s="4" t="s">
        <v>5592</v>
      </c>
      <c r="C1856" s="5">
        <v>45462</v>
      </c>
      <c r="D1856" s="5">
        <v>45469</v>
      </c>
      <c r="E1856" s="9">
        <f t="shared" si="28"/>
        <v>2024</v>
      </c>
      <c r="F1856" s="4" t="s">
        <v>59</v>
      </c>
      <c r="G1856" s="4" t="s">
        <v>5593</v>
      </c>
      <c r="H1856" s="4" t="s">
        <v>5594</v>
      </c>
      <c r="I1856" s="4" t="s">
        <v>20</v>
      </c>
      <c r="J1856" s="4" t="s">
        <v>47</v>
      </c>
      <c r="K1856" s="4" t="s">
        <v>47</v>
      </c>
      <c r="L1856" s="4" t="s">
        <v>36</v>
      </c>
      <c r="M1856" s="4" t="s">
        <v>138</v>
      </c>
      <c r="N1856" s="4">
        <v>361.46</v>
      </c>
      <c r="O1856" s="4">
        <v>2</v>
      </c>
      <c r="P1856" s="4">
        <v>0.1</v>
      </c>
      <c r="Q1856" s="4">
        <v>64.790000000000006</v>
      </c>
    </row>
    <row r="1857" spans="1:17" s="4" customFormat="1" ht="12" x14ac:dyDescent="0.3">
      <c r="A1857" s="4">
        <v>1856</v>
      </c>
      <c r="B1857" s="4" t="s">
        <v>5595</v>
      </c>
      <c r="C1857" s="5">
        <v>44775</v>
      </c>
      <c r="D1857" s="5">
        <v>44781</v>
      </c>
      <c r="E1857" s="9">
        <f t="shared" si="28"/>
        <v>2022</v>
      </c>
      <c r="F1857" s="4" t="s">
        <v>59</v>
      </c>
      <c r="G1857" s="4" t="s">
        <v>5596</v>
      </c>
      <c r="H1857" s="4" t="s">
        <v>5597</v>
      </c>
      <c r="I1857" s="4" t="s">
        <v>28</v>
      </c>
      <c r="J1857" s="4" t="s">
        <v>21</v>
      </c>
      <c r="K1857" s="4" t="s">
        <v>26647</v>
      </c>
      <c r="L1857" s="4" t="s">
        <v>36</v>
      </c>
      <c r="M1857" s="4" t="s">
        <v>118</v>
      </c>
      <c r="N1857" s="4">
        <v>235.5</v>
      </c>
      <c r="O1857" s="4">
        <v>2</v>
      </c>
      <c r="P1857" s="4">
        <v>0</v>
      </c>
      <c r="Q1857" s="4">
        <v>55.02</v>
      </c>
    </row>
    <row r="1858" spans="1:17" s="4" customFormat="1" ht="12" x14ac:dyDescent="0.3">
      <c r="A1858" s="4">
        <v>1857</v>
      </c>
      <c r="B1858" s="4" t="s">
        <v>5598</v>
      </c>
      <c r="C1858" s="5">
        <v>45272</v>
      </c>
      <c r="D1858" s="5">
        <v>45277</v>
      </c>
      <c r="E1858" s="9">
        <f t="shared" ref="E1858:E1921" si="29">YEAR(D1858)</f>
        <v>2023</v>
      </c>
      <c r="F1858" s="4" t="s">
        <v>59</v>
      </c>
      <c r="G1858" s="4" t="s">
        <v>5599</v>
      </c>
      <c r="H1858" s="4" t="s">
        <v>5600</v>
      </c>
      <c r="I1858" s="4" t="s">
        <v>20</v>
      </c>
      <c r="J1858" s="4" t="s">
        <v>21</v>
      </c>
      <c r="K1858" s="4" t="s">
        <v>26647</v>
      </c>
      <c r="L1858" s="4" t="s">
        <v>22</v>
      </c>
      <c r="M1858" s="4" t="s">
        <v>23</v>
      </c>
      <c r="N1858" s="4">
        <v>1026.18</v>
      </c>
      <c r="O1858" s="4">
        <v>2</v>
      </c>
      <c r="P1858" s="4">
        <v>0</v>
      </c>
      <c r="Q1858" s="4">
        <v>139.97999999999999</v>
      </c>
    </row>
    <row r="1859" spans="1:17" s="4" customFormat="1" ht="12" x14ac:dyDescent="0.3">
      <c r="A1859" s="4">
        <v>1858</v>
      </c>
      <c r="B1859" s="4" t="s">
        <v>5601</v>
      </c>
      <c r="C1859" s="5">
        <v>45410</v>
      </c>
      <c r="D1859" s="5">
        <v>45415</v>
      </c>
      <c r="E1859" s="9">
        <f t="shared" si="29"/>
        <v>2024</v>
      </c>
      <c r="F1859" s="4" t="s">
        <v>39</v>
      </c>
      <c r="G1859" s="4" t="s">
        <v>5602</v>
      </c>
      <c r="H1859" s="4" t="s">
        <v>5603</v>
      </c>
      <c r="I1859" s="4" t="s">
        <v>28</v>
      </c>
      <c r="J1859" s="4" t="s">
        <v>106</v>
      </c>
      <c r="K1859" s="4" t="s">
        <v>106</v>
      </c>
      <c r="L1859" s="4" t="s">
        <v>29</v>
      </c>
      <c r="M1859" s="4" t="s">
        <v>107</v>
      </c>
      <c r="N1859" s="4">
        <v>1088.93</v>
      </c>
      <c r="O1859" s="4">
        <v>3</v>
      </c>
      <c r="P1859" s="4">
        <v>0.1</v>
      </c>
      <c r="Q1859" s="4">
        <v>33.54</v>
      </c>
    </row>
    <row r="1860" spans="1:17" s="4" customFormat="1" ht="12" x14ac:dyDescent="0.3">
      <c r="A1860" s="4">
        <v>1859</v>
      </c>
      <c r="B1860" s="4" t="s">
        <v>5604</v>
      </c>
      <c r="C1860" s="5">
        <v>45297</v>
      </c>
      <c r="D1860" s="5">
        <v>45302</v>
      </c>
      <c r="E1860" s="9">
        <f t="shared" si="29"/>
        <v>2024</v>
      </c>
      <c r="F1860" s="4" t="s">
        <v>59</v>
      </c>
      <c r="G1860" s="4" t="s">
        <v>5605</v>
      </c>
      <c r="H1860" s="4" t="s">
        <v>5606</v>
      </c>
      <c r="I1860" s="4" t="s">
        <v>67</v>
      </c>
      <c r="J1860" s="4" t="s">
        <v>34</v>
      </c>
      <c r="K1860" s="4" t="s">
        <v>35</v>
      </c>
      <c r="L1860" s="4" t="s">
        <v>36</v>
      </c>
      <c r="M1860" s="4" t="s">
        <v>37</v>
      </c>
      <c r="N1860" s="4">
        <v>424.81</v>
      </c>
      <c r="O1860" s="4">
        <v>5</v>
      </c>
      <c r="P1860" s="4">
        <v>0.15</v>
      </c>
      <c r="Q1860" s="4">
        <v>46.87</v>
      </c>
    </row>
    <row r="1861" spans="1:17" s="4" customFormat="1" ht="12" x14ac:dyDescent="0.3">
      <c r="A1861" s="4">
        <v>1860</v>
      </c>
      <c r="B1861" s="4" t="s">
        <v>5607</v>
      </c>
      <c r="C1861" s="5">
        <v>45610</v>
      </c>
      <c r="D1861" s="5">
        <v>45613</v>
      </c>
      <c r="E1861" s="9">
        <f t="shared" si="29"/>
        <v>2024</v>
      </c>
      <c r="F1861" s="4" t="s">
        <v>39</v>
      </c>
      <c r="G1861" s="4" t="s">
        <v>5608</v>
      </c>
      <c r="H1861" s="4" t="s">
        <v>5609</v>
      </c>
      <c r="I1861" s="4" t="s">
        <v>28</v>
      </c>
      <c r="J1861" s="4" t="s">
        <v>106</v>
      </c>
      <c r="K1861" s="4" t="s">
        <v>106</v>
      </c>
      <c r="L1861" s="4" t="s">
        <v>22</v>
      </c>
      <c r="M1861" s="4" t="s">
        <v>134</v>
      </c>
      <c r="N1861" s="4">
        <v>38.47</v>
      </c>
      <c r="O1861" s="4">
        <v>4</v>
      </c>
      <c r="P1861" s="4">
        <v>0.2</v>
      </c>
      <c r="Q1861" s="4">
        <v>6.52</v>
      </c>
    </row>
    <row r="1862" spans="1:17" s="4" customFormat="1" ht="12" x14ac:dyDescent="0.3">
      <c r="A1862" s="4">
        <v>1861</v>
      </c>
      <c r="B1862" s="4" t="s">
        <v>5610</v>
      </c>
      <c r="C1862" s="5">
        <v>44424</v>
      </c>
      <c r="D1862" s="5">
        <v>44430</v>
      </c>
      <c r="E1862" s="9">
        <f t="shared" si="29"/>
        <v>2021</v>
      </c>
      <c r="F1862" s="4" t="s">
        <v>17</v>
      </c>
      <c r="G1862" s="4" t="s">
        <v>522</v>
      </c>
      <c r="H1862" s="4" t="s">
        <v>5611</v>
      </c>
      <c r="I1862" s="4" t="s">
        <v>67</v>
      </c>
      <c r="J1862" s="4" t="s">
        <v>79</v>
      </c>
      <c r="K1862" s="4" t="s">
        <v>80</v>
      </c>
      <c r="L1862" s="4" t="s">
        <v>36</v>
      </c>
      <c r="M1862" s="4" t="s">
        <v>118</v>
      </c>
      <c r="N1862" s="4">
        <v>750.92</v>
      </c>
      <c r="O1862" s="4">
        <v>10</v>
      </c>
      <c r="P1862" s="4">
        <v>0.1</v>
      </c>
      <c r="Q1862" s="4">
        <v>48.02</v>
      </c>
    </row>
    <row r="1863" spans="1:17" s="4" customFormat="1" ht="12" x14ac:dyDescent="0.3">
      <c r="A1863" s="4">
        <v>1862</v>
      </c>
      <c r="B1863" s="4" t="s">
        <v>5612</v>
      </c>
      <c r="C1863" s="5">
        <v>45395</v>
      </c>
      <c r="D1863" s="5">
        <v>45400</v>
      </c>
      <c r="E1863" s="9">
        <f t="shared" si="29"/>
        <v>2024</v>
      </c>
      <c r="F1863" s="4" t="s">
        <v>59</v>
      </c>
      <c r="G1863" s="4" t="s">
        <v>5613</v>
      </c>
      <c r="H1863" s="4" t="s">
        <v>5614</v>
      </c>
      <c r="I1863" s="4" t="s">
        <v>20</v>
      </c>
      <c r="J1863" s="4" t="s">
        <v>106</v>
      </c>
      <c r="K1863" s="4" t="s">
        <v>106</v>
      </c>
      <c r="L1863" s="4" t="s">
        <v>22</v>
      </c>
      <c r="M1863" s="4" t="s">
        <v>75</v>
      </c>
      <c r="N1863" s="4">
        <v>1307.48</v>
      </c>
      <c r="O1863" s="4">
        <v>9</v>
      </c>
      <c r="P1863" s="4">
        <v>0.2</v>
      </c>
      <c r="Q1863" s="4">
        <v>10.9</v>
      </c>
    </row>
    <row r="1864" spans="1:17" s="4" customFormat="1" ht="12" x14ac:dyDescent="0.3">
      <c r="A1864" s="4">
        <v>1863</v>
      </c>
      <c r="B1864" s="4" t="s">
        <v>5615</v>
      </c>
      <c r="C1864" s="5">
        <v>44464</v>
      </c>
      <c r="D1864" s="5">
        <v>44465</v>
      </c>
      <c r="E1864" s="9">
        <f t="shared" si="29"/>
        <v>2021</v>
      </c>
      <c r="F1864" s="4" t="s">
        <v>25</v>
      </c>
      <c r="G1864" s="4" t="s">
        <v>5616</v>
      </c>
      <c r="H1864" s="4" t="s">
        <v>5617</v>
      </c>
      <c r="I1864" s="4" t="s">
        <v>28</v>
      </c>
      <c r="J1864" s="4" t="s">
        <v>106</v>
      </c>
      <c r="K1864" s="4" t="s">
        <v>106</v>
      </c>
      <c r="L1864" s="4" t="s">
        <v>36</v>
      </c>
      <c r="M1864" s="4" t="s">
        <v>71</v>
      </c>
      <c r="N1864" s="4">
        <v>316.12</v>
      </c>
      <c r="O1864" s="4">
        <v>6</v>
      </c>
      <c r="P1864" s="4">
        <v>0</v>
      </c>
      <c r="Q1864" s="4">
        <v>0.51</v>
      </c>
    </row>
    <row r="1865" spans="1:17" s="4" customFormat="1" ht="12" x14ac:dyDescent="0.3">
      <c r="A1865" s="4">
        <v>1864</v>
      </c>
      <c r="B1865" s="4" t="s">
        <v>5618</v>
      </c>
      <c r="C1865" s="5">
        <v>45583</v>
      </c>
      <c r="D1865" s="5">
        <v>45584</v>
      </c>
      <c r="E1865" s="9">
        <f t="shared" si="29"/>
        <v>2024</v>
      </c>
      <c r="F1865" s="4" t="s">
        <v>59</v>
      </c>
      <c r="G1865" s="4" t="s">
        <v>5619</v>
      </c>
      <c r="H1865" s="4" t="s">
        <v>5620</v>
      </c>
      <c r="I1865" s="4" t="s">
        <v>28</v>
      </c>
      <c r="J1865" s="4" t="s">
        <v>145</v>
      </c>
      <c r="K1865" s="4" t="s">
        <v>80</v>
      </c>
      <c r="L1865" s="4" t="s">
        <v>29</v>
      </c>
      <c r="M1865" s="4" t="s">
        <v>48</v>
      </c>
      <c r="N1865" s="4">
        <v>850.34</v>
      </c>
      <c r="O1865" s="4">
        <v>9</v>
      </c>
      <c r="P1865" s="4">
        <v>0.1</v>
      </c>
      <c r="Q1865" s="4">
        <v>215.79</v>
      </c>
    </row>
    <row r="1866" spans="1:17" s="4" customFormat="1" ht="12" x14ac:dyDescent="0.3">
      <c r="A1866" s="4">
        <v>1865</v>
      </c>
      <c r="B1866" s="4" t="s">
        <v>5621</v>
      </c>
      <c r="C1866" s="5">
        <v>45439</v>
      </c>
      <c r="D1866" s="5">
        <v>45443</v>
      </c>
      <c r="E1866" s="9">
        <f t="shared" si="29"/>
        <v>2024</v>
      </c>
      <c r="F1866" s="4" t="s">
        <v>39</v>
      </c>
      <c r="G1866" s="4" t="s">
        <v>5622</v>
      </c>
      <c r="H1866" s="4" t="s">
        <v>5623</v>
      </c>
      <c r="I1866" s="4" t="s">
        <v>20</v>
      </c>
      <c r="J1866" s="4" t="s">
        <v>145</v>
      </c>
      <c r="K1866" s="4" t="s">
        <v>80</v>
      </c>
      <c r="L1866" s="4" t="s">
        <v>22</v>
      </c>
      <c r="M1866" s="4" t="s">
        <v>23</v>
      </c>
      <c r="N1866" s="4">
        <v>938.32</v>
      </c>
      <c r="O1866" s="4">
        <v>1</v>
      </c>
      <c r="P1866" s="4">
        <v>0</v>
      </c>
      <c r="Q1866" s="4">
        <v>257.85000000000002</v>
      </c>
    </row>
    <row r="1867" spans="1:17" s="4" customFormat="1" ht="12" x14ac:dyDescent="0.3">
      <c r="A1867" s="4">
        <v>1866</v>
      </c>
      <c r="B1867" s="4" t="s">
        <v>5624</v>
      </c>
      <c r="C1867" s="5">
        <v>45799</v>
      </c>
      <c r="D1867" s="5">
        <v>45804</v>
      </c>
      <c r="E1867" s="9">
        <f t="shared" si="29"/>
        <v>2025</v>
      </c>
      <c r="F1867" s="4" t="s">
        <v>25</v>
      </c>
      <c r="G1867" s="4" t="s">
        <v>5625</v>
      </c>
      <c r="H1867" s="4" t="s">
        <v>5626</v>
      </c>
      <c r="I1867" s="4" t="s">
        <v>28</v>
      </c>
      <c r="J1867" s="4" t="s">
        <v>145</v>
      </c>
      <c r="K1867" s="4" t="s">
        <v>80</v>
      </c>
      <c r="L1867" s="4" t="s">
        <v>29</v>
      </c>
      <c r="M1867" s="4" t="s">
        <v>90</v>
      </c>
      <c r="N1867" s="4">
        <v>138.80000000000001</v>
      </c>
      <c r="O1867" s="4">
        <v>8</v>
      </c>
      <c r="P1867" s="4">
        <v>0</v>
      </c>
      <c r="Q1867" s="4">
        <v>29.21</v>
      </c>
    </row>
    <row r="1868" spans="1:17" s="4" customFormat="1" ht="12" x14ac:dyDescent="0.3">
      <c r="A1868" s="4">
        <v>1867</v>
      </c>
      <c r="B1868" s="4" t="s">
        <v>5627</v>
      </c>
      <c r="C1868" s="5">
        <v>44441</v>
      </c>
      <c r="D1868" s="5">
        <v>44444</v>
      </c>
      <c r="E1868" s="9">
        <f t="shared" si="29"/>
        <v>2021</v>
      </c>
      <c r="F1868" s="4" t="s">
        <v>25</v>
      </c>
      <c r="G1868" s="4" t="s">
        <v>5628</v>
      </c>
      <c r="H1868" s="4" t="s">
        <v>5629</v>
      </c>
      <c r="I1868" s="4" t="s">
        <v>67</v>
      </c>
      <c r="J1868" s="4" t="s">
        <v>52</v>
      </c>
      <c r="K1868" s="4" t="s">
        <v>53</v>
      </c>
      <c r="L1868" s="4" t="s">
        <v>36</v>
      </c>
      <c r="M1868" s="4" t="s">
        <v>118</v>
      </c>
      <c r="N1868" s="4">
        <v>353.88</v>
      </c>
      <c r="O1868" s="4">
        <v>6</v>
      </c>
      <c r="P1868" s="4">
        <v>0.2</v>
      </c>
      <c r="Q1868" s="4">
        <v>56.59</v>
      </c>
    </row>
    <row r="1869" spans="1:17" s="4" customFormat="1" ht="12" x14ac:dyDescent="0.3">
      <c r="A1869" s="4">
        <v>1868</v>
      </c>
      <c r="B1869" s="4" t="s">
        <v>5630</v>
      </c>
      <c r="C1869" s="5">
        <v>45586</v>
      </c>
      <c r="D1869" s="5">
        <v>45589</v>
      </c>
      <c r="E1869" s="9">
        <f t="shared" si="29"/>
        <v>2024</v>
      </c>
      <c r="F1869" s="4" t="s">
        <v>25</v>
      </c>
      <c r="G1869" s="4" t="s">
        <v>5631</v>
      </c>
      <c r="H1869" s="4" t="s">
        <v>5632</v>
      </c>
      <c r="I1869" s="4" t="s">
        <v>67</v>
      </c>
      <c r="J1869" s="4" t="s">
        <v>34</v>
      </c>
      <c r="K1869" s="4" t="s">
        <v>35</v>
      </c>
      <c r="L1869" s="4" t="s">
        <v>22</v>
      </c>
      <c r="M1869" s="4" t="s">
        <v>134</v>
      </c>
      <c r="N1869" s="4">
        <v>1027.97</v>
      </c>
      <c r="O1869" s="4">
        <v>8</v>
      </c>
      <c r="P1869" s="4">
        <v>0.15</v>
      </c>
      <c r="Q1869" s="4">
        <v>53.27</v>
      </c>
    </row>
    <row r="1870" spans="1:17" s="4" customFormat="1" ht="12" x14ac:dyDescent="0.3">
      <c r="A1870" s="4">
        <v>1869</v>
      </c>
      <c r="B1870" s="4" t="s">
        <v>5633</v>
      </c>
      <c r="C1870" s="5">
        <v>45483</v>
      </c>
      <c r="D1870" s="5">
        <v>45487</v>
      </c>
      <c r="E1870" s="9">
        <f t="shared" si="29"/>
        <v>2024</v>
      </c>
      <c r="F1870" s="4" t="s">
        <v>39</v>
      </c>
      <c r="G1870" s="4" t="s">
        <v>5634</v>
      </c>
      <c r="H1870" s="4" t="s">
        <v>5635</v>
      </c>
      <c r="I1870" s="4" t="s">
        <v>67</v>
      </c>
      <c r="J1870" s="4" t="s">
        <v>79</v>
      </c>
      <c r="K1870" s="4" t="s">
        <v>80</v>
      </c>
      <c r="L1870" s="4" t="s">
        <v>29</v>
      </c>
      <c r="M1870" s="4" t="s">
        <v>90</v>
      </c>
      <c r="N1870" s="4">
        <v>1009.14</v>
      </c>
      <c r="O1870" s="4">
        <v>10</v>
      </c>
      <c r="P1870" s="4">
        <v>0.15</v>
      </c>
      <c r="Q1870" s="4">
        <v>167.83</v>
      </c>
    </row>
    <row r="1871" spans="1:17" s="4" customFormat="1" ht="12" x14ac:dyDescent="0.3">
      <c r="A1871" s="4">
        <v>1870</v>
      </c>
      <c r="B1871" s="4" t="s">
        <v>5636</v>
      </c>
      <c r="C1871" s="5">
        <v>45785</v>
      </c>
      <c r="D1871" s="5">
        <v>45789</v>
      </c>
      <c r="E1871" s="9">
        <f t="shared" si="29"/>
        <v>2025</v>
      </c>
      <c r="F1871" s="4" t="s">
        <v>17</v>
      </c>
      <c r="G1871" s="4" t="s">
        <v>5637</v>
      </c>
      <c r="H1871" s="4" t="s">
        <v>5638</v>
      </c>
      <c r="I1871" s="4" t="s">
        <v>67</v>
      </c>
      <c r="J1871" s="4" t="s">
        <v>111</v>
      </c>
      <c r="K1871" s="4" t="s">
        <v>111</v>
      </c>
      <c r="L1871" s="4" t="s">
        <v>22</v>
      </c>
      <c r="M1871" s="4" t="s">
        <v>134</v>
      </c>
      <c r="N1871" s="4">
        <v>1358.75</v>
      </c>
      <c r="O1871" s="4">
        <v>2</v>
      </c>
      <c r="P1871" s="4">
        <v>0.1</v>
      </c>
      <c r="Q1871" s="4">
        <v>280.85000000000002</v>
      </c>
    </row>
    <row r="1872" spans="1:17" s="4" customFormat="1" ht="12" x14ac:dyDescent="0.3">
      <c r="A1872" s="4">
        <v>1871</v>
      </c>
      <c r="B1872" s="4" t="s">
        <v>5639</v>
      </c>
      <c r="C1872" s="5">
        <v>44566</v>
      </c>
      <c r="D1872" s="5">
        <v>44570</v>
      </c>
      <c r="E1872" s="9">
        <f t="shared" si="29"/>
        <v>2022</v>
      </c>
      <c r="F1872" s="4" t="s">
        <v>17</v>
      </c>
      <c r="G1872" s="4" t="s">
        <v>5640</v>
      </c>
      <c r="H1872" s="4" t="s">
        <v>5641</v>
      </c>
      <c r="I1872" s="4" t="s">
        <v>67</v>
      </c>
      <c r="J1872" s="4" t="s">
        <v>34</v>
      </c>
      <c r="K1872" s="4" t="s">
        <v>35</v>
      </c>
      <c r="L1872" s="4" t="s">
        <v>29</v>
      </c>
      <c r="M1872" s="4" t="s">
        <v>30</v>
      </c>
      <c r="N1872" s="4">
        <v>805.33</v>
      </c>
      <c r="O1872" s="4">
        <v>1</v>
      </c>
      <c r="P1872" s="4">
        <v>0.1</v>
      </c>
      <c r="Q1872" s="4">
        <v>114.75</v>
      </c>
    </row>
    <row r="1873" spans="1:17" s="4" customFormat="1" ht="12" x14ac:dyDescent="0.3">
      <c r="A1873" s="4">
        <v>1872</v>
      </c>
      <c r="B1873" s="4" t="s">
        <v>5642</v>
      </c>
      <c r="C1873" s="5">
        <v>44838</v>
      </c>
      <c r="D1873" s="5">
        <v>44839</v>
      </c>
      <c r="E1873" s="9">
        <f t="shared" si="29"/>
        <v>2022</v>
      </c>
      <c r="F1873" s="4" t="s">
        <v>25</v>
      </c>
      <c r="G1873" s="4" t="s">
        <v>5643</v>
      </c>
      <c r="H1873" s="4" t="s">
        <v>5644</v>
      </c>
      <c r="I1873" s="4" t="s">
        <v>67</v>
      </c>
      <c r="J1873" s="4" t="s">
        <v>145</v>
      </c>
      <c r="K1873" s="4" t="s">
        <v>80</v>
      </c>
      <c r="L1873" s="4" t="s">
        <v>29</v>
      </c>
      <c r="M1873" s="4" t="s">
        <v>48</v>
      </c>
      <c r="N1873" s="4">
        <v>61.61</v>
      </c>
      <c r="O1873" s="4">
        <v>6</v>
      </c>
      <c r="P1873" s="4">
        <v>0.1</v>
      </c>
      <c r="Q1873" s="4">
        <v>15.63</v>
      </c>
    </row>
    <row r="1874" spans="1:17" s="4" customFormat="1" ht="12" x14ac:dyDescent="0.3">
      <c r="A1874" s="4">
        <v>1873</v>
      </c>
      <c r="B1874" s="4" t="s">
        <v>5645</v>
      </c>
      <c r="C1874" s="5">
        <v>44499</v>
      </c>
      <c r="D1874" s="5">
        <v>44503</v>
      </c>
      <c r="E1874" s="9">
        <f t="shared" si="29"/>
        <v>2021</v>
      </c>
      <c r="F1874" s="4" t="s">
        <v>39</v>
      </c>
      <c r="G1874" s="4" t="s">
        <v>5646</v>
      </c>
      <c r="H1874" s="4" t="s">
        <v>5647</v>
      </c>
      <c r="I1874" s="4" t="s">
        <v>20</v>
      </c>
      <c r="J1874" s="4" t="s">
        <v>145</v>
      </c>
      <c r="K1874" s="4" t="s">
        <v>80</v>
      </c>
      <c r="L1874" s="4" t="s">
        <v>29</v>
      </c>
      <c r="M1874" s="4" t="s">
        <v>90</v>
      </c>
      <c r="N1874" s="4">
        <v>737.93</v>
      </c>
      <c r="O1874" s="4">
        <v>10</v>
      </c>
      <c r="P1874" s="4">
        <v>0.1</v>
      </c>
      <c r="Q1874" s="4">
        <v>14.35</v>
      </c>
    </row>
    <row r="1875" spans="1:17" s="4" customFormat="1" ht="12" x14ac:dyDescent="0.3">
      <c r="A1875" s="4">
        <v>1874</v>
      </c>
      <c r="B1875" s="4" t="s">
        <v>5648</v>
      </c>
      <c r="C1875" s="5">
        <v>45076</v>
      </c>
      <c r="D1875" s="5">
        <v>45083</v>
      </c>
      <c r="E1875" s="9">
        <f t="shared" si="29"/>
        <v>2023</v>
      </c>
      <c r="F1875" s="4" t="s">
        <v>59</v>
      </c>
      <c r="G1875" s="4" t="s">
        <v>5649</v>
      </c>
      <c r="H1875" s="4" t="s">
        <v>5650</v>
      </c>
      <c r="I1875" s="4" t="s">
        <v>28</v>
      </c>
      <c r="J1875" s="4" t="s">
        <v>34</v>
      </c>
      <c r="K1875" s="4" t="s">
        <v>35</v>
      </c>
      <c r="L1875" s="4" t="s">
        <v>29</v>
      </c>
      <c r="M1875" s="4" t="s">
        <v>90</v>
      </c>
      <c r="N1875" s="4">
        <v>1188.56</v>
      </c>
      <c r="O1875" s="4">
        <v>4</v>
      </c>
      <c r="P1875" s="4">
        <v>0</v>
      </c>
      <c r="Q1875" s="4">
        <v>227.61</v>
      </c>
    </row>
    <row r="1876" spans="1:17" s="4" customFormat="1" ht="12" x14ac:dyDescent="0.3">
      <c r="A1876" s="4">
        <v>1875</v>
      </c>
      <c r="B1876" s="4" t="s">
        <v>5651</v>
      </c>
      <c r="C1876" s="5">
        <v>44677</v>
      </c>
      <c r="D1876" s="5">
        <v>44682</v>
      </c>
      <c r="E1876" s="9">
        <f t="shared" si="29"/>
        <v>2022</v>
      </c>
      <c r="F1876" s="4" t="s">
        <v>59</v>
      </c>
      <c r="G1876" s="4" t="s">
        <v>5652</v>
      </c>
      <c r="H1876" s="4" t="s">
        <v>5653</v>
      </c>
      <c r="I1876" s="4" t="s">
        <v>67</v>
      </c>
      <c r="J1876" s="4" t="s">
        <v>106</v>
      </c>
      <c r="K1876" s="4" t="s">
        <v>106</v>
      </c>
      <c r="L1876" s="4" t="s">
        <v>22</v>
      </c>
      <c r="M1876" s="4" t="s">
        <v>75</v>
      </c>
      <c r="N1876" s="4">
        <v>616.14</v>
      </c>
      <c r="O1876" s="4">
        <v>7</v>
      </c>
      <c r="P1876" s="4">
        <v>0</v>
      </c>
      <c r="Q1876" s="4">
        <v>23.09</v>
      </c>
    </row>
    <row r="1877" spans="1:17" s="4" customFormat="1" ht="12" x14ac:dyDescent="0.3">
      <c r="A1877" s="4">
        <v>1876</v>
      </c>
      <c r="B1877" s="4" t="s">
        <v>5654</v>
      </c>
      <c r="C1877" s="5">
        <v>45563</v>
      </c>
      <c r="D1877" s="5">
        <v>45564</v>
      </c>
      <c r="E1877" s="9">
        <f t="shared" si="29"/>
        <v>2024</v>
      </c>
      <c r="F1877" s="4" t="s">
        <v>25</v>
      </c>
      <c r="G1877" s="4" t="s">
        <v>5655</v>
      </c>
      <c r="H1877" s="4" t="s">
        <v>3414</v>
      </c>
      <c r="I1877" s="4" t="s">
        <v>67</v>
      </c>
      <c r="J1877" s="4" t="s">
        <v>145</v>
      </c>
      <c r="K1877" s="4" t="s">
        <v>80</v>
      </c>
      <c r="L1877" s="4" t="s">
        <v>29</v>
      </c>
      <c r="M1877" s="4" t="s">
        <v>30</v>
      </c>
      <c r="N1877" s="4">
        <v>273.95999999999998</v>
      </c>
      <c r="O1877" s="4">
        <v>6</v>
      </c>
      <c r="P1877" s="4">
        <v>0.15</v>
      </c>
      <c r="Q1877" s="4">
        <v>17</v>
      </c>
    </row>
    <row r="1878" spans="1:17" s="4" customFormat="1" ht="12" x14ac:dyDescent="0.3">
      <c r="A1878" s="4">
        <v>1877</v>
      </c>
      <c r="B1878" s="4" t="s">
        <v>5656</v>
      </c>
      <c r="C1878" s="5">
        <v>45105</v>
      </c>
      <c r="D1878" s="5">
        <v>45112</v>
      </c>
      <c r="E1878" s="9">
        <f t="shared" si="29"/>
        <v>2023</v>
      </c>
      <c r="F1878" s="4" t="s">
        <v>17</v>
      </c>
      <c r="G1878" s="4" t="s">
        <v>5657</v>
      </c>
      <c r="H1878" s="4" t="s">
        <v>5658</v>
      </c>
      <c r="I1878" s="4" t="s">
        <v>28</v>
      </c>
      <c r="J1878" s="4" t="s">
        <v>79</v>
      </c>
      <c r="K1878" s="4" t="s">
        <v>80</v>
      </c>
      <c r="L1878" s="4" t="s">
        <v>36</v>
      </c>
      <c r="M1878" s="4" t="s">
        <v>37</v>
      </c>
      <c r="N1878" s="4">
        <v>1401.71</v>
      </c>
      <c r="O1878" s="4">
        <v>6</v>
      </c>
      <c r="P1878" s="4">
        <v>0.15</v>
      </c>
      <c r="Q1878" s="4">
        <v>167.13</v>
      </c>
    </row>
    <row r="1879" spans="1:17" s="4" customFormat="1" ht="12" x14ac:dyDescent="0.3">
      <c r="A1879" s="4">
        <v>1878</v>
      </c>
      <c r="B1879" s="4" t="s">
        <v>5659</v>
      </c>
      <c r="C1879" s="5">
        <v>45531</v>
      </c>
      <c r="D1879" s="5">
        <v>45536</v>
      </c>
      <c r="E1879" s="9">
        <f t="shared" si="29"/>
        <v>2024</v>
      </c>
      <c r="F1879" s="4" t="s">
        <v>39</v>
      </c>
      <c r="G1879" s="4" t="s">
        <v>5660</v>
      </c>
      <c r="H1879" s="4" t="s">
        <v>5661</v>
      </c>
      <c r="I1879" s="4" t="s">
        <v>20</v>
      </c>
      <c r="J1879" s="4" t="s">
        <v>52</v>
      </c>
      <c r="K1879" s="4" t="s">
        <v>53</v>
      </c>
      <c r="L1879" s="4" t="s">
        <v>22</v>
      </c>
      <c r="M1879" s="4" t="s">
        <v>75</v>
      </c>
      <c r="N1879" s="4">
        <v>765.44</v>
      </c>
      <c r="O1879" s="4">
        <v>1</v>
      </c>
      <c r="P1879" s="4">
        <v>0.2</v>
      </c>
      <c r="Q1879" s="4">
        <v>136.84</v>
      </c>
    </row>
    <row r="1880" spans="1:17" s="4" customFormat="1" ht="12" x14ac:dyDescent="0.3">
      <c r="A1880" s="4">
        <v>1879</v>
      </c>
      <c r="B1880" s="4" t="s">
        <v>5662</v>
      </c>
      <c r="C1880" s="5">
        <v>44394</v>
      </c>
      <c r="D1880" s="5">
        <v>44398</v>
      </c>
      <c r="E1880" s="9">
        <f t="shared" si="29"/>
        <v>2021</v>
      </c>
      <c r="F1880" s="4" t="s">
        <v>59</v>
      </c>
      <c r="G1880" s="4" t="s">
        <v>5663</v>
      </c>
      <c r="H1880" s="4" t="s">
        <v>5664</v>
      </c>
      <c r="I1880" s="4" t="s">
        <v>67</v>
      </c>
      <c r="J1880" s="4" t="s">
        <v>42</v>
      </c>
      <c r="K1880" s="4" t="s">
        <v>43</v>
      </c>
      <c r="L1880" s="4" t="s">
        <v>36</v>
      </c>
      <c r="M1880" s="4" t="s">
        <v>138</v>
      </c>
      <c r="N1880" s="4">
        <v>301.76</v>
      </c>
      <c r="O1880" s="4">
        <v>5</v>
      </c>
      <c r="P1880" s="4">
        <v>0.15</v>
      </c>
      <c r="Q1880" s="4">
        <v>-2.08</v>
      </c>
    </row>
    <row r="1881" spans="1:17" s="4" customFormat="1" ht="12" x14ac:dyDescent="0.3">
      <c r="A1881" s="4">
        <v>1880</v>
      </c>
      <c r="B1881" s="4" t="s">
        <v>5665</v>
      </c>
      <c r="C1881" s="5">
        <v>44922</v>
      </c>
      <c r="D1881" s="5">
        <v>44926</v>
      </c>
      <c r="E1881" s="9">
        <f t="shared" si="29"/>
        <v>2022</v>
      </c>
      <c r="F1881" s="4" t="s">
        <v>39</v>
      </c>
      <c r="G1881" s="4" t="s">
        <v>5666</v>
      </c>
      <c r="H1881" s="4" t="s">
        <v>5667</v>
      </c>
      <c r="I1881" s="4" t="s">
        <v>28</v>
      </c>
      <c r="J1881" s="4" t="s">
        <v>47</v>
      </c>
      <c r="K1881" s="4" t="s">
        <v>47</v>
      </c>
      <c r="L1881" s="4" t="s">
        <v>29</v>
      </c>
      <c r="M1881" s="4" t="s">
        <v>30</v>
      </c>
      <c r="N1881" s="4">
        <v>441.44</v>
      </c>
      <c r="O1881" s="4">
        <v>3</v>
      </c>
      <c r="P1881" s="4">
        <v>0.2</v>
      </c>
      <c r="Q1881" s="4">
        <v>38.630000000000003</v>
      </c>
    </row>
    <row r="1882" spans="1:17" s="4" customFormat="1" ht="12" x14ac:dyDescent="0.3">
      <c r="A1882" s="4">
        <v>1881</v>
      </c>
      <c r="B1882" s="4" t="s">
        <v>5668</v>
      </c>
      <c r="C1882" s="5">
        <v>44586</v>
      </c>
      <c r="D1882" s="5">
        <v>44590</v>
      </c>
      <c r="E1882" s="9">
        <f t="shared" si="29"/>
        <v>2022</v>
      </c>
      <c r="F1882" s="4" t="s">
        <v>25</v>
      </c>
      <c r="G1882" s="4" t="s">
        <v>5669</v>
      </c>
      <c r="H1882" s="4" t="s">
        <v>5670</v>
      </c>
      <c r="I1882" s="4" t="s">
        <v>20</v>
      </c>
      <c r="J1882" s="4" t="s">
        <v>34</v>
      </c>
      <c r="K1882" s="4" t="s">
        <v>35</v>
      </c>
      <c r="L1882" s="4" t="s">
        <v>22</v>
      </c>
      <c r="M1882" s="4" t="s">
        <v>75</v>
      </c>
      <c r="N1882" s="4">
        <v>573.30999999999995</v>
      </c>
      <c r="O1882" s="4">
        <v>9</v>
      </c>
      <c r="P1882" s="4">
        <v>0</v>
      </c>
      <c r="Q1882" s="4">
        <v>151.99</v>
      </c>
    </row>
    <row r="1883" spans="1:17" s="4" customFormat="1" ht="12" x14ac:dyDescent="0.3">
      <c r="A1883" s="4">
        <v>1882</v>
      </c>
      <c r="B1883" s="4" t="s">
        <v>5671</v>
      </c>
      <c r="C1883" s="5">
        <v>45816</v>
      </c>
      <c r="D1883" s="5">
        <v>45817</v>
      </c>
      <c r="E1883" s="9">
        <f t="shared" si="29"/>
        <v>2025</v>
      </c>
      <c r="F1883" s="4" t="s">
        <v>39</v>
      </c>
      <c r="G1883" s="4" t="s">
        <v>5672</v>
      </c>
      <c r="H1883" s="4" t="s">
        <v>5673</v>
      </c>
      <c r="I1883" s="4" t="s">
        <v>67</v>
      </c>
      <c r="J1883" s="4" t="s">
        <v>34</v>
      </c>
      <c r="K1883" s="4" t="s">
        <v>35</v>
      </c>
      <c r="L1883" s="4" t="s">
        <v>22</v>
      </c>
      <c r="M1883" s="4" t="s">
        <v>23</v>
      </c>
      <c r="N1883" s="4">
        <v>586.57000000000005</v>
      </c>
      <c r="O1883" s="4">
        <v>3</v>
      </c>
      <c r="P1883" s="4">
        <v>0.15</v>
      </c>
      <c r="Q1883" s="4">
        <v>103.52</v>
      </c>
    </row>
    <row r="1884" spans="1:17" s="4" customFormat="1" ht="12" x14ac:dyDescent="0.3">
      <c r="A1884" s="4">
        <v>1883</v>
      </c>
      <c r="B1884" s="4" t="s">
        <v>5674</v>
      </c>
      <c r="C1884" s="5">
        <v>45525</v>
      </c>
      <c r="D1884" s="5">
        <v>45531</v>
      </c>
      <c r="E1884" s="9">
        <f t="shared" si="29"/>
        <v>2024</v>
      </c>
      <c r="F1884" s="4" t="s">
        <v>59</v>
      </c>
      <c r="G1884" s="4" t="s">
        <v>5675</v>
      </c>
      <c r="H1884" s="4" t="s">
        <v>5676</v>
      </c>
      <c r="I1884" s="4" t="s">
        <v>28</v>
      </c>
      <c r="J1884" s="4" t="s">
        <v>62</v>
      </c>
      <c r="K1884" s="4" t="s">
        <v>63</v>
      </c>
      <c r="L1884" s="4" t="s">
        <v>29</v>
      </c>
      <c r="M1884" s="4" t="s">
        <v>30</v>
      </c>
      <c r="N1884" s="4">
        <v>1359.47</v>
      </c>
      <c r="O1884" s="4">
        <v>9</v>
      </c>
      <c r="P1884" s="4">
        <v>0.2</v>
      </c>
      <c r="Q1884" s="4">
        <v>38.18</v>
      </c>
    </row>
    <row r="1885" spans="1:17" s="4" customFormat="1" ht="12" x14ac:dyDescent="0.3">
      <c r="A1885" s="4">
        <v>1884</v>
      </c>
      <c r="B1885" s="4" t="s">
        <v>5677</v>
      </c>
      <c r="C1885" s="5">
        <v>45435</v>
      </c>
      <c r="D1885" s="5">
        <v>45438</v>
      </c>
      <c r="E1885" s="9">
        <f t="shared" si="29"/>
        <v>2024</v>
      </c>
      <c r="F1885" s="4" t="s">
        <v>39</v>
      </c>
      <c r="G1885" s="4" t="s">
        <v>5678</v>
      </c>
      <c r="H1885" s="4" t="s">
        <v>5679</v>
      </c>
      <c r="I1885" s="4" t="s">
        <v>67</v>
      </c>
      <c r="J1885" s="4" t="s">
        <v>21</v>
      </c>
      <c r="K1885" s="4" t="s">
        <v>26647</v>
      </c>
      <c r="L1885" s="4" t="s">
        <v>22</v>
      </c>
      <c r="M1885" s="4" t="s">
        <v>23</v>
      </c>
      <c r="N1885" s="4">
        <v>1258.73</v>
      </c>
      <c r="O1885" s="4">
        <v>1</v>
      </c>
      <c r="P1885" s="4">
        <v>0</v>
      </c>
      <c r="Q1885" s="4">
        <v>54.14</v>
      </c>
    </row>
    <row r="1886" spans="1:17" s="4" customFormat="1" ht="12" x14ac:dyDescent="0.3">
      <c r="A1886" s="4">
        <v>1885</v>
      </c>
      <c r="B1886" s="4" t="s">
        <v>5680</v>
      </c>
      <c r="C1886" s="5">
        <v>44684</v>
      </c>
      <c r="D1886" s="5">
        <v>44689</v>
      </c>
      <c r="E1886" s="9">
        <f t="shared" si="29"/>
        <v>2022</v>
      </c>
      <c r="F1886" s="4" t="s">
        <v>59</v>
      </c>
      <c r="G1886" s="4" t="s">
        <v>5681</v>
      </c>
      <c r="H1886" s="4" t="s">
        <v>5682</v>
      </c>
      <c r="I1886" s="4" t="s">
        <v>67</v>
      </c>
      <c r="J1886" s="4" t="s">
        <v>62</v>
      </c>
      <c r="K1886" s="4" t="s">
        <v>63</v>
      </c>
      <c r="L1886" s="4" t="s">
        <v>29</v>
      </c>
      <c r="M1886" s="4" t="s">
        <v>30</v>
      </c>
      <c r="N1886" s="4">
        <v>442.7</v>
      </c>
      <c r="O1886" s="4">
        <v>9</v>
      </c>
      <c r="P1886" s="4">
        <v>0.15</v>
      </c>
      <c r="Q1886" s="4">
        <v>43.74</v>
      </c>
    </row>
    <row r="1887" spans="1:17" s="4" customFormat="1" ht="12" x14ac:dyDescent="0.3">
      <c r="A1887" s="4">
        <v>1886</v>
      </c>
      <c r="B1887" s="4" t="s">
        <v>5683</v>
      </c>
      <c r="C1887" s="5">
        <v>45408</v>
      </c>
      <c r="D1887" s="5">
        <v>45409</v>
      </c>
      <c r="E1887" s="9">
        <f t="shared" si="29"/>
        <v>2024</v>
      </c>
      <c r="F1887" s="4" t="s">
        <v>39</v>
      </c>
      <c r="G1887" s="4" t="s">
        <v>5684</v>
      </c>
      <c r="H1887" s="4" t="s">
        <v>5685</v>
      </c>
      <c r="I1887" s="4" t="s">
        <v>67</v>
      </c>
      <c r="J1887" s="4" t="s">
        <v>79</v>
      </c>
      <c r="K1887" s="4" t="s">
        <v>80</v>
      </c>
      <c r="L1887" s="4" t="s">
        <v>29</v>
      </c>
      <c r="M1887" s="4" t="s">
        <v>107</v>
      </c>
      <c r="N1887" s="4">
        <v>653.91999999999996</v>
      </c>
      <c r="O1887" s="4">
        <v>8</v>
      </c>
      <c r="P1887" s="4">
        <v>0</v>
      </c>
      <c r="Q1887" s="4">
        <v>165.23</v>
      </c>
    </row>
    <row r="1888" spans="1:17" s="4" customFormat="1" ht="12" x14ac:dyDescent="0.3">
      <c r="A1888" s="4">
        <v>1887</v>
      </c>
      <c r="B1888" s="4" t="s">
        <v>5686</v>
      </c>
      <c r="C1888" s="5">
        <v>44622</v>
      </c>
      <c r="D1888" s="5">
        <v>44626</v>
      </c>
      <c r="E1888" s="9">
        <f t="shared" si="29"/>
        <v>2022</v>
      </c>
      <c r="F1888" s="4" t="s">
        <v>59</v>
      </c>
      <c r="G1888" s="4" t="s">
        <v>5687</v>
      </c>
      <c r="H1888" s="4" t="s">
        <v>5688</v>
      </c>
      <c r="I1888" s="4" t="s">
        <v>67</v>
      </c>
      <c r="J1888" s="4" t="s">
        <v>111</v>
      </c>
      <c r="K1888" s="4" t="s">
        <v>111</v>
      </c>
      <c r="L1888" s="4" t="s">
        <v>29</v>
      </c>
      <c r="M1888" s="4" t="s">
        <v>48</v>
      </c>
      <c r="N1888" s="4">
        <v>1317.28</v>
      </c>
      <c r="O1888" s="4">
        <v>7</v>
      </c>
      <c r="P1888" s="4">
        <v>0.15</v>
      </c>
      <c r="Q1888" s="4">
        <v>234.97</v>
      </c>
    </row>
    <row r="1889" spans="1:17" s="4" customFormat="1" ht="12" x14ac:dyDescent="0.3">
      <c r="A1889" s="4">
        <v>1888</v>
      </c>
      <c r="B1889" s="4" t="s">
        <v>5689</v>
      </c>
      <c r="C1889" s="5">
        <v>45529</v>
      </c>
      <c r="D1889" s="5">
        <v>45531</v>
      </c>
      <c r="E1889" s="9">
        <f t="shared" si="29"/>
        <v>2024</v>
      </c>
      <c r="F1889" s="4" t="s">
        <v>25</v>
      </c>
      <c r="G1889" s="4" t="s">
        <v>5690</v>
      </c>
      <c r="H1889" s="4" t="s">
        <v>5691</v>
      </c>
      <c r="I1889" s="4" t="s">
        <v>67</v>
      </c>
      <c r="J1889" s="4" t="s">
        <v>47</v>
      </c>
      <c r="K1889" s="4" t="s">
        <v>47</v>
      </c>
      <c r="L1889" s="4" t="s">
        <v>22</v>
      </c>
      <c r="M1889" s="4" t="s">
        <v>75</v>
      </c>
      <c r="N1889" s="4">
        <v>753.97</v>
      </c>
      <c r="O1889" s="4">
        <v>2</v>
      </c>
      <c r="P1889" s="4">
        <v>0.2</v>
      </c>
      <c r="Q1889" s="4">
        <v>75.5</v>
      </c>
    </row>
    <row r="1890" spans="1:17" s="4" customFormat="1" ht="12" x14ac:dyDescent="0.3">
      <c r="A1890" s="4">
        <v>1889</v>
      </c>
      <c r="B1890" s="4" t="s">
        <v>5692</v>
      </c>
      <c r="C1890" s="5">
        <v>44772</v>
      </c>
      <c r="D1890" s="5">
        <v>44777</v>
      </c>
      <c r="E1890" s="9">
        <f t="shared" si="29"/>
        <v>2022</v>
      </c>
      <c r="F1890" s="4" t="s">
        <v>17</v>
      </c>
      <c r="G1890" s="4" t="s">
        <v>5693</v>
      </c>
      <c r="H1890" s="4" t="s">
        <v>5694</v>
      </c>
      <c r="I1890" s="4" t="s">
        <v>20</v>
      </c>
      <c r="J1890" s="4" t="s">
        <v>106</v>
      </c>
      <c r="K1890" s="4" t="s">
        <v>106</v>
      </c>
      <c r="L1890" s="4" t="s">
        <v>29</v>
      </c>
      <c r="M1890" s="4" t="s">
        <v>48</v>
      </c>
      <c r="N1890" s="4">
        <v>133.59</v>
      </c>
      <c r="O1890" s="4">
        <v>5</v>
      </c>
      <c r="P1890" s="4">
        <v>0.2</v>
      </c>
      <c r="Q1890" s="4">
        <v>2.5299999999999998</v>
      </c>
    </row>
    <row r="1891" spans="1:17" s="4" customFormat="1" ht="12" x14ac:dyDescent="0.3">
      <c r="A1891" s="4">
        <v>1890</v>
      </c>
      <c r="B1891" s="4" t="s">
        <v>5695</v>
      </c>
      <c r="C1891" s="5">
        <v>44793</v>
      </c>
      <c r="D1891" s="5">
        <v>44796</v>
      </c>
      <c r="E1891" s="9">
        <f t="shared" si="29"/>
        <v>2022</v>
      </c>
      <c r="F1891" s="4" t="s">
        <v>59</v>
      </c>
      <c r="G1891" s="4" t="s">
        <v>5696</v>
      </c>
      <c r="H1891" s="4" t="s">
        <v>5697</v>
      </c>
      <c r="I1891" s="4" t="s">
        <v>28</v>
      </c>
      <c r="J1891" s="4" t="s">
        <v>42</v>
      </c>
      <c r="K1891" s="4" t="s">
        <v>43</v>
      </c>
      <c r="L1891" s="4" t="s">
        <v>36</v>
      </c>
      <c r="M1891" s="4" t="s">
        <v>71</v>
      </c>
      <c r="N1891" s="4">
        <v>115.79</v>
      </c>
      <c r="O1891" s="4">
        <v>6</v>
      </c>
      <c r="P1891" s="4">
        <v>0.1</v>
      </c>
      <c r="Q1891" s="4">
        <v>26.33</v>
      </c>
    </row>
    <row r="1892" spans="1:17" s="4" customFormat="1" ht="12" x14ac:dyDescent="0.3">
      <c r="A1892" s="4">
        <v>1891</v>
      </c>
      <c r="B1892" s="4" t="s">
        <v>5698</v>
      </c>
      <c r="C1892" s="5">
        <v>44407</v>
      </c>
      <c r="D1892" s="5">
        <v>44414</v>
      </c>
      <c r="E1892" s="9">
        <f t="shared" si="29"/>
        <v>2021</v>
      </c>
      <c r="F1892" s="4" t="s">
        <v>25</v>
      </c>
      <c r="G1892" s="4" t="s">
        <v>5699</v>
      </c>
      <c r="H1892" s="4" t="s">
        <v>5700</v>
      </c>
      <c r="I1892" s="4" t="s">
        <v>20</v>
      </c>
      <c r="J1892" s="4" t="s">
        <v>47</v>
      </c>
      <c r="K1892" s="4" t="s">
        <v>47</v>
      </c>
      <c r="L1892" s="4" t="s">
        <v>29</v>
      </c>
      <c r="M1892" s="4" t="s">
        <v>48</v>
      </c>
      <c r="N1892" s="4">
        <v>1341.18</v>
      </c>
      <c r="O1892" s="4">
        <v>6</v>
      </c>
      <c r="P1892" s="4">
        <v>0</v>
      </c>
      <c r="Q1892" s="4">
        <v>383.88</v>
      </c>
    </row>
    <row r="1893" spans="1:17" s="4" customFormat="1" ht="12" x14ac:dyDescent="0.3">
      <c r="A1893" s="4">
        <v>1892</v>
      </c>
      <c r="B1893" s="4" t="s">
        <v>5701</v>
      </c>
      <c r="C1893" s="5">
        <v>44711</v>
      </c>
      <c r="D1893" s="5">
        <v>44717</v>
      </c>
      <c r="E1893" s="9">
        <f t="shared" si="29"/>
        <v>2022</v>
      </c>
      <c r="F1893" s="4" t="s">
        <v>39</v>
      </c>
      <c r="G1893" s="4" t="s">
        <v>5702</v>
      </c>
      <c r="H1893" s="4" t="s">
        <v>5703</v>
      </c>
      <c r="I1893" s="4" t="s">
        <v>28</v>
      </c>
      <c r="J1893" s="4" t="s">
        <v>21</v>
      </c>
      <c r="K1893" s="4" t="s">
        <v>26647</v>
      </c>
      <c r="L1893" s="4" t="s">
        <v>22</v>
      </c>
      <c r="M1893" s="4" t="s">
        <v>23</v>
      </c>
      <c r="N1893" s="4">
        <v>393.01</v>
      </c>
      <c r="O1893" s="4">
        <v>4</v>
      </c>
      <c r="P1893" s="4">
        <v>0.2</v>
      </c>
      <c r="Q1893" s="4">
        <v>-7.34</v>
      </c>
    </row>
    <row r="1894" spans="1:17" s="4" customFormat="1" ht="12" x14ac:dyDescent="0.3">
      <c r="A1894" s="4">
        <v>1893</v>
      </c>
      <c r="B1894" s="4" t="s">
        <v>5704</v>
      </c>
      <c r="C1894" s="5">
        <v>44831</v>
      </c>
      <c r="D1894" s="5">
        <v>44836</v>
      </c>
      <c r="E1894" s="9">
        <f t="shared" si="29"/>
        <v>2022</v>
      </c>
      <c r="F1894" s="4" t="s">
        <v>39</v>
      </c>
      <c r="G1894" s="4" t="s">
        <v>5705</v>
      </c>
      <c r="H1894" s="4" t="s">
        <v>5706</v>
      </c>
      <c r="I1894" s="4" t="s">
        <v>28</v>
      </c>
      <c r="J1894" s="4" t="s">
        <v>145</v>
      </c>
      <c r="K1894" s="4" t="s">
        <v>80</v>
      </c>
      <c r="L1894" s="4" t="s">
        <v>29</v>
      </c>
      <c r="M1894" s="4" t="s">
        <v>30</v>
      </c>
      <c r="N1894" s="4">
        <v>330.48</v>
      </c>
      <c r="O1894" s="4">
        <v>3</v>
      </c>
      <c r="P1894" s="4">
        <v>0.15</v>
      </c>
      <c r="Q1894" s="4">
        <v>30.02</v>
      </c>
    </row>
    <row r="1895" spans="1:17" s="4" customFormat="1" ht="12" x14ac:dyDescent="0.3">
      <c r="A1895" s="4">
        <v>1894</v>
      </c>
      <c r="B1895" s="4" t="s">
        <v>5707</v>
      </c>
      <c r="C1895" s="5">
        <v>45823</v>
      </c>
      <c r="D1895" s="5">
        <v>45828</v>
      </c>
      <c r="E1895" s="9">
        <f t="shared" si="29"/>
        <v>2025</v>
      </c>
      <c r="F1895" s="4" t="s">
        <v>59</v>
      </c>
      <c r="G1895" s="4" t="s">
        <v>5708</v>
      </c>
      <c r="H1895" s="4" t="s">
        <v>5709</v>
      </c>
      <c r="I1895" s="4" t="s">
        <v>28</v>
      </c>
      <c r="J1895" s="4" t="s">
        <v>47</v>
      </c>
      <c r="K1895" s="4" t="s">
        <v>47</v>
      </c>
      <c r="L1895" s="4" t="s">
        <v>36</v>
      </c>
      <c r="M1895" s="4" t="s">
        <v>71</v>
      </c>
      <c r="N1895" s="4">
        <v>1324.8</v>
      </c>
      <c r="O1895" s="4">
        <v>7</v>
      </c>
      <c r="P1895" s="4">
        <v>0.1</v>
      </c>
      <c r="Q1895" s="4">
        <v>267.67</v>
      </c>
    </row>
    <row r="1896" spans="1:17" s="4" customFormat="1" ht="12" x14ac:dyDescent="0.3">
      <c r="A1896" s="4">
        <v>1895</v>
      </c>
      <c r="B1896" s="4" t="s">
        <v>5710</v>
      </c>
      <c r="C1896" s="5">
        <v>45033</v>
      </c>
      <c r="D1896" s="5">
        <v>45040</v>
      </c>
      <c r="E1896" s="9">
        <f t="shared" si="29"/>
        <v>2023</v>
      </c>
      <c r="F1896" s="4" t="s">
        <v>59</v>
      </c>
      <c r="G1896" s="4" t="s">
        <v>5711</v>
      </c>
      <c r="H1896" s="4" t="s">
        <v>5712</v>
      </c>
      <c r="I1896" s="4" t="s">
        <v>20</v>
      </c>
      <c r="J1896" s="4" t="s">
        <v>106</v>
      </c>
      <c r="K1896" s="4" t="s">
        <v>106</v>
      </c>
      <c r="L1896" s="4" t="s">
        <v>22</v>
      </c>
      <c r="M1896" s="4" t="s">
        <v>134</v>
      </c>
      <c r="N1896" s="4">
        <v>304.98</v>
      </c>
      <c r="O1896" s="4">
        <v>6</v>
      </c>
      <c r="P1896" s="4">
        <v>0.2</v>
      </c>
      <c r="Q1896" s="4">
        <v>45.71</v>
      </c>
    </row>
    <row r="1897" spans="1:17" s="4" customFormat="1" ht="12" x14ac:dyDescent="0.3">
      <c r="A1897" s="4">
        <v>1896</v>
      </c>
      <c r="B1897" s="4" t="s">
        <v>5713</v>
      </c>
      <c r="C1897" s="5">
        <v>44418</v>
      </c>
      <c r="D1897" s="5">
        <v>44422</v>
      </c>
      <c r="E1897" s="9">
        <f t="shared" si="29"/>
        <v>2021</v>
      </c>
      <c r="F1897" s="4" t="s">
        <v>39</v>
      </c>
      <c r="G1897" s="4" t="s">
        <v>5714</v>
      </c>
      <c r="H1897" s="4" t="s">
        <v>5715</v>
      </c>
      <c r="I1897" s="4" t="s">
        <v>28</v>
      </c>
      <c r="J1897" s="4" t="s">
        <v>42</v>
      </c>
      <c r="K1897" s="4" t="s">
        <v>43</v>
      </c>
      <c r="L1897" s="4" t="s">
        <v>22</v>
      </c>
      <c r="M1897" s="4" t="s">
        <v>23</v>
      </c>
      <c r="N1897" s="4">
        <v>1051.57</v>
      </c>
      <c r="O1897" s="4">
        <v>7</v>
      </c>
      <c r="P1897" s="4">
        <v>0.1</v>
      </c>
      <c r="Q1897" s="4">
        <v>267.57</v>
      </c>
    </row>
    <row r="1898" spans="1:17" s="4" customFormat="1" ht="12" x14ac:dyDescent="0.3">
      <c r="A1898" s="4">
        <v>1897</v>
      </c>
      <c r="B1898" s="4" t="s">
        <v>5716</v>
      </c>
      <c r="C1898" s="5">
        <v>45230</v>
      </c>
      <c r="D1898" s="5">
        <v>45233</v>
      </c>
      <c r="E1898" s="9">
        <f t="shared" si="29"/>
        <v>2023</v>
      </c>
      <c r="F1898" s="4" t="s">
        <v>59</v>
      </c>
      <c r="G1898" s="4" t="s">
        <v>5717</v>
      </c>
      <c r="H1898" s="4" t="s">
        <v>5718</v>
      </c>
      <c r="I1898" s="4" t="s">
        <v>67</v>
      </c>
      <c r="J1898" s="4" t="s">
        <v>42</v>
      </c>
      <c r="K1898" s="4" t="s">
        <v>43</v>
      </c>
      <c r="L1898" s="4" t="s">
        <v>22</v>
      </c>
      <c r="M1898" s="4" t="s">
        <v>134</v>
      </c>
      <c r="N1898" s="4">
        <v>1399.72</v>
      </c>
      <c r="O1898" s="4">
        <v>5</v>
      </c>
      <c r="P1898" s="4">
        <v>0.15</v>
      </c>
      <c r="Q1898" s="4">
        <v>261.17</v>
      </c>
    </row>
    <row r="1899" spans="1:17" s="4" customFormat="1" ht="12" x14ac:dyDescent="0.3">
      <c r="A1899" s="4">
        <v>1898</v>
      </c>
      <c r="B1899" s="4" t="s">
        <v>5719</v>
      </c>
      <c r="C1899" s="5">
        <v>45844</v>
      </c>
      <c r="D1899" s="5">
        <v>45847</v>
      </c>
      <c r="E1899" s="9">
        <f t="shared" si="29"/>
        <v>2025</v>
      </c>
      <c r="F1899" s="4" t="s">
        <v>25</v>
      </c>
      <c r="G1899" s="4" t="s">
        <v>5720</v>
      </c>
      <c r="H1899" s="4" t="s">
        <v>5721</v>
      </c>
      <c r="I1899" s="4" t="s">
        <v>28</v>
      </c>
      <c r="J1899" s="4" t="s">
        <v>52</v>
      </c>
      <c r="K1899" s="4" t="s">
        <v>53</v>
      </c>
      <c r="L1899" s="4" t="s">
        <v>29</v>
      </c>
      <c r="M1899" s="4" t="s">
        <v>90</v>
      </c>
      <c r="N1899" s="4">
        <v>86.9</v>
      </c>
      <c r="O1899" s="4">
        <v>10</v>
      </c>
      <c r="P1899" s="4">
        <v>0.2</v>
      </c>
      <c r="Q1899" s="4">
        <v>15.21</v>
      </c>
    </row>
    <row r="1900" spans="1:17" s="4" customFormat="1" ht="12" x14ac:dyDescent="0.3">
      <c r="A1900" s="4">
        <v>1899</v>
      </c>
      <c r="B1900" s="4" t="s">
        <v>5722</v>
      </c>
      <c r="C1900" s="5">
        <v>45758</v>
      </c>
      <c r="D1900" s="5">
        <v>45759</v>
      </c>
      <c r="E1900" s="9">
        <f t="shared" si="29"/>
        <v>2025</v>
      </c>
      <c r="F1900" s="4" t="s">
        <v>17</v>
      </c>
      <c r="G1900" s="4" t="s">
        <v>5723</v>
      </c>
      <c r="H1900" s="4" t="s">
        <v>5724</v>
      </c>
      <c r="I1900" s="4" t="s">
        <v>28</v>
      </c>
      <c r="J1900" s="4" t="s">
        <v>106</v>
      </c>
      <c r="K1900" s="4" t="s">
        <v>106</v>
      </c>
      <c r="L1900" s="4" t="s">
        <v>29</v>
      </c>
      <c r="M1900" s="4" t="s">
        <v>48</v>
      </c>
      <c r="N1900" s="4">
        <v>161.69999999999999</v>
      </c>
      <c r="O1900" s="4">
        <v>5</v>
      </c>
      <c r="P1900" s="4">
        <v>0</v>
      </c>
      <c r="Q1900" s="4">
        <v>17.739999999999998</v>
      </c>
    </row>
    <row r="1901" spans="1:17" s="4" customFormat="1" ht="12" x14ac:dyDescent="0.3">
      <c r="A1901" s="4">
        <v>1900</v>
      </c>
      <c r="B1901" s="4" t="s">
        <v>5725</v>
      </c>
      <c r="C1901" s="5">
        <v>44553</v>
      </c>
      <c r="D1901" s="5">
        <v>44558</v>
      </c>
      <c r="E1901" s="9">
        <f t="shared" si="29"/>
        <v>2021</v>
      </c>
      <c r="F1901" s="4" t="s">
        <v>59</v>
      </c>
      <c r="G1901" s="4" t="s">
        <v>5726</v>
      </c>
      <c r="H1901" s="4" t="s">
        <v>5727</v>
      </c>
      <c r="I1901" s="4" t="s">
        <v>28</v>
      </c>
      <c r="J1901" s="4" t="s">
        <v>111</v>
      </c>
      <c r="K1901" s="4" t="s">
        <v>111</v>
      </c>
      <c r="L1901" s="4" t="s">
        <v>22</v>
      </c>
      <c r="M1901" s="4" t="s">
        <v>75</v>
      </c>
      <c r="N1901" s="4">
        <v>1496.58</v>
      </c>
      <c r="O1901" s="4">
        <v>1</v>
      </c>
      <c r="P1901" s="4">
        <v>0.2</v>
      </c>
      <c r="Q1901" s="4">
        <v>232.72</v>
      </c>
    </row>
    <row r="1902" spans="1:17" s="4" customFormat="1" ht="12" x14ac:dyDescent="0.3">
      <c r="A1902" s="4">
        <v>1901</v>
      </c>
      <c r="B1902" s="4" t="s">
        <v>5728</v>
      </c>
      <c r="C1902" s="5">
        <v>45647</v>
      </c>
      <c r="D1902" s="5">
        <v>45654</v>
      </c>
      <c r="E1902" s="9">
        <f t="shared" si="29"/>
        <v>2024</v>
      </c>
      <c r="F1902" s="4" t="s">
        <v>25</v>
      </c>
      <c r="G1902" s="4" t="s">
        <v>5729</v>
      </c>
      <c r="H1902" s="4" t="s">
        <v>5730</v>
      </c>
      <c r="I1902" s="4" t="s">
        <v>67</v>
      </c>
      <c r="J1902" s="4" t="s">
        <v>106</v>
      </c>
      <c r="K1902" s="4" t="s">
        <v>106</v>
      </c>
      <c r="L1902" s="4" t="s">
        <v>29</v>
      </c>
      <c r="M1902" s="4" t="s">
        <v>48</v>
      </c>
      <c r="N1902" s="4">
        <v>233.02</v>
      </c>
      <c r="O1902" s="4">
        <v>4</v>
      </c>
      <c r="P1902" s="4">
        <v>0.15</v>
      </c>
      <c r="Q1902" s="4">
        <v>17.79</v>
      </c>
    </row>
    <row r="1903" spans="1:17" s="4" customFormat="1" ht="12" x14ac:dyDescent="0.3">
      <c r="A1903" s="4">
        <v>1902</v>
      </c>
      <c r="B1903" s="4" t="s">
        <v>5731</v>
      </c>
      <c r="C1903" s="5">
        <v>45274</v>
      </c>
      <c r="D1903" s="5">
        <v>45276</v>
      </c>
      <c r="E1903" s="9">
        <f t="shared" si="29"/>
        <v>2023</v>
      </c>
      <c r="F1903" s="4" t="s">
        <v>25</v>
      </c>
      <c r="G1903" s="4" t="s">
        <v>5732</v>
      </c>
      <c r="H1903" s="4" t="s">
        <v>5733</v>
      </c>
      <c r="I1903" s="4" t="s">
        <v>20</v>
      </c>
      <c r="J1903" s="4" t="s">
        <v>111</v>
      </c>
      <c r="K1903" s="4" t="s">
        <v>111</v>
      </c>
      <c r="L1903" s="4" t="s">
        <v>29</v>
      </c>
      <c r="M1903" s="4" t="s">
        <v>90</v>
      </c>
      <c r="N1903" s="4">
        <v>930.05</v>
      </c>
      <c r="O1903" s="4">
        <v>7</v>
      </c>
      <c r="P1903" s="4">
        <v>0</v>
      </c>
      <c r="Q1903" s="4">
        <v>176.21</v>
      </c>
    </row>
    <row r="1904" spans="1:17" s="4" customFormat="1" ht="12" x14ac:dyDescent="0.3">
      <c r="A1904" s="4">
        <v>1903</v>
      </c>
      <c r="B1904" s="4" t="s">
        <v>5734</v>
      </c>
      <c r="C1904" s="5">
        <v>45433</v>
      </c>
      <c r="D1904" s="5">
        <v>45434</v>
      </c>
      <c r="E1904" s="9">
        <f t="shared" si="29"/>
        <v>2024</v>
      </c>
      <c r="F1904" s="4" t="s">
        <v>17</v>
      </c>
      <c r="G1904" s="4" t="s">
        <v>5735</v>
      </c>
      <c r="H1904" s="4" t="s">
        <v>5736</v>
      </c>
      <c r="I1904" s="4" t="s">
        <v>67</v>
      </c>
      <c r="J1904" s="4" t="s">
        <v>79</v>
      </c>
      <c r="K1904" s="4" t="s">
        <v>80</v>
      </c>
      <c r="L1904" s="4" t="s">
        <v>22</v>
      </c>
      <c r="M1904" s="4" t="s">
        <v>54</v>
      </c>
      <c r="N1904" s="4">
        <v>916.48</v>
      </c>
      <c r="O1904" s="4">
        <v>6</v>
      </c>
      <c r="P1904" s="4">
        <v>0.15</v>
      </c>
      <c r="Q1904" s="4">
        <v>180.29</v>
      </c>
    </row>
    <row r="1905" spans="1:17" s="4" customFormat="1" ht="12" x14ac:dyDescent="0.3">
      <c r="A1905" s="4">
        <v>1904</v>
      </c>
      <c r="B1905" s="4" t="s">
        <v>5737</v>
      </c>
      <c r="C1905" s="5">
        <v>45681</v>
      </c>
      <c r="D1905" s="5">
        <v>45687</v>
      </c>
      <c r="E1905" s="9">
        <f t="shared" si="29"/>
        <v>2025</v>
      </c>
      <c r="F1905" s="4" t="s">
        <v>39</v>
      </c>
      <c r="G1905" s="4" t="s">
        <v>5738</v>
      </c>
      <c r="H1905" s="4" t="s">
        <v>5739</v>
      </c>
      <c r="I1905" s="4" t="s">
        <v>20</v>
      </c>
      <c r="J1905" s="4" t="s">
        <v>111</v>
      </c>
      <c r="K1905" s="4" t="s">
        <v>111</v>
      </c>
      <c r="L1905" s="4" t="s">
        <v>29</v>
      </c>
      <c r="M1905" s="4" t="s">
        <v>90</v>
      </c>
      <c r="N1905" s="4">
        <v>68.44</v>
      </c>
      <c r="O1905" s="4">
        <v>1</v>
      </c>
      <c r="P1905" s="4">
        <v>0</v>
      </c>
      <c r="Q1905" s="4">
        <v>0.32</v>
      </c>
    </row>
    <row r="1906" spans="1:17" s="4" customFormat="1" ht="12" x14ac:dyDescent="0.3">
      <c r="A1906" s="4">
        <v>1905</v>
      </c>
      <c r="B1906" s="4" t="s">
        <v>5740</v>
      </c>
      <c r="C1906" s="5">
        <v>45229</v>
      </c>
      <c r="D1906" s="5">
        <v>45235</v>
      </c>
      <c r="E1906" s="9">
        <f t="shared" si="29"/>
        <v>2023</v>
      </c>
      <c r="F1906" s="4" t="s">
        <v>17</v>
      </c>
      <c r="G1906" s="4" t="s">
        <v>5741</v>
      </c>
      <c r="H1906" s="4" t="s">
        <v>5742</v>
      </c>
      <c r="I1906" s="4" t="s">
        <v>28</v>
      </c>
      <c r="J1906" s="4" t="s">
        <v>34</v>
      </c>
      <c r="K1906" s="4" t="s">
        <v>35</v>
      </c>
      <c r="L1906" s="4" t="s">
        <v>22</v>
      </c>
      <c r="M1906" s="4" t="s">
        <v>134</v>
      </c>
      <c r="N1906" s="4">
        <v>503.25</v>
      </c>
      <c r="O1906" s="4">
        <v>8</v>
      </c>
      <c r="P1906" s="4">
        <v>0</v>
      </c>
      <c r="Q1906" s="4">
        <v>2.54</v>
      </c>
    </row>
    <row r="1907" spans="1:17" s="4" customFormat="1" ht="12" x14ac:dyDescent="0.3">
      <c r="A1907" s="4">
        <v>1906</v>
      </c>
      <c r="B1907" s="4" t="s">
        <v>5743</v>
      </c>
      <c r="C1907" s="5">
        <v>44519</v>
      </c>
      <c r="D1907" s="5">
        <v>44526</v>
      </c>
      <c r="E1907" s="9">
        <f t="shared" si="29"/>
        <v>2021</v>
      </c>
      <c r="F1907" s="4" t="s">
        <v>59</v>
      </c>
      <c r="G1907" s="4" t="s">
        <v>5744</v>
      </c>
      <c r="H1907" s="4" t="s">
        <v>5745</v>
      </c>
      <c r="I1907" s="4" t="s">
        <v>20</v>
      </c>
      <c r="J1907" s="4" t="s">
        <v>79</v>
      </c>
      <c r="K1907" s="4" t="s">
        <v>80</v>
      </c>
      <c r="L1907" s="4" t="s">
        <v>36</v>
      </c>
      <c r="M1907" s="4" t="s">
        <v>118</v>
      </c>
      <c r="N1907" s="4">
        <v>959.58</v>
      </c>
      <c r="O1907" s="4">
        <v>9</v>
      </c>
      <c r="P1907" s="4">
        <v>0.2</v>
      </c>
      <c r="Q1907" s="4">
        <v>48.04</v>
      </c>
    </row>
    <row r="1908" spans="1:17" s="4" customFormat="1" ht="12" x14ac:dyDescent="0.3">
      <c r="A1908" s="4">
        <v>1907</v>
      </c>
      <c r="B1908" s="4" t="s">
        <v>5746</v>
      </c>
      <c r="C1908" s="5">
        <v>45417</v>
      </c>
      <c r="D1908" s="5">
        <v>45424</v>
      </c>
      <c r="E1908" s="9">
        <f t="shared" si="29"/>
        <v>2024</v>
      </c>
      <c r="F1908" s="4" t="s">
        <v>25</v>
      </c>
      <c r="G1908" s="4" t="s">
        <v>5747</v>
      </c>
      <c r="H1908" s="4" t="s">
        <v>5748</v>
      </c>
      <c r="I1908" s="4" t="s">
        <v>28</v>
      </c>
      <c r="J1908" s="4" t="s">
        <v>79</v>
      </c>
      <c r="K1908" s="4" t="s">
        <v>80</v>
      </c>
      <c r="L1908" s="4" t="s">
        <v>36</v>
      </c>
      <c r="M1908" s="4" t="s">
        <v>37</v>
      </c>
      <c r="N1908" s="4">
        <v>1118.76</v>
      </c>
      <c r="O1908" s="4">
        <v>1</v>
      </c>
      <c r="P1908" s="4">
        <v>0.2</v>
      </c>
      <c r="Q1908" s="4">
        <v>127.04</v>
      </c>
    </row>
    <row r="1909" spans="1:17" s="4" customFormat="1" ht="12" x14ac:dyDescent="0.3">
      <c r="A1909" s="4">
        <v>1908</v>
      </c>
      <c r="B1909" s="4" t="s">
        <v>5749</v>
      </c>
      <c r="C1909" s="5">
        <v>45364</v>
      </c>
      <c r="D1909" s="5">
        <v>45369</v>
      </c>
      <c r="E1909" s="9">
        <f t="shared" si="29"/>
        <v>2024</v>
      </c>
      <c r="F1909" s="4" t="s">
        <v>25</v>
      </c>
      <c r="G1909" s="4" t="s">
        <v>5750</v>
      </c>
      <c r="H1909" s="4" t="s">
        <v>5751</v>
      </c>
      <c r="I1909" s="4" t="s">
        <v>28</v>
      </c>
      <c r="J1909" s="4" t="s">
        <v>47</v>
      </c>
      <c r="K1909" s="4" t="s">
        <v>47</v>
      </c>
      <c r="L1909" s="4" t="s">
        <v>29</v>
      </c>
      <c r="M1909" s="4" t="s">
        <v>107</v>
      </c>
      <c r="N1909" s="4">
        <v>648.79</v>
      </c>
      <c r="O1909" s="4">
        <v>5</v>
      </c>
      <c r="P1909" s="4">
        <v>0</v>
      </c>
      <c r="Q1909" s="4">
        <v>119.79</v>
      </c>
    </row>
    <row r="1910" spans="1:17" s="4" customFormat="1" ht="12" x14ac:dyDescent="0.3">
      <c r="A1910" s="4">
        <v>1909</v>
      </c>
      <c r="B1910" s="4" t="s">
        <v>5752</v>
      </c>
      <c r="C1910" s="5">
        <v>44498</v>
      </c>
      <c r="D1910" s="5">
        <v>44501</v>
      </c>
      <c r="E1910" s="9">
        <f t="shared" si="29"/>
        <v>2021</v>
      </c>
      <c r="F1910" s="4" t="s">
        <v>25</v>
      </c>
      <c r="G1910" s="4" t="s">
        <v>5753</v>
      </c>
      <c r="H1910" s="4" t="s">
        <v>5754</v>
      </c>
      <c r="I1910" s="4" t="s">
        <v>67</v>
      </c>
      <c r="J1910" s="4" t="s">
        <v>79</v>
      </c>
      <c r="K1910" s="4" t="s">
        <v>80</v>
      </c>
      <c r="L1910" s="4" t="s">
        <v>22</v>
      </c>
      <c r="M1910" s="4" t="s">
        <v>54</v>
      </c>
      <c r="N1910" s="4">
        <v>799.88</v>
      </c>
      <c r="O1910" s="4">
        <v>9</v>
      </c>
      <c r="P1910" s="4">
        <v>0.2</v>
      </c>
      <c r="Q1910" s="4">
        <v>128.22</v>
      </c>
    </row>
    <row r="1911" spans="1:17" s="4" customFormat="1" ht="12" x14ac:dyDescent="0.3">
      <c r="A1911" s="4">
        <v>1910</v>
      </c>
      <c r="B1911" s="4" t="s">
        <v>5755</v>
      </c>
      <c r="C1911" s="5">
        <v>45214</v>
      </c>
      <c r="D1911" s="5">
        <v>45220</v>
      </c>
      <c r="E1911" s="9">
        <f t="shared" si="29"/>
        <v>2023</v>
      </c>
      <c r="F1911" s="4" t="s">
        <v>39</v>
      </c>
      <c r="G1911" s="4" t="s">
        <v>5756</v>
      </c>
      <c r="H1911" s="4" t="s">
        <v>5757</v>
      </c>
      <c r="I1911" s="4" t="s">
        <v>20</v>
      </c>
      <c r="J1911" s="4" t="s">
        <v>21</v>
      </c>
      <c r="K1911" s="4" t="s">
        <v>26647</v>
      </c>
      <c r="L1911" s="4" t="s">
        <v>22</v>
      </c>
      <c r="M1911" s="4" t="s">
        <v>54</v>
      </c>
      <c r="N1911" s="4">
        <v>909.47</v>
      </c>
      <c r="O1911" s="4">
        <v>3</v>
      </c>
      <c r="P1911" s="4">
        <v>0</v>
      </c>
      <c r="Q1911" s="4">
        <v>58.52</v>
      </c>
    </row>
    <row r="1912" spans="1:17" s="4" customFormat="1" ht="12" x14ac:dyDescent="0.3">
      <c r="A1912" s="4">
        <v>1911</v>
      </c>
      <c r="B1912" s="4" t="s">
        <v>5758</v>
      </c>
      <c r="C1912" s="5">
        <v>45341</v>
      </c>
      <c r="D1912" s="5">
        <v>45347</v>
      </c>
      <c r="E1912" s="9">
        <f t="shared" si="29"/>
        <v>2024</v>
      </c>
      <c r="F1912" s="4" t="s">
        <v>25</v>
      </c>
      <c r="G1912" s="4" t="s">
        <v>5759</v>
      </c>
      <c r="H1912" s="4" t="s">
        <v>5760</v>
      </c>
      <c r="I1912" s="4" t="s">
        <v>20</v>
      </c>
      <c r="J1912" s="4" t="s">
        <v>106</v>
      </c>
      <c r="K1912" s="4" t="s">
        <v>106</v>
      </c>
      <c r="L1912" s="4" t="s">
        <v>36</v>
      </c>
      <c r="M1912" s="4" t="s">
        <v>138</v>
      </c>
      <c r="N1912" s="4">
        <v>412.44</v>
      </c>
      <c r="O1912" s="4">
        <v>4</v>
      </c>
      <c r="P1912" s="4">
        <v>0</v>
      </c>
      <c r="Q1912" s="4">
        <v>64.08</v>
      </c>
    </row>
    <row r="1913" spans="1:17" s="4" customFormat="1" ht="12" x14ac:dyDescent="0.3">
      <c r="A1913" s="4">
        <v>1912</v>
      </c>
      <c r="B1913" s="4" t="s">
        <v>5761</v>
      </c>
      <c r="C1913" s="5">
        <v>45499</v>
      </c>
      <c r="D1913" s="5">
        <v>45506</v>
      </c>
      <c r="E1913" s="9">
        <f t="shared" si="29"/>
        <v>2024</v>
      </c>
      <c r="F1913" s="4" t="s">
        <v>25</v>
      </c>
      <c r="G1913" s="4" t="s">
        <v>5762</v>
      </c>
      <c r="H1913" s="4" t="s">
        <v>5763</v>
      </c>
      <c r="I1913" s="4" t="s">
        <v>20</v>
      </c>
      <c r="J1913" s="4" t="s">
        <v>106</v>
      </c>
      <c r="K1913" s="4" t="s">
        <v>106</v>
      </c>
      <c r="L1913" s="4" t="s">
        <v>22</v>
      </c>
      <c r="M1913" s="4" t="s">
        <v>54</v>
      </c>
      <c r="N1913" s="4">
        <v>1318.32</v>
      </c>
      <c r="O1913" s="4">
        <v>9</v>
      </c>
      <c r="P1913" s="4">
        <v>0.15</v>
      </c>
      <c r="Q1913" s="4">
        <v>28.28</v>
      </c>
    </row>
    <row r="1914" spans="1:17" s="4" customFormat="1" ht="12" x14ac:dyDescent="0.3">
      <c r="A1914" s="4">
        <v>1913</v>
      </c>
      <c r="B1914" s="4" t="s">
        <v>5764</v>
      </c>
      <c r="C1914" s="5">
        <v>44445</v>
      </c>
      <c r="D1914" s="5">
        <v>44452</v>
      </c>
      <c r="E1914" s="9">
        <f t="shared" si="29"/>
        <v>2021</v>
      </c>
      <c r="F1914" s="4" t="s">
        <v>39</v>
      </c>
      <c r="G1914" s="4" t="s">
        <v>5765</v>
      </c>
      <c r="H1914" s="4" t="s">
        <v>5766</v>
      </c>
      <c r="I1914" s="4" t="s">
        <v>67</v>
      </c>
      <c r="J1914" s="4" t="s">
        <v>79</v>
      </c>
      <c r="K1914" s="4" t="s">
        <v>80</v>
      </c>
      <c r="L1914" s="4" t="s">
        <v>36</v>
      </c>
      <c r="M1914" s="4" t="s">
        <v>71</v>
      </c>
      <c r="N1914" s="4">
        <v>459.98</v>
      </c>
      <c r="O1914" s="4">
        <v>3</v>
      </c>
      <c r="P1914" s="4">
        <v>0.2</v>
      </c>
      <c r="Q1914" s="4">
        <v>6.86</v>
      </c>
    </row>
    <row r="1915" spans="1:17" s="4" customFormat="1" ht="12" x14ac:dyDescent="0.3">
      <c r="A1915" s="4">
        <v>1914</v>
      </c>
      <c r="B1915" s="4" t="s">
        <v>5767</v>
      </c>
      <c r="C1915" s="5">
        <v>45206</v>
      </c>
      <c r="D1915" s="5">
        <v>45211</v>
      </c>
      <c r="E1915" s="9">
        <f t="shared" si="29"/>
        <v>2023</v>
      </c>
      <c r="F1915" s="4" t="s">
        <v>25</v>
      </c>
      <c r="G1915" s="4" t="s">
        <v>5768</v>
      </c>
      <c r="H1915" s="4" t="s">
        <v>1144</v>
      </c>
      <c r="I1915" s="4" t="s">
        <v>20</v>
      </c>
      <c r="J1915" s="4" t="s">
        <v>52</v>
      </c>
      <c r="K1915" s="4" t="s">
        <v>53</v>
      </c>
      <c r="L1915" s="4" t="s">
        <v>29</v>
      </c>
      <c r="M1915" s="4" t="s">
        <v>48</v>
      </c>
      <c r="N1915" s="4">
        <v>733.15</v>
      </c>
      <c r="O1915" s="4">
        <v>10</v>
      </c>
      <c r="P1915" s="4">
        <v>0.1</v>
      </c>
      <c r="Q1915" s="4">
        <v>112.68</v>
      </c>
    </row>
    <row r="1916" spans="1:17" s="4" customFormat="1" ht="12" x14ac:dyDescent="0.3">
      <c r="A1916" s="4">
        <v>1915</v>
      </c>
      <c r="B1916" s="4" t="s">
        <v>5769</v>
      </c>
      <c r="C1916" s="5">
        <v>44795</v>
      </c>
      <c r="D1916" s="5">
        <v>44796</v>
      </c>
      <c r="E1916" s="9">
        <f t="shared" si="29"/>
        <v>2022</v>
      </c>
      <c r="F1916" s="4" t="s">
        <v>39</v>
      </c>
      <c r="G1916" s="4" t="s">
        <v>5770</v>
      </c>
      <c r="H1916" s="4" t="s">
        <v>5771</v>
      </c>
      <c r="I1916" s="4" t="s">
        <v>28</v>
      </c>
      <c r="J1916" s="4" t="s">
        <v>145</v>
      </c>
      <c r="K1916" s="4" t="s">
        <v>80</v>
      </c>
      <c r="L1916" s="4" t="s">
        <v>36</v>
      </c>
      <c r="M1916" s="4" t="s">
        <v>118</v>
      </c>
      <c r="N1916" s="4">
        <v>74.73</v>
      </c>
      <c r="O1916" s="4">
        <v>3</v>
      </c>
      <c r="P1916" s="4">
        <v>0.1</v>
      </c>
      <c r="Q1916" s="4">
        <v>2.84</v>
      </c>
    </row>
    <row r="1917" spans="1:17" s="4" customFormat="1" ht="12" x14ac:dyDescent="0.3">
      <c r="A1917" s="4">
        <v>1916</v>
      </c>
      <c r="B1917" s="4" t="s">
        <v>5772</v>
      </c>
      <c r="C1917" s="5">
        <v>45821</v>
      </c>
      <c r="D1917" s="5">
        <v>45826</v>
      </c>
      <c r="E1917" s="9">
        <f t="shared" si="29"/>
        <v>2025</v>
      </c>
      <c r="F1917" s="4" t="s">
        <v>25</v>
      </c>
      <c r="G1917" s="4" t="s">
        <v>5773</v>
      </c>
      <c r="H1917" s="4" t="s">
        <v>5774</v>
      </c>
      <c r="I1917" s="4" t="s">
        <v>67</v>
      </c>
      <c r="J1917" s="4" t="s">
        <v>62</v>
      </c>
      <c r="K1917" s="4" t="s">
        <v>63</v>
      </c>
      <c r="L1917" s="4" t="s">
        <v>22</v>
      </c>
      <c r="M1917" s="4" t="s">
        <v>23</v>
      </c>
      <c r="N1917" s="4">
        <v>1083.74</v>
      </c>
      <c r="O1917" s="4">
        <v>10</v>
      </c>
      <c r="P1917" s="4">
        <v>0.1</v>
      </c>
      <c r="Q1917" s="4">
        <v>146.36000000000001</v>
      </c>
    </row>
    <row r="1918" spans="1:17" s="4" customFormat="1" ht="12" x14ac:dyDescent="0.3">
      <c r="A1918" s="4">
        <v>1917</v>
      </c>
      <c r="B1918" s="4" t="s">
        <v>5775</v>
      </c>
      <c r="C1918" s="5">
        <v>45637</v>
      </c>
      <c r="D1918" s="5">
        <v>45644</v>
      </c>
      <c r="E1918" s="9">
        <f t="shared" si="29"/>
        <v>2024</v>
      </c>
      <c r="F1918" s="4" t="s">
        <v>25</v>
      </c>
      <c r="G1918" s="4" t="s">
        <v>5776</v>
      </c>
      <c r="H1918" s="4" t="s">
        <v>5777</v>
      </c>
      <c r="I1918" s="4" t="s">
        <v>67</v>
      </c>
      <c r="J1918" s="4" t="s">
        <v>111</v>
      </c>
      <c r="K1918" s="4" t="s">
        <v>111</v>
      </c>
      <c r="L1918" s="4" t="s">
        <v>22</v>
      </c>
      <c r="M1918" s="4" t="s">
        <v>134</v>
      </c>
      <c r="N1918" s="4">
        <v>585.17999999999995</v>
      </c>
      <c r="O1918" s="4">
        <v>4</v>
      </c>
      <c r="P1918" s="4">
        <v>0.2</v>
      </c>
      <c r="Q1918" s="4">
        <v>110.99</v>
      </c>
    </row>
    <row r="1919" spans="1:17" s="4" customFormat="1" ht="12" x14ac:dyDescent="0.3">
      <c r="A1919" s="4">
        <v>1918</v>
      </c>
      <c r="B1919" s="4" t="s">
        <v>5778</v>
      </c>
      <c r="C1919" s="5">
        <v>44515</v>
      </c>
      <c r="D1919" s="5">
        <v>44520</v>
      </c>
      <c r="E1919" s="9">
        <f t="shared" si="29"/>
        <v>2021</v>
      </c>
      <c r="F1919" s="4" t="s">
        <v>39</v>
      </c>
      <c r="G1919" s="4" t="s">
        <v>5779</v>
      </c>
      <c r="H1919" s="4" t="s">
        <v>5780</v>
      </c>
      <c r="I1919" s="4" t="s">
        <v>20</v>
      </c>
      <c r="J1919" s="4" t="s">
        <v>111</v>
      </c>
      <c r="K1919" s="4" t="s">
        <v>111</v>
      </c>
      <c r="L1919" s="4" t="s">
        <v>36</v>
      </c>
      <c r="M1919" s="4" t="s">
        <v>118</v>
      </c>
      <c r="N1919" s="4">
        <v>1092.07</v>
      </c>
      <c r="O1919" s="4">
        <v>2</v>
      </c>
      <c r="P1919" s="4">
        <v>0.1</v>
      </c>
      <c r="Q1919" s="4">
        <v>45.27</v>
      </c>
    </row>
    <row r="1920" spans="1:17" s="4" customFormat="1" ht="12" x14ac:dyDescent="0.3">
      <c r="A1920" s="4">
        <v>1919</v>
      </c>
      <c r="B1920" s="4" t="s">
        <v>5781</v>
      </c>
      <c r="C1920" s="5">
        <v>45198</v>
      </c>
      <c r="D1920" s="5">
        <v>45201</v>
      </c>
      <c r="E1920" s="9">
        <f t="shared" si="29"/>
        <v>2023</v>
      </c>
      <c r="F1920" s="4" t="s">
        <v>59</v>
      </c>
      <c r="G1920" s="4" t="s">
        <v>5782</v>
      </c>
      <c r="H1920" s="4" t="s">
        <v>5783</v>
      </c>
      <c r="I1920" s="4" t="s">
        <v>20</v>
      </c>
      <c r="J1920" s="4" t="s">
        <v>111</v>
      </c>
      <c r="K1920" s="4" t="s">
        <v>111</v>
      </c>
      <c r="L1920" s="4" t="s">
        <v>29</v>
      </c>
      <c r="M1920" s="4" t="s">
        <v>90</v>
      </c>
      <c r="N1920" s="4">
        <v>191.84</v>
      </c>
      <c r="O1920" s="4">
        <v>7</v>
      </c>
      <c r="P1920" s="4">
        <v>0.2</v>
      </c>
      <c r="Q1920" s="4">
        <v>41.71</v>
      </c>
    </row>
    <row r="1921" spans="1:17" s="4" customFormat="1" ht="12" x14ac:dyDescent="0.3">
      <c r="A1921" s="4">
        <v>1920</v>
      </c>
      <c r="B1921" s="4" t="s">
        <v>5784</v>
      </c>
      <c r="C1921" s="5">
        <v>44758</v>
      </c>
      <c r="D1921" s="5">
        <v>44764</v>
      </c>
      <c r="E1921" s="9">
        <f t="shared" si="29"/>
        <v>2022</v>
      </c>
      <c r="F1921" s="4" t="s">
        <v>59</v>
      </c>
      <c r="G1921" s="4" t="s">
        <v>5785</v>
      </c>
      <c r="H1921" s="4" t="s">
        <v>5786</v>
      </c>
      <c r="I1921" s="4" t="s">
        <v>20</v>
      </c>
      <c r="J1921" s="4" t="s">
        <v>106</v>
      </c>
      <c r="K1921" s="4" t="s">
        <v>106</v>
      </c>
      <c r="L1921" s="4" t="s">
        <v>29</v>
      </c>
      <c r="M1921" s="4" t="s">
        <v>90</v>
      </c>
      <c r="N1921" s="4">
        <v>555.46</v>
      </c>
      <c r="O1921" s="4">
        <v>6</v>
      </c>
      <c r="P1921" s="4">
        <v>0.2</v>
      </c>
      <c r="Q1921" s="4">
        <v>-0.85</v>
      </c>
    </row>
    <row r="1922" spans="1:17" s="4" customFormat="1" ht="12" x14ac:dyDescent="0.3">
      <c r="A1922" s="4">
        <v>1921</v>
      </c>
      <c r="B1922" s="4" t="s">
        <v>5787</v>
      </c>
      <c r="C1922" s="5">
        <v>45458</v>
      </c>
      <c r="D1922" s="5">
        <v>45463</v>
      </c>
      <c r="E1922" s="9">
        <f t="shared" ref="E1922:E1985" si="30">YEAR(D1922)</f>
        <v>2024</v>
      </c>
      <c r="F1922" s="4" t="s">
        <v>17</v>
      </c>
      <c r="G1922" s="4" t="s">
        <v>5788</v>
      </c>
      <c r="H1922" s="4" t="s">
        <v>5789</v>
      </c>
      <c r="I1922" s="4" t="s">
        <v>20</v>
      </c>
      <c r="J1922" s="4" t="s">
        <v>42</v>
      </c>
      <c r="K1922" s="4" t="s">
        <v>43</v>
      </c>
      <c r="L1922" s="4" t="s">
        <v>29</v>
      </c>
      <c r="M1922" s="4" t="s">
        <v>30</v>
      </c>
      <c r="N1922" s="4">
        <v>1341.66</v>
      </c>
      <c r="O1922" s="4">
        <v>10</v>
      </c>
      <c r="P1922" s="4">
        <v>0</v>
      </c>
      <c r="Q1922" s="4">
        <v>192.42</v>
      </c>
    </row>
    <row r="1923" spans="1:17" s="4" customFormat="1" ht="12" x14ac:dyDescent="0.3">
      <c r="A1923" s="4">
        <v>1922</v>
      </c>
      <c r="B1923" s="4" t="s">
        <v>5790</v>
      </c>
      <c r="C1923" s="5">
        <v>44764</v>
      </c>
      <c r="D1923" s="5">
        <v>44771</v>
      </c>
      <c r="E1923" s="9">
        <f t="shared" si="30"/>
        <v>2022</v>
      </c>
      <c r="F1923" s="4" t="s">
        <v>25</v>
      </c>
      <c r="G1923" s="4" t="s">
        <v>5791</v>
      </c>
      <c r="H1923" s="4" t="s">
        <v>5792</v>
      </c>
      <c r="I1923" s="4" t="s">
        <v>28</v>
      </c>
      <c r="J1923" s="4" t="s">
        <v>111</v>
      </c>
      <c r="K1923" s="4" t="s">
        <v>111</v>
      </c>
      <c r="L1923" s="4" t="s">
        <v>22</v>
      </c>
      <c r="M1923" s="4" t="s">
        <v>134</v>
      </c>
      <c r="N1923" s="4">
        <v>381.93</v>
      </c>
      <c r="O1923" s="4">
        <v>4</v>
      </c>
      <c r="P1923" s="4">
        <v>0</v>
      </c>
      <c r="Q1923" s="4">
        <v>57.74</v>
      </c>
    </row>
    <row r="1924" spans="1:17" s="4" customFormat="1" ht="12" x14ac:dyDescent="0.3">
      <c r="A1924" s="4">
        <v>1923</v>
      </c>
      <c r="B1924" s="4" t="s">
        <v>5793</v>
      </c>
      <c r="C1924" s="5">
        <v>44890</v>
      </c>
      <c r="D1924" s="5">
        <v>44896</v>
      </c>
      <c r="E1924" s="9">
        <f t="shared" si="30"/>
        <v>2022</v>
      </c>
      <c r="F1924" s="4" t="s">
        <v>59</v>
      </c>
      <c r="G1924" s="4" t="s">
        <v>5794</v>
      </c>
      <c r="H1924" s="4" t="s">
        <v>5795</v>
      </c>
      <c r="I1924" s="4" t="s">
        <v>67</v>
      </c>
      <c r="J1924" s="4" t="s">
        <v>52</v>
      </c>
      <c r="K1924" s="4" t="s">
        <v>53</v>
      </c>
      <c r="L1924" s="4" t="s">
        <v>29</v>
      </c>
      <c r="M1924" s="4" t="s">
        <v>48</v>
      </c>
      <c r="N1924" s="4">
        <v>1339.86</v>
      </c>
      <c r="O1924" s="4">
        <v>4</v>
      </c>
      <c r="P1924" s="4">
        <v>0.2</v>
      </c>
      <c r="Q1924" s="4">
        <v>163.61000000000001</v>
      </c>
    </row>
    <row r="1925" spans="1:17" s="4" customFormat="1" ht="12" x14ac:dyDescent="0.3">
      <c r="A1925" s="4">
        <v>1924</v>
      </c>
      <c r="B1925" s="4" t="s">
        <v>5796</v>
      </c>
      <c r="C1925" s="5">
        <v>45377</v>
      </c>
      <c r="D1925" s="5">
        <v>45379</v>
      </c>
      <c r="E1925" s="9">
        <f t="shared" si="30"/>
        <v>2024</v>
      </c>
      <c r="F1925" s="4" t="s">
        <v>59</v>
      </c>
      <c r="G1925" s="4" t="s">
        <v>5797</v>
      </c>
      <c r="H1925" s="4" t="s">
        <v>5798</v>
      </c>
      <c r="I1925" s="4" t="s">
        <v>20</v>
      </c>
      <c r="J1925" s="4" t="s">
        <v>106</v>
      </c>
      <c r="K1925" s="4" t="s">
        <v>106</v>
      </c>
      <c r="L1925" s="4" t="s">
        <v>29</v>
      </c>
      <c r="M1925" s="4" t="s">
        <v>90</v>
      </c>
      <c r="N1925" s="4">
        <v>792.75</v>
      </c>
      <c r="O1925" s="4">
        <v>1</v>
      </c>
      <c r="P1925" s="4">
        <v>0</v>
      </c>
      <c r="Q1925" s="4">
        <v>67.349999999999994</v>
      </c>
    </row>
    <row r="1926" spans="1:17" s="4" customFormat="1" ht="12" x14ac:dyDescent="0.3">
      <c r="A1926" s="4">
        <v>1925</v>
      </c>
      <c r="B1926" s="4" t="s">
        <v>5799</v>
      </c>
      <c r="C1926" s="5">
        <v>45347</v>
      </c>
      <c r="D1926" s="5">
        <v>45349</v>
      </c>
      <c r="E1926" s="9">
        <f t="shared" si="30"/>
        <v>2024</v>
      </c>
      <c r="F1926" s="4" t="s">
        <v>25</v>
      </c>
      <c r="G1926" s="4" t="s">
        <v>5800</v>
      </c>
      <c r="H1926" s="4" t="s">
        <v>5801</v>
      </c>
      <c r="I1926" s="4" t="s">
        <v>67</v>
      </c>
      <c r="J1926" s="4" t="s">
        <v>111</v>
      </c>
      <c r="K1926" s="4" t="s">
        <v>111</v>
      </c>
      <c r="L1926" s="4" t="s">
        <v>22</v>
      </c>
      <c r="M1926" s="4" t="s">
        <v>75</v>
      </c>
      <c r="N1926" s="4">
        <v>873.21</v>
      </c>
      <c r="O1926" s="4">
        <v>4</v>
      </c>
      <c r="P1926" s="4">
        <v>0.2</v>
      </c>
      <c r="Q1926" s="4">
        <v>42.58</v>
      </c>
    </row>
    <row r="1927" spans="1:17" s="4" customFormat="1" ht="12" x14ac:dyDescent="0.3">
      <c r="A1927" s="4">
        <v>1926</v>
      </c>
      <c r="B1927" s="4" t="s">
        <v>5802</v>
      </c>
      <c r="C1927" s="5">
        <v>45373</v>
      </c>
      <c r="D1927" s="5">
        <v>45379</v>
      </c>
      <c r="E1927" s="9">
        <f t="shared" si="30"/>
        <v>2024</v>
      </c>
      <c r="F1927" s="4" t="s">
        <v>59</v>
      </c>
      <c r="G1927" s="4" t="s">
        <v>5803</v>
      </c>
      <c r="H1927" s="4" t="s">
        <v>5804</v>
      </c>
      <c r="I1927" s="4" t="s">
        <v>67</v>
      </c>
      <c r="J1927" s="4" t="s">
        <v>106</v>
      </c>
      <c r="K1927" s="4" t="s">
        <v>106</v>
      </c>
      <c r="L1927" s="4" t="s">
        <v>22</v>
      </c>
      <c r="M1927" s="4" t="s">
        <v>75</v>
      </c>
      <c r="N1927" s="4">
        <v>1368.29</v>
      </c>
      <c r="O1927" s="4">
        <v>6</v>
      </c>
      <c r="P1927" s="4">
        <v>0.1</v>
      </c>
      <c r="Q1927" s="4">
        <v>15.62</v>
      </c>
    </row>
    <row r="1928" spans="1:17" s="4" customFormat="1" ht="12" x14ac:dyDescent="0.3">
      <c r="A1928" s="4">
        <v>1927</v>
      </c>
      <c r="B1928" s="4" t="s">
        <v>5805</v>
      </c>
      <c r="C1928" s="5">
        <v>44585</v>
      </c>
      <c r="D1928" s="5">
        <v>44588</v>
      </c>
      <c r="E1928" s="9">
        <f t="shared" si="30"/>
        <v>2022</v>
      </c>
      <c r="F1928" s="4" t="s">
        <v>59</v>
      </c>
      <c r="G1928" s="4" t="s">
        <v>5806</v>
      </c>
      <c r="H1928" s="4" t="s">
        <v>5807</v>
      </c>
      <c r="I1928" s="4" t="s">
        <v>28</v>
      </c>
      <c r="J1928" s="4" t="s">
        <v>62</v>
      </c>
      <c r="K1928" s="4" t="s">
        <v>63</v>
      </c>
      <c r="L1928" s="4" t="s">
        <v>36</v>
      </c>
      <c r="M1928" s="4" t="s">
        <v>71</v>
      </c>
      <c r="N1928" s="4">
        <v>567.86</v>
      </c>
      <c r="O1928" s="4">
        <v>5</v>
      </c>
      <c r="P1928" s="4">
        <v>0</v>
      </c>
      <c r="Q1928" s="4">
        <v>117.48</v>
      </c>
    </row>
    <row r="1929" spans="1:17" s="4" customFormat="1" ht="12" x14ac:dyDescent="0.3">
      <c r="A1929" s="4">
        <v>1928</v>
      </c>
      <c r="B1929" s="4" t="s">
        <v>5808</v>
      </c>
      <c r="C1929" s="5">
        <v>44414</v>
      </c>
      <c r="D1929" s="5">
        <v>44416</v>
      </c>
      <c r="E1929" s="9">
        <f t="shared" si="30"/>
        <v>2021</v>
      </c>
      <c r="F1929" s="4" t="s">
        <v>59</v>
      </c>
      <c r="G1929" s="4" t="s">
        <v>5809</v>
      </c>
      <c r="H1929" s="4" t="s">
        <v>5810</v>
      </c>
      <c r="I1929" s="4" t="s">
        <v>28</v>
      </c>
      <c r="J1929" s="4" t="s">
        <v>79</v>
      </c>
      <c r="K1929" s="4" t="s">
        <v>80</v>
      </c>
      <c r="L1929" s="4" t="s">
        <v>29</v>
      </c>
      <c r="M1929" s="4" t="s">
        <v>30</v>
      </c>
      <c r="N1929" s="4">
        <v>526.36</v>
      </c>
      <c r="O1929" s="4">
        <v>8</v>
      </c>
      <c r="P1929" s="4">
        <v>0</v>
      </c>
      <c r="Q1929" s="4">
        <v>12.09</v>
      </c>
    </row>
    <row r="1930" spans="1:17" s="4" customFormat="1" ht="12" x14ac:dyDescent="0.3">
      <c r="A1930" s="4">
        <v>1929</v>
      </c>
      <c r="B1930" s="4" t="s">
        <v>5811</v>
      </c>
      <c r="C1930" s="5">
        <v>44980</v>
      </c>
      <c r="D1930" s="5">
        <v>44983</v>
      </c>
      <c r="E1930" s="9">
        <f t="shared" si="30"/>
        <v>2023</v>
      </c>
      <c r="F1930" s="4" t="s">
        <v>25</v>
      </c>
      <c r="G1930" s="4" t="s">
        <v>5812</v>
      </c>
      <c r="H1930" s="4" t="s">
        <v>5813</v>
      </c>
      <c r="I1930" s="4" t="s">
        <v>28</v>
      </c>
      <c r="J1930" s="4" t="s">
        <v>42</v>
      </c>
      <c r="K1930" s="4" t="s">
        <v>43</v>
      </c>
      <c r="L1930" s="4" t="s">
        <v>22</v>
      </c>
      <c r="M1930" s="4" t="s">
        <v>75</v>
      </c>
      <c r="N1930" s="4">
        <v>505.61</v>
      </c>
      <c r="O1930" s="4">
        <v>9</v>
      </c>
      <c r="P1930" s="4">
        <v>0.1</v>
      </c>
      <c r="Q1930" s="4">
        <v>117.11</v>
      </c>
    </row>
    <row r="1931" spans="1:17" s="4" customFormat="1" ht="12" x14ac:dyDescent="0.3">
      <c r="A1931" s="4">
        <v>1930</v>
      </c>
      <c r="B1931" s="4" t="s">
        <v>5814</v>
      </c>
      <c r="C1931" s="5">
        <v>45762</v>
      </c>
      <c r="D1931" s="5">
        <v>45768</v>
      </c>
      <c r="E1931" s="9">
        <f t="shared" si="30"/>
        <v>2025</v>
      </c>
      <c r="F1931" s="4" t="s">
        <v>39</v>
      </c>
      <c r="G1931" s="4" t="s">
        <v>5815</v>
      </c>
      <c r="H1931" s="4" t="s">
        <v>5816</v>
      </c>
      <c r="I1931" s="4" t="s">
        <v>67</v>
      </c>
      <c r="J1931" s="4" t="s">
        <v>52</v>
      </c>
      <c r="K1931" s="4" t="s">
        <v>53</v>
      </c>
      <c r="L1931" s="4" t="s">
        <v>36</v>
      </c>
      <c r="M1931" s="4" t="s">
        <v>37</v>
      </c>
      <c r="N1931" s="4">
        <v>1416.33</v>
      </c>
      <c r="O1931" s="4">
        <v>6</v>
      </c>
      <c r="P1931" s="4">
        <v>0.15</v>
      </c>
      <c r="Q1931" s="4">
        <v>85.75</v>
      </c>
    </row>
    <row r="1932" spans="1:17" s="4" customFormat="1" ht="12" x14ac:dyDescent="0.3">
      <c r="A1932" s="4">
        <v>1931</v>
      </c>
      <c r="B1932" s="4" t="s">
        <v>5817</v>
      </c>
      <c r="C1932" s="5">
        <v>44408</v>
      </c>
      <c r="D1932" s="5">
        <v>44409</v>
      </c>
      <c r="E1932" s="9">
        <f t="shared" si="30"/>
        <v>2021</v>
      </c>
      <c r="F1932" s="4" t="s">
        <v>39</v>
      </c>
      <c r="G1932" s="4" t="s">
        <v>5818</v>
      </c>
      <c r="H1932" s="4" t="s">
        <v>5819</v>
      </c>
      <c r="I1932" s="4" t="s">
        <v>28</v>
      </c>
      <c r="J1932" s="4" t="s">
        <v>79</v>
      </c>
      <c r="K1932" s="4" t="s">
        <v>80</v>
      </c>
      <c r="L1932" s="4" t="s">
        <v>29</v>
      </c>
      <c r="M1932" s="4" t="s">
        <v>90</v>
      </c>
      <c r="N1932" s="4">
        <v>1048.03</v>
      </c>
      <c r="O1932" s="4">
        <v>5</v>
      </c>
      <c r="P1932" s="4">
        <v>0.15</v>
      </c>
      <c r="Q1932" s="4">
        <v>59.23</v>
      </c>
    </row>
    <row r="1933" spans="1:17" s="4" customFormat="1" ht="12" x14ac:dyDescent="0.3">
      <c r="A1933" s="4">
        <v>1932</v>
      </c>
      <c r="B1933" s="4" t="s">
        <v>5820</v>
      </c>
      <c r="C1933" s="5">
        <v>45192</v>
      </c>
      <c r="D1933" s="5">
        <v>45199</v>
      </c>
      <c r="E1933" s="9">
        <f t="shared" si="30"/>
        <v>2023</v>
      </c>
      <c r="F1933" s="4" t="s">
        <v>39</v>
      </c>
      <c r="G1933" s="4" t="s">
        <v>5821</v>
      </c>
      <c r="H1933" s="4" t="s">
        <v>5822</v>
      </c>
      <c r="I1933" s="4" t="s">
        <v>28</v>
      </c>
      <c r="J1933" s="4" t="s">
        <v>62</v>
      </c>
      <c r="K1933" s="4" t="s">
        <v>63</v>
      </c>
      <c r="L1933" s="4" t="s">
        <v>22</v>
      </c>
      <c r="M1933" s="4" t="s">
        <v>23</v>
      </c>
      <c r="N1933" s="4">
        <v>885.58</v>
      </c>
      <c r="O1933" s="4">
        <v>3</v>
      </c>
      <c r="P1933" s="4">
        <v>0.15</v>
      </c>
      <c r="Q1933" s="4">
        <v>85.92</v>
      </c>
    </row>
    <row r="1934" spans="1:17" s="4" customFormat="1" ht="12" x14ac:dyDescent="0.3">
      <c r="A1934" s="4">
        <v>1933</v>
      </c>
      <c r="B1934" s="4" t="s">
        <v>5823</v>
      </c>
      <c r="C1934" s="5">
        <v>44887</v>
      </c>
      <c r="D1934" s="5">
        <v>44894</v>
      </c>
      <c r="E1934" s="9">
        <f t="shared" si="30"/>
        <v>2022</v>
      </c>
      <c r="F1934" s="4" t="s">
        <v>39</v>
      </c>
      <c r="G1934" s="4" t="s">
        <v>5824</v>
      </c>
      <c r="H1934" s="4" t="s">
        <v>5825</v>
      </c>
      <c r="I1934" s="4" t="s">
        <v>28</v>
      </c>
      <c r="J1934" s="4" t="s">
        <v>42</v>
      </c>
      <c r="K1934" s="4" t="s">
        <v>43</v>
      </c>
      <c r="L1934" s="4" t="s">
        <v>29</v>
      </c>
      <c r="M1934" s="4" t="s">
        <v>30</v>
      </c>
      <c r="N1934" s="4">
        <v>753.21</v>
      </c>
      <c r="O1934" s="4">
        <v>7</v>
      </c>
      <c r="P1934" s="4">
        <v>0.15</v>
      </c>
      <c r="Q1934" s="4">
        <v>34.25</v>
      </c>
    </row>
    <row r="1935" spans="1:17" s="4" customFormat="1" ht="12" x14ac:dyDescent="0.3">
      <c r="A1935" s="4">
        <v>1934</v>
      </c>
      <c r="B1935" s="4" t="s">
        <v>5826</v>
      </c>
      <c r="C1935" s="5">
        <v>44597</v>
      </c>
      <c r="D1935" s="5">
        <v>44603</v>
      </c>
      <c r="E1935" s="9">
        <f t="shared" si="30"/>
        <v>2022</v>
      </c>
      <c r="F1935" s="4" t="s">
        <v>59</v>
      </c>
      <c r="G1935" s="4" t="s">
        <v>5827</v>
      </c>
      <c r="H1935" s="4" t="s">
        <v>5828</v>
      </c>
      <c r="I1935" s="4" t="s">
        <v>28</v>
      </c>
      <c r="J1935" s="4" t="s">
        <v>106</v>
      </c>
      <c r="K1935" s="4" t="s">
        <v>106</v>
      </c>
      <c r="L1935" s="4" t="s">
        <v>22</v>
      </c>
      <c r="M1935" s="4" t="s">
        <v>75</v>
      </c>
      <c r="N1935" s="4">
        <v>203.3</v>
      </c>
      <c r="O1935" s="4">
        <v>4</v>
      </c>
      <c r="P1935" s="4">
        <v>0.1</v>
      </c>
      <c r="Q1935" s="4">
        <v>20.97</v>
      </c>
    </row>
    <row r="1936" spans="1:17" s="4" customFormat="1" ht="12" x14ac:dyDescent="0.3">
      <c r="A1936" s="4">
        <v>1935</v>
      </c>
      <c r="B1936" s="4" t="s">
        <v>5829</v>
      </c>
      <c r="C1936" s="5">
        <v>44556</v>
      </c>
      <c r="D1936" s="5">
        <v>44562</v>
      </c>
      <c r="E1936" s="9">
        <f t="shared" si="30"/>
        <v>2022</v>
      </c>
      <c r="F1936" s="4" t="s">
        <v>39</v>
      </c>
      <c r="G1936" s="4" t="s">
        <v>5830</v>
      </c>
      <c r="H1936" s="4" t="s">
        <v>5831</v>
      </c>
      <c r="I1936" s="4" t="s">
        <v>20</v>
      </c>
      <c r="J1936" s="4" t="s">
        <v>111</v>
      </c>
      <c r="K1936" s="4" t="s">
        <v>111</v>
      </c>
      <c r="L1936" s="4" t="s">
        <v>22</v>
      </c>
      <c r="M1936" s="4" t="s">
        <v>54</v>
      </c>
      <c r="N1936" s="4">
        <v>1438.26</v>
      </c>
      <c r="O1936" s="4">
        <v>4</v>
      </c>
      <c r="P1936" s="4">
        <v>0.15</v>
      </c>
      <c r="Q1936" s="4">
        <v>99.22</v>
      </c>
    </row>
    <row r="1937" spans="1:17" s="4" customFormat="1" ht="12" x14ac:dyDescent="0.3">
      <c r="A1937" s="4">
        <v>1936</v>
      </c>
      <c r="B1937" s="4" t="s">
        <v>5832</v>
      </c>
      <c r="C1937" s="5">
        <v>45380</v>
      </c>
      <c r="D1937" s="5">
        <v>45384</v>
      </c>
      <c r="E1937" s="9">
        <f t="shared" si="30"/>
        <v>2024</v>
      </c>
      <c r="F1937" s="4" t="s">
        <v>17</v>
      </c>
      <c r="G1937" s="4" t="s">
        <v>5833</v>
      </c>
      <c r="H1937" s="4" t="s">
        <v>5834</v>
      </c>
      <c r="I1937" s="4" t="s">
        <v>67</v>
      </c>
      <c r="J1937" s="4" t="s">
        <v>34</v>
      </c>
      <c r="K1937" s="4" t="s">
        <v>35</v>
      </c>
      <c r="L1937" s="4" t="s">
        <v>36</v>
      </c>
      <c r="M1937" s="4" t="s">
        <v>138</v>
      </c>
      <c r="N1937" s="4">
        <v>671.34</v>
      </c>
      <c r="O1937" s="4">
        <v>2</v>
      </c>
      <c r="P1937" s="4">
        <v>0.15</v>
      </c>
      <c r="Q1937" s="4">
        <v>29.41</v>
      </c>
    </row>
    <row r="1938" spans="1:17" s="4" customFormat="1" ht="12" x14ac:dyDescent="0.3">
      <c r="A1938" s="4">
        <v>1937</v>
      </c>
      <c r="B1938" s="4" t="s">
        <v>5835</v>
      </c>
      <c r="C1938" s="5">
        <v>44483</v>
      </c>
      <c r="D1938" s="5">
        <v>44489</v>
      </c>
      <c r="E1938" s="9">
        <f t="shared" si="30"/>
        <v>2021</v>
      </c>
      <c r="F1938" s="4" t="s">
        <v>39</v>
      </c>
      <c r="G1938" s="4" t="s">
        <v>5836</v>
      </c>
      <c r="H1938" s="4" t="s">
        <v>5837</v>
      </c>
      <c r="I1938" s="4" t="s">
        <v>20</v>
      </c>
      <c r="J1938" s="4" t="s">
        <v>79</v>
      </c>
      <c r="K1938" s="4" t="s">
        <v>80</v>
      </c>
      <c r="L1938" s="4" t="s">
        <v>36</v>
      </c>
      <c r="M1938" s="4" t="s">
        <v>118</v>
      </c>
      <c r="N1938" s="4">
        <v>1223.69</v>
      </c>
      <c r="O1938" s="4">
        <v>1</v>
      </c>
      <c r="P1938" s="4">
        <v>0</v>
      </c>
      <c r="Q1938" s="4">
        <v>276</v>
      </c>
    </row>
    <row r="1939" spans="1:17" s="4" customFormat="1" ht="12" x14ac:dyDescent="0.3">
      <c r="A1939" s="4">
        <v>1938</v>
      </c>
      <c r="B1939" s="4" t="s">
        <v>5838</v>
      </c>
      <c r="C1939" s="5">
        <v>45177</v>
      </c>
      <c r="D1939" s="5">
        <v>45181</v>
      </c>
      <c r="E1939" s="9">
        <f t="shared" si="30"/>
        <v>2023</v>
      </c>
      <c r="F1939" s="4" t="s">
        <v>39</v>
      </c>
      <c r="G1939" s="4" t="s">
        <v>5839</v>
      </c>
      <c r="H1939" s="4" t="s">
        <v>5840</v>
      </c>
      <c r="I1939" s="4" t="s">
        <v>67</v>
      </c>
      <c r="J1939" s="4" t="s">
        <v>145</v>
      </c>
      <c r="K1939" s="4" t="s">
        <v>80</v>
      </c>
      <c r="L1939" s="4" t="s">
        <v>29</v>
      </c>
      <c r="M1939" s="4" t="s">
        <v>48</v>
      </c>
      <c r="N1939" s="4">
        <v>1057.33</v>
      </c>
      <c r="O1939" s="4">
        <v>5</v>
      </c>
      <c r="P1939" s="4">
        <v>0</v>
      </c>
      <c r="Q1939" s="4">
        <v>280.69</v>
      </c>
    </row>
    <row r="1940" spans="1:17" s="4" customFormat="1" ht="12" x14ac:dyDescent="0.3">
      <c r="A1940" s="4">
        <v>1939</v>
      </c>
      <c r="B1940" s="4" t="s">
        <v>5841</v>
      </c>
      <c r="C1940" s="5">
        <v>45800</v>
      </c>
      <c r="D1940" s="5">
        <v>45804</v>
      </c>
      <c r="E1940" s="9">
        <f t="shared" si="30"/>
        <v>2025</v>
      </c>
      <c r="F1940" s="4" t="s">
        <v>17</v>
      </c>
      <c r="G1940" s="4" t="s">
        <v>5842</v>
      </c>
      <c r="H1940" s="4" t="s">
        <v>5843</v>
      </c>
      <c r="I1940" s="4" t="s">
        <v>28</v>
      </c>
      <c r="J1940" s="4" t="s">
        <v>145</v>
      </c>
      <c r="K1940" s="4" t="s">
        <v>80</v>
      </c>
      <c r="L1940" s="4" t="s">
        <v>22</v>
      </c>
      <c r="M1940" s="4" t="s">
        <v>75</v>
      </c>
      <c r="N1940" s="4">
        <v>1395.4</v>
      </c>
      <c r="O1940" s="4">
        <v>10</v>
      </c>
      <c r="P1940" s="4">
        <v>0.1</v>
      </c>
      <c r="Q1940" s="4">
        <v>254.79</v>
      </c>
    </row>
    <row r="1941" spans="1:17" s="4" customFormat="1" ht="12" x14ac:dyDescent="0.3">
      <c r="A1941" s="4">
        <v>1940</v>
      </c>
      <c r="B1941" s="4" t="s">
        <v>5844</v>
      </c>
      <c r="C1941" s="5">
        <v>44846</v>
      </c>
      <c r="D1941" s="5">
        <v>44849</v>
      </c>
      <c r="E1941" s="9">
        <f t="shared" si="30"/>
        <v>2022</v>
      </c>
      <c r="F1941" s="4" t="s">
        <v>39</v>
      </c>
      <c r="G1941" s="4" t="s">
        <v>5845</v>
      </c>
      <c r="H1941" s="4" t="s">
        <v>5846</v>
      </c>
      <c r="I1941" s="4" t="s">
        <v>28</v>
      </c>
      <c r="J1941" s="4" t="s">
        <v>62</v>
      </c>
      <c r="K1941" s="4" t="s">
        <v>63</v>
      </c>
      <c r="L1941" s="4" t="s">
        <v>36</v>
      </c>
      <c r="M1941" s="4" t="s">
        <v>71</v>
      </c>
      <c r="N1941" s="4">
        <v>61.87</v>
      </c>
      <c r="O1941" s="4">
        <v>2</v>
      </c>
      <c r="P1941" s="4">
        <v>0.15</v>
      </c>
      <c r="Q1941" s="4">
        <v>1.0900000000000001</v>
      </c>
    </row>
    <row r="1942" spans="1:17" s="4" customFormat="1" ht="12" x14ac:dyDescent="0.3">
      <c r="A1942" s="4">
        <v>1941</v>
      </c>
      <c r="B1942" s="4" t="s">
        <v>5847</v>
      </c>
      <c r="C1942" s="5">
        <v>45146</v>
      </c>
      <c r="D1942" s="5">
        <v>45153</v>
      </c>
      <c r="E1942" s="9">
        <f t="shared" si="30"/>
        <v>2023</v>
      </c>
      <c r="F1942" s="4" t="s">
        <v>59</v>
      </c>
      <c r="G1942" s="4" t="s">
        <v>5848</v>
      </c>
      <c r="H1942" s="4" t="s">
        <v>5849</v>
      </c>
      <c r="I1942" s="4" t="s">
        <v>28</v>
      </c>
      <c r="J1942" s="4" t="s">
        <v>34</v>
      </c>
      <c r="K1942" s="4" t="s">
        <v>35</v>
      </c>
      <c r="L1942" s="4" t="s">
        <v>22</v>
      </c>
      <c r="M1942" s="4" t="s">
        <v>54</v>
      </c>
      <c r="N1942" s="4">
        <v>1490.96</v>
      </c>
      <c r="O1942" s="4">
        <v>4</v>
      </c>
      <c r="P1942" s="4">
        <v>0.2</v>
      </c>
      <c r="Q1942" s="4">
        <v>321.88</v>
      </c>
    </row>
    <row r="1943" spans="1:17" s="4" customFormat="1" ht="12" x14ac:dyDescent="0.3">
      <c r="A1943" s="4">
        <v>1942</v>
      </c>
      <c r="B1943" s="4" t="s">
        <v>5850</v>
      </c>
      <c r="C1943" s="5">
        <v>44827</v>
      </c>
      <c r="D1943" s="5">
        <v>44832</v>
      </c>
      <c r="E1943" s="9">
        <f t="shared" si="30"/>
        <v>2022</v>
      </c>
      <c r="F1943" s="4" t="s">
        <v>17</v>
      </c>
      <c r="G1943" s="4" t="s">
        <v>5851</v>
      </c>
      <c r="H1943" s="4" t="s">
        <v>5852</v>
      </c>
      <c r="I1943" s="4" t="s">
        <v>28</v>
      </c>
      <c r="J1943" s="4" t="s">
        <v>145</v>
      </c>
      <c r="K1943" s="4" t="s">
        <v>80</v>
      </c>
      <c r="L1943" s="4" t="s">
        <v>22</v>
      </c>
      <c r="M1943" s="4" t="s">
        <v>75</v>
      </c>
      <c r="N1943" s="4">
        <v>826.17</v>
      </c>
      <c r="O1943" s="4">
        <v>1</v>
      </c>
      <c r="P1943" s="4">
        <v>0.1</v>
      </c>
      <c r="Q1943" s="4">
        <v>30.42</v>
      </c>
    </row>
    <row r="1944" spans="1:17" s="4" customFormat="1" ht="12" x14ac:dyDescent="0.3">
      <c r="A1944" s="4">
        <v>1943</v>
      </c>
      <c r="B1944" s="4" t="s">
        <v>5853</v>
      </c>
      <c r="C1944" s="5">
        <v>45288</v>
      </c>
      <c r="D1944" s="5">
        <v>45294</v>
      </c>
      <c r="E1944" s="9">
        <f t="shared" si="30"/>
        <v>2024</v>
      </c>
      <c r="F1944" s="4" t="s">
        <v>39</v>
      </c>
      <c r="G1944" s="4" t="s">
        <v>5854</v>
      </c>
      <c r="H1944" s="4" t="s">
        <v>5855</v>
      </c>
      <c r="I1944" s="4" t="s">
        <v>67</v>
      </c>
      <c r="J1944" s="4" t="s">
        <v>111</v>
      </c>
      <c r="K1944" s="4" t="s">
        <v>111</v>
      </c>
      <c r="L1944" s="4" t="s">
        <v>22</v>
      </c>
      <c r="M1944" s="4" t="s">
        <v>54</v>
      </c>
      <c r="N1944" s="4">
        <v>499.67</v>
      </c>
      <c r="O1944" s="4">
        <v>5</v>
      </c>
      <c r="P1944" s="4">
        <v>0.1</v>
      </c>
      <c r="Q1944" s="4">
        <v>76.239999999999995</v>
      </c>
    </row>
    <row r="1945" spans="1:17" s="4" customFormat="1" ht="12" x14ac:dyDescent="0.3">
      <c r="A1945" s="4">
        <v>1944</v>
      </c>
      <c r="B1945" s="4" t="s">
        <v>5856</v>
      </c>
      <c r="C1945" s="5">
        <v>44544</v>
      </c>
      <c r="D1945" s="5">
        <v>44546</v>
      </c>
      <c r="E1945" s="9">
        <f t="shared" si="30"/>
        <v>2021</v>
      </c>
      <c r="F1945" s="4" t="s">
        <v>39</v>
      </c>
      <c r="G1945" s="4" t="s">
        <v>5857</v>
      </c>
      <c r="H1945" s="4" t="s">
        <v>5858</v>
      </c>
      <c r="I1945" s="4" t="s">
        <v>28</v>
      </c>
      <c r="J1945" s="4" t="s">
        <v>21</v>
      </c>
      <c r="K1945" s="4" t="s">
        <v>26647</v>
      </c>
      <c r="L1945" s="4" t="s">
        <v>36</v>
      </c>
      <c r="M1945" s="4" t="s">
        <v>138</v>
      </c>
      <c r="N1945" s="4">
        <v>698.69</v>
      </c>
      <c r="O1945" s="4">
        <v>5</v>
      </c>
      <c r="P1945" s="4">
        <v>0.2</v>
      </c>
      <c r="Q1945" s="4">
        <v>-2.5</v>
      </c>
    </row>
    <row r="1946" spans="1:17" s="4" customFormat="1" ht="12" x14ac:dyDescent="0.3">
      <c r="A1946" s="4">
        <v>1945</v>
      </c>
      <c r="B1946" s="4" t="s">
        <v>5859</v>
      </c>
      <c r="C1946" s="5">
        <v>45309</v>
      </c>
      <c r="D1946" s="5">
        <v>45315</v>
      </c>
      <c r="E1946" s="9">
        <f t="shared" si="30"/>
        <v>2024</v>
      </c>
      <c r="F1946" s="4" t="s">
        <v>59</v>
      </c>
      <c r="G1946" s="4" t="s">
        <v>5860</v>
      </c>
      <c r="H1946" s="4" t="s">
        <v>5861</v>
      </c>
      <c r="I1946" s="4" t="s">
        <v>20</v>
      </c>
      <c r="J1946" s="4" t="s">
        <v>21</v>
      </c>
      <c r="K1946" s="4" t="s">
        <v>26647</v>
      </c>
      <c r="L1946" s="4" t="s">
        <v>29</v>
      </c>
      <c r="M1946" s="4" t="s">
        <v>48</v>
      </c>
      <c r="N1946" s="4">
        <v>569.86</v>
      </c>
      <c r="O1946" s="4">
        <v>8</v>
      </c>
      <c r="P1946" s="4">
        <v>0.15</v>
      </c>
      <c r="Q1946" s="4">
        <v>90.03</v>
      </c>
    </row>
    <row r="1947" spans="1:17" s="4" customFormat="1" ht="12" x14ac:dyDescent="0.3">
      <c r="A1947" s="4">
        <v>1946</v>
      </c>
      <c r="B1947" s="4" t="s">
        <v>5862</v>
      </c>
      <c r="C1947" s="5">
        <v>44434</v>
      </c>
      <c r="D1947" s="5">
        <v>44437</v>
      </c>
      <c r="E1947" s="9">
        <f t="shared" si="30"/>
        <v>2021</v>
      </c>
      <c r="F1947" s="4" t="s">
        <v>59</v>
      </c>
      <c r="G1947" s="4" t="s">
        <v>5863</v>
      </c>
      <c r="H1947" s="4" t="s">
        <v>5864</v>
      </c>
      <c r="I1947" s="4" t="s">
        <v>20</v>
      </c>
      <c r="J1947" s="4" t="s">
        <v>106</v>
      </c>
      <c r="K1947" s="4" t="s">
        <v>106</v>
      </c>
      <c r="L1947" s="4" t="s">
        <v>22</v>
      </c>
      <c r="M1947" s="4" t="s">
        <v>23</v>
      </c>
      <c r="N1947" s="4">
        <v>403.81</v>
      </c>
      <c r="O1947" s="4">
        <v>5</v>
      </c>
      <c r="P1947" s="4">
        <v>0.1</v>
      </c>
      <c r="Q1947" s="4">
        <v>80.900000000000006</v>
      </c>
    </row>
    <row r="1948" spans="1:17" s="4" customFormat="1" ht="12" x14ac:dyDescent="0.3">
      <c r="A1948" s="4">
        <v>1947</v>
      </c>
      <c r="B1948" s="4" t="s">
        <v>5865</v>
      </c>
      <c r="C1948" s="5">
        <v>44456</v>
      </c>
      <c r="D1948" s="5">
        <v>44460</v>
      </c>
      <c r="E1948" s="9">
        <f t="shared" si="30"/>
        <v>2021</v>
      </c>
      <c r="F1948" s="4" t="s">
        <v>59</v>
      </c>
      <c r="G1948" s="4" t="s">
        <v>5866</v>
      </c>
      <c r="H1948" s="4" t="s">
        <v>5867</v>
      </c>
      <c r="I1948" s="4" t="s">
        <v>20</v>
      </c>
      <c r="J1948" s="4" t="s">
        <v>111</v>
      </c>
      <c r="K1948" s="4" t="s">
        <v>111</v>
      </c>
      <c r="L1948" s="4" t="s">
        <v>29</v>
      </c>
      <c r="M1948" s="4" t="s">
        <v>48</v>
      </c>
      <c r="N1948" s="4">
        <v>56.24</v>
      </c>
      <c r="O1948" s="4">
        <v>4</v>
      </c>
      <c r="P1948" s="4">
        <v>0</v>
      </c>
      <c r="Q1948" s="4">
        <v>2.4900000000000002</v>
      </c>
    </row>
    <row r="1949" spans="1:17" s="4" customFormat="1" ht="12" x14ac:dyDescent="0.3">
      <c r="A1949" s="4">
        <v>1948</v>
      </c>
      <c r="B1949" s="4" t="s">
        <v>5868</v>
      </c>
      <c r="C1949" s="5">
        <v>45758</v>
      </c>
      <c r="D1949" s="5">
        <v>45763</v>
      </c>
      <c r="E1949" s="9">
        <f t="shared" si="30"/>
        <v>2025</v>
      </c>
      <c r="F1949" s="4" t="s">
        <v>25</v>
      </c>
      <c r="G1949" s="4" t="s">
        <v>5869</v>
      </c>
      <c r="H1949" s="4" t="s">
        <v>5870</v>
      </c>
      <c r="I1949" s="4" t="s">
        <v>28</v>
      </c>
      <c r="J1949" s="4" t="s">
        <v>52</v>
      </c>
      <c r="K1949" s="4" t="s">
        <v>53</v>
      </c>
      <c r="L1949" s="4" t="s">
        <v>29</v>
      </c>
      <c r="M1949" s="4" t="s">
        <v>107</v>
      </c>
      <c r="N1949" s="4">
        <v>467.67</v>
      </c>
      <c r="O1949" s="4">
        <v>3</v>
      </c>
      <c r="P1949" s="4">
        <v>0.1</v>
      </c>
      <c r="Q1949" s="4">
        <v>37.700000000000003</v>
      </c>
    </row>
    <row r="1950" spans="1:17" s="4" customFormat="1" ht="12" x14ac:dyDescent="0.3">
      <c r="A1950" s="4">
        <v>1949</v>
      </c>
      <c r="B1950" s="4" t="s">
        <v>5871</v>
      </c>
      <c r="C1950" s="5">
        <v>45827</v>
      </c>
      <c r="D1950" s="5">
        <v>45829</v>
      </c>
      <c r="E1950" s="9">
        <f t="shared" si="30"/>
        <v>2025</v>
      </c>
      <c r="F1950" s="4" t="s">
        <v>59</v>
      </c>
      <c r="G1950" s="4" t="s">
        <v>5872</v>
      </c>
      <c r="H1950" s="4" t="s">
        <v>5873</v>
      </c>
      <c r="I1950" s="4" t="s">
        <v>20</v>
      </c>
      <c r="J1950" s="4" t="s">
        <v>52</v>
      </c>
      <c r="K1950" s="4" t="s">
        <v>53</v>
      </c>
      <c r="L1950" s="4" t="s">
        <v>22</v>
      </c>
      <c r="M1950" s="4" t="s">
        <v>75</v>
      </c>
      <c r="N1950" s="4">
        <v>811.64</v>
      </c>
      <c r="O1950" s="4">
        <v>7</v>
      </c>
      <c r="P1950" s="4">
        <v>0.15</v>
      </c>
      <c r="Q1950" s="4">
        <v>95.6</v>
      </c>
    </row>
    <row r="1951" spans="1:17" s="4" customFormat="1" ht="12" x14ac:dyDescent="0.3">
      <c r="A1951" s="4">
        <v>1950</v>
      </c>
      <c r="B1951" s="4" t="s">
        <v>5874</v>
      </c>
      <c r="C1951" s="5">
        <v>45171</v>
      </c>
      <c r="D1951" s="5">
        <v>45173</v>
      </c>
      <c r="E1951" s="9">
        <f t="shared" si="30"/>
        <v>2023</v>
      </c>
      <c r="F1951" s="4" t="s">
        <v>17</v>
      </c>
      <c r="G1951" s="4" t="s">
        <v>5875</v>
      </c>
      <c r="H1951" s="4" t="s">
        <v>5876</v>
      </c>
      <c r="I1951" s="4" t="s">
        <v>28</v>
      </c>
      <c r="J1951" s="4" t="s">
        <v>106</v>
      </c>
      <c r="K1951" s="4" t="s">
        <v>106</v>
      </c>
      <c r="L1951" s="4" t="s">
        <v>29</v>
      </c>
      <c r="M1951" s="4" t="s">
        <v>48</v>
      </c>
      <c r="N1951" s="4">
        <v>1237.4000000000001</v>
      </c>
      <c r="O1951" s="4">
        <v>2</v>
      </c>
      <c r="P1951" s="4">
        <v>0.2</v>
      </c>
      <c r="Q1951" s="4">
        <v>268.2</v>
      </c>
    </row>
    <row r="1952" spans="1:17" s="4" customFormat="1" ht="12" x14ac:dyDescent="0.3">
      <c r="A1952" s="4">
        <v>1951</v>
      </c>
      <c r="B1952" s="4" t="s">
        <v>5877</v>
      </c>
      <c r="C1952" s="5">
        <v>44475</v>
      </c>
      <c r="D1952" s="5">
        <v>44479</v>
      </c>
      <c r="E1952" s="9">
        <f t="shared" si="30"/>
        <v>2021</v>
      </c>
      <c r="F1952" s="4" t="s">
        <v>39</v>
      </c>
      <c r="G1952" s="4" t="s">
        <v>5878</v>
      </c>
      <c r="H1952" s="4" t="s">
        <v>5879</v>
      </c>
      <c r="I1952" s="4" t="s">
        <v>67</v>
      </c>
      <c r="J1952" s="4" t="s">
        <v>52</v>
      </c>
      <c r="K1952" s="4" t="s">
        <v>53</v>
      </c>
      <c r="L1952" s="4" t="s">
        <v>36</v>
      </c>
      <c r="M1952" s="4" t="s">
        <v>138</v>
      </c>
      <c r="N1952" s="4">
        <v>1363.87</v>
      </c>
      <c r="O1952" s="4">
        <v>3</v>
      </c>
      <c r="P1952" s="4">
        <v>0</v>
      </c>
      <c r="Q1952" s="4">
        <v>54.49</v>
      </c>
    </row>
    <row r="1953" spans="1:17" s="4" customFormat="1" ht="12" x14ac:dyDescent="0.3">
      <c r="A1953" s="4">
        <v>1952</v>
      </c>
      <c r="B1953" s="4" t="s">
        <v>5880</v>
      </c>
      <c r="C1953" s="5">
        <v>44766</v>
      </c>
      <c r="D1953" s="5">
        <v>44773</v>
      </c>
      <c r="E1953" s="9">
        <f t="shared" si="30"/>
        <v>2022</v>
      </c>
      <c r="F1953" s="4" t="s">
        <v>17</v>
      </c>
      <c r="G1953" s="4" t="s">
        <v>5881</v>
      </c>
      <c r="H1953" s="4" t="s">
        <v>5882</v>
      </c>
      <c r="I1953" s="4" t="s">
        <v>67</v>
      </c>
      <c r="J1953" s="4" t="s">
        <v>106</v>
      </c>
      <c r="K1953" s="4" t="s">
        <v>106</v>
      </c>
      <c r="L1953" s="4" t="s">
        <v>22</v>
      </c>
      <c r="M1953" s="4" t="s">
        <v>23</v>
      </c>
      <c r="N1953" s="4">
        <v>405.48</v>
      </c>
      <c r="O1953" s="4">
        <v>1</v>
      </c>
      <c r="P1953" s="4">
        <v>0.1</v>
      </c>
      <c r="Q1953" s="4">
        <v>16.18</v>
      </c>
    </row>
    <row r="1954" spans="1:17" s="4" customFormat="1" ht="12" x14ac:dyDescent="0.3">
      <c r="A1954" s="4">
        <v>1953</v>
      </c>
      <c r="B1954" s="4" t="s">
        <v>5883</v>
      </c>
      <c r="C1954" s="5">
        <v>44414</v>
      </c>
      <c r="D1954" s="5">
        <v>44419</v>
      </c>
      <c r="E1954" s="9">
        <f t="shared" si="30"/>
        <v>2021</v>
      </c>
      <c r="F1954" s="4" t="s">
        <v>59</v>
      </c>
      <c r="G1954" s="4" t="s">
        <v>5884</v>
      </c>
      <c r="H1954" s="4" t="s">
        <v>5885</v>
      </c>
      <c r="I1954" s="4" t="s">
        <v>67</v>
      </c>
      <c r="J1954" s="4" t="s">
        <v>79</v>
      </c>
      <c r="K1954" s="4" t="s">
        <v>80</v>
      </c>
      <c r="L1954" s="4" t="s">
        <v>36</v>
      </c>
      <c r="M1954" s="4" t="s">
        <v>138</v>
      </c>
      <c r="N1954" s="4">
        <v>803.42</v>
      </c>
      <c r="O1954" s="4">
        <v>10</v>
      </c>
      <c r="P1954" s="4">
        <v>0</v>
      </c>
      <c r="Q1954" s="4">
        <v>147.78</v>
      </c>
    </row>
    <row r="1955" spans="1:17" s="4" customFormat="1" ht="12" x14ac:dyDescent="0.3">
      <c r="A1955" s="4">
        <v>1954</v>
      </c>
      <c r="B1955" s="4" t="s">
        <v>5886</v>
      </c>
      <c r="C1955" s="5">
        <v>45805</v>
      </c>
      <c r="D1955" s="5">
        <v>45811</v>
      </c>
      <c r="E1955" s="9">
        <f t="shared" si="30"/>
        <v>2025</v>
      </c>
      <c r="F1955" s="4" t="s">
        <v>39</v>
      </c>
      <c r="G1955" s="4" t="s">
        <v>5887</v>
      </c>
      <c r="H1955" s="4" t="s">
        <v>5888</v>
      </c>
      <c r="I1955" s="4" t="s">
        <v>67</v>
      </c>
      <c r="J1955" s="4" t="s">
        <v>106</v>
      </c>
      <c r="K1955" s="4" t="s">
        <v>106</v>
      </c>
      <c r="L1955" s="4" t="s">
        <v>22</v>
      </c>
      <c r="M1955" s="4" t="s">
        <v>134</v>
      </c>
      <c r="N1955" s="4">
        <v>1005.9</v>
      </c>
      <c r="O1955" s="4">
        <v>3</v>
      </c>
      <c r="P1955" s="4">
        <v>0.1</v>
      </c>
      <c r="Q1955" s="4">
        <v>113.41</v>
      </c>
    </row>
    <row r="1956" spans="1:17" s="4" customFormat="1" ht="12" x14ac:dyDescent="0.3">
      <c r="A1956" s="4">
        <v>1955</v>
      </c>
      <c r="B1956" s="4" t="s">
        <v>5889</v>
      </c>
      <c r="C1956" s="5">
        <v>44828</v>
      </c>
      <c r="D1956" s="5">
        <v>44831</v>
      </c>
      <c r="E1956" s="9">
        <f t="shared" si="30"/>
        <v>2022</v>
      </c>
      <c r="F1956" s="4" t="s">
        <v>17</v>
      </c>
      <c r="G1956" s="4" t="s">
        <v>5890</v>
      </c>
      <c r="H1956" s="4" t="s">
        <v>5891</v>
      </c>
      <c r="I1956" s="4" t="s">
        <v>67</v>
      </c>
      <c r="J1956" s="4" t="s">
        <v>42</v>
      </c>
      <c r="K1956" s="4" t="s">
        <v>43</v>
      </c>
      <c r="L1956" s="4" t="s">
        <v>36</v>
      </c>
      <c r="M1956" s="4" t="s">
        <v>37</v>
      </c>
      <c r="N1956" s="4">
        <v>21.55</v>
      </c>
      <c r="O1956" s="4">
        <v>2</v>
      </c>
      <c r="P1956" s="4">
        <v>0.2</v>
      </c>
      <c r="Q1956" s="4">
        <v>2.37</v>
      </c>
    </row>
    <row r="1957" spans="1:17" s="4" customFormat="1" ht="12" x14ac:dyDescent="0.3">
      <c r="A1957" s="4">
        <v>1956</v>
      </c>
      <c r="B1957" s="4" t="s">
        <v>5892</v>
      </c>
      <c r="C1957" s="5">
        <v>45366</v>
      </c>
      <c r="D1957" s="5">
        <v>45368</v>
      </c>
      <c r="E1957" s="9">
        <f t="shared" si="30"/>
        <v>2024</v>
      </c>
      <c r="F1957" s="4" t="s">
        <v>25</v>
      </c>
      <c r="G1957" s="4" t="s">
        <v>5893</v>
      </c>
      <c r="H1957" s="4" t="s">
        <v>5894</v>
      </c>
      <c r="I1957" s="4" t="s">
        <v>20</v>
      </c>
      <c r="J1957" s="4" t="s">
        <v>34</v>
      </c>
      <c r="K1957" s="4" t="s">
        <v>35</v>
      </c>
      <c r="L1957" s="4" t="s">
        <v>22</v>
      </c>
      <c r="M1957" s="4" t="s">
        <v>54</v>
      </c>
      <c r="N1957" s="4">
        <v>427.03</v>
      </c>
      <c r="O1957" s="4">
        <v>10</v>
      </c>
      <c r="P1957" s="4">
        <v>0.1</v>
      </c>
      <c r="Q1957" s="4">
        <v>109.51</v>
      </c>
    </row>
    <row r="1958" spans="1:17" s="4" customFormat="1" ht="12" x14ac:dyDescent="0.3">
      <c r="A1958" s="4">
        <v>1957</v>
      </c>
      <c r="B1958" s="4" t="s">
        <v>5895</v>
      </c>
      <c r="C1958" s="5">
        <v>44417</v>
      </c>
      <c r="D1958" s="5">
        <v>44418</v>
      </c>
      <c r="E1958" s="9">
        <f t="shared" si="30"/>
        <v>2021</v>
      </c>
      <c r="F1958" s="4" t="s">
        <v>39</v>
      </c>
      <c r="G1958" s="4" t="s">
        <v>5896</v>
      </c>
      <c r="H1958" s="4" t="s">
        <v>5897</v>
      </c>
      <c r="I1958" s="4" t="s">
        <v>20</v>
      </c>
      <c r="J1958" s="4" t="s">
        <v>62</v>
      </c>
      <c r="K1958" s="4" t="s">
        <v>63</v>
      </c>
      <c r="L1958" s="4" t="s">
        <v>22</v>
      </c>
      <c r="M1958" s="4" t="s">
        <v>54</v>
      </c>
      <c r="N1958" s="4">
        <v>375.67</v>
      </c>
      <c r="O1958" s="4">
        <v>3</v>
      </c>
      <c r="P1958" s="4">
        <v>0</v>
      </c>
      <c r="Q1958" s="4">
        <v>6.13</v>
      </c>
    </row>
    <row r="1959" spans="1:17" s="4" customFormat="1" ht="12" x14ac:dyDescent="0.3">
      <c r="A1959" s="4">
        <v>1958</v>
      </c>
      <c r="B1959" s="4" t="s">
        <v>5898</v>
      </c>
      <c r="C1959" s="5">
        <v>45193</v>
      </c>
      <c r="D1959" s="5">
        <v>45195</v>
      </c>
      <c r="E1959" s="9">
        <f t="shared" si="30"/>
        <v>2023</v>
      </c>
      <c r="F1959" s="4" t="s">
        <v>59</v>
      </c>
      <c r="G1959" s="4" t="s">
        <v>5899</v>
      </c>
      <c r="H1959" s="4" t="s">
        <v>5900</v>
      </c>
      <c r="I1959" s="4" t="s">
        <v>28</v>
      </c>
      <c r="J1959" s="4" t="s">
        <v>79</v>
      </c>
      <c r="K1959" s="4" t="s">
        <v>80</v>
      </c>
      <c r="L1959" s="4" t="s">
        <v>29</v>
      </c>
      <c r="M1959" s="4" t="s">
        <v>48</v>
      </c>
      <c r="N1959" s="4">
        <v>1272.99</v>
      </c>
      <c r="O1959" s="4">
        <v>3</v>
      </c>
      <c r="P1959" s="4">
        <v>0.2</v>
      </c>
      <c r="Q1959" s="4">
        <v>21.46</v>
      </c>
    </row>
    <row r="1960" spans="1:17" s="4" customFormat="1" ht="12" x14ac:dyDescent="0.3">
      <c r="A1960" s="4">
        <v>1959</v>
      </c>
      <c r="B1960" s="4" t="s">
        <v>5901</v>
      </c>
      <c r="C1960" s="5">
        <v>45316</v>
      </c>
      <c r="D1960" s="5">
        <v>45321</v>
      </c>
      <c r="E1960" s="9">
        <f t="shared" si="30"/>
        <v>2024</v>
      </c>
      <c r="F1960" s="4" t="s">
        <v>25</v>
      </c>
      <c r="G1960" s="4" t="s">
        <v>5902</v>
      </c>
      <c r="H1960" s="4" t="s">
        <v>5903</v>
      </c>
      <c r="I1960" s="4" t="s">
        <v>20</v>
      </c>
      <c r="J1960" s="4" t="s">
        <v>62</v>
      </c>
      <c r="K1960" s="4" t="s">
        <v>63</v>
      </c>
      <c r="L1960" s="4" t="s">
        <v>36</v>
      </c>
      <c r="M1960" s="4" t="s">
        <v>71</v>
      </c>
      <c r="N1960" s="4">
        <v>96.96</v>
      </c>
      <c r="O1960" s="4">
        <v>6</v>
      </c>
      <c r="P1960" s="4">
        <v>0.15</v>
      </c>
      <c r="Q1960" s="4">
        <v>9.84</v>
      </c>
    </row>
    <row r="1961" spans="1:17" s="4" customFormat="1" ht="12" x14ac:dyDescent="0.3">
      <c r="A1961" s="4">
        <v>1960</v>
      </c>
      <c r="B1961" s="4" t="s">
        <v>5904</v>
      </c>
      <c r="C1961" s="5">
        <v>45567</v>
      </c>
      <c r="D1961" s="5">
        <v>45569</v>
      </c>
      <c r="E1961" s="9">
        <f t="shared" si="30"/>
        <v>2024</v>
      </c>
      <c r="F1961" s="4" t="s">
        <v>39</v>
      </c>
      <c r="G1961" s="4" t="s">
        <v>5905</v>
      </c>
      <c r="H1961" s="4" t="s">
        <v>5906</v>
      </c>
      <c r="I1961" s="4" t="s">
        <v>28</v>
      </c>
      <c r="J1961" s="4" t="s">
        <v>52</v>
      </c>
      <c r="K1961" s="4" t="s">
        <v>53</v>
      </c>
      <c r="L1961" s="4" t="s">
        <v>29</v>
      </c>
      <c r="M1961" s="4" t="s">
        <v>90</v>
      </c>
      <c r="N1961" s="4">
        <v>470.75</v>
      </c>
      <c r="O1961" s="4">
        <v>8</v>
      </c>
      <c r="P1961" s="4">
        <v>0</v>
      </c>
      <c r="Q1961" s="4">
        <v>76.36</v>
      </c>
    </row>
    <row r="1962" spans="1:17" s="4" customFormat="1" ht="12" x14ac:dyDescent="0.3">
      <c r="A1962" s="4">
        <v>1961</v>
      </c>
      <c r="B1962" s="4" t="s">
        <v>5907</v>
      </c>
      <c r="C1962" s="5">
        <v>45414</v>
      </c>
      <c r="D1962" s="5">
        <v>45416</v>
      </c>
      <c r="E1962" s="9">
        <f t="shared" si="30"/>
        <v>2024</v>
      </c>
      <c r="F1962" s="4" t="s">
        <v>17</v>
      </c>
      <c r="G1962" s="4" t="s">
        <v>5908</v>
      </c>
      <c r="H1962" s="4" t="s">
        <v>5909</v>
      </c>
      <c r="I1962" s="4" t="s">
        <v>28</v>
      </c>
      <c r="J1962" s="4" t="s">
        <v>145</v>
      </c>
      <c r="K1962" s="4" t="s">
        <v>80</v>
      </c>
      <c r="L1962" s="4" t="s">
        <v>29</v>
      </c>
      <c r="M1962" s="4" t="s">
        <v>107</v>
      </c>
      <c r="N1962" s="4">
        <v>288.67</v>
      </c>
      <c r="O1962" s="4">
        <v>1</v>
      </c>
      <c r="P1962" s="4">
        <v>0.15</v>
      </c>
      <c r="Q1962" s="4">
        <v>51.81</v>
      </c>
    </row>
    <row r="1963" spans="1:17" s="4" customFormat="1" ht="12" x14ac:dyDescent="0.3">
      <c r="A1963" s="4">
        <v>1962</v>
      </c>
      <c r="B1963" s="4" t="s">
        <v>5910</v>
      </c>
      <c r="C1963" s="5">
        <v>45383</v>
      </c>
      <c r="D1963" s="5">
        <v>45386</v>
      </c>
      <c r="E1963" s="9">
        <f t="shared" si="30"/>
        <v>2024</v>
      </c>
      <c r="F1963" s="4" t="s">
        <v>39</v>
      </c>
      <c r="G1963" s="4" t="s">
        <v>5911</v>
      </c>
      <c r="H1963" s="4" t="s">
        <v>5912</v>
      </c>
      <c r="I1963" s="4" t="s">
        <v>20</v>
      </c>
      <c r="J1963" s="4" t="s">
        <v>52</v>
      </c>
      <c r="K1963" s="4" t="s">
        <v>53</v>
      </c>
      <c r="L1963" s="4" t="s">
        <v>22</v>
      </c>
      <c r="M1963" s="4" t="s">
        <v>75</v>
      </c>
      <c r="N1963" s="4">
        <v>1286.81</v>
      </c>
      <c r="O1963" s="4">
        <v>4</v>
      </c>
      <c r="P1963" s="4">
        <v>0.15</v>
      </c>
      <c r="Q1963" s="4">
        <v>27.67</v>
      </c>
    </row>
    <row r="1964" spans="1:17" s="4" customFormat="1" ht="12" x14ac:dyDescent="0.3">
      <c r="A1964" s="4">
        <v>1963</v>
      </c>
      <c r="B1964" s="4" t="s">
        <v>5913</v>
      </c>
      <c r="C1964" s="5">
        <v>45418</v>
      </c>
      <c r="D1964" s="5">
        <v>45420</v>
      </c>
      <c r="E1964" s="9">
        <f t="shared" si="30"/>
        <v>2024</v>
      </c>
      <c r="F1964" s="4" t="s">
        <v>25</v>
      </c>
      <c r="G1964" s="4" t="s">
        <v>5914</v>
      </c>
      <c r="H1964" s="4" t="s">
        <v>5915</v>
      </c>
      <c r="I1964" s="4" t="s">
        <v>28</v>
      </c>
      <c r="J1964" s="4" t="s">
        <v>42</v>
      </c>
      <c r="K1964" s="4" t="s">
        <v>43</v>
      </c>
      <c r="L1964" s="4" t="s">
        <v>36</v>
      </c>
      <c r="M1964" s="4" t="s">
        <v>138</v>
      </c>
      <c r="N1964" s="4">
        <v>551.66</v>
      </c>
      <c r="O1964" s="4">
        <v>5</v>
      </c>
      <c r="P1964" s="4">
        <v>0</v>
      </c>
      <c r="Q1964" s="4">
        <v>67.84</v>
      </c>
    </row>
    <row r="1965" spans="1:17" s="4" customFormat="1" ht="12" x14ac:dyDescent="0.3">
      <c r="A1965" s="4">
        <v>1964</v>
      </c>
      <c r="B1965" s="4" t="s">
        <v>5916</v>
      </c>
      <c r="C1965" s="5">
        <v>45751</v>
      </c>
      <c r="D1965" s="5">
        <v>45754</v>
      </c>
      <c r="E1965" s="9">
        <f t="shared" si="30"/>
        <v>2025</v>
      </c>
      <c r="F1965" s="4" t="s">
        <v>17</v>
      </c>
      <c r="G1965" s="4" t="s">
        <v>5917</v>
      </c>
      <c r="H1965" s="4" t="s">
        <v>5918</v>
      </c>
      <c r="I1965" s="4" t="s">
        <v>20</v>
      </c>
      <c r="J1965" s="4" t="s">
        <v>79</v>
      </c>
      <c r="K1965" s="4" t="s">
        <v>80</v>
      </c>
      <c r="L1965" s="4" t="s">
        <v>22</v>
      </c>
      <c r="M1965" s="4" t="s">
        <v>75</v>
      </c>
      <c r="N1965" s="4">
        <v>785.15</v>
      </c>
      <c r="O1965" s="4">
        <v>9</v>
      </c>
      <c r="P1965" s="4">
        <v>0</v>
      </c>
      <c r="Q1965" s="4">
        <v>137.76</v>
      </c>
    </row>
    <row r="1966" spans="1:17" s="4" customFormat="1" ht="12" x14ac:dyDescent="0.3">
      <c r="A1966" s="4">
        <v>1965</v>
      </c>
      <c r="B1966" s="4" t="s">
        <v>5919</v>
      </c>
      <c r="C1966" s="5">
        <v>45508</v>
      </c>
      <c r="D1966" s="5">
        <v>45511</v>
      </c>
      <c r="E1966" s="9">
        <f t="shared" si="30"/>
        <v>2024</v>
      </c>
      <c r="F1966" s="4" t="s">
        <v>39</v>
      </c>
      <c r="G1966" s="4" t="s">
        <v>5920</v>
      </c>
      <c r="H1966" s="4" t="s">
        <v>5921</v>
      </c>
      <c r="I1966" s="4" t="s">
        <v>20</v>
      </c>
      <c r="J1966" s="4" t="s">
        <v>62</v>
      </c>
      <c r="K1966" s="4" t="s">
        <v>63</v>
      </c>
      <c r="L1966" s="4" t="s">
        <v>36</v>
      </c>
      <c r="M1966" s="4" t="s">
        <v>138</v>
      </c>
      <c r="N1966" s="4">
        <v>1155</v>
      </c>
      <c r="O1966" s="4">
        <v>8</v>
      </c>
      <c r="P1966" s="4">
        <v>0.1</v>
      </c>
      <c r="Q1966" s="4">
        <v>40.619999999999997</v>
      </c>
    </row>
    <row r="1967" spans="1:17" s="4" customFormat="1" ht="12" x14ac:dyDescent="0.3">
      <c r="A1967" s="4">
        <v>1966</v>
      </c>
      <c r="B1967" s="4" t="s">
        <v>5922</v>
      </c>
      <c r="C1967" s="5">
        <v>45331</v>
      </c>
      <c r="D1967" s="5">
        <v>45337</v>
      </c>
      <c r="E1967" s="9">
        <f t="shared" si="30"/>
        <v>2024</v>
      </c>
      <c r="F1967" s="4" t="s">
        <v>59</v>
      </c>
      <c r="G1967" s="4" t="s">
        <v>5923</v>
      </c>
      <c r="H1967" s="4" t="s">
        <v>5924</v>
      </c>
      <c r="I1967" s="4" t="s">
        <v>20</v>
      </c>
      <c r="J1967" s="4" t="s">
        <v>106</v>
      </c>
      <c r="K1967" s="4" t="s">
        <v>106</v>
      </c>
      <c r="L1967" s="4" t="s">
        <v>22</v>
      </c>
      <c r="M1967" s="4" t="s">
        <v>134</v>
      </c>
      <c r="N1967" s="4">
        <v>713.82</v>
      </c>
      <c r="O1967" s="4">
        <v>6</v>
      </c>
      <c r="P1967" s="4">
        <v>0</v>
      </c>
      <c r="Q1967" s="4">
        <v>99.55</v>
      </c>
    </row>
    <row r="1968" spans="1:17" s="4" customFormat="1" ht="12" x14ac:dyDescent="0.3">
      <c r="A1968" s="4">
        <v>1967</v>
      </c>
      <c r="B1968" s="4" t="s">
        <v>5925</v>
      </c>
      <c r="C1968" s="5">
        <v>45015</v>
      </c>
      <c r="D1968" s="5">
        <v>45022</v>
      </c>
      <c r="E1968" s="9">
        <f t="shared" si="30"/>
        <v>2023</v>
      </c>
      <c r="F1968" s="4" t="s">
        <v>39</v>
      </c>
      <c r="G1968" s="4" t="s">
        <v>5926</v>
      </c>
      <c r="H1968" s="4" t="s">
        <v>5927</v>
      </c>
      <c r="I1968" s="4" t="s">
        <v>20</v>
      </c>
      <c r="J1968" s="4" t="s">
        <v>111</v>
      </c>
      <c r="K1968" s="4" t="s">
        <v>111</v>
      </c>
      <c r="L1968" s="4" t="s">
        <v>29</v>
      </c>
      <c r="M1968" s="4" t="s">
        <v>48</v>
      </c>
      <c r="N1968" s="4">
        <v>908.62</v>
      </c>
      <c r="O1968" s="4">
        <v>4</v>
      </c>
      <c r="P1968" s="4">
        <v>0</v>
      </c>
      <c r="Q1968" s="4">
        <v>14.69</v>
      </c>
    </row>
    <row r="1969" spans="1:17" s="4" customFormat="1" ht="12" x14ac:dyDescent="0.3">
      <c r="A1969" s="4">
        <v>1968</v>
      </c>
      <c r="B1969" s="4" t="s">
        <v>5928</v>
      </c>
      <c r="C1969" s="5">
        <v>44732</v>
      </c>
      <c r="D1969" s="5">
        <v>44737</v>
      </c>
      <c r="E1969" s="9">
        <f t="shared" si="30"/>
        <v>2022</v>
      </c>
      <c r="F1969" s="4" t="s">
        <v>17</v>
      </c>
      <c r="G1969" s="4" t="s">
        <v>5929</v>
      </c>
      <c r="H1969" s="4" t="s">
        <v>5930</v>
      </c>
      <c r="I1969" s="4" t="s">
        <v>28</v>
      </c>
      <c r="J1969" s="4" t="s">
        <v>111</v>
      </c>
      <c r="K1969" s="4" t="s">
        <v>111</v>
      </c>
      <c r="L1969" s="4" t="s">
        <v>22</v>
      </c>
      <c r="M1969" s="4" t="s">
        <v>134</v>
      </c>
      <c r="N1969" s="4">
        <v>1122.51</v>
      </c>
      <c r="O1969" s="4">
        <v>4</v>
      </c>
      <c r="P1969" s="4">
        <v>0.2</v>
      </c>
      <c r="Q1969" s="4">
        <v>6.55</v>
      </c>
    </row>
    <row r="1970" spans="1:17" s="4" customFormat="1" ht="12" x14ac:dyDescent="0.3">
      <c r="A1970" s="4">
        <v>1969</v>
      </c>
      <c r="B1970" s="4" t="s">
        <v>5931</v>
      </c>
      <c r="C1970" s="5">
        <v>44592</v>
      </c>
      <c r="D1970" s="5">
        <v>44597</v>
      </c>
      <c r="E1970" s="9">
        <f t="shared" si="30"/>
        <v>2022</v>
      </c>
      <c r="F1970" s="4" t="s">
        <v>17</v>
      </c>
      <c r="G1970" s="4" t="s">
        <v>5932</v>
      </c>
      <c r="H1970" s="4" t="s">
        <v>5933</v>
      </c>
      <c r="I1970" s="4" t="s">
        <v>28</v>
      </c>
      <c r="J1970" s="4" t="s">
        <v>106</v>
      </c>
      <c r="K1970" s="4" t="s">
        <v>106</v>
      </c>
      <c r="L1970" s="4" t="s">
        <v>36</v>
      </c>
      <c r="M1970" s="4" t="s">
        <v>138</v>
      </c>
      <c r="N1970" s="4">
        <v>1055.7</v>
      </c>
      <c r="O1970" s="4">
        <v>4</v>
      </c>
      <c r="P1970" s="4">
        <v>0</v>
      </c>
      <c r="Q1970" s="4">
        <v>215.13</v>
      </c>
    </row>
    <row r="1971" spans="1:17" s="4" customFormat="1" ht="12" x14ac:dyDescent="0.3">
      <c r="A1971" s="4">
        <v>1970</v>
      </c>
      <c r="B1971" s="4" t="s">
        <v>5934</v>
      </c>
      <c r="C1971" s="5">
        <v>45371</v>
      </c>
      <c r="D1971" s="5">
        <v>45375</v>
      </c>
      <c r="E1971" s="9">
        <f t="shared" si="30"/>
        <v>2024</v>
      </c>
      <c r="F1971" s="4" t="s">
        <v>39</v>
      </c>
      <c r="G1971" s="4" t="s">
        <v>5935</v>
      </c>
      <c r="H1971" s="4" t="s">
        <v>5936</v>
      </c>
      <c r="I1971" s="4" t="s">
        <v>28</v>
      </c>
      <c r="J1971" s="4" t="s">
        <v>47</v>
      </c>
      <c r="K1971" s="4" t="s">
        <v>47</v>
      </c>
      <c r="L1971" s="4" t="s">
        <v>36</v>
      </c>
      <c r="M1971" s="4" t="s">
        <v>118</v>
      </c>
      <c r="N1971" s="4">
        <v>640.72</v>
      </c>
      <c r="O1971" s="4">
        <v>1</v>
      </c>
      <c r="P1971" s="4">
        <v>0.1</v>
      </c>
      <c r="Q1971" s="4">
        <v>56.1</v>
      </c>
    </row>
    <row r="1972" spans="1:17" s="4" customFormat="1" ht="12" x14ac:dyDescent="0.3">
      <c r="A1972" s="4">
        <v>1971</v>
      </c>
      <c r="B1972" s="4" t="s">
        <v>5937</v>
      </c>
      <c r="C1972" s="5">
        <v>44712</v>
      </c>
      <c r="D1972" s="5">
        <v>44719</v>
      </c>
      <c r="E1972" s="9">
        <f t="shared" si="30"/>
        <v>2022</v>
      </c>
      <c r="F1972" s="4" t="s">
        <v>17</v>
      </c>
      <c r="G1972" s="4" t="s">
        <v>5938</v>
      </c>
      <c r="H1972" s="4" t="s">
        <v>5939</v>
      </c>
      <c r="I1972" s="4" t="s">
        <v>28</v>
      </c>
      <c r="J1972" s="4" t="s">
        <v>106</v>
      </c>
      <c r="K1972" s="4" t="s">
        <v>106</v>
      </c>
      <c r="L1972" s="4" t="s">
        <v>29</v>
      </c>
      <c r="M1972" s="4" t="s">
        <v>107</v>
      </c>
      <c r="N1972" s="4">
        <v>1202.4000000000001</v>
      </c>
      <c r="O1972" s="4">
        <v>4</v>
      </c>
      <c r="P1972" s="4">
        <v>0.2</v>
      </c>
      <c r="Q1972" s="4">
        <v>82.53</v>
      </c>
    </row>
    <row r="1973" spans="1:17" s="4" customFormat="1" ht="12" x14ac:dyDescent="0.3">
      <c r="A1973" s="4">
        <v>1972</v>
      </c>
      <c r="B1973" s="4" t="s">
        <v>5940</v>
      </c>
      <c r="C1973" s="5">
        <v>45777</v>
      </c>
      <c r="D1973" s="5">
        <v>45781</v>
      </c>
      <c r="E1973" s="9">
        <f t="shared" si="30"/>
        <v>2025</v>
      </c>
      <c r="F1973" s="4" t="s">
        <v>59</v>
      </c>
      <c r="G1973" s="4" t="s">
        <v>5941</v>
      </c>
      <c r="H1973" s="4" t="s">
        <v>5942</v>
      </c>
      <c r="I1973" s="4" t="s">
        <v>67</v>
      </c>
      <c r="J1973" s="4" t="s">
        <v>111</v>
      </c>
      <c r="K1973" s="4" t="s">
        <v>111</v>
      </c>
      <c r="L1973" s="4" t="s">
        <v>22</v>
      </c>
      <c r="M1973" s="4" t="s">
        <v>23</v>
      </c>
      <c r="N1973" s="4">
        <v>178.82</v>
      </c>
      <c r="O1973" s="4">
        <v>5</v>
      </c>
      <c r="P1973" s="4">
        <v>0</v>
      </c>
      <c r="Q1973" s="4">
        <v>6.61</v>
      </c>
    </row>
    <row r="1974" spans="1:17" s="4" customFormat="1" ht="12" x14ac:dyDescent="0.3">
      <c r="A1974" s="4">
        <v>1973</v>
      </c>
      <c r="B1974" s="4" t="s">
        <v>5943</v>
      </c>
      <c r="C1974" s="5">
        <v>45257</v>
      </c>
      <c r="D1974" s="5">
        <v>45261</v>
      </c>
      <c r="E1974" s="9">
        <f t="shared" si="30"/>
        <v>2023</v>
      </c>
      <c r="F1974" s="4" t="s">
        <v>39</v>
      </c>
      <c r="G1974" s="4" t="s">
        <v>5944</v>
      </c>
      <c r="H1974" s="4" t="s">
        <v>5945</v>
      </c>
      <c r="I1974" s="4" t="s">
        <v>28</v>
      </c>
      <c r="J1974" s="4" t="s">
        <v>52</v>
      </c>
      <c r="K1974" s="4" t="s">
        <v>53</v>
      </c>
      <c r="L1974" s="4" t="s">
        <v>29</v>
      </c>
      <c r="M1974" s="4" t="s">
        <v>107</v>
      </c>
      <c r="N1974" s="4">
        <v>953.97</v>
      </c>
      <c r="O1974" s="4">
        <v>8</v>
      </c>
      <c r="P1974" s="4">
        <v>0.15</v>
      </c>
      <c r="Q1974" s="4">
        <v>9.82</v>
      </c>
    </row>
    <row r="1975" spans="1:17" s="4" customFormat="1" ht="12" x14ac:dyDescent="0.3">
      <c r="A1975" s="4">
        <v>1974</v>
      </c>
      <c r="B1975" s="4" t="s">
        <v>5946</v>
      </c>
      <c r="C1975" s="5">
        <v>44531</v>
      </c>
      <c r="D1975" s="5">
        <v>44535</v>
      </c>
      <c r="E1975" s="9">
        <f t="shared" si="30"/>
        <v>2021</v>
      </c>
      <c r="F1975" s="4" t="s">
        <v>17</v>
      </c>
      <c r="G1975" s="4" t="s">
        <v>5947</v>
      </c>
      <c r="H1975" s="4" t="s">
        <v>5948</v>
      </c>
      <c r="I1975" s="4" t="s">
        <v>28</v>
      </c>
      <c r="J1975" s="4" t="s">
        <v>42</v>
      </c>
      <c r="K1975" s="4" t="s">
        <v>43</v>
      </c>
      <c r="L1975" s="4" t="s">
        <v>22</v>
      </c>
      <c r="M1975" s="4" t="s">
        <v>75</v>
      </c>
      <c r="N1975" s="4">
        <v>665.96</v>
      </c>
      <c r="O1975" s="4">
        <v>7</v>
      </c>
      <c r="P1975" s="4">
        <v>0.1</v>
      </c>
      <c r="Q1975" s="4">
        <v>16.63</v>
      </c>
    </row>
    <row r="1976" spans="1:17" s="4" customFormat="1" ht="12" x14ac:dyDescent="0.3">
      <c r="A1976" s="4">
        <v>1975</v>
      </c>
      <c r="B1976" s="4" t="s">
        <v>5949</v>
      </c>
      <c r="C1976" s="5">
        <v>45570</v>
      </c>
      <c r="D1976" s="5">
        <v>45576</v>
      </c>
      <c r="E1976" s="9">
        <f t="shared" si="30"/>
        <v>2024</v>
      </c>
      <c r="F1976" s="4" t="s">
        <v>59</v>
      </c>
      <c r="G1976" s="4" t="s">
        <v>5950</v>
      </c>
      <c r="H1976" s="4" t="s">
        <v>5951</v>
      </c>
      <c r="I1976" s="4" t="s">
        <v>28</v>
      </c>
      <c r="J1976" s="4" t="s">
        <v>106</v>
      </c>
      <c r="K1976" s="4" t="s">
        <v>106</v>
      </c>
      <c r="L1976" s="4" t="s">
        <v>29</v>
      </c>
      <c r="M1976" s="4" t="s">
        <v>107</v>
      </c>
      <c r="N1976" s="4">
        <v>1393.46</v>
      </c>
      <c r="O1976" s="4">
        <v>5</v>
      </c>
      <c r="P1976" s="4">
        <v>0.2</v>
      </c>
      <c r="Q1976" s="4">
        <v>240.05</v>
      </c>
    </row>
    <row r="1977" spans="1:17" s="4" customFormat="1" ht="12" x14ac:dyDescent="0.3">
      <c r="A1977" s="4">
        <v>1976</v>
      </c>
      <c r="B1977" s="4" t="s">
        <v>5952</v>
      </c>
      <c r="C1977" s="5">
        <v>45307</v>
      </c>
      <c r="D1977" s="5">
        <v>45312</v>
      </c>
      <c r="E1977" s="9">
        <f t="shared" si="30"/>
        <v>2024</v>
      </c>
      <c r="F1977" s="4" t="s">
        <v>25</v>
      </c>
      <c r="G1977" s="4" t="s">
        <v>5953</v>
      </c>
      <c r="H1977" s="4" t="s">
        <v>5954</v>
      </c>
      <c r="I1977" s="4" t="s">
        <v>20</v>
      </c>
      <c r="J1977" s="4" t="s">
        <v>79</v>
      </c>
      <c r="K1977" s="4" t="s">
        <v>80</v>
      </c>
      <c r="L1977" s="4" t="s">
        <v>29</v>
      </c>
      <c r="M1977" s="4" t="s">
        <v>48</v>
      </c>
      <c r="N1977" s="4">
        <v>941.01</v>
      </c>
      <c r="O1977" s="4">
        <v>9</v>
      </c>
      <c r="P1977" s="4">
        <v>0.1</v>
      </c>
      <c r="Q1977" s="4">
        <v>109</v>
      </c>
    </row>
    <row r="1978" spans="1:17" s="4" customFormat="1" ht="12" x14ac:dyDescent="0.3">
      <c r="A1978" s="4">
        <v>1977</v>
      </c>
      <c r="B1978" s="4" t="s">
        <v>5955</v>
      </c>
      <c r="C1978" s="5">
        <v>45743</v>
      </c>
      <c r="D1978" s="5">
        <v>45744</v>
      </c>
      <c r="E1978" s="9">
        <f t="shared" si="30"/>
        <v>2025</v>
      </c>
      <c r="F1978" s="4" t="s">
        <v>39</v>
      </c>
      <c r="G1978" s="4" t="s">
        <v>5956</v>
      </c>
      <c r="H1978" s="4" t="s">
        <v>5957</v>
      </c>
      <c r="I1978" s="4" t="s">
        <v>20</v>
      </c>
      <c r="J1978" s="4" t="s">
        <v>21</v>
      </c>
      <c r="K1978" s="4" t="s">
        <v>26647</v>
      </c>
      <c r="L1978" s="4" t="s">
        <v>22</v>
      </c>
      <c r="M1978" s="4" t="s">
        <v>134</v>
      </c>
      <c r="N1978" s="4">
        <v>301.83999999999997</v>
      </c>
      <c r="O1978" s="4">
        <v>9</v>
      </c>
      <c r="P1978" s="4">
        <v>0.15</v>
      </c>
      <c r="Q1978" s="4">
        <v>3.9</v>
      </c>
    </row>
    <row r="1979" spans="1:17" s="4" customFormat="1" ht="12" x14ac:dyDescent="0.3">
      <c r="A1979" s="4">
        <v>1978</v>
      </c>
      <c r="B1979" s="4" t="s">
        <v>5958</v>
      </c>
      <c r="C1979" s="5">
        <v>45351</v>
      </c>
      <c r="D1979" s="5">
        <v>45355</v>
      </c>
      <c r="E1979" s="9">
        <f t="shared" si="30"/>
        <v>2024</v>
      </c>
      <c r="F1979" s="4" t="s">
        <v>59</v>
      </c>
      <c r="G1979" s="4" t="s">
        <v>5959</v>
      </c>
      <c r="H1979" s="4" t="s">
        <v>5960</v>
      </c>
      <c r="I1979" s="4" t="s">
        <v>20</v>
      </c>
      <c r="J1979" s="4" t="s">
        <v>62</v>
      </c>
      <c r="K1979" s="4" t="s">
        <v>63</v>
      </c>
      <c r="L1979" s="4" t="s">
        <v>22</v>
      </c>
      <c r="M1979" s="4" t="s">
        <v>23</v>
      </c>
      <c r="N1979" s="4">
        <v>1489.86</v>
      </c>
      <c r="O1979" s="4">
        <v>10</v>
      </c>
      <c r="P1979" s="4">
        <v>0.2</v>
      </c>
      <c r="Q1979" s="4">
        <v>57.38</v>
      </c>
    </row>
    <row r="1980" spans="1:17" s="4" customFormat="1" ht="12" x14ac:dyDescent="0.3">
      <c r="A1980" s="4">
        <v>1979</v>
      </c>
      <c r="B1980" s="4" t="s">
        <v>5961</v>
      </c>
      <c r="C1980" s="5">
        <v>44689</v>
      </c>
      <c r="D1980" s="5">
        <v>44693</v>
      </c>
      <c r="E1980" s="9">
        <f t="shared" si="30"/>
        <v>2022</v>
      </c>
      <c r="F1980" s="4" t="s">
        <v>25</v>
      </c>
      <c r="G1980" s="4" t="s">
        <v>5962</v>
      </c>
      <c r="H1980" s="4" t="s">
        <v>5963</v>
      </c>
      <c r="I1980" s="4" t="s">
        <v>67</v>
      </c>
      <c r="J1980" s="4" t="s">
        <v>21</v>
      </c>
      <c r="K1980" s="4" t="s">
        <v>26647</v>
      </c>
      <c r="L1980" s="4" t="s">
        <v>36</v>
      </c>
      <c r="M1980" s="4" t="s">
        <v>71</v>
      </c>
      <c r="N1980" s="4">
        <v>411.96</v>
      </c>
      <c r="O1980" s="4">
        <v>10</v>
      </c>
      <c r="P1980" s="4">
        <v>0.1</v>
      </c>
      <c r="Q1980" s="4">
        <v>42.63</v>
      </c>
    </row>
    <row r="1981" spans="1:17" s="4" customFormat="1" ht="12" x14ac:dyDescent="0.3">
      <c r="A1981" s="4">
        <v>1980</v>
      </c>
      <c r="B1981" s="4" t="s">
        <v>5964</v>
      </c>
      <c r="C1981" s="5">
        <v>45627</v>
      </c>
      <c r="D1981" s="5">
        <v>45633</v>
      </c>
      <c r="E1981" s="9">
        <f t="shared" si="30"/>
        <v>2024</v>
      </c>
      <c r="F1981" s="4" t="s">
        <v>39</v>
      </c>
      <c r="G1981" s="4" t="s">
        <v>5965</v>
      </c>
      <c r="H1981" s="4" t="s">
        <v>5966</v>
      </c>
      <c r="I1981" s="4" t="s">
        <v>28</v>
      </c>
      <c r="J1981" s="4" t="s">
        <v>34</v>
      </c>
      <c r="K1981" s="4" t="s">
        <v>35</v>
      </c>
      <c r="L1981" s="4" t="s">
        <v>36</v>
      </c>
      <c r="M1981" s="4" t="s">
        <v>37</v>
      </c>
      <c r="N1981" s="4">
        <v>313.81</v>
      </c>
      <c r="O1981" s="4">
        <v>7</v>
      </c>
      <c r="P1981" s="4">
        <v>0</v>
      </c>
      <c r="Q1981" s="4">
        <v>57.07</v>
      </c>
    </row>
    <row r="1982" spans="1:17" s="4" customFormat="1" ht="12" x14ac:dyDescent="0.3">
      <c r="A1982" s="4">
        <v>1981</v>
      </c>
      <c r="B1982" s="4" t="s">
        <v>5967</v>
      </c>
      <c r="C1982" s="5">
        <v>45442</v>
      </c>
      <c r="D1982" s="5">
        <v>45448</v>
      </c>
      <c r="E1982" s="9">
        <f t="shared" si="30"/>
        <v>2024</v>
      </c>
      <c r="F1982" s="4" t="s">
        <v>25</v>
      </c>
      <c r="G1982" s="4" t="s">
        <v>5968</v>
      </c>
      <c r="H1982" s="4" t="s">
        <v>5969</v>
      </c>
      <c r="I1982" s="4" t="s">
        <v>28</v>
      </c>
      <c r="J1982" s="4" t="s">
        <v>145</v>
      </c>
      <c r="K1982" s="4" t="s">
        <v>80</v>
      </c>
      <c r="L1982" s="4" t="s">
        <v>22</v>
      </c>
      <c r="M1982" s="4" t="s">
        <v>75</v>
      </c>
      <c r="N1982" s="4">
        <v>78.28</v>
      </c>
      <c r="O1982" s="4">
        <v>1</v>
      </c>
      <c r="P1982" s="4">
        <v>0.15</v>
      </c>
      <c r="Q1982" s="4">
        <v>11.84</v>
      </c>
    </row>
    <row r="1983" spans="1:17" s="4" customFormat="1" ht="12" x14ac:dyDescent="0.3">
      <c r="A1983" s="4">
        <v>1982</v>
      </c>
      <c r="B1983" s="4" t="s">
        <v>5970</v>
      </c>
      <c r="C1983" s="5">
        <v>45592</v>
      </c>
      <c r="D1983" s="5">
        <v>45598</v>
      </c>
      <c r="E1983" s="9">
        <f t="shared" si="30"/>
        <v>2024</v>
      </c>
      <c r="F1983" s="4" t="s">
        <v>17</v>
      </c>
      <c r="G1983" s="4" t="s">
        <v>5971</v>
      </c>
      <c r="H1983" s="4" t="s">
        <v>5972</v>
      </c>
      <c r="I1983" s="4" t="s">
        <v>67</v>
      </c>
      <c r="J1983" s="4" t="s">
        <v>79</v>
      </c>
      <c r="K1983" s="4" t="s">
        <v>80</v>
      </c>
      <c r="L1983" s="4" t="s">
        <v>36</v>
      </c>
      <c r="M1983" s="4" t="s">
        <v>118</v>
      </c>
      <c r="N1983" s="4">
        <v>1271.0999999999999</v>
      </c>
      <c r="O1983" s="4">
        <v>1</v>
      </c>
      <c r="P1983" s="4">
        <v>0.1</v>
      </c>
      <c r="Q1983" s="4">
        <v>249.89</v>
      </c>
    </row>
    <row r="1984" spans="1:17" s="4" customFormat="1" ht="12" x14ac:dyDescent="0.3">
      <c r="A1984" s="4">
        <v>1983</v>
      </c>
      <c r="B1984" s="4" t="s">
        <v>5973</v>
      </c>
      <c r="C1984" s="5">
        <v>45425</v>
      </c>
      <c r="D1984" s="5">
        <v>45427</v>
      </c>
      <c r="E1984" s="9">
        <f t="shared" si="30"/>
        <v>2024</v>
      </c>
      <c r="F1984" s="4" t="s">
        <v>39</v>
      </c>
      <c r="G1984" s="4" t="s">
        <v>5974</v>
      </c>
      <c r="H1984" s="4" t="s">
        <v>5975</v>
      </c>
      <c r="I1984" s="4" t="s">
        <v>67</v>
      </c>
      <c r="J1984" s="4" t="s">
        <v>21</v>
      </c>
      <c r="K1984" s="4" t="s">
        <v>26647</v>
      </c>
      <c r="L1984" s="4" t="s">
        <v>29</v>
      </c>
      <c r="M1984" s="4" t="s">
        <v>30</v>
      </c>
      <c r="N1984" s="4">
        <v>449.63</v>
      </c>
      <c r="O1984" s="4">
        <v>7</v>
      </c>
      <c r="P1984" s="4">
        <v>0.2</v>
      </c>
      <c r="Q1984" s="4">
        <v>92.54</v>
      </c>
    </row>
    <row r="1985" spans="1:17" s="4" customFormat="1" ht="12" x14ac:dyDescent="0.3">
      <c r="A1985" s="4">
        <v>1984</v>
      </c>
      <c r="B1985" s="4" t="s">
        <v>5976</v>
      </c>
      <c r="C1985" s="5">
        <v>44443</v>
      </c>
      <c r="D1985" s="5">
        <v>44445</v>
      </c>
      <c r="E1985" s="9">
        <f t="shared" si="30"/>
        <v>2021</v>
      </c>
      <c r="F1985" s="4" t="s">
        <v>17</v>
      </c>
      <c r="G1985" s="4" t="s">
        <v>5977</v>
      </c>
      <c r="H1985" s="4" t="s">
        <v>5978</v>
      </c>
      <c r="I1985" s="4" t="s">
        <v>67</v>
      </c>
      <c r="J1985" s="4" t="s">
        <v>62</v>
      </c>
      <c r="K1985" s="4" t="s">
        <v>63</v>
      </c>
      <c r="L1985" s="4" t="s">
        <v>29</v>
      </c>
      <c r="M1985" s="4" t="s">
        <v>30</v>
      </c>
      <c r="N1985" s="4">
        <v>658.77</v>
      </c>
      <c r="O1985" s="4">
        <v>1</v>
      </c>
      <c r="P1985" s="4">
        <v>0.15</v>
      </c>
      <c r="Q1985" s="4">
        <v>121.55</v>
      </c>
    </row>
    <row r="1986" spans="1:17" s="4" customFormat="1" ht="12" x14ac:dyDescent="0.3">
      <c r="A1986" s="4">
        <v>1985</v>
      </c>
      <c r="B1986" s="4" t="s">
        <v>5979</v>
      </c>
      <c r="C1986" s="5">
        <v>45723</v>
      </c>
      <c r="D1986" s="5">
        <v>45728</v>
      </c>
      <c r="E1986" s="9">
        <f t="shared" ref="E1986:E2049" si="31">YEAR(D1986)</f>
        <v>2025</v>
      </c>
      <c r="F1986" s="4" t="s">
        <v>39</v>
      </c>
      <c r="G1986" s="4" t="s">
        <v>5980</v>
      </c>
      <c r="H1986" s="4" t="s">
        <v>5981</v>
      </c>
      <c r="I1986" s="4" t="s">
        <v>67</v>
      </c>
      <c r="J1986" s="4" t="s">
        <v>47</v>
      </c>
      <c r="K1986" s="4" t="s">
        <v>47</v>
      </c>
      <c r="L1986" s="4" t="s">
        <v>36</v>
      </c>
      <c r="M1986" s="4" t="s">
        <v>71</v>
      </c>
      <c r="N1986" s="4">
        <v>494.33</v>
      </c>
      <c r="O1986" s="4">
        <v>9</v>
      </c>
      <c r="P1986" s="4">
        <v>0.2</v>
      </c>
      <c r="Q1986" s="4">
        <v>26.84</v>
      </c>
    </row>
    <row r="1987" spans="1:17" s="4" customFormat="1" ht="12" x14ac:dyDescent="0.3">
      <c r="A1987" s="4">
        <v>1986</v>
      </c>
      <c r="B1987" s="4" t="s">
        <v>5982</v>
      </c>
      <c r="C1987" s="5">
        <v>44934</v>
      </c>
      <c r="D1987" s="5">
        <v>44939</v>
      </c>
      <c r="E1987" s="9">
        <f t="shared" si="31"/>
        <v>2023</v>
      </c>
      <c r="F1987" s="4" t="s">
        <v>59</v>
      </c>
      <c r="G1987" s="4" t="s">
        <v>5983</v>
      </c>
      <c r="H1987" s="4" t="s">
        <v>5984</v>
      </c>
      <c r="I1987" s="4" t="s">
        <v>20</v>
      </c>
      <c r="J1987" s="4" t="s">
        <v>62</v>
      </c>
      <c r="K1987" s="4" t="s">
        <v>63</v>
      </c>
      <c r="L1987" s="4" t="s">
        <v>36</v>
      </c>
      <c r="M1987" s="4" t="s">
        <v>71</v>
      </c>
      <c r="N1987" s="4">
        <v>1302.3599999999999</v>
      </c>
      <c r="O1987" s="4">
        <v>8</v>
      </c>
      <c r="P1987" s="4">
        <v>0</v>
      </c>
      <c r="Q1987" s="4">
        <v>216.75</v>
      </c>
    </row>
    <row r="1988" spans="1:17" s="4" customFormat="1" ht="12" x14ac:dyDescent="0.3">
      <c r="A1988" s="4">
        <v>1987</v>
      </c>
      <c r="B1988" s="4" t="s">
        <v>5985</v>
      </c>
      <c r="C1988" s="5">
        <v>45719</v>
      </c>
      <c r="D1988" s="5">
        <v>45725</v>
      </c>
      <c r="E1988" s="9">
        <f t="shared" si="31"/>
        <v>2025</v>
      </c>
      <c r="F1988" s="4" t="s">
        <v>17</v>
      </c>
      <c r="G1988" s="4" t="s">
        <v>5986</v>
      </c>
      <c r="H1988" s="4" t="s">
        <v>5987</v>
      </c>
      <c r="I1988" s="4" t="s">
        <v>20</v>
      </c>
      <c r="J1988" s="4" t="s">
        <v>145</v>
      </c>
      <c r="K1988" s="4" t="s">
        <v>80</v>
      </c>
      <c r="L1988" s="4" t="s">
        <v>29</v>
      </c>
      <c r="M1988" s="4" t="s">
        <v>90</v>
      </c>
      <c r="N1988" s="4">
        <v>949.83</v>
      </c>
      <c r="O1988" s="4">
        <v>9</v>
      </c>
      <c r="P1988" s="4">
        <v>0.2</v>
      </c>
      <c r="Q1988" s="4">
        <v>55.7</v>
      </c>
    </row>
    <row r="1989" spans="1:17" s="4" customFormat="1" ht="12" x14ac:dyDescent="0.3">
      <c r="A1989" s="4">
        <v>1988</v>
      </c>
      <c r="B1989" s="4" t="s">
        <v>5988</v>
      </c>
      <c r="C1989" s="5">
        <v>45606</v>
      </c>
      <c r="D1989" s="5">
        <v>45610</v>
      </c>
      <c r="E1989" s="9">
        <f t="shared" si="31"/>
        <v>2024</v>
      </c>
      <c r="F1989" s="4" t="s">
        <v>17</v>
      </c>
      <c r="G1989" s="4" t="s">
        <v>5989</v>
      </c>
      <c r="H1989" s="4" t="s">
        <v>5990</v>
      </c>
      <c r="I1989" s="4" t="s">
        <v>67</v>
      </c>
      <c r="J1989" s="4" t="s">
        <v>34</v>
      </c>
      <c r="K1989" s="4" t="s">
        <v>35</v>
      </c>
      <c r="L1989" s="4" t="s">
        <v>29</v>
      </c>
      <c r="M1989" s="4" t="s">
        <v>30</v>
      </c>
      <c r="N1989" s="4">
        <v>201.93</v>
      </c>
      <c r="O1989" s="4">
        <v>8</v>
      </c>
      <c r="P1989" s="4">
        <v>0.15</v>
      </c>
      <c r="Q1989" s="4">
        <v>25.67</v>
      </c>
    </row>
    <row r="1990" spans="1:17" s="4" customFormat="1" ht="12" x14ac:dyDescent="0.3">
      <c r="A1990" s="4">
        <v>1989</v>
      </c>
      <c r="B1990" s="4" t="s">
        <v>5991</v>
      </c>
      <c r="C1990" s="5">
        <v>45500</v>
      </c>
      <c r="D1990" s="5">
        <v>45501</v>
      </c>
      <c r="E1990" s="9">
        <f t="shared" si="31"/>
        <v>2024</v>
      </c>
      <c r="F1990" s="4" t="s">
        <v>17</v>
      </c>
      <c r="G1990" s="4" t="s">
        <v>5992</v>
      </c>
      <c r="H1990" s="4" t="s">
        <v>5993</v>
      </c>
      <c r="I1990" s="4" t="s">
        <v>67</v>
      </c>
      <c r="J1990" s="4" t="s">
        <v>106</v>
      </c>
      <c r="K1990" s="4" t="s">
        <v>106</v>
      </c>
      <c r="L1990" s="4" t="s">
        <v>36</v>
      </c>
      <c r="M1990" s="4" t="s">
        <v>71</v>
      </c>
      <c r="N1990" s="4">
        <v>439.26</v>
      </c>
      <c r="O1990" s="4">
        <v>6</v>
      </c>
      <c r="P1990" s="4">
        <v>0</v>
      </c>
      <c r="Q1990" s="4">
        <v>37.53</v>
      </c>
    </row>
    <row r="1991" spans="1:17" s="4" customFormat="1" ht="12" x14ac:dyDescent="0.3">
      <c r="A1991" s="4">
        <v>1990</v>
      </c>
      <c r="B1991" s="4" t="s">
        <v>5994</v>
      </c>
      <c r="C1991" s="5">
        <v>45673</v>
      </c>
      <c r="D1991" s="5">
        <v>45676</v>
      </c>
      <c r="E1991" s="9">
        <f t="shared" si="31"/>
        <v>2025</v>
      </c>
      <c r="F1991" s="4" t="s">
        <v>39</v>
      </c>
      <c r="G1991" s="4" t="s">
        <v>5995</v>
      </c>
      <c r="H1991" s="4" t="s">
        <v>5996</v>
      </c>
      <c r="I1991" s="4" t="s">
        <v>28</v>
      </c>
      <c r="J1991" s="4" t="s">
        <v>21</v>
      </c>
      <c r="K1991" s="4" t="s">
        <v>26647</v>
      </c>
      <c r="L1991" s="4" t="s">
        <v>36</v>
      </c>
      <c r="M1991" s="4" t="s">
        <v>37</v>
      </c>
      <c r="N1991" s="4">
        <v>125.67</v>
      </c>
      <c r="O1991" s="4">
        <v>10</v>
      </c>
      <c r="P1991" s="4">
        <v>0.15</v>
      </c>
      <c r="Q1991" s="4">
        <v>22.16</v>
      </c>
    </row>
    <row r="1992" spans="1:17" s="4" customFormat="1" ht="12" x14ac:dyDescent="0.3">
      <c r="A1992" s="4">
        <v>1991</v>
      </c>
      <c r="B1992" s="4" t="s">
        <v>5997</v>
      </c>
      <c r="C1992" s="5">
        <v>45535</v>
      </c>
      <c r="D1992" s="5">
        <v>45538</v>
      </c>
      <c r="E1992" s="9">
        <f t="shared" si="31"/>
        <v>2024</v>
      </c>
      <c r="F1992" s="4" t="s">
        <v>39</v>
      </c>
      <c r="G1992" s="4" t="s">
        <v>5998</v>
      </c>
      <c r="H1992" s="4" t="s">
        <v>5999</v>
      </c>
      <c r="I1992" s="4" t="s">
        <v>20</v>
      </c>
      <c r="J1992" s="4" t="s">
        <v>21</v>
      </c>
      <c r="K1992" s="4" t="s">
        <v>26647</v>
      </c>
      <c r="L1992" s="4" t="s">
        <v>36</v>
      </c>
      <c r="M1992" s="4" t="s">
        <v>138</v>
      </c>
      <c r="N1992" s="4">
        <v>481.65</v>
      </c>
      <c r="O1992" s="4">
        <v>2</v>
      </c>
      <c r="P1992" s="4">
        <v>0.15</v>
      </c>
      <c r="Q1992" s="4">
        <v>95.51</v>
      </c>
    </row>
    <row r="1993" spans="1:17" s="4" customFormat="1" ht="12" x14ac:dyDescent="0.3">
      <c r="A1993" s="4">
        <v>1992</v>
      </c>
      <c r="B1993" s="4" t="s">
        <v>6000</v>
      </c>
      <c r="C1993" s="5">
        <v>45177</v>
      </c>
      <c r="D1993" s="5">
        <v>45184</v>
      </c>
      <c r="E1993" s="9">
        <f t="shared" si="31"/>
        <v>2023</v>
      </c>
      <c r="F1993" s="4" t="s">
        <v>59</v>
      </c>
      <c r="G1993" s="4" t="s">
        <v>6001</v>
      </c>
      <c r="H1993" s="4" t="s">
        <v>6002</v>
      </c>
      <c r="I1993" s="4" t="s">
        <v>28</v>
      </c>
      <c r="J1993" s="4" t="s">
        <v>42</v>
      </c>
      <c r="K1993" s="4" t="s">
        <v>43</v>
      </c>
      <c r="L1993" s="4" t="s">
        <v>36</v>
      </c>
      <c r="M1993" s="4" t="s">
        <v>138</v>
      </c>
      <c r="N1993" s="4">
        <v>1160.26</v>
      </c>
      <c r="O1993" s="4">
        <v>2</v>
      </c>
      <c r="P1993" s="4">
        <v>0.15</v>
      </c>
      <c r="Q1993" s="4">
        <v>210.85</v>
      </c>
    </row>
    <row r="1994" spans="1:17" s="4" customFormat="1" ht="12" x14ac:dyDescent="0.3">
      <c r="A1994" s="4">
        <v>1993</v>
      </c>
      <c r="B1994" s="4" t="s">
        <v>6003</v>
      </c>
      <c r="C1994" s="5">
        <v>45554</v>
      </c>
      <c r="D1994" s="5">
        <v>45555</v>
      </c>
      <c r="E1994" s="9">
        <f t="shared" si="31"/>
        <v>2024</v>
      </c>
      <c r="F1994" s="4" t="s">
        <v>39</v>
      </c>
      <c r="G1994" s="4" t="s">
        <v>6004</v>
      </c>
      <c r="H1994" s="4" t="s">
        <v>6005</v>
      </c>
      <c r="I1994" s="4" t="s">
        <v>20</v>
      </c>
      <c r="J1994" s="4" t="s">
        <v>145</v>
      </c>
      <c r="K1994" s="4" t="s">
        <v>80</v>
      </c>
      <c r="L1994" s="4" t="s">
        <v>29</v>
      </c>
      <c r="M1994" s="4" t="s">
        <v>90</v>
      </c>
      <c r="N1994" s="4">
        <v>122.41</v>
      </c>
      <c r="O1994" s="4">
        <v>7</v>
      </c>
      <c r="P1994" s="4">
        <v>0.2</v>
      </c>
      <c r="Q1994" s="4">
        <v>23.76</v>
      </c>
    </row>
    <row r="1995" spans="1:17" s="4" customFormat="1" ht="12" x14ac:dyDescent="0.3">
      <c r="A1995" s="4">
        <v>1994</v>
      </c>
      <c r="B1995" s="4" t="s">
        <v>6006</v>
      </c>
      <c r="C1995" s="5">
        <v>45461</v>
      </c>
      <c r="D1995" s="5">
        <v>45468</v>
      </c>
      <c r="E1995" s="9">
        <f t="shared" si="31"/>
        <v>2024</v>
      </c>
      <c r="F1995" s="4" t="s">
        <v>17</v>
      </c>
      <c r="G1995" s="4" t="s">
        <v>6007</v>
      </c>
      <c r="H1995" s="4" t="s">
        <v>6008</v>
      </c>
      <c r="I1995" s="4" t="s">
        <v>28</v>
      </c>
      <c r="J1995" s="4" t="s">
        <v>62</v>
      </c>
      <c r="K1995" s="4" t="s">
        <v>63</v>
      </c>
      <c r="L1995" s="4" t="s">
        <v>29</v>
      </c>
      <c r="M1995" s="4" t="s">
        <v>107</v>
      </c>
      <c r="N1995" s="4">
        <v>938.58</v>
      </c>
      <c r="O1995" s="4">
        <v>5</v>
      </c>
      <c r="P1995" s="4">
        <v>0.2</v>
      </c>
      <c r="Q1995" s="4">
        <v>180.7</v>
      </c>
    </row>
    <row r="1996" spans="1:17" s="4" customFormat="1" ht="12" x14ac:dyDescent="0.3">
      <c r="A1996" s="4">
        <v>1995</v>
      </c>
      <c r="B1996" s="4" t="s">
        <v>6009</v>
      </c>
      <c r="C1996" s="5">
        <v>45698</v>
      </c>
      <c r="D1996" s="5">
        <v>45705</v>
      </c>
      <c r="E1996" s="9">
        <f t="shared" si="31"/>
        <v>2025</v>
      </c>
      <c r="F1996" s="4" t="s">
        <v>25</v>
      </c>
      <c r="G1996" s="4" t="s">
        <v>6010</v>
      </c>
      <c r="H1996" s="4" t="s">
        <v>6011</v>
      </c>
      <c r="I1996" s="4" t="s">
        <v>67</v>
      </c>
      <c r="J1996" s="4" t="s">
        <v>106</v>
      </c>
      <c r="K1996" s="4" t="s">
        <v>106</v>
      </c>
      <c r="L1996" s="4" t="s">
        <v>29</v>
      </c>
      <c r="M1996" s="4" t="s">
        <v>48</v>
      </c>
      <c r="N1996" s="4">
        <v>1107.31</v>
      </c>
      <c r="O1996" s="4">
        <v>7</v>
      </c>
      <c r="P1996" s="4">
        <v>0.15</v>
      </c>
      <c r="Q1996" s="4">
        <v>243.3</v>
      </c>
    </row>
    <row r="1997" spans="1:17" s="4" customFormat="1" ht="12" x14ac:dyDescent="0.3">
      <c r="A1997" s="4">
        <v>1996</v>
      </c>
      <c r="B1997" s="4" t="s">
        <v>6012</v>
      </c>
      <c r="C1997" s="5">
        <v>45440</v>
      </c>
      <c r="D1997" s="5">
        <v>45445</v>
      </c>
      <c r="E1997" s="9">
        <f t="shared" si="31"/>
        <v>2024</v>
      </c>
      <c r="F1997" s="4" t="s">
        <v>59</v>
      </c>
      <c r="G1997" s="4" t="s">
        <v>6013</v>
      </c>
      <c r="H1997" s="4" t="s">
        <v>6014</v>
      </c>
      <c r="I1997" s="4" t="s">
        <v>20</v>
      </c>
      <c r="J1997" s="4" t="s">
        <v>21</v>
      </c>
      <c r="K1997" s="4" t="s">
        <v>26647</v>
      </c>
      <c r="L1997" s="4" t="s">
        <v>36</v>
      </c>
      <c r="M1997" s="4" t="s">
        <v>138</v>
      </c>
      <c r="N1997" s="4">
        <v>233.4</v>
      </c>
      <c r="O1997" s="4">
        <v>3</v>
      </c>
      <c r="P1997" s="4">
        <v>0</v>
      </c>
      <c r="Q1997" s="4">
        <v>6.09</v>
      </c>
    </row>
    <row r="1998" spans="1:17" s="4" customFormat="1" ht="12" x14ac:dyDescent="0.3">
      <c r="A1998" s="4">
        <v>1997</v>
      </c>
      <c r="B1998" s="4" t="s">
        <v>6015</v>
      </c>
      <c r="C1998" s="5">
        <v>44703</v>
      </c>
      <c r="D1998" s="5">
        <v>44710</v>
      </c>
      <c r="E1998" s="9">
        <f t="shared" si="31"/>
        <v>2022</v>
      </c>
      <c r="F1998" s="4" t="s">
        <v>25</v>
      </c>
      <c r="G1998" s="4" t="s">
        <v>6016</v>
      </c>
      <c r="H1998" s="4" t="s">
        <v>6017</v>
      </c>
      <c r="I1998" s="4" t="s">
        <v>20</v>
      </c>
      <c r="J1998" s="4" t="s">
        <v>106</v>
      </c>
      <c r="K1998" s="4" t="s">
        <v>106</v>
      </c>
      <c r="L1998" s="4" t="s">
        <v>29</v>
      </c>
      <c r="M1998" s="4" t="s">
        <v>48</v>
      </c>
      <c r="N1998" s="4">
        <v>274.22000000000003</v>
      </c>
      <c r="O1998" s="4">
        <v>4</v>
      </c>
      <c r="P1998" s="4">
        <v>0.1</v>
      </c>
      <c r="Q1998" s="4">
        <v>38.03</v>
      </c>
    </row>
    <row r="1999" spans="1:17" s="4" customFormat="1" ht="12" x14ac:dyDescent="0.3">
      <c r="A1999" s="4">
        <v>1998</v>
      </c>
      <c r="B1999" s="4" t="s">
        <v>6018</v>
      </c>
      <c r="C1999" s="5">
        <v>45009</v>
      </c>
      <c r="D1999" s="5">
        <v>45013</v>
      </c>
      <c r="E1999" s="9">
        <f t="shared" si="31"/>
        <v>2023</v>
      </c>
      <c r="F1999" s="4" t="s">
        <v>39</v>
      </c>
      <c r="G1999" s="4" t="s">
        <v>6019</v>
      </c>
      <c r="H1999" s="4" t="s">
        <v>6020</v>
      </c>
      <c r="I1999" s="4" t="s">
        <v>67</v>
      </c>
      <c r="J1999" s="4" t="s">
        <v>106</v>
      </c>
      <c r="K1999" s="4" t="s">
        <v>106</v>
      </c>
      <c r="L1999" s="4" t="s">
        <v>36</v>
      </c>
      <c r="M1999" s="4" t="s">
        <v>71</v>
      </c>
      <c r="N1999" s="4">
        <v>908.81</v>
      </c>
      <c r="O1999" s="4">
        <v>9</v>
      </c>
      <c r="P1999" s="4">
        <v>0.15</v>
      </c>
      <c r="Q1999" s="4">
        <v>175.6</v>
      </c>
    </row>
    <row r="2000" spans="1:17" s="4" customFormat="1" ht="12" x14ac:dyDescent="0.3">
      <c r="A2000" s="4">
        <v>1999</v>
      </c>
      <c r="B2000" s="4" t="s">
        <v>6021</v>
      </c>
      <c r="C2000" s="5">
        <v>45280</v>
      </c>
      <c r="D2000" s="5">
        <v>45284</v>
      </c>
      <c r="E2000" s="9">
        <f t="shared" si="31"/>
        <v>2023</v>
      </c>
      <c r="F2000" s="4" t="s">
        <v>59</v>
      </c>
      <c r="G2000" s="4" t="s">
        <v>6022</v>
      </c>
      <c r="H2000" s="4" t="s">
        <v>6023</v>
      </c>
      <c r="I2000" s="4" t="s">
        <v>67</v>
      </c>
      <c r="J2000" s="4" t="s">
        <v>106</v>
      </c>
      <c r="K2000" s="4" t="s">
        <v>106</v>
      </c>
      <c r="L2000" s="4" t="s">
        <v>36</v>
      </c>
      <c r="M2000" s="4" t="s">
        <v>138</v>
      </c>
      <c r="N2000" s="4">
        <v>1352.07</v>
      </c>
      <c r="O2000" s="4">
        <v>6</v>
      </c>
      <c r="P2000" s="4">
        <v>0.15</v>
      </c>
      <c r="Q2000" s="4">
        <v>-14.78</v>
      </c>
    </row>
    <row r="2001" spans="1:17" s="4" customFormat="1" ht="12" x14ac:dyDescent="0.3">
      <c r="A2001" s="4">
        <v>2000</v>
      </c>
      <c r="B2001" s="4" t="s">
        <v>6024</v>
      </c>
      <c r="C2001" s="5">
        <v>44628</v>
      </c>
      <c r="D2001" s="5">
        <v>44635</v>
      </c>
      <c r="E2001" s="9">
        <f t="shared" si="31"/>
        <v>2022</v>
      </c>
      <c r="F2001" s="4" t="s">
        <v>59</v>
      </c>
      <c r="G2001" s="4" t="s">
        <v>6025</v>
      </c>
      <c r="H2001" s="4" t="s">
        <v>6026</v>
      </c>
      <c r="I2001" s="4" t="s">
        <v>20</v>
      </c>
      <c r="J2001" s="4" t="s">
        <v>79</v>
      </c>
      <c r="K2001" s="4" t="s">
        <v>80</v>
      </c>
      <c r="L2001" s="4" t="s">
        <v>36</v>
      </c>
      <c r="M2001" s="4" t="s">
        <v>71</v>
      </c>
      <c r="N2001" s="4">
        <v>1240.68</v>
      </c>
      <c r="O2001" s="4">
        <v>6</v>
      </c>
      <c r="P2001" s="4">
        <v>0.1</v>
      </c>
      <c r="Q2001" s="4">
        <v>106.01</v>
      </c>
    </row>
    <row r="2002" spans="1:17" s="4" customFormat="1" ht="12" x14ac:dyDescent="0.3">
      <c r="A2002" s="4">
        <v>2001</v>
      </c>
      <c r="B2002" s="4" t="s">
        <v>6027</v>
      </c>
      <c r="C2002" s="5">
        <v>44603</v>
      </c>
      <c r="D2002" s="5">
        <v>44605</v>
      </c>
      <c r="E2002" s="9">
        <f t="shared" si="31"/>
        <v>2022</v>
      </c>
      <c r="F2002" s="4" t="s">
        <v>39</v>
      </c>
      <c r="G2002" s="4" t="s">
        <v>6028</v>
      </c>
      <c r="H2002" s="4" t="s">
        <v>6029</v>
      </c>
      <c r="I2002" s="4" t="s">
        <v>67</v>
      </c>
      <c r="J2002" s="4" t="s">
        <v>52</v>
      </c>
      <c r="K2002" s="4" t="s">
        <v>53</v>
      </c>
      <c r="L2002" s="4" t="s">
        <v>36</v>
      </c>
      <c r="M2002" s="4" t="s">
        <v>118</v>
      </c>
      <c r="N2002" s="4">
        <v>925.62</v>
      </c>
      <c r="O2002" s="4">
        <v>8</v>
      </c>
      <c r="P2002" s="4">
        <v>0.15</v>
      </c>
      <c r="Q2002" s="4">
        <v>47.22</v>
      </c>
    </row>
    <row r="2003" spans="1:17" s="4" customFormat="1" ht="12" x14ac:dyDescent="0.3">
      <c r="A2003" s="4">
        <v>2002</v>
      </c>
      <c r="B2003" s="4" t="s">
        <v>6030</v>
      </c>
      <c r="C2003" s="5">
        <v>44470</v>
      </c>
      <c r="D2003" s="5">
        <v>44477</v>
      </c>
      <c r="E2003" s="9">
        <f t="shared" si="31"/>
        <v>2021</v>
      </c>
      <c r="F2003" s="4" t="s">
        <v>59</v>
      </c>
      <c r="G2003" s="4" t="s">
        <v>6031</v>
      </c>
      <c r="H2003" s="4" t="s">
        <v>6032</v>
      </c>
      <c r="I2003" s="4" t="s">
        <v>67</v>
      </c>
      <c r="J2003" s="4" t="s">
        <v>79</v>
      </c>
      <c r="K2003" s="4" t="s">
        <v>80</v>
      </c>
      <c r="L2003" s="4" t="s">
        <v>29</v>
      </c>
      <c r="M2003" s="4" t="s">
        <v>48</v>
      </c>
      <c r="N2003" s="4">
        <v>633.79</v>
      </c>
      <c r="O2003" s="4">
        <v>6</v>
      </c>
      <c r="P2003" s="4">
        <v>0.2</v>
      </c>
      <c r="Q2003" s="4">
        <v>36.64</v>
      </c>
    </row>
    <row r="2004" spans="1:17" s="4" customFormat="1" ht="12" x14ac:dyDescent="0.3">
      <c r="A2004" s="4">
        <v>2003</v>
      </c>
      <c r="B2004" s="4" t="s">
        <v>6033</v>
      </c>
      <c r="C2004" s="5">
        <v>45561</v>
      </c>
      <c r="D2004" s="5">
        <v>45568</v>
      </c>
      <c r="E2004" s="9">
        <f t="shared" si="31"/>
        <v>2024</v>
      </c>
      <c r="F2004" s="4" t="s">
        <v>39</v>
      </c>
      <c r="G2004" s="4" t="s">
        <v>6034</v>
      </c>
      <c r="H2004" s="4" t="s">
        <v>6035</v>
      </c>
      <c r="I2004" s="4" t="s">
        <v>28</v>
      </c>
      <c r="J2004" s="4" t="s">
        <v>111</v>
      </c>
      <c r="K2004" s="4" t="s">
        <v>111</v>
      </c>
      <c r="L2004" s="4" t="s">
        <v>29</v>
      </c>
      <c r="M2004" s="4" t="s">
        <v>48</v>
      </c>
      <c r="N2004" s="4">
        <v>1007.01</v>
      </c>
      <c r="O2004" s="4">
        <v>9</v>
      </c>
      <c r="P2004" s="4">
        <v>0.15</v>
      </c>
      <c r="Q2004" s="4">
        <v>20.71</v>
      </c>
    </row>
    <row r="2005" spans="1:17" s="4" customFormat="1" ht="12" x14ac:dyDescent="0.3">
      <c r="A2005" s="4">
        <v>2004</v>
      </c>
      <c r="B2005" s="4" t="s">
        <v>6036</v>
      </c>
      <c r="C2005" s="5">
        <v>44737</v>
      </c>
      <c r="D2005" s="5">
        <v>44738</v>
      </c>
      <c r="E2005" s="9">
        <f t="shared" si="31"/>
        <v>2022</v>
      </c>
      <c r="F2005" s="4" t="s">
        <v>25</v>
      </c>
      <c r="G2005" s="4" t="s">
        <v>6037</v>
      </c>
      <c r="H2005" s="4" t="s">
        <v>6038</v>
      </c>
      <c r="I2005" s="4" t="s">
        <v>20</v>
      </c>
      <c r="J2005" s="4" t="s">
        <v>47</v>
      </c>
      <c r="K2005" s="4" t="s">
        <v>47</v>
      </c>
      <c r="L2005" s="4" t="s">
        <v>29</v>
      </c>
      <c r="M2005" s="4" t="s">
        <v>107</v>
      </c>
      <c r="N2005" s="4">
        <v>215.78</v>
      </c>
      <c r="O2005" s="4">
        <v>5</v>
      </c>
      <c r="P2005" s="4">
        <v>0.2</v>
      </c>
      <c r="Q2005" s="4">
        <v>28.1</v>
      </c>
    </row>
    <row r="2006" spans="1:17" s="4" customFormat="1" ht="12" x14ac:dyDescent="0.3">
      <c r="A2006" s="4">
        <v>2005</v>
      </c>
      <c r="B2006" s="4" t="s">
        <v>6039</v>
      </c>
      <c r="C2006" s="5">
        <v>44659</v>
      </c>
      <c r="D2006" s="5">
        <v>44666</v>
      </c>
      <c r="E2006" s="9">
        <f t="shared" si="31"/>
        <v>2022</v>
      </c>
      <c r="F2006" s="4" t="s">
        <v>59</v>
      </c>
      <c r="G2006" s="4" t="s">
        <v>6040</v>
      </c>
      <c r="H2006" s="4" t="s">
        <v>6041</v>
      </c>
      <c r="I2006" s="4" t="s">
        <v>67</v>
      </c>
      <c r="J2006" s="4" t="s">
        <v>145</v>
      </c>
      <c r="K2006" s="4" t="s">
        <v>80</v>
      </c>
      <c r="L2006" s="4" t="s">
        <v>29</v>
      </c>
      <c r="M2006" s="4" t="s">
        <v>30</v>
      </c>
      <c r="N2006" s="4">
        <v>451.86</v>
      </c>
      <c r="O2006" s="4">
        <v>3</v>
      </c>
      <c r="P2006" s="4">
        <v>0</v>
      </c>
      <c r="Q2006" s="4">
        <v>14.82</v>
      </c>
    </row>
    <row r="2007" spans="1:17" s="4" customFormat="1" ht="12" x14ac:dyDescent="0.3">
      <c r="A2007" s="4">
        <v>2006</v>
      </c>
      <c r="B2007" s="4" t="s">
        <v>6042</v>
      </c>
      <c r="C2007" s="5">
        <v>44473</v>
      </c>
      <c r="D2007" s="5">
        <v>44476</v>
      </c>
      <c r="E2007" s="9">
        <f t="shared" si="31"/>
        <v>2021</v>
      </c>
      <c r="F2007" s="4" t="s">
        <v>39</v>
      </c>
      <c r="G2007" s="4" t="s">
        <v>6043</v>
      </c>
      <c r="H2007" s="4" t="s">
        <v>6044</v>
      </c>
      <c r="I2007" s="4" t="s">
        <v>28</v>
      </c>
      <c r="J2007" s="4" t="s">
        <v>106</v>
      </c>
      <c r="K2007" s="4" t="s">
        <v>106</v>
      </c>
      <c r="L2007" s="4" t="s">
        <v>29</v>
      </c>
      <c r="M2007" s="4" t="s">
        <v>30</v>
      </c>
      <c r="N2007" s="4">
        <v>217.56</v>
      </c>
      <c r="O2007" s="4">
        <v>2</v>
      </c>
      <c r="P2007" s="4">
        <v>0.1</v>
      </c>
      <c r="Q2007" s="4">
        <v>41.88</v>
      </c>
    </row>
    <row r="2008" spans="1:17" s="4" customFormat="1" ht="12" x14ac:dyDescent="0.3">
      <c r="A2008" s="4">
        <v>2007</v>
      </c>
      <c r="B2008" s="4" t="s">
        <v>6045</v>
      </c>
      <c r="C2008" s="5">
        <v>45381</v>
      </c>
      <c r="D2008" s="5">
        <v>45383</v>
      </c>
      <c r="E2008" s="9">
        <f t="shared" si="31"/>
        <v>2024</v>
      </c>
      <c r="F2008" s="4" t="s">
        <v>59</v>
      </c>
      <c r="G2008" s="4" t="s">
        <v>6046</v>
      </c>
      <c r="H2008" s="4" t="s">
        <v>6047</v>
      </c>
      <c r="I2008" s="4" t="s">
        <v>28</v>
      </c>
      <c r="J2008" s="4" t="s">
        <v>106</v>
      </c>
      <c r="K2008" s="4" t="s">
        <v>106</v>
      </c>
      <c r="L2008" s="4" t="s">
        <v>22</v>
      </c>
      <c r="M2008" s="4" t="s">
        <v>134</v>
      </c>
      <c r="N2008" s="4">
        <v>215.7</v>
      </c>
      <c r="O2008" s="4">
        <v>9</v>
      </c>
      <c r="P2008" s="4">
        <v>0.1</v>
      </c>
      <c r="Q2008" s="4">
        <v>25.78</v>
      </c>
    </row>
    <row r="2009" spans="1:17" s="4" customFormat="1" ht="12" x14ac:dyDescent="0.3">
      <c r="A2009" s="4">
        <v>2008</v>
      </c>
      <c r="B2009" s="4" t="s">
        <v>6048</v>
      </c>
      <c r="C2009" s="5">
        <v>45540</v>
      </c>
      <c r="D2009" s="5">
        <v>45544</v>
      </c>
      <c r="E2009" s="9">
        <f t="shared" si="31"/>
        <v>2024</v>
      </c>
      <c r="F2009" s="4" t="s">
        <v>17</v>
      </c>
      <c r="G2009" s="4" t="s">
        <v>6049</v>
      </c>
      <c r="H2009" s="4" t="s">
        <v>6050</v>
      </c>
      <c r="I2009" s="4" t="s">
        <v>67</v>
      </c>
      <c r="J2009" s="4" t="s">
        <v>21</v>
      </c>
      <c r="K2009" s="4" t="s">
        <v>26647</v>
      </c>
      <c r="L2009" s="4" t="s">
        <v>29</v>
      </c>
      <c r="M2009" s="4" t="s">
        <v>48</v>
      </c>
      <c r="N2009" s="4">
        <v>719.77</v>
      </c>
      <c r="O2009" s="4">
        <v>2</v>
      </c>
      <c r="P2009" s="4">
        <v>0.2</v>
      </c>
      <c r="Q2009" s="4">
        <v>145.30000000000001</v>
      </c>
    </row>
    <row r="2010" spans="1:17" s="4" customFormat="1" ht="12" x14ac:dyDescent="0.3">
      <c r="A2010" s="4">
        <v>2009</v>
      </c>
      <c r="B2010" s="4" t="s">
        <v>1089</v>
      </c>
      <c r="C2010" s="5">
        <v>44577</v>
      </c>
      <c r="D2010" s="5">
        <v>44578</v>
      </c>
      <c r="E2010" s="9">
        <f t="shared" si="31"/>
        <v>2022</v>
      </c>
      <c r="F2010" s="4" t="s">
        <v>17</v>
      </c>
      <c r="G2010" s="4" t="s">
        <v>6051</v>
      </c>
      <c r="H2010" s="4" t="s">
        <v>6052</v>
      </c>
      <c r="I2010" s="4" t="s">
        <v>28</v>
      </c>
      <c r="J2010" s="4" t="s">
        <v>34</v>
      </c>
      <c r="K2010" s="4" t="s">
        <v>35</v>
      </c>
      <c r="L2010" s="4" t="s">
        <v>29</v>
      </c>
      <c r="M2010" s="4" t="s">
        <v>107</v>
      </c>
      <c r="N2010" s="4">
        <v>1226.69</v>
      </c>
      <c r="O2010" s="4">
        <v>4</v>
      </c>
      <c r="P2010" s="4">
        <v>0</v>
      </c>
      <c r="Q2010" s="4">
        <v>89.09</v>
      </c>
    </row>
    <row r="2011" spans="1:17" s="4" customFormat="1" ht="12" x14ac:dyDescent="0.3">
      <c r="A2011" s="4">
        <v>2010</v>
      </c>
      <c r="B2011" s="4" t="s">
        <v>6053</v>
      </c>
      <c r="C2011" s="5">
        <v>45435</v>
      </c>
      <c r="D2011" s="5">
        <v>45440</v>
      </c>
      <c r="E2011" s="9">
        <f t="shared" si="31"/>
        <v>2024</v>
      </c>
      <c r="F2011" s="4" t="s">
        <v>25</v>
      </c>
      <c r="G2011" s="4" t="s">
        <v>6054</v>
      </c>
      <c r="H2011" s="4" t="s">
        <v>6055</v>
      </c>
      <c r="I2011" s="4" t="s">
        <v>67</v>
      </c>
      <c r="J2011" s="4" t="s">
        <v>62</v>
      </c>
      <c r="K2011" s="4" t="s">
        <v>63</v>
      </c>
      <c r="L2011" s="4" t="s">
        <v>36</v>
      </c>
      <c r="M2011" s="4" t="s">
        <v>138</v>
      </c>
      <c r="N2011" s="4">
        <v>236.82</v>
      </c>
      <c r="O2011" s="4">
        <v>5</v>
      </c>
      <c r="P2011" s="4">
        <v>0</v>
      </c>
      <c r="Q2011" s="4">
        <v>34.11</v>
      </c>
    </row>
    <row r="2012" spans="1:17" s="4" customFormat="1" ht="12" x14ac:dyDescent="0.3">
      <c r="A2012" s="4">
        <v>2011</v>
      </c>
      <c r="B2012" s="4" t="s">
        <v>6056</v>
      </c>
      <c r="C2012" s="5">
        <v>45280</v>
      </c>
      <c r="D2012" s="5">
        <v>45281</v>
      </c>
      <c r="E2012" s="9">
        <f t="shared" si="31"/>
        <v>2023</v>
      </c>
      <c r="F2012" s="4" t="s">
        <v>59</v>
      </c>
      <c r="G2012" s="4" t="s">
        <v>6057</v>
      </c>
      <c r="H2012" s="4" t="s">
        <v>6058</v>
      </c>
      <c r="I2012" s="4" t="s">
        <v>28</v>
      </c>
      <c r="J2012" s="4" t="s">
        <v>21</v>
      </c>
      <c r="K2012" s="4" t="s">
        <v>26647</v>
      </c>
      <c r="L2012" s="4" t="s">
        <v>36</v>
      </c>
      <c r="M2012" s="4" t="s">
        <v>138</v>
      </c>
      <c r="N2012" s="4">
        <v>1212.72</v>
      </c>
      <c r="O2012" s="4">
        <v>7</v>
      </c>
      <c r="P2012" s="4">
        <v>0</v>
      </c>
      <c r="Q2012" s="4">
        <v>303.92</v>
      </c>
    </row>
    <row r="2013" spans="1:17" s="4" customFormat="1" ht="12" x14ac:dyDescent="0.3">
      <c r="A2013" s="4">
        <v>2012</v>
      </c>
      <c r="B2013" s="4" t="s">
        <v>6059</v>
      </c>
      <c r="C2013" s="5">
        <v>44429</v>
      </c>
      <c r="D2013" s="5">
        <v>44431</v>
      </c>
      <c r="E2013" s="9">
        <f t="shared" si="31"/>
        <v>2021</v>
      </c>
      <c r="F2013" s="4" t="s">
        <v>59</v>
      </c>
      <c r="G2013" s="4" t="s">
        <v>6060</v>
      </c>
      <c r="H2013" s="4" t="s">
        <v>6061</v>
      </c>
      <c r="I2013" s="4" t="s">
        <v>67</v>
      </c>
      <c r="J2013" s="4" t="s">
        <v>111</v>
      </c>
      <c r="K2013" s="4" t="s">
        <v>111</v>
      </c>
      <c r="L2013" s="4" t="s">
        <v>29</v>
      </c>
      <c r="M2013" s="4" t="s">
        <v>107</v>
      </c>
      <c r="N2013" s="4">
        <v>503.47</v>
      </c>
      <c r="O2013" s="4">
        <v>2</v>
      </c>
      <c r="P2013" s="4">
        <v>0.15</v>
      </c>
      <c r="Q2013" s="4">
        <v>3.26</v>
      </c>
    </row>
    <row r="2014" spans="1:17" s="4" customFormat="1" ht="12" x14ac:dyDescent="0.3">
      <c r="A2014" s="4">
        <v>2013</v>
      </c>
      <c r="B2014" s="4" t="s">
        <v>6062</v>
      </c>
      <c r="C2014" s="5">
        <v>44871</v>
      </c>
      <c r="D2014" s="5">
        <v>44872</v>
      </c>
      <c r="E2014" s="9">
        <f t="shared" si="31"/>
        <v>2022</v>
      </c>
      <c r="F2014" s="4" t="s">
        <v>59</v>
      </c>
      <c r="G2014" s="4" t="s">
        <v>6063</v>
      </c>
      <c r="H2014" s="4" t="s">
        <v>6064</v>
      </c>
      <c r="I2014" s="4" t="s">
        <v>67</v>
      </c>
      <c r="J2014" s="4" t="s">
        <v>52</v>
      </c>
      <c r="K2014" s="4" t="s">
        <v>53</v>
      </c>
      <c r="L2014" s="4" t="s">
        <v>36</v>
      </c>
      <c r="M2014" s="4" t="s">
        <v>118</v>
      </c>
      <c r="N2014" s="4">
        <v>156.88</v>
      </c>
      <c r="O2014" s="4">
        <v>10</v>
      </c>
      <c r="P2014" s="4">
        <v>0.1</v>
      </c>
      <c r="Q2014" s="4">
        <v>1.51</v>
      </c>
    </row>
    <row r="2015" spans="1:17" s="4" customFormat="1" ht="12" x14ac:dyDescent="0.3">
      <c r="A2015" s="4">
        <v>2014</v>
      </c>
      <c r="B2015" s="4" t="s">
        <v>6065</v>
      </c>
      <c r="C2015" s="5">
        <v>44651</v>
      </c>
      <c r="D2015" s="5">
        <v>44656</v>
      </c>
      <c r="E2015" s="9">
        <f t="shared" si="31"/>
        <v>2022</v>
      </c>
      <c r="F2015" s="4" t="s">
        <v>25</v>
      </c>
      <c r="G2015" s="4" t="s">
        <v>6066</v>
      </c>
      <c r="H2015" s="4" t="s">
        <v>6067</v>
      </c>
      <c r="I2015" s="4" t="s">
        <v>20</v>
      </c>
      <c r="J2015" s="4" t="s">
        <v>52</v>
      </c>
      <c r="K2015" s="4" t="s">
        <v>53</v>
      </c>
      <c r="L2015" s="4" t="s">
        <v>36</v>
      </c>
      <c r="M2015" s="4" t="s">
        <v>71</v>
      </c>
      <c r="N2015" s="4">
        <v>1291.75</v>
      </c>
      <c r="O2015" s="4">
        <v>7</v>
      </c>
      <c r="P2015" s="4">
        <v>0.1</v>
      </c>
      <c r="Q2015" s="4">
        <v>171.22</v>
      </c>
    </row>
    <row r="2016" spans="1:17" s="4" customFormat="1" ht="12" x14ac:dyDescent="0.3">
      <c r="A2016" s="4">
        <v>2015</v>
      </c>
      <c r="B2016" s="4" t="s">
        <v>6068</v>
      </c>
      <c r="C2016" s="5">
        <v>44946</v>
      </c>
      <c r="D2016" s="5">
        <v>44948</v>
      </c>
      <c r="E2016" s="9">
        <f t="shared" si="31"/>
        <v>2023</v>
      </c>
      <c r="F2016" s="4" t="s">
        <v>39</v>
      </c>
      <c r="G2016" s="4" t="s">
        <v>6069</v>
      </c>
      <c r="H2016" s="4" t="s">
        <v>6070</v>
      </c>
      <c r="I2016" s="4" t="s">
        <v>67</v>
      </c>
      <c r="J2016" s="4" t="s">
        <v>111</v>
      </c>
      <c r="K2016" s="4" t="s">
        <v>111</v>
      </c>
      <c r="L2016" s="4" t="s">
        <v>22</v>
      </c>
      <c r="M2016" s="4" t="s">
        <v>134</v>
      </c>
      <c r="N2016" s="4">
        <v>675.37</v>
      </c>
      <c r="O2016" s="4">
        <v>8</v>
      </c>
      <c r="P2016" s="4">
        <v>0</v>
      </c>
      <c r="Q2016" s="4">
        <v>199.25</v>
      </c>
    </row>
    <row r="2017" spans="1:17" s="4" customFormat="1" ht="12" x14ac:dyDescent="0.3">
      <c r="A2017" s="4">
        <v>2016</v>
      </c>
      <c r="B2017" s="4" t="s">
        <v>6071</v>
      </c>
      <c r="C2017" s="5">
        <v>45225</v>
      </c>
      <c r="D2017" s="5">
        <v>45229</v>
      </c>
      <c r="E2017" s="9">
        <f t="shared" si="31"/>
        <v>2023</v>
      </c>
      <c r="F2017" s="4" t="s">
        <v>25</v>
      </c>
      <c r="G2017" s="4" t="s">
        <v>6072</v>
      </c>
      <c r="H2017" s="4" t="s">
        <v>6073</v>
      </c>
      <c r="I2017" s="4" t="s">
        <v>28</v>
      </c>
      <c r="J2017" s="4" t="s">
        <v>62</v>
      </c>
      <c r="K2017" s="4" t="s">
        <v>63</v>
      </c>
      <c r="L2017" s="4" t="s">
        <v>29</v>
      </c>
      <c r="M2017" s="4" t="s">
        <v>107</v>
      </c>
      <c r="N2017" s="4">
        <v>1122</v>
      </c>
      <c r="O2017" s="4">
        <v>6</v>
      </c>
      <c r="P2017" s="4">
        <v>0.2</v>
      </c>
      <c r="Q2017" s="4">
        <v>52.74</v>
      </c>
    </row>
    <row r="2018" spans="1:17" s="4" customFormat="1" ht="12" x14ac:dyDescent="0.3">
      <c r="A2018" s="4">
        <v>2017</v>
      </c>
      <c r="B2018" s="4" t="s">
        <v>6074</v>
      </c>
      <c r="C2018" s="5">
        <v>45765</v>
      </c>
      <c r="D2018" s="5">
        <v>45770</v>
      </c>
      <c r="E2018" s="9">
        <f t="shared" si="31"/>
        <v>2025</v>
      </c>
      <c r="F2018" s="4" t="s">
        <v>59</v>
      </c>
      <c r="G2018" s="4" t="s">
        <v>6075</v>
      </c>
      <c r="H2018" s="4" t="s">
        <v>6076</v>
      </c>
      <c r="I2018" s="4" t="s">
        <v>28</v>
      </c>
      <c r="J2018" s="4" t="s">
        <v>21</v>
      </c>
      <c r="K2018" s="4" t="s">
        <v>26647</v>
      </c>
      <c r="L2018" s="4" t="s">
        <v>36</v>
      </c>
      <c r="M2018" s="4" t="s">
        <v>118</v>
      </c>
      <c r="N2018" s="4">
        <v>1183.6199999999999</v>
      </c>
      <c r="O2018" s="4">
        <v>6</v>
      </c>
      <c r="P2018" s="4">
        <v>0.1</v>
      </c>
      <c r="Q2018" s="4">
        <v>7.52</v>
      </c>
    </row>
    <row r="2019" spans="1:17" s="4" customFormat="1" ht="12" x14ac:dyDescent="0.3">
      <c r="A2019" s="4">
        <v>2018</v>
      </c>
      <c r="B2019" s="4" t="s">
        <v>6077</v>
      </c>
      <c r="C2019" s="5">
        <v>44404</v>
      </c>
      <c r="D2019" s="5">
        <v>44411</v>
      </c>
      <c r="E2019" s="9">
        <f t="shared" si="31"/>
        <v>2021</v>
      </c>
      <c r="F2019" s="4" t="s">
        <v>39</v>
      </c>
      <c r="G2019" s="4" t="s">
        <v>6078</v>
      </c>
      <c r="H2019" s="4" t="s">
        <v>6079</v>
      </c>
      <c r="I2019" s="4" t="s">
        <v>20</v>
      </c>
      <c r="J2019" s="4" t="s">
        <v>47</v>
      </c>
      <c r="K2019" s="4" t="s">
        <v>47</v>
      </c>
      <c r="L2019" s="4" t="s">
        <v>36</v>
      </c>
      <c r="M2019" s="4" t="s">
        <v>138</v>
      </c>
      <c r="N2019" s="4">
        <v>647.12</v>
      </c>
      <c r="O2019" s="4">
        <v>10</v>
      </c>
      <c r="P2019" s="4">
        <v>0</v>
      </c>
      <c r="Q2019" s="4">
        <v>154.13999999999999</v>
      </c>
    </row>
    <row r="2020" spans="1:17" s="4" customFormat="1" ht="12" x14ac:dyDescent="0.3">
      <c r="A2020" s="4">
        <v>2019</v>
      </c>
      <c r="B2020" s="4" t="s">
        <v>6080</v>
      </c>
      <c r="C2020" s="5">
        <v>45571</v>
      </c>
      <c r="D2020" s="5">
        <v>45572</v>
      </c>
      <c r="E2020" s="9">
        <f t="shared" si="31"/>
        <v>2024</v>
      </c>
      <c r="F2020" s="4" t="s">
        <v>25</v>
      </c>
      <c r="G2020" s="4" t="s">
        <v>6081</v>
      </c>
      <c r="H2020" s="4" t="s">
        <v>6082</v>
      </c>
      <c r="I2020" s="4" t="s">
        <v>28</v>
      </c>
      <c r="J2020" s="4" t="s">
        <v>79</v>
      </c>
      <c r="K2020" s="4" t="s">
        <v>80</v>
      </c>
      <c r="L2020" s="4" t="s">
        <v>29</v>
      </c>
      <c r="M2020" s="4" t="s">
        <v>48</v>
      </c>
      <c r="N2020" s="4">
        <v>669.09</v>
      </c>
      <c r="O2020" s="4">
        <v>4</v>
      </c>
      <c r="P2020" s="4">
        <v>0.1</v>
      </c>
      <c r="Q2020" s="4">
        <v>123.17</v>
      </c>
    </row>
    <row r="2021" spans="1:17" s="4" customFormat="1" ht="12" x14ac:dyDescent="0.3">
      <c r="A2021" s="4">
        <v>2020</v>
      </c>
      <c r="B2021" s="4" t="s">
        <v>6083</v>
      </c>
      <c r="C2021" s="5">
        <v>44522</v>
      </c>
      <c r="D2021" s="5">
        <v>44527</v>
      </c>
      <c r="E2021" s="9">
        <f t="shared" si="31"/>
        <v>2021</v>
      </c>
      <c r="F2021" s="4" t="s">
        <v>39</v>
      </c>
      <c r="G2021" s="4" t="s">
        <v>6084</v>
      </c>
      <c r="H2021" s="4" t="s">
        <v>6085</v>
      </c>
      <c r="I2021" s="4" t="s">
        <v>28</v>
      </c>
      <c r="J2021" s="4" t="s">
        <v>62</v>
      </c>
      <c r="K2021" s="4" t="s">
        <v>63</v>
      </c>
      <c r="L2021" s="4" t="s">
        <v>22</v>
      </c>
      <c r="M2021" s="4" t="s">
        <v>134</v>
      </c>
      <c r="N2021" s="4">
        <v>1266.8699999999999</v>
      </c>
      <c r="O2021" s="4">
        <v>2</v>
      </c>
      <c r="P2021" s="4">
        <v>0.15</v>
      </c>
      <c r="Q2021" s="4">
        <v>218.86</v>
      </c>
    </row>
    <row r="2022" spans="1:17" s="4" customFormat="1" ht="12" x14ac:dyDescent="0.3">
      <c r="A2022" s="4">
        <v>2021</v>
      </c>
      <c r="B2022" s="4" t="s">
        <v>6086</v>
      </c>
      <c r="C2022" s="5">
        <v>45335</v>
      </c>
      <c r="D2022" s="5">
        <v>45337</v>
      </c>
      <c r="E2022" s="9">
        <f t="shared" si="31"/>
        <v>2024</v>
      </c>
      <c r="F2022" s="4" t="s">
        <v>59</v>
      </c>
      <c r="G2022" s="4" t="s">
        <v>6087</v>
      </c>
      <c r="H2022" s="4" t="s">
        <v>6088</v>
      </c>
      <c r="I2022" s="4" t="s">
        <v>28</v>
      </c>
      <c r="J2022" s="4" t="s">
        <v>79</v>
      </c>
      <c r="K2022" s="4" t="s">
        <v>80</v>
      </c>
      <c r="L2022" s="4" t="s">
        <v>36</v>
      </c>
      <c r="M2022" s="4" t="s">
        <v>118</v>
      </c>
      <c r="N2022" s="4">
        <v>77.66</v>
      </c>
      <c r="O2022" s="4">
        <v>1</v>
      </c>
      <c r="P2022" s="4">
        <v>0</v>
      </c>
      <c r="Q2022" s="4">
        <v>10.210000000000001</v>
      </c>
    </row>
    <row r="2023" spans="1:17" s="4" customFormat="1" ht="12" x14ac:dyDescent="0.3">
      <c r="A2023" s="4">
        <v>2022</v>
      </c>
      <c r="B2023" s="4" t="s">
        <v>6089</v>
      </c>
      <c r="C2023" s="5">
        <v>45402</v>
      </c>
      <c r="D2023" s="5">
        <v>45408</v>
      </c>
      <c r="E2023" s="9">
        <f t="shared" si="31"/>
        <v>2024</v>
      </c>
      <c r="F2023" s="4" t="s">
        <v>17</v>
      </c>
      <c r="G2023" s="4" t="s">
        <v>6090</v>
      </c>
      <c r="H2023" s="4" t="s">
        <v>6091</v>
      </c>
      <c r="I2023" s="4" t="s">
        <v>28</v>
      </c>
      <c r="J2023" s="4" t="s">
        <v>111</v>
      </c>
      <c r="K2023" s="4" t="s">
        <v>111</v>
      </c>
      <c r="L2023" s="4" t="s">
        <v>22</v>
      </c>
      <c r="M2023" s="4" t="s">
        <v>54</v>
      </c>
      <c r="N2023" s="4">
        <v>1298.1500000000001</v>
      </c>
      <c r="O2023" s="4">
        <v>7</v>
      </c>
      <c r="P2023" s="4">
        <v>0</v>
      </c>
      <c r="Q2023" s="4">
        <v>37.21</v>
      </c>
    </row>
    <row r="2024" spans="1:17" s="4" customFormat="1" ht="12" x14ac:dyDescent="0.3">
      <c r="A2024" s="4">
        <v>2023</v>
      </c>
      <c r="B2024" s="4" t="s">
        <v>6092</v>
      </c>
      <c r="C2024" s="5">
        <v>44862</v>
      </c>
      <c r="D2024" s="5">
        <v>44865</v>
      </c>
      <c r="E2024" s="9">
        <f t="shared" si="31"/>
        <v>2022</v>
      </c>
      <c r="F2024" s="4" t="s">
        <v>39</v>
      </c>
      <c r="G2024" s="4" t="s">
        <v>6093</v>
      </c>
      <c r="H2024" s="4" t="s">
        <v>6094</v>
      </c>
      <c r="I2024" s="4" t="s">
        <v>67</v>
      </c>
      <c r="J2024" s="4" t="s">
        <v>106</v>
      </c>
      <c r="K2024" s="4" t="s">
        <v>106</v>
      </c>
      <c r="L2024" s="4" t="s">
        <v>22</v>
      </c>
      <c r="M2024" s="4" t="s">
        <v>54</v>
      </c>
      <c r="N2024" s="4">
        <v>302.17</v>
      </c>
      <c r="O2024" s="4">
        <v>10</v>
      </c>
      <c r="P2024" s="4">
        <v>0.1</v>
      </c>
      <c r="Q2024" s="4">
        <v>55.39</v>
      </c>
    </row>
    <row r="2025" spans="1:17" s="4" customFormat="1" ht="12" x14ac:dyDescent="0.3">
      <c r="A2025" s="4">
        <v>2024</v>
      </c>
      <c r="B2025" s="4" t="s">
        <v>6095</v>
      </c>
      <c r="C2025" s="5">
        <v>44430</v>
      </c>
      <c r="D2025" s="5">
        <v>44437</v>
      </c>
      <c r="E2025" s="9">
        <f t="shared" si="31"/>
        <v>2021</v>
      </c>
      <c r="F2025" s="4" t="s">
        <v>39</v>
      </c>
      <c r="G2025" s="4" t="s">
        <v>6096</v>
      </c>
      <c r="H2025" s="4" t="s">
        <v>6097</v>
      </c>
      <c r="I2025" s="4" t="s">
        <v>67</v>
      </c>
      <c r="J2025" s="4" t="s">
        <v>42</v>
      </c>
      <c r="K2025" s="4" t="s">
        <v>43</v>
      </c>
      <c r="L2025" s="4" t="s">
        <v>22</v>
      </c>
      <c r="M2025" s="4" t="s">
        <v>75</v>
      </c>
      <c r="N2025" s="4">
        <v>829.2</v>
      </c>
      <c r="O2025" s="4">
        <v>6</v>
      </c>
      <c r="P2025" s="4">
        <v>0.2</v>
      </c>
      <c r="Q2025" s="4">
        <v>42.01</v>
      </c>
    </row>
    <row r="2026" spans="1:17" s="4" customFormat="1" ht="12" x14ac:dyDescent="0.3">
      <c r="A2026" s="4">
        <v>2025</v>
      </c>
      <c r="B2026" s="4" t="s">
        <v>6098</v>
      </c>
      <c r="C2026" s="5">
        <v>45282</v>
      </c>
      <c r="D2026" s="5">
        <v>45285</v>
      </c>
      <c r="E2026" s="9">
        <f t="shared" si="31"/>
        <v>2023</v>
      </c>
      <c r="F2026" s="4" t="s">
        <v>39</v>
      </c>
      <c r="G2026" s="4" t="s">
        <v>6099</v>
      </c>
      <c r="H2026" s="4" t="s">
        <v>6100</v>
      </c>
      <c r="I2026" s="4" t="s">
        <v>67</v>
      </c>
      <c r="J2026" s="4" t="s">
        <v>111</v>
      </c>
      <c r="K2026" s="4" t="s">
        <v>111</v>
      </c>
      <c r="L2026" s="4" t="s">
        <v>36</v>
      </c>
      <c r="M2026" s="4" t="s">
        <v>138</v>
      </c>
      <c r="N2026" s="4">
        <v>995.47</v>
      </c>
      <c r="O2026" s="4">
        <v>9</v>
      </c>
      <c r="P2026" s="4">
        <v>0.15</v>
      </c>
      <c r="Q2026" s="4">
        <v>121.56</v>
      </c>
    </row>
    <row r="2027" spans="1:17" s="4" customFormat="1" ht="12" x14ac:dyDescent="0.3">
      <c r="A2027" s="4">
        <v>2026</v>
      </c>
      <c r="B2027" s="4" t="s">
        <v>6101</v>
      </c>
      <c r="C2027" s="5">
        <v>44713</v>
      </c>
      <c r="D2027" s="5">
        <v>44714</v>
      </c>
      <c r="E2027" s="9">
        <f t="shared" si="31"/>
        <v>2022</v>
      </c>
      <c r="F2027" s="4" t="s">
        <v>59</v>
      </c>
      <c r="G2027" s="4" t="s">
        <v>6102</v>
      </c>
      <c r="H2027" s="4" t="s">
        <v>6103</v>
      </c>
      <c r="I2027" s="4" t="s">
        <v>20</v>
      </c>
      <c r="J2027" s="4" t="s">
        <v>106</v>
      </c>
      <c r="K2027" s="4" t="s">
        <v>106</v>
      </c>
      <c r="L2027" s="4" t="s">
        <v>22</v>
      </c>
      <c r="M2027" s="4" t="s">
        <v>23</v>
      </c>
      <c r="N2027" s="4">
        <v>106.21</v>
      </c>
      <c r="O2027" s="4">
        <v>3</v>
      </c>
      <c r="P2027" s="4">
        <v>0</v>
      </c>
      <c r="Q2027" s="4">
        <v>19.899999999999999</v>
      </c>
    </row>
    <row r="2028" spans="1:17" s="4" customFormat="1" ht="12" x14ac:dyDescent="0.3">
      <c r="A2028" s="4">
        <v>2027</v>
      </c>
      <c r="B2028" s="4" t="s">
        <v>6104</v>
      </c>
      <c r="C2028" s="5">
        <v>44670</v>
      </c>
      <c r="D2028" s="5">
        <v>44677</v>
      </c>
      <c r="E2028" s="9">
        <f t="shared" si="31"/>
        <v>2022</v>
      </c>
      <c r="F2028" s="4" t="s">
        <v>25</v>
      </c>
      <c r="G2028" s="4" t="s">
        <v>6105</v>
      </c>
      <c r="H2028" s="4" t="s">
        <v>6106</v>
      </c>
      <c r="I2028" s="4" t="s">
        <v>20</v>
      </c>
      <c r="J2028" s="4" t="s">
        <v>62</v>
      </c>
      <c r="K2028" s="4" t="s">
        <v>63</v>
      </c>
      <c r="L2028" s="4" t="s">
        <v>22</v>
      </c>
      <c r="M2028" s="4" t="s">
        <v>54</v>
      </c>
      <c r="N2028" s="4">
        <v>655.25</v>
      </c>
      <c r="O2028" s="4">
        <v>3</v>
      </c>
      <c r="P2028" s="4">
        <v>0</v>
      </c>
      <c r="Q2028" s="4">
        <v>148.76</v>
      </c>
    </row>
    <row r="2029" spans="1:17" s="4" customFormat="1" ht="12" x14ac:dyDescent="0.3">
      <c r="A2029" s="4">
        <v>2028</v>
      </c>
      <c r="B2029" s="4" t="s">
        <v>6107</v>
      </c>
      <c r="C2029" s="5">
        <v>44510</v>
      </c>
      <c r="D2029" s="5">
        <v>44514</v>
      </c>
      <c r="E2029" s="9">
        <f t="shared" si="31"/>
        <v>2021</v>
      </c>
      <c r="F2029" s="4" t="s">
        <v>25</v>
      </c>
      <c r="G2029" s="4" t="s">
        <v>6108</v>
      </c>
      <c r="H2029" s="4" t="s">
        <v>6109</v>
      </c>
      <c r="I2029" s="4" t="s">
        <v>28</v>
      </c>
      <c r="J2029" s="4" t="s">
        <v>106</v>
      </c>
      <c r="K2029" s="4" t="s">
        <v>106</v>
      </c>
      <c r="L2029" s="4" t="s">
        <v>22</v>
      </c>
      <c r="M2029" s="4" t="s">
        <v>54</v>
      </c>
      <c r="N2029" s="4">
        <v>1172.0899999999999</v>
      </c>
      <c r="O2029" s="4">
        <v>10</v>
      </c>
      <c r="P2029" s="4">
        <v>0.2</v>
      </c>
      <c r="Q2029" s="4">
        <v>51.13</v>
      </c>
    </row>
    <row r="2030" spans="1:17" s="4" customFormat="1" ht="12" x14ac:dyDescent="0.3">
      <c r="A2030" s="4">
        <v>2029</v>
      </c>
      <c r="B2030" s="4" t="s">
        <v>6110</v>
      </c>
      <c r="C2030" s="5">
        <v>45538</v>
      </c>
      <c r="D2030" s="5">
        <v>45541</v>
      </c>
      <c r="E2030" s="9">
        <f t="shared" si="31"/>
        <v>2024</v>
      </c>
      <c r="F2030" s="4" t="s">
        <v>17</v>
      </c>
      <c r="G2030" s="4" t="s">
        <v>6111</v>
      </c>
      <c r="H2030" s="4" t="s">
        <v>6112</v>
      </c>
      <c r="I2030" s="4" t="s">
        <v>28</v>
      </c>
      <c r="J2030" s="4" t="s">
        <v>52</v>
      </c>
      <c r="K2030" s="4" t="s">
        <v>53</v>
      </c>
      <c r="L2030" s="4" t="s">
        <v>36</v>
      </c>
      <c r="M2030" s="4" t="s">
        <v>71</v>
      </c>
      <c r="N2030" s="4">
        <v>225.99</v>
      </c>
      <c r="O2030" s="4">
        <v>10</v>
      </c>
      <c r="P2030" s="4">
        <v>0.2</v>
      </c>
      <c r="Q2030" s="4">
        <v>0.23</v>
      </c>
    </row>
    <row r="2031" spans="1:17" s="4" customFormat="1" ht="12" x14ac:dyDescent="0.3">
      <c r="A2031" s="4">
        <v>2030</v>
      </c>
      <c r="B2031" s="4" t="s">
        <v>6113</v>
      </c>
      <c r="C2031" s="5">
        <v>44490</v>
      </c>
      <c r="D2031" s="5">
        <v>44492</v>
      </c>
      <c r="E2031" s="9">
        <f t="shared" si="31"/>
        <v>2021</v>
      </c>
      <c r="F2031" s="4" t="s">
        <v>25</v>
      </c>
      <c r="G2031" s="4" t="s">
        <v>6114</v>
      </c>
      <c r="H2031" s="4" t="s">
        <v>6115</v>
      </c>
      <c r="I2031" s="4" t="s">
        <v>28</v>
      </c>
      <c r="J2031" s="4" t="s">
        <v>42</v>
      </c>
      <c r="K2031" s="4" t="s">
        <v>43</v>
      </c>
      <c r="L2031" s="4" t="s">
        <v>36</v>
      </c>
      <c r="M2031" s="4" t="s">
        <v>118</v>
      </c>
      <c r="N2031" s="4">
        <v>448.98</v>
      </c>
      <c r="O2031" s="4">
        <v>3</v>
      </c>
      <c r="P2031" s="4">
        <v>0.2</v>
      </c>
      <c r="Q2031" s="4">
        <v>28.38</v>
      </c>
    </row>
    <row r="2032" spans="1:17" s="4" customFormat="1" ht="12" x14ac:dyDescent="0.3">
      <c r="A2032" s="4">
        <v>2031</v>
      </c>
      <c r="B2032" s="4" t="s">
        <v>6116</v>
      </c>
      <c r="C2032" s="5">
        <v>45838</v>
      </c>
      <c r="D2032" s="5">
        <v>45843</v>
      </c>
      <c r="E2032" s="9">
        <f t="shared" si="31"/>
        <v>2025</v>
      </c>
      <c r="F2032" s="4" t="s">
        <v>39</v>
      </c>
      <c r="G2032" s="4" t="s">
        <v>6117</v>
      </c>
      <c r="H2032" s="4" t="s">
        <v>6118</v>
      </c>
      <c r="I2032" s="4" t="s">
        <v>20</v>
      </c>
      <c r="J2032" s="4" t="s">
        <v>145</v>
      </c>
      <c r="K2032" s="4" t="s">
        <v>80</v>
      </c>
      <c r="L2032" s="4" t="s">
        <v>29</v>
      </c>
      <c r="M2032" s="4" t="s">
        <v>107</v>
      </c>
      <c r="N2032" s="4">
        <v>243.52</v>
      </c>
      <c r="O2032" s="4">
        <v>9</v>
      </c>
      <c r="P2032" s="4">
        <v>0.15</v>
      </c>
      <c r="Q2032" s="4">
        <v>-3.5</v>
      </c>
    </row>
    <row r="2033" spans="1:17" s="4" customFormat="1" ht="12" x14ac:dyDescent="0.3">
      <c r="A2033" s="4">
        <v>2032</v>
      </c>
      <c r="B2033" s="4" t="s">
        <v>6119</v>
      </c>
      <c r="C2033" s="5">
        <v>45766</v>
      </c>
      <c r="D2033" s="5">
        <v>45770</v>
      </c>
      <c r="E2033" s="9">
        <f t="shared" si="31"/>
        <v>2025</v>
      </c>
      <c r="F2033" s="4" t="s">
        <v>17</v>
      </c>
      <c r="G2033" s="4" t="s">
        <v>6120</v>
      </c>
      <c r="H2033" s="4" t="s">
        <v>6121</v>
      </c>
      <c r="I2033" s="4" t="s">
        <v>20</v>
      </c>
      <c r="J2033" s="4" t="s">
        <v>79</v>
      </c>
      <c r="K2033" s="4" t="s">
        <v>80</v>
      </c>
      <c r="L2033" s="4" t="s">
        <v>36</v>
      </c>
      <c r="M2033" s="4" t="s">
        <v>71</v>
      </c>
      <c r="N2033" s="4">
        <v>430.58</v>
      </c>
      <c r="O2033" s="4">
        <v>4</v>
      </c>
      <c r="P2033" s="4">
        <v>0.2</v>
      </c>
      <c r="Q2033" s="4">
        <v>-6.92</v>
      </c>
    </row>
    <row r="2034" spans="1:17" s="4" customFormat="1" ht="12" x14ac:dyDescent="0.3">
      <c r="A2034" s="4">
        <v>2033</v>
      </c>
      <c r="B2034" s="4" t="s">
        <v>6122</v>
      </c>
      <c r="C2034" s="5">
        <v>44568</v>
      </c>
      <c r="D2034" s="5">
        <v>44571</v>
      </c>
      <c r="E2034" s="9">
        <f t="shared" si="31"/>
        <v>2022</v>
      </c>
      <c r="F2034" s="4" t="s">
        <v>17</v>
      </c>
      <c r="G2034" s="4" t="s">
        <v>6123</v>
      </c>
      <c r="H2034" s="4" t="s">
        <v>556</v>
      </c>
      <c r="I2034" s="4" t="s">
        <v>20</v>
      </c>
      <c r="J2034" s="4" t="s">
        <v>34</v>
      </c>
      <c r="K2034" s="4" t="s">
        <v>35</v>
      </c>
      <c r="L2034" s="4" t="s">
        <v>22</v>
      </c>
      <c r="M2034" s="4" t="s">
        <v>75</v>
      </c>
      <c r="N2034" s="4">
        <v>822.3</v>
      </c>
      <c r="O2034" s="4">
        <v>7</v>
      </c>
      <c r="P2034" s="4">
        <v>0.1</v>
      </c>
      <c r="Q2034" s="4">
        <v>22.88</v>
      </c>
    </row>
    <row r="2035" spans="1:17" s="4" customFormat="1" ht="12" x14ac:dyDescent="0.3">
      <c r="A2035" s="4">
        <v>2034</v>
      </c>
      <c r="B2035" s="4" t="s">
        <v>6124</v>
      </c>
      <c r="C2035" s="5">
        <v>45303</v>
      </c>
      <c r="D2035" s="5">
        <v>45307</v>
      </c>
      <c r="E2035" s="9">
        <f t="shared" si="31"/>
        <v>2024</v>
      </c>
      <c r="F2035" s="4" t="s">
        <v>17</v>
      </c>
      <c r="G2035" s="4" t="s">
        <v>6125</v>
      </c>
      <c r="H2035" s="4" t="s">
        <v>6126</v>
      </c>
      <c r="I2035" s="4" t="s">
        <v>28</v>
      </c>
      <c r="J2035" s="4" t="s">
        <v>52</v>
      </c>
      <c r="K2035" s="4" t="s">
        <v>53</v>
      </c>
      <c r="L2035" s="4" t="s">
        <v>36</v>
      </c>
      <c r="M2035" s="4" t="s">
        <v>138</v>
      </c>
      <c r="N2035" s="4">
        <v>839.43</v>
      </c>
      <c r="O2035" s="4">
        <v>1</v>
      </c>
      <c r="P2035" s="4">
        <v>0.1</v>
      </c>
      <c r="Q2035" s="4">
        <v>9.36</v>
      </c>
    </row>
    <row r="2036" spans="1:17" s="4" customFormat="1" ht="12" x14ac:dyDescent="0.3">
      <c r="A2036" s="4">
        <v>2035</v>
      </c>
      <c r="B2036" s="4" t="s">
        <v>6127</v>
      </c>
      <c r="C2036" s="5">
        <v>45739</v>
      </c>
      <c r="D2036" s="5">
        <v>45741</v>
      </c>
      <c r="E2036" s="9">
        <f t="shared" si="31"/>
        <v>2025</v>
      </c>
      <c r="F2036" s="4" t="s">
        <v>17</v>
      </c>
      <c r="G2036" s="4" t="s">
        <v>6128</v>
      </c>
      <c r="H2036" s="4" t="s">
        <v>110</v>
      </c>
      <c r="I2036" s="4" t="s">
        <v>28</v>
      </c>
      <c r="J2036" s="4" t="s">
        <v>52</v>
      </c>
      <c r="K2036" s="4" t="s">
        <v>53</v>
      </c>
      <c r="L2036" s="4" t="s">
        <v>36</v>
      </c>
      <c r="M2036" s="4" t="s">
        <v>37</v>
      </c>
      <c r="N2036" s="4">
        <v>562.20000000000005</v>
      </c>
      <c r="O2036" s="4">
        <v>7</v>
      </c>
      <c r="P2036" s="4">
        <v>0.2</v>
      </c>
      <c r="Q2036" s="4">
        <v>59.55</v>
      </c>
    </row>
    <row r="2037" spans="1:17" s="4" customFormat="1" ht="12" x14ac:dyDescent="0.3">
      <c r="A2037" s="4">
        <v>2036</v>
      </c>
      <c r="B2037" s="4" t="s">
        <v>6129</v>
      </c>
      <c r="C2037" s="5">
        <v>45677</v>
      </c>
      <c r="D2037" s="5">
        <v>45682</v>
      </c>
      <c r="E2037" s="9">
        <f t="shared" si="31"/>
        <v>2025</v>
      </c>
      <c r="F2037" s="4" t="s">
        <v>17</v>
      </c>
      <c r="G2037" s="4" t="s">
        <v>6130</v>
      </c>
      <c r="H2037" s="4" t="s">
        <v>6131</v>
      </c>
      <c r="I2037" s="4" t="s">
        <v>67</v>
      </c>
      <c r="J2037" s="4" t="s">
        <v>111</v>
      </c>
      <c r="K2037" s="4" t="s">
        <v>111</v>
      </c>
      <c r="L2037" s="4" t="s">
        <v>29</v>
      </c>
      <c r="M2037" s="4" t="s">
        <v>48</v>
      </c>
      <c r="N2037" s="4">
        <v>194.48</v>
      </c>
      <c r="O2037" s="4">
        <v>4</v>
      </c>
      <c r="P2037" s="4">
        <v>0.2</v>
      </c>
      <c r="Q2037" s="4">
        <v>-2.17</v>
      </c>
    </row>
    <row r="2038" spans="1:17" s="4" customFormat="1" ht="12" x14ac:dyDescent="0.3">
      <c r="A2038" s="4">
        <v>2037</v>
      </c>
      <c r="B2038" s="4" t="s">
        <v>6132</v>
      </c>
      <c r="C2038" s="5">
        <v>45424</v>
      </c>
      <c r="D2038" s="5">
        <v>45428</v>
      </c>
      <c r="E2038" s="9">
        <f t="shared" si="31"/>
        <v>2024</v>
      </c>
      <c r="F2038" s="4" t="s">
        <v>39</v>
      </c>
      <c r="G2038" s="4" t="s">
        <v>6133</v>
      </c>
      <c r="H2038" s="4" t="s">
        <v>6134</v>
      </c>
      <c r="I2038" s="4" t="s">
        <v>28</v>
      </c>
      <c r="J2038" s="4" t="s">
        <v>62</v>
      </c>
      <c r="K2038" s="4" t="s">
        <v>63</v>
      </c>
      <c r="L2038" s="4" t="s">
        <v>36</v>
      </c>
      <c r="M2038" s="4" t="s">
        <v>118</v>
      </c>
      <c r="N2038" s="4">
        <v>990.9</v>
      </c>
      <c r="O2038" s="4">
        <v>7</v>
      </c>
      <c r="P2038" s="4">
        <v>0</v>
      </c>
      <c r="Q2038" s="4">
        <v>103.47</v>
      </c>
    </row>
    <row r="2039" spans="1:17" s="4" customFormat="1" ht="12" x14ac:dyDescent="0.3">
      <c r="A2039" s="4">
        <v>2038</v>
      </c>
      <c r="B2039" s="4" t="s">
        <v>6135</v>
      </c>
      <c r="C2039" s="5">
        <v>45500</v>
      </c>
      <c r="D2039" s="5">
        <v>45503</v>
      </c>
      <c r="E2039" s="9">
        <f t="shared" si="31"/>
        <v>2024</v>
      </c>
      <c r="F2039" s="4" t="s">
        <v>25</v>
      </c>
      <c r="G2039" s="4" t="s">
        <v>6136</v>
      </c>
      <c r="H2039" s="4" t="s">
        <v>6137</v>
      </c>
      <c r="I2039" s="4" t="s">
        <v>28</v>
      </c>
      <c r="J2039" s="4" t="s">
        <v>106</v>
      </c>
      <c r="K2039" s="4" t="s">
        <v>106</v>
      </c>
      <c r="L2039" s="4" t="s">
        <v>22</v>
      </c>
      <c r="M2039" s="4" t="s">
        <v>23</v>
      </c>
      <c r="N2039" s="4">
        <v>997.52</v>
      </c>
      <c r="O2039" s="4">
        <v>3</v>
      </c>
      <c r="P2039" s="4">
        <v>0.2</v>
      </c>
      <c r="Q2039" s="4">
        <v>47.77</v>
      </c>
    </row>
    <row r="2040" spans="1:17" s="4" customFormat="1" ht="12" x14ac:dyDescent="0.3">
      <c r="A2040" s="4">
        <v>2039</v>
      </c>
      <c r="B2040" s="4" t="s">
        <v>6138</v>
      </c>
      <c r="C2040" s="5">
        <v>44462</v>
      </c>
      <c r="D2040" s="5">
        <v>44465</v>
      </c>
      <c r="E2040" s="9">
        <f t="shared" si="31"/>
        <v>2021</v>
      </c>
      <c r="F2040" s="4" t="s">
        <v>17</v>
      </c>
      <c r="G2040" s="4" t="s">
        <v>6139</v>
      </c>
      <c r="H2040" s="4" t="s">
        <v>6140</v>
      </c>
      <c r="I2040" s="4" t="s">
        <v>67</v>
      </c>
      <c r="J2040" s="4" t="s">
        <v>79</v>
      </c>
      <c r="K2040" s="4" t="s">
        <v>80</v>
      </c>
      <c r="L2040" s="4" t="s">
        <v>22</v>
      </c>
      <c r="M2040" s="4" t="s">
        <v>23</v>
      </c>
      <c r="N2040" s="4">
        <v>1366.59</v>
      </c>
      <c r="O2040" s="4">
        <v>10</v>
      </c>
      <c r="P2040" s="4">
        <v>0.1</v>
      </c>
      <c r="Q2040" s="4">
        <v>115.7</v>
      </c>
    </row>
    <row r="2041" spans="1:17" s="4" customFormat="1" ht="12" x14ac:dyDescent="0.3">
      <c r="A2041" s="4">
        <v>2040</v>
      </c>
      <c r="B2041" s="4" t="s">
        <v>6141</v>
      </c>
      <c r="C2041" s="5">
        <v>44939</v>
      </c>
      <c r="D2041" s="5">
        <v>44943</v>
      </c>
      <c r="E2041" s="9">
        <f t="shared" si="31"/>
        <v>2023</v>
      </c>
      <c r="F2041" s="4" t="s">
        <v>25</v>
      </c>
      <c r="G2041" s="4" t="s">
        <v>6142</v>
      </c>
      <c r="H2041" s="4" t="s">
        <v>6143</v>
      </c>
      <c r="I2041" s="4" t="s">
        <v>67</v>
      </c>
      <c r="J2041" s="4" t="s">
        <v>111</v>
      </c>
      <c r="K2041" s="4" t="s">
        <v>111</v>
      </c>
      <c r="L2041" s="4" t="s">
        <v>29</v>
      </c>
      <c r="M2041" s="4" t="s">
        <v>90</v>
      </c>
      <c r="N2041" s="4">
        <v>697.41</v>
      </c>
      <c r="O2041" s="4">
        <v>1</v>
      </c>
      <c r="P2041" s="4">
        <v>0</v>
      </c>
      <c r="Q2041" s="4">
        <v>93.84</v>
      </c>
    </row>
    <row r="2042" spans="1:17" s="4" customFormat="1" ht="12" x14ac:dyDescent="0.3">
      <c r="A2042" s="4">
        <v>2041</v>
      </c>
      <c r="B2042" s="4" t="s">
        <v>6144</v>
      </c>
      <c r="C2042" s="5">
        <v>45185</v>
      </c>
      <c r="D2042" s="5">
        <v>45190</v>
      </c>
      <c r="E2042" s="9">
        <f t="shared" si="31"/>
        <v>2023</v>
      </c>
      <c r="F2042" s="4" t="s">
        <v>25</v>
      </c>
      <c r="G2042" s="4" t="s">
        <v>6145</v>
      </c>
      <c r="H2042" s="4" t="s">
        <v>6146</v>
      </c>
      <c r="I2042" s="4" t="s">
        <v>67</v>
      </c>
      <c r="J2042" s="4" t="s">
        <v>42</v>
      </c>
      <c r="K2042" s="4" t="s">
        <v>43</v>
      </c>
      <c r="L2042" s="4" t="s">
        <v>36</v>
      </c>
      <c r="M2042" s="4" t="s">
        <v>118</v>
      </c>
      <c r="N2042" s="4">
        <v>362.82</v>
      </c>
      <c r="O2042" s="4">
        <v>10</v>
      </c>
      <c r="P2042" s="4">
        <v>0</v>
      </c>
      <c r="Q2042" s="4">
        <v>102.75</v>
      </c>
    </row>
    <row r="2043" spans="1:17" s="4" customFormat="1" ht="12" x14ac:dyDescent="0.3">
      <c r="A2043" s="4">
        <v>2042</v>
      </c>
      <c r="B2043" s="4" t="s">
        <v>6147</v>
      </c>
      <c r="C2043" s="5">
        <v>44567</v>
      </c>
      <c r="D2043" s="5">
        <v>44568</v>
      </c>
      <c r="E2043" s="9">
        <f t="shared" si="31"/>
        <v>2022</v>
      </c>
      <c r="F2043" s="4" t="s">
        <v>59</v>
      </c>
      <c r="G2043" s="4" t="s">
        <v>6148</v>
      </c>
      <c r="H2043" s="4" t="s">
        <v>6149</v>
      </c>
      <c r="I2043" s="4" t="s">
        <v>67</v>
      </c>
      <c r="J2043" s="4" t="s">
        <v>79</v>
      </c>
      <c r="K2043" s="4" t="s">
        <v>80</v>
      </c>
      <c r="L2043" s="4" t="s">
        <v>22</v>
      </c>
      <c r="M2043" s="4" t="s">
        <v>75</v>
      </c>
      <c r="N2043" s="4">
        <v>1075.67</v>
      </c>
      <c r="O2043" s="4">
        <v>1</v>
      </c>
      <c r="P2043" s="4">
        <v>0.1</v>
      </c>
      <c r="Q2043" s="4">
        <v>278.79000000000002</v>
      </c>
    </row>
    <row r="2044" spans="1:17" s="4" customFormat="1" ht="12" x14ac:dyDescent="0.3">
      <c r="A2044" s="4">
        <v>2043</v>
      </c>
      <c r="B2044" s="4" t="s">
        <v>6150</v>
      </c>
      <c r="C2044" s="5">
        <v>44786</v>
      </c>
      <c r="D2044" s="5">
        <v>44788</v>
      </c>
      <c r="E2044" s="9">
        <f t="shared" si="31"/>
        <v>2022</v>
      </c>
      <c r="F2044" s="4" t="s">
        <v>59</v>
      </c>
      <c r="G2044" s="4" t="s">
        <v>6151</v>
      </c>
      <c r="H2044" s="4" t="s">
        <v>6152</v>
      </c>
      <c r="I2044" s="4" t="s">
        <v>20</v>
      </c>
      <c r="J2044" s="4" t="s">
        <v>21</v>
      </c>
      <c r="K2044" s="4" t="s">
        <v>26647</v>
      </c>
      <c r="L2044" s="4" t="s">
        <v>29</v>
      </c>
      <c r="M2044" s="4" t="s">
        <v>107</v>
      </c>
      <c r="N2044" s="4">
        <v>490.23</v>
      </c>
      <c r="O2044" s="4">
        <v>3</v>
      </c>
      <c r="P2044" s="4">
        <v>0</v>
      </c>
      <c r="Q2044" s="4">
        <v>48.12</v>
      </c>
    </row>
    <row r="2045" spans="1:17" s="4" customFormat="1" ht="12" x14ac:dyDescent="0.3">
      <c r="A2045" s="4">
        <v>2044</v>
      </c>
      <c r="B2045" s="4" t="s">
        <v>6153</v>
      </c>
      <c r="C2045" s="5">
        <v>44923</v>
      </c>
      <c r="D2045" s="5">
        <v>44929</v>
      </c>
      <c r="E2045" s="9">
        <f t="shared" si="31"/>
        <v>2023</v>
      </c>
      <c r="F2045" s="4" t="s">
        <v>17</v>
      </c>
      <c r="G2045" s="4" t="s">
        <v>6154</v>
      </c>
      <c r="H2045" s="4" t="s">
        <v>6155</v>
      </c>
      <c r="I2045" s="4" t="s">
        <v>20</v>
      </c>
      <c r="J2045" s="4" t="s">
        <v>34</v>
      </c>
      <c r="K2045" s="4" t="s">
        <v>35</v>
      </c>
      <c r="L2045" s="4" t="s">
        <v>36</v>
      </c>
      <c r="M2045" s="4" t="s">
        <v>71</v>
      </c>
      <c r="N2045" s="4">
        <v>1219.53</v>
      </c>
      <c r="O2045" s="4">
        <v>5</v>
      </c>
      <c r="P2045" s="4">
        <v>0.15</v>
      </c>
      <c r="Q2045" s="4">
        <v>51.89</v>
      </c>
    </row>
    <row r="2046" spans="1:17" s="4" customFormat="1" ht="12" x14ac:dyDescent="0.3">
      <c r="A2046" s="4">
        <v>2045</v>
      </c>
      <c r="B2046" s="4" t="s">
        <v>6156</v>
      </c>
      <c r="C2046" s="5">
        <v>44433</v>
      </c>
      <c r="D2046" s="5">
        <v>44439</v>
      </c>
      <c r="E2046" s="9">
        <f t="shared" si="31"/>
        <v>2021</v>
      </c>
      <c r="F2046" s="4" t="s">
        <v>17</v>
      </c>
      <c r="G2046" s="4" t="s">
        <v>6157</v>
      </c>
      <c r="H2046" s="4" t="s">
        <v>6158</v>
      </c>
      <c r="I2046" s="4" t="s">
        <v>28</v>
      </c>
      <c r="J2046" s="4" t="s">
        <v>34</v>
      </c>
      <c r="K2046" s="4" t="s">
        <v>35</v>
      </c>
      <c r="L2046" s="4" t="s">
        <v>22</v>
      </c>
      <c r="M2046" s="4" t="s">
        <v>54</v>
      </c>
      <c r="N2046" s="4">
        <v>1120.72</v>
      </c>
      <c r="O2046" s="4">
        <v>5</v>
      </c>
      <c r="P2046" s="4">
        <v>0</v>
      </c>
      <c r="Q2046" s="4">
        <v>331.82</v>
      </c>
    </row>
    <row r="2047" spans="1:17" s="4" customFormat="1" ht="12" x14ac:dyDescent="0.3">
      <c r="A2047" s="4">
        <v>2046</v>
      </c>
      <c r="B2047" s="4" t="s">
        <v>6159</v>
      </c>
      <c r="C2047" s="5">
        <v>44945</v>
      </c>
      <c r="D2047" s="5">
        <v>44951</v>
      </c>
      <c r="E2047" s="9">
        <f t="shared" si="31"/>
        <v>2023</v>
      </c>
      <c r="F2047" s="4" t="s">
        <v>25</v>
      </c>
      <c r="G2047" s="4" t="s">
        <v>6160</v>
      </c>
      <c r="H2047" s="4" t="s">
        <v>6161</v>
      </c>
      <c r="I2047" s="4" t="s">
        <v>20</v>
      </c>
      <c r="J2047" s="4" t="s">
        <v>106</v>
      </c>
      <c r="K2047" s="4" t="s">
        <v>106</v>
      </c>
      <c r="L2047" s="4" t="s">
        <v>22</v>
      </c>
      <c r="M2047" s="4" t="s">
        <v>23</v>
      </c>
      <c r="N2047" s="4">
        <v>619.21</v>
      </c>
      <c r="O2047" s="4">
        <v>9</v>
      </c>
      <c r="P2047" s="4">
        <v>0.1</v>
      </c>
      <c r="Q2047" s="4">
        <v>33.619999999999997</v>
      </c>
    </row>
    <row r="2048" spans="1:17" s="4" customFormat="1" ht="12" x14ac:dyDescent="0.3">
      <c r="A2048" s="4">
        <v>2047</v>
      </c>
      <c r="B2048" s="4" t="s">
        <v>6162</v>
      </c>
      <c r="C2048" s="5">
        <v>45602</v>
      </c>
      <c r="D2048" s="5">
        <v>45605</v>
      </c>
      <c r="E2048" s="9">
        <f t="shared" si="31"/>
        <v>2024</v>
      </c>
      <c r="F2048" s="4" t="s">
        <v>39</v>
      </c>
      <c r="G2048" s="4" t="s">
        <v>6163</v>
      </c>
      <c r="H2048" s="4" t="s">
        <v>6164</v>
      </c>
      <c r="I2048" s="4" t="s">
        <v>28</v>
      </c>
      <c r="J2048" s="4" t="s">
        <v>21</v>
      </c>
      <c r="K2048" s="4" t="s">
        <v>26647</v>
      </c>
      <c r="L2048" s="4" t="s">
        <v>29</v>
      </c>
      <c r="M2048" s="4" t="s">
        <v>90</v>
      </c>
      <c r="N2048" s="4">
        <v>1215.74</v>
      </c>
      <c r="O2048" s="4">
        <v>8</v>
      </c>
      <c r="P2048" s="4">
        <v>0.1</v>
      </c>
      <c r="Q2048" s="4">
        <v>252.81</v>
      </c>
    </row>
    <row r="2049" spans="1:17" s="4" customFormat="1" ht="12" x14ac:dyDescent="0.3">
      <c r="A2049" s="4">
        <v>2048</v>
      </c>
      <c r="B2049" s="4" t="s">
        <v>6165</v>
      </c>
      <c r="C2049" s="5">
        <v>45568</v>
      </c>
      <c r="D2049" s="5">
        <v>45574</v>
      </c>
      <c r="E2049" s="9">
        <f t="shared" si="31"/>
        <v>2024</v>
      </c>
      <c r="F2049" s="4" t="s">
        <v>17</v>
      </c>
      <c r="G2049" s="4" t="s">
        <v>6166</v>
      </c>
      <c r="H2049" s="4" t="s">
        <v>6167</v>
      </c>
      <c r="I2049" s="4" t="s">
        <v>28</v>
      </c>
      <c r="J2049" s="4" t="s">
        <v>111</v>
      </c>
      <c r="K2049" s="4" t="s">
        <v>111</v>
      </c>
      <c r="L2049" s="4" t="s">
        <v>22</v>
      </c>
      <c r="M2049" s="4" t="s">
        <v>54</v>
      </c>
      <c r="N2049" s="4">
        <v>125.28</v>
      </c>
      <c r="O2049" s="4">
        <v>9</v>
      </c>
      <c r="P2049" s="4">
        <v>0.1</v>
      </c>
      <c r="Q2049" s="4">
        <v>9.1300000000000008</v>
      </c>
    </row>
    <row r="2050" spans="1:17" s="4" customFormat="1" ht="12" x14ac:dyDescent="0.3">
      <c r="A2050" s="4">
        <v>2049</v>
      </c>
      <c r="B2050" s="4" t="s">
        <v>6168</v>
      </c>
      <c r="C2050" s="5">
        <v>44566</v>
      </c>
      <c r="D2050" s="5">
        <v>44567</v>
      </c>
      <c r="E2050" s="9">
        <f t="shared" ref="E2050:E2113" si="32">YEAR(D2050)</f>
        <v>2022</v>
      </c>
      <c r="F2050" s="4" t="s">
        <v>39</v>
      </c>
      <c r="G2050" s="4" t="s">
        <v>6169</v>
      </c>
      <c r="H2050" s="4" t="s">
        <v>6170</v>
      </c>
      <c r="I2050" s="4" t="s">
        <v>67</v>
      </c>
      <c r="J2050" s="4" t="s">
        <v>47</v>
      </c>
      <c r="K2050" s="4" t="s">
        <v>47</v>
      </c>
      <c r="L2050" s="4" t="s">
        <v>29</v>
      </c>
      <c r="M2050" s="4" t="s">
        <v>107</v>
      </c>
      <c r="N2050" s="4">
        <v>126.09</v>
      </c>
      <c r="O2050" s="4">
        <v>4</v>
      </c>
      <c r="P2050" s="4">
        <v>0.1</v>
      </c>
      <c r="Q2050" s="4">
        <v>19.600000000000001</v>
      </c>
    </row>
    <row r="2051" spans="1:17" s="4" customFormat="1" ht="12" x14ac:dyDescent="0.3">
      <c r="A2051" s="4">
        <v>2050</v>
      </c>
      <c r="B2051" s="4" t="s">
        <v>6171</v>
      </c>
      <c r="C2051" s="5">
        <v>45720</v>
      </c>
      <c r="D2051" s="5">
        <v>45722</v>
      </c>
      <c r="E2051" s="9">
        <f t="shared" si="32"/>
        <v>2025</v>
      </c>
      <c r="F2051" s="4" t="s">
        <v>25</v>
      </c>
      <c r="G2051" s="4" t="s">
        <v>6172</v>
      </c>
      <c r="H2051" s="4" t="s">
        <v>6173</v>
      </c>
      <c r="I2051" s="4" t="s">
        <v>20</v>
      </c>
      <c r="J2051" s="4" t="s">
        <v>42</v>
      </c>
      <c r="K2051" s="4" t="s">
        <v>43</v>
      </c>
      <c r="L2051" s="4" t="s">
        <v>29</v>
      </c>
      <c r="M2051" s="4" t="s">
        <v>30</v>
      </c>
      <c r="N2051" s="4">
        <v>1351.62</v>
      </c>
      <c r="O2051" s="4">
        <v>5</v>
      </c>
      <c r="P2051" s="4">
        <v>0.2</v>
      </c>
      <c r="Q2051" s="4">
        <v>188.12</v>
      </c>
    </row>
    <row r="2052" spans="1:17" s="4" customFormat="1" ht="12" x14ac:dyDescent="0.3">
      <c r="A2052" s="4">
        <v>2051</v>
      </c>
      <c r="B2052" s="4" t="s">
        <v>6174</v>
      </c>
      <c r="C2052" s="5">
        <v>45447</v>
      </c>
      <c r="D2052" s="5">
        <v>45451</v>
      </c>
      <c r="E2052" s="9">
        <f t="shared" si="32"/>
        <v>2024</v>
      </c>
      <c r="F2052" s="4" t="s">
        <v>17</v>
      </c>
      <c r="G2052" s="4" t="s">
        <v>6175</v>
      </c>
      <c r="H2052" s="4" t="s">
        <v>6176</v>
      </c>
      <c r="I2052" s="4" t="s">
        <v>20</v>
      </c>
      <c r="J2052" s="4" t="s">
        <v>111</v>
      </c>
      <c r="K2052" s="4" t="s">
        <v>111</v>
      </c>
      <c r="L2052" s="4" t="s">
        <v>36</v>
      </c>
      <c r="M2052" s="4" t="s">
        <v>138</v>
      </c>
      <c r="N2052" s="4">
        <v>1424.53</v>
      </c>
      <c r="O2052" s="4">
        <v>9</v>
      </c>
      <c r="P2052" s="4">
        <v>0.15</v>
      </c>
      <c r="Q2052" s="4">
        <v>309.89999999999998</v>
      </c>
    </row>
    <row r="2053" spans="1:17" s="4" customFormat="1" ht="12" x14ac:dyDescent="0.3">
      <c r="A2053" s="4">
        <v>2052</v>
      </c>
      <c r="B2053" s="4" t="s">
        <v>6177</v>
      </c>
      <c r="C2053" s="5">
        <v>45262</v>
      </c>
      <c r="D2053" s="5">
        <v>45263</v>
      </c>
      <c r="E2053" s="9">
        <f t="shared" si="32"/>
        <v>2023</v>
      </c>
      <c r="F2053" s="4" t="s">
        <v>17</v>
      </c>
      <c r="G2053" s="4" t="s">
        <v>6178</v>
      </c>
      <c r="H2053" s="4" t="s">
        <v>6179</v>
      </c>
      <c r="I2053" s="4" t="s">
        <v>28</v>
      </c>
      <c r="J2053" s="4" t="s">
        <v>145</v>
      </c>
      <c r="K2053" s="4" t="s">
        <v>80</v>
      </c>
      <c r="L2053" s="4" t="s">
        <v>22</v>
      </c>
      <c r="M2053" s="4" t="s">
        <v>54</v>
      </c>
      <c r="N2053" s="4">
        <v>668.88</v>
      </c>
      <c r="O2053" s="4">
        <v>4</v>
      </c>
      <c r="P2053" s="4">
        <v>0.1</v>
      </c>
      <c r="Q2053" s="4">
        <v>-3.25</v>
      </c>
    </row>
    <row r="2054" spans="1:17" s="4" customFormat="1" ht="12" x14ac:dyDescent="0.3">
      <c r="A2054" s="4">
        <v>2053</v>
      </c>
      <c r="B2054" s="4" t="s">
        <v>6180</v>
      </c>
      <c r="C2054" s="5">
        <v>45537</v>
      </c>
      <c r="D2054" s="5">
        <v>45544</v>
      </c>
      <c r="E2054" s="9">
        <f t="shared" si="32"/>
        <v>2024</v>
      </c>
      <c r="F2054" s="4" t="s">
        <v>39</v>
      </c>
      <c r="G2054" s="4" t="s">
        <v>6181</v>
      </c>
      <c r="H2054" s="4" t="s">
        <v>6182</v>
      </c>
      <c r="I2054" s="4" t="s">
        <v>20</v>
      </c>
      <c r="J2054" s="4" t="s">
        <v>34</v>
      </c>
      <c r="K2054" s="4" t="s">
        <v>35</v>
      </c>
      <c r="L2054" s="4" t="s">
        <v>22</v>
      </c>
      <c r="M2054" s="4" t="s">
        <v>23</v>
      </c>
      <c r="N2054" s="4">
        <v>118.26</v>
      </c>
      <c r="O2054" s="4">
        <v>1</v>
      </c>
      <c r="P2054" s="4">
        <v>0.15</v>
      </c>
      <c r="Q2054" s="4">
        <v>7.64</v>
      </c>
    </row>
    <row r="2055" spans="1:17" s="4" customFormat="1" ht="12" x14ac:dyDescent="0.3">
      <c r="A2055" s="4">
        <v>2054</v>
      </c>
      <c r="B2055" s="4" t="s">
        <v>6183</v>
      </c>
      <c r="C2055" s="5">
        <v>45322</v>
      </c>
      <c r="D2055" s="5">
        <v>45328</v>
      </c>
      <c r="E2055" s="9">
        <f t="shared" si="32"/>
        <v>2024</v>
      </c>
      <c r="F2055" s="4" t="s">
        <v>59</v>
      </c>
      <c r="G2055" s="4" t="s">
        <v>6184</v>
      </c>
      <c r="H2055" s="4" t="s">
        <v>6185</v>
      </c>
      <c r="I2055" s="4" t="s">
        <v>67</v>
      </c>
      <c r="J2055" s="4" t="s">
        <v>42</v>
      </c>
      <c r="K2055" s="4" t="s">
        <v>43</v>
      </c>
      <c r="L2055" s="4" t="s">
        <v>22</v>
      </c>
      <c r="M2055" s="4" t="s">
        <v>54</v>
      </c>
      <c r="N2055" s="4">
        <v>144.30000000000001</v>
      </c>
      <c r="O2055" s="4">
        <v>9</v>
      </c>
      <c r="P2055" s="4">
        <v>0.15</v>
      </c>
      <c r="Q2055" s="4">
        <v>12.62</v>
      </c>
    </row>
    <row r="2056" spans="1:17" s="4" customFormat="1" ht="12" x14ac:dyDescent="0.3">
      <c r="A2056" s="4">
        <v>2055</v>
      </c>
      <c r="B2056" s="4" t="s">
        <v>6186</v>
      </c>
      <c r="C2056" s="5">
        <v>44752</v>
      </c>
      <c r="D2056" s="5">
        <v>44759</v>
      </c>
      <c r="E2056" s="9">
        <f t="shared" si="32"/>
        <v>2022</v>
      </c>
      <c r="F2056" s="4" t="s">
        <v>25</v>
      </c>
      <c r="G2056" s="4" t="s">
        <v>6187</v>
      </c>
      <c r="H2056" s="4" t="s">
        <v>6188</v>
      </c>
      <c r="I2056" s="4" t="s">
        <v>67</v>
      </c>
      <c r="J2056" s="4" t="s">
        <v>47</v>
      </c>
      <c r="K2056" s="4" t="s">
        <v>47</v>
      </c>
      <c r="L2056" s="4" t="s">
        <v>29</v>
      </c>
      <c r="M2056" s="4" t="s">
        <v>107</v>
      </c>
      <c r="N2056" s="4">
        <v>588.62</v>
      </c>
      <c r="O2056" s="4">
        <v>10</v>
      </c>
      <c r="P2056" s="4">
        <v>0.2</v>
      </c>
      <c r="Q2056" s="4">
        <v>-1.81</v>
      </c>
    </row>
    <row r="2057" spans="1:17" s="4" customFormat="1" ht="12" x14ac:dyDescent="0.3">
      <c r="A2057" s="4">
        <v>2056</v>
      </c>
      <c r="B2057" s="4" t="s">
        <v>6189</v>
      </c>
      <c r="C2057" s="5">
        <v>44840</v>
      </c>
      <c r="D2057" s="5">
        <v>44843</v>
      </c>
      <c r="E2057" s="9">
        <f t="shared" si="32"/>
        <v>2022</v>
      </c>
      <c r="F2057" s="4" t="s">
        <v>25</v>
      </c>
      <c r="G2057" s="4" t="s">
        <v>6190</v>
      </c>
      <c r="H2057" s="4" t="s">
        <v>6191</v>
      </c>
      <c r="I2057" s="4" t="s">
        <v>28</v>
      </c>
      <c r="J2057" s="4" t="s">
        <v>21</v>
      </c>
      <c r="K2057" s="4" t="s">
        <v>26647</v>
      </c>
      <c r="L2057" s="4" t="s">
        <v>36</v>
      </c>
      <c r="M2057" s="4" t="s">
        <v>37</v>
      </c>
      <c r="N2057" s="4">
        <v>900.36</v>
      </c>
      <c r="O2057" s="4">
        <v>1</v>
      </c>
      <c r="P2057" s="4">
        <v>0.1</v>
      </c>
      <c r="Q2057" s="4">
        <v>55.02</v>
      </c>
    </row>
    <row r="2058" spans="1:17" s="4" customFormat="1" ht="12" x14ac:dyDescent="0.3">
      <c r="A2058" s="4">
        <v>2057</v>
      </c>
      <c r="B2058" s="4" t="s">
        <v>6192</v>
      </c>
      <c r="C2058" s="5">
        <v>44822</v>
      </c>
      <c r="D2058" s="5">
        <v>44828</v>
      </c>
      <c r="E2058" s="9">
        <f t="shared" si="32"/>
        <v>2022</v>
      </c>
      <c r="F2058" s="4" t="s">
        <v>39</v>
      </c>
      <c r="G2058" s="4" t="s">
        <v>6193</v>
      </c>
      <c r="H2058" s="4" t="s">
        <v>6194</v>
      </c>
      <c r="I2058" s="4" t="s">
        <v>67</v>
      </c>
      <c r="J2058" s="4" t="s">
        <v>52</v>
      </c>
      <c r="K2058" s="4" t="s">
        <v>53</v>
      </c>
      <c r="L2058" s="4" t="s">
        <v>22</v>
      </c>
      <c r="M2058" s="4" t="s">
        <v>134</v>
      </c>
      <c r="N2058" s="4">
        <v>25.96</v>
      </c>
      <c r="O2058" s="4">
        <v>10</v>
      </c>
      <c r="P2058" s="4">
        <v>0.15</v>
      </c>
      <c r="Q2058" s="4">
        <v>5.56</v>
      </c>
    </row>
    <row r="2059" spans="1:17" s="4" customFormat="1" ht="12" x14ac:dyDescent="0.3">
      <c r="A2059" s="4">
        <v>2058</v>
      </c>
      <c r="B2059" s="4" t="s">
        <v>6195</v>
      </c>
      <c r="C2059" s="5">
        <v>44561</v>
      </c>
      <c r="D2059" s="5">
        <v>44565</v>
      </c>
      <c r="E2059" s="9">
        <f t="shared" si="32"/>
        <v>2022</v>
      </c>
      <c r="F2059" s="4" t="s">
        <v>17</v>
      </c>
      <c r="G2059" s="4" t="s">
        <v>6196</v>
      </c>
      <c r="H2059" s="4" t="s">
        <v>6197</v>
      </c>
      <c r="I2059" s="4" t="s">
        <v>20</v>
      </c>
      <c r="J2059" s="4" t="s">
        <v>145</v>
      </c>
      <c r="K2059" s="4" t="s">
        <v>80</v>
      </c>
      <c r="L2059" s="4" t="s">
        <v>22</v>
      </c>
      <c r="M2059" s="4" t="s">
        <v>23</v>
      </c>
      <c r="N2059" s="4">
        <v>269.64</v>
      </c>
      <c r="O2059" s="4">
        <v>6</v>
      </c>
      <c r="P2059" s="4">
        <v>0.15</v>
      </c>
      <c r="Q2059" s="4">
        <v>60.56</v>
      </c>
    </row>
    <row r="2060" spans="1:17" s="4" customFormat="1" ht="12" x14ac:dyDescent="0.3">
      <c r="A2060" s="4">
        <v>2059</v>
      </c>
      <c r="B2060" s="4" t="s">
        <v>6198</v>
      </c>
      <c r="C2060" s="5">
        <v>45372</v>
      </c>
      <c r="D2060" s="5">
        <v>45376</v>
      </c>
      <c r="E2060" s="9">
        <f t="shared" si="32"/>
        <v>2024</v>
      </c>
      <c r="F2060" s="4" t="s">
        <v>17</v>
      </c>
      <c r="G2060" s="4" t="s">
        <v>6199</v>
      </c>
      <c r="H2060" s="4" t="s">
        <v>6200</v>
      </c>
      <c r="I2060" s="4" t="s">
        <v>67</v>
      </c>
      <c r="J2060" s="4" t="s">
        <v>145</v>
      </c>
      <c r="K2060" s="4" t="s">
        <v>80</v>
      </c>
      <c r="L2060" s="4" t="s">
        <v>36</v>
      </c>
      <c r="M2060" s="4" t="s">
        <v>118</v>
      </c>
      <c r="N2060" s="4">
        <v>1320.4</v>
      </c>
      <c r="O2060" s="4">
        <v>8</v>
      </c>
      <c r="P2060" s="4">
        <v>0.2</v>
      </c>
      <c r="Q2060" s="4">
        <v>172.02</v>
      </c>
    </row>
    <row r="2061" spans="1:17" s="4" customFormat="1" ht="12" x14ac:dyDescent="0.3">
      <c r="A2061" s="4">
        <v>2060</v>
      </c>
      <c r="B2061" s="4" t="s">
        <v>6201</v>
      </c>
      <c r="C2061" s="5">
        <v>44524</v>
      </c>
      <c r="D2061" s="5">
        <v>44527</v>
      </c>
      <c r="E2061" s="9">
        <f t="shared" si="32"/>
        <v>2021</v>
      </c>
      <c r="F2061" s="4" t="s">
        <v>17</v>
      </c>
      <c r="G2061" s="4" t="s">
        <v>6202</v>
      </c>
      <c r="H2061" s="4" t="s">
        <v>6203</v>
      </c>
      <c r="I2061" s="4" t="s">
        <v>20</v>
      </c>
      <c r="J2061" s="4" t="s">
        <v>111</v>
      </c>
      <c r="K2061" s="4" t="s">
        <v>111</v>
      </c>
      <c r="L2061" s="4" t="s">
        <v>22</v>
      </c>
      <c r="M2061" s="4" t="s">
        <v>23</v>
      </c>
      <c r="N2061" s="4">
        <v>1085.73</v>
      </c>
      <c r="O2061" s="4">
        <v>9</v>
      </c>
      <c r="P2061" s="4">
        <v>0.2</v>
      </c>
      <c r="Q2061" s="4">
        <v>117.44</v>
      </c>
    </row>
    <row r="2062" spans="1:17" s="4" customFormat="1" ht="12" x14ac:dyDescent="0.3">
      <c r="A2062" s="4">
        <v>2061</v>
      </c>
      <c r="B2062" s="4" t="s">
        <v>6204</v>
      </c>
      <c r="C2062" s="5">
        <v>45285</v>
      </c>
      <c r="D2062" s="5">
        <v>45288</v>
      </c>
      <c r="E2062" s="9">
        <f t="shared" si="32"/>
        <v>2023</v>
      </c>
      <c r="F2062" s="4" t="s">
        <v>39</v>
      </c>
      <c r="G2062" s="4" t="s">
        <v>6205</v>
      </c>
      <c r="H2062" s="4" t="s">
        <v>6206</v>
      </c>
      <c r="I2062" s="4" t="s">
        <v>67</v>
      </c>
      <c r="J2062" s="4" t="s">
        <v>106</v>
      </c>
      <c r="K2062" s="4" t="s">
        <v>106</v>
      </c>
      <c r="L2062" s="4" t="s">
        <v>22</v>
      </c>
      <c r="M2062" s="4" t="s">
        <v>54</v>
      </c>
      <c r="N2062" s="4">
        <v>385.48</v>
      </c>
      <c r="O2062" s="4">
        <v>7</v>
      </c>
      <c r="P2062" s="4">
        <v>0</v>
      </c>
      <c r="Q2062" s="4">
        <v>107.12</v>
      </c>
    </row>
    <row r="2063" spans="1:17" s="4" customFormat="1" ht="12" x14ac:dyDescent="0.3">
      <c r="A2063" s="4">
        <v>2062</v>
      </c>
      <c r="B2063" s="4" t="s">
        <v>6207</v>
      </c>
      <c r="C2063" s="5">
        <v>44994</v>
      </c>
      <c r="D2063" s="5">
        <v>44997</v>
      </c>
      <c r="E2063" s="9">
        <f t="shared" si="32"/>
        <v>2023</v>
      </c>
      <c r="F2063" s="4" t="s">
        <v>17</v>
      </c>
      <c r="G2063" s="4" t="s">
        <v>6208</v>
      </c>
      <c r="H2063" s="4" t="s">
        <v>6209</v>
      </c>
      <c r="I2063" s="4" t="s">
        <v>67</v>
      </c>
      <c r="J2063" s="4" t="s">
        <v>106</v>
      </c>
      <c r="K2063" s="4" t="s">
        <v>106</v>
      </c>
      <c r="L2063" s="4" t="s">
        <v>36</v>
      </c>
      <c r="M2063" s="4" t="s">
        <v>37</v>
      </c>
      <c r="N2063" s="4">
        <v>925.31</v>
      </c>
      <c r="O2063" s="4">
        <v>3</v>
      </c>
      <c r="P2063" s="4">
        <v>0.2</v>
      </c>
      <c r="Q2063" s="4">
        <v>127.55</v>
      </c>
    </row>
    <row r="2064" spans="1:17" s="4" customFormat="1" ht="12" x14ac:dyDescent="0.3">
      <c r="A2064" s="4">
        <v>2063</v>
      </c>
      <c r="B2064" s="4" t="s">
        <v>6210</v>
      </c>
      <c r="C2064" s="5">
        <v>45650</v>
      </c>
      <c r="D2064" s="5">
        <v>45657</v>
      </c>
      <c r="E2064" s="9">
        <f t="shared" si="32"/>
        <v>2024</v>
      </c>
      <c r="F2064" s="4" t="s">
        <v>25</v>
      </c>
      <c r="G2064" s="4" t="s">
        <v>6211</v>
      </c>
      <c r="H2064" s="4" t="s">
        <v>6212</v>
      </c>
      <c r="I2064" s="4" t="s">
        <v>28</v>
      </c>
      <c r="J2064" s="4" t="s">
        <v>34</v>
      </c>
      <c r="K2064" s="4" t="s">
        <v>35</v>
      </c>
      <c r="L2064" s="4" t="s">
        <v>22</v>
      </c>
      <c r="M2064" s="4" t="s">
        <v>23</v>
      </c>
      <c r="N2064" s="4">
        <v>903.82</v>
      </c>
      <c r="O2064" s="4">
        <v>8</v>
      </c>
      <c r="P2064" s="4">
        <v>0</v>
      </c>
      <c r="Q2064" s="4">
        <v>104.55</v>
      </c>
    </row>
    <row r="2065" spans="1:17" s="4" customFormat="1" ht="12" x14ac:dyDescent="0.3">
      <c r="A2065" s="4">
        <v>2064</v>
      </c>
      <c r="B2065" s="4" t="s">
        <v>6213</v>
      </c>
      <c r="C2065" s="5">
        <v>45325</v>
      </c>
      <c r="D2065" s="5">
        <v>45329</v>
      </c>
      <c r="E2065" s="9">
        <f t="shared" si="32"/>
        <v>2024</v>
      </c>
      <c r="F2065" s="4" t="s">
        <v>39</v>
      </c>
      <c r="G2065" s="4" t="s">
        <v>6214</v>
      </c>
      <c r="H2065" s="4" t="s">
        <v>6215</v>
      </c>
      <c r="I2065" s="4" t="s">
        <v>67</v>
      </c>
      <c r="J2065" s="4" t="s">
        <v>79</v>
      </c>
      <c r="K2065" s="4" t="s">
        <v>80</v>
      </c>
      <c r="L2065" s="4" t="s">
        <v>22</v>
      </c>
      <c r="M2065" s="4" t="s">
        <v>134</v>
      </c>
      <c r="N2065" s="4">
        <v>887.93</v>
      </c>
      <c r="O2065" s="4">
        <v>3</v>
      </c>
      <c r="P2065" s="4">
        <v>0.2</v>
      </c>
      <c r="Q2065" s="4">
        <v>166.42</v>
      </c>
    </row>
    <row r="2066" spans="1:17" s="4" customFormat="1" ht="12" x14ac:dyDescent="0.3">
      <c r="A2066" s="4">
        <v>2065</v>
      </c>
      <c r="B2066" s="4" t="s">
        <v>6216</v>
      </c>
      <c r="C2066" s="5">
        <v>45565</v>
      </c>
      <c r="D2066" s="5">
        <v>45572</v>
      </c>
      <c r="E2066" s="9">
        <f t="shared" si="32"/>
        <v>2024</v>
      </c>
      <c r="F2066" s="4" t="s">
        <v>25</v>
      </c>
      <c r="G2066" s="4" t="s">
        <v>6217</v>
      </c>
      <c r="H2066" s="4" t="s">
        <v>6218</v>
      </c>
      <c r="I2066" s="4" t="s">
        <v>28</v>
      </c>
      <c r="J2066" s="4" t="s">
        <v>106</v>
      </c>
      <c r="K2066" s="4" t="s">
        <v>106</v>
      </c>
      <c r="L2066" s="4" t="s">
        <v>29</v>
      </c>
      <c r="M2066" s="4" t="s">
        <v>48</v>
      </c>
      <c r="N2066" s="4">
        <v>198.98</v>
      </c>
      <c r="O2066" s="4">
        <v>8</v>
      </c>
      <c r="P2066" s="4">
        <v>0</v>
      </c>
      <c r="Q2066" s="4">
        <v>7.33</v>
      </c>
    </row>
    <row r="2067" spans="1:17" s="4" customFormat="1" ht="12" x14ac:dyDescent="0.3">
      <c r="A2067" s="4">
        <v>2066</v>
      </c>
      <c r="B2067" s="4" t="s">
        <v>6219</v>
      </c>
      <c r="C2067" s="5">
        <v>44502</v>
      </c>
      <c r="D2067" s="5">
        <v>44509</v>
      </c>
      <c r="E2067" s="9">
        <f t="shared" si="32"/>
        <v>2021</v>
      </c>
      <c r="F2067" s="4" t="s">
        <v>59</v>
      </c>
      <c r="G2067" s="4" t="s">
        <v>6220</v>
      </c>
      <c r="H2067" s="4" t="s">
        <v>6221</v>
      </c>
      <c r="I2067" s="4" t="s">
        <v>28</v>
      </c>
      <c r="J2067" s="4" t="s">
        <v>47</v>
      </c>
      <c r="K2067" s="4" t="s">
        <v>47</v>
      </c>
      <c r="L2067" s="4" t="s">
        <v>22</v>
      </c>
      <c r="M2067" s="4" t="s">
        <v>54</v>
      </c>
      <c r="N2067" s="4">
        <v>908.49</v>
      </c>
      <c r="O2067" s="4">
        <v>2</v>
      </c>
      <c r="P2067" s="4">
        <v>0.15</v>
      </c>
      <c r="Q2067" s="4">
        <v>71.45</v>
      </c>
    </row>
    <row r="2068" spans="1:17" s="4" customFormat="1" ht="12" x14ac:dyDescent="0.3">
      <c r="A2068" s="4">
        <v>2067</v>
      </c>
      <c r="B2068" s="4" t="s">
        <v>6222</v>
      </c>
      <c r="C2068" s="5">
        <v>45101</v>
      </c>
      <c r="D2068" s="5">
        <v>45106</v>
      </c>
      <c r="E2068" s="9">
        <f t="shared" si="32"/>
        <v>2023</v>
      </c>
      <c r="F2068" s="4" t="s">
        <v>59</v>
      </c>
      <c r="G2068" s="4" t="s">
        <v>6223</v>
      </c>
      <c r="H2068" s="4" t="s">
        <v>6224</v>
      </c>
      <c r="I2068" s="4" t="s">
        <v>67</v>
      </c>
      <c r="J2068" s="4" t="s">
        <v>21</v>
      </c>
      <c r="K2068" s="4" t="s">
        <v>26647</v>
      </c>
      <c r="L2068" s="4" t="s">
        <v>36</v>
      </c>
      <c r="M2068" s="4" t="s">
        <v>71</v>
      </c>
      <c r="N2068" s="4">
        <v>837.84</v>
      </c>
      <c r="O2068" s="4">
        <v>9</v>
      </c>
      <c r="P2068" s="4">
        <v>0</v>
      </c>
      <c r="Q2068" s="4">
        <v>118.21</v>
      </c>
    </row>
    <row r="2069" spans="1:17" s="4" customFormat="1" ht="12" x14ac:dyDescent="0.3">
      <c r="A2069" s="4">
        <v>2068</v>
      </c>
      <c r="B2069" s="4" t="s">
        <v>6225</v>
      </c>
      <c r="C2069" s="5">
        <v>44776</v>
      </c>
      <c r="D2069" s="5">
        <v>44778</v>
      </c>
      <c r="E2069" s="9">
        <f t="shared" si="32"/>
        <v>2022</v>
      </c>
      <c r="F2069" s="4" t="s">
        <v>59</v>
      </c>
      <c r="G2069" s="4" t="s">
        <v>6226</v>
      </c>
      <c r="H2069" s="4" t="s">
        <v>6227</v>
      </c>
      <c r="I2069" s="4" t="s">
        <v>67</v>
      </c>
      <c r="J2069" s="4" t="s">
        <v>42</v>
      </c>
      <c r="K2069" s="4" t="s">
        <v>43</v>
      </c>
      <c r="L2069" s="4" t="s">
        <v>29</v>
      </c>
      <c r="M2069" s="4" t="s">
        <v>48</v>
      </c>
      <c r="N2069" s="4">
        <v>641.79999999999995</v>
      </c>
      <c r="O2069" s="4">
        <v>9</v>
      </c>
      <c r="P2069" s="4">
        <v>0.1</v>
      </c>
      <c r="Q2069" s="4">
        <v>111.53</v>
      </c>
    </row>
    <row r="2070" spans="1:17" s="4" customFormat="1" ht="12" x14ac:dyDescent="0.3">
      <c r="A2070" s="4">
        <v>2069</v>
      </c>
      <c r="B2070" s="4" t="s">
        <v>6228</v>
      </c>
      <c r="C2070" s="5">
        <v>44881</v>
      </c>
      <c r="D2070" s="5">
        <v>44886</v>
      </c>
      <c r="E2070" s="9">
        <f t="shared" si="32"/>
        <v>2022</v>
      </c>
      <c r="F2070" s="4" t="s">
        <v>25</v>
      </c>
      <c r="G2070" s="4" t="s">
        <v>6229</v>
      </c>
      <c r="H2070" s="4" t="s">
        <v>6230</v>
      </c>
      <c r="I2070" s="4" t="s">
        <v>28</v>
      </c>
      <c r="J2070" s="4" t="s">
        <v>42</v>
      </c>
      <c r="K2070" s="4" t="s">
        <v>43</v>
      </c>
      <c r="L2070" s="4" t="s">
        <v>36</v>
      </c>
      <c r="M2070" s="4" t="s">
        <v>138</v>
      </c>
      <c r="N2070" s="4">
        <v>508.99</v>
      </c>
      <c r="O2070" s="4">
        <v>5</v>
      </c>
      <c r="P2070" s="4">
        <v>0.2</v>
      </c>
      <c r="Q2070" s="4">
        <v>80.459999999999994</v>
      </c>
    </row>
    <row r="2071" spans="1:17" s="4" customFormat="1" ht="12" x14ac:dyDescent="0.3">
      <c r="A2071" s="4">
        <v>2070</v>
      </c>
      <c r="B2071" s="4" t="s">
        <v>6231</v>
      </c>
      <c r="C2071" s="5">
        <v>44606</v>
      </c>
      <c r="D2071" s="5">
        <v>44607</v>
      </c>
      <c r="E2071" s="9">
        <f t="shared" si="32"/>
        <v>2022</v>
      </c>
      <c r="F2071" s="4" t="s">
        <v>17</v>
      </c>
      <c r="G2071" s="4" t="s">
        <v>6232</v>
      </c>
      <c r="H2071" s="4" t="s">
        <v>6233</v>
      </c>
      <c r="I2071" s="4" t="s">
        <v>67</v>
      </c>
      <c r="J2071" s="4" t="s">
        <v>111</v>
      </c>
      <c r="K2071" s="4" t="s">
        <v>111</v>
      </c>
      <c r="L2071" s="4" t="s">
        <v>36</v>
      </c>
      <c r="M2071" s="4" t="s">
        <v>37</v>
      </c>
      <c r="N2071" s="4">
        <v>260.85000000000002</v>
      </c>
      <c r="O2071" s="4">
        <v>10</v>
      </c>
      <c r="P2071" s="4">
        <v>0.15</v>
      </c>
      <c r="Q2071" s="4">
        <v>17.95</v>
      </c>
    </row>
    <row r="2072" spans="1:17" s="4" customFormat="1" ht="12" x14ac:dyDescent="0.3">
      <c r="A2072" s="4">
        <v>2071</v>
      </c>
      <c r="B2072" s="4" t="s">
        <v>6234</v>
      </c>
      <c r="C2072" s="5">
        <v>45709</v>
      </c>
      <c r="D2072" s="5">
        <v>45713</v>
      </c>
      <c r="E2072" s="9">
        <f t="shared" si="32"/>
        <v>2025</v>
      </c>
      <c r="F2072" s="4" t="s">
        <v>17</v>
      </c>
      <c r="G2072" s="4" t="s">
        <v>6235</v>
      </c>
      <c r="H2072" s="4" t="s">
        <v>6236</v>
      </c>
      <c r="I2072" s="4" t="s">
        <v>67</v>
      </c>
      <c r="J2072" s="4" t="s">
        <v>62</v>
      </c>
      <c r="K2072" s="4" t="s">
        <v>63</v>
      </c>
      <c r="L2072" s="4" t="s">
        <v>29</v>
      </c>
      <c r="M2072" s="4" t="s">
        <v>107</v>
      </c>
      <c r="N2072" s="4">
        <v>316.42</v>
      </c>
      <c r="O2072" s="4">
        <v>1</v>
      </c>
      <c r="P2072" s="4">
        <v>0.2</v>
      </c>
      <c r="Q2072" s="4">
        <v>23.59</v>
      </c>
    </row>
    <row r="2073" spans="1:17" s="4" customFormat="1" ht="12" x14ac:dyDescent="0.3">
      <c r="A2073" s="4">
        <v>2072</v>
      </c>
      <c r="B2073" s="4" t="s">
        <v>6237</v>
      </c>
      <c r="C2073" s="5">
        <v>45204</v>
      </c>
      <c r="D2073" s="5">
        <v>45209</v>
      </c>
      <c r="E2073" s="9">
        <f t="shared" si="32"/>
        <v>2023</v>
      </c>
      <c r="F2073" s="4" t="s">
        <v>25</v>
      </c>
      <c r="G2073" s="4" t="s">
        <v>6238</v>
      </c>
      <c r="H2073" s="4" t="s">
        <v>6239</v>
      </c>
      <c r="I2073" s="4" t="s">
        <v>20</v>
      </c>
      <c r="J2073" s="4" t="s">
        <v>47</v>
      </c>
      <c r="K2073" s="4" t="s">
        <v>47</v>
      </c>
      <c r="L2073" s="4" t="s">
        <v>29</v>
      </c>
      <c r="M2073" s="4" t="s">
        <v>90</v>
      </c>
      <c r="N2073" s="4">
        <v>661.13</v>
      </c>
      <c r="O2073" s="4">
        <v>8</v>
      </c>
      <c r="P2073" s="4">
        <v>0.1</v>
      </c>
      <c r="Q2073" s="4">
        <v>139.85</v>
      </c>
    </row>
    <row r="2074" spans="1:17" s="4" customFormat="1" ht="12" x14ac:dyDescent="0.3">
      <c r="A2074" s="4">
        <v>2073</v>
      </c>
      <c r="B2074" s="4" t="s">
        <v>6240</v>
      </c>
      <c r="C2074" s="5">
        <v>45391</v>
      </c>
      <c r="D2074" s="5">
        <v>45393</v>
      </c>
      <c r="E2074" s="9">
        <f t="shared" si="32"/>
        <v>2024</v>
      </c>
      <c r="F2074" s="4" t="s">
        <v>17</v>
      </c>
      <c r="G2074" s="4" t="s">
        <v>6241</v>
      </c>
      <c r="H2074" s="4" t="s">
        <v>6242</v>
      </c>
      <c r="I2074" s="4" t="s">
        <v>67</v>
      </c>
      <c r="J2074" s="4" t="s">
        <v>21</v>
      </c>
      <c r="K2074" s="4" t="s">
        <v>26647</v>
      </c>
      <c r="L2074" s="4" t="s">
        <v>36</v>
      </c>
      <c r="M2074" s="4" t="s">
        <v>37</v>
      </c>
      <c r="N2074" s="4">
        <v>553.61</v>
      </c>
      <c r="O2074" s="4">
        <v>8</v>
      </c>
      <c r="P2074" s="4">
        <v>0.1</v>
      </c>
      <c r="Q2074" s="4">
        <v>135.99</v>
      </c>
    </row>
    <row r="2075" spans="1:17" s="4" customFormat="1" ht="12" x14ac:dyDescent="0.3">
      <c r="A2075" s="4">
        <v>2074</v>
      </c>
      <c r="B2075" s="4" t="s">
        <v>6243</v>
      </c>
      <c r="C2075" s="5">
        <v>45274</v>
      </c>
      <c r="D2075" s="5">
        <v>45280</v>
      </c>
      <c r="E2075" s="9">
        <f t="shared" si="32"/>
        <v>2023</v>
      </c>
      <c r="F2075" s="4" t="s">
        <v>25</v>
      </c>
      <c r="G2075" s="4" t="s">
        <v>6244</v>
      </c>
      <c r="H2075" s="4" t="s">
        <v>6245</v>
      </c>
      <c r="I2075" s="4" t="s">
        <v>28</v>
      </c>
      <c r="J2075" s="4" t="s">
        <v>52</v>
      </c>
      <c r="K2075" s="4" t="s">
        <v>53</v>
      </c>
      <c r="L2075" s="4" t="s">
        <v>22</v>
      </c>
      <c r="M2075" s="4" t="s">
        <v>23</v>
      </c>
      <c r="N2075" s="4">
        <v>189.37</v>
      </c>
      <c r="O2075" s="4">
        <v>8</v>
      </c>
      <c r="P2075" s="4">
        <v>0</v>
      </c>
      <c r="Q2075" s="4">
        <v>10.98</v>
      </c>
    </row>
    <row r="2076" spans="1:17" s="4" customFormat="1" ht="12" x14ac:dyDescent="0.3">
      <c r="A2076" s="4">
        <v>2075</v>
      </c>
      <c r="B2076" s="4" t="s">
        <v>6246</v>
      </c>
      <c r="C2076" s="5">
        <v>45733</v>
      </c>
      <c r="D2076" s="5">
        <v>45736</v>
      </c>
      <c r="E2076" s="9">
        <f t="shared" si="32"/>
        <v>2025</v>
      </c>
      <c r="F2076" s="4" t="s">
        <v>59</v>
      </c>
      <c r="G2076" s="4" t="s">
        <v>6247</v>
      </c>
      <c r="H2076" s="4" t="s">
        <v>6248</v>
      </c>
      <c r="I2076" s="4" t="s">
        <v>28</v>
      </c>
      <c r="J2076" s="4" t="s">
        <v>106</v>
      </c>
      <c r="K2076" s="4" t="s">
        <v>106</v>
      </c>
      <c r="L2076" s="4" t="s">
        <v>29</v>
      </c>
      <c r="M2076" s="4" t="s">
        <v>90</v>
      </c>
      <c r="N2076" s="4">
        <v>559.83000000000004</v>
      </c>
      <c r="O2076" s="4">
        <v>6</v>
      </c>
      <c r="P2076" s="4">
        <v>0.2</v>
      </c>
      <c r="Q2076" s="4">
        <v>20.98</v>
      </c>
    </row>
    <row r="2077" spans="1:17" s="4" customFormat="1" ht="12" x14ac:dyDescent="0.3">
      <c r="A2077" s="4">
        <v>2076</v>
      </c>
      <c r="B2077" s="4" t="s">
        <v>6249</v>
      </c>
      <c r="C2077" s="5">
        <v>44839</v>
      </c>
      <c r="D2077" s="5">
        <v>44842</v>
      </c>
      <c r="E2077" s="9">
        <f t="shared" si="32"/>
        <v>2022</v>
      </c>
      <c r="F2077" s="4" t="s">
        <v>25</v>
      </c>
      <c r="G2077" s="4" t="s">
        <v>6250</v>
      </c>
      <c r="H2077" s="4" t="s">
        <v>6251</v>
      </c>
      <c r="I2077" s="4" t="s">
        <v>20</v>
      </c>
      <c r="J2077" s="4" t="s">
        <v>34</v>
      </c>
      <c r="K2077" s="4" t="s">
        <v>35</v>
      </c>
      <c r="L2077" s="4" t="s">
        <v>36</v>
      </c>
      <c r="M2077" s="4" t="s">
        <v>138</v>
      </c>
      <c r="N2077" s="4">
        <v>37.68</v>
      </c>
      <c r="O2077" s="4">
        <v>9</v>
      </c>
      <c r="P2077" s="4">
        <v>0.2</v>
      </c>
      <c r="Q2077" s="4">
        <v>3.18</v>
      </c>
    </row>
    <row r="2078" spans="1:17" s="4" customFormat="1" ht="12" x14ac:dyDescent="0.3">
      <c r="A2078" s="4">
        <v>2077</v>
      </c>
      <c r="B2078" s="4" t="s">
        <v>6252</v>
      </c>
      <c r="C2078" s="5">
        <v>44691</v>
      </c>
      <c r="D2078" s="5">
        <v>44694</v>
      </c>
      <c r="E2078" s="9">
        <f t="shared" si="32"/>
        <v>2022</v>
      </c>
      <c r="F2078" s="4" t="s">
        <v>39</v>
      </c>
      <c r="G2078" s="4" t="s">
        <v>6253</v>
      </c>
      <c r="H2078" s="4" t="s">
        <v>6254</v>
      </c>
      <c r="I2078" s="4" t="s">
        <v>28</v>
      </c>
      <c r="J2078" s="4" t="s">
        <v>42</v>
      </c>
      <c r="K2078" s="4" t="s">
        <v>43</v>
      </c>
      <c r="L2078" s="4" t="s">
        <v>29</v>
      </c>
      <c r="M2078" s="4" t="s">
        <v>90</v>
      </c>
      <c r="N2078" s="4">
        <v>986.79</v>
      </c>
      <c r="O2078" s="4">
        <v>7</v>
      </c>
      <c r="P2078" s="4">
        <v>0.15</v>
      </c>
      <c r="Q2078" s="4">
        <v>158.22</v>
      </c>
    </row>
    <row r="2079" spans="1:17" s="4" customFormat="1" ht="12" x14ac:dyDescent="0.3">
      <c r="A2079" s="4">
        <v>2078</v>
      </c>
      <c r="B2079" s="4" t="s">
        <v>6255</v>
      </c>
      <c r="C2079" s="5">
        <v>45038</v>
      </c>
      <c r="D2079" s="5">
        <v>45045</v>
      </c>
      <c r="E2079" s="9">
        <f t="shared" si="32"/>
        <v>2023</v>
      </c>
      <c r="F2079" s="4" t="s">
        <v>25</v>
      </c>
      <c r="G2079" s="4" t="s">
        <v>6256</v>
      </c>
      <c r="H2079" s="4" t="s">
        <v>6257</v>
      </c>
      <c r="I2079" s="4" t="s">
        <v>67</v>
      </c>
      <c r="J2079" s="4" t="s">
        <v>47</v>
      </c>
      <c r="K2079" s="4" t="s">
        <v>47</v>
      </c>
      <c r="L2079" s="4" t="s">
        <v>29</v>
      </c>
      <c r="M2079" s="4" t="s">
        <v>30</v>
      </c>
      <c r="N2079" s="4">
        <v>336.83</v>
      </c>
      <c r="O2079" s="4">
        <v>9</v>
      </c>
      <c r="P2079" s="4">
        <v>0.1</v>
      </c>
      <c r="Q2079" s="4">
        <v>20.92</v>
      </c>
    </row>
    <row r="2080" spans="1:17" s="4" customFormat="1" ht="12" x14ac:dyDescent="0.3">
      <c r="A2080" s="4">
        <v>2079</v>
      </c>
      <c r="B2080" s="4" t="s">
        <v>6258</v>
      </c>
      <c r="C2080" s="5">
        <v>45119</v>
      </c>
      <c r="D2080" s="5">
        <v>45126</v>
      </c>
      <c r="E2080" s="9">
        <f t="shared" si="32"/>
        <v>2023</v>
      </c>
      <c r="F2080" s="4" t="s">
        <v>39</v>
      </c>
      <c r="G2080" s="4" t="s">
        <v>6259</v>
      </c>
      <c r="H2080" s="4" t="s">
        <v>6260</v>
      </c>
      <c r="I2080" s="4" t="s">
        <v>28</v>
      </c>
      <c r="J2080" s="4" t="s">
        <v>52</v>
      </c>
      <c r="K2080" s="4" t="s">
        <v>53</v>
      </c>
      <c r="L2080" s="4" t="s">
        <v>29</v>
      </c>
      <c r="M2080" s="4" t="s">
        <v>30</v>
      </c>
      <c r="N2080" s="4">
        <v>1186.19</v>
      </c>
      <c r="O2080" s="4">
        <v>9</v>
      </c>
      <c r="P2080" s="4">
        <v>0</v>
      </c>
      <c r="Q2080" s="4">
        <v>340.15</v>
      </c>
    </row>
    <row r="2081" spans="1:17" s="4" customFormat="1" ht="12" x14ac:dyDescent="0.3">
      <c r="A2081" s="4">
        <v>2080</v>
      </c>
      <c r="B2081" s="4" t="s">
        <v>6261</v>
      </c>
      <c r="C2081" s="5">
        <v>45259</v>
      </c>
      <c r="D2081" s="5">
        <v>45262</v>
      </c>
      <c r="E2081" s="9">
        <f t="shared" si="32"/>
        <v>2023</v>
      </c>
      <c r="F2081" s="4" t="s">
        <v>39</v>
      </c>
      <c r="G2081" s="4" t="s">
        <v>6262</v>
      </c>
      <c r="H2081" s="4" t="s">
        <v>6263</v>
      </c>
      <c r="I2081" s="4" t="s">
        <v>20</v>
      </c>
      <c r="J2081" s="4" t="s">
        <v>34</v>
      </c>
      <c r="K2081" s="4" t="s">
        <v>35</v>
      </c>
      <c r="L2081" s="4" t="s">
        <v>29</v>
      </c>
      <c r="M2081" s="4" t="s">
        <v>107</v>
      </c>
      <c r="N2081" s="4">
        <v>926.57</v>
      </c>
      <c r="O2081" s="4">
        <v>10</v>
      </c>
      <c r="P2081" s="4">
        <v>0.2</v>
      </c>
      <c r="Q2081" s="4">
        <v>49.77</v>
      </c>
    </row>
    <row r="2082" spans="1:17" s="4" customFormat="1" ht="12" x14ac:dyDescent="0.3">
      <c r="A2082" s="4">
        <v>2081</v>
      </c>
      <c r="B2082" s="4" t="s">
        <v>6264</v>
      </c>
      <c r="C2082" s="5">
        <v>45672</v>
      </c>
      <c r="D2082" s="5">
        <v>45678</v>
      </c>
      <c r="E2082" s="9">
        <f t="shared" si="32"/>
        <v>2025</v>
      </c>
      <c r="F2082" s="4" t="s">
        <v>17</v>
      </c>
      <c r="G2082" s="4" t="s">
        <v>6265</v>
      </c>
      <c r="H2082" s="4" t="s">
        <v>6266</v>
      </c>
      <c r="I2082" s="4" t="s">
        <v>20</v>
      </c>
      <c r="J2082" s="4" t="s">
        <v>47</v>
      </c>
      <c r="K2082" s="4" t="s">
        <v>47</v>
      </c>
      <c r="L2082" s="4" t="s">
        <v>36</v>
      </c>
      <c r="M2082" s="4" t="s">
        <v>118</v>
      </c>
      <c r="N2082" s="4">
        <v>1340.86</v>
      </c>
      <c r="O2082" s="4">
        <v>6</v>
      </c>
      <c r="P2082" s="4">
        <v>0.1</v>
      </c>
      <c r="Q2082" s="4">
        <v>194.01</v>
      </c>
    </row>
    <row r="2083" spans="1:17" s="4" customFormat="1" ht="12" x14ac:dyDescent="0.3">
      <c r="A2083" s="4">
        <v>2082</v>
      </c>
      <c r="B2083" s="4" t="s">
        <v>6267</v>
      </c>
      <c r="C2083" s="5">
        <v>45639</v>
      </c>
      <c r="D2083" s="5">
        <v>45641</v>
      </c>
      <c r="E2083" s="9">
        <f t="shared" si="32"/>
        <v>2024</v>
      </c>
      <c r="F2083" s="4" t="s">
        <v>59</v>
      </c>
      <c r="G2083" s="4" t="s">
        <v>6268</v>
      </c>
      <c r="H2083" s="4" t="s">
        <v>6269</v>
      </c>
      <c r="I2083" s="4" t="s">
        <v>20</v>
      </c>
      <c r="J2083" s="4" t="s">
        <v>111</v>
      </c>
      <c r="K2083" s="4" t="s">
        <v>111</v>
      </c>
      <c r="L2083" s="4" t="s">
        <v>36</v>
      </c>
      <c r="M2083" s="4" t="s">
        <v>118</v>
      </c>
      <c r="N2083" s="4">
        <v>1090.48</v>
      </c>
      <c r="O2083" s="4">
        <v>2</v>
      </c>
      <c r="P2083" s="4">
        <v>0.15</v>
      </c>
      <c r="Q2083" s="4">
        <v>-12.38</v>
      </c>
    </row>
    <row r="2084" spans="1:17" s="4" customFormat="1" ht="12" x14ac:dyDescent="0.3">
      <c r="A2084" s="4">
        <v>2083</v>
      </c>
      <c r="B2084" s="4" t="s">
        <v>6270</v>
      </c>
      <c r="C2084" s="5">
        <v>44813</v>
      </c>
      <c r="D2084" s="5">
        <v>44820</v>
      </c>
      <c r="E2084" s="9">
        <f t="shared" si="32"/>
        <v>2022</v>
      </c>
      <c r="F2084" s="4" t="s">
        <v>25</v>
      </c>
      <c r="G2084" s="4" t="s">
        <v>6271</v>
      </c>
      <c r="H2084" s="4" t="s">
        <v>6272</v>
      </c>
      <c r="I2084" s="4" t="s">
        <v>28</v>
      </c>
      <c r="J2084" s="4" t="s">
        <v>111</v>
      </c>
      <c r="K2084" s="4" t="s">
        <v>111</v>
      </c>
      <c r="L2084" s="4" t="s">
        <v>22</v>
      </c>
      <c r="M2084" s="4" t="s">
        <v>23</v>
      </c>
      <c r="N2084" s="4">
        <v>983.4</v>
      </c>
      <c r="O2084" s="4">
        <v>10</v>
      </c>
      <c r="P2084" s="4">
        <v>0.15</v>
      </c>
      <c r="Q2084" s="4">
        <v>78.98</v>
      </c>
    </row>
    <row r="2085" spans="1:17" s="4" customFormat="1" ht="12" x14ac:dyDescent="0.3">
      <c r="A2085" s="4">
        <v>2084</v>
      </c>
      <c r="B2085" s="4" t="s">
        <v>6273</v>
      </c>
      <c r="C2085" s="5">
        <v>44932</v>
      </c>
      <c r="D2085" s="5">
        <v>44938</v>
      </c>
      <c r="E2085" s="9">
        <f t="shared" si="32"/>
        <v>2023</v>
      </c>
      <c r="F2085" s="4" t="s">
        <v>17</v>
      </c>
      <c r="G2085" s="4" t="s">
        <v>6274</v>
      </c>
      <c r="H2085" s="4" t="s">
        <v>6275</v>
      </c>
      <c r="I2085" s="4" t="s">
        <v>20</v>
      </c>
      <c r="J2085" s="4" t="s">
        <v>42</v>
      </c>
      <c r="K2085" s="4" t="s">
        <v>43</v>
      </c>
      <c r="L2085" s="4" t="s">
        <v>22</v>
      </c>
      <c r="M2085" s="4" t="s">
        <v>54</v>
      </c>
      <c r="N2085" s="4">
        <v>792.26</v>
      </c>
      <c r="O2085" s="4">
        <v>1</v>
      </c>
      <c r="P2085" s="4">
        <v>0.15</v>
      </c>
      <c r="Q2085" s="4">
        <v>185.64</v>
      </c>
    </row>
    <row r="2086" spans="1:17" s="4" customFormat="1" ht="12" x14ac:dyDescent="0.3">
      <c r="A2086" s="4">
        <v>2085</v>
      </c>
      <c r="B2086" s="4" t="s">
        <v>6276</v>
      </c>
      <c r="C2086" s="5">
        <v>44844</v>
      </c>
      <c r="D2086" s="5">
        <v>44846</v>
      </c>
      <c r="E2086" s="9">
        <f t="shared" si="32"/>
        <v>2022</v>
      </c>
      <c r="F2086" s="4" t="s">
        <v>59</v>
      </c>
      <c r="G2086" s="4" t="s">
        <v>6277</v>
      </c>
      <c r="H2086" s="4" t="s">
        <v>6278</v>
      </c>
      <c r="I2086" s="4" t="s">
        <v>67</v>
      </c>
      <c r="J2086" s="4" t="s">
        <v>79</v>
      </c>
      <c r="K2086" s="4" t="s">
        <v>80</v>
      </c>
      <c r="L2086" s="4" t="s">
        <v>36</v>
      </c>
      <c r="M2086" s="4" t="s">
        <v>118</v>
      </c>
      <c r="N2086" s="4">
        <v>1016.25</v>
      </c>
      <c r="O2086" s="4">
        <v>2</v>
      </c>
      <c r="P2086" s="4">
        <v>0.1</v>
      </c>
      <c r="Q2086" s="4">
        <v>44.24</v>
      </c>
    </row>
    <row r="2087" spans="1:17" s="4" customFormat="1" ht="12" x14ac:dyDescent="0.3">
      <c r="A2087" s="4">
        <v>2086</v>
      </c>
      <c r="B2087" s="4" t="s">
        <v>6279</v>
      </c>
      <c r="C2087" s="5">
        <v>44601</v>
      </c>
      <c r="D2087" s="5">
        <v>44603</v>
      </c>
      <c r="E2087" s="9">
        <f t="shared" si="32"/>
        <v>2022</v>
      </c>
      <c r="F2087" s="4" t="s">
        <v>25</v>
      </c>
      <c r="G2087" s="4" t="s">
        <v>6280</v>
      </c>
      <c r="H2087" s="4" t="s">
        <v>6281</v>
      </c>
      <c r="I2087" s="4" t="s">
        <v>67</v>
      </c>
      <c r="J2087" s="4" t="s">
        <v>42</v>
      </c>
      <c r="K2087" s="4" t="s">
        <v>43</v>
      </c>
      <c r="L2087" s="4" t="s">
        <v>22</v>
      </c>
      <c r="M2087" s="4" t="s">
        <v>23</v>
      </c>
      <c r="N2087" s="4">
        <v>625.73</v>
      </c>
      <c r="O2087" s="4">
        <v>6</v>
      </c>
      <c r="P2087" s="4">
        <v>0.2</v>
      </c>
      <c r="Q2087" s="4">
        <v>5.51</v>
      </c>
    </row>
    <row r="2088" spans="1:17" s="4" customFormat="1" ht="12" x14ac:dyDescent="0.3">
      <c r="A2088" s="4">
        <v>2087</v>
      </c>
      <c r="B2088" s="4" t="s">
        <v>6282</v>
      </c>
      <c r="C2088" s="5">
        <v>44998</v>
      </c>
      <c r="D2088" s="5">
        <v>45000</v>
      </c>
      <c r="E2088" s="9">
        <f t="shared" si="32"/>
        <v>2023</v>
      </c>
      <c r="F2088" s="4" t="s">
        <v>59</v>
      </c>
      <c r="G2088" s="4" t="s">
        <v>6283</v>
      </c>
      <c r="H2088" s="4" t="s">
        <v>6284</v>
      </c>
      <c r="I2088" s="4" t="s">
        <v>28</v>
      </c>
      <c r="J2088" s="4" t="s">
        <v>52</v>
      </c>
      <c r="K2088" s="4" t="s">
        <v>53</v>
      </c>
      <c r="L2088" s="4" t="s">
        <v>29</v>
      </c>
      <c r="M2088" s="4" t="s">
        <v>107</v>
      </c>
      <c r="N2088" s="4">
        <v>1007.78</v>
      </c>
      <c r="O2088" s="4">
        <v>3</v>
      </c>
      <c r="P2088" s="4">
        <v>0.2</v>
      </c>
      <c r="Q2088" s="4">
        <v>135.47</v>
      </c>
    </row>
    <row r="2089" spans="1:17" s="4" customFormat="1" ht="12" x14ac:dyDescent="0.3">
      <c r="A2089" s="4">
        <v>2088</v>
      </c>
      <c r="B2089" s="4" t="s">
        <v>6285</v>
      </c>
      <c r="C2089" s="5">
        <v>45262</v>
      </c>
      <c r="D2089" s="5">
        <v>45267</v>
      </c>
      <c r="E2089" s="9">
        <f t="shared" si="32"/>
        <v>2023</v>
      </c>
      <c r="F2089" s="4" t="s">
        <v>25</v>
      </c>
      <c r="G2089" s="4" t="s">
        <v>6286</v>
      </c>
      <c r="H2089" s="4" t="s">
        <v>6287</v>
      </c>
      <c r="I2089" s="4" t="s">
        <v>20</v>
      </c>
      <c r="J2089" s="4" t="s">
        <v>62</v>
      </c>
      <c r="K2089" s="4" t="s">
        <v>63</v>
      </c>
      <c r="L2089" s="4" t="s">
        <v>22</v>
      </c>
      <c r="M2089" s="4" t="s">
        <v>75</v>
      </c>
      <c r="N2089" s="4">
        <v>190.02</v>
      </c>
      <c r="O2089" s="4">
        <v>3</v>
      </c>
      <c r="P2089" s="4">
        <v>0.15</v>
      </c>
      <c r="Q2089" s="4">
        <v>17.61</v>
      </c>
    </row>
    <row r="2090" spans="1:17" s="4" customFormat="1" ht="12" x14ac:dyDescent="0.3">
      <c r="A2090" s="4">
        <v>2089</v>
      </c>
      <c r="B2090" s="4" t="s">
        <v>6288</v>
      </c>
      <c r="C2090" s="5">
        <v>44526</v>
      </c>
      <c r="D2090" s="5">
        <v>44533</v>
      </c>
      <c r="E2090" s="9">
        <f t="shared" si="32"/>
        <v>2021</v>
      </c>
      <c r="F2090" s="4" t="s">
        <v>25</v>
      </c>
      <c r="G2090" s="4" t="s">
        <v>6289</v>
      </c>
      <c r="H2090" s="4" t="s">
        <v>6290</v>
      </c>
      <c r="I2090" s="4" t="s">
        <v>28</v>
      </c>
      <c r="J2090" s="4" t="s">
        <v>42</v>
      </c>
      <c r="K2090" s="4" t="s">
        <v>43</v>
      </c>
      <c r="L2090" s="4" t="s">
        <v>22</v>
      </c>
      <c r="M2090" s="4" t="s">
        <v>54</v>
      </c>
      <c r="N2090" s="4">
        <v>243.95</v>
      </c>
      <c r="O2090" s="4">
        <v>3</v>
      </c>
      <c r="P2090" s="4">
        <v>0</v>
      </c>
      <c r="Q2090" s="4">
        <v>55.56</v>
      </c>
    </row>
    <row r="2091" spans="1:17" s="4" customFormat="1" ht="12" x14ac:dyDescent="0.3">
      <c r="A2091" s="4">
        <v>2090</v>
      </c>
      <c r="B2091" s="4" t="s">
        <v>6291</v>
      </c>
      <c r="C2091" s="5">
        <v>44595</v>
      </c>
      <c r="D2091" s="5">
        <v>44597</v>
      </c>
      <c r="E2091" s="9">
        <f t="shared" si="32"/>
        <v>2022</v>
      </c>
      <c r="F2091" s="4" t="s">
        <v>25</v>
      </c>
      <c r="G2091" s="4" t="s">
        <v>6292</v>
      </c>
      <c r="H2091" s="4" t="s">
        <v>6293</v>
      </c>
      <c r="I2091" s="4" t="s">
        <v>28</v>
      </c>
      <c r="J2091" s="4" t="s">
        <v>42</v>
      </c>
      <c r="K2091" s="4" t="s">
        <v>43</v>
      </c>
      <c r="L2091" s="4" t="s">
        <v>22</v>
      </c>
      <c r="M2091" s="4" t="s">
        <v>54</v>
      </c>
      <c r="N2091" s="4">
        <v>979.6</v>
      </c>
      <c r="O2091" s="4">
        <v>9</v>
      </c>
      <c r="P2091" s="4">
        <v>0.2</v>
      </c>
      <c r="Q2091" s="4">
        <v>133.57</v>
      </c>
    </row>
    <row r="2092" spans="1:17" s="4" customFormat="1" ht="12" x14ac:dyDescent="0.3">
      <c r="A2092" s="4">
        <v>2091</v>
      </c>
      <c r="B2092" s="4" t="s">
        <v>6294</v>
      </c>
      <c r="C2092" s="5">
        <v>44976</v>
      </c>
      <c r="D2092" s="5">
        <v>44979</v>
      </c>
      <c r="E2092" s="9">
        <f t="shared" si="32"/>
        <v>2023</v>
      </c>
      <c r="F2092" s="4" t="s">
        <v>39</v>
      </c>
      <c r="G2092" s="4" t="s">
        <v>6295</v>
      </c>
      <c r="H2092" s="4" t="s">
        <v>6296</v>
      </c>
      <c r="I2092" s="4" t="s">
        <v>67</v>
      </c>
      <c r="J2092" s="4" t="s">
        <v>106</v>
      </c>
      <c r="K2092" s="4" t="s">
        <v>106</v>
      </c>
      <c r="L2092" s="4" t="s">
        <v>36</v>
      </c>
      <c r="M2092" s="4" t="s">
        <v>118</v>
      </c>
      <c r="N2092" s="4">
        <v>1379.54</v>
      </c>
      <c r="O2092" s="4">
        <v>3</v>
      </c>
      <c r="P2092" s="4">
        <v>0.2</v>
      </c>
      <c r="Q2092" s="4">
        <v>50.52</v>
      </c>
    </row>
    <row r="2093" spans="1:17" s="4" customFormat="1" ht="12" x14ac:dyDescent="0.3">
      <c r="A2093" s="4">
        <v>2092</v>
      </c>
      <c r="B2093" s="4" t="s">
        <v>6297</v>
      </c>
      <c r="C2093" s="5">
        <v>44527</v>
      </c>
      <c r="D2093" s="5">
        <v>44529</v>
      </c>
      <c r="E2093" s="9">
        <f t="shared" si="32"/>
        <v>2021</v>
      </c>
      <c r="F2093" s="4" t="s">
        <v>25</v>
      </c>
      <c r="G2093" s="4" t="s">
        <v>6298</v>
      </c>
      <c r="H2093" s="4" t="s">
        <v>6299</v>
      </c>
      <c r="I2093" s="4" t="s">
        <v>28</v>
      </c>
      <c r="J2093" s="4" t="s">
        <v>34</v>
      </c>
      <c r="K2093" s="4" t="s">
        <v>35</v>
      </c>
      <c r="L2093" s="4" t="s">
        <v>36</v>
      </c>
      <c r="M2093" s="4" t="s">
        <v>118</v>
      </c>
      <c r="N2093" s="4">
        <v>639.04999999999995</v>
      </c>
      <c r="O2093" s="4">
        <v>10</v>
      </c>
      <c r="P2093" s="4">
        <v>0.15</v>
      </c>
      <c r="Q2093" s="4">
        <v>36.4</v>
      </c>
    </row>
    <row r="2094" spans="1:17" s="4" customFormat="1" ht="12" x14ac:dyDescent="0.3">
      <c r="A2094" s="4">
        <v>2093</v>
      </c>
      <c r="B2094" s="4" t="s">
        <v>6300</v>
      </c>
      <c r="C2094" s="5">
        <v>45450</v>
      </c>
      <c r="D2094" s="5">
        <v>45456</v>
      </c>
      <c r="E2094" s="9">
        <f t="shared" si="32"/>
        <v>2024</v>
      </c>
      <c r="F2094" s="4" t="s">
        <v>25</v>
      </c>
      <c r="G2094" s="4" t="s">
        <v>6301</v>
      </c>
      <c r="H2094" s="4" t="s">
        <v>6302</v>
      </c>
      <c r="I2094" s="4" t="s">
        <v>28</v>
      </c>
      <c r="J2094" s="4" t="s">
        <v>21</v>
      </c>
      <c r="K2094" s="4" t="s">
        <v>26647</v>
      </c>
      <c r="L2094" s="4" t="s">
        <v>22</v>
      </c>
      <c r="M2094" s="4" t="s">
        <v>134</v>
      </c>
      <c r="N2094" s="4">
        <v>1155.73</v>
      </c>
      <c r="O2094" s="4">
        <v>6</v>
      </c>
      <c r="P2094" s="4">
        <v>0</v>
      </c>
      <c r="Q2094" s="4">
        <v>123.72</v>
      </c>
    </row>
    <row r="2095" spans="1:17" s="4" customFormat="1" ht="12" x14ac:dyDescent="0.3">
      <c r="A2095" s="4">
        <v>2094</v>
      </c>
      <c r="B2095" s="4" t="s">
        <v>6303</v>
      </c>
      <c r="C2095" s="5">
        <v>44407</v>
      </c>
      <c r="D2095" s="5">
        <v>44409</v>
      </c>
      <c r="E2095" s="9">
        <f t="shared" si="32"/>
        <v>2021</v>
      </c>
      <c r="F2095" s="4" t="s">
        <v>17</v>
      </c>
      <c r="G2095" s="4" t="s">
        <v>6304</v>
      </c>
      <c r="H2095" s="4" t="s">
        <v>6305</v>
      </c>
      <c r="I2095" s="4" t="s">
        <v>67</v>
      </c>
      <c r="J2095" s="4" t="s">
        <v>111</v>
      </c>
      <c r="K2095" s="4" t="s">
        <v>111</v>
      </c>
      <c r="L2095" s="4" t="s">
        <v>29</v>
      </c>
      <c r="M2095" s="4" t="s">
        <v>48</v>
      </c>
      <c r="N2095" s="4">
        <v>1135</v>
      </c>
      <c r="O2095" s="4">
        <v>10</v>
      </c>
      <c r="P2095" s="4">
        <v>0</v>
      </c>
      <c r="Q2095" s="4">
        <v>286.10000000000002</v>
      </c>
    </row>
    <row r="2096" spans="1:17" s="4" customFormat="1" ht="12" x14ac:dyDescent="0.3">
      <c r="A2096" s="4">
        <v>2095</v>
      </c>
      <c r="B2096" s="4" t="s">
        <v>6306</v>
      </c>
      <c r="C2096" s="5">
        <v>44606</v>
      </c>
      <c r="D2096" s="5">
        <v>44611</v>
      </c>
      <c r="E2096" s="9">
        <f t="shared" si="32"/>
        <v>2022</v>
      </c>
      <c r="F2096" s="4" t="s">
        <v>25</v>
      </c>
      <c r="G2096" s="4" t="s">
        <v>2397</v>
      </c>
      <c r="H2096" s="4" t="s">
        <v>6307</v>
      </c>
      <c r="I2096" s="4" t="s">
        <v>20</v>
      </c>
      <c r="J2096" s="4" t="s">
        <v>42</v>
      </c>
      <c r="K2096" s="4" t="s">
        <v>43</v>
      </c>
      <c r="L2096" s="4" t="s">
        <v>22</v>
      </c>
      <c r="M2096" s="4" t="s">
        <v>54</v>
      </c>
      <c r="N2096" s="4">
        <v>57.86</v>
      </c>
      <c r="O2096" s="4">
        <v>10</v>
      </c>
      <c r="P2096" s="4">
        <v>0.1</v>
      </c>
      <c r="Q2096" s="4">
        <v>5.92</v>
      </c>
    </row>
    <row r="2097" spans="1:17" s="4" customFormat="1" ht="12" x14ac:dyDescent="0.3">
      <c r="A2097" s="4">
        <v>2096</v>
      </c>
      <c r="B2097" s="4" t="s">
        <v>6308</v>
      </c>
      <c r="C2097" s="5">
        <v>44595</v>
      </c>
      <c r="D2097" s="5">
        <v>44599</v>
      </c>
      <c r="E2097" s="9">
        <f t="shared" si="32"/>
        <v>2022</v>
      </c>
      <c r="F2097" s="4" t="s">
        <v>59</v>
      </c>
      <c r="G2097" s="4" t="s">
        <v>6309</v>
      </c>
      <c r="H2097" s="4" t="s">
        <v>6310</v>
      </c>
      <c r="I2097" s="4" t="s">
        <v>28</v>
      </c>
      <c r="J2097" s="4" t="s">
        <v>21</v>
      </c>
      <c r="K2097" s="4" t="s">
        <v>26647</v>
      </c>
      <c r="L2097" s="4" t="s">
        <v>36</v>
      </c>
      <c r="M2097" s="4" t="s">
        <v>138</v>
      </c>
      <c r="N2097" s="4">
        <v>1366.68</v>
      </c>
      <c r="O2097" s="4">
        <v>3</v>
      </c>
      <c r="P2097" s="4">
        <v>0.2</v>
      </c>
      <c r="Q2097" s="4">
        <v>-2.5299999999999998</v>
      </c>
    </row>
    <row r="2098" spans="1:17" s="4" customFormat="1" ht="12" x14ac:dyDescent="0.3">
      <c r="A2098" s="4">
        <v>2097</v>
      </c>
      <c r="B2098" s="4" t="s">
        <v>6311</v>
      </c>
      <c r="C2098" s="5">
        <v>44883</v>
      </c>
      <c r="D2098" s="5">
        <v>44885</v>
      </c>
      <c r="E2098" s="9">
        <f t="shared" si="32"/>
        <v>2022</v>
      </c>
      <c r="F2098" s="4" t="s">
        <v>25</v>
      </c>
      <c r="G2098" s="4" t="s">
        <v>6312</v>
      </c>
      <c r="H2098" s="4" t="s">
        <v>6313</v>
      </c>
      <c r="I2098" s="4" t="s">
        <v>28</v>
      </c>
      <c r="J2098" s="4" t="s">
        <v>52</v>
      </c>
      <c r="K2098" s="4" t="s">
        <v>53</v>
      </c>
      <c r="L2098" s="4" t="s">
        <v>29</v>
      </c>
      <c r="M2098" s="4" t="s">
        <v>107</v>
      </c>
      <c r="N2098" s="4">
        <v>1043.99</v>
      </c>
      <c r="O2098" s="4">
        <v>3</v>
      </c>
      <c r="P2098" s="4">
        <v>0.2</v>
      </c>
      <c r="Q2098" s="4">
        <v>124.83</v>
      </c>
    </row>
    <row r="2099" spans="1:17" s="4" customFormat="1" ht="12" x14ac:dyDescent="0.3">
      <c r="A2099" s="4">
        <v>2098</v>
      </c>
      <c r="B2099" s="4" t="s">
        <v>6314</v>
      </c>
      <c r="C2099" s="5">
        <v>44401</v>
      </c>
      <c r="D2099" s="5">
        <v>44403</v>
      </c>
      <c r="E2099" s="9">
        <f t="shared" si="32"/>
        <v>2021</v>
      </c>
      <c r="F2099" s="4" t="s">
        <v>59</v>
      </c>
      <c r="G2099" s="4" t="s">
        <v>6315</v>
      </c>
      <c r="H2099" s="4" t="s">
        <v>6316</v>
      </c>
      <c r="I2099" s="4" t="s">
        <v>20</v>
      </c>
      <c r="J2099" s="4" t="s">
        <v>111</v>
      </c>
      <c r="K2099" s="4" t="s">
        <v>111</v>
      </c>
      <c r="L2099" s="4" t="s">
        <v>36</v>
      </c>
      <c r="M2099" s="4" t="s">
        <v>71</v>
      </c>
      <c r="N2099" s="4">
        <v>310.41000000000003</v>
      </c>
      <c r="O2099" s="4">
        <v>10</v>
      </c>
      <c r="P2099" s="4">
        <v>0.1</v>
      </c>
      <c r="Q2099" s="4">
        <v>1.22</v>
      </c>
    </row>
    <row r="2100" spans="1:17" s="4" customFormat="1" ht="12" x14ac:dyDescent="0.3">
      <c r="A2100" s="4">
        <v>2099</v>
      </c>
      <c r="B2100" s="4" t="s">
        <v>6317</v>
      </c>
      <c r="C2100" s="5">
        <v>44510</v>
      </c>
      <c r="D2100" s="5">
        <v>44511</v>
      </c>
      <c r="E2100" s="9">
        <f t="shared" si="32"/>
        <v>2021</v>
      </c>
      <c r="F2100" s="4" t="s">
        <v>39</v>
      </c>
      <c r="G2100" s="4" t="s">
        <v>6318</v>
      </c>
      <c r="H2100" s="4" t="s">
        <v>6319</v>
      </c>
      <c r="I2100" s="4" t="s">
        <v>20</v>
      </c>
      <c r="J2100" s="4" t="s">
        <v>47</v>
      </c>
      <c r="K2100" s="4" t="s">
        <v>47</v>
      </c>
      <c r="L2100" s="4" t="s">
        <v>22</v>
      </c>
      <c r="M2100" s="4" t="s">
        <v>75</v>
      </c>
      <c r="N2100" s="4">
        <v>428.5</v>
      </c>
      <c r="O2100" s="4">
        <v>7</v>
      </c>
      <c r="P2100" s="4">
        <v>0.15</v>
      </c>
      <c r="Q2100" s="4">
        <v>26.95</v>
      </c>
    </row>
    <row r="2101" spans="1:17" s="4" customFormat="1" ht="12" x14ac:dyDescent="0.3">
      <c r="A2101" s="4">
        <v>2100</v>
      </c>
      <c r="B2101" s="4" t="s">
        <v>6320</v>
      </c>
      <c r="C2101" s="5">
        <v>45067</v>
      </c>
      <c r="D2101" s="5">
        <v>45073</v>
      </c>
      <c r="E2101" s="9">
        <f t="shared" si="32"/>
        <v>2023</v>
      </c>
      <c r="F2101" s="4" t="s">
        <v>17</v>
      </c>
      <c r="G2101" s="4" t="s">
        <v>6321</v>
      </c>
      <c r="H2101" s="4" t="s">
        <v>6322</v>
      </c>
      <c r="I2101" s="4" t="s">
        <v>28</v>
      </c>
      <c r="J2101" s="4" t="s">
        <v>52</v>
      </c>
      <c r="K2101" s="4" t="s">
        <v>53</v>
      </c>
      <c r="L2101" s="4" t="s">
        <v>29</v>
      </c>
      <c r="M2101" s="4" t="s">
        <v>48</v>
      </c>
      <c r="N2101" s="4">
        <v>475.1</v>
      </c>
      <c r="O2101" s="4">
        <v>5</v>
      </c>
      <c r="P2101" s="4">
        <v>0.1</v>
      </c>
      <c r="Q2101" s="4">
        <v>65.59</v>
      </c>
    </row>
    <row r="2102" spans="1:17" s="4" customFormat="1" ht="12" x14ac:dyDescent="0.3">
      <c r="A2102" s="4">
        <v>2101</v>
      </c>
      <c r="B2102" s="4" t="s">
        <v>6323</v>
      </c>
      <c r="C2102" s="5">
        <v>45654</v>
      </c>
      <c r="D2102" s="5">
        <v>45656</v>
      </c>
      <c r="E2102" s="9">
        <f t="shared" si="32"/>
        <v>2024</v>
      </c>
      <c r="F2102" s="4" t="s">
        <v>59</v>
      </c>
      <c r="G2102" s="4" t="s">
        <v>6324</v>
      </c>
      <c r="H2102" s="4" t="s">
        <v>6325</v>
      </c>
      <c r="I2102" s="4" t="s">
        <v>20</v>
      </c>
      <c r="J2102" s="4" t="s">
        <v>42</v>
      </c>
      <c r="K2102" s="4" t="s">
        <v>43</v>
      </c>
      <c r="L2102" s="4" t="s">
        <v>36</v>
      </c>
      <c r="M2102" s="4" t="s">
        <v>118</v>
      </c>
      <c r="N2102" s="4">
        <v>957.18</v>
      </c>
      <c r="O2102" s="4">
        <v>4</v>
      </c>
      <c r="P2102" s="4">
        <v>0.15</v>
      </c>
      <c r="Q2102" s="4">
        <v>216.38</v>
      </c>
    </row>
    <row r="2103" spans="1:17" s="4" customFormat="1" ht="12" x14ac:dyDescent="0.3">
      <c r="A2103" s="4">
        <v>2102</v>
      </c>
      <c r="B2103" s="4" t="s">
        <v>6326</v>
      </c>
      <c r="C2103" s="5">
        <v>45484</v>
      </c>
      <c r="D2103" s="5">
        <v>45486</v>
      </c>
      <c r="E2103" s="9">
        <f t="shared" si="32"/>
        <v>2024</v>
      </c>
      <c r="F2103" s="4" t="s">
        <v>59</v>
      </c>
      <c r="G2103" s="4" t="s">
        <v>6327</v>
      </c>
      <c r="H2103" s="4" t="s">
        <v>6328</v>
      </c>
      <c r="I2103" s="4" t="s">
        <v>28</v>
      </c>
      <c r="J2103" s="4" t="s">
        <v>47</v>
      </c>
      <c r="K2103" s="4" t="s">
        <v>47</v>
      </c>
      <c r="L2103" s="4" t="s">
        <v>29</v>
      </c>
      <c r="M2103" s="4" t="s">
        <v>90</v>
      </c>
      <c r="N2103" s="4">
        <v>1043.29</v>
      </c>
      <c r="O2103" s="4">
        <v>1</v>
      </c>
      <c r="P2103" s="4">
        <v>0</v>
      </c>
      <c r="Q2103" s="4">
        <v>209.85</v>
      </c>
    </row>
    <row r="2104" spans="1:17" s="4" customFormat="1" ht="12" x14ac:dyDescent="0.3">
      <c r="A2104" s="4">
        <v>2103</v>
      </c>
      <c r="B2104" s="4" t="s">
        <v>6329</v>
      </c>
      <c r="C2104" s="5">
        <v>45169</v>
      </c>
      <c r="D2104" s="5">
        <v>45171</v>
      </c>
      <c r="E2104" s="9">
        <f t="shared" si="32"/>
        <v>2023</v>
      </c>
      <c r="F2104" s="4" t="s">
        <v>25</v>
      </c>
      <c r="G2104" s="4" t="s">
        <v>6330</v>
      </c>
      <c r="H2104" s="4" t="s">
        <v>6331</v>
      </c>
      <c r="I2104" s="4" t="s">
        <v>67</v>
      </c>
      <c r="J2104" s="4" t="s">
        <v>62</v>
      </c>
      <c r="K2104" s="4" t="s">
        <v>63</v>
      </c>
      <c r="L2104" s="4" t="s">
        <v>29</v>
      </c>
      <c r="M2104" s="4" t="s">
        <v>30</v>
      </c>
      <c r="N2104" s="4">
        <v>1376.88</v>
      </c>
      <c r="O2104" s="4">
        <v>6</v>
      </c>
      <c r="P2104" s="4">
        <v>0.1</v>
      </c>
      <c r="Q2104" s="4">
        <v>114.55</v>
      </c>
    </row>
    <row r="2105" spans="1:17" s="4" customFormat="1" ht="12" x14ac:dyDescent="0.3">
      <c r="A2105" s="4">
        <v>2104</v>
      </c>
      <c r="B2105" s="4" t="s">
        <v>6332</v>
      </c>
      <c r="C2105" s="5">
        <v>45483</v>
      </c>
      <c r="D2105" s="5">
        <v>45489</v>
      </c>
      <c r="E2105" s="9">
        <f t="shared" si="32"/>
        <v>2024</v>
      </c>
      <c r="F2105" s="4" t="s">
        <v>39</v>
      </c>
      <c r="G2105" s="4" t="s">
        <v>6333</v>
      </c>
      <c r="H2105" s="4" t="s">
        <v>6334</v>
      </c>
      <c r="I2105" s="4" t="s">
        <v>20</v>
      </c>
      <c r="J2105" s="4" t="s">
        <v>145</v>
      </c>
      <c r="K2105" s="4" t="s">
        <v>80</v>
      </c>
      <c r="L2105" s="4" t="s">
        <v>36</v>
      </c>
      <c r="M2105" s="4" t="s">
        <v>37</v>
      </c>
      <c r="N2105" s="4">
        <v>1292.46</v>
      </c>
      <c r="O2105" s="4">
        <v>9</v>
      </c>
      <c r="P2105" s="4">
        <v>0.2</v>
      </c>
      <c r="Q2105" s="4">
        <v>207.58</v>
      </c>
    </row>
    <row r="2106" spans="1:17" s="4" customFormat="1" ht="12" x14ac:dyDescent="0.3">
      <c r="A2106" s="4">
        <v>2105</v>
      </c>
      <c r="B2106" s="4" t="s">
        <v>6335</v>
      </c>
      <c r="C2106" s="5">
        <v>45708</v>
      </c>
      <c r="D2106" s="5">
        <v>45709</v>
      </c>
      <c r="E2106" s="9">
        <f t="shared" si="32"/>
        <v>2025</v>
      </c>
      <c r="F2106" s="4" t="s">
        <v>39</v>
      </c>
      <c r="G2106" s="4" t="s">
        <v>6336</v>
      </c>
      <c r="H2106" s="4" t="s">
        <v>6337</v>
      </c>
      <c r="I2106" s="4" t="s">
        <v>28</v>
      </c>
      <c r="J2106" s="4" t="s">
        <v>47</v>
      </c>
      <c r="K2106" s="4" t="s">
        <v>47</v>
      </c>
      <c r="L2106" s="4" t="s">
        <v>36</v>
      </c>
      <c r="M2106" s="4" t="s">
        <v>118</v>
      </c>
      <c r="N2106" s="4">
        <v>1004.55</v>
      </c>
      <c r="O2106" s="4">
        <v>3</v>
      </c>
      <c r="P2106" s="4">
        <v>0.2</v>
      </c>
      <c r="Q2106" s="4">
        <v>128.56</v>
      </c>
    </row>
    <row r="2107" spans="1:17" s="4" customFormat="1" ht="12" x14ac:dyDescent="0.3">
      <c r="A2107" s="4">
        <v>2106</v>
      </c>
      <c r="B2107" s="4" t="s">
        <v>6338</v>
      </c>
      <c r="C2107" s="5">
        <v>44685</v>
      </c>
      <c r="D2107" s="5">
        <v>44691</v>
      </c>
      <c r="E2107" s="9">
        <f t="shared" si="32"/>
        <v>2022</v>
      </c>
      <c r="F2107" s="4" t="s">
        <v>39</v>
      </c>
      <c r="G2107" s="4" t="s">
        <v>6339</v>
      </c>
      <c r="H2107" s="4" t="s">
        <v>6340</v>
      </c>
      <c r="I2107" s="4" t="s">
        <v>28</v>
      </c>
      <c r="J2107" s="4" t="s">
        <v>106</v>
      </c>
      <c r="K2107" s="4" t="s">
        <v>106</v>
      </c>
      <c r="L2107" s="4" t="s">
        <v>36</v>
      </c>
      <c r="M2107" s="4" t="s">
        <v>71</v>
      </c>
      <c r="N2107" s="4">
        <v>1296.4000000000001</v>
      </c>
      <c r="O2107" s="4">
        <v>3</v>
      </c>
      <c r="P2107" s="4">
        <v>0.2</v>
      </c>
      <c r="Q2107" s="4">
        <v>225.15</v>
      </c>
    </row>
    <row r="2108" spans="1:17" s="4" customFormat="1" ht="12" x14ac:dyDescent="0.3">
      <c r="A2108" s="4">
        <v>2107</v>
      </c>
      <c r="B2108" s="4" t="s">
        <v>6341</v>
      </c>
      <c r="C2108" s="5">
        <v>44997</v>
      </c>
      <c r="D2108" s="5">
        <v>44999</v>
      </c>
      <c r="E2108" s="9">
        <f t="shared" si="32"/>
        <v>2023</v>
      </c>
      <c r="F2108" s="4" t="s">
        <v>59</v>
      </c>
      <c r="G2108" s="4" t="s">
        <v>6342</v>
      </c>
      <c r="H2108" s="4" t="s">
        <v>6343</v>
      </c>
      <c r="I2108" s="4" t="s">
        <v>20</v>
      </c>
      <c r="J2108" s="4" t="s">
        <v>62</v>
      </c>
      <c r="K2108" s="4" t="s">
        <v>63</v>
      </c>
      <c r="L2108" s="4" t="s">
        <v>36</v>
      </c>
      <c r="M2108" s="4" t="s">
        <v>71</v>
      </c>
      <c r="N2108" s="4">
        <v>347.41</v>
      </c>
      <c r="O2108" s="4">
        <v>7</v>
      </c>
      <c r="P2108" s="4">
        <v>0.1</v>
      </c>
      <c r="Q2108" s="4">
        <v>-3.44</v>
      </c>
    </row>
    <row r="2109" spans="1:17" s="4" customFormat="1" ht="12" x14ac:dyDescent="0.3">
      <c r="A2109" s="4">
        <v>2108</v>
      </c>
      <c r="B2109" s="4" t="s">
        <v>6344</v>
      </c>
      <c r="C2109" s="5">
        <v>45597</v>
      </c>
      <c r="D2109" s="5">
        <v>45603</v>
      </c>
      <c r="E2109" s="9">
        <f t="shared" si="32"/>
        <v>2024</v>
      </c>
      <c r="F2109" s="4" t="s">
        <v>17</v>
      </c>
      <c r="G2109" s="4" t="s">
        <v>6345</v>
      </c>
      <c r="H2109" s="4" t="s">
        <v>6346</v>
      </c>
      <c r="I2109" s="4" t="s">
        <v>20</v>
      </c>
      <c r="J2109" s="4" t="s">
        <v>34</v>
      </c>
      <c r="K2109" s="4" t="s">
        <v>35</v>
      </c>
      <c r="L2109" s="4" t="s">
        <v>29</v>
      </c>
      <c r="M2109" s="4" t="s">
        <v>30</v>
      </c>
      <c r="N2109" s="4">
        <v>330.21</v>
      </c>
      <c r="O2109" s="4">
        <v>4</v>
      </c>
      <c r="P2109" s="4">
        <v>0.2</v>
      </c>
      <c r="Q2109" s="4">
        <v>21.8</v>
      </c>
    </row>
    <row r="2110" spans="1:17" s="4" customFormat="1" ht="12" x14ac:dyDescent="0.3">
      <c r="A2110" s="4">
        <v>2109</v>
      </c>
      <c r="B2110" s="4" t="s">
        <v>6347</v>
      </c>
      <c r="C2110" s="5">
        <v>44822</v>
      </c>
      <c r="D2110" s="5">
        <v>44829</v>
      </c>
      <c r="E2110" s="9">
        <f t="shared" si="32"/>
        <v>2022</v>
      </c>
      <c r="F2110" s="4" t="s">
        <v>39</v>
      </c>
      <c r="G2110" s="4" t="s">
        <v>6348</v>
      </c>
      <c r="H2110" s="4" t="s">
        <v>6349</v>
      </c>
      <c r="I2110" s="4" t="s">
        <v>28</v>
      </c>
      <c r="J2110" s="4" t="s">
        <v>21</v>
      </c>
      <c r="K2110" s="4" t="s">
        <v>26647</v>
      </c>
      <c r="L2110" s="4" t="s">
        <v>22</v>
      </c>
      <c r="M2110" s="4" t="s">
        <v>75</v>
      </c>
      <c r="N2110" s="4">
        <v>1230.9000000000001</v>
      </c>
      <c r="O2110" s="4">
        <v>3</v>
      </c>
      <c r="P2110" s="4">
        <v>0.15</v>
      </c>
      <c r="Q2110" s="4">
        <v>33.85</v>
      </c>
    </row>
    <row r="2111" spans="1:17" s="4" customFormat="1" ht="12" x14ac:dyDescent="0.3">
      <c r="A2111" s="4">
        <v>2110</v>
      </c>
      <c r="B2111" s="4" t="s">
        <v>6350</v>
      </c>
      <c r="C2111" s="5">
        <v>45779</v>
      </c>
      <c r="D2111" s="5">
        <v>45782</v>
      </c>
      <c r="E2111" s="9">
        <f t="shared" si="32"/>
        <v>2025</v>
      </c>
      <c r="F2111" s="4" t="s">
        <v>59</v>
      </c>
      <c r="G2111" s="4" t="s">
        <v>6351</v>
      </c>
      <c r="H2111" s="4" t="s">
        <v>6352</v>
      </c>
      <c r="I2111" s="4" t="s">
        <v>67</v>
      </c>
      <c r="J2111" s="4" t="s">
        <v>145</v>
      </c>
      <c r="K2111" s="4" t="s">
        <v>80</v>
      </c>
      <c r="L2111" s="4" t="s">
        <v>36</v>
      </c>
      <c r="M2111" s="4" t="s">
        <v>71</v>
      </c>
      <c r="N2111" s="4">
        <v>1487.4</v>
      </c>
      <c r="O2111" s="4">
        <v>3</v>
      </c>
      <c r="P2111" s="4">
        <v>0.1</v>
      </c>
      <c r="Q2111" s="4">
        <v>348.39</v>
      </c>
    </row>
    <row r="2112" spans="1:17" s="4" customFormat="1" ht="12" x14ac:dyDescent="0.3">
      <c r="A2112" s="4">
        <v>2111</v>
      </c>
      <c r="B2112" s="4" t="s">
        <v>6353</v>
      </c>
      <c r="C2112" s="5">
        <v>44654</v>
      </c>
      <c r="D2112" s="5">
        <v>44655</v>
      </c>
      <c r="E2112" s="9">
        <f t="shared" si="32"/>
        <v>2022</v>
      </c>
      <c r="F2112" s="4" t="s">
        <v>39</v>
      </c>
      <c r="G2112" s="4" t="s">
        <v>6354</v>
      </c>
      <c r="H2112" s="4" t="s">
        <v>6355</v>
      </c>
      <c r="I2112" s="4" t="s">
        <v>28</v>
      </c>
      <c r="J2112" s="4" t="s">
        <v>34</v>
      </c>
      <c r="K2112" s="4" t="s">
        <v>35</v>
      </c>
      <c r="L2112" s="4" t="s">
        <v>22</v>
      </c>
      <c r="M2112" s="4" t="s">
        <v>23</v>
      </c>
      <c r="N2112" s="4">
        <v>648.42999999999995</v>
      </c>
      <c r="O2112" s="4">
        <v>1</v>
      </c>
      <c r="P2112" s="4">
        <v>0</v>
      </c>
      <c r="Q2112" s="4">
        <v>157.09</v>
      </c>
    </row>
    <row r="2113" spans="1:17" s="4" customFormat="1" ht="12" x14ac:dyDescent="0.3">
      <c r="A2113" s="4">
        <v>2112</v>
      </c>
      <c r="B2113" s="4" t="s">
        <v>6356</v>
      </c>
      <c r="C2113" s="5">
        <v>44987</v>
      </c>
      <c r="D2113" s="5">
        <v>44990</v>
      </c>
      <c r="E2113" s="9">
        <f t="shared" si="32"/>
        <v>2023</v>
      </c>
      <c r="F2113" s="4" t="s">
        <v>17</v>
      </c>
      <c r="G2113" s="4" t="s">
        <v>6357</v>
      </c>
      <c r="H2113" s="4" t="s">
        <v>6358</v>
      </c>
      <c r="I2113" s="4" t="s">
        <v>67</v>
      </c>
      <c r="J2113" s="4" t="s">
        <v>145</v>
      </c>
      <c r="K2113" s="4" t="s">
        <v>80</v>
      </c>
      <c r="L2113" s="4" t="s">
        <v>29</v>
      </c>
      <c r="M2113" s="4" t="s">
        <v>48</v>
      </c>
      <c r="N2113" s="4">
        <v>722.29</v>
      </c>
      <c r="O2113" s="4">
        <v>10</v>
      </c>
      <c r="P2113" s="4">
        <v>0</v>
      </c>
      <c r="Q2113" s="4">
        <v>167.93</v>
      </c>
    </row>
    <row r="2114" spans="1:17" s="4" customFormat="1" ht="12" x14ac:dyDescent="0.3">
      <c r="A2114" s="4">
        <v>2113</v>
      </c>
      <c r="B2114" s="4" t="s">
        <v>6359</v>
      </c>
      <c r="C2114" s="5">
        <v>44654</v>
      </c>
      <c r="D2114" s="5">
        <v>44657</v>
      </c>
      <c r="E2114" s="9">
        <f t="shared" ref="E2114:E2177" si="33">YEAR(D2114)</f>
        <v>2022</v>
      </c>
      <c r="F2114" s="4" t="s">
        <v>25</v>
      </c>
      <c r="G2114" s="4" t="s">
        <v>6360</v>
      </c>
      <c r="H2114" s="4" t="s">
        <v>6361</v>
      </c>
      <c r="I2114" s="4" t="s">
        <v>28</v>
      </c>
      <c r="J2114" s="4" t="s">
        <v>111</v>
      </c>
      <c r="K2114" s="4" t="s">
        <v>111</v>
      </c>
      <c r="L2114" s="4" t="s">
        <v>29</v>
      </c>
      <c r="M2114" s="4" t="s">
        <v>30</v>
      </c>
      <c r="N2114" s="4">
        <v>196.1</v>
      </c>
      <c r="O2114" s="4">
        <v>5</v>
      </c>
      <c r="P2114" s="4">
        <v>0.1</v>
      </c>
      <c r="Q2114" s="4">
        <v>34.5</v>
      </c>
    </row>
    <row r="2115" spans="1:17" s="4" customFormat="1" ht="12" x14ac:dyDescent="0.3">
      <c r="A2115" s="4">
        <v>2114</v>
      </c>
      <c r="B2115" s="4" t="s">
        <v>6362</v>
      </c>
      <c r="C2115" s="5">
        <v>44896</v>
      </c>
      <c r="D2115" s="5">
        <v>44903</v>
      </c>
      <c r="E2115" s="9">
        <f t="shared" si="33"/>
        <v>2022</v>
      </c>
      <c r="F2115" s="4" t="s">
        <v>25</v>
      </c>
      <c r="G2115" s="4" t="s">
        <v>6363</v>
      </c>
      <c r="H2115" s="4" t="s">
        <v>6364</v>
      </c>
      <c r="I2115" s="4" t="s">
        <v>67</v>
      </c>
      <c r="J2115" s="4" t="s">
        <v>42</v>
      </c>
      <c r="K2115" s="4" t="s">
        <v>43</v>
      </c>
      <c r="L2115" s="4" t="s">
        <v>29</v>
      </c>
      <c r="M2115" s="4" t="s">
        <v>107</v>
      </c>
      <c r="N2115" s="4">
        <v>453.96</v>
      </c>
      <c r="O2115" s="4">
        <v>9</v>
      </c>
      <c r="P2115" s="4">
        <v>0</v>
      </c>
      <c r="Q2115" s="4">
        <v>4.18</v>
      </c>
    </row>
    <row r="2116" spans="1:17" s="4" customFormat="1" ht="12" x14ac:dyDescent="0.3">
      <c r="A2116" s="4">
        <v>2115</v>
      </c>
      <c r="B2116" s="4" t="s">
        <v>6365</v>
      </c>
      <c r="C2116" s="5">
        <v>45034</v>
      </c>
      <c r="D2116" s="5">
        <v>45037</v>
      </c>
      <c r="E2116" s="9">
        <f t="shared" si="33"/>
        <v>2023</v>
      </c>
      <c r="F2116" s="4" t="s">
        <v>25</v>
      </c>
      <c r="G2116" s="4" t="s">
        <v>6366</v>
      </c>
      <c r="H2116" s="4" t="s">
        <v>6367</v>
      </c>
      <c r="I2116" s="4" t="s">
        <v>67</v>
      </c>
      <c r="J2116" s="4" t="s">
        <v>21</v>
      </c>
      <c r="K2116" s="4" t="s">
        <v>26647</v>
      </c>
      <c r="L2116" s="4" t="s">
        <v>36</v>
      </c>
      <c r="M2116" s="4" t="s">
        <v>71</v>
      </c>
      <c r="N2116" s="4">
        <v>271.86</v>
      </c>
      <c r="O2116" s="4">
        <v>8</v>
      </c>
      <c r="P2116" s="4">
        <v>0</v>
      </c>
      <c r="Q2116" s="4">
        <v>33.229999999999997</v>
      </c>
    </row>
    <row r="2117" spans="1:17" s="4" customFormat="1" ht="12" x14ac:dyDescent="0.3">
      <c r="A2117" s="4">
        <v>2116</v>
      </c>
      <c r="B2117" s="4" t="s">
        <v>6368</v>
      </c>
      <c r="C2117" s="5">
        <v>44611</v>
      </c>
      <c r="D2117" s="5">
        <v>44613</v>
      </c>
      <c r="E2117" s="9">
        <f t="shared" si="33"/>
        <v>2022</v>
      </c>
      <c r="F2117" s="4" t="s">
        <v>17</v>
      </c>
      <c r="G2117" s="4" t="s">
        <v>6369</v>
      </c>
      <c r="H2117" s="4" t="s">
        <v>6370</v>
      </c>
      <c r="I2117" s="4" t="s">
        <v>20</v>
      </c>
      <c r="J2117" s="4" t="s">
        <v>52</v>
      </c>
      <c r="K2117" s="4" t="s">
        <v>53</v>
      </c>
      <c r="L2117" s="4" t="s">
        <v>29</v>
      </c>
      <c r="M2117" s="4" t="s">
        <v>48</v>
      </c>
      <c r="N2117" s="4">
        <v>342.33</v>
      </c>
      <c r="O2117" s="4">
        <v>7</v>
      </c>
      <c r="P2117" s="4">
        <v>0.15</v>
      </c>
      <c r="Q2117" s="4">
        <v>52.86</v>
      </c>
    </row>
    <row r="2118" spans="1:17" s="4" customFormat="1" ht="12" x14ac:dyDescent="0.3">
      <c r="A2118" s="4">
        <v>2117</v>
      </c>
      <c r="B2118" s="4" t="s">
        <v>6371</v>
      </c>
      <c r="C2118" s="5">
        <v>44732</v>
      </c>
      <c r="D2118" s="5">
        <v>44736</v>
      </c>
      <c r="E2118" s="9">
        <f t="shared" si="33"/>
        <v>2022</v>
      </c>
      <c r="F2118" s="4" t="s">
        <v>39</v>
      </c>
      <c r="G2118" s="4" t="s">
        <v>6372</v>
      </c>
      <c r="H2118" s="4" t="s">
        <v>6373</v>
      </c>
      <c r="I2118" s="4" t="s">
        <v>67</v>
      </c>
      <c r="J2118" s="4" t="s">
        <v>62</v>
      </c>
      <c r="K2118" s="4" t="s">
        <v>63</v>
      </c>
      <c r="L2118" s="4" t="s">
        <v>22</v>
      </c>
      <c r="M2118" s="4" t="s">
        <v>75</v>
      </c>
      <c r="N2118" s="4">
        <v>587.57000000000005</v>
      </c>
      <c r="O2118" s="4">
        <v>10</v>
      </c>
      <c r="P2118" s="4">
        <v>0.2</v>
      </c>
      <c r="Q2118" s="4">
        <v>109.33</v>
      </c>
    </row>
    <row r="2119" spans="1:17" s="4" customFormat="1" ht="12" x14ac:dyDescent="0.3">
      <c r="A2119" s="4">
        <v>2118</v>
      </c>
      <c r="B2119" s="4" t="s">
        <v>6374</v>
      </c>
      <c r="C2119" s="5">
        <v>44901</v>
      </c>
      <c r="D2119" s="5">
        <v>44902</v>
      </c>
      <c r="E2119" s="9">
        <f t="shared" si="33"/>
        <v>2022</v>
      </c>
      <c r="F2119" s="4" t="s">
        <v>17</v>
      </c>
      <c r="G2119" s="4" t="s">
        <v>6375</v>
      </c>
      <c r="H2119" s="4" t="s">
        <v>6376</v>
      </c>
      <c r="I2119" s="4" t="s">
        <v>20</v>
      </c>
      <c r="J2119" s="4" t="s">
        <v>62</v>
      </c>
      <c r="K2119" s="4" t="s">
        <v>63</v>
      </c>
      <c r="L2119" s="4" t="s">
        <v>29</v>
      </c>
      <c r="M2119" s="4" t="s">
        <v>48</v>
      </c>
      <c r="N2119" s="4">
        <v>766.98</v>
      </c>
      <c r="O2119" s="4">
        <v>6</v>
      </c>
      <c r="P2119" s="4">
        <v>0.1</v>
      </c>
      <c r="Q2119" s="4">
        <v>-6.88</v>
      </c>
    </row>
    <row r="2120" spans="1:17" s="4" customFormat="1" ht="12" x14ac:dyDescent="0.3">
      <c r="A2120" s="4">
        <v>2119</v>
      </c>
      <c r="B2120" s="4" t="s">
        <v>6377</v>
      </c>
      <c r="C2120" s="5">
        <v>44475</v>
      </c>
      <c r="D2120" s="5">
        <v>44478</v>
      </c>
      <c r="E2120" s="9">
        <f t="shared" si="33"/>
        <v>2021</v>
      </c>
      <c r="F2120" s="4" t="s">
        <v>39</v>
      </c>
      <c r="G2120" s="4" t="s">
        <v>6378</v>
      </c>
      <c r="H2120" s="4" t="s">
        <v>6379</v>
      </c>
      <c r="I2120" s="4" t="s">
        <v>28</v>
      </c>
      <c r="J2120" s="4" t="s">
        <v>52</v>
      </c>
      <c r="K2120" s="4" t="s">
        <v>53</v>
      </c>
      <c r="L2120" s="4" t="s">
        <v>22</v>
      </c>
      <c r="M2120" s="4" t="s">
        <v>75</v>
      </c>
      <c r="N2120" s="4">
        <v>628.86</v>
      </c>
      <c r="O2120" s="4">
        <v>6</v>
      </c>
      <c r="P2120" s="4">
        <v>0.1</v>
      </c>
      <c r="Q2120" s="4">
        <v>141.25</v>
      </c>
    </row>
    <row r="2121" spans="1:17" s="4" customFormat="1" ht="12" x14ac:dyDescent="0.3">
      <c r="A2121" s="4">
        <v>2120</v>
      </c>
      <c r="B2121" s="4" t="s">
        <v>6380</v>
      </c>
      <c r="C2121" s="5">
        <v>44758</v>
      </c>
      <c r="D2121" s="5">
        <v>44763</v>
      </c>
      <c r="E2121" s="9">
        <f t="shared" si="33"/>
        <v>2022</v>
      </c>
      <c r="F2121" s="4" t="s">
        <v>17</v>
      </c>
      <c r="G2121" s="4" t="s">
        <v>6381</v>
      </c>
      <c r="H2121" s="4" t="s">
        <v>6382</v>
      </c>
      <c r="I2121" s="4" t="s">
        <v>28</v>
      </c>
      <c r="J2121" s="4" t="s">
        <v>47</v>
      </c>
      <c r="K2121" s="4" t="s">
        <v>47</v>
      </c>
      <c r="L2121" s="4" t="s">
        <v>22</v>
      </c>
      <c r="M2121" s="4" t="s">
        <v>75</v>
      </c>
      <c r="N2121" s="4">
        <v>1168.56</v>
      </c>
      <c r="O2121" s="4">
        <v>6</v>
      </c>
      <c r="P2121" s="4">
        <v>0.2</v>
      </c>
      <c r="Q2121" s="4">
        <v>93.39</v>
      </c>
    </row>
    <row r="2122" spans="1:17" s="4" customFormat="1" ht="12" x14ac:dyDescent="0.3">
      <c r="A2122" s="4">
        <v>2121</v>
      </c>
      <c r="B2122" s="4" t="s">
        <v>6383</v>
      </c>
      <c r="C2122" s="5">
        <v>44497</v>
      </c>
      <c r="D2122" s="5">
        <v>44500</v>
      </c>
      <c r="E2122" s="9">
        <f t="shared" si="33"/>
        <v>2021</v>
      </c>
      <c r="F2122" s="4" t="s">
        <v>25</v>
      </c>
      <c r="G2122" s="4" t="s">
        <v>6384</v>
      </c>
      <c r="H2122" s="4" t="s">
        <v>6385</v>
      </c>
      <c r="I2122" s="4" t="s">
        <v>67</v>
      </c>
      <c r="J2122" s="4" t="s">
        <v>52</v>
      </c>
      <c r="K2122" s="4" t="s">
        <v>53</v>
      </c>
      <c r="L2122" s="4" t="s">
        <v>36</v>
      </c>
      <c r="M2122" s="4" t="s">
        <v>118</v>
      </c>
      <c r="N2122" s="4">
        <v>847.79</v>
      </c>
      <c r="O2122" s="4">
        <v>6</v>
      </c>
      <c r="P2122" s="4">
        <v>0.2</v>
      </c>
      <c r="Q2122" s="4">
        <v>127.2</v>
      </c>
    </row>
    <row r="2123" spans="1:17" s="4" customFormat="1" ht="12" x14ac:dyDescent="0.3">
      <c r="A2123" s="4">
        <v>2122</v>
      </c>
      <c r="B2123" s="4" t="s">
        <v>6386</v>
      </c>
      <c r="C2123" s="5">
        <v>45648</v>
      </c>
      <c r="D2123" s="5">
        <v>45655</v>
      </c>
      <c r="E2123" s="9">
        <f t="shared" si="33"/>
        <v>2024</v>
      </c>
      <c r="F2123" s="4" t="s">
        <v>25</v>
      </c>
      <c r="G2123" s="4" t="s">
        <v>6387</v>
      </c>
      <c r="H2123" s="4" t="s">
        <v>2821</v>
      </c>
      <c r="I2123" s="4" t="s">
        <v>28</v>
      </c>
      <c r="J2123" s="4" t="s">
        <v>42</v>
      </c>
      <c r="K2123" s="4" t="s">
        <v>43</v>
      </c>
      <c r="L2123" s="4" t="s">
        <v>29</v>
      </c>
      <c r="M2123" s="4" t="s">
        <v>30</v>
      </c>
      <c r="N2123" s="4">
        <v>669.95</v>
      </c>
      <c r="O2123" s="4">
        <v>6</v>
      </c>
      <c r="P2123" s="4">
        <v>0.1</v>
      </c>
      <c r="Q2123" s="4">
        <v>100.26</v>
      </c>
    </row>
    <row r="2124" spans="1:17" s="4" customFormat="1" ht="12" x14ac:dyDescent="0.3">
      <c r="A2124" s="4">
        <v>2123</v>
      </c>
      <c r="B2124" s="4" t="s">
        <v>6388</v>
      </c>
      <c r="C2124" s="5">
        <v>45690</v>
      </c>
      <c r="D2124" s="5">
        <v>45695</v>
      </c>
      <c r="E2124" s="9">
        <f t="shared" si="33"/>
        <v>2025</v>
      </c>
      <c r="F2124" s="4" t="s">
        <v>59</v>
      </c>
      <c r="G2124" s="4" t="s">
        <v>6389</v>
      </c>
      <c r="H2124" s="4" t="s">
        <v>6390</v>
      </c>
      <c r="I2124" s="4" t="s">
        <v>67</v>
      </c>
      <c r="J2124" s="4" t="s">
        <v>111</v>
      </c>
      <c r="K2124" s="4" t="s">
        <v>111</v>
      </c>
      <c r="L2124" s="4" t="s">
        <v>22</v>
      </c>
      <c r="M2124" s="4" t="s">
        <v>23</v>
      </c>
      <c r="N2124" s="4">
        <v>543.9</v>
      </c>
      <c r="O2124" s="4">
        <v>2</v>
      </c>
      <c r="P2124" s="4">
        <v>0.2</v>
      </c>
      <c r="Q2124" s="4">
        <v>99.91</v>
      </c>
    </row>
    <row r="2125" spans="1:17" s="4" customFormat="1" ht="12" x14ac:dyDescent="0.3">
      <c r="A2125" s="4">
        <v>2124</v>
      </c>
      <c r="B2125" s="4" t="s">
        <v>6391</v>
      </c>
      <c r="C2125" s="5">
        <v>45239</v>
      </c>
      <c r="D2125" s="5">
        <v>45245</v>
      </c>
      <c r="E2125" s="9">
        <f t="shared" si="33"/>
        <v>2023</v>
      </c>
      <c r="F2125" s="4" t="s">
        <v>17</v>
      </c>
      <c r="G2125" s="4" t="s">
        <v>6392</v>
      </c>
      <c r="H2125" s="4" t="s">
        <v>6393</v>
      </c>
      <c r="I2125" s="4" t="s">
        <v>67</v>
      </c>
      <c r="J2125" s="4" t="s">
        <v>42</v>
      </c>
      <c r="K2125" s="4" t="s">
        <v>43</v>
      </c>
      <c r="L2125" s="4" t="s">
        <v>22</v>
      </c>
      <c r="M2125" s="4" t="s">
        <v>23</v>
      </c>
      <c r="N2125" s="4">
        <v>194.05</v>
      </c>
      <c r="O2125" s="4">
        <v>6</v>
      </c>
      <c r="P2125" s="4">
        <v>0.15</v>
      </c>
      <c r="Q2125" s="4">
        <v>41.4</v>
      </c>
    </row>
    <row r="2126" spans="1:17" s="4" customFormat="1" ht="12" x14ac:dyDescent="0.3">
      <c r="A2126" s="4">
        <v>2125</v>
      </c>
      <c r="B2126" s="4" t="s">
        <v>6394</v>
      </c>
      <c r="C2126" s="5">
        <v>44654</v>
      </c>
      <c r="D2126" s="5">
        <v>44657</v>
      </c>
      <c r="E2126" s="9">
        <f t="shared" si="33"/>
        <v>2022</v>
      </c>
      <c r="F2126" s="4" t="s">
        <v>59</v>
      </c>
      <c r="G2126" s="4" t="s">
        <v>6395</v>
      </c>
      <c r="H2126" s="4" t="s">
        <v>6396</v>
      </c>
      <c r="I2126" s="4" t="s">
        <v>28</v>
      </c>
      <c r="J2126" s="4" t="s">
        <v>42</v>
      </c>
      <c r="K2126" s="4" t="s">
        <v>43</v>
      </c>
      <c r="L2126" s="4" t="s">
        <v>29</v>
      </c>
      <c r="M2126" s="4" t="s">
        <v>48</v>
      </c>
      <c r="N2126" s="4">
        <v>721.29</v>
      </c>
      <c r="O2126" s="4">
        <v>4</v>
      </c>
      <c r="P2126" s="4">
        <v>0.1</v>
      </c>
      <c r="Q2126" s="4">
        <v>83.72</v>
      </c>
    </row>
    <row r="2127" spans="1:17" s="4" customFormat="1" ht="12" x14ac:dyDescent="0.3">
      <c r="A2127" s="4">
        <v>2126</v>
      </c>
      <c r="B2127" s="4" t="s">
        <v>6397</v>
      </c>
      <c r="C2127" s="5">
        <v>44991</v>
      </c>
      <c r="D2127" s="5">
        <v>44997</v>
      </c>
      <c r="E2127" s="9">
        <f t="shared" si="33"/>
        <v>2023</v>
      </c>
      <c r="F2127" s="4" t="s">
        <v>59</v>
      </c>
      <c r="G2127" s="4" t="s">
        <v>6398</v>
      </c>
      <c r="H2127" s="4" t="s">
        <v>6399</v>
      </c>
      <c r="I2127" s="4" t="s">
        <v>28</v>
      </c>
      <c r="J2127" s="4" t="s">
        <v>34</v>
      </c>
      <c r="K2127" s="4" t="s">
        <v>35</v>
      </c>
      <c r="L2127" s="4" t="s">
        <v>29</v>
      </c>
      <c r="M2127" s="4" t="s">
        <v>48</v>
      </c>
      <c r="N2127" s="4">
        <v>1447.14</v>
      </c>
      <c r="O2127" s="4">
        <v>2</v>
      </c>
      <c r="P2127" s="4">
        <v>0</v>
      </c>
      <c r="Q2127" s="4">
        <v>20.61</v>
      </c>
    </row>
    <row r="2128" spans="1:17" s="4" customFormat="1" ht="12" x14ac:dyDescent="0.3">
      <c r="A2128" s="4">
        <v>2127</v>
      </c>
      <c r="B2128" s="4" t="s">
        <v>6400</v>
      </c>
      <c r="C2128" s="5">
        <v>45214</v>
      </c>
      <c r="D2128" s="5">
        <v>45215</v>
      </c>
      <c r="E2128" s="9">
        <f t="shared" si="33"/>
        <v>2023</v>
      </c>
      <c r="F2128" s="4" t="s">
        <v>17</v>
      </c>
      <c r="G2128" s="4" t="s">
        <v>6401</v>
      </c>
      <c r="H2128" s="4" t="s">
        <v>6402</v>
      </c>
      <c r="I2128" s="4" t="s">
        <v>67</v>
      </c>
      <c r="J2128" s="4" t="s">
        <v>79</v>
      </c>
      <c r="K2128" s="4" t="s">
        <v>80</v>
      </c>
      <c r="L2128" s="4" t="s">
        <v>29</v>
      </c>
      <c r="M2128" s="4" t="s">
        <v>90</v>
      </c>
      <c r="N2128" s="4">
        <v>1386.17</v>
      </c>
      <c r="O2128" s="4">
        <v>10</v>
      </c>
      <c r="P2128" s="4">
        <v>0.2</v>
      </c>
      <c r="Q2128" s="4">
        <v>297.39</v>
      </c>
    </row>
    <row r="2129" spans="1:17" s="4" customFormat="1" ht="12" x14ac:dyDescent="0.3">
      <c r="A2129" s="4">
        <v>2128</v>
      </c>
      <c r="B2129" s="4" t="s">
        <v>6403</v>
      </c>
      <c r="C2129" s="5">
        <v>45830</v>
      </c>
      <c r="D2129" s="5">
        <v>45831</v>
      </c>
      <c r="E2129" s="9">
        <f t="shared" si="33"/>
        <v>2025</v>
      </c>
      <c r="F2129" s="4" t="s">
        <v>17</v>
      </c>
      <c r="G2129" s="4" t="s">
        <v>6404</v>
      </c>
      <c r="H2129" s="4" t="s">
        <v>6405</v>
      </c>
      <c r="I2129" s="4" t="s">
        <v>67</v>
      </c>
      <c r="J2129" s="4" t="s">
        <v>79</v>
      </c>
      <c r="K2129" s="4" t="s">
        <v>80</v>
      </c>
      <c r="L2129" s="4" t="s">
        <v>29</v>
      </c>
      <c r="M2129" s="4" t="s">
        <v>48</v>
      </c>
      <c r="N2129" s="4">
        <v>652.63</v>
      </c>
      <c r="O2129" s="4">
        <v>9</v>
      </c>
      <c r="P2129" s="4">
        <v>0.2</v>
      </c>
      <c r="Q2129" s="4">
        <v>19.489999999999998</v>
      </c>
    </row>
    <row r="2130" spans="1:17" s="4" customFormat="1" ht="12" x14ac:dyDescent="0.3">
      <c r="A2130" s="4">
        <v>2129</v>
      </c>
      <c r="B2130" s="4" t="s">
        <v>6406</v>
      </c>
      <c r="C2130" s="5">
        <v>44936</v>
      </c>
      <c r="D2130" s="5">
        <v>44939</v>
      </c>
      <c r="E2130" s="9">
        <f t="shared" si="33"/>
        <v>2023</v>
      </c>
      <c r="F2130" s="4" t="s">
        <v>25</v>
      </c>
      <c r="G2130" s="4" t="s">
        <v>6407</v>
      </c>
      <c r="H2130" s="4" t="s">
        <v>6408</v>
      </c>
      <c r="I2130" s="4" t="s">
        <v>67</v>
      </c>
      <c r="J2130" s="4" t="s">
        <v>21</v>
      </c>
      <c r="K2130" s="4" t="s">
        <v>26647</v>
      </c>
      <c r="L2130" s="4" t="s">
        <v>29</v>
      </c>
      <c r="M2130" s="4" t="s">
        <v>48</v>
      </c>
      <c r="N2130" s="4">
        <v>1043.04</v>
      </c>
      <c r="O2130" s="4">
        <v>9</v>
      </c>
      <c r="P2130" s="4">
        <v>0.15</v>
      </c>
      <c r="Q2130" s="4">
        <v>130.83000000000001</v>
      </c>
    </row>
    <row r="2131" spans="1:17" s="4" customFormat="1" ht="12" x14ac:dyDescent="0.3">
      <c r="A2131" s="4">
        <v>2130</v>
      </c>
      <c r="B2131" s="4" t="s">
        <v>6409</v>
      </c>
      <c r="C2131" s="5">
        <v>45571</v>
      </c>
      <c r="D2131" s="5">
        <v>45573</v>
      </c>
      <c r="E2131" s="9">
        <f t="shared" si="33"/>
        <v>2024</v>
      </c>
      <c r="F2131" s="4" t="s">
        <v>59</v>
      </c>
      <c r="G2131" s="4" t="s">
        <v>6410</v>
      </c>
      <c r="H2131" s="4" t="s">
        <v>6411</v>
      </c>
      <c r="I2131" s="4" t="s">
        <v>67</v>
      </c>
      <c r="J2131" s="4" t="s">
        <v>62</v>
      </c>
      <c r="K2131" s="4" t="s">
        <v>63</v>
      </c>
      <c r="L2131" s="4" t="s">
        <v>22</v>
      </c>
      <c r="M2131" s="4" t="s">
        <v>75</v>
      </c>
      <c r="N2131" s="4">
        <v>117.9</v>
      </c>
      <c r="O2131" s="4">
        <v>3</v>
      </c>
      <c r="P2131" s="4">
        <v>0</v>
      </c>
      <c r="Q2131" s="4">
        <v>27.96</v>
      </c>
    </row>
    <row r="2132" spans="1:17" s="4" customFormat="1" ht="12" x14ac:dyDescent="0.3">
      <c r="A2132" s="4">
        <v>2131</v>
      </c>
      <c r="B2132" s="4" t="s">
        <v>6412</v>
      </c>
      <c r="C2132" s="5">
        <v>44914</v>
      </c>
      <c r="D2132" s="5">
        <v>44921</v>
      </c>
      <c r="E2132" s="9">
        <f t="shared" si="33"/>
        <v>2022</v>
      </c>
      <c r="F2132" s="4" t="s">
        <v>25</v>
      </c>
      <c r="G2132" s="4" t="s">
        <v>6413</v>
      </c>
      <c r="H2132" s="4" t="s">
        <v>6414</v>
      </c>
      <c r="I2132" s="4" t="s">
        <v>20</v>
      </c>
      <c r="J2132" s="4" t="s">
        <v>34</v>
      </c>
      <c r="K2132" s="4" t="s">
        <v>35</v>
      </c>
      <c r="L2132" s="4" t="s">
        <v>29</v>
      </c>
      <c r="M2132" s="4" t="s">
        <v>48</v>
      </c>
      <c r="N2132" s="4">
        <v>804.17</v>
      </c>
      <c r="O2132" s="4">
        <v>4</v>
      </c>
      <c r="P2132" s="4">
        <v>0.15</v>
      </c>
      <c r="Q2132" s="4">
        <v>42.62</v>
      </c>
    </row>
    <row r="2133" spans="1:17" s="4" customFormat="1" ht="12" x14ac:dyDescent="0.3">
      <c r="A2133" s="4">
        <v>2132</v>
      </c>
      <c r="B2133" s="4" t="s">
        <v>6415</v>
      </c>
      <c r="C2133" s="5">
        <v>45649</v>
      </c>
      <c r="D2133" s="5">
        <v>45656</v>
      </c>
      <c r="E2133" s="9">
        <f t="shared" si="33"/>
        <v>2024</v>
      </c>
      <c r="F2133" s="4" t="s">
        <v>17</v>
      </c>
      <c r="G2133" s="4" t="s">
        <v>6416</v>
      </c>
      <c r="H2133" s="4" t="s">
        <v>6417</v>
      </c>
      <c r="I2133" s="4" t="s">
        <v>67</v>
      </c>
      <c r="J2133" s="4" t="s">
        <v>62</v>
      </c>
      <c r="K2133" s="4" t="s">
        <v>63</v>
      </c>
      <c r="L2133" s="4" t="s">
        <v>29</v>
      </c>
      <c r="M2133" s="4" t="s">
        <v>48</v>
      </c>
      <c r="N2133" s="4">
        <v>417.27</v>
      </c>
      <c r="O2133" s="4">
        <v>3</v>
      </c>
      <c r="P2133" s="4">
        <v>0</v>
      </c>
      <c r="Q2133" s="4">
        <v>84.19</v>
      </c>
    </row>
    <row r="2134" spans="1:17" s="4" customFormat="1" ht="12" x14ac:dyDescent="0.3">
      <c r="A2134" s="4">
        <v>2133</v>
      </c>
      <c r="B2134" s="4" t="s">
        <v>6418</v>
      </c>
      <c r="C2134" s="5">
        <v>45233</v>
      </c>
      <c r="D2134" s="5">
        <v>45239</v>
      </c>
      <c r="E2134" s="9">
        <f t="shared" si="33"/>
        <v>2023</v>
      </c>
      <c r="F2134" s="4" t="s">
        <v>25</v>
      </c>
      <c r="G2134" s="4" t="s">
        <v>6419</v>
      </c>
      <c r="H2134" s="4" t="s">
        <v>6420</v>
      </c>
      <c r="I2134" s="4" t="s">
        <v>20</v>
      </c>
      <c r="J2134" s="4" t="s">
        <v>47</v>
      </c>
      <c r="K2134" s="4" t="s">
        <v>47</v>
      </c>
      <c r="L2134" s="4" t="s">
        <v>36</v>
      </c>
      <c r="M2134" s="4" t="s">
        <v>138</v>
      </c>
      <c r="N2134" s="4">
        <v>244.47</v>
      </c>
      <c r="O2134" s="4">
        <v>3</v>
      </c>
      <c r="P2134" s="4">
        <v>0.2</v>
      </c>
      <c r="Q2134" s="4">
        <v>4.13</v>
      </c>
    </row>
    <row r="2135" spans="1:17" s="4" customFormat="1" ht="12" x14ac:dyDescent="0.3">
      <c r="A2135" s="4">
        <v>2134</v>
      </c>
      <c r="B2135" s="4" t="s">
        <v>6421</v>
      </c>
      <c r="C2135" s="5">
        <v>45750</v>
      </c>
      <c r="D2135" s="5">
        <v>45756</v>
      </c>
      <c r="E2135" s="9">
        <f t="shared" si="33"/>
        <v>2025</v>
      </c>
      <c r="F2135" s="4" t="s">
        <v>39</v>
      </c>
      <c r="G2135" s="4" t="s">
        <v>6422</v>
      </c>
      <c r="H2135" s="4" t="s">
        <v>6423</v>
      </c>
      <c r="I2135" s="4" t="s">
        <v>28</v>
      </c>
      <c r="J2135" s="4" t="s">
        <v>21</v>
      </c>
      <c r="K2135" s="4" t="s">
        <v>26647</v>
      </c>
      <c r="L2135" s="4" t="s">
        <v>22</v>
      </c>
      <c r="M2135" s="4" t="s">
        <v>23</v>
      </c>
      <c r="N2135" s="4">
        <v>1201.95</v>
      </c>
      <c r="O2135" s="4">
        <v>7</v>
      </c>
      <c r="P2135" s="4">
        <v>0.1</v>
      </c>
      <c r="Q2135" s="4">
        <v>245.95</v>
      </c>
    </row>
    <row r="2136" spans="1:17" s="4" customFormat="1" ht="12" x14ac:dyDescent="0.3">
      <c r="A2136" s="4">
        <v>2135</v>
      </c>
      <c r="B2136" s="4" t="s">
        <v>6424</v>
      </c>
      <c r="C2136" s="5">
        <v>44577</v>
      </c>
      <c r="D2136" s="5">
        <v>44583</v>
      </c>
      <c r="E2136" s="9">
        <f t="shared" si="33"/>
        <v>2022</v>
      </c>
      <c r="F2136" s="4" t="s">
        <v>39</v>
      </c>
      <c r="G2136" s="4" t="s">
        <v>6425</v>
      </c>
      <c r="H2136" s="4" t="s">
        <v>6426</v>
      </c>
      <c r="I2136" s="4" t="s">
        <v>20</v>
      </c>
      <c r="J2136" s="4" t="s">
        <v>79</v>
      </c>
      <c r="K2136" s="4" t="s">
        <v>80</v>
      </c>
      <c r="L2136" s="4" t="s">
        <v>22</v>
      </c>
      <c r="M2136" s="4" t="s">
        <v>23</v>
      </c>
      <c r="N2136" s="4">
        <v>695.22</v>
      </c>
      <c r="O2136" s="4">
        <v>5</v>
      </c>
      <c r="P2136" s="4">
        <v>0.2</v>
      </c>
      <c r="Q2136" s="4">
        <v>141.24</v>
      </c>
    </row>
    <row r="2137" spans="1:17" s="4" customFormat="1" ht="12" x14ac:dyDescent="0.3">
      <c r="A2137" s="4">
        <v>2136</v>
      </c>
      <c r="B2137" s="4" t="s">
        <v>6427</v>
      </c>
      <c r="C2137" s="5">
        <v>45547</v>
      </c>
      <c r="D2137" s="5">
        <v>45552</v>
      </c>
      <c r="E2137" s="9">
        <f t="shared" si="33"/>
        <v>2024</v>
      </c>
      <c r="F2137" s="4" t="s">
        <v>17</v>
      </c>
      <c r="G2137" s="4" t="s">
        <v>6428</v>
      </c>
      <c r="H2137" s="4" t="s">
        <v>6429</v>
      </c>
      <c r="I2137" s="4" t="s">
        <v>20</v>
      </c>
      <c r="J2137" s="4" t="s">
        <v>34</v>
      </c>
      <c r="K2137" s="4" t="s">
        <v>35</v>
      </c>
      <c r="L2137" s="4" t="s">
        <v>29</v>
      </c>
      <c r="M2137" s="4" t="s">
        <v>48</v>
      </c>
      <c r="N2137" s="4">
        <v>1140.4000000000001</v>
      </c>
      <c r="O2137" s="4">
        <v>1</v>
      </c>
      <c r="P2137" s="4">
        <v>0.2</v>
      </c>
      <c r="Q2137" s="4">
        <v>210.33</v>
      </c>
    </row>
    <row r="2138" spans="1:17" s="4" customFormat="1" ht="12" x14ac:dyDescent="0.3">
      <c r="A2138" s="4">
        <v>2137</v>
      </c>
      <c r="B2138" s="4" t="s">
        <v>6430</v>
      </c>
      <c r="C2138" s="5">
        <v>44770</v>
      </c>
      <c r="D2138" s="5">
        <v>44773</v>
      </c>
      <c r="E2138" s="9">
        <f t="shared" si="33"/>
        <v>2022</v>
      </c>
      <c r="F2138" s="4" t="s">
        <v>25</v>
      </c>
      <c r="G2138" s="4" t="s">
        <v>6431</v>
      </c>
      <c r="H2138" s="4" t="s">
        <v>6432</v>
      </c>
      <c r="I2138" s="4" t="s">
        <v>67</v>
      </c>
      <c r="J2138" s="4" t="s">
        <v>34</v>
      </c>
      <c r="K2138" s="4" t="s">
        <v>35</v>
      </c>
      <c r="L2138" s="4" t="s">
        <v>29</v>
      </c>
      <c r="M2138" s="4" t="s">
        <v>30</v>
      </c>
      <c r="N2138" s="4">
        <v>399.81</v>
      </c>
      <c r="O2138" s="4">
        <v>7</v>
      </c>
      <c r="P2138" s="4">
        <v>0.15</v>
      </c>
      <c r="Q2138" s="4">
        <v>9.4499999999999993</v>
      </c>
    </row>
    <row r="2139" spans="1:17" s="4" customFormat="1" ht="12" x14ac:dyDescent="0.3">
      <c r="A2139" s="4">
        <v>2138</v>
      </c>
      <c r="B2139" s="4" t="s">
        <v>6433</v>
      </c>
      <c r="C2139" s="5">
        <v>45626</v>
      </c>
      <c r="D2139" s="5">
        <v>45632</v>
      </c>
      <c r="E2139" s="9">
        <f t="shared" si="33"/>
        <v>2024</v>
      </c>
      <c r="F2139" s="4" t="s">
        <v>25</v>
      </c>
      <c r="G2139" s="4" t="s">
        <v>6434</v>
      </c>
      <c r="H2139" s="4" t="s">
        <v>6435</v>
      </c>
      <c r="I2139" s="4" t="s">
        <v>28</v>
      </c>
      <c r="J2139" s="4" t="s">
        <v>52</v>
      </c>
      <c r="K2139" s="4" t="s">
        <v>53</v>
      </c>
      <c r="L2139" s="4" t="s">
        <v>29</v>
      </c>
      <c r="M2139" s="4" t="s">
        <v>90</v>
      </c>
      <c r="N2139" s="4">
        <v>1163.49</v>
      </c>
      <c r="O2139" s="4">
        <v>9</v>
      </c>
      <c r="P2139" s="4">
        <v>0</v>
      </c>
      <c r="Q2139" s="4">
        <v>0.08</v>
      </c>
    </row>
    <row r="2140" spans="1:17" s="4" customFormat="1" ht="12" x14ac:dyDescent="0.3">
      <c r="A2140" s="4">
        <v>2139</v>
      </c>
      <c r="B2140" s="4" t="s">
        <v>6436</v>
      </c>
      <c r="C2140" s="5">
        <v>45140</v>
      </c>
      <c r="D2140" s="5">
        <v>45141</v>
      </c>
      <c r="E2140" s="9">
        <f t="shared" si="33"/>
        <v>2023</v>
      </c>
      <c r="F2140" s="4" t="s">
        <v>39</v>
      </c>
      <c r="G2140" s="4" t="s">
        <v>6437</v>
      </c>
      <c r="H2140" s="4" t="s">
        <v>6438</v>
      </c>
      <c r="I2140" s="4" t="s">
        <v>28</v>
      </c>
      <c r="J2140" s="4" t="s">
        <v>145</v>
      </c>
      <c r="K2140" s="4" t="s">
        <v>80</v>
      </c>
      <c r="L2140" s="4" t="s">
        <v>22</v>
      </c>
      <c r="M2140" s="4" t="s">
        <v>23</v>
      </c>
      <c r="N2140" s="4">
        <v>1127.31</v>
      </c>
      <c r="O2140" s="4">
        <v>9</v>
      </c>
      <c r="P2140" s="4">
        <v>0</v>
      </c>
      <c r="Q2140" s="4">
        <v>207.19</v>
      </c>
    </row>
    <row r="2141" spans="1:17" s="4" customFormat="1" ht="12" x14ac:dyDescent="0.3">
      <c r="A2141" s="4">
        <v>2140</v>
      </c>
      <c r="B2141" s="4" t="s">
        <v>6439</v>
      </c>
      <c r="C2141" s="5">
        <v>44629</v>
      </c>
      <c r="D2141" s="5">
        <v>44635</v>
      </c>
      <c r="E2141" s="9">
        <f t="shared" si="33"/>
        <v>2022</v>
      </c>
      <c r="F2141" s="4" t="s">
        <v>39</v>
      </c>
      <c r="G2141" s="4" t="s">
        <v>6440</v>
      </c>
      <c r="H2141" s="4" t="s">
        <v>6441</v>
      </c>
      <c r="I2141" s="4" t="s">
        <v>28</v>
      </c>
      <c r="J2141" s="4" t="s">
        <v>47</v>
      </c>
      <c r="K2141" s="4" t="s">
        <v>47</v>
      </c>
      <c r="L2141" s="4" t="s">
        <v>22</v>
      </c>
      <c r="M2141" s="4" t="s">
        <v>134</v>
      </c>
      <c r="N2141" s="4">
        <v>112.8</v>
      </c>
      <c r="O2141" s="4">
        <v>8</v>
      </c>
      <c r="P2141" s="4">
        <v>0.2</v>
      </c>
      <c r="Q2141" s="4">
        <v>13.59</v>
      </c>
    </row>
    <row r="2142" spans="1:17" s="4" customFormat="1" ht="12" x14ac:dyDescent="0.3">
      <c r="A2142" s="4">
        <v>2141</v>
      </c>
      <c r="B2142" s="4" t="s">
        <v>6442</v>
      </c>
      <c r="C2142" s="5">
        <v>45217</v>
      </c>
      <c r="D2142" s="5">
        <v>45223</v>
      </c>
      <c r="E2142" s="9">
        <f t="shared" si="33"/>
        <v>2023</v>
      </c>
      <c r="F2142" s="4" t="s">
        <v>17</v>
      </c>
      <c r="G2142" s="4" t="s">
        <v>6443</v>
      </c>
      <c r="H2142" s="4" t="s">
        <v>6444</v>
      </c>
      <c r="I2142" s="4" t="s">
        <v>20</v>
      </c>
      <c r="J2142" s="4" t="s">
        <v>47</v>
      </c>
      <c r="K2142" s="4" t="s">
        <v>47</v>
      </c>
      <c r="L2142" s="4" t="s">
        <v>22</v>
      </c>
      <c r="M2142" s="4" t="s">
        <v>23</v>
      </c>
      <c r="N2142" s="4">
        <v>1131.6600000000001</v>
      </c>
      <c r="O2142" s="4">
        <v>8</v>
      </c>
      <c r="P2142" s="4">
        <v>0.15</v>
      </c>
      <c r="Q2142" s="4">
        <v>201.94</v>
      </c>
    </row>
    <row r="2143" spans="1:17" s="4" customFormat="1" ht="12" x14ac:dyDescent="0.3">
      <c r="A2143" s="4">
        <v>2142</v>
      </c>
      <c r="B2143" s="4" t="s">
        <v>6445</v>
      </c>
      <c r="C2143" s="5">
        <v>45189</v>
      </c>
      <c r="D2143" s="5">
        <v>45195</v>
      </c>
      <c r="E2143" s="9">
        <f t="shared" si="33"/>
        <v>2023</v>
      </c>
      <c r="F2143" s="4" t="s">
        <v>17</v>
      </c>
      <c r="G2143" s="4" t="s">
        <v>6446</v>
      </c>
      <c r="H2143" s="4" t="s">
        <v>6447</v>
      </c>
      <c r="I2143" s="4" t="s">
        <v>67</v>
      </c>
      <c r="J2143" s="4" t="s">
        <v>47</v>
      </c>
      <c r="K2143" s="4" t="s">
        <v>47</v>
      </c>
      <c r="L2143" s="4" t="s">
        <v>36</v>
      </c>
      <c r="M2143" s="4" t="s">
        <v>37</v>
      </c>
      <c r="N2143" s="4">
        <v>262.92</v>
      </c>
      <c r="O2143" s="4">
        <v>7</v>
      </c>
      <c r="P2143" s="4">
        <v>0</v>
      </c>
      <c r="Q2143" s="4">
        <v>19.18</v>
      </c>
    </row>
    <row r="2144" spans="1:17" s="4" customFormat="1" ht="12" x14ac:dyDescent="0.3">
      <c r="A2144" s="4">
        <v>2143</v>
      </c>
      <c r="B2144" s="4" t="s">
        <v>6448</v>
      </c>
      <c r="C2144" s="5">
        <v>44395</v>
      </c>
      <c r="D2144" s="5">
        <v>44398</v>
      </c>
      <c r="E2144" s="9">
        <f t="shared" si="33"/>
        <v>2021</v>
      </c>
      <c r="F2144" s="4" t="s">
        <v>39</v>
      </c>
      <c r="G2144" s="4" t="s">
        <v>6449</v>
      </c>
      <c r="H2144" s="4" t="s">
        <v>6450</v>
      </c>
      <c r="I2144" s="4" t="s">
        <v>67</v>
      </c>
      <c r="J2144" s="4" t="s">
        <v>79</v>
      </c>
      <c r="K2144" s="4" t="s">
        <v>80</v>
      </c>
      <c r="L2144" s="4" t="s">
        <v>22</v>
      </c>
      <c r="M2144" s="4" t="s">
        <v>54</v>
      </c>
      <c r="N2144" s="4">
        <v>1129.57</v>
      </c>
      <c r="O2144" s="4">
        <v>4</v>
      </c>
      <c r="P2144" s="4">
        <v>0.2</v>
      </c>
      <c r="Q2144" s="4">
        <v>54.03</v>
      </c>
    </row>
    <row r="2145" spans="1:17" s="4" customFormat="1" ht="12" x14ac:dyDescent="0.3">
      <c r="A2145" s="4">
        <v>2144</v>
      </c>
      <c r="B2145" s="4" t="s">
        <v>6451</v>
      </c>
      <c r="C2145" s="5">
        <v>45157</v>
      </c>
      <c r="D2145" s="5">
        <v>45159</v>
      </c>
      <c r="E2145" s="9">
        <f t="shared" si="33"/>
        <v>2023</v>
      </c>
      <c r="F2145" s="4" t="s">
        <v>25</v>
      </c>
      <c r="G2145" s="4" t="s">
        <v>6452</v>
      </c>
      <c r="H2145" s="4" t="s">
        <v>6453</v>
      </c>
      <c r="I2145" s="4" t="s">
        <v>20</v>
      </c>
      <c r="J2145" s="4" t="s">
        <v>47</v>
      </c>
      <c r="K2145" s="4" t="s">
        <v>47</v>
      </c>
      <c r="L2145" s="4" t="s">
        <v>36</v>
      </c>
      <c r="M2145" s="4" t="s">
        <v>138</v>
      </c>
      <c r="N2145" s="4">
        <v>286.56</v>
      </c>
      <c r="O2145" s="4">
        <v>10</v>
      </c>
      <c r="P2145" s="4">
        <v>0.15</v>
      </c>
      <c r="Q2145" s="4">
        <v>47.04</v>
      </c>
    </row>
    <row r="2146" spans="1:17" s="4" customFormat="1" ht="12" x14ac:dyDescent="0.3">
      <c r="A2146" s="4">
        <v>2145</v>
      </c>
      <c r="B2146" s="4" t="s">
        <v>6454</v>
      </c>
      <c r="C2146" s="5">
        <v>45033</v>
      </c>
      <c r="D2146" s="5">
        <v>45034</v>
      </c>
      <c r="E2146" s="9">
        <f t="shared" si="33"/>
        <v>2023</v>
      </c>
      <c r="F2146" s="4" t="s">
        <v>25</v>
      </c>
      <c r="G2146" s="4" t="s">
        <v>6455</v>
      </c>
      <c r="H2146" s="4" t="s">
        <v>6456</v>
      </c>
      <c r="I2146" s="4" t="s">
        <v>28</v>
      </c>
      <c r="J2146" s="4" t="s">
        <v>47</v>
      </c>
      <c r="K2146" s="4" t="s">
        <v>47</v>
      </c>
      <c r="L2146" s="4" t="s">
        <v>29</v>
      </c>
      <c r="M2146" s="4" t="s">
        <v>30</v>
      </c>
      <c r="N2146" s="4">
        <v>197.09</v>
      </c>
      <c r="O2146" s="4">
        <v>7</v>
      </c>
      <c r="P2146" s="4">
        <v>0</v>
      </c>
      <c r="Q2146" s="4">
        <v>36.92</v>
      </c>
    </row>
    <row r="2147" spans="1:17" s="4" customFormat="1" ht="12" x14ac:dyDescent="0.3">
      <c r="A2147" s="4">
        <v>2146</v>
      </c>
      <c r="B2147" s="4" t="s">
        <v>6457</v>
      </c>
      <c r="C2147" s="5">
        <v>44451</v>
      </c>
      <c r="D2147" s="5">
        <v>44456</v>
      </c>
      <c r="E2147" s="9">
        <f t="shared" si="33"/>
        <v>2021</v>
      </c>
      <c r="F2147" s="4" t="s">
        <v>25</v>
      </c>
      <c r="G2147" s="4" t="s">
        <v>6458</v>
      </c>
      <c r="H2147" s="4" t="s">
        <v>6459</v>
      </c>
      <c r="I2147" s="4" t="s">
        <v>28</v>
      </c>
      <c r="J2147" s="4" t="s">
        <v>34</v>
      </c>
      <c r="K2147" s="4" t="s">
        <v>35</v>
      </c>
      <c r="L2147" s="4" t="s">
        <v>29</v>
      </c>
      <c r="M2147" s="4" t="s">
        <v>48</v>
      </c>
      <c r="N2147" s="4">
        <v>811.79</v>
      </c>
      <c r="O2147" s="4">
        <v>2</v>
      </c>
      <c r="P2147" s="4">
        <v>0.15</v>
      </c>
      <c r="Q2147" s="4">
        <v>107.34</v>
      </c>
    </row>
    <row r="2148" spans="1:17" s="4" customFormat="1" ht="12" x14ac:dyDescent="0.3">
      <c r="A2148" s="4">
        <v>2147</v>
      </c>
      <c r="B2148" s="4" t="s">
        <v>6460</v>
      </c>
      <c r="C2148" s="5">
        <v>45497</v>
      </c>
      <c r="D2148" s="5">
        <v>45501</v>
      </c>
      <c r="E2148" s="9">
        <f t="shared" si="33"/>
        <v>2024</v>
      </c>
      <c r="F2148" s="4" t="s">
        <v>39</v>
      </c>
      <c r="G2148" s="4" t="s">
        <v>6461</v>
      </c>
      <c r="H2148" s="4" t="s">
        <v>6462</v>
      </c>
      <c r="I2148" s="4" t="s">
        <v>28</v>
      </c>
      <c r="J2148" s="4" t="s">
        <v>111</v>
      </c>
      <c r="K2148" s="4" t="s">
        <v>111</v>
      </c>
      <c r="L2148" s="4" t="s">
        <v>36</v>
      </c>
      <c r="M2148" s="4" t="s">
        <v>138</v>
      </c>
      <c r="N2148" s="4">
        <v>1301.3699999999999</v>
      </c>
      <c r="O2148" s="4">
        <v>3</v>
      </c>
      <c r="P2148" s="4">
        <v>0.2</v>
      </c>
      <c r="Q2148" s="4">
        <v>239.45</v>
      </c>
    </row>
    <row r="2149" spans="1:17" s="4" customFormat="1" ht="12" x14ac:dyDescent="0.3">
      <c r="A2149" s="4">
        <v>2148</v>
      </c>
      <c r="B2149" s="4" t="s">
        <v>6463</v>
      </c>
      <c r="C2149" s="5">
        <v>45168</v>
      </c>
      <c r="D2149" s="5">
        <v>45173</v>
      </c>
      <c r="E2149" s="9">
        <f t="shared" si="33"/>
        <v>2023</v>
      </c>
      <c r="F2149" s="4" t="s">
        <v>25</v>
      </c>
      <c r="G2149" s="4" t="s">
        <v>6464</v>
      </c>
      <c r="H2149" s="4" t="s">
        <v>6465</v>
      </c>
      <c r="I2149" s="4" t="s">
        <v>67</v>
      </c>
      <c r="J2149" s="4" t="s">
        <v>21</v>
      </c>
      <c r="K2149" s="4" t="s">
        <v>26647</v>
      </c>
      <c r="L2149" s="4" t="s">
        <v>22</v>
      </c>
      <c r="M2149" s="4" t="s">
        <v>134</v>
      </c>
      <c r="N2149" s="4">
        <v>322.3</v>
      </c>
      <c r="O2149" s="4">
        <v>8</v>
      </c>
      <c r="P2149" s="4">
        <v>0.2</v>
      </c>
      <c r="Q2149" s="4">
        <v>12.33</v>
      </c>
    </row>
    <row r="2150" spans="1:17" s="4" customFormat="1" ht="12" x14ac:dyDescent="0.3">
      <c r="A2150" s="4">
        <v>2149</v>
      </c>
      <c r="B2150" s="4" t="s">
        <v>6466</v>
      </c>
      <c r="C2150" s="5">
        <v>44682</v>
      </c>
      <c r="D2150" s="5">
        <v>44686</v>
      </c>
      <c r="E2150" s="9">
        <f t="shared" si="33"/>
        <v>2022</v>
      </c>
      <c r="F2150" s="4" t="s">
        <v>39</v>
      </c>
      <c r="G2150" s="4" t="s">
        <v>6467</v>
      </c>
      <c r="H2150" s="4" t="s">
        <v>6468</v>
      </c>
      <c r="I2150" s="4" t="s">
        <v>20</v>
      </c>
      <c r="J2150" s="4" t="s">
        <v>42</v>
      </c>
      <c r="K2150" s="4" t="s">
        <v>43</v>
      </c>
      <c r="L2150" s="4" t="s">
        <v>22</v>
      </c>
      <c r="M2150" s="4" t="s">
        <v>75</v>
      </c>
      <c r="N2150" s="4">
        <v>1282.6400000000001</v>
      </c>
      <c r="O2150" s="4">
        <v>2</v>
      </c>
      <c r="P2150" s="4">
        <v>0.2</v>
      </c>
      <c r="Q2150" s="4">
        <v>275.05</v>
      </c>
    </row>
    <row r="2151" spans="1:17" s="4" customFormat="1" ht="12" x14ac:dyDescent="0.3">
      <c r="A2151" s="4">
        <v>2150</v>
      </c>
      <c r="B2151" s="4" t="s">
        <v>6469</v>
      </c>
      <c r="C2151" s="5">
        <v>45712</v>
      </c>
      <c r="D2151" s="5">
        <v>45716</v>
      </c>
      <c r="E2151" s="9">
        <f t="shared" si="33"/>
        <v>2025</v>
      </c>
      <c r="F2151" s="4" t="s">
        <v>59</v>
      </c>
      <c r="G2151" s="4" t="s">
        <v>6470</v>
      </c>
      <c r="H2151" s="4" t="s">
        <v>6471</v>
      </c>
      <c r="I2151" s="4" t="s">
        <v>28</v>
      </c>
      <c r="J2151" s="4" t="s">
        <v>111</v>
      </c>
      <c r="K2151" s="4" t="s">
        <v>111</v>
      </c>
      <c r="L2151" s="4" t="s">
        <v>22</v>
      </c>
      <c r="M2151" s="4" t="s">
        <v>54</v>
      </c>
      <c r="N2151" s="4">
        <v>274</v>
      </c>
      <c r="O2151" s="4">
        <v>5</v>
      </c>
      <c r="P2151" s="4">
        <v>0.2</v>
      </c>
      <c r="Q2151" s="4">
        <v>42.74</v>
      </c>
    </row>
    <row r="2152" spans="1:17" s="4" customFormat="1" ht="12" x14ac:dyDescent="0.3">
      <c r="A2152" s="4">
        <v>2151</v>
      </c>
      <c r="B2152" s="4" t="s">
        <v>6472</v>
      </c>
      <c r="C2152" s="5">
        <v>45497</v>
      </c>
      <c r="D2152" s="5">
        <v>45501</v>
      </c>
      <c r="E2152" s="9">
        <f t="shared" si="33"/>
        <v>2024</v>
      </c>
      <c r="F2152" s="4" t="s">
        <v>39</v>
      </c>
      <c r="G2152" s="4" t="s">
        <v>6473</v>
      </c>
      <c r="H2152" s="4" t="s">
        <v>6474</v>
      </c>
      <c r="I2152" s="4" t="s">
        <v>67</v>
      </c>
      <c r="J2152" s="4" t="s">
        <v>34</v>
      </c>
      <c r="K2152" s="4" t="s">
        <v>35</v>
      </c>
      <c r="L2152" s="4" t="s">
        <v>22</v>
      </c>
      <c r="M2152" s="4" t="s">
        <v>23</v>
      </c>
      <c r="N2152" s="4">
        <v>1158.29</v>
      </c>
      <c r="O2152" s="4">
        <v>2</v>
      </c>
      <c r="P2152" s="4">
        <v>0.1</v>
      </c>
      <c r="Q2152" s="4">
        <v>102.98</v>
      </c>
    </row>
    <row r="2153" spans="1:17" s="4" customFormat="1" ht="12" x14ac:dyDescent="0.3">
      <c r="A2153" s="4">
        <v>2152</v>
      </c>
      <c r="B2153" s="4" t="s">
        <v>6475</v>
      </c>
      <c r="C2153" s="5">
        <v>45258</v>
      </c>
      <c r="D2153" s="5">
        <v>45261</v>
      </c>
      <c r="E2153" s="9">
        <f t="shared" si="33"/>
        <v>2023</v>
      </c>
      <c r="F2153" s="4" t="s">
        <v>17</v>
      </c>
      <c r="G2153" s="4" t="s">
        <v>6476</v>
      </c>
      <c r="H2153" s="4" t="s">
        <v>6477</v>
      </c>
      <c r="I2153" s="4" t="s">
        <v>67</v>
      </c>
      <c r="J2153" s="4" t="s">
        <v>42</v>
      </c>
      <c r="K2153" s="4" t="s">
        <v>43</v>
      </c>
      <c r="L2153" s="4" t="s">
        <v>36</v>
      </c>
      <c r="M2153" s="4" t="s">
        <v>138</v>
      </c>
      <c r="N2153" s="4">
        <v>1312.17</v>
      </c>
      <c r="O2153" s="4">
        <v>10</v>
      </c>
      <c r="P2153" s="4">
        <v>0.15</v>
      </c>
      <c r="Q2153" s="4">
        <v>125.98</v>
      </c>
    </row>
    <row r="2154" spans="1:17" s="4" customFormat="1" ht="12" x14ac:dyDescent="0.3">
      <c r="A2154" s="4">
        <v>2153</v>
      </c>
      <c r="B2154" s="4" t="s">
        <v>6478</v>
      </c>
      <c r="C2154" s="5">
        <v>44881</v>
      </c>
      <c r="D2154" s="5">
        <v>44888</v>
      </c>
      <c r="E2154" s="9">
        <f t="shared" si="33"/>
        <v>2022</v>
      </c>
      <c r="F2154" s="4" t="s">
        <v>59</v>
      </c>
      <c r="G2154" s="4" t="s">
        <v>6479</v>
      </c>
      <c r="H2154" s="4" t="s">
        <v>6480</v>
      </c>
      <c r="I2154" s="4" t="s">
        <v>28</v>
      </c>
      <c r="J2154" s="4" t="s">
        <v>52</v>
      </c>
      <c r="K2154" s="4" t="s">
        <v>53</v>
      </c>
      <c r="L2154" s="4" t="s">
        <v>22</v>
      </c>
      <c r="M2154" s="4" t="s">
        <v>134</v>
      </c>
      <c r="N2154" s="4">
        <v>1269.56</v>
      </c>
      <c r="O2154" s="4">
        <v>6</v>
      </c>
      <c r="P2154" s="4">
        <v>0</v>
      </c>
      <c r="Q2154" s="4">
        <v>178.26</v>
      </c>
    </row>
    <row r="2155" spans="1:17" s="4" customFormat="1" ht="12" x14ac:dyDescent="0.3">
      <c r="A2155" s="4">
        <v>2154</v>
      </c>
      <c r="B2155" s="4" t="s">
        <v>6481</v>
      </c>
      <c r="C2155" s="5">
        <v>44700</v>
      </c>
      <c r="D2155" s="5">
        <v>44701</v>
      </c>
      <c r="E2155" s="9">
        <f t="shared" si="33"/>
        <v>2022</v>
      </c>
      <c r="F2155" s="4" t="s">
        <v>17</v>
      </c>
      <c r="G2155" s="4" t="s">
        <v>6482</v>
      </c>
      <c r="H2155" s="4" t="s">
        <v>6483</v>
      </c>
      <c r="I2155" s="4" t="s">
        <v>67</v>
      </c>
      <c r="J2155" s="4" t="s">
        <v>79</v>
      </c>
      <c r="K2155" s="4" t="s">
        <v>80</v>
      </c>
      <c r="L2155" s="4" t="s">
        <v>36</v>
      </c>
      <c r="M2155" s="4" t="s">
        <v>71</v>
      </c>
      <c r="N2155" s="4">
        <v>1256.71</v>
      </c>
      <c r="O2155" s="4">
        <v>8</v>
      </c>
      <c r="P2155" s="4">
        <v>0</v>
      </c>
      <c r="Q2155" s="4">
        <v>158.88999999999999</v>
      </c>
    </row>
    <row r="2156" spans="1:17" s="4" customFormat="1" ht="12" x14ac:dyDescent="0.3">
      <c r="A2156" s="4">
        <v>2155</v>
      </c>
      <c r="B2156" s="4" t="s">
        <v>6484</v>
      </c>
      <c r="C2156" s="5">
        <v>45130</v>
      </c>
      <c r="D2156" s="5">
        <v>45132</v>
      </c>
      <c r="E2156" s="9">
        <f t="shared" si="33"/>
        <v>2023</v>
      </c>
      <c r="F2156" s="4" t="s">
        <v>59</v>
      </c>
      <c r="G2156" s="4" t="s">
        <v>6485</v>
      </c>
      <c r="H2156" s="4" t="s">
        <v>6486</v>
      </c>
      <c r="I2156" s="4" t="s">
        <v>20</v>
      </c>
      <c r="J2156" s="4" t="s">
        <v>106</v>
      </c>
      <c r="K2156" s="4" t="s">
        <v>106</v>
      </c>
      <c r="L2156" s="4" t="s">
        <v>22</v>
      </c>
      <c r="M2156" s="4" t="s">
        <v>75</v>
      </c>
      <c r="N2156" s="4">
        <v>1112.71</v>
      </c>
      <c r="O2156" s="4">
        <v>6</v>
      </c>
      <c r="P2156" s="4">
        <v>0.15</v>
      </c>
      <c r="Q2156" s="4">
        <v>214.28</v>
      </c>
    </row>
    <row r="2157" spans="1:17" s="4" customFormat="1" ht="12" x14ac:dyDescent="0.3">
      <c r="A2157" s="4">
        <v>2156</v>
      </c>
      <c r="B2157" s="4" t="s">
        <v>6487</v>
      </c>
      <c r="C2157" s="5">
        <v>44763</v>
      </c>
      <c r="D2157" s="5">
        <v>44768</v>
      </c>
      <c r="E2157" s="9">
        <f t="shared" si="33"/>
        <v>2022</v>
      </c>
      <c r="F2157" s="4" t="s">
        <v>39</v>
      </c>
      <c r="G2157" s="4" t="s">
        <v>6488</v>
      </c>
      <c r="H2157" s="4" t="s">
        <v>6489</v>
      </c>
      <c r="I2157" s="4" t="s">
        <v>20</v>
      </c>
      <c r="J2157" s="4" t="s">
        <v>47</v>
      </c>
      <c r="K2157" s="4" t="s">
        <v>47</v>
      </c>
      <c r="L2157" s="4" t="s">
        <v>29</v>
      </c>
      <c r="M2157" s="4" t="s">
        <v>107</v>
      </c>
      <c r="N2157" s="4">
        <v>600.08000000000004</v>
      </c>
      <c r="O2157" s="4">
        <v>9</v>
      </c>
      <c r="P2157" s="4">
        <v>0.2</v>
      </c>
      <c r="Q2157" s="4">
        <v>85.67</v>
      </c>
    </row>
    <row r="2158" spans="1:17" s="4" customFormat="1" ht="12" x14ac:dyDescent="0.3">
      <c r="A2158" s="4">
        <v>2157</v>
      </c>
      <c r="B2158" s="4" t="s">
        <v>6490</v>
      </c>
      <c r="C2158" s="5">
        <v>44949</v>
      </c>
      <c r="D2158" s="5">
        <v>44955</v>
      </c>
      <c r="E2158" s="9">
        <f t="shared" si="33"/>
        <v>2023</v>
      </c>
      <c r="F2158" s="4" t="s">
        <v>25</v>
      </c>
      <c r="G2158" s="4" t="s">
        <v>6491</v>
      </c>
      <c r="H2158" s="4" t="s">
        <v>6492</v>
      </c>
      <c r="I2158" s="4" t="s">
        <v>28</v>
      </c>
      <c r="J2158" s="4" t="s">
        <v>79</v>
      </c>
      <c r="K2158" s="4" t="s">
        <v>80</v>
      </c>
      <c r="L2158" s="4" t="s">
        <v>29</v>
      </c>
      <c r="M2158" s="4" t="s">
        <v>30</v>
      </c>
      <c r="N2158" s="4">
        <v>1241.01</v>
      </c>
      <c r="O2158" s="4">
        <v>4</v>
      </c>
      <c r="P2158" s="4">
        <v>0.15</v>
      </c>
      <c r="Q2158" s="4">
        <v>131.82</v>
      </c>
    </row>
    <row r="2159" spans="1:17" s="4" customFormat="1" ht="12" x14ac:dyDescent="0.3">
      <c r="A2159" s="4">
        <v>2158</v>
      </c>
      <c r="B2159" s="4" t="s">
        <v>6493</v>
      </c>
      <c r="C2159" s="5">
        <v>45414</v>
      </c>
      <c r="D2159" s="5">
        <v>45421</v>
      </c>
      <c r="E2159" s="9">
        <f t="shared" si="33"/>
        <v>2024</v>
      </c>
      <c r="F2159" s="4" t="s">
        <v>59</v>
      </c>
      <c r="G2159" s="4" t="s">
        <v>6494</v>
      </c>
      <c r="H2159" s="4" t="s">
        <v>6495</v>
      </c>
      <c r="I2159" s="4" t="s">
        <v>20</v>
      </c>
      <c r="J2159" s="4" t="s">
        <v>111</v>
      </c>
      <c r="K2159" s="4" t="s">
        <v>111</v>
      </c>
      <c r="L2159" s="4" t="s">
        <v>36</v>
      </c>
      <c r="M2159" s="4" t="s">
        <v>118</v>
      </c>
      <c r="N2159" s="4">
        <v>453.33</v>
      </c>
      <c r="O2159" s="4">
        <v>7</v>
      </c>
      <c r="P2159" s="4">
        <v>0.1</v>
      </c>
      <c r="Q2159" s="4">
        <v>53.94</v>
      </c>
    </row>
    <row r="2160" spans="1:17" s="4" customFormat="1" ht="12" x14ac:dyDescent="0.3">
      <c r="A2160" s="4">
        <v>2159</v>
      </c>
      <c r="B2160" s="4" t="s">
        <v>6496</v>
      </c>
      <c r="C2160" s="5">
        <v>45768</v>
      </c>
      <c r="D2160" s="5">
        <v>45773</v>
      </c>
      <c r="E2160" s="9">
        <f t="shared" si="33"/>
        <v>2025</v>
      </c>
      <c r="F2160" s="4" t="s">
        <v>17</v>
      </c>
      <c r="G2160" s="4" t="s">
        <v>6497</v>
      </c>
      <c r="H2160" s="4" t="s">
        <v>6498</v>
      </c>
      <c r="I2160" s="4" t="s">
        <v>20</v>
      </c>
      <c r="J2160" s="4" t="s">
        <v>145</v>
      </c>
      <c r="K2160" s="4" t="s">
        <v>80</v>
      </c>
      <c r="L2160" s="4" t="s">
        <v>22</v>
      </c>
      <c r="M2160" s="4" t="s">
        <v>75</v>
      </c>
      <c r="N2160" s="4">
        <v>481.15</v>
      </c>
      <c r="O2160" s="4">
        <v>2</v>
      </c>
      <c r="P2160" s="4">
        <v>0</v>
      </c>
      <c r="Q2160" s="4">
        <v>131.47</v>
      </c>
    </row>
    <row r="2161" spans="1:17" s="4" customFormat="1" ht="12" x14ac:dyDescent="0.3">
      <c r="A2161" s="4">
        <v>2160</v>
      </c>
      <c r="B2161" s="4" t="s">
        <v>6499</v>
      </c>
      <c r="C2161" s="5">
        <v>44575</v>
      </c>
      <c r="D2161" s="5">
        <v>44578</v>
      </c>
      <c r="E2161" s="9">
        <f t="shared" si="33"/>
        <v>2022</v>
      </c>
      <c r="F2161" s="4" t="s">
        <v>25</v>
      </c>
      <c r="G2161" s="4" t="s">
        <v>6500</v>
      </c>
      <c r="H2161" s="4" t="s">
        <v>6501</v>
      </c>
      <c r="I2161" s="4" t="s">
        <v>28</v>
      </c>
      <c r="J2161" s="4" t="s">
        <v>47</v>
      </c>
      <c r="K2161" s="4" t="s">
        <v>47</v>
      </c>
      <c r="L2161" s="4" t="s">
        <v>36</v>
      </c>
      <c r="M2161" s="4" t="s">
        <v>71</v>
      </c>
      <c r="N2161" s="4">
        <v>941.34</v>
      </c>
      <c r="O2161" s="4">
        <v>2</v>
      </c>
      <c r="P2161" s="4">
        <v>0.1</v>
      </c>
      <c r="Q2161" s="4">
        <v>124.27</v>
      </c>
    </row>
    <row r="2162" spans="1:17" s="4" customFormat="1" ht="12" x14ac:dyDescent="0.3">
      <c r="A2162" s="4">
        <v>2161</v>
      </c>
      <c r="B2162" s="4" t="s">
        <v>6502</v>
      </c>
      <c r="C2162" s="5">
        <v>45201</v>
      </c>
      <c r="D2162" s="5">
        <v>45203</v>
      </c>
      <c r="E2162" s="9">
        <f t="shared" si="33"/>
        <v>2023</v>
      </c>
      <c r="F2162" s="4" t="s">
        <v>25</v>
      </c>
      <c r="G2162" s="4" t="s">
        <v>6503</v>
      </c>
      <c r="H2162" s="4" t="s">
        <v>6504</v>
      </c>
      <c r="I2162" s="4" t="s">
        <v>67</v>
      </c>
      <c r="J2162" s="4" t="s">
        <v>145</v>
      </c>
      <c r="K2162" s="4" t="s">
        <v>80</v>
      </c>
      <c r="L2162" s="4" t="s">
        <v>22</v>
      </c>
      <c r="M2162" s="4" t="s">
        <v>23</v>
      </c>
      <c r="N2162" s="4">
        <v>165.61</v>
      </c>
      <c r="O2162" s="4">
        <v>2</v>
      </c>
      <c r="P2162" s="4">
        <v>0</v>
      </c>
      <c r="Q2162" s="4">
        <v>44.27</v>
      </c>
    </row>
    <row r="2163" spans="1:17" s="4" customFormat="1" ht="12" x14ac:dyDescent="0.3">
      <c r="A2163" s="4">
        <v>2162</v>
      </c>
      <c r="B2163" s="4" t="s">
        <v>6505</v>
      </c>
      <c r="C2163" s="5">
        <v>44595</v>
      </c>
      <c r="D2163" s="5">
        <v>44599</v>
      </c>
      <c r="E2163" s="9">
        <f t="shared" si="33"/>
        <v>2022</v>
      </c>
      <c r="F2163" s="4" t="s">
        <v>25</v>
      </c>
      <c r="G2163" s="4" t="s">
        <v>6506</v>
      </c>
      <c r="H2163" s="4" t="s">
        <v>6507</v>
      </c>
      <c r="I2163" s="4" t="s">
        <v>20</v>
      </c>
      <c r="J2163" s="4" t="s">
        <v>47</v>
      </c>
      <c r="K2163" s="4" t="s">
        <v>47</v>
      </c>
      <c r="L2163" s="4" t="s">
        <v>29</v>
      </c>
      <c r="M2163" s="4" t="s">
        <v>48</v>
      </c>
      <c r="N2163" s="4">
        <v>94.97</v>
      </c>
      <c r="O2163" s="4">
        <v>6</v>
      </c>
      <c r="P2163" s="4">
        <v>0</v>
      </c>
      <c r="Q2163" s="4">
        <v>2.0299999999999998</v>
      </c>
    </row>
    <row r="2164" spans="1:17" s="4" customFormat="1" ht="12" x14ac:dyDescent="0.3">
      <c r="A2164" s="4">
        <v>2163</v>
      </c>
      <c r="B2164" s="4" t="s">
        <v>6508</v>
      </c>
      <c r="C2164" s="5">
        <v>44914</v>
      </c>
      <c r="D2164" s="5">
        <v>44921</v>
      </c>
      <c r="E2164" s="9">
        <f t="shared" si="33"/>
        <v>2022</v>
      </c>
      <c r="F2164" s="4" t="s">
        <v>17</v>
      </c>
      <c r="G2164" s="4" t="s">
        <v>6509</v>
      </c>
      <c r="H2164" s="4" t="s">
        <v>6510</v>
      </c>
      <c r="I2164" s="4" t="s">
        <v>20</v>
      </c>
      <c r="J2164" s="4" t="s">
        <v>79</v>
      </c>
      <c r="K2164" s="4" t="s">
        <v>80</v>
      </c>
      <c r="L2164" s="4" t="s">
        <v>29</v>
      </c>
      <c r="M2164" s="4" t="s">
        <v>90</v>
      </c>
      <c r="N2164" s="4">
        <v>1075.21</v>
      </c>
      <c r="O2164" s="4">
        <v>1</v>
      </c>
      <c r="P2164" s="4">
        <v>0</v>
      </c>
      <c r="Q2164" s="4">
        <v>175</v>
      </c>
    </row>
    <row r="2165" spans="1:17" s="4" customFormat="1" ht="12" x14ac:dyDescent="0.3">
      <c r="A2165" s="4">
        <v>2164</v>
      </c>
      <c r="B2165" s="4" t="s">
        <v>6511</v>
      </c>
      <c r="C2165" s="5">
        <v>45187</v>
      </c>
      <c r="D2165" s="5">
        <v>45194</v>
      </c>
      <c r="E2165" s="9">
        <f t="shared" si="33"/>
        <v>2023</v>
      </c>
      <c r="F2165" s="4" t="s">
        <v>25</v>
      </c>
      <c r="G2165" s="4" t="s">
        <v>6512</v>
      </c>
      <c r="H2165" s="4" t="s">
        <v>6513</v>
      </c>
      <c r="I2165" s="4" t="s">
        <v>28</v>
      </c>
      <c r="J2165" s="4" t="s">
        <v>34</v>
      </c>
      <c r="K2165" s="4" t="s">
        <v>35</v>
      </c>
      <c r="L2165" s="4" t="s">
        <v>22</v>
      </c>
      <c r="M2165" s="4" t="s">
        <v>23</v>
      </c>
      <c r="N2165" s="4">
        <v>1063.43</v>
      </c>
      <c r="O2165" s="4">
        <v>6</v>
      </c>
      <c r="P2165" s="4">
        <v>0.15</v>
      </c>
      <c r="Q2165" s="4">
        <v>192.15</v>
      </c>
    </row>
    <row r="2166" spans="1:17" s="4" customFormat="1" ht="12" x14ac:dyDescent="0.3">
      <c r="A2166" s="4">
        <v>2165</v>
      </c>
      <c r="B2166" s="4" t="s">
        <v>6514</v>
      </c>
      <c r="C2166" s="5">
        <v>45159</v>
      </c>
      <c r="D2166" s="5">
        <v>45160</v>
      </c>
      <c r="E2166" s="9">
        <f t="shared" si="33"/>
        <v>2023</v>
      </c>
      <c r="F2166" s="4" t="s">
        <v>39</v>
      </c>
      <c r="G2166" s="4" t="s">
        <v>6515</v>
      </c>
      <c r="H2166" s="4" t="s">
        <v>6516</v>
      </c>
      <c r="I2166" s="4" t="s">
        <v>20</v>
      </c>
      <c r="J2166" s="4" t="s">
        <v>111</v>
      </c>
      <c r="K2166" s="4" t="s">
        <v>111</v>
      </c>
      <c r="L2166" s="4" t="s">
        <v>36</v>
      </c>
      <c r="M2166" s="4" t="s">
        <v>37</v>
      </c>
      <c r="N2166" s="4">
        <v>1454.31</v>
      </c>
      <c r="O2166" s="4">
        <v>5</v>
      </c>
      <c r="P2166" s="4">
        <v>0.15</v>
      </c>
      <c r="Q2166" s="4">
        <v>208.51</v>
      </c>
    </row>
    <row r="2167" spans="1:17" s="4" customFormat="1" ht="12" x14ac:dyDescent="0.3">
      <c r="A2167" s="4">
        <v>2166</v>
      </c>
      <c r="B2167" s="4" t="s">
        <v>6517</v>
      </c>
      <c r="C2167" s="5">
        <v>45750</v>
      </c>
      <c r="D2167" s="5">
        <v>45754</v>
      </c>
      <c r="E2167" s="9">
        <f t="shared" si="33"/>
        <v>2025</v>
      </c>
      <c r="F2167" s="4" t="s">
        <v>17</v>
      </c>
      <c r="G2167" s="4" t="s">
        <v>6518</v>
      </c>
      <c r="H2167" s="4" t="s">
        <v>6519</v>
      </c>
      <c r="I2167" s="4" t="s">
        <v>20</v>
      </c>
      <c r="J2167" s="4" t="s">
        <v>47</v>
      </c>
      <c r="K2167" s="4" t="s">
        <v>47</v>
      </c>
      <c r="L2167" s="4" t="s">
        <v>29</v>
      </c>
      <c r="M2167" s="4" t="s">
        <v>48</v>
      </c>
      <c r="N2167" s="4">
        <v>1496.54</v>
      </c>
      <c r="O2167" s="4">
        <v>3</v>
      </c>
      <c r="P2167" s="4">
        <v>0.2</v>
      </c>
      <c r="Q2167" s="4">
        <v>89.9</v>
      </c>
    </row>
    <row r="2168" spans="1:17" s="4" customFormat="1" ht="12" x14ac:dyDescent="0.3">
      <c r="A2168" s="4">
        <v>2167</v>
      </c>
      <c r="B2168" s="4" t="s">
        <v>6520</v>
      </c>
      <c r="C2168" s="5">
        <v>45249</v>
      </c>
      <c r="D2168" s="5">
        <v>45252</v>
      </c>
      <c r="E2168" s="9">
        <f t="shared" si="33"/>
        <v>2023</v>
      </c>
      <c r="F2168" s="4" t="s">
        <v>59</v>
      </c>
      <c r="G2168" s="4" t="s">
        <v>6521</v>
      </c>
      <c r="H2168" s="4" t="s">
        <v>6522</v>
      </c>
      <c r="I2168" s="4" t="s">
        <v>28</v>
      </c>
      <c r="J2168" s="4" t="s">
        <v>21</v>
      </c>
      <c r="K2168" s="4" t="s">
        <v>26647</v>
      </c>
      <c r="L2168" s="4" t="s">
        <v>22</v>
      </c>
      <c r="M2168" s="4" t="s">
        <v>23</v>
      </c>
      <c r="N2168" s="4">
        <v>944</v>
      </c>
      <c r="O2168" s="4">
        <v>9</v>
      </c>
      <c r="P2168" s="4">
        <v>0.1</v>
      </c>
      <c r="Q2168" s="4">
        <v>-7.88</v>
      </c>
    </row>
    <row r="2169" spans="1:17" s="4" customFormat="1" ht="12" x14ac:dyDescent="0.3">
      <c r="A2169" s="4">
        <v>2168</v>
      </c>
      <c r="B2169" s="4" t="s">
        <v>6523</v>
      </c>
      <c r="C2169" s="5">
        <v>44986</v>
      </c>
      <c r="D2169" s="5">
        <v>44990</v>
      </c>
      <c r="E2169" s="9">
        <f t="shared" si="33"/>
        <v>2023</v>
      </c>
      <c r="F2169" s="4" t="s">
        <v>59</v>
      </c>
      <c r="G2169" s="4" t="s">
        <v>6524</v>
      </c>
      <c r="H2169" s="4" t="s">
        <v>6525</v>
      </c>
      <c r="I2169" s="4" t="s">
        <v>67</v>
      </c>
      <c r="J2169" s="4" t="s">
        <v>34</v>
      </c>
      <c r="K2169" s="4" t="s">
        <v>35</v>
      </c>
      <c r="L2169" s="4" t="s">
        <v>22</v>
      </c>
      <c r="M2169" s="4" t="s">
        <v>75</v>
      </c>
      <c r="N2169" s="4">
        <v>65.739999999999995</v>
      </c>
      <c r="O2169" s="4">
        <v>4</v>
      </c>
      <c r="P2169" s="4">
        <v>0.2</v>
      </c>
      <c r="Q2169" s="4">
        <v>5.22</v>
      </c>
    </row>
    <row r="2170" spans="1:17" s="4" customFormat="1" ht="12" x14ac:dyDescent="0.3">
      <c r="A2170" s="4">
        <v>2169</v>
      </c>
      <c r="B2170" s="4" t="s">
        <v>6526</v>
      </c>
      <c r="C2170" s="5">
        <v>45156</v>
      </c>
      <c r="D2170" s="5">
        <v>45163</v>
      </c>
      <c r="E2170" s="9">
        <f t="shared" si="33"/>
        <v>2023</v>
      </c>
      <c r="F2170" s="4" t="s">
        <v>25</v>
      </c>
      <c r="G2170" s="4" t="s">
        <v>6527</v>
      </c>
      <c r="H2170" s="4" t="s">
        <v>6528</v>
      </c>
      <c r="I2170" s="4" t="s">
        <v>67</v>
      </c>
      <c r="J2170" s="4" t="s">
        <v>47</v>
      </c>
      <c r="K2170" s="4" t="s">
        <v>47</v>
      </c>
      <c r="L2170" s="4" t="s">
        <v>36</v>
      </c>
      <c r="M2170" s="4" t="s">
        <v>37</v>
      </c>
      <c r="N2170" s="4">
        <v>203.66</v>
      </c>
      <c r="O2170" s="4">
        <v>1</v>
      </c>
      <c r="P2170" s="4">
        <v>0.1</v>
      </c>
      <c r="Q2170" s="4">
        <v>47.93</v>
      </c>
    </row>
    <row r="2171" spans="1:17" s="4" customFormat="1" ht="12" x14ac:dyDescent="0.3">
      <c r="A2171" s="4">
        <v>2170</v>
      </c>
      <c r="B2171" s="4" t="s">
        <v>6529</v>
      </c>
      <c r="C2171" s="5">
        <v>44857</v>
      </c>
      <c r="D2171" s="5">
        <v>44864</v>
      </c>
      <c r="E2171" s="9">
        <f t="shared" si="33"/>
        <v>2022</v>
      </c>
      <c r="F2171" s="4" t="s">
        <v>39</v>
      </c>
      <c r="G2171" s="4" t="s">
        <v>6530</v>
      </c>
      <c r="H2171" s="4" t="s">
        <v>6531</v>
      </c>
      <c r="I2171" s="4" t="s">
        <v>20</v>
      </c>
      <c r="J2171" s="4" t="s">
        <v>145</v>
      </c>
      <c r="K2171" s="4" t="s">
        <v>80</v>
      </c>
      <c r="L2171" s="4" t="s">
        <v>36</v>
      </c>
      <c r="M2171" s="4" t="s">
        <v>118</v>
      </c>
      <c r="N2171" s="4">
        <v>322.7</v>
      </c>
      <c r="O2171" s="4">
        <v>8</v>
      </c>
      <c r="P2171" s="4">
        <v>0.1</v>
      </c>
      <c r="Q2171" s="4">
        <v>25.2</v>
      </c>
    </row>
    <row r="2172" spans="1:17" s="4" customFormat="1" ht="12" x14ac:dyDescent="0.3">
      <c r="A2172" s="4">
        <v>2171</v>
      </c>
      <c r="B2172" s="4" t="s">
        <v>6532</v>
      </c>
      <c r="C2172" s="5">
        <v>44467</v>
      </c>
      <c r="D2172" s="5">
        <v>44470</v>
      </c>
      <c r="E2172" s="9">
        <f t="shared" si="33"/>
        <v>2021</v>
      </c>
      <c r="F2172" s="4" t="s">
        <v>17</v>
      </c>
      <c r="G2172" s="4" t="s">
        <v>6533</v>
      </c>
      <c r="H2172" s="4" t="s">
        <v>6534</v>
      </c>
      <c r="I2172" s="4" t="s">
        <v>20</v>
      </c>
      <c r="J2172" s="4" t="s">
        <v>145</v>
      </c>
      <c r="K2172" s="4" t="s">
        <v>80</v>
      </c>
      <c r="L2172" s="4" t="s">
        <v>36</v>
      </c>
      <c r="M2172" s="4" t="s">
        <v>138</v>
      </c>
      <c r="N2172" s="4">
        <v>1007.23</v>
      </c>
      <c r="O2172" s="4">
        <v>7</v>
      </c>
      <c r="P2172" s="4">
        <v>0</v>
      </c>
      <c r="Q2172" s="4">
        <v>143.18</v>
      </c>
    </row>
    <row r="2173" spans="1:17" s="4" customFormat="1" ht="12" x14ac:dyDescent="0.3">
      <c r="A2173" s="4">
        <v>2172</v>
      </c>
      <c r="B2173" s="4" t="s">
        <v>6535</v>
      </c>
      <c r="C2173" s="5">
        <v>45663</v>
      </c>
      <c r="D2173" s="5">
        <v>45667</v>
      </c>
      <c r="E2173" s="9">
        <f t="shared" si="33"/>
        <v>2025</v>
      </c>
      <c r="F2173" s="4" t="s">
        <v>39</v>
      </c>
      <c r="G2173" s="4" t="s">
        <v>6536</v>
      </c>
      <c r="H2173" s="4" t="s">
        <v>6537</v>
      </c>
      <c r="I2173" s="4" t="s">
        <v>67</v>
      </c>
      <c r="J2173" s="4" t="s">
        <v>52</v>
      </c>
      <c r="K2173" s="4" t="s">
        <v>53</v>
      </c>
      <c r="L2173" s="4" t="s">
        <v>22</v>
      </c>
      <c r="M2173" s="4" t="s">
        <v>23</v>
      </c>
      <c r="N2173" s="4">
        <v>357.44</v>
      </c>
      <c r="O2173" s="4">
        <v>8</v>
      </c>
      <c r="P2173" s="4">
        <v>0.15</v>
      </c>
      <c r="Q2173" s="4">
        <v>37.61</v>
      </c>
    </row>
    <row r="2174" spans="1:17" s="4" customFormat="1" ht="12" x14ac:dyDescent="0.3">
      <c r="A2174" s="4">
        <v>2173</v>
      </c>
      <c r="B2174" s="4" t="s">
        <v>6538</v>
      </c>
      <c r="C2174" s="5">
        <v>45790</v>
      </c>
      <c r="D2174" s="5">
        <v>45794</v>
      </c>
      <c r="E2174" s="9">
        <f t="shared" si="33"/>
        <v>2025</v>
      </c>
      <c r="F2174" s="4" t="s">
        <v>39</v>
      </c>
      <c r="G2174" s="4" t="s">
        <v>6539</v>
      </c>
      <c r="H2174" s="4" t="s">
        <v>6540</v>
      </c>
      <c r="I2174" s="4" t="s">
        <v>20</v>
      </c>
      <c r="J2174" s="4" t="s">
        <v>21</v>
      </c>
      <c r="K2174" s="4" t="s">
        <v>26647</v>
      </c>
      <c r="L2174" s="4" t="s">
        <v>36</v>
      </c>
      <c r="M2174" s="4" t="s">
        <v>138</v>
      </c>
      <c r="N2174" s="4">
        <v>1484.15</v>
      </c>
      <c r="O2174" s="4">
        <v>1</v>
      </c>
      <c r="P2174" s="4">
        <v>0.15</v>
      </c>
      <c r="Q2174" s="4">
        <v>-15.21</v>
      </c>
    </row>
    <row r="2175" spans="1:17" s="4" customFormat="1" ht="12" x14ac:dyDescent="0.3">
      <c r="A2175" s="4">
        <v>2174</v>
      </c>
      <c r="B2175" s="4" t="s">
        <v>6541</v>
      </c>
      <c r="C2175" s="5">
        <v>45115</v>
      </c>
      <c r="D2175" s="5">
        <v>45121</v>
      </c>
      <c r="E2175" s="9">
        <f t="shared" si="33"/>
        <v>2023</v>
      </c>
      <c r="F2175" s="4" t="s">
        <v>39</v>
      </c>
      <c r="G2175" s="4" t="s">
        <v>6542</v>
      </c>
      <c r="H2175" s="4" t="s">
        <v>6543</v>
      </c>
      <c r="I2175" s="4" t="s">
        <v>20</v>
      </c>
      <c r="J2175" s="4" t="s">
        <v>62</v>
      </c>
      <c r="K2175" s="4" t="s">
        <v>63</v>
      </c>
      <c r="L2175" s="4" t="s">
        <v>29</v>
      </c>
      <c r="M2175" s="4" t="s">
        <v>90</v>
      </c>
      <c r="N2175" s="4">
        <v>522.57000000000005</v>
      </c>
      <c r="O2175" s="4">
        <v>3</v>
      </c>
      <c r="P2175" s="4">
        <v>0.1</v>
      </c>
      <c r="Q2175" s="4">
        <v>106.77</v>
      </c>
    </row>
    <row r="2176" spans="1:17" s="4" customFormat="1" ht="12" x14ac:dyDescent="0.3">
      <c r="A2176" s="4">
        <v>2175</v>
      </c>
      <c r="B2176" s="4" t="s">
        <v>6544</v>
      </c>
      <c r="C2176" s="5">
        <v>45488</v>
      </c>
      <c r="D2176" s="5">
        <v>45495</v>
      </c>
      <c r="E2176" s="9">
        <f t="shared" si="33"/>
        <v>2024</v>
      </c>
      <c r="F2176" s="4" t="s">
        <v>25</v>
      </c>
      <c r="G2176" s="4" t="s">
        <v>6545</v>
      </c>
      <c r="H2176" s="4" t="s">
        <v>6546</v>
      </c>
      <c r="I2176" s="4" t="s">
        <v>67</v>
      </c>
      <c r="J2176" s="4" t="s">
        <v>111</v>
      </c>
      <c r="K2176" s="4" t="s">
        <v>111</v>
      </c>
      <c r="L2176" s="4" t="s">
        <v>36</v>
      </c>
      <c r="M2176" s="4" t="s">
        <v>37</v>
      </c>
      <c r="N2176" s="4">
        <v>729.29</v>
      </c>
      <c r="O2176" s="4">
        <v>1</v>
      </c>
      <c r="P2176" s="4">
        <v>0.15</v>
      </c>
      <c r="Q2176" s="4">
        <v>92.5</v>
      </c>
    </row>
    <row r="2177" spans="1:17" s="4" customFormat="1" ht="12" x14ac:dyDescent="0.3">
      <c r="A2177" s="4">
        <v>2176</v>
      </c>
      <c r="B2177" s="4" t="s">
        <v>6547</v>
      </c>
      <c r="C2177" s="5">
        <v>44482</v>
      </c>
      <c r="D2177" s="5">
        <v>44489</v>
      </c>
      <c r="E2177" s="9">
        <f t="shared" si="33"/>
        <v>2021</v>
      </c>
      <c r="F2177" s="4" t="s">
        <v>17</v>
      </c>
      <c r="G2177" s="4" t="s">
        <v>6548</v>
      </c>
      <c r="H2177" s="4" t="s">
        <v>6549</v>
      </c>
      <c r="I2177" s="4" t="s">
        <v>20</v>
      </c>
      <c r="J2177" s="4" t="s">
        <v>62</v>
      </c>
      <c r="K2177" s="4" t="s">
        <v>63</v>
      </c>
      <c r="L2177" s="4" t="s">
        <v>22</v>
      </c>
      <c r="M2177" s="4" t="s">
        <v>75</v>
      </c>
      <c r="N2177" s="4">
        <v>1392.8</v>
      </c>
      <c r="O2177" s="4">
        <v>7</v>
      </c>
      <c r="P2177" s="4">
        <v>0.1</v>
      </c>
      <c r="Q2177" s="4">
        <v>323.54000000000002</v>
      </c>
    </row>
    <row r="2178" spans="1:17" s="4" customFormat="1" ht="12" x14ac:dyDescent="0.3">
      <c r="A2178" s="4">
        <v>2177</v>
      </c>
      <c r="B2178" s="4" t="s">
        <v>6550</v>
      </c>
      <c r="C2178" s="5">
        <v>44615</v>
      </c>
      <c r="D2178" s="5">
        <v>44619</v>
      </c>
      <c r="E2178" s="9">
        <f t="shared" ref="E2178:E2241" si="34">YEAR(D2178)</f>
        <v>2022</v>
      </c>
      <c r="F2178" s="4" t="s">
        <v>17</v>
      </c>
      <c r="G2178" s="4" t="s">
        <v>6551</v>
      </c>
      <c r="H2178" s="4" t="s">
        <v>6552</v>
      </c>
      <c r="I2178" s="4" t="s">
        <v>28</v>
      </c>
      <c r="J2178" s="4" t="s">
        <v>21</v>
      </c>
      <c r="K2178" s="4" t="s">
        <v>26647</v>
      </c>
      <c r="L2178" s="4" t="s">
        <v>29</v>
      </c>
      <c r="M2178" s="4" t="s">
        <v>90</v>
      </c>
      <c r="N2178" s="4">
        <v>1084.06</v>
      </c>
      <c r="O2178" s="4">
        <v>5</v>
      </c>
      <c r="P2178" s="4">
        <v>0</v>
      </c>
      <c r="Q2178" s="4">
        <v>103.76</v>
      </c>
    </row>
    <row r="2179" spans="1:17" s="4" customFormat="1" ht="12" x14ac:dyDescent="0.3">
      <c r="A2179" s="4">
        <v>2178</v>
      </c>
      <c r="B2179" s="4" t="s">
        <v>6553</v>
      </c>
      <c r="C2179" s="5">
        <v>44439</v>
      </c>
      <c r="D2179" s="5">
        <v>44444</v>
      </c>
      <c r="E2179" s="9">
        <f t="shared" si="34"/>
        <v>2021</v>
      </c>
      <c r="F2179" s="4" t="s">
        <v>17</v>
      </c>
      <c r="G2179" s="4" t="s">
        <v>6554</v>
      </c>
      <c r="H2179" s="4" t="s">
        <v>6555</v>
      </c>
      <c r="I2179" s="4" t="s">
        <v>20</v>
      </c>
      <c r="J2179" s="4" t="s">
        <v>34</v>
      </c>
      <c r="K2179" s="4" t="s">
        <v>35</v>
      </c>
      <c r="L2179" s="4" t="s">
        <v>29</v>
      </c>
      <c r="M2179" s="4" t="s">
        <v>48</v>
      </c>
      <c r="N2179" s="4">
        <v>966.86</v>
      </c>
      <c r="O2179" s="4">
        <v>6</v>
      </c>
      <c r="P2179" s="4">
        <v>0.15</v>
      </c>
      <c r="Q2179" s="4">
        <v>143.87</v>
      </c>
    </row>
    <row r="2180" spans="1:17" s="4" customFormat="1" ht="12" x14ac:dyDescent="0.3">
      <c r="A2180" s="4">
        <v>2179</v>
      </c>
      <c r="B2180" s="4" t="s">
        <v>6556</v>
      </c>
      <c r="C2180" s="5">
        <v>45742</v>
      </c>
      <c r="D2180" s="5">
        <v>45747</v>
      </c>
      <c r="E2180" s="9">
        <f t="shared" si="34"/>
        <v>2025</v>
      </c>
      <c r="F2180" s="4" t="s">
        <v>59</v>
      </c>
      <c r="G2180" s="4" t="s">
        <v>6557</v>
      </c>
      <c r="H2180" s="4" t="s">
        <v>6558</v>
      </c>
      <c r="I2180" s="4" t="s">
        <v>20</v>
      </c>
      <c r="J2180" s="4" t="s">
        <v>21</v>
      </c>
      <c r="K2180" s="4" t="s">
        <v>26647</v>
      </c>
      <c r="L2180" s="4" t="s">
        <v>29</v>
      </c>
      <c r="M2180" s="4" t="s">
        <v>48</v>
      </c>
      <c r="N2180" s="4">
        <v>113.84</v>
      </c>
      <c r="O2180" s="4">
        <v>1</v>
      </c>
      <c r="P2180" s="4">
        <v>0.1</v>
      </c>
      <c r="Q2180" s="4">
        <v>13.17</v>
      </c>
    </row>
    <row r="2181" spans="1:17" s="4" customFormat="1" ht="12" x14ac:dyDescent="0.3">
      <c r="A2181" s="4">
        <v>2180</v>
      </c>
      <c r="B2181" s="4" t="s">
        <v>6559</v>
      </c>
      <c r="C2181" s="5">
        <v>44593</v>
      </c>
      <c r="D2181" s="5">
        <v>44597</v>
      </c>
      <c r="E2181" s="9">
        <f t="shared" si="34"/>
        <v>2022</v>
      </c>
      <c r="F2181" s="4" t="s">
        <v>17</v>
      </c>
      <c r="G2181" s="4" t="s">
        <v>6560</v>
      </c>
      <c r="H2181" s="4" t="s">
        <v>6561</v>
      </c>
      <c r="I2181" s="4" t="s">
        <v>20</v>
      </c>
      <c r="J2181" s="4" t="s">
        <v>47</v>
      </c>
      <c r="K2181" s="4" t="s">
        <v>47</v>
      </c>
      <c r="L2181" s="4" t="s">
        <v>36</v>
      </c>
      <c r="M2181" s="4" t="s">
        <v>138</v>
      </c>
      <c r="N2181" s="4">
        <v>607.21</v>
      </c>
      <c r="O2181" s="4">
        <v>1</v>
      </c>
      <c r="P2181" s="4">
        <v>0.15</v>
      </c>
      <c r="Q2181" s="4">
        <v>104.12</v>
      </c>
    </row>
    <row r="2182" spans="1:17" s="4" customFormat="1" ht="12" x14ac:dyDescent="0.3">
      <c r="A2182" s="4">
        <v>2181</v>
      </c>
      <c r="B2182" s="4" t="s">
        <v>6562</v>
      </c>
      <c r="C2182" s="5">
        <v>44715</v>
      </c>
      <c r="D2182" s="5">
        <v>44717</v>
      </c>
      <c r="E2182" s="9">
        <f t="shared" si="34"/>
        <v>2022</v>
      </c>
      <c r="F2182" s="4" t="s">
        <v>17</v>
      </c>
      <c r="G2182" s="4" t="s">
        <v>6563</v>
      </c>
      <c r="H2182" s="4" t="s">
        <v>6564</v>
      </c>
      <c r="I2182" s="4" t="s">
        <v>67</v>
      </c>
      <c r="J2182" s="4" t="s">
        <v>145</v>
      </c>
      <c r="K2182" s="4" t="s">
        <v>80</v>
      </c>
      <c r="L2182" s="4" t="s">
        <v>36</v>
      </c>
      <c r="M2182" s="4" t="s">
        <v>118</v>
      </c>
      <c r="N2182" s="4">
        <v>94.23</v>
      </c>
      <c r="O2182" s="4">
        <v>7</v>
      </c>
      <c r="P2182" s="4">
        <v>0</v>
      </c>
      <c r="Q2182" s="4">
        <v>27.24</v>
      </c>
    </row>
    <row r="2183" spans="1:17" s="4" customFormat="1" ht="12" x14ac:dyDescent="0.3">
      <c r="A2183" s="4">
        <v>2182</v>
      </c>
      <c r="B2183" s="4" t="s">
        <v>6565</v>
      </c>
      <c r="C2183" s="5">
        <v>44567</v>
      </c>
      <c r="D2183" s="5">
        <v>44571</v>
      </c>
      <c r="E2183" s="9">
        <f t="shared" si="34"/>
        <v>2022</v>
      </c>
      <c r="F2183" s="4" t="s">
        <v>39</v>
      </c>
      <c r="G2183" s="4" t="s">
        <v>6566</v>
      </c>
      <c r="H2183" s="4" t="s">
        <v>6567</v>
      </c>
      <c r="I2183" s="4" t="s">
        <v>67</v>
      </c>
      <c r="J2183" s="4" t="s">
        <v>62</v>
      </c>
      <c r="K2183" s="4" t="s">
        <v>63</v>
      </c>
      <c r="L2183" s="4" t="s">
        <v>36</v>
      </c>
      <c r="M2183" s="4" t="s">
        <v>37</v>
      </c>
      <c r="N2183" s="4">
        <v>1298.07</v>
      </c>
      <c r="O2183" s="4">
        <v>3</v>
      </c>
      <c r="P2183" s="4">
        <v>0.2</v>
      </c>
      <c r="Q2183" s="4">
        <v>1.57</v>
      </c>
    </row>
    <row r="2184" spans="1:17" s="4" customFormat="1" ht="12" x14ac:dyDescent="0.3">
      <c r="A2184" s="4">
        <v>2183</v>
      </c>
      <c r="B2184" s="4" t="s">
        <v>6568</v>
      </c>
      <c r="C2184" s="5">
        <v>45300</v>
      </c>
      <c r="D2184" s="5">
        <v>45302</v>
      </c>
      <c r="E2184" s="9">
        <f t="shared" si="34"/>
        <v>2024</v>
      </c>
      <c r="F2184" s="4" t="s">
        <v>39</v>
      </c>
      <c r="G2184" s="4" t="s">
        <v>6569</v>
      </c>
      <c r="H2184" s="4" t="s">
        <v>6570</v>
      </c>
      <c r="I2184" s="4" t="s">
        <v>20</v>
      </c>
      <c r="J2184" s="4" t="s">
        <v>52</v>
      </c>
      <c r="K2184" s="4" t="s">
        <v>53</v>
      </c>
      <c r="L2184" s="4" t="s">
        <v>29</v>
      </c>
      <c r="M2184" s="4" t="s">
        <v>107</v>
      </c>
      <c r="N2184" s="4">
        <v>48.7</v>
      </c>
      <c r="O2184" s="4">
        <v>5</v>
      </c>
      <c r="P2184" s="4">
        <v>0.2</v>
      </c>
      <c r="Q2184" s="4">
        <v>8.39</v>
      </c>
    </row>
    <row r="2185" spans="1:17" s="4" customFormat="1" ht="12" x14ac:dyDescent="0.3">
      <c r="A2185" s="4">
        <v>2184</v>
      </c>
      <c r="B2185" s="4" t="s">
        <v>6571</v>
      </c>
      <c r="C2185" s="5">
        <v>45020</v>
      </c>
      <c r="D2185" s="5">
        <v>45027</v>
      </c>
      <c r="E2185" s="9">
        <f t="shared" si="34"/>
        <v>2023</v>
      </c>
      <c r="F2185" s="4" t="s">
        <v>17</v>
      </c>
      <c r="G2185" s="4" t="s">
        <v>6572</v>
      </c>
      <c r="H2185" s="4" t="s">
        <v>6573</v>
      </c>
      <c r="I2185" s="4" t="s">
        <v>20</v>
      </c>
      <c r="J2185" s="4" t="s">
        <v>42</v>
      </c>
      <c r="K2185" s="4" t="s">
        <v>43</v>
      </c>
      <c r="L2185" s="4" t="s">
        <v>36</v>
      </c>
      <c r="M2185" s="4" t="s">
        <v>118</v>
      </c>
      <c r="N2185" s="4">
        <v>425.74</v>
      </c>
      <c r="O2185" s="4">
        <v>4</v>
      </c>
      <c r="P2185" s="4">
        <v>0.2</v>
      </c>
      <c r="Q2185" s="4">
        <v>73.709999999999994</v>
      </c>
    </row>
    <row r="2186" spans="1:17" s="4" customFormat="1" ht="12" x14ac:dyDescent="0.3">
      <c r="A2186" s="4">
        <v>2185</v>
      </c>
      <c r="B2186" s="4" t="s">
        <v>6574</v>
      </c>
      <c r="C2186" s="5">
        <v>44958</v>
      </c>
      <c r="D2186" s="5">
        <v>44960</v>
      </c>
      <c r="E2186" s="9">
        <f t="shared" si="34"/>
        <v>2023</v>
      </c>
      <c r="F2186" s="4" t="s">
        <v>39</v>
      </c>
      <c r="G2186" s="4" t="s">
        <v>6575</v>
      </c>
      <c r="H2186" s="4" t="s">
        <v>6576</v>
      </c>
      <c r="I2186" s="4" t="s">
        <v>67</v>
      </c>
      <c r="J2186" s="4" t="s">
        <v>106</v>
      </c>
      <c r="K2186" s="4" t="s">
        <v>106</v>
      </c>
      <c r="L2186" s="4" t="s">
        <v>22</v>
      </c>
      <c r="M2186" s="4" t="s">
        <v>54</v>
      </c>
      <c r="N2186" s="4">
        <v>397.29</v>
      </c>
      <c r="O2186" s="4">
        <v>9</v>
      </c>
      <c r="P2186" s="4">
        <v>0</v>
      </c>
      <c r="Q2186" s="4">
        <v>54.81</v>
      </c>
    </row>
    <row r="2187" spans="1:17" s="4" customFormat="1" ht="12" x14ac:dyDescent="0.3">
      <c r="A2187" s="4">
        <v>2186</v>
      </c>
      <c r="B2187" s="4" t="s">
        <v>6577</v>
      </c>
      <c r="C2187" s="5">
        <v>45306</v>
      </c>
      <c r="D2187" s="5">
        <v>45312</v>
      </c>
      <c r="E2187" s="9">
        <f t="shared" si="34"/>
        <v>2024</v>
      </c>
      <c r="F2187" s="4" t="s">
        <v>39</v>
      </c>
      <c r="G2187" s="4" t="s">
        <v>6578</v>
      </c>
      <c r="H2187" s="4" t="s">
        <v>6579</v>
      </c>
      <c r="I2187" s="4" t="s">
        <v>20</v>
      </c>
      <c r="J2187" s="4" t="s">
        <v>106</v>
      </c>
      <c r="K2187" s="4" t="s">
        <v>106</v>
      </c>
      <c r="L2187" s="4" t="s">
        <v>22</v>
      </c>
      <c r="M2187" s="4" t="s">
        <v>75</v>
      </c>
      <c r="N2187" s="4">
        <v>1465.96</v>
      </c>
      <c r="O2187" s="4">
        <v>4</v>
      </c>
      <c r="P2187" s="4">
        <v>0.1</v>
      </c>
      <c r="Q2187" s="4">
        <v>145.91</v>
      </c>
    </row>
    <row r="2188" spans="1:17" s="4" customFormat="1" ht="12" x14ac:dyDescent="0.3">
      <c r="A2188" s="4">
        <v>2187</v>
      </c>
      <c r="B2188" s="4" t="s">
        <v>6580</v>
      </c>
      <c r="C2188" s="5">
        <v>45354</v>
      </c>
      <c r="D2188" s="5">
        <v>45360</v>
      </c>
      <c r="E2188" s="9">
        <f t="shared" si="34"/>
        <v>2024</v>
      </c>
      <c r="F2188" s="4" t="s">
        <v>17</v>
      </c>
      <c r="G2188" s="4" t="s">
        <v>6581</v>
      </c>
      <c r="H2188" s="4" t="s">
        <v>6582</v>
      </c>
      <c r="I2188" s="4" t="s">
        <v>28</v>
      </c>
      <c r="J2188" s="4" t="s">
        <v>62</v>
      </c>
      <c r="K2188" s="4" t="s">
        <v>63</v>
      </c>
      <c r="L2188" s="4" t="s">
        <v>22</v>
      </c>
      <c r="M2188" s="4" t="s">
        <v>134</v>
      </c>
      <c r="N2188" s="4">
        <v>1434.06</v>
      </c>
      <c r="O2188" s="4">
        <v>10</v>
      </c>
      <c r="P2188" s="4">
        <v>0.1</v>
      </c>
      <c r="Q2188" s="4">
        <v>245.45</v>
      </c>
    </row>
    <row r="2189" spans="1:17" s="4" customFormat="1" ht="12" x14ac:dyDescent="0.3">
      <c r="A2189" s="4">
        <v>2188</v>
      </c>
      <c r="B2189" s="4" t="s">
        <v>6583</v>
      </c>
      <c r="C2189" s="5">
        <v>45101</v>
      </c>
      <c r="D2189" s="5">
        <v>45106</v>
      </c>
      <c r="E2189" s="9">
        <f t="shared" si="34"/>
        <v>2023</v>
      </c>
      <c r="F2189" s="4" t="s">
        <v>59</v>
      </c>
      <c r="G2189" s="4" t="s">
        <v>6584</v>
      </c>
      <c r="H2189" s="4" t="s">
        <v>6585</v>
      </c>
      <c r="I2189" s="4" t="s">
        <v>67</v>
      </c>
      <c r="J2189" s="4" t="s">
        <v>145</v>
      </c>
      <c r="K2189" s="4" t="s">
        <v>80</v>
      </c>
      <c r="L2189" s="4" t="s">
        <v>29</v>
      </c>
      <c r="M2189" s="4" t="s">
        <v>107</v>
      </c>
      <c r="N2189" s="4">
        <v>1268.02</v>
      </c>
      <c r="O2189" s="4">
        <v>1</v>
      </c>
      <c r="P2189" s="4">
        <v>0.1</v>
      </c>
      <c r="Q2189" s="4">
        <v>12.06</v>
      </c>
    </row>
    <row r="2190" spans="1:17" s="4" customFormat="1" ht="12" x14ac:dyDescent="0.3">
      <c r="A2190" s="4">
        <v>2189</v>
      </c>
      <c r="B2190" s="4" t="s">
        <v>6586</v>
      </c>
      <c r="C2190" s="5">
        <v>44941</v>
      </c>
      <c r="D2190" s="5">
        <v>44944</v>
      </c>
      <c r="E2190" s="9">
        <f t="shared" si="34"/>
        <v>2023</v>
      </c>
      <c r="F2190" s="4" t="s">
        <v>17</v>
      </c>
      <c r="G2190" s="4" t="s">
        <v>6587</v>
      </c>
      <c r="H2190" s="4" t="s">
        <v>6588</v>
      </c>
      <c r="I2190" s="4" t="s">
        <v>28</v>
      </c>
      <c r="J2190" s="4" t="s">
        <v>47</v>
      </c>
      <c r="K2190" s="4" t="s">
        <v>47</v>
      </c>
      <c r="L2190" s="4" t="s">
        <v>22</v>
      </c>
      <c r="M2190" s="4" t="s">
        <v>134</v>
      </c>
      <c r="N2190" s="4">
        <v>61.43</v>
      </c>
      <c r="O2190" s="4">
        <v>3</v>
      </c>
      <c r="P2190" s="4">
        <v>0.15</v>
      </c>
      <c r="Q2190" s="4">
        <v>-0.53</v>
      </c>
    </row>
    <row r="2191" spans="1:17" s="4" customFormat="1" ht="12" x14ac:dyDescent="0.3">
      <c r="A2191" s="4">
        <v>2190</v>
      </c>
      <c r="B2191" s="4" t="s">
        <v>6589</v>
      </c>
      <c r="C2191" s="5">
        <v>45694</v>
      </c>
      <c r="D2191" s="5">
        <v>45695</v>
      </c>
      <c r="E2191" s="9">
        <f t="shared" si="34"/>
        <v>2025</v>
      </c>
      <c r="F2191" s="4" t="s">
        <v>39</v>
      </c>
      <c r="G2191" s="4" t="s">
        <v>6590</v>
      </c>
      <c r="H2191" s="4" t="s">
        <v>6591</v>
      </c>
      <c r="I2191" s="4" t="s">
        <v>20</v>
      </c>
      <c r="J2191" s="4" t="s">
        <v>21</v>
      </c>
      <c r="K2191" s="4" t="s">
        <v>26647</v>
      </c>
      <c r="L2191" s="4" t="s">
        <v>22</v>
      </c>
      <c r="M2191" s="4" t="s">
        <v>134</v>
      </c>
      <c r="N2191" s="4">
        <v>827.22</v>
      </c>
      <c r="O2191" s="4">
        <v>8</v>
      </c>
      <c r="P2191" s="4">
        <v>0.2</v>
      </c>
      <c r="Q2191" s="4">
        <v>20.059999999999999</v>
      </c>
    </row>
    <row r="2192" spans="1:17" s="4" customFormat="1" ht="12" x14ac:dyDescent="0.3">
      <c r="A2192" s="4">
        <v>2191</v>
      </c>
      <c r="B2192" s="4" t="s">
        <v>6592</v>
      </c>
      <c r="C2192" s="5">
        <v>44496</v>
      </c>
      <c r="D2192" s="5">
        <v>44503</v>
      </c>
      <c r="E2192" s="9">
        <f t="shared" si="34"/>
        <v>2021</v>
      </c>
      <c r="F2192" s="4" t="s">
        <v>59</v>
      </c>
      <c r="G2192" s="4" t="s">
        <v>6593</v>
      </c>
      <c r="H2192" s="4" t="s">
        <v>6594</v>
      </c>
      <c r="I2192" s="4" t="s">
        <v>20</v>
      </c>
      <c r="J2192" s="4" t="s">
        <v>106</v>
      </c>
      <c r="K2192" s="4" t="s">
        <v>106</v>
      </c>
      <c r="L2192" s="4" t="s">
        <v>29</v>
      </c>
      <c r="M2192" s="4" t="s">
        <v>48</v>
      </c>
      <c r="N2192" s="4">
        <v>665.13</v>
      </c>
      <c r="O2192" s="4">
        <v>7</v>
      </c>
      <c r="P2192" s="4">
        <v>0.1</v>
      </c>
      <c r="Q2192" s="4">
        <v>142.05000000000001</v>
      </c>
    </row>
    <row r="2193" spans="1:17" s="4" customFormat="1" ht="12" x14ac:dyDescent="0.3">
      <c r="A2193" s="4">
        <v>2192</v>
      </c>
      <c r="B2193" s="4" t="s">
        <v>6595</v>
      </c>
      <c r="C2193" s="5">
        <v>44461</v>
      </c>
      <c r="D2193" s="5">
        <v>44466</v>
      </c>
      <c r="E2193" s="9">
        <f t="shared" si="34"/>
        <v>2021</v>
      </c>
      <c r="F2193" s="4" t="s">
        <v>25</v>
      </c>
      <c r="G2193" s="4" t="s">
        <v>6596</v>
      </c>
      <c r="H2193" s="4" t="s">
        <v>6597</v>
      </c>
      <c r="I2193" s="4" t="s">
        <v>28</v>
      </c>
      <c r="J2193" s="4" t="s">
        <v>34</v>
      </c>
      <c r="K2193" s="4" t="s">
        <v>35</v>
      </c>
      <c r="L2193" s="4" t="s">
        <v>29</v>
      </c>
      <c r="M2193" s="4" t="s">
        <v>30</v>
      </c>
      <c r="N2193" s="4">
        <v>676.4</v>
      </c>
      <c r="O2193" s="4">
        <v>10</v>
      </c>
      <c r="P2193" s="4">
        <v>0.15</v>
      </c>
      <c r="Q2193" s="4">
        <v>62.55</v>
      </c>
    </row>
    <row r="2194" spans="1:17" s="4" customFormat="1" ht="12" x14ac:dyDescent="0.3">
      <c r="A2194" s="4">
        <v>2193</v>
      </c>
      <c r="B2194" s="4" t="s">
        <v>6598</v>
      </c>
      <c r="C2194" s="5">
        <v>45313</v>
      </c>
      <c r="D2194" s="5">
        <v>45320</v>
      </c>
      <c r="E2194" s="9">
        <f t="shared" si="34"/>
        <v>2024</v>
      </c>
      <c r="F2194" s="4" t="s">
        <v>59</v>
      </c>
      <c r="G2194" s="4" t="s">
        <v>6599</v>
      </c>
      <c r="H2194" s="4" t="s">
        <v>6600</v>
      </c>
      <c r="I2194" s="4" t="s">
        <v>20</v>
      </c>
      <c r="J2194" s="4" t="s">
        <v>42</v>
      </c>
      <c r="K2194" s="4" t="s">
        <v>43</v>
      </c>
      <c r="L2194" s="4" t="s">
        <v>29</v>
      </c>
      <c r="M2194" s="4" t="s">
        <v>30</v>
      </c>
      <c r="N2194" s="4">
        <v>44.32</v>
      </c>
      <c r="O2194" s="4">
        <v>10</v>
      </c>
      <c r="P2194" s="4">
        <v>0.1</v>
      </c>
      <c r="Q2194" s="4">
        <v>4.62</v>
      </c>
    </row>
    <row r="2195" spans="1:17" s="4" customFormat="1" ht="12" x14ac:dyDescent="0.3">
      <c r="A2195" s="4">
        <v>2194</v>
      </c>
      <c r="B2195" s="4" t="s">
        <v>6601</v>
      </c>
      <c r="C2195" s="5">
        <v>44712</v>
      </c>
      <c r="D2195" s="5">
        <v>44718</v>
      </c>
      <c r="E2195" s="9">
        <f t="shared" si="34"/>
        <v>2022</v>
      </c>
      <c r="F2195" s="4" t="s">
        <v>39</v>
      </c>
      <c r="G2195" s="4" t="s">
        <v>6602</v>
      </c>
      <c r="H2195" s="4" t="s">
        <v>6603</v>
      </c>
      <c r="I2195" s="4" t="s">
        <v>67</v>
      </c>
      <c r="J2195" s="4" t="s">
        <v>79</v>
      </c>
      <c r="K2195" s="4" t="s">
        <v>80</v>
      </c>
      <c r="L2195" s="4" t="s">
        <v>29</v>
      </c>
      <c r="M2195" s="4" t="s">
        <v>48</v>
      </c>
      <c r="N2195" s="4">
        <v>1498.25</v>
      </c>
      <c r="O2195" s="4">
        <v>8</v>
      </c>
      <c r="P2195" s="4">
        <v>0</v>
      </c>
      <c r="Q2195" s="4">
        <v>273.42</v>
      </c>
    </row>
    <row r="2196" spans="1:17" s="4" customFormat="1" ht="12" x14ac:dyDescent="0.3">
      <c r="A2196" s="4">
        <v>2195</v>
      </c>
      <c r="B2196" s="4" t="s">
        <v>6604</v>
      </c>
      <c r="C2196" s="5">
        <v>44916</v>
      </c>
      <c r="D2196" s="5">
        <v>44922</v>
      </c>
      <c r="E2196" s="9">
        <f t="shared" si="34"/>
        <v>2022</v>
      </c>
      <c r="F2196" s="4" t="s">
        <v>25</v>
      </c>
      <c r="G2196" s="4" t="s">
        <v>6605</v>
      </c>
      <c r="H2196" s="4" t="s">
        <v>6606</v>
      </c>
      <c r="I2196" s="4" t="s">
        <v>67</v>
      </c>
      <c r="J2196" s="4" t="s">
        <v>47</v>
      </c>
      <c r="K2196" s="4" t="s">
        <v>47</v>
      </c>
      <c r="L2196" s="4" t="s">
        <v>36</v>
      </c>
      <c r="M2196" s="4" t="s">
        <v>37</v>
      </c>
      <c r="N2196" s="4">
        <v>1084.1300000000001</v>
      </c>
      <c r="O2196" s="4">
        <v>8</v>
      </c>
      <c r="P2196" s="4">
        <v>0.2</v>
      </c>
      <c r="Q2196" s="4">
        <v>-14.55</v>
      </c>
    </row>
    <row r="2197" spans="1:17" s="4" customFormat="1" ht="12" x14ac:dyDescent="0.3">
      <c r="A2197" s="4">
        <v>2196</v>
      </c>
      <c r="B2197" s="4" t="s">
        <v>6607</v>
      </c>
      <c r="C2197" s="5">
        <v>45614</v>
      </c>
      <c r="D2197" s="5">
        <v>45619</v>
      </c>
      <c r="E2197" s="9">
        <f t="shared" si="34"/>
        <v>2024</v>
      </c>
      <c r="F2197" s="4" t="s">
        <v>59</v>
      </c>
      <c r="G2197" s="4" t="s">
        <v>6608</v>
      </c>
      <c r="H2197" s="4" t="s">
        <v>6609</v>
      </c>
      <c r="I2197" s="4" t="s">
        <v>28</v>
      </c>
      <c r="J2197" s="4" t="s">
        <v>106</v>
      </c>
      <c r="K2197" s="4" t="s">
        <v>106</v>
      </c>
      <c r="L2197" s="4" t="s">
        <v>22</v>
      </c>
      <c r="M2197" s="4" t="s">
        <v>134</v>
      </c>
      <c r="N2197" s="4">
        <v>225.42</v>
      </c>
      <c r="O2197" s="4">
        <v>7</v>
      </c>
      <c r="P2197" s="4">
        <v>0.15</v>
      </c>
      <c r="Q2197" s="4">
        <v>41.95</v>
      </c>
    </row>
    <row r="2198" spans="1:17" s="4" customFormat="1" ht="12" x14ac:dyDescent="0.3">
      <c r="A2198" s="4">
        <v>2197</v>
      </c>
      <c r="B2198" s="4" t="s">
        <v>6610</v>
      </c>
      <c r="C2198" s="5">
        <v>45784</v>
      </c>
      <c r="D2198" s="5">
        <v>45791</v>
      </c>
      <c r="E2198" s="9">
        <f t="shared" si="34"/>
        <v>2025</v>
      </c>
      <c r="F2198" s="4" t="s">
        <v>17</v>
      </c>
      <c r="G2198" s="4" t="s">
        <v>6611</v>
      </c>
      <c r="H2198" s="4" t="s">
        <v>6612</v>
      </c>
      <c r="I2198" s="4" t="s">
        <v>20</v>
      </c>
      <c r="J2198" s="4" t="s">
        <v>34</v>
      </c>
      <c r="K2198" s="4" t="s">
        <v>35</v>
      </c>
      <c r="L2198" s="4" t="s">
        <v>36</v>
      </c>
      <c r="M2198" s="4" t="s">
        <v>37</v>
      </c>
      <c r="N2198" s="4">
        <v>313.14</v>
      </c>
      <c r="O2198" s="4">
        <v>7</v>
      </c>
      <c r="P2198" s="4">
        <v>0.2</v>
      </c>
      <c r="Q2198" s="4">
        <v>54.86</v>
      </c>
    </row>
    <row r="2199" spans="1:17" s="4" customFormat="1" ht="12" x14ac:dyDescent="0.3">
      <c r="A2199" s="4">
        <v>2198</v>
      </c>
      <c r="B2199" s="4" t="s">
        <v>6613</v>
      </c>
      <c r="C2199" s="5">
        <v>45122</v>
      </c>
      <c r="D2199" s="5">
        <v>45125</v>
      </c>
      <c r="E2199" s="9">
        <f t="shared" si="34"/>
        <v>2023</v>
      </c>
      <c r="F2199" s="4" t="s">
        <v>17</v>
      </c>
      <c r="G2199" s="4" t="s">
        <v>6614</v>
      </c>
      <c r="H2199" s="4" t="s">
        <v>6615</v>
      </c>
      <c r="I2199" s="4" t="s">
        <v>28</v>
      </c>
      <c r="J2199" s="4" t="s">
        <v>106</v>
      </c>
      <c r="K2199" s="4" t="s">
        <v>106</v>
      </c>
      <c r="L2199" s="4" t="s">
        <v>36</v>
      </c>
      <c r="M2199" s="4" t="s">
        <v>138</v>
      </c>
      <c r="N2199" s="4">
        <v>567.79</v>
      </c>
      <c r="O2199" s="4">
        <v>1</v>
      </c>
      <c r="P2199" s="4">
        <v>0.15</v>
      </c>
      <c r="Q2199" s="4">
        <v>25.16</v>
      </c>
    </row>
    <row r="2200" spans="1:17" s="4" customFormat="1" ht="12" x14ac:dyDescent="0.3">
      <c r="A2200" s="4">
        <v>2199</v>
      </c>
      <c r="B2200" s="4" t="s">
        <v>6616</v>
      </c>
      <c r="C2200" s="5">
        <v>45031</v>
      </c>
      <c r="D2200" s="5">
        <v>45038</v>
      </c>
      <c r="E2200" s="9">
        <f t="shared" si="34"/>
        <v>2023</v>
      </c>
      <c r="F2200" s="4" t="s">
        <v>39</v>
      </c>
      <c r="G2200" s="4" t="s">
        <v>6617</v>
      </c>
      <c r="H2200" s="4" t="s">
        <v>6618</v>
      </c>
      <c r="I2200" s="4" t="s">
        <v>20</v>
      </c>
      <c r="J2200" s="4" t="s">
        <v>145</v>
      </c>
      <c r="K2200" s="4" t="s">
        <v>80</v>
      </c>
      <c r="L2200" s="4" t="s">
        <v>36</v>
      </c>
      <c r="M2200" s="4" t="s">
        <v>37</v>
      </c>
      <c r="N2200" s="4">
        <v>1104.54</v>
      </c>
      <c r="O2200" s="4">
        <v>7</v>
      </c>
      <c r="P2200" s="4">
        <v>0.15</v>
      </c>
      <c r="Q2200" s="4">
        <v>-4.33</v>
      </c>
    </row>
    <row r="2201" spans="1:17" s="4" customFormat="1" ht="12" x14ac:dyDescent="0.3">
      <c r="A2201" s="4">
        <v>2200</v>
      </c>
      <c r="B2201" s="4" t="s">
        <v>6619</v>
      </c>
      <c r="C2201" s="5">
        <v>45119</v>
      </c>
      <c r="D2201" s="5">
        <v>45124</v>
      </c>
      <c r="E2201" s="9">
        <f t="shared" si="34"/>
        <v>2023</v>
      </c>
      <c r="F2201" s="4" t="s">
        <v>25</v>
      </c>
      <c r="G2201" s="4" t="s">
        <v>6620</v>
      </c>
      <c r="H2201" s="4" t="s">
        <v>6621</v>
      </c>
      <c r="I2201" s="4" t="s">
        <v>67</v>
      </c>
      <c r="J2201" s="4" t="s">
        <v>106</v>
      </c>
      <c r="K2201" s="4" t="s">
        <v>106</v>
      </c>
      <c r="L2201" s="4" t="s">
        <v>29</v>
      </c>
      <c r="M2201" s="4" t="s">
        <v>90</v>
      </c>
      <c r="N2201" s="4">
        <v>1256.06</v>
      </c>
      <c r="O2201" s="4">
        <v>4</v>
      </c>
      <c r="P2201" s="4">
        <v>0.1</v>
      </c>
      <c r="Q2201" s="4">
        <v>239.42</v>
      </c>
    </row>
    <row r="2202" spans="1:17" s="4" customFormat="1" ht="12" x14ac:dyDescent="0.3">
      <c r="A2202" s="4">
        <v>2201</v>
      </c>
      <c r="B2202" s="4" t="s">
        <v>6622</v>
      </c>
      <c r="C2202" s="5">
        <v>45138</v>
      </c>
      <c r="D2202" s="5">
        <v>45139</v>
      </c>
      <c r="E2202" s="9">
        <f t="shared" si="34"/>
        <v>2023</v>
      </c>
      <c r="F2202" s="4" t="s">
        <v>17</v>
      </c>
      <c r="G2202" s="4" t="s">
        <v>6623</v>
      </c>
      <c r="H2202" s="4" t="s">
        <v>6624</v>
      </c>
      <c r="I2202" s="4" t="s">
        <v>28</v>
      </c>
      <c r="J2202" s="4" t="s">
        <v>47</v>
      </c>
      <c r="K2202" s="4" t="s">
        <v>47</v>
      </c>
      <c r="L2202" s="4" t="s">
        <v>22</v>
      </c>
      <c r="M2202" s="4" t="s">
        <v>75</v>
      </c>
      <c r="N2202" s="4">
        <v>365.83</v>
      </c>
      <c r="O2202" s="4">
        <v>8</v>
      </c>
      <c r="P2202" s="4">
        <v>0</v>
      </c>
      <c r="Q2202" s="4">
        <v>17.87</v>
      </c>
    </row>
    <row r="2203" spans="1:17" s="4" customFormat="1" ht="12" x14ac:dyDescent="0.3">
      <c r="A2203" s="4">
        <v>2202</v>
      </c>
      <c r="B2203" s="4" t="s">
        <v>6625</v>
      </c>
      <c r="C2203" s="5">
        <v>45216</v>
      </c>
      <c r="D2203" s="5">
        <v>45219</v>
      </c>
      <c r="E2203" s="9">
        <f t="shared" si="34"/>
        <v>2023</v>
      </c>
      <c r="F2203" s="4" t="s">
        <v>39</v>
      </c>
      <c r="G2203" s="4" t="s">
        <v>6626</v>
      </c>
      <c r="H2203" s="4" t="s">
        <v>6627</v>
      </c>
      <c r="I2203" s="4" t="s">
        <v>20</v>
      </c>
      <c r="J2203" s="4" t="s">
        <v>111</v>
      </c>
      <c r="K2203" s="4" t="s">
        <v>111</v>
      </c>
      <c r="L2203" s="4" t="s">
        <v>29</v>
      </c>
      <c r="M2203" s="4" t="s">
        <v>107</v>
      </c>
      <c r="N2203" s="4">
        <v>333.8</v>
      </c>
      <c r="O2203" s="4">
        <v>4</v>
      </c>
      <c r="P2203" s="4">
        <v>0.1</v>
      </c>
      <c r="Q2203" s="4">
        <v>36.369999999999997</v>
      </c>
    </row>
    <row r="2204" spans="1:17" s="4" customFormat="1" ht="12" x14ac:dyDescent="0.3">
      <c r="A2204" s="4">
        <v>2203</v>
      </c>
      <c r="B2204" s="4" t="s">
        <v>6628</v>
      </c>
      <c r="C2204" s="5">
        <v>44726</v>
      </c>
      <c r="D2204" s="5">
        <v>44730</v>
      </c>
      <c r="E2204" s="9">
        <f t="shared" si="34"/>
        <v>2022</v>
      </c>
      <c r="F2204" s="4" t="s">
        <v>59</v>
      </c>
      <c r="G2204" s="4" t="s">
        <v>6629</v>
      </c>
      <c r="H2204" s="4" t="s">
        <v>6630</v>
      </c>
      <c r="I2204" s="4" t="s">
        <v>67</v>
      </c>
      <c r="J2204" s="4" t="s">
        <v>42</v>
      </c>
      <c r="K2204" s="4" t="s">
        <v>43</v>
      </c>
      <c r="L2204" s="4" t="s">
        <v>29</v>
      </c>
      <c r="M2204" s="4" t="s">
        <v>30</v>
      </c>
      <c r="N2204" s="4">
        <v>774.76</v>
      </c>
      <c r="O2204" s="4">
        <v>2</v>
      </c>
      <c r="P2204" s="4">
        <v>0.1</v>
      </c>
      <c r="Q2204" s="4">
        <v>12.1</v>
      </c>
    </row>
    <row r="2205" spans="1:17" s="4" customFormat="1" ht="12" x14ac:dyDescent="0.3">
      <c r="A2205" s="4">
        <v>2204</v>
      </c>
      <c r="B2205" s="4" t="s">
        <v>6631</v>
      </c>
      <c r="C2205" s="5">
        <v>44561</v>
      </c>
      <c r="D2205" s="5">
        <v>44568</v>
      </c>
      <c r="E2205" s="9">
        <f t="shared" si="34"/>
        <v>2022</v>
      </c>
      <c r="F2205" s="4" t="s">
        <v>25</v>
      </c>
      <c r="G2205" s="4" t="s">
        <v>6632</v>
      </c>
      <c r="H2205" s="4" t="s">
        <v>6633</v>
      </c>
      <c r="I2205" s="4" t="s">
        <v>67</v>
      </c>
      <c r="J2205" s="4" t="s">
        <v>47</v>
      </c>
      <c r="K2205" s="4" t="s">
        <v>47</v>
      </c>
      <c r="L2205" s="4" t="s">
        <v>29</v>
      </c>
      <c r="M2205" s="4" t="s">
        <v>48</v>
      </c>
      <c r="N2205" s="4">
        <v>1339.83</v>
      </c>
      <c r="O2205" s="4">
        <v>4</v>
      </c>
      <c r="P2205" s="4">
        <v>0.2</v>
      </c>
      <c r="Q2205" s="4">
        <v>113.56</v>
      </c>
    </row>
    <row r="2206" spans="1:17" s="4" customFormat="1" ht="12" x14ac:dyDescent="0.3">
      <c r="A2206" s="4">
        <v>2205</v>
      </c>
      <c r="B2206" s="4" t="s">
        <v>6634</v>
      </c>
      <c r="C2206" s="5">
        <v>44620</v>
      </c>
      <c r="D2206" s="5">
        <v>44621</v>
      </c>
      <c r="E2206" s="9">
        <f t="shared" si="34"/>
        <v>2022</v>
      </c>
      <c r="F2206" s="4" t="s">
        <v>25</v>
      </c>
      <c r="G2206" s="4" t="s">
        <v>6635</v>
      </c>
      <c r="H2206" s="4" t="s">
        <v>6636</v>
      </c>
      <c r="I2206" s="4" t="s">
        <v>67</v>
      </c>
      <c r="J2206" s="4" t="s">
        <v>47</v>
      </c>
      <c r="K2206" s="4" t="s">
        <v>47</v>
      </c>
      <c r="L2206" s="4" t="s">
        <v>36</v>
      </c>
      <c r="M2206" s="4" t="s">
        <v>118</v>
      </c>
      <c r="N2206" s="4">
        <v>511.41</v>
      </c>
      <c r="O2206" s="4">
        <v>7</v>
      </c>
      <c r="P2206" s="4">
        <v>0</v>
      </c>
      <c r="Q2206" s="4">
        <v>57.36</v>
      </c>
    </row>
    <row r="2207" spans="1:17" s="4" customFormat="1" ht="12" x14ac:dyDescent="0.3">
      <c r="A2207" s="4">
        <v>2206</v>
      </c>
      <c r="B2207" s="4" t="s">
        <v>6637</v>
      </c>
      <c r="C2207" s="5">
        <v>44670</v>
      </c>
      <c r="D2207" s="5">
        <v>44674</v>
      </c>
      <c r="E2207" s="9">
        <f t="shared" si="34"/>
        <v>2022</v>
      </c>
      <c r="F2207" s="4" t="s">
        <v>25</v>
      </c>
      <c r="G2207" s="4" t="s">
        <v>6638</v>
      </c>
      <c r="H2207" s="4" t="s">
        <v>6639</v>
      </c>
      <c r="I2207" s="4" t="s">
        <v>20</v>
      </c>
      <c r="J2207" s="4" t="s">
        <v>52</v>
      </c>
      <c r="K2207" s="4" t="s">
        <v>53</v>
      </c>
      <c r="L2207" s="4" t="s">
        <v>29</v>
      </c>
      <c r="M2207" s="4" t="s">
        <v>107</v>
      </c>
      <c r="N2207" s="4">
        <v>868.71</v>
      </c>
      <c r="O2207" s="4">
        <v>2</v>
      </c>
      <c r="P2207" s="4">
        <v>0.1</v>
      </c>
      <c r="Q2207" s="4">
        <v>176.05</v>
      </c>
    </row>
    <row r="2208" spans="1:17" s="4" customFormat="1" ht="12" x14ac:dyDescent="0.3">
      <c r="A2208" s="4">
        <v>2207</v>
      </c>
      <c r="B2208" s="4" t="s">
        <v>6640</v>
      </c>
      <c r="C2208" s="5">
        <v>45826</v>
      </c>
      <c r="D2208" s="5">
        <v>45832</v>
      </c>
      <c r="E2208" s="9">
        <f t="shared" si="34"/>
        <v>2025</v>
      </c>
      <c r="F2208" s="4" t="s">
        <v>25</v>
      </c>
      <c r="G2208" s="4" t="s">
        <v>6641</v>
      </c>
      <c r="H2208" s="4" t="s">
        <v>6642</v>
      </c>
      <c r="I2208" s="4" t="s">
        <v>67</v>
      </c>
      <c r="J2208" s="4" t="s">
        <v>106</v>
      </c>
      <c r="K2208" s="4" t="s">
        <v>106</v>
      </c>
      <c r="L2208" s="4" t="s">
        <v>36</v>
      </c>
      <c r="M2208" s="4" t="s">
        <v>37</v>
      </c>
      <c r="N2208" s="4">
        <v>203.86</v>
      </c>
      <c r="O2208" s="4">
        <v>3</v>
      </c>
      <c r="P2208" s="4">
        <v>0</v>
      </c>
      <c r="Q2208" s="4">
        <v>0.02</v>
      </c>
    </row>
    <row r="2209" spans="1:17" s="4" customFormat="1" ht="12" x14ac:dyDescent="0.3">
      <c r="A2209" s="4">
        <v>2208</v>
      </c>
      <c r="B2209" s="4" t="s">
        <v>6643</v>
      </c>
      <c r="C2209" s="5">
        <v>44975</v>
      </c>
      <c r="D2209" s="5">
        <v>44976</v>
      </c>
      <c r="E2209" s="9">
        <f t="shared" si="34"/>
        <v>2023</v>
      </c>
      <c r="F2209" s="4" t="s">
        <v>39</v>
      </c>
      <c r="G2209" s="4" t="s">
        <v>6644</v>
      </c>
      <c r="H2209" s="4" t="s">
        <v>6645</v>
      </c>
      <c r="I2209" s="4" t="s">
        <v>67</v>
      </c>
      <c r="J2209" s="4" t="s">
        <v>52</v>
      </c>
      <c r="K2209" s="4" t="s">
        <v>53</v>
      </c>
      <c r="L2209" s="4" t="s">
        <v>22</v>
      </c>
      <c r="M2209" s="4" t="s">
        <v>54</v>
      </c>
      <c r="N2209" s="4">
        <v>1035.81</v>
      </c>
      <c r="O2209" s="4">
        <v>5</v>
      </c>
      <c r="P2209" s="4">
        <v>0.2</v>
      </c>
      <c r="Q2209" s="4">
        <v>22.39</v>
      </c>
    </row>
    <row r="2210" spans="1:17" s="4" customFormat="1" ht="12" x14ac:dyDescent="0.3">
      <c r="A2210" s="4">
        <v>2209</v>
      </c>
      <c r="B2210" s="4" t="s">
        <v>6646</v>
      </c>
      <c r="C2210" s="5">
        <v>45128</v>
      </c>
      <c r="D2210" s="5">
        <v>45132</v>
      </c>
      <c r="E2210" s="9">
        <f t="shared" si="34"/>
        <v>2023</v>
      </c>
      <c r="F2210" s="4" t="s">
        <v>39</v>
      </c>
      <c r="G2210" s="4" t="s">
        <v>6647</v>
      </c>
      <c r="H2210" s="4" t="s">
        <v>6648</v>
      </c>
      <c r="I2210" s="4" t="s">
        <v>67</v>
      </c>
      <c r="J2210" s="4" t="s">
        <v>21</v>
      </c>
      <c r="K2210" s="4" t="s">
        <v>26647</v>
      </c>
      <c r="L2210" s="4" t="s">
        <v>36</v>
      </c>
      <c r="M2210" s="4" t="s">
        <v>71</v>
      </c>
      <c r="N2210" s="4">
        <v>1449.93</v>
      </c>
      <c r="O2210" s="4">
        <v>10</v>
      </c>
      <c r="P2210" s="4">
        <v>0.15</v>
      </c>
      <c r="Q2210" s="4">
        <v>224.08</v>
      </c>
    </row>
    <row r="2211" spans="1:17" s="4" customFormat="1" ht="12" x14ac:dyDescent="0.3">
      <c r="A2211" s="4">
        <v>2210</v>
      </c>
      <c r="B2211" s="4" t="s">
        <v>6649</v>
      </c>
      <c r="C2211" s="5">
        <v>44411</v>
      </c>
      <c r="D2211" s="5">
        <v>44412</v>
      </c>
      <c r="E2211" s="9">
        <f t="shared" si="34"/>
        <v>2021</v>
      </c>
      <c r="F2211" s="4" t="s">
        <v>25</v>
      </c>
      <c r="G2211" s="4" t="s">
        <v>6650</v>
      </c>
      <c r="H2211" s="4" t="s">
        <v>6651</v>
      </c>
      <c r="I2211" s="4" t="s">
        <v>20</v>
      </c>
      <c r="J2211" s="4" t="s">
        <v>21</v>
      </c>
      <c r="K2211" s="4" t="s">
        <v>26647</v>
      </c>
      <c r="L2211" s="4" t="s">
        <v>36</v>
      </c>
      <c r="M2211" s="4" t="s">
        <v>138</v>
      </c>
      <c r="N2211" s="4">
        <v>167.65</v>
      </c>
      <c r="O2211" s="4">
        <v>2</v>
      </c>
      <c r="P2211" s="4">
        <v>0.15</v>
      </c>
      <c r="Q2211" s="4">
        <v>14.28</v>
      </c>
    </row>
    <row r="2212" spans="1:17" s="4" customFormat="1" ht="12" x14ac:dyDescent="0.3">
      <c r="A2212" s="4">
        <v>2211</v>
      </c>
      <c r="B2212" s="4" t="s">
        <v>6652</v>
      </c>
      <c r="C2212" s="5">
        <v>45209</v>
      </c>
      <c r="D2212" s="5">
        <v>45216</v>
      </c>
      <c r="E2212" s="9">
        <f t="shared" si="34"/>
        <v>2023</v>
      </c>
      <c r="F2212" s="4" t="s">
        <v>39</v>
      </c>
      <c r="G2212" s="4" t="s">
        <v>6653</v>
      </c>
      <c r="H2212" s="4" t="s">
        <v>6654</v>
      </c>
      <c r="I2212" s="4" t="s">
        <v>20</v>
      </c>
      <c r="J2212" s="4" t="s">
        <v>47</v>
      </c>
      <c r="K2212" s="4" t="s">
        <v>47</v>
      </c>
      <c r="L2212" s="4" t="s">
        <v>29</v>
      </c>
      <c r="M2212" s="4" t="s">
        <v>90</v>
      </c>
      <c r="N2212" s="4">
        <v>776.89</v>
      </c>
      <c r="O2212" s="4">
        <v>9</v>
      </c>
      <c r="P2212" s="4">
        <v>0.2</v>
      </c>
      <c r="Q2212" s="4">
        <v>87.92</v>
      </c>
    </row>
    <row r="2213" spans="1:17" s="4" customFormat="1" ht="12" x14ac:dyDescent="0.3">
      <c r="A2213" s="4">
        <v>2212</v>
      </c>
      <c r="B2213" s="4" t="s">
        <v>6655</v>
      </c>
      <c r="C2213" s="5">
        <v>44537</v>
      </c>
      <c r="D2213" s="5">
        <v>44538</v>
      </c>
      <c r="E2213" s="9">
        <f t="shared" si="34"/>
        <v>2021</v>
      </c>
      <c r="F2213" s="4" t="s">
        <v>59</v>
      </c>
      <c r="G2213" s="4" t="s">
        <v>6656</v>
      </c>
      <c r="H2213" s="4" t="s">
        <v>6657</v>
      </c>
      <c r="I2213" s="4" t="s">
        <v>20</v>
      </c>
      <c r="J2213" s="4" t="s">
        <v>47</v>
      </c>
      <c r="K2213" s="4" t="s">
        <v>47</v>
      </c>
      <c r="L2213" s="4" t="s">
        <v>22</v>
      </c>
      <c r="M2213" s="4" t="s">
        <v>75</v>
      </c>
      <c r="N2213" s="4">
        <v>847.86</v>
      </c>
      <c r="O2213" s="4">
        <v>9</v>
      </c>
      <c r="P2213" s="4">
        <v>0.2</v>
      </c>
      <c r="Q2213" s="4">
        <v>163.66</v>
      </c>
    </row>
    <row r="2214" spans="1:17" s="4" customFormat="1" ht="12" x14ac:dyDescent="0.3">
      <c r="A2214" s="4">
        <v>2213</v>
      </c>
      <c r="B2214" s="4" t="s">
        <v>6658</v>
      </c>
      <c r="C2214" s="5">
        <v>44579</v>
      </c>
      <c r="D2214" s="5">
        <v>44584</v>
      </c>
      <c r="E2214" s="9">
        <f t="shared" si="34"/>
        <v>2022</v>
      </c>
      <c r="F2214" s="4" t="s">
        <v>59</v>
      </c>
      <c r="G2214" s="4" t="s">
        <v>6659</v>
      </c>
      <c r="H2214" s="4" t="s">
        <v>6660</v>
      </c>
      <c r="I2214" s="4" t="s">
        <v>28</v>
      </c>
      <c r="J2214" s="4" t="s">
        <v>21</v>
      </c>
      <c r="K2214" s="4" t="s">
        <v>26647</v>
      </c>
      <c r="L2214" s="4" t="s">
        <v>22</v>
      </c>
      <c r="M2214" s="4" t="s">
        <v>75</v>
      </c>
      <c r="N2214" s="4">
        <v>850.91</v>
      </c>
      <c r="O2214" s="4">
        <v>1</v>
      </c>
      <c r="P2214" s="4">
        <v>0.15</v>
      </c>
      <c r="Q2214" s="4">
        <v>167.97</v>
      </c>
    </row>
    <row r="2215" spans="1:17" s="4" customFormat="1" ht="12" x14ac:dyDescent="0.3">
      <c r="A2215" s="4">
        <v>2214</v>
      </c>
      <c r="B2215" s="4" t="s">
        <v>6661</v>
      </c>
      <c r="C2215" s="5">
        <v>45320</v>
      </c>
      <c r="D2215" s="5">
        <v>45322</v>
      </c>
      <c r="E2215" s="9">
        <f t="shared" si="34"/>
        <v>2024</v>
      </c>
      <c r="F2215" s="4" t="s">
        <v>59</v>
      </c>
      <c r="G2215" s="4" t="s">
        <v>6662</v>
      </c>
      <c r="H2215" s="4" t="s">
        <v>6663</v>
      </c>
      <c r="I2215" s="4" t="s">
        <v>28</v>
      </c>
      <c r="J2215" s="4" t="s">
        <v>34</v>
      </c>
      <c r="K2215" s="4" t="s">
        <v>35</v>
      </c>
      <c r="L2215" s="4" t="s">
        <v>36</v>
      </c>
      <c r="M2215" s="4" t="s">
        <v>118</v>
      </c>
      <c r="N2215" s="4">
        <v>758.96</v>
      </c>
      <c r="O2215" s="4">
        <v>9</v>
      </c>
      <c r="P2215" s="4">
        <v>0.15</v>
      </c>
      <c r="Q2215" s="4">
        <v>125.84</v>
      </c>
    </row>
    <row r="2216" spans="1:17" s="4" customFormat="1" ht="12" x14ac:dyDescent="0.3">
      <c r="A2216" s="4">
        <v>2215</v>
      </c>
      <c r="B2216" s="4" t="s">
        <v>6664</v>
      </c>
      <c r="C2216" s="5">
        <v>44704</v>
      </c>
      <c r="D2216" s="5">
        <v>44711</v>
      </c>
      <c r="E2216" s="9">
        <f t="shared" si="34"/>
        <v>2022</v>
      </c>
      <c r="F2216" s="4" t="s">
        <v>39</v>
      </c>
      <c r="G2216" s="4" t="s">
        <v>6665</v>
      </c>
      <c r="H2216" s="4" t="s">
        <v>6666</v>
      </c>
      <c r="I2216" s="4" t="s">
        <v>20</v>
      </c>
      <c r="J2216" s="4" t="s">
        <v>145</v>
      </c>
      <c r="K2216" s="4" t="s">
        <v>80</v>
      </c>
      <c r="L2216" s="4" t="s">
        <v>36</v>
      </c>
      <c r="M2216" s="4" t="s">
        <v>118</v>
      </c>
      <c r="N2216" s="4">
        <v>690.6</v>
      </c>
      <c r="O2216" s="4">
        <v>3</v>
      </c>
      <c r="P2216" s="4">
        <v>0.1</v>
      </c>
      <c r="Q2216" s="4">
        <v>86.67</v>
      </c>
    </row>
    <row r="2217" spans="1:17" s="4" customFormat="1" ht="12" x14ac:dyDescent="0.3">
      <c r="A2217" s="4">
        <v>2216</v>
      </c>
      <c r="B2217" s="4" t="s">
        <v>6667</v>
      </c>
      <c r="C2217" s="5">
        <v>45094</v>
      </c>
      <c r="D2217" s="5">
        <v>45098</v>
      </c>
      <c r="E2217" s="9">
        <f t="shared" si="34"/>
        <v>2023</v>
      </c>
      <c r="F2217" s="4" t="s">
        <v>59</v>
      </c>
      <c r="G2217" s="4" t="s">
        <v>6668</v>
      </c>
      <c r="H2217" s="4" t="s">
        <v>6669</v>
      </c>
      <c r="I2217" s="4" t="s">
        <v>20</v>
      </c>
      <c r="J2217" s="4" t="s">
        <v>111</v>
      </c>
      <c r="K2217" s="4" t="s">
        <v>111</v>
      </c>
      <c r="L2217" s="4" t="s">
        <v>22</v>
      </c>
      <c r="M2217" s="4" t="s">
        <v>134</v>
      </c>
      <c r="N2217" s="4">
        <v>1381.89</v>
      </c>
      <c r="O2217" s="4">
        <v>1</v>
      </c>
      <c r="P2217" s="4">
        <v>0.15</v>
      </c>
      <c r="Q2217" s="4">
        <v>108.31</v>
      </c>
    </row>
    <row r="2218" spans="1:17" s="4" customFormat="1" ht="12" x14ac:dyDescent="0.3">
      <c r="A2218" s="4">
        <v>2217</v>
      </c>
      <c r="B2218" s="4" t="s">
        <v>6670</v>
      </c>
      <c r="C2218" s="5">
        <v>45079</v>
      </c>
      <c r="D2218" s="5">
        <v>45083</v>
      </c>
      <c r="E2218" s="9">
        <f t="shared" si="34"/>
        <v>2023</v>
      </c>
      <c r="F2218" s="4" t="s">
        <v>59</v>
      </c>
      <c r="G2218" s="4" t="s">
        <v>6671</v>
      </c>
      <c r="H2218" s="4" t="s">
        <v>6672</v>
      </c>
      <c r="I2218" s="4" t="s">
        <v>67</v>
      </c>
      <c r="J2218" s="4" t="s">
        <v>52</v>
      </c>
      <c r="K2218" s="4" t="s">
        <v>53</v>
      </c>
      <c r="L2218" s="4" t="s">
        <v>29</v>
      </c>
      <c r="M2218" s="4" t="s">
        <v>90</v>
      </c>
      <c r="N2218" s="4">
        <v>953.02</v>
      </c>
      <c r="O2218" s="4">
        <v>9</v>
      </c>
      <c r="P2218" s="4">
        <v>0.2</v>
      </c>
      <c r="Q2218" s="4">
        <v>113.38</v>
      </c>
    </row>
    <row r="2219" spans="1:17" s="4" customFormat="1" ht="12" x14ac:dyDescent="0.3">
      <c r="A2219" s="4">
        <v>2218</v>
      </c>
      <c r="B2219" s="4" t="s">
        <v>6673</v>
      </c>
      <c r="C2219" s="5">
        <v>45290</v>
      </c>
      <c r="D2219" s="5">
        <v>45293</v>
      </c>
      <c r="E2219" s="9">
        <f t="shared" si="34"/>
        <v>2024</v>
      </c>
      <c r="F2219" s="4" t="s">
        <v>59</v>
      </c>
      <c r="G2219" s="4" t="s">
        <v>6674</v>
      </c>
      <c r="H2219" s="4" t="s">
        <v>6675</v>
      </c>
      <c r="I2219" s="4" t="s">
        <v>67</v>
      </c>
      <c r="J2219" s="4" t="s">
        <v>106</v>
      </c>
      <c r="K2219" s="4" t="s">
        <v>106</v>
      </c>
      <c r="L2219" s="4" t="s">
        <v>36</v>
      </c>
      <c r="M2219" s="4" t="s">
        <v>37</v>
      </c>
      <c r="N2219" s="4">
        <v>630.75</v>
      </c>
      <c r="O2219" s="4">
        <v>4</v>
      </c>
      <c r="P2219" s="4">
        <v>0</v>
      </c>
      <c r="Q2219" s="4">
        <v>84.4</v>
      </c>
    </row>
    <row r="2220" spans="1:17" s="4" customFormat="1" ht="12" x14ac:dyDescent="0.3">
      <c r="A2220" s="4">
        <v>2219</v>
      </c>
      <c r="B2220" s="4" t="s">
        <v>6676</v>
      </c>
      <c r="C2220" s="5">
        <v>44460</v>
      </c>
      <c r="D2220" s="5">
        <v>44465</v>
      </c>
      <c r="E2220" s="9">
        <f t="shared" si="34"/>
        <v>2021</v>
      </c>
      <c r="F2220" s="4" t="s">
        <v>25</v>
      </c>
      <c r="G2220" s="4" t="s">
        <v>6677</v>
      </c>
      <c r="H2220" s="4" t="s">
        <v>6678</v>
      </c>
      <c r="I2220" s="4" t="s">
        <v>28</v>
      </c>
      <c r="J2220" s="4" t="s">
        <v>79</v>
      </c>
      <c r="K2220" s="4" t="s">
        <v>80</v>
      </c>
      <c r="L2220" s="4" t="s">
        <v>36</v>
      </c>
      <c r="M2220" s="4" t="s">
        <v>71</v>
      </c>
      <c r="N2220" s="4">
        <v>1200.01</v>
      </c>
      <c r="O2220" s="4">
        <v>3</v>
      </c>
      <c r="P2220" s="4">
        <v>0</v>
      </c>
      <c r="Q2220" s="4">
        <v>47.68</v>
      </c>
    </row>
    <row r="2221" spans="1:17" s="4" customFormat="1" ht="12" x14ac:dyDescent="0.3">
      <c r="A2221" s="4">
        <v>2220</v>
      </c>
      <c r="B2221" s="4" t="s">
        <v>6679</v>
      </c>
      <c r="C2221" s="5">
        <v>45569</v>
      </c>
      <c r="D2221" s="5">
        <v>45575</v>
      </c>
      <c r="E2221" s="9">
        <f t="shared" si="34"/>
        <v>2024</v>
      </c>
      <c r="F2221" s="4" t="s">
        <v>39</v>
      </c>
      <c r="G2221" s="4" t="s">
        <v>6680</v>
      </c>
      <c r="H2221" s="4" t="s">
        <v>6681</v>
      </c>
      <c r="I2221" s="4" t="s">
        <v>28</v>
      </c>
      <c r="J2221" s="4" t="s">
        <v>79</v>
      </c>
      <c r="K2221" s="4" t="s">
        <v>80</v>
      </c>
      <c r="L2221" s="4" t="s">
        <v>22</v>
      </c>
      <c r="M2221" s="4" t="s">
        <v>134</v>
      </c>
      <c r="N2221" s="4">
        <v>809.74</v>
      </c>
      <c r="O2221" s="4">
        <v>8</v>
      </c>
      <c r="P2221" s="4">
        <v>0.1</v>
      </c>
      <c r="Q2221" s="4">
        <v>91.3</v>
      </c>
    </row>
    <row r="2222" spans="1:17" s="4" customFormat="1" ht="12" x14ac:dyDescent="0.3">
      <c r="A2222" s="4">
        <v>2221</v>
      </c>
      <c r="B2222" s="4" t="s">
        <v>6682</v>
      </c>
      <c r="C2222" s="5">
        <v>45005</v>
      </c>
      <c r="D2222" s="5">
        <v>45010</v>
      </c>
      <c r="E2222" s="9">
        <f t="shared" si="34"/>
        <v>2023</v>
      </c>
      <c r="F2222" s="4" t="s">
        <v>59</v>
      </c>
      <c r="G2222" s="4" t="s">
        <v>6683</v>
      </c>
      <c r="H2222" s="4" t="s">
        <v>6684</v>
      </c>
      <c r="I2222" s="4" t="s">
        <v>20</v>
      </c>
      <c r="J2222" s="4" t="s">
        <v>111</v>
      </c>
      <c r="K2222" s="4" t="s">
        <v>111</v>
      </c>
      <c r="L2222" s="4" t="s">
        <v>29</v>
      </c>
      <c r="M2222" s="4" t="s">
        <v>90</v>
      </c>
      <c r="N2222" s="4">
        <v>170.21</v>
      </c>
      <c r="O2222" s="4">
        <v>4</v>
      </c>
      <c r="P2222" s="4">
        <v>0</v>
      </c>
      <c r="Q2222" s="4">
        <v>19.72</v>
      </c>
    </row>
    <row r="2223" spans="1:17" s="4" customFormat="1" ht="12" x14ac:dyDescent="0.3">
      <c r="A2223" s="4">
        <v>2222</v>
      </c>
      <c r="B2223" s="4" t="s">
        <v>6685</v>
      </c>
      <c r="C2223" s="5">
        <v>44749</v>
      </c>
      <c r="D2223" s="5">
        <v>44756</v>
      </c>
      <c r="E2223" s="9">
        <f t="shared" si="34"/>
        <v>2022</v>
      </c>
      <c r="F2223" s="4" t="s">
        <v>25</v>
      </c>
      <c r="G2223" s="4" t="s">
        <v>6686</v>
      </c>
      <c r="H2223" s="4" t="s">
        <v>6687</v>
      </c>
      <c r="I2223" s="4" t="s">
        <v>20</v>
      </c>
      <c r="J2223" s="4" t="s">
        <v>111</v>
      </c>
      <c r="K2223" s="4" t="s">
        <v>111</v>
      </c>
      <c r="L2223" s="4" t="s">
        <v>22</v>
      </c>
      <c r="M2223" s="4" t="s">
        <v>54</v>
      </c>
      <c r="N2223" s="4">
        <v>1269.0899999999999</v>
      </c>
      <c r="O2223" s="4">
        <v>4</v>
      </c>
      <c r="P2223" s="4">
        <v>0.15</v>
      </c>
      <c r="Q2223" s="4">
        <v>188.38</v>
      </c>
    </row>
    <row r="2224" spans="1:17" s="4" customFormat="1" ht="12" x14ac:dyDescent="0.3">
      <c r="A2224" s="4">
        <v>2223</v>
      </c>
      <c r="B2224" s="4" t="s">
        <v>6688</v>
      </c>
      <c r="C2224" s="5">
        <v>44639</v>
      </c>
      <c r="D2224" s="5">
        <v>44646</v>
      </c>
      <c r="E2224" s="9">
        <f t="shared" si="34"/>
        <v>2022</v>
      </c>
      <c r="F2224" s="4" t="s">
        <v>17</v>
      </c>
      <c r="G2224" s="4" t="s">
        <v>6689</v>
      </c>
      <c r="H2224" s="4" t="s">
        <v>6690</v>
      </c>
      <c r="I2224" s="4" t="s">
        <v>28</v>
      </c>
      <c r="J2224" s="4" t="s">
        <v>111</v>
      </c>
      <c r="K2224" s="4" t="s">
        <v>111</v>
      </c>
      <c r="L2224" s="4" t="s">
        <v>36</v>
      </c>
      <c r="M2224" s="4" t="s">
        <v>37</v>
      </c>
      <c r="N2224" s="4">
        <v>127.85</v>
      </c>
      <c r="O2224" s="4">
        <v>7</v>
      </c>
      <c r="P2224" s="4">
        <v>0.2</v>
      </c>
      <c r="Q2224" s="4">
        <v>22.23</v>
      </c>
    </row>
    <row r="2225" spans="1:17" s="4" customFormat="1" ht="12" x14ac:dyDescent="0.3">
      <c r="A2225" s="4">
        <v>2224</v>
      </c>
      <c r="B2225" s="4" t="s">
        <v>6691</v>
      </c>
      <c r="C2225" s="5">
        <v>44624</v>
      </c>
      <c r="D2225" s="5">
        <v>44626</v>
      </c>
      <c r="E2225" s="9">
        <f t="shared" si="34"/>
        <v>2022</v>
      </c>
      <c r="F2225" s="4" t="s">
        <v>17</v>
      </c>
      <c r="G2225" s="4" t="s">
        <v>6692</v>
      </c>
      <c r="H2225" s="4" t="s">
        <v>6693</v>
      </c>
      <c r="I2225" s="4" t="s">
        <v>20</v>
      </c>
      <c r="J2225" s="4" t="s">
        <v>52</v>
      </c>
      <c r="K2225" s="4" t="s">
        <v>53</v>
      </c>
      <c r="L2225" s="4" t="s">
        <v>29</v>
      </c>
      <c r="M2225" s="4" t="s">
        <v>107</v>
      </c>
      <c r="N2225" s="4">
        <v>981.26</v>
      </c>
      <c r="O2225" s="4">
        <v>2</v>
      </c>
      <c r="P2225" s="4">
        <v>0.2</v>
      </c>
      <c r="Q2225" s="4">
        <v>182.83</v>
      </c>
    </row>
    <row r="2226" spans="1:17" s="4" customFormat="1" ht="12" x14ac:dyDescent="0.3">
      <c r="A2226" s="4">
        <v>2225</v>
      </c>
      <c r="B2226" s="4" t="s">
        <v>6694</v>
      </c>
      <c r="C2226" s="5">
        <v>45745</v>
      </c>
      <c r="D2226" s="5">
        <v>45749</v>
      </c>
      <c r="E2226" s="9">
        <f t="shared" si="34"/>
        <v>2025</v>
      </c>
      <c r="F2226" s="4" t="s">
        <v>25</v>
      </c>
      <c r="G2226" s="4" t="s">
        <v>6695</v>
      </c>
      <c r="H2226" s="4" t="s">
        <v>6696</v>
      </c>
      <c r="I2226" s="4" t="s">
        <v>28</v>
      </c>
      <c r="J2226" s="4" t="s">
        <v>145</v>
      </c>
      <c r="K2226" s="4" t="s">
        <v>80</v>
      </c>
      <c r="L2226" s="4" t="s">
        <v>22</v>
      </c>
      <c r="M2226" s="4" t="s">
        <v>23</v>
      </c>
      <c r="N2226" s="4">
        <v>502.08</v>
      </c>
      <c r="O2226" s="4">
        <v>4</v>
      </c>
      <c r="P2226" s="4">
        <v>0</v>
      </c>
      <c r="Q2226" s="4">
        <v>9.3800000000000008</v>
      </c>
    </row>
    <row r="2227" spans="1:17" s="4" customFormat="1" ht="12" x14ac:dyDescent="0.3">
      <c r="A2227" s="4">
        <v>2226</v>
      </c>
      <c r="B2227" s="4" t="s">
        <v>6697</v>
      </c>
      <c r="C2227" s="5">
        <v>44592</v>
      </c>
      <c r="D2227" s="5">
        <v>44598</v>
      </c>
      <c r="E2227" s="9">
        <f t="shared" si="34"/>
        <v>2022</v>
      </c>
      <c r="F2227" s="4" t="s">
        <v>17</v>
      </c>
      <c r="G2227" s="4" t="s">
        <v>6698</v>
      </c>
      <c r="H2227" s="4" t="s">
        <v>6699</v>
      </c>
      <c r="I2227" s="4" t="s">
        <v>20</v>
      </c>
      <c r="J2227" s="4" t="s">
        <v>145</v>
      </c>
      <c r="K2227" s="4" t="s">
        <v>80</v>
      </c>
      <c r="L2227" s="4" t="s">
        <v>22</v>
      </c>
      <c r="M2227" s="4" t="s">
        <v>75</v>
      </c>
      <c r="N2227" s="4">
        <v>659.73</v>
      </c>
      <c r="O2227" s="4">
        <v>1</v>
      </c>
      <c r="P2227" s="4">
        <v>0.1</v>
      </c>
      <c r="Q2227" s="4">
        <v>-4.8099999999999996</v>
      </c>
    </row>
    <row r="2228" spans="1:17" s="4" customFormat="1" ht="12" x14ac:dyDescent="0.3">
      <c r="A2228" s="4">
        <v>2227</v>
      </c>
      <c r="B2228" s="4" t="s">
        <v>6700</v>
      </c>
      <c r="C2228" s="5">
        <v>45191</v>
      </c>
      <c r="D2228" s="5">
        <v>45192</v>
      </c>
      <c r="E2228" s="9">
        <f t="shared" si="34"/>
        <v>2023</v>
      </c>
      <c r="F2228" s="4" t="s">
        <v>17</v>
      </c>
      <c r="G2228" s="4" t="s">
        <v>6701</v>
      </c>
      <c r="H2228" s="4" t="s">
        <v>6702</v>
      </c>
      <c r="I2228" s="4" t="s">
        <v>67</v>
      </c>
      <c r="J2228" s="4" t="s">
        <v>47</v>
      </c>
      <c r="K2228" s="4" t="s">
        <v>47</v>
      </c>
      <c r="L2228" s="4" t="s">
        <v>22</v>
      </c>
      <c r="M2228" s="4" t="s">
        <v>134</v>
      </c>
      <c r="N2228" s="4">
        <v>1030.96</v>
      </c>
      <c r="O2228" s="4">
        <v>2</v>
      </c>
      <c r="P2228" s="4">
        <v>0.1</v>
      </c>
      <c r="Q2228" s="4">
        <v>28.41</v>
      </c>
    </row>
    <row r="2229" spans="1:17" s="4" customFormat="1" ht="12" x14ac:dyDescent="0.3">
      <c r="A2229" s="4">
        <v>2228</v>
      </c>
      <c r="B2229" s="4" t="s">
        <v>6703</v>
      </c>
      <c r="C2229" s="5">
        <v>44943</v>
      </c>
      <c r="D2229" s="5">
        <v>44948</v>
      </c>
      <c r="E2229" s="9">
        <f t="shared" si="34"/>
        <v>2023</v>
      </c>
      <c r="F2229" s="4" t="s">
        <v>25</v>
      </c>
      <c r="G2229" s="4" t="s">
        <v>6704</v>
      </c>
      <c r="H2229" s="4" t="s">
        <v>6705</v>
      </c>
      <c r="I2229" s="4" t="s">
        <v>28</v>
      </c>
      <c r="J2229" s="4" t="s">
        <v>106</v>
      </c>
      <c r="K2229" s="4" t="s">
        <v>106</v>
      </c>
      <c r="L2229" s="4" t="s">
        <v>22</v>
      </c>
      <c r="M2229" s="4" t="s">
        <v>75</v>
      </c>
      <c r="N2229" s="4">
        <v>166.28</v>
      </c>
      <c r="O2229" s="4">
        <v>10</v>
      </c>
      <c r="P2229" s="4">
        <v>0.15</v>
      </c>
      <c r="Q2229" s="4">
        <v>24.1</v>
      </c>
    </row>
    <row r="2230" spans="1:17" s="4" customFormat="1" ht="12" x14ac:dyDescent="0.3">
      <c r="A2230" s="4">
        <v>2229</v>
      </c>
      <c r="B2230" s="4" t="s">
        <v>6706</v>
      </c>
      <c r="C2230" s="5">
        <v>45471</v>
      </c>
      <c r="D2230" s="5">
        <v>45478</v>
      </c>
      <c r="E2230" s="9">
        <f t="shared" si="34"/>
        <v>2024</v>
      </c>
      <c r="F2230" s="4" t="s">
        <v>39</v>
      </c>
      <c r="G2230" s="4" t="s">
        <v>6707</v>
      </c>
      <c r="H2230" s="4" t="s">
        <v>6708</v>
      </c>
      <c r="I2230" s="4" t="s">
        <v>20</v>
      </c>
      <c r="J2230" s="4" t="s">
        <v>106</v>
      </c>
      <c r="K2230" s="4" t="s">
        <v>106</v>
      </c>
      <c r="L2230" s="4" t="s">
        <v>22</v>
      </c>
      <c r="M2230" s="4" t="s">
        <v>23</v>
      </c>
      <c r="N2230" s="4">
        <v>826.38</v>
      </c>
      <c r="O2230" s="4">
        <v>1</v>
      </c>
      <c r="P2230" s="4">
        <v>0.1</v>
      </c>
      <c r="Q2230" s="4">
        <v>88.94</v>
      </c>
    </row>
    <row r="2231" spans="1:17" s="4" customFormat="1" ht="12" x14ac:dyDescent="0.3">
      <c r="A2231" s="4">
        <v>2230</v>
      </c>
      <c r="B2231" s="4" t="s">
        <v>6709</v>
      </c>
      <c r="C2231" s="5">
        <v>45844</v>
      </c>
      <c r="D2231" s="5">
        <v>45849</v>
      </c>
      <c r="E2231" s="9">
        <f t="shared" si="34"/>
        <v>2025</v>
      </c>
      <c r="F2231" s="4" t="s">
        <v>59</v>
      </c>
      <c r="G2231" s="4" t="s">
        <v>6710</v>
      </c>
      <c r="H2231" s="4" t="s">
        <v>6711</v>
      </c>
      <c r="I2231" s="4" t="s">
        <v>20</v>
      </c>
      <c r="J2231" s="4" t="s">
        <v>145</v>
      </c>
      <c r="K2231" s="4" t="s">
        <v>80</v>
      </c>
      <c r="L2231" s="4" t="s">
        <v>36</v>
      </c>
      <c r="M2231" s="4" t="s">
        <v>37</v>
      </c>
      <c r="N2231" s="4">
        <v>1153.01</v>
      </c>
      <c r="O2231" s="4">
        <v>9</v>
      </c>
      <c r="P2231" s="4">
        <v>0.15</v>
      </c>
      <c r="Q2231" s="4">
        <v>232.87</v>
      </c>
    </row>
    <row r="2232" spans="1:17" s="4" customFormat="1" ht="12" x14ac:dyDescent="0.3">
      <c r="A2232" s="4">
        <v>2231</v>
      </c>
      <c r="B2232" s="4" t="s">
        <v>6712</v>
      </c>
      <c r="C2232" s="5">
        <v>45644</v>
      </c>
      <c r="D2232" s="5">
        <v>45651</v>
      </c>
      <c r="E2232" s="9">
        <f t="shared" si="34"/>
        <v>2024</v>
      </c>
      <c r="F2232" s="4" t="s">
        <v>59</v>
      </c>
      <c r="G2232" s="4" t="s">
        <v>6713</v>
      </c>
      <c r="H2232" s="4" t="s">
        <v>6714</v>
      </c>
      <c r="I2232" s="4" t="s">
        <v>20</v>
      </c>
      <c r="J2232" s="4" t="s">
        <v>34</v>
      </c>
      <c r="K2232" s="4" t="s">
        <v>35</v>
      </c>
      <c r="L2232" s="4" t="s">
        <v>22</v>
      </c>
      <c r="M2232" s="4" t="s">
        <v>23</v>
      </c>
      <c r="N2232" s="4">
        <v>522.29</v>
      </c>
      <c r="O2232" s="4">
        <v>9</v>
      </c>
      <c r="P2232" s="4">
        <v>0.2</v>
      </c>
      <c r="Q2232" s="4">
        <v>67.260000000000005</v>
      </c>
    </row>
    <row r="2233" spans="1:17" s="4" customFormat="1" ht="12" x14ac:dyDescent="0.3">
      <c r="A2233" s="4">
        <v>2232</v>
      </c>
      <c r="B2233" s="4" t="s">
        <v>6715</v>
      </c>
      <c r="C2233" s="5">
        <v>45297</v>
      </c>
      <c r="D2233" s="5">
        <v>45304</v>
      </c>
      <c r="E2233" s="9">
        <f t="shared" si="34"/>
        <v>2024</v>
      </c>
      <c r="F2233" s="4" t="s">
        <v>59</v>
      </c>
      <c r="G2233" s="4" t="s">
        <v>6716</v>
      </c>
      <c r="H2233" s="4" t="s">
        <v>6717</v>
      </c>
      <c r="I2233" s="4" t="s">
        <v>20</v>
      </c>
      <c r="J2233" s="4" t="s">
        <v>145</v>
      </c>
      <c r="K2233" s="4" t="s">
        <v>80</v>
      </c>
      <c r="L2233" s="4" t="s">
        <v>29</v>
      </c>
      <c r="M2233" s="4" t="s">
        <v>30</v>
      </c>
      <c r="N2233" s="4">
        <v>400.44</v>
      </c>
      <c r="O2233" s="4">
        <v>7</v>
      </c>
      <c r="P2233" s="4">
        <v>0.2</v>
      </c>
      <c r="Q2233" s="4">
        <v>-3.98</v>
      </c>
    </row>
    <row r="2234" spans="1:17" s="4" customFormat="1" ht="12" x14ac:dyDescent="0.3">
      <c r="A2234" s="4">
        <v>2233</v>
      </c>
      <c r="B2234" s="4" t="s">
        <v>6718</v>
      </c>
      <c r="C2234" s="5">
        <v>45825</v>
      </c>
      <c r="D2234" s="5">
        <v>45830</v>
      </c>
      <c r="E2234" s="9">
        <f t="shared" si="34"/>
        <v>2025</v>
      </c>
      <c r="F2234" s="4" t="s">
        <v>39</v>
      </c>
      <c r="G2234" s="4" t="s">
        <v>6719</v>
      </c>
      <c r="H2234" s="4" t="s">
        <v>6720</v>
      </c>
      <c r="I2234" s="4" t="s">
        <v>28</v>
      </c>
      <c r="J2234" s="4" t="s">
        <v>42</v>
      </c>
      <c r="K2234" s="4" t="s">
        <v>43</v>
      </c>
      <c r="L2234" s="4" t="s">
        <v>36</v>
      </c>
      <c r="M2234" s="4" t="s">
        <v>118</v>
      </c>
      <c r="N2234" s="4">
        <v>1494.59</v>
      </c>
      <c r="O2234" s="4">
        <v>1</v>
      </c>
      <c r="P2234" s="4">
        <v>0.1</v>
      </c>
      <c r="Q2234" s="4">
        <v>233.9</v>
      </c>
    </row>
    <row r="2235" spans="1:17" s="4" customFormat="1" ht="12" x14ac:dyDescent="0.3">
      <c r="A2235" s="4">
        <v>2234</v>
      </c>
      <c r="B2235" s="4" t="s">
        <v>6721</v>
      </c>
      <c r="C2235" s="5">
        <v>45498</v>
      </c>
      <c r="D2235" s="5">
        <v>45500</v>
      </c>
      <c r="E2235" s="9">
        <f t="shared" si="34"/>
        <v>2024</v>
      </c>
      <c r="F2235" s="4" t="s">
        <v>59</v>
      </c>
      <c r="G2235" s="4" t="s">
        <v>6722</v>
      </c>
      <c r="H2235" s="4" t="s">
        <v>6723</v>
      </c>
      <c r="I2235" s="4" t="s">
        <v>67</v>
      </c>
      <c r="J2235" s="4" t="s">
        <v>42</v>
      </c>
      <c r="K2235" s="4" t="s">
        <v>43</v>
      </c>
      <c r="L2235" s="4" t="s">
        <v>36</v>
      </c>
      <c r="M2235" s="4" t="s">
        <v>37</v>
      </c>
      <c r="N2235" s="4">
        <v>987.19</v>
      </c>
      <c r="O2235" s="4">
        <v>3</v>
      </c>
      <c r="P2235" s="4">
        <v>0.1</v>
      </c>
      <c r="Q2235" s="4">
        <v>170.57</v>
      </c>
    </row>
    <row r="2236" spans="1:17" s="4" customFormat="1" ht="12" x14ac:dyDescent="0.3">
      <c r="A2236" s="4">
        <v>2235</v>
      </c>
      <c r="B2236" s="4" t="s">
        <v>6724</v>
      </c>
      <c r="C2236" s="5">
        <v>44407</v>
      </c>
      <c r="D2236" s="5">
        <v>44414</v>
      </c>
      <c r="E2236" s="9">
        <f t="shared" si="34"/>
        <v>2021</v>
      </c>
      <c r="F2236" s="4" t="s">
        <v>59</v>
      </c>
      <c r="G2236" s="4" t="s">
        <v>6725</v>
      </c>
      <c r="H2236" s="4" t="s">
        <v>6726</v>
      </c>
      <c r="I2236" s="4" t="s">
        <v>67</v>
      </c>
      <c r="J2236" s="4" t="s">
        <v>111</v>
      </c>
      <c r="K2236" s="4" t="s">
        <v>111</v>
      </c>
      <c r="L2236" s="4" t="s">
        <v>22</v>
      </c>
      <c r="M2236" s="4" t="s">
        <v>134</v>
      </c>
      <c r="N2236" s="4">
        <v>1468.35</v>
      </c>
      <c r="O2236" s="4">
        <v>1</v>
      </c>
      <c r="P2236" s="4">
        <v>0.1</v>
      </c>
      <c r="Q2236" s="4">
        <v>332.86</v>
      </c>
    </row>
    <row r="2237" spans="1:17" s="4" customFormat="1" ht="12" x14ac:dyDescent="0.3">
      <c r="A2237" s="4">
        <v>2236</v>
      </c>
      <c r="B2237" s="4" t="s">
        <v>6727</v>
      </c>
      <c r="C2237" s="5">
        <v>45739</v>
      </c>
      <c r="D2237" s="5">
        <v>45744</v>
      </c>
      <c r="E2237" s="9">
        <f t="shared" si="34"/>
        <v>2025</v>
      </c>
      <c r="F2237" s="4" t="s">
        <v>59</v>
      </c>
      <c r="G2237" s="4" t="s">
        <v>6728</v>
      </c>
      <c r="H2237" s="4" t="s">
        <v>6729</v>
      </c>
      <c r="I2237" s="4" t="s">
        <v>67</v>
      </c>
      <c r="J2237" s="4" t="s">
        <v>106</v>
      </c>
      <c r="K2237" s="4" t="s">
        <v>106</v>
      </c>
      <c r="L2237" s="4" t="s">
        <v>29</v>
      </c>
      <c r="M2237" s="4" t="s">
        <v>48</v>
      </c>
      <c r="N2237" s="4">
        <v>904.93</v>
      </c>
      <c r="O2237" s="4">
        <v>6</v>
      </c>
      <c r="P2237" s="4">
        <v>0.2</v>
      </c>
      <c r="Q2237" s="4">
        <v>13.12</v>
      </c>
    </row>
    <row r="2238" spans="1:17" s="4" customFormat="1" ht="12" x14ac:dyDescent="0.3">
      <c r="A2238" s="4">
        <v>2237</v>
      </c>
      <c r="B2238" s="4" t="s">
        <v>6730</v>
      </c>
      <c r="C2238" s="5">
        <v>45710</v>
      </c>
      <c r="D2238" s="5">
        <v>45713</v>
      </c>
      <c r="E2238" s="9">
        <f t="shared" si="34"/>
        <v>2025</v>
      </c>
      <c r="F2238" s="4" t="s">
        <v>39</v>
      </c>
      <c r="G2238" s="4" t="s">
        <v>6731</v>
      </c>
      <c r="H2238" s="4" t="s">
        <v>6732</v>
      </c>
      <c r="I2238" s="4" t="s">
        <v>67</v>
      </c>
      <c r="J2238" s="4" t="s">
        <v>34</v>
      </c>
      <c r="K2238" s="4" t="s">
        <v>35</v>
      </c>
      <c r="L2238" s="4" t="s">
        <v>29</v>
      </c>
      <c r="M2238" s="4" t="s">
        <v>107</v>
      </c>
      <c r="N2238" s="4">
        <v>243.22</v>
      </c>
      <c r="O2238" s="4">
        <v>8</v>
      </c>
      <c r="P2238" s="4">
        <v>0.2</v>
      </c>
      <c r="Q2238" s="4">
        <v>11.98</v>
      </c>
    </row>
    <row r="2239" spans="1:17" s="4" customFormat="1" ht="12" x14ac:dyDescent="0.3">
      <c r="A2239" s="4">
        <v>2238</v>
      </c>
      <c r="B2239" s="4" t="s">
        <v>6733</v>
      </c>
      <c r="C2239" s="5">
        <v>44921</v>
      </c>
      <c r="D2239" s="5">
        <v>44922</v>
      </c>
      <c r="E2239" s="9">
        <f t="shared" si="34"/>
        <v>2022</v>
      </c>
      <c r="F2239" s="4" t="s">
        <v>39</v>
      </c>
      <c r="G2239" s="4" t="s">
        <v>6734</v>
      </c>
      <c r="H2239" s="4" t="s">
        <v>6735</v>
      </c>
      <c r="I2239" s="4" t="s">
        <v>20</v>
      </c>
      <c r="J2239" s="4" t="s">
        <v>52</v>
      </c>
      <c r="K2239" s="4" t="s">
        <v>53</v>
      </c>
      <c r="L2239" s="4" t="s">
        <v>36</v>
      </c>
      <c r="M2239" s="4" t="s">
        <v>138</v>
      </c>
      <c r="N2239" s="4">
        <v>1309.71</v>
      </c>
      <c r="O2239" s="4">
        <v>4</v>
      </c>
      <c r="P2239" s="4">
        <v>0.1</v>
      </c>
      <c r="Q2239" s="4">
        <v>160.43</v>
      </c>
    </row>
    <row r="2240" spans="1:17" s="4" customFormat="1" ht="12" x14ac:dyDescent="0.3">
      <c r="A2240" s="4">
        <v>2239</v>
      </c>
      <c r="B2240" s="4" t="s">
        <v>6736</v>
      </c>
      <c r="C2240" s="5">
        <v>44967</v>
      </c>
      <c r="D2240" s="5">
        <v>44973</v>
      </c>
      <c r="E2240" s="9">
        <f t="shared" si="34"/>
        <v>2023</v>
      </c>
      <c r="F2240" s="4" t="s">
        <v>59</v>
      </c>
      <c r="G2240" s="4" t="s">
        <v>6737</v>
      </c>
      <c r="H2240" s="4" t="s">
        <v>6738</v>
      </c>
      <c r="I2240" s="4" t="s">
        <v>67</v>
      </c>
      <c r="J2240" s="4" t="s">
        <v>111</v>
      </c>
      <c r="K2240" s="4" t="s">
        <v>111</v>
      </c>
      <c r="L2240" s="4" t="s">
        <v>22</v>
      </c>
      <c r="M2240" s="4" t="s">
        <v>23</v>
      </c>
      <c r="N2240" s="4">
        <v>1233.8499999999999</v>
      </c>
      <c r="O2240" s="4">
        <v>3</v>
      </c>
      <c r="P2240" s="4">
        <v>0.2</v>
      </c>
      <c r="Q2240" s="4">
        <v>-2.2599999999999998</v>
      </c>
    </row>
    <row r="2241" spans="1:17" s="4" customFormat="1" ht="12" x14ac:dyDescent="0.3">
      <c r="A2241" s="4">
        <v>2240</v>
      </c>
      <c r="B2241" s="4" t="s">
        <v>6739</v>
      </c>
      <c r="C2241" s="5">
        <v>45737</v>
      </c>
      <c r="D2241" s="5">
        <v>45744</v>
      </c>
      <c r="E2241" s="9">
        <f t="shared" si="34"/>
        <v>2025</v>
      </c>
      <c r="F2241" s="4" t="s">
        <v>25</v>
      </c>
      <c r="G2241" s="4" t="s">
        <v>6740</v>
      </c>
      <c r="H2241" s="4" t="s">
        <v>6741</v>
      </c>
      <c r="I2241" s="4" t="s">
        <v>20</v>
      </c>
      <c r="J2241" s="4" t="s">
        <v>106</v>
      </c>
      <c r="K2241" s="4" t="s">
        <v>106</v>
      </c>
      <c r="L2241" s="4" t="s">
        <v>36</v>
      </c>
      <c r="M2241" s="4" t="s">
        <v>118</v>
      </c>
      <c r="N2241" s="4">
        <v>1127.08</v>
      </c>
      <c r="O2241" s="4">
        <v>3</v>
      </c>
      <c r="P2241" s="4">
        <v>0.1</v>
      </c>
      <c r="Q2241" s="4">
        <v>52.5</v>
      </c>
    </row>
    <row r="2242" spans="1:17" s="4" customFormat="1" ht="12" x14ac:dyDescent="0.3">
      <c r="A2242" s="4">
        <v>2241</v>
      </c>
      <c r="B2242" s="4" t="s">
        <v>6742</v>
      </c>
      <c r="C2242" s="5">
        <v>44596</v>
      </c>
      <c r="D2242" s="5">
        <v>44597</v>
      </c>
      <c r="E2242" s="9">
        <f t="shared" ref="E2242:E2305" si="35">YEAR(D2242)</f>
        <v>2022</v>
      </c>
      <c r="F2242" s="4" t="s">
        <v>59</v>
      </c>
      <c r="G2242" s="4" t="s">
        <v>6743</v>
      </c>
      <c r="H2242" s="4" t="s">
        <v>6744</v>
      </c>
      <c r="I2242" s="4" t="s">
        <v>20</v>
      </c>
      <c r="J2242" s="4" t="s">
        <v>52</v>
      </c>
      <c r="K2242" s="4" t="s">
        <v>53</v>
      </c>
      <c r="L2242" s="4" t="s">
        <v>29</v>
      </c>
      <c r="M2242" s="4" t="s">
        <v>30</v>
      </c>
      <c r="N2242" s="4">
        <v>383.84</v>
      </c>
      <c r="O2242" s="4">
        <v>10</v>
      </c>
      <c r="P2242" s="4">
        <v>0.1</v>
      </c>
      <c r="Q2242" s="4">
        <v>69.86</v>
      </c>
    </row>
    <row r="2243" spans="1:17" s="4" customFormat="1" ht="12" x14ac:dyDescent="0.3">
      <c r="A2243" s="4">
        <v>2242</v>
      </c>
      <c r="B2243" s="4" t="s">
        <v>6745</v>
      </c>
      <c r="C2243" s="5">
        <v>44501</v>
      </c>
      <c r="D2243" s="5">
        <v>44506</v>
      </c>
      <c r="E2243" s="9">
        <f t="shared" si="35"/>
        <v>2021</v>
      </c>
      <c r="F2243" s="4" t="s">
        <v>59</v>
      </c>
      <c r="G2243" s="4" t="s">
        <v>6746</v>
      </c>
      <c r="H2243" s="4" t="s">
        <v>6747</v>
      </c>
      <c r="I2243" s="4" t="s">
        <v>67</v>
      </c>
      <c r="J2243" s="4" t="s">
        <v>34</v>
      </c>
      <c r="K2243" s="4" t="s">
        <v>35</v>
      </c>
      <c r="L2243" s="4" t="s">
        <v>22</v>
      </c>
      <c r="M2243" s="4" t="s">
        <v>23</v>
      </c>
      <c r="N2243" s="4">
        <v>1478.19</v>
      </c>
      <c r="O2243" s="4">
        <v>7</v>
      </c>
      <c r="P2243" s="4">
        <v>0.1</v>
      </c>
      <c r="Q2243" s="4">
        <v>53.19</v>
      </c>
    </row>
    <row r="2244" spans="1:17" s="4" customFormat="1" ht="12" x14ac:dyDescent="0.3">
      <c r="A2244" s="4">
        <v>2243</v>
      </c>
      <c r="B2244" s="4" t="s">
        <v>6748</v>
      </c>
      <c r="C2244" s="5">
        <v>45111</v>
      </c>
      <c r="D2244" s="5">
        <v>45118</v>
      </c>
      <c r="E2244" s="9">
        <f t="shared" si="35"/>
        <v>2023</v>
      </c>
      <c r="F2244" s="4" t="s">
        <v>39</v>
      </c>
      <c r="G2244" s="4" t="s">
        <v>6749</v>
      </c>
      <c r="H2244" s="4" t="s">
        <v>6750</v>
      </c>
      <c r="I2244" s="4" t="s">
        <v>67</v>
      </c>
      <c r="J2244" s="4" t="s">
        <v>21</v>
      </c>
      <c r="K2244" s="4" t="s">
        <v>26647</v>
      </c>
      <c r="L2244" s="4" t="s">
        <v>22</v>
      </c>
      <c r="M2244" s="4" t="s">
        <v>54</v>
      </c>
      <c r="N2244" s="4">
        <v>64.739999999999995</v>
      </c>
      <c r="O2244" s="4">
        <v>2</v>
      </c>
      <c r="P2244" s="4">
        <v>0.15</v>
      </c>
      <c r="Q2244" s="4">
        <v>15.39</v>
      </c>
    </row>
    <row r="2245" spans="1:17" s="4" customFormat="1" ht="12" x14ac:dyDescent="0.3">
      <c r="A2245" s="4">
        <v>2244</v>
      </c>
      <c r="B2245" s="4" t="s">
        <v>6751</v>
      </c>
      <c r="C2245" s="5">
        <v>45474</v>
      </c>
      <c r="D2245" s="5">
        <v>45475</v>
      </c>
      <c r="E2245" s="9">
        <f t="shared" si="35"/>
        <v>2024</v>
      </c>
      <c r="F2245" s="4" t="s">
        <v>39</v>
      </c>
      <c r="G2245" s="4" t="s">
        <v>6752</v>
      </c>
      <c r="H2245" s="4" t="s">
        <v>6753</v>
      </c>
      <c r="I2245" s="4" t="s">
        <v>67</v>
      </c>
      <c r="J2245" s="4" t="s">
        <v>145</v>
      </c>
      <c r="K2245" s="4" t="s">
        <v>80</v>
      </c>
      <c r="L2245" s="4" t="s">
        <v>22</v>
      </c>
      <c r="M2245" s="4" t="s">
        <v>75</v>
      </c>
      <c r="N2245" s="4">
        <v>777.42</v>
      </c>
      <c r="O2245" s="4">
        <v>6</v>
      </c>
      <c r="P2245" s="4">
        <v>0.15</v>
      </c>
      <c r="Q2245" s="4">
        <v>110.07</v>
      </c>
    </row>
    <row r="2246" spans="1:17" s="4" customFormat="1" ht="12" x14ac:dyDescent="0.3">
      <c r="A2246" s="4">
        <v>2245</v>
      </c>
      <c r="B2246" s="4" t="s">
        <v>6754</v>
      </c>
      <c r="C2246" s="5">
        <v>45036</v>
      </c>
      <c r="D2246" s="5">
        <v>45040</v>
      </c>
      <c r="E2246" s="9">
        <f t="shared" si="35"/>
        <v>2023</v>
      </c>
      <c r="F2246" s="4" t="s">
        <v>25</v>
      </c>
      <c r="G2246" s="4" t="s">
        <v>6755</v>
      </c>
      <c r="H2246" s="4" t="s">
        <v>6756</v>
      </c>
      <c r="I2246" s="4" t="s">
        <v>20</v>
      </c>
      <c r="J2246" s="4" t="s">
        <v>47</v>
      </c>
      <c r="K2246" s="4" t="s">
        <v>47</v>
      </c>
      <c r="L2246" s="4" t="s">
        <v>29</v>
      </c>
      <c r="M2246" s="4" t="s">
        <v>30</v>
      </c>
      <c r="N2246" s="4">
        <v>1223.25</v>
      </c>
      <c r="O2246" s="4">
        <v>6</v>
      </c>
      <c r="P2246" s="4">
        <v>0.15</v>
      </c>
      <c r="Q2246" s="4">
        <v>263.33999999999997</v>
      </c>
    </row>
    <row r="2247" spans="1:17" s="4" customFormat="1" ht="12" x14ac:dyDescent="0.3">
      <c r="A2247" s="4">
        <v>2246</v>
      </c>
      <c r="B2247" s="4" t="s">
        <v>6757</v>
      </c>
      <c r="C2247" s="5">
        <v>45723</v>
      </c>
      <c r="D2247" s="5">
        <v>45726</v>
      </c>
      <c r="E2247" s="9">
        <f t="shared" si="35"/>
        <v>2025</v>
      </c>
      <c r="F2247" s="4" t="s">
        <v>17</v>
      </c>
      <c r="G2247" s="4" t="s">
        <v>6758</v>
      </c>
      <c r="H2247" s="4" t="s">
        <v>6759</v>
      </c>
      <c r="I2247" s="4" t="s">
        <v>28</v>
      </c>
      <c r="J2247" s="4" t="s">
        <v>79</v>
      </c>
      <c r="K2247" s="4" t="s">
        <v>80</v>
      </c>
      <c r="L2247" s="4" t="s">
        <v>29</v>
      </c>
      <c r="M2247" s="4" t="s">
        <v>30</v>
      </c>
      <c r="N2247" s="4">
        <v>921.6</v>
      </c>
      <c r="O2247" s="4">
        <v>7</v>
      </c>
      <c r="P2247" s="4">
        <v>0.2</v>
      </c>
      <c r="Q2247" s="4">
        <v>-2.02</v>
      </c>
    </row>
    <row r="2248" spans="1:17" s="4" customFormat="1" ht="12" x14ac:dyDescent="0.3">
      <c r="A2248" s="4">
        <v>2247</v>
      </c>
      <c r="B2248" s="4" t="s">
        <v>6760</v>
      </c>
      <c r="C2248" s="5">
        <v>45293</v>
      </c>
      <c r="D2248" s="5">
        <v>45295</v>
      </c>
      <c r="E2248" s="9">
        <f t="shared" si="35"/>
        <v>2024</v>
      </c>
      <c r="F2248" s="4" t="s">
        <v>59</v>
      </c>
      <c r="G2248" s="4" t="s">
        <v>6761</v>
      </c>
      <c r="H2248" s="4" t="s">
        <v>6762</v>
      </c>
      <c r="I2248" s="4" t="s">
        <v>20</v>
      </c>
      <c r="J2248" s="4" t="s">
        <v>145</v>
      </c>
      <c r="K2248" s="4" t="s">
        <v>80</v>
      </c>
      <c r="L2248" s="4" t="s">
        <v>36</v>
      </c>
      <c r="M2248" s="4" t="s">
        <v>138</v>
      </c>
      <c r="N2248" s="4">
        <v>1031.27</v>
      </c>
      <c r="O2248" s="4">
        <v>7</v>
      </c>
      <c r="P2248" s="4">
        <v>0.15</v>
      </c>
      <c r="Q2248" s="4">
        <v>72.44</v>
      </c>
    </row>
    <row r="2249" spans="1:17" s="4" customFormat="1" ht="12" x14ac:dyDescent="0.3">
      <c r="A2249" s="4">
        <v>2248</v>
      </c>
      <c r="B2249" s="4" t="s">
        <v>6763</v>
      </c>
      <c r="C2249" s="5">
        <v>45627</v>
      </c>
      <c r="D2249" s="5">
        <v>45630</v>
      </c>
      <c r="E2249" s="9">
        <f t="shared" si="35"/>
        <v>2024</v>
      </c>
      <c r="F2249" s="4" t="s">
        <v>59</v>
      </c>
      <c r="G2249" s="4" t="s">
        <v>6764</v>
      </c>
      <c r="H2249" s="4" t="s">
        <v>6765</v>
      </c>
      <c r="I2249" s="4" t="s">
        <v>20</v>
      </c>
      <c r="J2249" s="4" t="s">
        <v>52</v>
      </c>
      <c r="K2249" s="4" t="s">
        <v>53</v>
      </c>
      <c r="L2249" s="4" t="s">
        <v>29</v>
      </c>
      <c r="M2249" s="4" t="s">
        <v>48</v>
      </c>
      <c r="N2249" s="4">
        <v>1362.9</v>
      </c>
      <c r="O2249" s="4">
        <v>3</v>
      </c>
      <c r="P2249" s="4">
        <v>0.15</v>
      </c>
      <c r="Q2249" s="4">
        <v>244.64</v>
      </c>
    </row>
    <row r="2250" spans="1:17" s="4" customFormat="1" ht="12" x14ac:dyDescent="0.3">
      <c r="A2250" s="4">
        <v>2249</v>
      </c>
      <c r="B2250" s="4" t="s">
        <v>6766</v>
      </c>
      <c r="C2250" s="5">
        <v>45235</v>
      </c>
      <c r="D2250" s="5">
        <v>45238</v>
      </c>
      <c r="E2250" s="9">
        <f t="shared" si="35"/>
        <v>2023</v>
      </c>
      <c r="F2250" s="4" t="s">
        <v>17</v>
      </c>
      <c r="G2250" s="4" t="s">
        <v>6767</v>
      </c>
      <c r="H2250" s="4" t="s">
        <v>6768</v>
      </c>
      <c r="I2250" s="4" t="s">
        <v>20</v>
      </c>
      <c r="J2250" s="4" t="s">
        <v>79</v>
      </c>
      <c r="K2250" s="4" t="s">
        <v>80</v>
      </c>
      <c r="L2250" s="4" t="s">
        <v>22</v>
      </c>
      <c r="M2250" s="4" t="s">
        <v>54</v>
      </c>
      <c r="N2250" s="4">
        <v>525.11</v>
      </c>
      <c r="O2250" s="4">
        <v>4</v>
      </c>
      <c r="P2250" s="4">
        <v>0.1</v>
      </c>
      <c r="Q2250" s="4">
        <v>131.22</v>
      </c>
    </row>
    <row r="2251" spans="1:17" s="4" customFormat="1" ht="12" x14ac:dyDescent="0.3">
      <c r="A2251" s="4">
        <v>2250</v>
      </c>
      <c r="B2251" s="4" t="s">
        <v>6769</v>
      </c>
      <c r="C2251" s="5">
        <v>44476</v>
      </c>
      <c r="D2251" s="5">
        <v>44482</v>
      </c>
      <c r="E2251" s="9">
        <f t="shared" si="35"/>
        <v>2021</v>
      </c>
      <c r="F2251" s="4" t="s">
        <v>17</v>
      </c>
      <c r="G2251" s="4" t="s">
        <v>6770</v>
      </c>
      <c r="H2251" s="4" t="s">
        <v>6771</v>
      </c>
      <c r="I2251" s="4" t="s">
        <v>67</v>
      </c>
      <c r="J2251" s="4" t="s">
        <v>106</v>
      </c>
      <c r="K2251" s="4" t="s">
        <v>106</v>
      </c>
      <c r="L2251" s="4" t="s">
        <v>36</v>
      </c>
      <c r="M2251" s="4" t="s">
        <v>71</v>
      </c>
      <c r="N2251" s="4">
        <v>1156.47</v>
      </c>
      <c r="O2251" s="4">
        <v>3</v>
      </c>
      <c r="P2251" s="4">
        <v>0.1</v>
      </c>
      <c r="Q2251" s="4">
        <v>120.71</v>
      </c>
    </row>
    <row r="2252" spans="1:17" s="4" customFormat="1" ht="12" x14ac:dyDescent="0.3">
      <c r="A2252" s="4">
        <v>2251</v>
      </c>
      <c r="B2252" s="4" t="s">
        <v>6772</v>
      </c>
      <c r="C2252" s="5">
        <v>45256</v>
      </c>
      <c r="D2252" s="5">
        <v>45257</v>
      </c>
      <c r="E2252" s="9">
        <f t="shared" si="35"/>
        <v>2023</v>
      </c>
      <c r="F2252" s="4" t="s">
        <v>25</v>
      </c>
      <c r="G2252" s="4" t="s">
        <v>6773</v>
      </c>
      <c r="H2252" s="4" t="s">
        <v>6774</v>
      </c>
      <c r="I2252" s="4" t="s">
        <v>20</v>
      </c>
      <c r="J2252" s="4" t="s">
        <v>21</v>
      </c>
      <c r="K2252" s="4" t="s">
        <v>26647</v>
      </c>
      <c r="L2252" s="4" t="s">
        <v>36</v>
      </c>
      <c r="M2252" s="4" t="s">
        <v>37</v>
      </c>
      <c r="N2252" s="4">
        <v>1248.24</v>
      </c>
      <c r="O2252" s="4">
        <v>10</v>
      </c>
      <c r="P2252" s="4">
        <v>0.15</v>
      </c>
      <c r="Q2252" s="4">
        <v>156.38999999999999</v>
      </c>
    </row>
    <row r="2253" spans="1:17" s="4" customFormat="1" ht="12" x14ac:dyDescent="0.3">
      <c r="A2253" s="4">
        <v>2252</v>
      </c>
      <c r="B2253" s="4" t="s">
        <v>6775</v>
      </c>
      <c r="C2253" s="5">
        <v>45664</v>
      </c>
      <c r="D2253" s="5">
        <v>45667</v>
      </c>
      <c r="E2253" s="9">
        <f t="shared" si="35"/>
        <v>2025</v>
      </c>
      <c r="F2253" s="4" t="s">
        <v>17</v>
      </c>
      <c r="G2253" s="4" t="s">
        <v>6776</v>
      </c>
      <c r="H2253" s="4" t="s">
        <v>6777</v>
      </c>
      <c r="I2253" s="4" t="s">
        <v>20</v>
      </c>
      <c r="J2253" s="4" t="s">
        <v>111</v>
      </c>
      <c r="K2253" s="4" t="s">
        <v>111</v>
      </c>
      <c r="L2253" s="4" t="s">
        <v>36</v>
      </c>
      <c r="M2253" s="4" t="s">
        <v>118</v>
      </c>
      <c r="N2253" s="4">
        <v>676.71</v>
      </c>
      <c r="O2253" s="4">
        <v>7</v>
      </c>
      <c r="P2253" s="4">
        <v>0.1</v>
      </c>
      <c r="Q2253" s="4">
        <v>24.18</v>
      </c>
    </row>
    <row r="2254" spans="1:17" s="4" customFormat="1" ht="12" x14ac:dyDescent="0.3">
      <c r="A2254" s="4">
        <v>2253</v>
      </c>
      <c r="B2254" s="4" t="s">
        <v>6778</v>
      </c>
      <c r="C2254" s="5">
        <v>44956</v>
      </c>
      <c r="D2254" s="5">
        <v>44958</v>
      </c>
      <c r="E2254" s="9">
        <f t="shared" si="35"/>
        <v>2023</v>
      </c>
      <c r="F2254" s="4" t="s">
        <v>17</v>
      </c>
      <c r="G2254" s="4" t="s">
        <v>6779</v>
      </c>
      <c r="H2254" s="4" t="s">
        <v>6780</v>
      </c>
      <c r="I2254" s="4" t="s">
        <v>67</v>
      </c>
      <c r="J2254" s="4" t="s">
        <v>42</v>
      </c>
      <c r="K2254" s="4" t="s">
        <v>43</v>
      </c>
      <c r="L2254" s="4" t="s">
        <v>29</v>
      </c>
      <c r="M2254" s="4" t="s">
        <v>90</v>
      </c>
      <c r="N2254" s="4">
        <v>519.34</v>
      </c>
      <c r="O2254" s="4">
        <v>10</v>
      </c>
      <c r="P2254" s="4">
        <v>0.2</v>
      </c>
      <c r="Q2254" s="4">
        <v>67.650000000000006</v>
      </c>
    </row>
    <row r="2255" spans="1:17" s="4" customFormat="1" ht="12" x14ac:dyDescent="0.3">
      <c r="A2255" s="4">
        <v>2254</v>
      </c>
      <c r="B2255" s="4" t="s">
        <v>6781</v>
      </c>
      <c r="C2255" s="5">
        <v>44881</v>
      </c>
      <c r="D2255" s="5">
        <v>44884</v>
      </c>
      <c r="E2255" s="9">
        <f t="shared" si="35"/>
        <v>2022</v>
      </c>
      <c r="F2255" s="4" t="s">
        <v>17</v>
      </c>
      <c r="G2255" s="4" t="s">
        <v>6782</v>
      </c>
      <c r="H2255" s="4" t="s">
        <v>6783</v>
      </c>
      <c r="I2255" s="4" t="s">
        <v>28</v>
      </c>
      <c r="J2255" s="4" t="s">
        <v>21</v>
      </c>
      <c r="K2255" s="4" t="s">
        <v>26647</v>
      </c>
      <c r="L2255" s="4" t="s">
        <v>36</v>
      </c>
      <c r="M2255" s="4" t="s">
        <v>138</v>
      </c>
      <c r="N2255" s="4">
        <v>472.68</v>
      </c>
      <c r="O2255" s="4">
        <v>5</v>
      </c>
      <c r="P2255" s="4">
        <v>0.1</v>
      </c>
      <c r="Q2255" s="4">
        <v>91.76</v>
      </c>
    </row>
    <row r="2256" spans="1:17" s="4" customFormat="1" ht="12" x14ac:dyDescent="0.3">
      <c r="A2256" s="4">
        <v>2255</v>
      </c>
      <c r="B2256" s="4" t="s">
        <v>6784</v>
      </c>
      <c r="C2256" s="5">
        <v>44869</v>
      </c>
      <c r="D2256" s="5">
        <v>44871</v>
      </c>
      <c r="E2256" s="9">
        <f t="shared" si="35"/>
        <v>2022</v>
      </c>
      <c r="F2256" s="4" t="s">
        <v>17</v>
      </c>
      <c r="G2256" s="4" t="s">
        <v>6785</v>
      </c>
      <c r="H2256" s="4" t="s">
        <v>6786</v>
      </c>
      <c r="I2256" s="4" t="s">
        <v>28</v>
      </c>
      <c r="J2256" s="4" t="s">
        <v>145</v>
      </c>
      <c r="K2256" s="4" t="s">
        <v>80</v>
      </c>
      <c r="L2256" s="4" t="s">
        <v>22</v>
      </c>
      <c r="M2256" s="4" t="s">
        <v>75</v>
      </c>
      <c r="N2256" s="4">
        <v>111.78</v>
      </c>
      <c r="O2256" s="4">
        <v>5</v>
      </c>
      <c r="P2256" s="4">
        <v>0.1</v>
      </c>
      <c r="Q2256" s="4">
        <v>23.7</v>
      </c>
    </row>
    <row r="2257" spans="1:17" s="4" customFormat="1" ht="12" x14ac:dyDescent="0.3">
      <c r="A2257" s="4">
        <v>2256</v>
      </c>
      <c r="B2257" s="4" t="s">
        <v>6787</v>
      </c>
      <c r="C2257" s="5">
        <v>45228</v>
      </c>
      <c r="D2257" s="5">
        <v>45232</v>
      </c>
      <c r="E2257" s="9">
        <f t="shared" si="35"/>
        <v>2023</v>
      </c>
      <c r="F2257" s="4" t="s">
        <v>39</v>
      </c>
      <c r="G2257" s="4" t="s">
        <v>6788</v>
      </c>
      <c r="H2257" s="4" t="s">
        <v>6789</v>
      </c>
      <c r="I2257" s="4" t="s">
        <v>67</v>
      </c>
      <c r="J2257" s="4" t="s">
        <v>47</v>
      </c>
      <c r="K2257" s="4" t="s">
        <v>47</v>
      </c>
      <c r="L2257" s="4" t="s">
        <v>36</v>
      </c>
      <c r="M2257" s="4" t="s">
        <v>138</v>
      </c>
      <c r="N2257" s="4">
        <v>1243.1400000000001</v>
      </c>
      <c r="O2257" s="4">
        <v>2</v>
      </c>
      <c r="P2257" s="4">
        <v>0</v>
      </c>
      <c r="Q2257" s="4">
        <v>145.08000000000001</v>
      </c>
    </row>
    <row r="2258" spans="1:17" s="4" customFormat="1" ht="12" x14ac:dyDescent="0.3">
      <c r="A2258" s="4">
        <v>2257</v>
      </c>
      <c r="B2258" s="4" t="s">
        <v>6790</v>
      </c>
      <c r="C2258" s="5">
        <v>45828</v>
      </c>
      <c r="D2258" s="5">
        <v>45834</v>
      </c>
      <c r="E2258" s="9">
        <f t="shared" si="35"/>
        <v>2025</v>
      </c>
      <c r="F2258" s="4" t="s">
        <v>25</v>
      </c>
      <c r="G2258" s="4" t="s">
        <v>6791</v>
      </c>
      <c r="H2258" s="4" t="s">
        <v>6792</v>
      </c>
      <c r="I2258" s="4" t="s">
        <v>28</v>
      </c>
      <c r="J2258" s="4" t="s">
        <v>47</v>
      </c>
      <c r="K2258" s="4" t="s">
        <v>47</v>
      </c>
      <c r="L2258" s="4" t="s">
        <v>36</v>
      </c>
      <c r="M2258" s="4" t="s">
        <v>71</v>
      </c>
      <c r="N2258" s="4">
        <v>1476.45</v>
      </c>
      <c r="O2258" s="4">
        <v>7</v>
      </c>
      <c r="P2258" s="4">
        <v>0.1</v>
      </c>
      <c r="Q2258" s="4">
        <v>243.35</v>
      </c>
    </row>
    <row r="2259" spans="1:17" s="4" customFormat="1" ht="12" x14ac:dyDescent="0.3">
      <c r="A2259" s="4">
        <v>2258</v>
      </c>
      <c r="B2259" s="4" t="s">
        <v>6793</v>
      </c>
      <c r="C2259" s="5">
        <v>44925</v>
      </c>
      <c r="D2259" s="5">
        <v>44929</v>
      </c>
      <c r="E2259" s="9">
        <f t="shared" si="35"/>
        <v>2023</v>
      </c>
      <c r="F2259" s="4" t="s">
        <v>25</v>
      </c>
      <c r="G2259" s="4" t="s">
        <v>6794</v>
      </c>
      <c r="H2259" s="4" t="s">
        <v>6795</v>
      </c>
      <c r="I2259" s="4" t="s">
        <v>67</v>
      </c>
      <c r="J2259" s="4" t="s">
        <v>106</v>
      </c>
      <c r="K2259" s="4" t="s">
        <v>106</v>
      </c>
      <c r="L2259" s="4" t="s">
        <v>36</v>
      </c>
      <c r="M2259" s="4" t="s">
        <v>71</v>
      </c>
      <c r="N2259" s="4">
        <v>965.29</v>
      </c>
      <c r="O2259" s="4">
        <v>3</v>
      </c>
      <c r="P2259" s="4">
        <v>0</v>
      </c>
      <c r="Q2259" s="4">
        <v>180.55</v>
      </c>
    </row>
    <row r="2260" spans="1:17" s="4" customFormat="1" ht="12" x14ac:dyDescent="0.3">
      <c r="A2260" s="4">
        <v>2259</v>
      </c>
      <c r="B2260" s="4" t="s">
        <v>6796</v>
      </c>
      <c r="C2260" s="5">
        <v>45661</v>
      </c>
      <c r="D2260" s="5">
        <v>45662</v>
      </c>
      <c r="E2260" s="9">
        <f t="shared" si="35"/>
        <v>2025</v>
      </c>
      <c r="F2260" s="4" t="s">
        <v>39</v>
      </c>
      <c r="G2260" s="4" t="s">
        <v>6797</v>
      </c>
      <c r="H2260" s="4" t="s">
        <v>6798</v>
      </c>
      <c r="I2260" s="4" t="s">
        <v>67</v>
      </c>
      <c r="J2260" s="4" t="s">
        <v>21</v>
      </c>
      <c r="K2260" s="4" t="s">
        <v>26647</v>
      </c>
      <c r="L2260" s="4" t="s">
        <v>36</v>
      </c>
      <c r="M2260" s="4" t="s">
        <v>71</v>
      </c>
      <c r="N2260" s="4">
        <v>768.09</v>
      </c>
      <c r="O2260" s="4">
        <v>9</v>
      </c>
      <c r="P2260" s="4">
        <v>0.1</v>
      </c>
      <c r="Q2260" s="4">
        <v>116.97</v>
      </c>
    </row>
    <row r="2261" spans="1:17" s="4" customFormat="1" ht="12" x14ac:dyDescent="0.3">
      <c r="A2261" s="4">
        <v>2260</v>
      </c>
      <c r="B2261" s="4" t="s">
        <v>6799</v>
      </c>
      <c r="C2261" s="5">
        <v>45353</v>
      </c>
      <c r="D2261" s="5">
        <v>45359</v>
      </c>
      <c r="E2261" s="9">
        <f t="shared" si="35"/>
        <v>2024</v>
      </c>
      <c r="F2261" s="4" t="s">
        <v>39</v>
      </c>
      <c r="G2261" s="4" t="s">
        <v>6800</v>
      </c>
      <c r="H2261" s="4" t="s">
        <v>6801</v>
      </c>
      <c r="I2261" s="4" t="s">
        <v>28</v>
      </c>
      <c r="J2261" s="4" t="s">
        <v>47</v>
      </c>
      <c r="K2261" s="4" t="s">
        <v>47</v>
      </c>
      <c r="L2261" s="4" t="s">
        <v>22</v>
      </c>
      <c r="M2261" s="4" t="s">
        <v>23</v>
      </c>
      <c r="N2261" s="4">
        <v>178.38</v>
      </c>
      <c r="O2261" s="4">
        <v>9</v>
      </c>
      <c r="P2261" s="4">
        <v>0.1</v>
      </c>
      <c r="Q2261" s="4">
        <v>17.3</v>
      </c>
    </row>
    <row r="2262" spans="1:17" s="4" customFormat="1" ht="12" x14ac:dyDescent="0.3">
      <c r="A2262" s="4">
        <v>2261</v>
      </c>
      <c r="B2262" s="4" t="s">
        <v>6802</v>
      </c>
      <c r="C2262" s="5">
        <v>44504</v>
      </c>
      <c r="D2262" s="5">
        <v>44510</v>
      </c>
      <c r="E2262" s="9">
        <f t="shared" si="35"/>
        <v>2021</v>
      </c>
      <c r="F2262" s="4" t="s">
        <v>17</v>
      </c>
      <c r="G2262" s="4" t="s">
        <v>6803</v>
      </c>
      <c r="H2262" s="4" t="s">
        <v>6804</v>
      </c>
      <c r="I2262" s="4" t="s">
        <v>67</v>
      </c>
      <c r="J2262" s="4" t="s">
        <v>106</v>
      </c>
      <c r="K2262" s="4" t="s">
        <v>106</v>
      </c>
      <c r="L2262" s="4" t="s">
        <v>36</v>
      </c>
      <c r="M2262" s="4" t="s">
        <v>138</v>
      </c>
      <c r="N2262" s="4">
        <v>278.68</v>
      </c>
      <c r="O2262" s="4">
        <v>5</v>
      </c>
      <c r="P2262" s="4">
        <v>0</v>
      </c>
      <c r="Q2262" s="4">
        <v>5.73</v>
      </c>
    </row>
    <row r="2263" spans="1:17" s="4" customFormat="1" ht="12" x14ac:dyDescent="0.3">
      <c r="A2263" s="4">
        <v>2262</v>
      </c>
      <c r="B2263" s="4" t="s">
        <v>6805</v>
      </c>
      <c r="C2263" s="5">
        <v>44681</v>
      </c>
      <c r="D2263" s="5">
        <v>44687</v>
      </c>
      <c r="E2263" s="9">
        <f t="shared" si="35"/>
        <v>2022</v>
      </c>
      <c r="F2263" s="4" t="s">
        <v>59</v>
      </c>
      <c r="G2263" s="4" t="s">
        <v>6806</v>
      </c>
      <c r="H2263" s="4" t="s">
        <v>6807</v>
      </c>
      <c r="I2263" s="4" t="s">
        <v>67</v>
      </c>
      <c r="J2263" s="4" t="s">
        <v>62</v>
      </c>
      <c r="K2263" s="4" t="s">
        <v>63</v>
      </c>
      <c r="L2263" s="4" t="s">
        <v>36</v>
      </c>
      <c r="M2263" s="4" t="s">
        <v>118</v>
      </c>
      <c r="N2263" s="4">
        <v>268.08</v>
      </c>
      <c r="O2263" s="4">
        <v>1</v>
      </c>
      <c r="P2263" s="4">
        <v>0.15</v>
      </c>
      <c r="Q2263" s="4">
        <v>29.18</v>
      </c>
    </row>
    <row r="2264" spans="1:17" s="4" customFormat="1" ht="12" x14ac:dyDescent="0.3">
      <c r="A2264" s="4">
        <v>2263</v>
      </c>
      <c r="B2264" s="4" t="s">
        <v>6808</v>
      </c>
      <c r="C2264" s="5">
        <v>45163</v>
      </c>
      <c r="D2264" s="5">
        <v>45168</v>
      </c>
      <c r="E2264" s="9">
        <f t="shared" si="35"/>
        <v>2023</v>
      </c>
      <c r="F2264" s="4" t="s">
        <v>59</v>
      </c>
      <c r="G2264" s="4" t="s">
        <v>6809</v>
      </c>
      <c r="H2264" s="4" t="s">
        <v>6810</v>
      </c>
      <c r="I2264" s="4" t="s">
        <v>28</v>
      </c>
      <c r="J2264" s="4" t="s">
        <v>52</v>
      </c>
      <c r="K2264" s="4" t="s">
        <v>53</v>
      </c>
      <c r="L2264" s="4" t="s">
        <v>22</v>
      </c>
      <c r="M2264" s="4" t="s">
        <v>23</v>
      </c>
      <c r="N2264" s="4">
        <v>667.31</v>
      </c>
      <c r="O2264" s="4">
        <v>10</v>
      </c>
      <c r="P2264" s="4">
        <v>0.1</v>
      </c>
      <c r="Q2264" s="4">
        <v>55.54</v>
      </c>
    </row>
    <row r="2265" spans="1:17" s="4" customFormat="1" ht="12" x14ac:dyDescent="0.3">
      <c r="A2265" s="4">
        <v>2264</v>
      </c>
      <c r="B2265" s="4" t="s">
        <v>6811</v>
      </c>
      <c r="C2265" s="5">
        <v>44792</v>
      </c>
      <c r="D2265" s="5">
        <v>44798</v>
      </c>
      <c r="E2265" s="9">
        <f t="shared" si="35"/>
        <v>2022</v>
      </c>
      <c r="F2265" s="4" t="s">
        <v>25</v>
      </c>
      <c r="G2265" s="4" t="s">
        <v>6812</v>
      </c>
      <c r="H2265" s="4" t="s">
        <v>6813</v>
      </c>
      <c r="I2265" s="4" t="s">
        <v>67</v>
      </c>
      <c r="J2265" s="4" t="s">
        <v>106</v>
      </c>
      <c r="K2265" s="4" t="s">
        <v>106</v>
      </c>
      <c r="L2265" s="4" t="s">
        <v>29</v>
      </c>
      <c r="M2265" s="4" t="s">
        <v>107</v>
      </c>
      <c r="N2265" s="4">
        <v>141.1</v>
      </c>
      <c r="O2265" s="4">
        <v>9</v>
      </c>
      <c r="P2265" s="4">
        <v>0.15</v>
      </c>
      <c r="Q2265" s="4">
        <v>2.2599999999999998</v>
      </c>
    </row>
    <row r="2266" spans="1:17" s="4" customFormat="1" ht="12" x14ac:dyDescent="0.3">
      <c r="A2266" s="4">
        <v>2265</v>
      </c>
      <c r="B2266" s="4" t="s">
        <v>6814</v>
      </c>
      <c r="C2266" s="5">
        <v>44630</v>
      </c>
      <c r="D2266" s="5">
        <v>44637</v>
      </c>
      <c r="E2266" s="9">
        <f t="shared" si="35"/>
        <v>2022</v>
      </c>
      <c r="F2266" s="4" t="s">
        <v>17</v>
      </c>
      <c r="G2266" s="4" t="s">
        <v>6815</v>
      </c>
      <c r="H2266" s="4" t="s">
        <v>6816</v>
      </c>
      <c r="I2266" s="4" t="s">
        <v>20</v>
      </c>
      <c r="J2266" s="4" t="s">
        <v>21</v>
      </c>
      <c r="K2266" s="4" t="s">
        <v>26647</v>
      </c>
      <c r="L2266" s="4" t="s">
        <v>22</v>
      </c>
      <c r="M2266" s="4" t="s">
        <v>23</v>
      </c>
      <c r="N2266" s="4">
        <v>302.63</v>
      </c>
      <c r="O2266" s="4">
        <v>10</v>
      </c>
      <c r="P2266" s="4">
        <v>0</v>
      </c>
      <c r="Q2266" s="4">
        <v>78.010000000000005</v>
      </c>
    </row>
    <row r="2267" spans="1:17" s="4" customFormat="1" ht="12" x14ac:dyDescent="0.3">
      <c r="A2267" s="4">
        <v>2266</v>
      </c>
      <c r="B2267" s="4" t="s">
        <v>6817</v>
      </c>
      <c r="C2267" s="5">
        <v>44547</v>
      </c>
      <c r="D2267" s="5">
        <v>44551</v>
      </c>
      <c r="E2267" s="9">
        <f t="shared" si="35"/>
        <v>2021</v>
      </c>
      <c r="F2267" s="4" t="s">
        <v>39</v>
      </c>
      <c r="G2267" s="4" t="s">
        <v>6818</v>
      </c>
      <c r="H2267" s="4" t="s">
        <v>6819</v>
      </c>
      <c r="I2267" s="4" t="s">
        <v>67</v>
      </c>
      <c r="J2267" s="4" t="s">
        <v>62</v>
      </c>
      <c r="K2267" s="4" t="s">
        <v>63</v>
      </c>
      <c r="L2267" s="4" t="s">
        <v>29</v>
      </c>
      <c r="M2267" s="4" t="s">
        <v>30</v>
      </c>
      <c r="N2267" s="4">
        <v>957.82</v>
      </c>
      <c r="O2267" s="4">
        <v>7</v>
      </c>
      <c r="P2267" s="4">
        <v>0.15</v>
      </c>
      <c r="Q2267" s="4">
        <v>31.89</v>
      </c>
    </row>
    <row r="2268" spans="1:17" s="4" customFormat="1" ht="12" x14ac:dyDescent="0.3">
      <c r="A2268" s="4">
        <v>2267</v>
      </c>
      <c r="B2268" s="4" t="s">
        <v>6820</v>
      </c>
      <c r="C2268" s="5">
        <v>44466</v>
      </c>
      <c r="D2268" s="5">
        <v>44472</v>
      </c>
      <c r="E2268" s="9">
        <f t="shared" si="35"/>
        <v>2021</v>
      </c>
      <c r="F2268" s="4" t="s">
        <v>25</v>
      </c>
      <c r="G2268" s="4" t="s">
        <v>6821</v>
      </c>
      <c r="H2268" s="4" t="s">
        <v>6822</v>
      </c>
      <c r="I2268" s="4" t="s">
        <v>20</v>
      </c>
      <c r="J2268" s="4" t="s">
        <v>145</v>
      </c>
      <c r="K2268" s="4" t="s">
        <v>80</v>
      </c>
      <c r="L2268" s="4" t="s">
        <v>36</v>
      </c>
      <c r="M2268" s="4" t="s">
        <v>71</v>
      </c>
      <c r="N2268" s="4">
        <v>800.71</v>
      </c>
      <c r="O2268" s="4">
        <v>4</v>
      </c>
      <c r="P2268" s="4">
        <v>0.2</v>
      </c>
      <c r="Q2268" s="4">
        <v>55.59</v>
      </c>
    </row>
    <row r="2269" spans="1:17" s="4" customFormat="1" ht="12" x14ac:dyDescent="0.3">
      <c r="A2269" s="4">
        <v>2268</v>
      </c>
      <c r="B2269" s="4" t="s">
        <v>6823</v>
      </c>
      <c r="C2269" s="5">
        <v>44485</v>
      </c>
      <c r="D2269" s="5">
        <v>44486</v>
      </c>
      <c r="E2269" s="9">
        <f t="shared" si="35"/>
        <v>2021</v>
      </c>
      <c r="F2269" s="4" t="s">
        <v>39</v>
      </c>
      <c r="G2269" s="4" t="s">
        <v>6824</v>
      </c>
      <c r="H2269" s="4" t="s">
        <v>6825</v>
      </c>
      <c r="I2269" s="4" t="s">
        <v>28</v>
      </c>
      <c r="J2269" s="4" t="s">
        <v>47</v>
      </c>
      <c r="K2269" s="4" t="s">
        <v>47</v>
      </c>
      <c r="L2269" s="4" t="s">
        <v>29</v>
      </c>
      <c r="M2269" s="4" t="s">
        <v>48</v>
      </c>
      <c r="N2269" s="4">
        <v>1116.04</v>
      </c>
      <c r="O2269" s="4">
        <v>9</v>
      </c>
      <c r="P2269" s="4">
        <v>0.15</v>
      </c>
      <c r="Q2269" s="4">
        <v>80.75</v>
      </c>
    </row>
    <row r="2270" spans="1:17" s="4" customFormat="1" ht="12" x14ac:dyDescent="0.3">
      <c r="A2270" s="4">
        <v>2269</v>
      </c>
      <c r="B2270" s="4" t="s">
        <v>6826</v>
      </c>
      <c r="C2270" s="5">
        <v>45319</v>
      </c>
      <c r="D2270" s="5">
        <v>45322</v>
      </c>
      <c r="E2270" s="9">
        <f t="shared" si="35"/>
        <v>2024</v>
      </c>
      <c r="F2270" s="4" t="s">
        <v>25</v>
      </c>
      <c r="G2270" s="4" t="s">
        <v>6827</v>
      </c>
      <c r="H2270" s="4" t="s">
        <v>6828</v>
      </c>
      <c r="I2270" s="4" t="s">
        <v>67</v>
      </c>
      <c r="J2270" s="4" t="s">
        <v>79</v>
      </c>
      <c r="K2270" s="4" t="s">
        <v>80</v>
      </c>
      <c r="L2270" s="4" t="s">
        <v>29</v>
      </c>
      <c r="M2270" s="4" t="s">
        <v>107</v>
      </c>
      <c r="N2270" s="4">
        <v>1024.42</v>
      </c>
      <c r="O2270" s="4">
        <v>10</v>
      </c>
      <c r="P2270" s="4">
        <v>0.1</v>
      </c>
      <c r="Q2270" s="4">
        <v>145.07</v>
      </c>
    </row>
    <row r="2271" spans="1:17" s="4" customFormat="1" ht="12" x14ac:dyDescent="0.3">
      <c r="A2271" s="4">
        <v>2270</v>
      </c>
      <c r="B2271" s="4" t="s">
        <v>6829</v>
      </c>
      <c r="C2271" s="5">
        <v>45173</v>
      </c>
      <c r="D2271" s="5">
        <v>45179</v>
      </c>
      <c r="E2271" s="9">
        <f t="shared" si="35"/>
        <v>2023</v>
      </c>
      <c r="F2271" s="4" t="s">
        <v>39</v>
      </c>
      <c r="G2271" s="4" t="s">
        <v>6830</v>
      </c>
      <c r="H2271" s="4" t="s">
        <v>6831</v>
      </c>
      <c r="I2271" s="4" t="s">
        <v>20</v>
      </c>
      <c r="J2271" s="4" t="s">
        <v>111</v>
      </c>
      <c r="K2271" s="4" t="s">
        <v>111</v>
      </c>
      <c r="L2271" s="4" t="s">
        <v>29</v>
      </c>
      <c r="M2271" s="4" t="s">
        <v>30</v>
      </c>
      <c r="N2271" s="4">
        <v>409.74</v>
      </c>
      <c r="O2271" s="4">
        <v>5</v>
      </c>
      <c r="P2271" s="4">
        <v>0</v>
      </c>
      <c r="Q2271" s="4">
        <v>31.65</v>
      </c>
    </row>
    <row r="2272" spans="1:17" s="4" customFormat="1" ht="12" x14ac:dyDescent="0.3">
      <c r="A2272" s="4">
        <v>2271</v>
      </c>
      <c r="B2272" s="4" t="s">
        <v>6832</v>
      </c>
      <c r="C2272" s="5">
        <v>44537</v>
      </c>
      <c r="D2272" s="5">
        <v>44543</v>
      </c>
      <c r="E2272" s="9">
        <f t="shared" si="35"/>
        <v>2021</v>
      </c>
      <c r="F2272" s="4" t="s">
        <v>17</v>
      </c>
      <c r="G2272" s="4" t="s">
        <v>6833</v>
      </c>
      <c r="H2272" s="4" t="s">
        <v>6834</v>
      </c>
      <c r="I2272" s="4" t="s">
        <v>20</v>
      </c>
      <c r="J2272" s="4" t="s">
        <v>21</v>
      </c>
      <c r="K2272" s="4" t="s">
        <v>26647</v>
      </c>
      <c r="L2272" s="4" t="s">
        <v>36</v>
      </c>
      <c r="M2272" s="4" t="s">
        <v>37</v>
      </c>
      <c r="N2272" s="4">
        <v>335.27</v>
      </c>
      <c r="O2272" s="4">
        <v>10</v>
      </c>
      <c r="P2272" s="4">
        <v>0.2</v>
      </c>
      <c r="Q2272" s="4">
        <v>26.66</v>
      </c>
    </row>
    <row r="2273" spans="1:17" s="4" customFormat="1" ht="12" x14ac:dyDescent="0.3">
      <c r="A2273" s="4">
        <v>2272</v>
      </c>
      <c r="B2273" s="4" t="s">
        <v>6835</v>
      </c>
      <c r="C2273" s="5">
        <v>44589</v>
      </c>
      <c r="D2273" s="5">
        <v>44590</v>
      </c>
      <c r="E2273" s="9">
        <f t="shared" si="35"/>
        <v>2022</v>
      </c>
      <c r="F2273" s="4" t="s">
        <v>17</v>
      </c>
      <c r="G2273" s="4" t="s">
        <v>6836</v>
      </c>
      <c r="H2273" s="4" t="s">
        <v>6837</v>
      </c>
      <c r="I2273" s="4" t="s">
        <v>20</v>
      </c>
      <c r="J2273" s="4" t="s">
        <v>111</v>
      </c>
      <c r="K2273" s="4" t="s">
        <v>111</v>
      </c>
      <c r="L2273" s="4" t="s">
        <v>29</v>
      </c>
      <c r="M2273" s="4" t="s">
        <v>30</v>
      </c>
      <c r="N2273" s="4">
        <v>836.92</v>
      </c>
      <c r="O2273" s="4">
        <v>5</v>
      </c>
      <c r="P2273" s="4">
        <v>0.1</v>
      </c>
      <c r="Q2273" s="4">
        <v>28.83</v>
      </c>
    </row>
    <row r="2274" spans="1:17" s="4" customFormat="1" ht="12" x14ac:dyDescent="0.3">
      <c r="A2274" s="4">
        <v>2273</v>
      </c>
      <c r="B2274" s="4" t="s">
        <v>6838</v>
      </c>
      <c r="C2274" s="5">
        <v>45270</v>
      </c>
      <c r="D2274" s="5">
        <v>45272</v>
      </c>
      <c r="E2274" s="9">
        <f t="shared" si="35"/>
        <v>2023</v>
      </c>
      <c r="F2274" s="4" t="s">
        <v>17</v>
      </c>
      <c r="G2274" s="4" t="s">
        <v>6839</v>
      </c>
      <c r="H2274" s="4" t="s">
        <v>6840</v>
      </c>
      <c r="I2274" s="4" t="s">
        <v>28</v>
      </c>
      <c r="J2274" s="4" t="s">
        <v>34</v>
      </c>
      <c r="K2274" s="4" t="s">
        <v>35</v>
      </c>
      <c r="L2274" s="4" t="s">
        <v>22</v>
      </c>
      <c r="M2274" s="4" t="s">
        <v>75</v>
      </c>
      <c r="N2274" s="4">
        <v>153.51</v>
      </c>
      <c r="O2274" s="4">
        <v>10</v>
      </c>
      <c r="P2274" s="4">
        <v>0</v>
      </c>
      <c r="Q2274" s="4">
        <v>34.44</v>
      </c>
    </row>
    <row r="2275" spans="1:17" s="4" customFormat="1" ht="12" x14ac:dyDescent="0.3">
      <c r="A2275" s="4">
        <v>2274</v>
      </c>
      <c r="B2275" s="4" t="s">
        <v>6841</v>
      </c>
      <c r="C2275" s="5">
        <v>45063</v>
      </c>
      <c r="D2275" s="5">
        <v>45069</v>
      </c>
      <c r="E2275" s="9">
        <f t="shared" si="35"/>
        <v>2023</v>
      </c>
      <c r="F2275" s="4" t="s">
        <v>17</v>
      </c>
      <c r="G2275" s="4" t="s">
        <v>6842</v>
      </c>
      <c r="H2275" s="4" t="s">
        <v>6843</v>
      </c>
      <c r="I2275" s="4" t="s">
        <v>20</v>
      </c>
      <c r="J2275" s="4" t="s">
        <v>21</v>
      </c>
      <c r="K2275" s="4" t="s">
        <v>26647</v>
      </c>
      <c r="L2275" s="4" t="s">
        <v>22</v>
      </c>
      <c r="M2275" s="4" t="s">
        <v>134</v>
      </c>
      <c r="N2275" s="4">
        <v>603.55999999999995</v>
      </c>
      <c r="O2275" s="4">
        <v>4</v>
      </c>
      <c r="P2275" s="4">
        <v>0.2</v>
      </c>
      <c r="Q2275" s="4">
        <v>58.84</v>
      </c>
    </row>
    <row r="2276" spans="1:17" s="4" customFormat="1" ht="12" x14ac:dyDescent="0.3">
      <c r="A2276" s="4">
        <v>2275</v>
      </c>
      <c r="B2276" s="4" t="s">
        <v>6844</v>
      </c>
      <c r="C2276" s="5">
        <v>44739</v>
      </c>
      <c r="D2276" s="5">
        <v>44746</v>
      </c>
      <c r="E2276" s="9">
        <f t="shared" si="35"/>
        <v>2022</v>
      </c>
      <c r="F2276" s="4" t="s">
        <v>25</v>
      </c>
      <c r="G2276" s="4" t="s">
        <v>6845</v>
      </c>
      <c r="H2276" s="4" t="s">
        <v>6846</v>
      </c>
      <c r="I2276" s="4" t="s">
        <v>28</v>
      </c>
      <c r="J2276" s="4" t="s">
        <v>79</v>
      </c>
      <c r="K2276" s="4" t="s">
        <v>80</v>
      </c>
      <c r="L2276" s="4" t="s">
        <v>29</v>
      </c>
      <c r="M2276" s="4" t="s">
        <v>48</v>
      </c>
      <c r="N2276" s="4">
        <v>478.95</v>
      </c>
      <c r="O2276" s="4">
        <v>2</v>
      </c>
      <c r="P2276" s="4">
        <v>0.2</v>
      </c>
      <c r="Q2276" s="4">
        <v>57.76</v>
      </c>
    </row>
    <row r="2277" spans="1:17" s="4" customFormat="1" ht="12" x14ac:dyDescent="0.3">
      <c r="A2277" s="4">
        <v>2276</v>
      </c>
      <c r="B2277" s="4" t="s">
        <v>6847</v>
      </c>
      <c r="C2277" s="5">
        <v>45728</v>
      </c>
      <c r="D2277" s="5">
        <v>45732</v>
      </c>
      <c r="E2277" s="9">
        <f t="shared" si="35"/>
        <v>2025</v>
      </c>
      <c r="F2277" s="4" t="s">
        <v>17</v>
      </c>
      <c r="G2277" s="4" t="s">
        <v>6848</v>
      </c>
      <c r="H2277" s="4" t="s">
        <v>6849</v>
      </c>
      <c r="I2277" s="4" t="s">
        <v>28</v>
      </c>
      <c r="J2277" s="4" t="s">
        <v>34</v>
      </c>
      <c r="K2277" s="4" t="s">
        <v>35</v>
      </c>
      <c r="L2277" s="4" t="s">
        <v>36</v>
      </c>
      <c r="M2277" s="4" t="s">
        <v>118</v>
      </c>
      <c r="N2277" s="4">
        <v>650.63</v>
      </c>
      <c r="O2277" s="4">
        <v>3</v>
      </c>
      <c r="P2277" s="4">
        <v>0.2</v>
      </c>
      <c r="Q2277" s="4">
        <v>53.44</v>
      </c>
    </row>
    <row r="2278" spans="1:17" s="4" customFormat="1" ht="12" x14ac:dyDescent="0.3">
      <c r="A2278" s="4">
        <v>2277</v>
      </c>
      <c r="B2278" s="4" t="s">
        <v>6850</v>
      </c>
      <c r="C2278" s="5">
        <v>45629</v>
      </c>
      <c r="D2278" s="5">
        <v>45633</v>
      </c>
      <c r="E2278" s="9">
        <f t="shared" si="35"/>
        <v>2024</v>
      </c>
      <c r="F2278" s="4" t="s">
        <v>59</v>
      </c>
      <c r="G2278" s="4" t="s">
        <v>6851</v>
      </c>
      <c r="H2278" s="4" t="s">
        <v>6852</v>
      </c>
      <c r="I2278" s="4" t="s">
        <v>20</v>
      </c>
      <c r="J2278" s="4" t="s">
        <v>52</v>
      </c>
      <c r="K2278" s="4" t="s">
        <v>53</v>
      </c>
      <c r="L2278" s="4" t="s">
        <v>29</v>
      </c>
      <c r="M2278" s="4" t="s">
        <v>48</v>
      </c>
      <c r="N2278" s="4">
        <v>527.04999999999995</v>
      </c>
      <c r="O2278" s="4">
        <v>8</v>
      </c>
      <c r="P2278" s="4">
        <v>0.1</v>
      </c>
      <c r="Q2278" s="4">
        <v>121.92</v>
      </c>
    </row>
    <row r="2279" spans="1:17" s="4" customFormat="1" ht="12" x14ac:dyDescent="0.3">
      <c r="A2279" s="4">
        <v>2278</v>
      </c>
      <c r="B2279" s="4" t="s">
        <v>6853</v>
      </c>
      <c r="C2279" s="5">
        <v>44810</v>
      </c>
      <c r="D2279" s="5">
        <v>44817</v>
      </c>
      <c r="E2279" s="9">
        <f t="shared" si="35"/>
        <v>2022</v>
      </c>
      <c r="F2279" s="4" t="s">
        <v>25</v>
      </c>
      <c r="G2279" s="4" t="s">
        <v>6854</v>
      </c>
      <c r="H2279" s="4" t="s">
        <v>6855</v>
      </c>
      <c r="I2279" s="4" t="s">
        <v>28</v>
      </c>
      <c r="J2279" s="4" t="s">
        <v>79</v>
      </c>
      <c r="K2279" s="4" t="s">
        <v>80</v>
      </c>
      <c r="L2279" s="4" t="s">
        <v>36</v>
      </c>
      <c r="M2279" s="4" t="s">
        <v>138</v>
      </c>
      <c r="N2279" s="4">
        <v>1127.27</v>
      </c>
      <c r="O2279" s="4">
        <v>5</v>
      </c>
      <c r="P2279" s="4">
        <v>0.2</v>
      </c>
      <c r="Q2279" s="4">
        <v>49.59</v>
      </c>
    </row>
    <row r="2280" spans="1:17" s="4" customFormat="1" ht="12" x14ac:dyDescent="0.3">
      <c r="A2280" s="4">
        <v>2279</v>
      </c>
      <c r="B2280" s="4" t="s">
        <v>6856</v>
      </c>
      <c r="C2280" s="5">
        <v>45189</v>
      </c>
      <c r="D2280" s="5">
        <v>45193</v>
      </c>
      <c r="E2280" s="9">
        <f t="shared" si="35"/>
        <v>2023</v>
      </c>
      <c r="F2280" s="4" t="s">
        <v>39</v>
      </c>
      <c r="G2280" s="4" t="s">
        <v>6857</v>
      </c>
      <c r="H2280" s="4" t="s">
        <v>6858</v>
      </c>
      <c r="I2280" s="4" t="s">
        <v>67</v>
      </c>
      <c r="J2280" s="4" t="s">
        <v>62</v>
      </c>
      <c r="K2280" s="4" t="s">
        <v>63</v>
      </c>
      <c r="L2280" s="4" t="s">
        <v>29</v>
      </c>
      <c r="M2280" s="4" t="s">
        <v>48</v>
      </c>
      <c r="N2280" s="4">
        <v>214.67</v>
      </c>
      <c r="O2280" s="4">
        <v>3</v>
      </c>
      <c r="P2280" s="4">
        <v>0.1</v>
      </c>
      <c r="Q2280" s="4">
        <v>5.3</v>
      </c>
    </row>
    <row r="2281" spans="1:17" s="4" customFormat="1" ht="12" x14ac:dyDescent="0.3">
      <c r="A2281" s="4">
        <v>2280</v>
      </c>
      <c r="B2281" s="4" t="s">
        <v>6859</v>
      </c>
      <c r="C2281" s="5">
        <v>45471</v>
      </c>
      <c r="D2281" s="5">
        <v>45473</v>
      </c>
      <c r="E2281" s="9">
        <f t="shared" si="35"/>
        <v>2024</v>
      </c>
      <c r="F2281" s="4" t="s">
        <v>59</v>
      </c>
      <c r="G2281" s="4" t="s">
        <v>6860</v>
      </c>
      <c r="H2281" s="4" t="s">
        <v>6861</v>
      </c>
      <c r="I2281" s="4" t="s">
        <v>67</v>
      </c>
      <c r="J2281" s="4" t="s">
        <v>52</v>
      </c>
      <c r="K2281" s="4" t="s">
        <v>53</v>
      </c>
      <c r="L2281" s="4" t="s">
        <v>29</v>
      </c>
      <c r="M2281" s="4" t="s">
        <v>90</v>
      </c>
      <c r="N2281" s="4">
        <v>441.75</v>
      </c>
      <c r="O2281" s="4">
        <v>6</v>
      </c>
      <c r="P2281" s="4">
        <v>0</v>
      </c>
      <c r="Q2281" s="4">
        <v>51.59</v>
      </c>
    </row>
    <row r="2282" spans="1:17" s="4" customFormat="1" ht="12" x14ac:dyDescent="0.3">
      <c r="A2282" s="4">
        <v>2281</v>
      </c>
      <c r="B2282" s="4" t="s">
        <v>6862</v>
      </c>
      <c r="C2282" s="5">
        <v>45350</v>
      </c>
      <c r="D2282" s="5">
        <v>45351</v>
      </c>
      <c r="E2282" s="9">
        <f t="shared" si="35"/>
        <v>2024</v>
      </c>
      <c r="F2282" s="4" t="s">
        <v>17</v>
      </c>
      <c r="G2282" s="4" t="s">
        <v>6863</v>
      </c>
      <c r="H2282" s="4" t="s">
        <v>6864</v>
      </c>
      <c r="I2282" s="4" t="s">
        <v>28</v>
      </c>
      <c r="J2282" s="4" t="s">
        <v>34</v>
      </c>
      <c r="K2282" s="4" t="s">
        <v>35</v>
      </c>
      <c r="L2282" s="4" t="s">
        <v>29</v>
      </c>
      <c r="M2282" s="4" t="s">
        <v>30</v>
      </c>
      <c r="N2282" s="4">
        <v>938.84</v>
      </c>
      <c r="O2282" s="4">
        <v>8</v>
      </c>
      <c r="P2282" s="4">
        <v>0</v>
      </c>
      <c r="Q2282" s="4">
        <v>254.41</v>
      </c>
    </row>
    <row r="2283" spans="1:17" s="4" customFormat="1" ht="12" x14ac:dyDescent="0.3">
      <c r="A2283" s="4">
        <v>2282</v>
      </c>
      <c r="B2283" s="4" t="s">
        <v>6865</v>
      </c>
      <c r="C2283" s="5">
        <v>45515</v>
      </c>
      <c r="D2283" s="5">
        <v>45521</v>
      </c>
      <c r="E2283" s="9">
        <f t="shared" si="35"/>
        <v>2024</v>
      </c>
      <c r="F2283" s="4" t="s">
        <v>17</v>
      </c>
      <c r="G2283" s="4" t="s">
        <v>6866</v>
      </c>
      <c r="H2283" s="4" t="s">
        <v>6867</v>
      </c>
      <c r="I2283" s="4" t="s">
        <v>20</v>
      </c>
      <c r="J2283" s="4" t="s">
        <v>52</v>
      </c>
      <c r="K2283" s="4" t="s">
        <v>53</v>
      </c>
      <c r="L2283" s="4" t="s">
        <v>29</v>
      </c>
      <c r="M2283" s="4" t="s">
        <v>48</v>
      </c>
      <c r="N2283" s="4">
        <v>1445.28</v>
      </c>
      <c r="O2283" s="4">
        <v>4</v>
      </c>
      <c r="P2283" s="4">
        <v>0.1</v>
      </c>
      <c r="Q2283" s="4">
        <v>-7.72</v>
      </c>
    </row>
    <row r="2284" spans="1:17" s="4" customFormat="1" ht="12" x14ac:dyDescent="0.3">
      <c r="A2284" s="4">
        <v>2283</v>
      </c>
      <c r="B2284" s="4" t="s">
        <v>6868</v>
      </c>
      <c r="C2284" s="5">
        <v>44561</v>
      </c>
      <c r="D2284" s="5">
        <v>44564</v>
      </c>
      <c r="E2284" s="9">
        <f t="shared" si="35"/>
        <v>2022</v>
      </c>
      <c r="F2284" s="4" t="s">
        <v>59</v>
      </c>
      <c r="G2284" s="4" t="s">
        <v>6869</v>
      </c>
      <c r="H2284" s="4" t="s">
        <v>6870</v>
      </c>
      <c r="I2284" s="4" t="s">
        <v>28</v>
      </c>
      <c r="J2284" s="4" t="s">
        <v>52</v>
      </c>
      <c r="K2284" s="4" t="s">
        <v>53</v>
      </c>
      <c r="L2284" s="4" t="s">
        <v>22</v>
      </c>
      <c r="M2284" s="4" t="s">
        <v>54</v>
      </c>
      <c r="N2284" s="4">
        <v>1087.25</v>
      </c>
      <c r="O2284" s="4">
        <v>2</v>
      </c>
      <c r="P2284" s="4">
        <v>0.15</v>
      </c>
      <c r="Q2284" s="4">
        <v>59.56</v>
      </c>
    </row>
    <row r="2285" spans="1:17" s="4" customFormat="1" ht="12" x14ac:dyDescent="0.3">
      <c r="A2285" s="4">
        <v>2284</v>
      </c>
      <c r="B2285" s="4" t="s">
        <v>6871</v>
      </c>
      <c r="C2285" s="5">
        <v>44552</v>
      </c>
      <c r="D2285" s="5">
        <v>44557</v>
      </c>
      <c r="E2285" s="9">
        <f t="shared" si="35"/>
        <v>2021</v>
      </c>
      <c r="F2285" s="4" t="s">
        <v>39</v>
      </c>
      <c r="G2285" s="4" t="s">
        <v>6872</v>
      </c>
      <c r="H2285" s="4" t="s">
        <v>6873</v>
      </c>
      <c r="I2285" s="4" t="s">
        <v>28</v>
      </c>
      <c r="J2285" s="4" t="s">
        <v>79</v>
      </c>
      <c r="K2285" s="4" t="s">
        <v>80</v>
      </c>
      <c r="L2285" s="4" t="s">
        <v>36</v>
      </c>
      <c r="M2285" s="4" t="s">
        <v>138</v>
      </c>
      <c r="N2285" s="4">
        <v>905.44</v>
      </c>
      <c r="O2285" s="4">
        <v>1</v>
      </c>
      <c r="P2285" s="4">
        <v>0.15</v>
      </c>
      <c r="Q2285" s="4">
        <v>186.65</v>
      </c>
    </row>
    <row r="2286" spans="1:17" s="4" customFormat="1" ht="12" x14ac:dyDescent="0.3">
      <c r="A2286" s="4">
        <v>2285</v>
      </c>
      <c r="B2286" s="4" t="s">
        <v>6874</v>
      </c>
      <c r="C2286" s="5">
        <v>45061</v>
      </c>
      <c r="D2286" s="5">
        <v>45062</v>
      </c>
      <c r="E2286" s="9">
        <f t="shared" si="35"/>
        <v>2023</v>
      </c>
      <c r="F2286" s="4" t="s">
        <v>39</v>
      </c>
      <c r="G2286" s="4" t="s">
        <v>6875</v>
      </c>
      <c r="H2286" s="4" t="s">
        <v>6876</v>
      </c>
      <c r="I2286" s="4" t="s">
        <v>67</v>
      </c>
      <c r="J2286" s="4" t="s">
        <v>111</v>
      </c>
      <c r="K2286" s="4" t="s">
        <v>111</v>
      </c>
      <c r="L2286" s="4" t="s">
        <v>22</v>
      </c>
      <c r="M2286" s="4" t="s">
        <v>134</v>
      </c>
      <c r="N2286" s="4">
        <v>287.57</v>
      </c>
      <c r="O2286" s="4">
        <v>7</v>
      </c>
      <c r="P2286" s="4">
        <v>0.2</v>
      </c>
      <c r="Q2286" s="4">
        <v>33.35</v>
      </c>
    </row>
    <row r="2287" spans="1:17" s="4" customFormat="1" ht="12" x14ac:dyDescent="0.3">
      <c r="A2287" s="4">
        <v>2286</v>
      </c>
      <c r="B2287" s="4" t="s">
        <v>6877</v>
      </c>
      <c r="C2287" s="5">
        <v>44407</v>
      </c>
      <c r="D2287" s="5">
        <v>44413</v>
      </c>
      <c r="E2287" s="9">
        <f t="shared" si="35"/>
        <v>2021</v>
      </c>
      <c r="F2287" s="4" t="s">
        <v>39</v>
      </c>
      <c r="G2287" s="4" t="s">
        <v>6878</v>
      </c>
      <c r="H2287" s="4" t="s">
        <v>6879</v>
      </c>
      <c r="I2287" s="4" t="s">
        <v>28</v>
      </c>
      <c r="J2287" s="4" t="s">
        <v>111</v>
      </c>
      <c r="K2287" s="4" t="s">
        <v>111</v>
      </c>
      <c r="L2287" s="4" t="s">
        <v>36</v>
      </c>
      <c r="M2287" s="4" t="s">
        <v>138</v>
      </c>
      <c r="N2287" s="4">
        <v>25.05</v>
      </c>
      <c r="O2287" s="4">
        <v>4</v>
      </c>
      <c r="P2287" s="4">
        <v>0.1</v>
      </c>
      <c r="Q2287" s="4">
        <v>1.64</v>
      </c>
    </row>
    <row r="2288" spans="1:17" s="4" customFormat="1" ht="12" x14ac:dyDescent="0.3">
      <c r="A2288" s="4">
        <v>2287</v>
      </c>
      <c r="B2288" s="4" t="s">
        <v>6880</v>
      </c>
      <c r="C2288" s="5">
        <v>44839</v>
      </c>
      <c r="D2288" s="5">
        <v>44843</v>
      </c>
      <c r="E2288" s="9">
        <f t="shared" si="35"/>
        <v>2022</v>
      </c>
      <c r="F2288" s="4" t="s">
        <v>39</v>
      </c>
      <c r="G2288" s="4" t="s">
        <v>6881</v>
      </c>
      <c r="H2288" s="4" t="s">
        <v>6882</v>
      </c>
      <c r="I2288" s="4" t="s">
        <v>67</v>
      </c>
      <c r="J2288" s="4" t="s">
        <v>21</v>
      </c>
      <c r="K2288" s="4" t="s">
        <v>26647</v>
      </c>
      <c r="L2288" s="4" t="s">
        <v>29</v>
      </c>
      <c r="M2288" s="4" t="s">
        <v>90</v>
      </c>
      <c r="N2288" s="4">
        <v>44.94</v>
      </c>
      <c r="O2288" s="4">
        <v>7</v>
      </c>
      <c r="P2288" s="4">
        <v>0.1</v>
      </c>
      <c r="Q2288" s="4">
        <v>4.78</v>
      </c>
    </row>
    <row r="2289" spans="1:17" s="4" customFormat="1" ht="12" x14ac:dyDescent="0.3">
      <c r="A2289" s="4">
        <v>2288</v>
      </c>
      <c r="B2289" s="4" t="s">
        <v>6883</v>
      </c>
      <c r="C2289" s="5">
        <v>45018</v>
      </c>
      <c r="D2289" s="5">
        <v>45019</v>
      </c>
      <c r="E2289" s="9">
        <f t="shared" si="35"/>
        <v>2023</v>
      </c>
      <c r="F2289" s="4" t="s">
        <v>39</v>
      </c>
      <c r="G2289" s="4" t="s">
        <v>6884</v>
      </c>
      <c r="H2289" s="4" t="s">
        <v>6885</v>
      </c>
      <c r="I2289" s="4" t="s">
        <v>20</v>
      </c>
      <c r="J2289" s="4" t="s">
        <v>145</v>
      </c>
      <c r="K2289" s="4" t="s">
        <v>80</v>
      </c>
      <c r="L2289" s="4" t="s">
        <v>22</v>
      </c>
      <c r="M2289" s="4" t="s">
        <v>23</v>
      </c>
      <c r="N2289" s="4">
        <v>960.68</v>
      </c>
      <c r="O2289" s="4">
        <v>2</v>
      </c>
      <c r="P2289" s="4">
        <v>0</v>
      </c>
      <c r="Q2289" s="4">
        <v>87.44</v>
      </c>
    </row>
    <row r="2290" spans="1:17" s="4" customFormat="1" ht="12" x14ac:dyDescent="0.3">
      <c r="A2290" s="4">
        <v>2289</v>
      </c>
      <c r="B2290" s="4" t="s">
        <v>6886</v>
      </c>
      <c r="C2290" s="5">
        <v>45059</v>
      </c>
      <c r="D2290" s="5">
        <v>45060</v>
      </c>
      <c r="E2290" s="9">
        <f t="shared" si="35"/>
        <v>2023</v>
      </c>
      <c r="F2290" s="4" t="s">
        <v>25</v>
      </c>
      <c r="G2290" s="4" t="s">
        <v>6887</v>
      </c>
      <c r="H2290" s="4" t="s">
        <v>6888</v>
      </c>
      <c r="I2290" s="4" t="s">
        <v>28</v>
      </c>
      <c r="J2290" s="4" t="s">
        <v>21</v>
      </c>
      <c r="K2290" s="4" t="s">
        <v>26647</v>
      </c>
      <c r="L2290" s="4" t="s">
        <v>22</v>
      </c>
      <c r="M2290" s="4" t="s">
        <v>75</v>
      </c>
      <c r="N2290" s="4">
        <v>781.27</v>
      </c>
      <c r="O2290" s="4">
        <v>3</v>
      </c>
      <c r="P2290" s="4">
        <v>0</v>
      </c>
      <c r="Q2290" s="4">
        <v>109.78</v>
      </c>
    </row>
    <row r="2291" spans="1:17" s="4" customFormat="1" ht="12" x14ac:dyDescent="0.3">
      <c r="A2291" s="4">
        <v>2290</v>
      </c>
      <c r="B2291" s="4" t="s">
        <v>6889</v>
      </c>
      <c r="C2291" s="5">
        <v>44688</v>
      </c>
      <c r="D2291" s="5">
        <v>44689</v>
      </c>
      <c r="E2291" s="9">
        <f t="shared" si="35"/>
        <v>2022</v>
      </c>
      <c r="F2291" s="4" t="s">
        <v>59</v>
      </c>
      <c r="G2291" s="4" t="s">
        <v>6890</v>
      </c>
      <c r="H2291" s="4" t="s">
        <v>6891</v>
      </c>
      <c r="I2291" s="4" t="s">
        <v>20</v>
      </c>
      <c r="J2291" s="4" t="s">
        <v>111</v>
      </c>
      <c r="K2291" s="4" t="s">
        <v>111</v>
      </c>
      <c r="L2291" s="4" t="s">
        <v>29</v>
      </c>
      <c r="M2291" s="4" t="s">
        <v>30</v>
      </c>
      <c r="N2291" s="4">
        <v>553.54999999999995</v>
      </c>
      <c r="O2291" s="4">
        <v>6</v>
      </c>
      <c r="P2291" s="4">
        <v>0.15</v>
      </c>
      <c r="Q2291" s="4">
        <v>119.36</v>
      </c>
    </row>
    <row r="2292" spans="1:17" s="4" customFormat="1" ht="12" x14ac:dyDescent="0.3">
      <c r="A2292" s="4">
        <v>2291</v>
      </c>
      <c r="B2292" s="4" t="s">
        <v>6892</v>
      </c>
      <c r="C2292" s="5">
        <v>45840</v>
      </c>
      <c r="D2292" s="5">
        <v>45844</v>
      </c>
      <c r="E2292" s="9">
        <f t="shared" si="35"/>
        <v>2025</v>
      </c>
      <c r="F2292" s="4" t="s">
        <v>59</v>
      </c>
      <c r="G2292" s="4" t="s">
        <v>6893</v>
      </c>
      <c r="H2292" s="4" t="s">
        <v>6894</v>
      </c>
      <c r="I2292" s="4" t="s">
        <v>67</v>
      </c>
      <c r="J2292" s="4" t="s">
        <v>42</v>
      </c>
      <c r="K2292" s="4" t="s">
        <v>43</v>
      </c>
      <c r="L2292" s="4" t="s">
        <v>29</v>
      </c>
      <c r="M2292" s="4" t="s">
        <v>90</v>
      </c>
      <c r="N2292" s="4">
        <v>928.29</v>
      </c>
      <c r="O2292" s="4">
        <v>6</v>
      </c>
      <c r="P2292" s="4">
        <v>0.15</v>
      </c>
      <c r="Q2292" s="4">
        <v>27.41</v>
      </c>
    </row>
    <row r="2293" spans="1:17" s="4" customFormat="1" ht="12" x14ac:dyDescent="0.3">
      <c r="A2293" s="4">
        <v>2292</v>
      </c>
      <c r="B2293" s="4" t="s">
        <v>6895</v>
      </c>
      <c r="C2293" s="5">
        <v>45177</v>
      </c>
      <c r="D2293" s="5">
        <v>45183</v>
      </c>
      <c r="E2293" s="9">
        <f t="shared" si="35"/>
        <v>2023</v>
      </c>
      <c r="F2293" s="4" t="s">
        <v>59</v>
      </c>
      <c r="G2293" s="4" t="s">
        <v>6896</v>
      </c>
      <c r="H2293" s="4" t="s">
        <v>6897</v>
      </c>
      <c r="I2293" s="4" t="s">
        <v>20</v>
      </c>
      <c r="J2293" s="4" t="s">
        <v>42</v>
      </c>
      <c r="K2293" s="4" t="s">
        <v>43</v>
      </c>
      <c r="L2293" s="4" t="s">
        <v>36</v>
      </c>
      <c r="M2293" s="4" t="s">
        <v>118</v>
      </c>
      <c r="N2293" s="4">
        <v>1259.01</v>
      </c>
      <c r="O2293" s="4">
        <v>4</v>
      </c>
      <c r="P2293" s="4">
        <v>0.1</v>
      </c>
      <c r="Q2293" s="4">
        <v>267.91000000000003</v>
      </c>
    </row>
    <row r="2294" spans="1:17" s="4" customFormat="1" ht="12" x14ac:dyDescent="0.3">
      <c r="A2294" s="4">
        <v>2293</v>
      </c>
      <c r="B2294" s="4" t="s">
        <v>6898</v>
      </c>
      <c r="C2294" s="5">
        <v>45561</v>
      </c>
      <c r="D2294" s="5">
        <v>45565</v>
      </c>
      <c r="E2294" s="9">
        <f t="shared" si="35"/>
        <v>2024</v>
      </c>
      <c r="F2294" s="4" t="s">
        <v>39</v>
      </c>
      <c r="G2294" s="4" t="s">
        <v>6899</v>
      </c>
      <c r="H2294" s="4" t="s">
        <v>6900</v>
      </c>
      <c r="I2294" s="4" t="s">
        <v>20</v>
      </c>
      <c r="J2294" s="4" t="s">
        <v>34</v>
      </c>
      <c r="K2294" s="4" t="s">
        <v>35</v>
      </c>
      <c r="L2294" s="4" t="s">
        <v>36</v>
      </c>
      <c r="M2294" s="4" t="s">
        <v>118</v>
      </c>
      <c r="N2294" s="4">
        <v>603.77</v>
      </c>
      <c r="O2294" s="4">
        <v>4</v>
      </c>
      <c r="P2294" s="4">
        <v>0.2</v>
      </c>
      <c r="Q2294" s="4">
        <v>129.63999999999999</v>
      </c>
    </row>
    <row r="2295" spans="1:17" s="4" customFormat="1" ht="12" x14ac:dyDescent="0.3">
      <c r="A2295" s="4">
        <v>2294</v>
      </c>
      <c r="B2295" s="4" t="s">
        <v>6901</v>
      </c>
      <c r="C2295" s="5">
        <v>45456</v>
      </c>
      <c r="D2295" s="5">
        <v>45460</v>
      </c>
      <c r="E2295" s="9">
        <f t="shared" si="35"/>
        <v>2024</v>
      </c>
      <c r="F2295" s="4" t="s">
        <v>25</v>
      </c>
      <c r="G2295" s="4" t="s">
        <v>6902</v>
      </c>
      <c r="H2295" s="4" t="s">
        <v>6903</v>
      </c>
      <c r="I2295" s="4" t="s">
        <v>67</v>
      </c>
      <c r="J2295" s="4" t="s">
        <v>62</v>
      </c>
      <c r="K2295" s="4" t="s">
        <v>63</v>
      </c>
      <c r="L2295" s="4" t="s">
        <v>29</v>
      </c>
      <c r="M2295" s="4" t="s">
        <v>107</v>
      </c>
      <c r="N2295" s="4">
        <v>1302.27</v>
      </c>
      <c r="O2295" s="4">
        <v>4</v>
      </c>
      <c r="P2295" s="4">
        <v>0.15</v>
      </c>
      <c r="Q2295" s="4">
        <v>38.020000000000003</v>
      </c>
    </row>
    <row r="2296" spans="1:17" s="4" customFormat="1" ht="12" x14ac:dyDescent="0.3">
      <c r="A2296" s="4">
        <v>2295</v>
      </c>
      <c r="B2296" s="4" t="s">
        <v>6904</v>
      </c>
      <c r="C2296" s="5">
        <v>45299</v>
      </c>
      <c r="D2296" s="5">
        <v>45304</v>
      </c>
      <c r="E2296" s="9">
        <f t="shared" si="35"/>
        <v>2024</v>
      </c>
      <c r="F2296" s="4" t="s">
        <v>17</v>
      </c>
      <c r="G2296" s="4" t="s">
        <v>6905</v>
      </c>
      <c r="H2296" s="4" t="s">
        <v>6906</v>
      </c>
      <c r="I2296" s="4" t="s">
        <v>67</v>
      </c>
      <c r="J2296" s="4" t="s">
        <v>34</v>
      </c>
      <c r="K2296" s="4" t="s">
        <v>35</v>
      </c>
      <c r="L2296" s="4" t="s">
        <v>22</v>
      </c>
      <c r="M2296" s="4" t="s">
        <v>54</v>
      </c>
      <c r="N2296" s="4">
        <v>515.27</v>
      </c>
      <c r="O2296" s="4">
        <v>1</v>
      </c>
      <c r="P2296" s="4">
        <v>0.2</v>
      </c>
      <c r="Q2296" s="4">
        <v>59.8</v>
      </c>
    </row>
    <row r="2297" spans="1:17" s="4" customFormat="1" ht="12" x14ac:dyDescent="0.3">
      <c r="A2297" s="4">
        <v>2296</v>
      </c>
      <c r="B2297" s="4" t="s">
        <v>6907</v>
      </c>
      <c r="C2297" s="5">
        <v>45168</v>
      </c>
      <c r="D2297" s="5">
        <v>45171</v>
      </c>
      <c r="E2297" s="9">
        <f t="shared" si="35"/>
        <v>2023</v>
      </c>
      <c r="F2297" s="4" t="s">
        <v>17</v>
      </c>
      <c r="G2297" s="4" t="s">
        <v>6908</v>
      </c>
      <c r="H2297" s="4" t="s">
        <v>6909</v>
      </c>
      <c r="I2297" s="4" t="s">
        <v>28</v>
      </c>
      <c r="J2297" s="4" t="s">
        <v>111</v>
      </c>
      <c r="K2297" s="4" t="s">
        <v>111</v>
      </c>
      <c r="L2297" s="4" t="s">
        <v>22</v>
      </c>
      <c r="M2297" s="4" t="s">
        <v>23</v>
      </c>
      <c r="N2297" s="4">
        <v>455.94</v>
      </c>
      <c r="O2297" s="4">
        <v>5</v>
      </c>
      <c r="P2297" s="4">
        <v>0.15</v>
      </c>
      <c r="Q2297" s="4">
        <v>47.33</v>
      </c>
    </row>
    <row r="2298" spans="1:17" s="4" customFormat="1" ht="12" x14ac:dyDescent="0.3">
      <c r="A2298" s="4">
        <v>2297</v>
      </c>
      <c r="B2298" s="4" t="s">
        <v>6910</v>
      </c>
      <c r="C2298" s="5">
        <v>45264</v>
      </c>
      <c r="D2298" s="5">
        <v>45266</v>
      </c>
      <c r="E2298" s="9">
        <f t="shared" si="35"/>
        <v>2023</v>
      </c>
      <c r="F2298" s="4" t="s">
        <v>59</v>
      </c>
      <c r="G2298" s="4" t="s">
        <v>6911</v>
      </c>
      <c r="H2298" s="4" t="s">
        <v>6912</v>
      </c>
      <c r="I2298" s="4" t="s">
        <v>20</v>
      </c>
      <c r="J2298" s="4" t="s">
        <v>111</v>
      </c>
      <c r="K2298" s="4" t="s">
        <v>111</v>
      </c>
      <c r="L2298" s="4" t="s">
        <v>36</v>
      </c>
      <c r="M2298" s="4" t="s">
        <v>37</v>
      </c>
      <c r="N2298" s="4">
        <v>774.25</v>
      </c>
      <c r="O2298" s="4">
        <v>8</v>
      </c>
      <c r="P2298" s="4">
        <v>0</v>
      </c>
      <c r="Q2298" s="4">
        <v>199.35</v>
      </c>
    </row>
    <row r="2299" spans="1:17" s="4" customFormat="1" ht="12" x14ac:dyDescent="0.3">
      <c r="A2299" s="4">
        <v>2298</v>
      </c>
      <c r="B2299" s="4" t="s">
        <v>6913</v>
      </c>
      <c r="C2299" s="5">
        <v>45107</v>
      </c>
      <c r="D2299" s="5">
        <v>45113</v>
      </c>
      <c r="E2299" s="9">
        <f t="shared" si="35"/>
        <v>2023</v>
      </c>
      <c r="F2299" s="4" t="s">
        <v>25</v>
      </c>
      <c r="G2299" s="4" t="s">
        <v>6914</v>
      </c>
      <c r="H2299" s="4" t="s">
        <v>6915</v>
      </c>
      <c r="I2299" s="4" t="s">
        <v>28</v>
      </c>
      <c r="J2299" s="4" t="s">
        <v>34</v>
      </c>
      <c r="K2299" s="4" t="s">
        <v>35</v>
      </c>
      <c r="L2299" s="4" t="s">
        <v>29</v>
      </c>
      <c r="M2299" s="4" t="s">
        <v>30</v>
      </c>
      <c r="N2299" s="4">
        <v>790.31</v>
      </c>
      <c r="O2299" s="4">
        <v>4</v>
      </c>
      <c r="P2299" s="4">
        <v>0.2</v>
      </c>
      <c r="Q2299" s="4">
        <v>172.64</v>
      </c>
    </row>
    <row r="2300" spans="1:17" s="4" customFormat="1" ht="12" x14ac:dyDescent="0.3">
      <c r="A2300" s="4">
        <v>2299</v>
      </c>
      <c r="B2300" s="4" t="s">
        <v>6916</v>
      </c>
      <c r="C2300" s="5">
        <v>45494</v>
      </c>
      <c r="D2300" s="5">
        <v>45495</v>
      </c>
      <c r="E2300" s="9">
        <f t="shared" si="35"/>
        <v>2024</v>
      </c>
      <c r="F2300" s="4" t="s">
        <v>39</v>
      </c>
      <c r="G2300" s="4" t="s">
        <v>6917</v>
      </c>
      <c r="H2300" s="4" t="s">
        <v>6918</v>
      </c>
      <c r="I2300" s="4" t="s">
        <v>67</v>
      </c>
      <c r="J2300" s="4" t="s">
        <v>111</v>
      </c>
      <c r="K2300" s="4" t="s">
        <v>111</v>
      </c>
      <c r="L2300" s="4" t="s">
        <v>29</v>
      </c>
      <c r="M2300" s="4" t="s">
        <v>48</v>
      </c>
      <c r="N2300" s="4">
        <v>249.62</v>
      </c>
      <c r="O2300" s="4">
        <v>9</v>
      </c>
      <c r="P2300" s="4">
        <v>0</v>
      </c>
      <c r="Q2300" s="4">
        <v>50.73</v>
      </c>
    </row>
    <row r="2301" spans="1:17" s="4" customFormat="1" ht="12" x14ac:dyDescent="0.3">
      <c r="A2301" s="4">
        <v>2300</v>
      </c>
      <c r="B2301" s="4" t="s">
        <v>6919</v>
      </c>
      <c r="C2301" s="5">
        <v>44573</v>
      </c>
      <c r="D2301" s="5">
        <v>44577</v>
      </c>
      <c r="E2301" s="9">
        <f t="shared" si="35"/>
        <v>2022</v>
      </c>
      <c r="F2301" s="4" t="s">
        <v>39</v>
      </c>
      <c r="G2301" s="4" t="s">
        <v>6920</v>
      </c>
      <c r="H2301" s="4" t="s">
        <v>6921</v>
      </c>
      <c r="I2301" s="4" t="s">
        <v>28</v>
      </c>
      <c r="J2301" s="4" t="s">
        <v>111</v>
      </c>
      <c r="K2301" s="4" t="s">
        <v>111</v>
      </c>
      <c r="L2301" s="4" t="s">
        <v>22</v>
      </c>
      <c r="M2301" s="4" t="s">
        <v>23</v>
      </c>
      <c r="N2301" s="4">
        <v>169.85</v>
      </c>
      <c r="O2301" s="4">
        <v>3</v>
      </c>
      <c r="P2301" s="4">
        <v>0</v>
      </c>
      <c r="Q2301" s="4">
        <v>18.22</v>
      </c>
    </row>
    <row r="2302" spans="1:17" s="4" customFormat="1" ht="12" x14ac:dyDescent="0.3">
      <c r="A2302" s="4">
        <v>2301</v>
      </c>
      <c r="B2302" s="4" t="s">
        <v>6922</v>
      </c>
      <c r="C2302" s="5">
        <v>45335</v>
      </c>
      <c r="D2302" s="5">
        <v>45338</v>
      </c>
      <c r="E2302" s="9">
        <f t="shared" si="35"/>
        <v>2024</v>
      </c>
      <c r="F2302" s="4" t="s">
        <v>25</v>
      </c>
      <c r="G2302" s="4" t="s">
        <v>6923</v>
      </c>
      <c r="H2302" s="4" t="s">
        <v>6924</v>
      </c>
      <c r="I2302" s="4" t="s">
        <v>28</v>
      </c>
      <c r="J2302" s="4" t="s">
        <v>62</v>
      </c>
      <c r="K2302" s="4" t="s">
        <v>63</v>
      </c>
      <c r="L2302" s="4" t="s">
        <v>36</v>
      </c>
      <c r="M2302" s="4" t="s">
        <v>71</v>
      </c>
      <c r="N2302" s="4">
        <v>1350.23</v>
      </c>
      <c r="O2302" s="4">
        <v>7</v>
      </c>
      <c r="P2302" s="4">
        <v>0.2</v>
      </c>
      <c r="Q2302" s="4">
        <v>290.52999999999997</v>
      </c>
    </row>
    <row r="2303" spans="1:17" s="4" customFormat="1" ht="12" x14ac:dyDescent="0.3">
      <c r="A2303" s="4">
        <v>2302</v>
      </c>
      <c r="B2303" s="4" t="s">
        <v>6925</v>
      </c>
      <c r="C2303" s="5">
        <v>45231</v>
      </c>
      <c r="D2303" s="5">
        <v>45237</v>
      </c>
      <c r="E2303" s="9">
        <f t="shared" si="35"/>
        <v>2023</v>
      </c>
      <c r="F2303" s="4" t="s">
        <v>59</v>
      </c>
      <c r="G2303" s="4" t="s">
        <v>6926</v>
      </c>
      <c r="H2303" s="4" t="s">
        <v>6927</v>
      </c>
      <c r="I2303" s="4" t="s">
        <v>28</v>
      </c>
      <c r="J2303" s="4" t="s">
        <v>47</v>
      </c>
      <c r="K2303" s="4" t="s">
        <v>47</v>
      </c>
      <c r="L2303" s="4" t="s">
        <v>22</v>
      </c>
      <c r="M2303" s="4" t="s">
        <v>23</v>
      </c>
      <c r="N2303" s="4">
        <v>601.12</v>
      </c>
      <c r="O2303" s="4">
        <v>4</v>
      </c>
      <c r="P2303" s="4">
        <v>0.1</v>
      </c>
      <c r="Q2303" s="4">
        <v>84.22</v>
      </c>
    </row>
    <row r="2304" spans="1:17" s="4" customFormat="1" ht="12" x14ac:dyDescent="0.3">
      <c r="A2304" s="4">
        <v>2303</v>
      </c>
      <c r="B2304" s="4" t="s">
        <v>6928</v>
      </c>
      <c r="C2304" s="5">
        <v>44675</v>
      </c>
      <c r="D2304" s="5">
        <v>44680</v>
      </c>
      <c r="E2304" s="9">
        <f t="shared" si="35"/>
        <v>2022</v>
      </c>
      <c r="F2304" s="4" t="s">
        <v>39</v>
      </c>
      <c r="G2304" s="4" t="s">
        <v>6929</v>
      </c>
      <c r="H2304" s="4" t="s">
        <v>6930</v>
      </c>
      <c r="I2304" s="4" t="s">
        <v>28</v>
      </c>
      <c r="J2304" s="4" t="s">
        <v>52</v>
      </c>
      <c r="K2304" s="4" t="s">
        <v>53</v>
      </c>
      <c r="L2304" s="4" t="s">
        <v>22</v>
      </c>
      <c r="M2304" s="4" t="s">
        <v>134</v>
      </c>
      <c r="N2304" s="4">
        <v>1063.31</v>
      </c>
      <c r="O2304" s="4">
        <v>10</v>
      </c>
      <c r="P2304" s="4">
        <v>0.1</v>
      </c>
      <c r="Q2304" s="4">
        <v>233.74</v>
      </c>
    </row>
    <row r="2305" spans="1:17" s="4" customFormat="1" ht="12" x14ac:dyDescent="0.3">
      <c r="A2305" s="4">
        <v>2304</v>
      </c>
      <c r="B2305" s="4" t="s">
        <v>6931</v>
      </c>
      <c r="C2305" s="5">
        <v>45761</v>
      </c>
      <c r="D2305" s="5">
        <v>45767</v>
      </c>
      <c r="E2305" s="9">
        <f t="shared" si="35"/>
        <v>2025</v>
      </c>
      <c r="F2305" s="4" t="s">
        <v>17</v>
      </c>
      <c r="G2305" s="4" t="s">
        <v>6932</v>
      </c>
      <c r="H2305" s="4" t="s">
        <v>6933</v>
      </c>
      <c r="I2305" s="4" t="s">
        <v>28</v>
      </c>
      <c r="J2305" s="4" t="s">
        <v>145</v>
      </c>
      <c r="K2305" s="4" t="s">
        <v>80</v>
      </c>
      <c r="L2305" s="4" t="s">
        <v>29</v>
      </c>
      <c r="M2305" s="4" t="s">
        <v>48</v>
      </c>
      <c r="N2305" s="4">
        <v>139.56</v>
      </c>
      <c r="O2305" s="4">
        <v>6</v>
      </c>
      <c r="P2305" s="4">
        <v>0.15</v>
      </c>
      <c r="Q2305" s="4">
        <v>9.58</v>
      </c>
    </row>
    <row r="2306" spans="1:17" s="4" customFormat="1" ht="12" x14ac:dyDescent="0.3">
      <c r="A2306" s="4">
        <v>2305</v>
      </c>
      <c r="B2306" s="4" t="s">
        <v>6934</v>
      </c>
      <c r="C2306" s="5">
        <v>44912</v>
      </c>
      <c r="D2306" s="5">
        <v>44917</v>
      </c>
      <c r="E2306" s="9">
        <f t="shared" ref="E2306:E2369" si="36">YEAR(D2306)</f>
        <v>2022</v>
      </c>
      <c r="F2306" s="4" t="s">
        <v>17</v>
      </c>
      <c r="G2306" s="4" t="s">
        <v>6935</v>
      </c>
      <c r="H2306" s="4" t="s">
        <v>6936</v>
      </c>
      <c r="I2306" s="4" t="s">
        <v>28</v>
      </c>
      <c r="J2306" s="4" t="s">
        <v>52</v>
      </c>
      <c r="K2306" s="4" t="s">
        <v>53</v>
      </c>
      <c r="L2306" s="4" t="s">
        <v>22</v>
      </c>
      <c r="M2306" s="4" t="s">
        <v>23</v>
      </c>
      <c r="N2306" s="4">
        <v>1346.23</v>
      </c>
      <c r="O2306" s="4">
        <v>10</v>
      </c>
      <c r="P2306" s="4">
        <v>0.1</v>
      </c>
      <c r="Q2306" s="4">
        <v>168.59</v>
      </c>
    </row>
    <row r="2307" spans="1:17" s="4" customFormat="1" ht="12" x14ac:dyDescent="0.3">
      <c r="A2307" s="4">
        <v>2306</v>
      </c>
      <c r="B2307" s="4" t="s">
        <v>6937</v>
      </c>
      <c r="C2307" s="5">
        <v>44974</v>
      </c>
      <c r="D2307" s="5">
        <v>44977</v>
      </c>
      <c r="E2307" s="9">
        <f t="shared" si="36"/>
        <v>2023</v>
      </c>
      <c r="F2307" s="4" t="s">
        <v>59</v>
      </c>
      <c r="G2307" s="4" t="s">
        <v>6938</v>
      </c>
      <c r="H2307" s="4" t="s">
        <v>6939</v>
      </c>
      <c r="I2307" s="4" t="s">
        <v>67</v>
      </c>
      <c r="J2307" s="4" t="s">
        <v>21</v>
      </c>
      <c r="K2307" s="4" t="s">
        <v>26647</v>
      </c>
      <c r="L2307" s="4" t="s">
        <v>29</v>
      </c>
      <c r="M2307" s="4" t="s">
        <v>90</v>
      </c>
      <c r="N2307" s="4">
        <v>586.19000000000005</v>
      </c>
      <c r="O2307" s="4">
        <v>10</v>
      </c>
      <c r="P2307" s="4">
        <v>0.2</v>
      </c>
      <c r="Q2307" s="4">
        <v>35.43</v>
      </c>
    </row>
    <row r="2308" spans="1:17" s="4" customFormat="1" ht="12" x14ac:dyDescent="0.3">
      <c r="A2308" s="4">
        <v>2307</v>
      </c>
      <c r="B2308" s="4" t="s">
        <v>6940</v>
      </c>
      <c r="C2308" s="5">
        <v>44430</v>
      </c>
      <c r="D2308" s="5">
        <v>44431</v>
      </c>
      <c r="E2308" s="9">
        <f t="shared" si="36"/>
        <v>2021</v>
      </c>
      <c r="F2308" s="4" t="s">
        <v>17</v>
      </c>
      <c r="G2308" s="4" t="s">
        <v>6941</v>
      </c>
      <c r="H2308" s="4" t="s">
        <v>6942</v>
      </c>
      <c r="I2308" s="4" t="s">
        <v>67</v>
      </c>
      <c r="J2308" s="4" t="s">
        <v>79</v>
      </c>
      <c r="K2308" s="4" t="s">
        <v>80</v>
      </c>
      <c r="L2308" s="4" t="s">
        <v>29</v>
      </c>
      <c r="M2308" s="4" t="s">
        <v>107</v>
      </c>
      <c r="N2308" s="4">
        <v>763.86</v>
      </c>
      <c r="O2308" s="4">
        <v>8</v>
      </c>
      <c r="P2308" s="4">
        <v>0.15</v>
      </c>
      <c r="Q2308" s="4">
        <v>22.91</v>
      </c>
    </row>
    <row r="2309" spans="1:17" s="4" customFormat="1" ht="12" x14ac:dyDescent="0.3">
      <c r="A2309" s="4">
        <v>2308</v>
      </c>
      <c r="B2309" s="4" t="s">
        <v>6943</v>
      </c>
      <c r="C2309" s="5">
        <v>44861</v>
      </c>
      <c r="D2309" s="5">
        <v>44864</v>
      </c>
      <c r="E2309" s="9">
        <f t="shared" si="36"/>
        <v>2022</v>
      </c>
      <c r="F2309" s="4" t="s">
        <v>39</v>
      </c>
      <c r="G2309" s="4" t="s">
        <v>6944</v>
      </c>
      <c r="H2309" s="4" t="s">
        <v>6945</v>
      </c>
      <c r="I2309" s="4" t="s">
        <v>67</v>
      </c>
      <c r="J2309" s="4" t="s">
        <v>21</v>
      </c>
      <c r="K2309" s="4" t="s">
        <v>26647</v>
      </c>
      <c r="L2309" s="4" t="s">
        <v>36</v>
      </c>
      <c r="M2309" s="4" t="s">
        <v>37</v>
      </c>
      <c r="N2309" s="4">
        <v>137.74</v>
      </c>
      <c r="O2309" s="4">
        <v>7</v>
      </c>
      <c r="P2309" s="4">
        <v>0.2</v>
      </c>
      <c r="Q2309" s="4">
        <v>6.09</v>
      </c>
    </row>
    <row r="2310" spans="1:17" s="4" customFormat="1" ht="12" x14ac:dyDescent="0.3">
      <c r="A2310" s="4">
        <v>2309</v>
      </c>
      <c r="B2310" s="4" t="s">
        <v>6946</v>
      </c>
      <c r="C2310" s="5">
        <v>44611</v>
      </c>
      <c r="D2310" s="5">
        <v>44615</v>
      </c>
      <c r="E2310" s="9">
        <f t="shared" si="36"/>
        <v>2022</v>
      </c>
      <c r="F2310" s="4" t="s">
        <v>17</v>
      </c>
      <c r="G2310" s="4" t="s">
        <v>6947</v>
      </c>
      <c r="H2310" s="4" t="s">
        <v>6948</v>
      </c>
      <c r="I2310" s="4" t="s">
        <v>28</v>
      </c>
      <c r="J2310" s="4" t="s">
        <v>47</v>
      </c>
      <c r="K2310" s="4" t="s">
        <v>47</v>
      </c>
      <c r="L2310" s="4" t="s">
        <v>36</v>
      </c>
      <c r="M2310" s="4" t="s">
        <v>71</v>
      </c>
      <c r="N2310" s="4">
        <v>200.49</v>
      </c>
      <c r="O2310" s="4">
        <v>4</v>
      </c>
      <c r="P2310" s="4">
        <v>0</v>
      </c>
      <c r="Q2310" s="4">
        <v>1.2</v>
      </c>
    </row>
    <row r="2311" spans="1:17" s="4" customFormat="1" ht="12" x14ac:dyDescent="0.3">
      <c r="A2311" s="4">
        <v>2310</v>
      </c>
      <c r="B2311" s="4" t="s">
        <v>6949</v>
      </c>
      <c r="C2311" s="5">
        <v>45097</v>
      </c>
      <c r="D2311" s="5">
        <v>45098</v>
      </c>
      <c r="E2311" s="9">
        <f t="shared" si="36"/>
        <v>2023</v>
      </c>
      <c r="F2311" s="4" t="s">
        <v>25</v>
      </c>
      <c r="G2311" s="4" t="s">
        <v>6950</v>
      </c>
      <c r="H2311" s="4" t="s">
        <v>6951</v>
      </c>
      <c r="I2311" s="4" t="s">
        <v>20</v>
      </c>
      <c r="J2311" s="4" t="s">
        <v>47</v>
      </c>
      <c r="K2311" s="4" t="s">
        <v>47</v>
      </c>
      <c r="L2311" s="4" t="s">
        <v>22</v>
      </c>
      <c r="M2311" s="4" t="s">
        <v>54</v>
      </c>
      <c r="N2311" s="4">
        <v>674.95</v>
      </c>
      <c r="O2311" s="4">
        <v>3</v>
      </c>
      <c r="P2311" s="4">
        <v>0.1</v>
      </c>
      <c r="Q2311" s="4">
        <v>117.69</v>
      </c>
    </row>
    <row r="2312" spans="1:17" s="4" customFormat="1" ht="12" x14ac:dyDescent="0.3">
      <c r="A2312" s="4">
        <v>2311</v>
      </c>
      <c r="B2312" s="4" t="s">
        <v>6952</v>
      </c>
      <c r="C2312" s="5">
        <v>45197</v>
      </c>
      <c r="D2312" s="5">
        <v>45200</v>
      </c>
      <c r="E2312" s="9">
        <f t="shared" si="36"/>
        <v>2023</v>
      </c>
      <c r="F2312" s="4" t="s">
        <v>17</v>
      </c>
      <c r="G2312" s="4" t="s">
        <v>6953</v>
      </c>
      <c r="H2312" s="4" t="s">
        <v>6954</v>
      </c>
      <c r="I2312" s="4" t="s">
        <v>20</v>
      </c>
      <c r="J2312" s="4" t="s">
        <v>62</v>
      </c>
      <c r="K2312" s="4" t="s">
        <v>63</v>
      </c>
      <c r="L2312" s="4" t="s">
        <v>36</v>
      </c>
      <c r="M2312" s="4" t="s">
        <v>71</v>
      </c>
      <c r="N2312" s="4">
        <v>160.12</v>
      </c>
      <c r="O2312" s="4">
        <v>5</v>
      </c>
      <c r="P2312" s="4">
        <v>0.2</v>
      </c>
      <c r="Q2312" s="4">
        <v>19.66</v>
      </c>
    </row>
    <row r="2313" spans="1:17" s="4" customFormat="1" ht="12" x14ac:dyDescent="0.3">
      <c r="A2313" s="4">
        <v>2312</v>
      </c>
      <c r="B2313" s="4" t="s">
        <v>6955</v>
      </c>
      <c r="C2313" s="5">
        <v>45020</v>
      </c>
      <c r="D2313" s="5">
        <v>45026</v>
      </c>
      <c r="E2313" s="9">
        <f t="shared" si="36"/>
        <v>2023</v>
      </c>
      <c r="F2313" s="4" t="s">
        <v>17</v>
      </c>
      <c r="G2313" s="4" t="s">
        <v>6956</v>
      </c>
      <c r="H2313" s="4" t="s">
        <v>6957</v>
      </c>
      <c r="I2313" s="4" t="s">
        <v>20</v>
      </c>
      <c r="J2313" s="4" t="s">
        <v>62</v>
      </c>
      <c r="K2313" s="4" t="s">
        <v>63</v>
      </c>
      <c r="L2313" s="4" t="s">
        <v>22</v>
      </c>
      <c r="M2313" s="4" t="s">
        <v>54</v>
      </c>
      <c r="N2313" s="4">
        <v>978.02</v>
      </c>
      <c r="O2313" s="4">
        <v>4</v>
      </c>
      <c r="P2313" s="4">
        <v>0.2</v>
      </c>
      <c r="Q2313" s="4">
        <v>75.760000000000005</v>
      </c>
    </row>
    <row r="2314" spans="1:17" s="4" customFormat="1" ht="12" x14ac:dyDescent="0.3">
      <c r="A2314" s="4">
        <v>2313</v>
      </c>
      <c r="B2314" s="4" t="s">
        <v>6958</v>
      </c>
      <c r="C2314" s="5">
        <v>44409</v>
      </c>
      <c r="D2314" s="5">
        <v>44411</v>
      </c>
      <c r="E2314" s="9">
        <f t="shared" si="36"/>
        <v>2021</v>
      </c>
      <c r="F2314" s="4" t="s">
        <v>39</v>
      </c>
      <c r="G2314" s="4" t="s">
        <v>6959</v>
      </c>
      <c r="H2314" s="4" t="s">
        <v>6960</v>
      </c>
      <c r="I2314" s="4" t="s">
        <v>20</v>
      </c>
      <c r="J2314" s="4" t="s">
        <v>52</v>
      </c>
      <c r="K2314" s="4" t="s">
        <v>53</v>
      </c>
      <c r="L2314" s="4" t="s">
        <v>22</v>
      </c>
      <c r="M2314" s="4" t="s">
        <v>23</v>
      </c>
      <c r="N2314" s="4">
        <v>1399.5</v>
      </c>
      <c r="O2314" s="4">
        <v>7</v>
      </c>
      <c r="P2314" s="4">
        <v>0</v>
      </c>
      <c r="Q2314" s="4">
        <v>408.72</v>
      </c>
    </row>
    <row r="2315" spans="1:17" s="4" customFormat="1" ht="12" x14ac:dyDescent="0.3">
      <c r="A2315" s="4">
        <v>2314</v>
      </c>
      <c r="B2315" s="4" t="s">
        <v>6961</v>
      </c>
      <c r="C2315" s="5">
        <v>44627</v>
      </c>
      <c r="D2315" s="5">
        <v>44633</v>
      </c>
      <c r="E2315" s="9">
        <f t="shared" si="36"/>
        <v>2022</v>
      </c>
      <c r="F2315" s="4" t="s">
        <v>59</v>
      </c>
      <c r="G2315" s="4" t="s">
        <v>6962</v>
      </c>
      <c r="H2315" s="4" t="s">
        <v>6963</v>
      </c>
      <c r="I2315" s="4" t="s">
        <v>20</v>
      </c>
      <c r="J2315" s="4" t="s">
        <v>42</v>
      </c>
      <c r="K2315" s="4" t="s">
        <v>43</v>
      </c>
      <c r="L2315" s="4" t="s">
        <v>22</v>
      </c>
      <c r="M2315" s="4" t="s">
        <v>54</v>
      </c>
      <c r="N2315" s="4">
        <v>252.48</v>
      </c>
      <c r="O2315" s="4">
        <v>2</v>
      </c>
      <c r="P2315" s="4">
        <v>0.1</v>
      </c>
      <c r="Q2315" s="4">
        <v>12.8</v>
      </c>
    </row>
    <row r="2316" spans="1:17" s="4" customFormat="1" ht="12" x14ac:dyDescent="0.3">
      <c r="A2316" s="4">
        <v>2315</v>
      </c>
      <c r="B2316" s="4" t="s">
        <v>6964</v>
      </c>
      <c r="C2316" s="5">
        <v>45772</v>
      </c>
      <c r="D2316" s="5">
        <v>45775</v>
      </c>
      <c r="E2316" s="9">
        <f t="shared" si="36"/>
        <v>2025</v>
      </c>
      <c r="F2316" s="4" t="s">
        <v>25</v>
      </c>
      <c r="G2316" s="4" t="s">
        <v>6965</v>
      </c>
      <c r="H2316" s="4" t="s">
        <v>6966</v>
      </c>
      <c r="I2316" s="4" t="s">
        <v>20</v>
      </c>
      <c r="J2316" s="4" t="s">
        <v>111</v>
      </c>
      <c r="K2316" s="4" t="s">
        <v>111</v>
      </c>
      <c r="L2316" s="4" t="s">
        <v>36</v>
      </c>
      <c r="M2316" s="4" t="s">
        <v>118</v>
      </c>
      <c r="N2316" s="4">
        <v>743.48</v>
      </c>
      <c r="O2316" s="4">
        <v>5</v>
      </c>
      <c r="P2316" s="4">
        <v>0</v>
      </c>
      <c r="Q2316" s="4">
        <v>108.83</v>
      </c>
    </row>
    <row r="2317" spans="1:17" s="4" customFormat="1" ht="12" x14ac:dyDescent="0.3">
      <c r="A2317" s="4">
        <v>2316</v>
      </c>
      <c r="B2317" s="4" t="s">
        <v>6967</v>
      </c>
      <c r="C2317" s="5">
        <v>44643</v>
      </c>
      <c r="D2317" s="5">
        <v>44646</v>
      </c>
      <c r="E2317" s="9">
        <f t="shared" si="36"/>
        <v>2022</v>
      </c>
      <c r="F2317" s="4" t="s">
        <v>39</v>
      </c>
      <c r="G2317" s="4" t="s">
        <v>6968</v>
      </c>
      <c r="H2317" s="4" t="s">
        <v>6969</v>
      </c>
      <c r="I2317" s="4" t="s">
        <v>20</v>
      </c>
      <c r="J2317" s="4" t="s">
        <v>79</v>
      </c>
      <c r="K2317" s="4" t="s">
        <v>80</v>
      </c>
      <c r="L2317" s="4" t="s">
        <v>36</v>
      </c>
      <c r="M2317" s="4" t="s">
        <v>118</v>
      </c>
      <c r="N2317" s="4">
        <v>1123.07</v>
      </c>
      <c r="O2317" s="4">
        <v>5</v>
      </c>
      <c r="P2317" s="4">
        <v>0</v>
      </c>
      <c r="Q2317" s="4">
        <v>110.4</v>
      </c>
    </row>
    <row r="2318" spans="1:17" s="4" customFormat="1" ht="12" x14ac:dyDescent="0.3">
      <c r="A2318" s="4">
        <v>2317</v>
      </c>
      <c r="B2318" s="4" t="s">
        <v>6970</v>
      </c>
      <c r="C2318" s="5">
        <v>45462</v>
      </c>
      <c r="D2318" s="5">
        <v>45467</v>
      </c>
      <c r="E2318" s="9">
        <f t="shared" si="36"/>
        <v>2024</v>
      </c>
      <c r="F2318" s="4" t="s">
        <v>39</v>
      </c>
      <c r="G2318" s="4" t="s">
        <v>6971</v>
      </c>
      <c r="H2318" s="4" t="s">
        <v>6972</v>
      </c>
      <c r="I2318" s="4" t="s">
        <v>67</v>
      </c>
      <c r="J2318" s="4" t="s">
        <v>42</v>
      </c>
      <c r="K2318" s="4" t="s">
        <v>43</v>
      </c>
      <c r="L2318" s="4" t="s">
        <v>36</v>
      </c>
      <c r="M2318" s="4" t="s">
        <v>118</v>
      </c>
      <c r="N2318" s="4">
        <v>1251.73</v>
      </c>
      <c r="O2318" s="4">
        <v>6</v>
      </c>
      <c r="P2318" s="4">
        <v>0.1</v>
      </c>
      <c r="Q2318" s="4">
        <v>263.52</v>
      </c>
    </row>
    <row r="2319" spans="1:17" s="4" customFormat="1" ht="12" x14ac:dyDescent="0.3">
      <c r="A2319" s="4">
        <v>2318</v>
      </c>
      <c r="B2319" s="4" t="s">
        <v>6973</v>
      </c>
      <c r="C2319" s="5">
        <v>45331</v>
      </c>
      <c r="D2319" s="5">
        <v>45336</v>
      </c>
      <c r="E2319" s="9">
        <f t="shared" si="36"/>
        <v>2024</v>
      </c>
      <c r="F2319" s="4" t="s">
        <v>39</v>
      </c>
      <c r="G2319" s="4" t="s">
        <v>6974</v>
      </c>
      <c r="H2319" s="4" t="s">
        <v>6975</v>
      </c>
      <c r="I2319" s="4" t="s">
        <v>20</v>
      </c>
      <c r="J2319" s="4" t="s">
        <v>21</v>
      </c>
      <c r="K2319" s="4" t="s">
        <v>26647</v>
      </c>
      <c r="L2319" s="4" t="s">
        <v>22</v>
      </c>
      <c r="M2319" s="4" t="s">
        <v>134</v>
      </c>
      <c r="N2319" s="4">
        <v>816.38</v>
      </c>
      <c r="O2319" s="4">
        <v>3</v>
      </c>
      <c r="P2319" s="4">
        <v>0</v>
      </c>
      <c r="Q2319" s="4">
        <v>176.57</v>
      </c>
    </row>
    <row r="2320" spans="1:17" s="4" customFormat="1" ht="12" x14ac:dyDescent="0.3">
      <c r="A2320" s="4">
        <v>2319</v>
      </c>
      <c r="B2320" s="4" t="s">
        <v>6976</v>
      </c>
      <c r="C2320" s="5">
        <v>44836</v>
      </c>
      <c r="D2320" s="5">
        <v>44841</v>
      </c>
      <c r="E2320" s="9">
        <f t="shared" si="36"/>
        <v>2022</v>
      </c>
      <c r="F2320" s="4" t="s">
        <v>17</v>
      </c>
      <c r="G2320" s="4" t="s">
        <v>6977</v>
      </c>
      <c r="H2320" s="4" t="s">
        <v>6978</v>
      </c>
      <c r="I2320" s="4" t="s">
        <v>28</v>
      </c>
      <c r="J2320" s="4" t="s">
        <v>47</v>
      </c>
      <c r="K2320" s="4" t="s">
        <v>47</v>
      </c>
      <c r="L2320" s="4" t="s">
        <v>22</v>
      </c>
      <c r="M2320" s="4" t="s">
        <v>134</v>
      </c>
      <c r="N2320" s="4">
        <v>1391.43</v>
      </c>
      <c r="O2320" s="4">
        <v>4</v>
      </c>
      <c r="P2320" s="4">
        <v>0</v>
      </c>
      <c r="Q2320" s="4">
        <v>417.02</v>
      </c>
    </row>
    <row r="2321" spans="1:17" s="4" customFormat="1" ht="12" x14ac:dyDescent="0.3">
      <c r="A2321" s="4">
        <v>2320</v>
      </c>
      <c r="B2321" s="4" t="s">
        <v>6979</v>
      </c>
      <c r="C2321" s="5">
        <v>44861</v>
      </c>
      <c r="D2321" s="5">
        <v>44866</v>
      </c>
      <c r="E2321" s="9">
        <f t="shared" si="36"/>
        <v>2022</v>
      </c>
      <c r="F2321" s="4" t="s">
        <v>39</v>
      </c>
      <c r="G2321" s="4" t="s">
        <v>6980</v>
      </c>
      <c r="H2321" s="4" t="s">
        <v>6981</v>
      </c>
      <c r="I2321" s="4" t="s">
        <v>20</v>
      </c>
      <c r="J2321" s="4" t="s">
        <v>42</v>
      </c>
      <c r="K2321" s="4" t="s">
        <v>43</v>
      </c>
      <c r="L2321" s="4" t="s">
        <v>36</v>
      </c>
      <c r="M2321" s="4" t="s">
        <v>71</v>
      </c>
      <c r="N2321" s="4">
        <v>1491.39</v>
      </c>
      <c r="O2321" s="4">
        <v>1</v>
      </c>
      <c r="P2321" s="4">
        <v>0</v>
      </c>
      <c r="Q2321" s="4">
        <v>123.1</v>
      </c>
    </row>
    <row r="2322" spans="1:17" s="4" customFormat="1" ht="12" x14ac:dyDescent="0.3">
      <c r="A2322" s="4">
        <v>2321</v>
      </c>
      <c r="B2322" s="4" t="s">
        <v>6982</v>
      </c>
      <c r="C2322" s="5">
        <v>44842</v>
      </c>
      <c r="D2322" s="5">
        <v>44845</v>
      </c>
      <c r="E2322" s="9">
        <f t="shared" si="36"/>
        <v>2022</v>
      </c>
      <c r="F2322" s="4" t="s">
        <v>39</v>
      </c>
      <c r="G2322" s="4" t="s">
        <v>6983</v>
      </c>
      <c r="H2322" s="4" t="s">
        <v>6984</v>
      </c>
      <c r="I2322" s="4" t="s">
        <v>67</v>
      </c>
      <c r="J2322" s="4" t="s">
        <v>42</v>
      </c>
      <c r="K2322" s="4" t="s">
        <v>43</v>
      </c>
      <c r="L2322" s="4" t="s">
        <v>22</v>
      </c>
      <c r="M2322" s="4" t="s">
        <v>54</v>
      </c>
      <c r="N2322" s="4">
        <v>448.11</v>
      </c>
      <c r="O2322" s="4">
        <v>5</v>
      </c>
      <c r="P2322" s="4">
        <v>0.1</v>
      </c>
      <c r="Q2322" s="4">
        <v>91.6</v>
      </c>
    </row>
    <row r="2323" spans="1:17" s="4" customFormat="1" ht="12" x14ac:dyDescent="0.3">
      <c r="A2323" s="4">
        <v>2322</v>
      </c>
      <c r="B2323" s="4" t="s">
        <v>6985</v>
      </c>
      <c r="C2323" s="5">
        <v>44407</v>
      </c>
      <c r="D2323" s="5">
        <v>44413</v>
      </c>
      <c r="E2323" s="9">
        <f t="shared" si="36"/>
        <v>2021</v>
      </c>
      <c r="F2323" s="4" t="s">
        <v>25</v>
      </c>
      <c r="G2323" s="4" t="s">
        <v>6986</v>
      </c>
      <c r="H2323" s="4" t="s">
        <v>6987</v>
      </c>
      <c r="I2323" s="4" t="s">
        <v>67</v>
      </c>
      <c r="J2323" s="4" t="s">
        <v>21</v>
      </c>
      <c r="K2323" s="4" t="s">
        <v>26647</v>
      </c>
      <c r="L2323" s="4" t="s">
        <v>29</v>
      </c>
      <c r="M2323" s="4" t="s">
        <v>107</v>
      </c>
      <c r="N2323" s="4">
        <v>1386.37</v>
      </c>
      <c r="O2323" s="4">
        <v>7</v>
      </c>
      <c r="P2323" s="4">
        <v>0.15</v>
      </c>
      <c r="Q2323" s="4">
        <v>177.14</v>
      </c>
    </row>
    <row r="2324" spans="1:17" s="4" customFormat="1" ht="12" x14ac:dyDescent="0.3">
      <c r="A2324" s="4">
        <v>2323</v>
      </c>
      <c r="B2324" s="4" t="s">
        <v>6988</v>
      </c>
      <c r="C2324" s="5">
        <v>44507</v>
      </c>
      <c r="D2324" s="5">
        <v>44508</v>
      </c>
      <c r="E2324" s="9">
        <f t="shared" si="36"/>
        <v>2021</v>
      </c>
      <c r="F2324" s="4" t="s">
        <v>25</v>
      </c>
      <c r="G2324" s="4" t="s">
        <v>6989</v>
      </c>
      <c r="H2324" s="4" t="s">
        <v>6990</v>
      </c>
      <c r="I2324" s="4" t="s">
        <v>67</v>
      </c>
      <c r="J2324" s="4" t="s">
        <v>145</v>
      </c>
      <c r="K2324" s="4" t="s">
        <v>80</v>
      </c>
      <c r="L2324" s="4" t="s">
        <v>36</v>
      </c>
      <c r="M2324" s="4" t="s">
        <v>71</v>
      </c>
      <c r="N2324" s="4">
        <v>249.28</v>
      </c>
      <c r="O2324" s="4">
        <v>10</v>
      </c>
      <c r="P2324" s="4">
        <v>0.15</v>
      </c>
      <c r="Q2324" s="4">
        <v>0.06</v>
      </c>
    </row>
    <row r="2325" spans="1:17" s="4" customFormat="1" ht="12" x14ac:dyDescent="0.3">
      <c r="A2325" s="4">
        <v>2324</v>
      </c>
      <c r="B2325" s="4" t="s">
        <v>6991</v>
      </c>
      <c r="C2325" s="5">
        <v>45739</v>
      </c>
      <c r="D2325" s="5">
        <v>45745</v>
      </c>
      <c r="E2325" s="9">
        <f t="shared" si="36"/>
        <v>2025</v>
      </c>
      <c r="F2325" s="4" t="s">
        <v>25</v>
      </c>
      <c r="G2325" s="4" t="s">
        <v>6992</v>
      </c>
      <c r="H2325" s="4" t="s">
        <v>6993</v>
      </c>
      <c r="I2325" s="4" t="s">
        <v>28</v>
      </c>
      <c r="J2325" s="4" t="s">
        <v>34</v>
      </c>
      <c r="K2325" s="4" t="s">
        <v>35</v>
      </c>
      <c r="L2325" s="4" t="s">
        <v>29</v>
      </c>
      <c r="M2325" s="4" t="s">
        <v>30</v>
      </c>
      <c r="N2325" s="4">
        <v>275.31</v>
      </c>
      <c r="O2325" s="4">
        <v>1</v>
      </c>
      <c r="P2325" s="4">
        <v>0.15</v>
      </c>
      <c r="Q2325" s="4">
        <v>38.99</v>
      </c>
    </row>
    <row r="2326" spans="1:17" s="4" customFormat="1" ht="12" x14ac:dyDescent="0.3">
      <c r="A2326" s="4">
        <v>2325</v>
      </c>
      <c r="B2326" s="4" t="s">
        <v>6994</v>
      </c>
      <c r="C2326" s="5">
        <v>45274</v>
      </c>
      <c r="D2326" s="5">
        <v>45277</v>
      </c>
      <c r="E2326" s="9">
        <f t="shared" si="36"/>
        <v>2023</v>
      </c>
      <c r="F2326" s="4" t="s">
        <v>59</v>
      </c>
      <c r="G2326" s="4" t="s">
        <v>6995</v>
      </c>
      <c r="H2326" s="4" t="s">
        <v>6996</v>
      </c>
      <c r="I2326" s="4" t="s">
        <v>20</v>
      </c>
      <c r="J2326" s="4" t="s">
        <v>42</v>
      </c>
      <c r="K2326" s="4" t="s">
        <v>43</v>
      </c>
      <c r="L2326" s="4" t="s">
        <v>29</v>
      </c>
      <c r="M2326" s="4" t="s">
        <v>90</v>
      </c>
      <c r="N2326" s="4">
        <v>410.43</v>
      </c>
      <c r="O2326" s="4">
        <v>6</v>
      </c>
      <c r="P2326" s="4">
        <v>0.2</v>
      </c>
      <c r="Q2326" s="4">
        <v>16.350000000000001</v>
      </c>
    </row>
    <row r="2327" spans="1:17" s="4" customFormat="1" ht="12" x14ac:dyDescent="0.3">
      <c r="A2327" s="4">
        <v>2326</v>
      </c>
      <c r="B2327" s="4" t="s">
        <v>6997</v>
      </c>
      <c r="C2327" s="5">
        <v>45209</v>
      </c>
      <c r="D2327" s="5">
        <v>45213</v>
      </c>
      <c r="E2327" s="9">
        <f t="shared" si="36"/>
        <v>2023</v>
      </c>
      <c r="F2327" s="4" t="s">
        <v>39</v>
      </c>
      <c r="G2327" s="4" t="s">
        <v>6998</v>
      </c>
      <c r="H2327" s="4" t="s">
        <v>6999</v>
      </c>
      <c r="I2327" s="4" t="s">
        <v>20</v>
      </c>
      <c r="J2327" s="4" t="s">
        <v>21</v>
      </c>
      <c r="K2327" s="4" t="s">
        <v>26647</v>
      </c>
      <c r="L2327" s="4" t="s">
        <v>29</v>
      </c>
      <c r="M2327" s="4" t="s">
        <v>107</v>
      </c>
      <c r="N2327" s="4">
        <v>998.98</v>
      </c>
      <c r="O2327" s="4">
        <v>7</v>
      </c>
      <c r="P2327" s="4">
        <v>0</v>
      </c>
      <c r="Q2327" s="4">
        <v>149.35</v>
      </c>
    </row>
    <row r="2328" spans="1:17" s="4" customFormat="1" ht="12" x14ac:dyDescent="0.3">
      <c r="A2328" s="4">
        <v>2327</v>
      </c>
      <c r="B2328" s="4" t="s">
        <v>7000</v>
      </c>
      <c r="C2328" s="5">
        <v>45464</v>
      </c>
      <c r="D2328" s="5">
        <v>45471</v>
      </c>
      <c r="E2328" s="9">
        <f t="shared" si="36"/>
        <v>2024</v>
      </c>
      <c r="F2328" s="4" t="s">
        <v>25</v>
      </c>
      <c r="G2328" s="4" t="s">
        <v>7001</v>
      </c>
      <c r="H2328" s="4" t="s">
        <v>7002</v>
      </c>
      <c r="I2328" s="4" t="s">
        <v>67</v>
      </c>
      <c r="J2328" s="4" t="s">
        <v>106</v>
      </c>
      <c r="K2328" s="4" t="s">
        <v>106</v>
      </c>
      <c r="L2328" s="4" t="s">
        <v>36</v>
      </c>
      <c r="M2328" s="4" t="s">
        <v>118</v>
      </c>
      <c r="N2328" s="4">
        <v>257.95999999999998</v>
      </c>
      <c r="O2328" s="4">
        <v>10</v>
      </c>
      <c r="P2328" s="4">
        <v>0.15</v>
      </c>
      <c r="Q2328" s="4">
        <v>13.87</v>
      </c>
    </row>
    <row r="2329" spans="1:17" s="4" customFormat="1" ht="12" x14ac:dyDescent="0.3">
      <c r="A2329" s="4">
        <v>2328</v>
      </c>
      <c r="B2329" s="4" t="s">
        <v>7003</v>
      </c>
      <c r="C2329" s="5">
        <v>45773</v>
      </c>
      <c r="D2329" s="5">
        <v>45774</v>
      </c>
      <c r="E2329" s="9">
        <f t="shared" si="36"/>
        <v>2025</v>
      </c>
      <c r="F2329" s="4" t="s">
        <v>25</v>
      </c>
      <c r="G2329" s="4" t="s">
        <v>7004</v>
      </c>
      <c r="H2329" s="4" t="s">
        <v>7005</v>
      </c>
      <c r="I2329" s="4" t="s">
        <v>28</v>
      </c>
      <c r="J2329" s="4" t="s">
        <v>106</v>
      </c>
      <c r="K2329" s="4" t="s">
        <v>106</v>
      </c>
      <c r="L2329" s="4" t="s">
        <v>36</v>
      </c>
      <c r="M2329" s="4" t="s">
        <v>71</v>
      </c>
      <c r="N2329" s="4">
        <v>928.78</v>
      </c>
      <c r="O2329" s="4">
        <v>9</v>
      </c>
      <c r="P2329" s="4">
        <v>0.1</v>
      </c>
      <c r="Q2329" s="4">
        <v>145.80000000000001</v>
      </c>
    </row>
    <row r="2330" spans="1:17" s="4" customFormat="1" ht="12" x14ac:dyDescent="0.3">
      <c r="A2330" s="4">
        <v>2329</v>
      </c>
      <c r="B2330" s="4" t="s">
        <v>7006</v>
      </c>
      <c r="C2330" s="5">
        <v>44699</v>
      </c>
      <c r="D2330" s="5">
        <v>44700</v>
      </c>
      <c r="E2330" s="9">
        <f t="shared" si="36"/>
        <v>2022</v>
      </c>
      <c r="F2330" s="4" t="s">
        <v>39</v>
      </c>
      <c r="G2330" s="4" t="s">
        <v>7007</v>
      </c>
      <c r="H2330" s="4" t="s">
        <v>7008</v>
      </c>
      <c r="I2330" s="4" t="s">
        <v>28</v>
      </c>
      <c r="J2330" s="4" t="s">
        <v>145</v>
      </c>
      <c r="K2330" s="4" t="s">
        <v>80</v>
      </c>
      <c r="L2330" s="4" t="s">
        <v>29</v>
      </c>
      <c r="M2330" s="4" t="s">
        <v>30</v>
      </c>
      <c r="N2330" s="4">
        <v>1108.53</v>
      </c>
      <c r="O2330" s="4">
        <v>10</v>
      </c>
      <c r="P2330" s="4">
        <v>0.1</v>
      </c>
      <c r="Q2330" s="4">
        <v>278.16000000000003</v>
      </c>
    </row>
    <row r="2331" spans="1:17" s="4" customFormat="1" ht="12" x14ac:dyDescent="0.3">
      <c r="A2331" s="4">
        <v>2330</v>
      </c>
      <c r="B2331" s="4" t="s">
        <v>7009</v>
      </c>
      <c r="C2331" s="5">
        <v>44623</v>
      </c>
      <c r="D2331" s="5">
        <v>44627</v>
      </c>
      <c r="E2331" s="9">
        <f t="shared" si="36"/>
        <v>2022</v>
      </c>
      <c r="F2331" s="4" t="s">
        <v>59</v>
      </c>
      <c r="G2331" s="4" t="s">
        <v>7010</v>
      </c>
      <c r="H2331" s="4" t="s">
        <v>7011</v>
      </c>
      <c r="I2331" s="4" t="s">
        <v>20</v>
      </c>
      <c r="J2331" s="4" t="s">
        <v>145</v>
      </c>
      <c r="K2331" s="4" t="s">
        <v>80</v>
      </c>
      <c r="L2331" s="4" t="s">
        <v>22</v>
      </c>
      <c r="M2331" s="4" t="s">
        <v>54</v>
      </c>
      <c r="N2331" s="4">
        <v>377.17</v>
      </c>
      <c r="O2331" s="4">
        <v>1</v>
      </c>
      <c r="P2331" s="4">
        <v>0.15</v>
      </c>
      <c r="Q2331" s="4">
        <v>38.33</v>
      </c>
    </row>
    <row r="2332" spans="1:17" s="4" customFormat="1" ht="12" x14ac:dyDescent="0.3">
      <c r="A2332" s="4">
        <v>2331</v>
      </c>
      <c r="B2332" s="4" t="s">
        <v>7012</v>
      </c>
      <c r="C2332" s="5">
        <v>44559</v>
      </c>
      <c r="D2332" s="5">
        <v>44565</v>
      </c>
      <c r="E2332" s="9">
        <f t="shared" si="36"/>
        <v>2022</v>
      </c>
      <c r="F2332" s="4" t="s">
        <v>25</v>
      </c>
      <c r="G2332" s="4" t="s">
        <v>7013</v>
      </c>
      <c r="H2332" s="4" t="s">
        <v>7014</v>
      </c>
      <c r="I2332" s="4" t="s">
        <v>67</v>
      </c>
      <c r="J2332" s="4" t="s">
        <v>52</v>
      </c>
      <c r="K2332" s="4" t="s">
        <v>53</v>
      </c>
      <c r="L2332" s="4" t="s">
        <v>36</v>
      </c>
      <c r="M2332" s="4" t="s">
        <v>71</v>
      </c>
      <c r="N2332" s="4">
        <v>1203.05</v>
      </c>
      <c r="O2332" s="4">
        <v>2</v>
      </c>
      <c r="P2332" s="4">
        <v>0</v>
      </c>
      <c r="Q2332" s="4">
        <v>178.37</v>
      </c>
    </row>
    <row r="2333" spans="1:17" s="4" customFormat="1" ht="12" x14ac:dyDescent="0.3">
      <c r="A2333" s="4">
        <v>2332</v>
      </c>
      <c r="B2333" s="4" t="s">
        <v>7015</v>
      </c>
      <c r="C2333" s="5">
        <v>44928</v>
      </c>
      <c r="D2333" s="5">
        <v>44933</v>
      </c>
      <c r="E2333" s="9">
        <f t="shared" si="36"/>
        <v>2023</v>
      </c>
      <c r="F2333" s="4" t="s">
        <v>25</v>
      </c>
      <c r="G2333" s="4" t="s">
        <v>7016</v>
      </c>
      <c r="H2333" s="4" t="s">
        <v>7017</v>
      </c>
      <c r="I2333" s="4" t="s">
        <v>20</v>
      </c>
      <c r="J2333" s="4" t="s">
        <v>34</v>
      </c>
      <c r="K2333" s="4" t="s">
        <v>35</v>
      </c>
      <c r="L2333" s="4" t="s">
        <v>22</v>
      </c>
      <c r="M2333" s="4" t="s">
        <v>134</v>
      </c>
      <c r="N2333" s="4">
        <v>781.47</v>
      </c>
      <c r="O2333" s="4">
        <v>4</v>
      </c>
      <c r="P2333" s="4">
        <v>0.15</v>
      </c>
      <c r="Q2333" s="4">
        <v>162.68</v>
      </c>
    </row>
    <row r="2334" spans="1:17" s="4" customFormat="1" ht="12" x14ac:dyDescent="0.3">
      <c r="A2334" s="4">
        <v>2333</v>
      </c>
      <c r="B2334" s="4" t="s">
        <v>7018</v>
      </c>
      <c r="C2334" s="5">
        <v>45552</v>
      </c>
      <c r="D2334" s="5">
        <v>45555</v>
      </c>
      <c r="E2334" s="9">
        <f t="shared" si="36"/>
        <v>2024</v>
      </c>
      <c r="F2334" s="4" t="s">
        <v>59</v>
      </c>
      <c r="G2334" s="4" t="s">
        <v>7019</v>
      </c>
      <c r="H2334" s="4" t="s">
        <v>7020</v>
      </c>
      <c r="I2334" s="4" t="s">
        <v>20</v>
      </c>
      <c r="J2334" s="4" t="s">
        <v>47</v>
      </c>
      <c r="K2334" s="4" t="s">
        <v>47</v>
      </c>
      <c r="L2334" s="4" t="s">
        <v>36</v>
      </c>
      <c r="M2334" s="4" t="s">
        <v>138</v>
      </c>
      <c r="N2334" s="4">
        <v>222.66</v>
      </c>
      <c r="O2334" s="4">
        <v>4</v>
      </c>
      <c r="P2334" s="4">
        <v>0.1</v>
      </c>
      <c r="Q2334" s="4">
        <v>9.07</v>
      </c>
    </row>
    <row r="2335" spans="1:17" s="4" customFormat="1" ht="12" x14ac:dyDescent="0.3">
      <c r="A2335" s="4">
        <v>2334</v>
      </c>
      <c r="B2335" s="4" t="s">
        <v>7021</v>
      </c>
      <c r="C2335" s="5">
        <v>45781</v>
      </c>
      <c r="D2335" s="5">
        <v>45787</v>
      </c>
      <c r="E2335" s="9">
        <f t="shared" si="36"/>
        <v>2025</v>
      </c>
      <c r="F2335" s="4" t="s">
        <v>59</v>
      </c>
      <c r="G2335" s="4" t="s">
        <v>7022</v>
      </c>
      <c r="H2335" s="4" t="s">
        <v>7023</v>
      </c>
      <c r="I2335" s="4" t="s">
        <v>20</v>
      </c>
      <c r="J2335" s="4" t="s">
        <v>145</v>
      </c>
      <c r="K2335" s="4" t="s">
        <v>80</v>
      </c>
      <c r="L2335" s="4" t="s">
        <v>22</v>
      </c>
      <c r="M2335" s="4" t="s">
        <v>54</v>
      </c>
      <c r="N2335" s="4">
        <v>950.53</v>
      </c>
      <c r="O2335" s="4">
        <v>3</v>
      </c>
      <c r="P2335" s="4">
        <v>0.1</v>
      </c>
      <c r="Q2335" s="4">
        <v>68.87</v>
      </c>
    </row>
    <row r="2336" spans="1:17" s="4" customFormat="1" ht="12" x14ac:dyDescent="0.3">
      <c r="A2336" s="4">
        <v>2335</v>
      </c>
      <c r="B2336" s="4" t="s">
        <v>7024</v>
      </c>
      <c r="C2336" s="5">
        <v>44576</v>
      </c>
      <c r="D2336" s="5">
        <v>44581</v>
      </c>
      <c r="E2336" s="9">
        <f t="shared" si="36"/>
        <v>2022</v>
      </c>
      <c r="F2336" s="4" t="s">
        <v>39</v>
      </c>
      <c r="G2336" s="4" t="s">
        <v>7025</v>
      </c>
      <c r="H2336" s="4" t="s">
        <v>7026</v>
      </c>
      <c r="I2336" s="4" t="s">
        <v>67</v>
      </c>
      <c r="J2336" s="4" t="s">
        <v>145</v>
      </c>
      <c r="K2336" s="4" t="s">
        <v>80</v>
      </c>
      <c r="L2336" s="4" t="s">
        <v>22</v>
      </c>
      <c r="M2336" s="4" t="s">
        <v>23</v>
      </c>
      <c r="N2336" s="4">
        <v>63.93</v>
      </c>
      <c r="O2336" s="4">
        <v>6</v>
      </c>
      <c r="P2336" s="4">
        <v>0</v>
      </c>
      <c r="Q2336" s="4">
        <v>16.8</v>
      </c>
    </row>
    <row r="2337" spans="1:17" s="4" customFormat="1" ht="12" x14ac:dyDescent="0.3">
      <c r="A2337" s="4">
        <v>2336</v>
      </c>
      <c r="B2337" s="4" t="s">
        <v>7027</v>
      </c>
      <c r="C2337" s="5">
        <v>44475</v>
      </c>
      <c r="D2337" s="5">
        <v>44478</v>
      </c>
      <c r="E2337" s="9">
        <f t="shared" si="36"/>
        <v>2021</v>
      </c>
      <c r="F2337" s="4" t="s">
        <v>59</v>
      </c>
      <c r="G2337" s="4" t="s">
        <v>7028</v>
      </c>
      <c r="H2337" s="4" t="s">
        <v>7029</v>
      </c>
      <c r="I2337" s="4" t="s">
        <v>67</v>
      </c>
      <c r="J2337" s="4" t="s">
        <v>62</v>
      </c>
      <c r="K2337" s="4" t="s">
        <v>63</v>
      </c>
      <c r="L2337" s="4" t="s">
        <v>29</v>
      </c>
      <c r="M2337" s="4" t="s">
        <v>90</v>
      </c>
      <c r="N2337" s="4">
        <v>1075.32</v>
      </c>
      <c r="O2337" s="4">
        <v>3</v>
      </c>
      <c r="P2337" s="4">
        <v>0.15</v>
      </c>
      <c r="Q2337" s="4">
        <v>249.7</v>
      </c>
    </row>
    <row r="2338" spans="1:17" s="4" customFormat="1" ht="12" x14ac:dyDescent="0.3">
      <c r="A2338" s="4">
        <v>2337</v>
      </c>
      <c r="B2338" s="4" t="s">
        <v>7030</v>
      </c>
      <c r="C2338" s="5">
        <v>45070</v>
      </c>
      <c r="D2338" s="5">
        <v>45072</v>
      </c>
      <c r="E2338" s="9">
        <f t="shared" si="36"/>
        <v>2023</v>
      </c>
      <c r="F2338" s="4" t="s">
        <v>17</v>
      </c>
      <c r="G2338" s="4" t="s">
        <v>7031</v>
      </c>
      <c r="H2338" s="4" t="s">
        <v>7032</v>
      </c>
      <c r="I2338" s="4" t="s">
        <v>67</v>
      </c>
      <c r="J2338" s="4" t="s">
        <v>34</v>
      </c>
      <c r="K2338" s="4" t="s">
        <v>35</v>
      </c>
      <c r="L2338" s="4" t="s">
        <v>29</v>
      </c>
      <c r="M2338" s="4" t="s">
        <v>30</v>
      </c>
      <c r="N2338" s="4">
        <v>207.88</v>
      </c>
      <c r="O2338" s="4">
        <v>1</v>
      </c>
      <c r="P2338" s="4">
        <v>0.15</v>
      </c>
      <c r="Q2338" s="4">
        <v>46.09</v>
      </c>
    </row>
    <row r="2339" spans="1:17" s="4" customFormat="1" ht="12" x14ac:dyDescent="0.3">
      <c r="A2339" s="4">
        <v>2338</v>
      </c>
      <c r="B2339" s="4" t="s">
        <v>7033</v>
      </c>
      <c r="C2339" s="5">
        <v>45288</v>
      </c>
      <c r="D2339" s="5">
        <v>45291</v>
      </c>
      <c r="E2339" s="9">
        <f t="shared" si="36"/>
        <v>2023</v>
      </c>
      <c r="F2339" s="4" t="s">
        <v>25</v>
      </c>
      <c r="G2339" s="4" t="s">
        <v>7034</v>
      </c>
      <c r="H2339" s="4" t="s">
        <v>7035</v>
      </c>
      <c r="I2339" s="4" t="s">
        <v>20</v>
      </c>
      <c r="J2339" s="4" t="s">
        <v>79</v>
      </c>
      <c r="K2339" s="4" t="s">
        <v>80</v>
      </c>
      <c r="L2339" s="4" t="s">
        <v>36</v>
      </c>
      <c r="M2339" s="4" t="s">
        <v>71</v>
      </c>
      <c r="N2339" s="4">
        <v>434.5</v>
      </c>
      <c r="O2339" s="4">
        <v>3</v>
      </c>
      <c r="P2339" s="4">
        <v>0</v>
      </c>
      <c r="Q2339" s="4">
        <v>64.25</v>
      </c>
    </row>
    <row r="2340" spans="1:17" s="4" customFormat="1" ht="12" x14ac:dyDescent="0.3">
      <c r="A2340" s="4">
        <v>2339</v>
      </c>
      <c r="B2340" s="4" t="s">
        <v>7036</v>
      </c>
      <c r="C2340" s="5">
        <v>44761</v>
      </c>
      <c r="D2340" s="5">
        <v>44767</v>
      </c>
      <c r="E2340" s="9">
        <f t="shared" si="36"/>
        <v>2022</v>
      </c>
      <c r="F2340" s="4" t="s">
        <v>39</v>
      </c>
      <c r="G2340" s="4" t="s">
        <v>7037</v>
      </c>
      <c r="H2340" s="4" t="s">
        <v>7038</v>
      </c>
      <c r="I2340" s="4" t="s">
        <v>67</v>
      </c>
      <c r="J2340" s="4" t="s">
        <v>47</v>
      </c>
      <c r="K2340" s="4" t="s">
        <v>47</v>
      </c>
      <c r="L2340" s="4" t="s">
        <v>29</v>
      </c>
      <c r="M2340" s="4" t="s">
        <v>30</v>
      </c>
      <c r="N2340" s="4">
        <v>1315.58</v>
      </c>
      <c r="O2340" s="4">
        <v>5</v>
      </c>
      <c r="P2340" s="4">
        <v>0</v>
      </c>
      <c r="Q2340" s="4">
        <v>157.05000000000001</v>
      </c>
    </row>
    <row r="2341" spans="1:17" s="4" customFormat="1" ht="12" x14ac:dyDescent="0.3">
      <c r="A2341" s="4">
        <v>2340</v>
      </c>
      <c r="B2341" s="4" t="s">
        <v>7039</v>
      </c>
      <c r="C2341" s="5">
        <v>44614</v>
      </c>
      <c r="D2341" s="5">
        <v>44621</v>
      </c>
      <c r="E2341" s="9">
        <f t="shared" si="36"/>
        <v>2022</v>
      </c>
      <c r="F2341" s="4" t="s">
        <v>17</v>
      </c>
      <c r="G2341" s="4" t="s">
        <v>7040</v>
      </c>
      <c r="H2341" s="4" t="s">
        <v>7041</v>
      </c>
      <c r="I2341" s="4" t="s">
        <v>28</v>
      </c>
      <c r="J2341" s="4" t="s">
        <v>21</v>
      </c>
      <c r="K2341" s="4" t="s">
        <v>26647</v>
      </c>
      <c r="L2341" s="4" t="s">
        <v>22</v>
      </c>
      <c r="M2341" s="4" t="s">
        <v>134</v>
      </c>
      <c r="N2341" s="4">
        <v>702.42</v>
      </c>
      <c r="O2341" s="4">
        <v>4</v>
      </c>
      <c r="P2341" s="4">
        <v>0.15</v>
      </c>
      <c r="Q2341" s="4">
        <v>20.58</v>
      </c>
    </row>
    <row r="2342" spans="1:17" s="4" customFormat="1" ht="12" x14ac:dyDescent="0.3">
      <c r="A2342" s="4">
        <v>2341</v>
      </c>
      <c r="B2342" s="4" t="s">
        <v>7042</v>
      </c>
      <c r="C2342" s="5">
        <v>45222</v>
      </c>
      <c r="D2342" s="5">
        <v>45225</v>
      </c>
      <c r="E2342" s="9">
        <f t="shared" si="36"/>
        <v>2023</v>
      </c>
      <c r="F2342" s="4" t="s">
        <v>17</v>
      </c>
      <c r="G2342" s="4" t="s">
        <v>7043</v>
      </c>
      <c r="H2342" s="4" t="s">
        <v>7044</v>
      </c>
      <c r="I2342" s="4" t="s">
        <v>28</v>
      </c>
      <c r="J2342" s="4" t="s">
        <v>34</v>
      </c>
      <c r="K2342" s="4" t="s">
        <v>35</v>
      </c>
      <c r="L2342" s="4" t="s">
        <v>22</v>
      </c>
      <c r="M2342" s="4" t="s">
        <v>54</v>
      </c>
      <c r="N2342" s="4">
        <v>775.9</v>
      </c>
      <c r="O2342" s="4">
        <v>5</v>
      </c>
      <c r="P2342" s="4">
        <v>0.2</v>
      </c>
      <c r="Q2342" s="4">
        <v>39.880000000000003</v>
      </c>
    </row>
    <row r="2343" spans="1:17" s="4" customFormat="1" ht="12" x14ac:dyDescent="0.3">
      <c r="A2343" s="4">
        <v>2342</v>
      </c>
      <c r="B2343" s="4" t="s">
        <v>7045</v>
      </c>
      <c r="C2343" s="5">
        <v>45179</v>
      </c>
      <c r="D2343" s="5">
        <v>45181</v>
      </c>
      <c r="E2343" s="9">
        <f t="shared" si="36"/>
        <v>2023</v>
      </c>
      <c r="F2343" s="4" t="s">
        <v>25</v>
      </c>
      <c r="G2343" s="4" t="s">
        <v>7046</v>
      </c>
      <c r="H2343" s="4" t="s">
        <v>7047</v>
      </c>
      <c r="I2343" s="4" t="s">
        <v>28</v>
      </c>
      <c r="J2343" s="4" t="s">
        <v>34</v>
      </c>
      <c r="K2343" s="4" t="s">
        <v>35</v>
      </c>
      <c r="L2343" s="4" t="s">
        <v>22</v>
      </c>
      <c r="M2343" s="4" t="s">
        <v>23</v>
      </c>
      <c r="N2343" s="4">
        <v>33.020000000000003</v>
      </c>
      <c r="O2343" s="4">
        <v>10</v>
      </c>
      <c r="P2343" s="4">
        <v>0</v>
      </c>
      <c r="Q2343" s="4">
        <v>3.69</v>
      </c>
    </row>
    <row r="2344" spans="1:17" s="4" customFormat="1" ht="12" x14ac:dyDescent="0.3">
      <c r="A2344" s="4">
        <v>2343</v>
      </c>
      <c r="B2344" s="4" t="s">
        <v>7048</v>
      </c>
      <c r="C2344" s="5">
        <v>44798</v>
      </c>
      <c r="D2344" s="5">
        <v>44799</v>
      </c>
      <c r="E2344" s="9">
        <f t="shared" si="36"/>
        <v>2022</v>
      </c>
      <c r="F2344" s="4" t="s">
        <v>59</v>
      </c>
      <c r="G2344" s="4" t="s">
        <v>7049</v>
      </c>
      <c r="H2344" s="4" t="s">
        <v>7050</v>
      </c>
      <c r="I2344" s="4" t="s">
        <v>20</v>
      </c>
      <c r="J2344" s="4" t="s">
        <v>47</v>
      </c>
      <c r="K2344" s="4" t="s">
        <v>47</v>
      </c>
      <c r="L2344" s="4" t="s">
        <v>29</v>
      </c>
      <c r="M2344" s="4" t="s">
        <v>48</v>
      </c>
      <c r="N2344" s="4">
        <v>1381.31</v>
      </c>
      <c r="O2344" s="4">
        <v>5</v>
      </c>
      <c r="P2344" s="4">
        <v>0.2</v>
      </c>
      <c r="Q2344" s="4">
        <v>227.77</v>
      </c>
    </row>
    <row r="2345" spans="1:17" s="4" customFormat="1" ht="12" x14ac:dyDescent="0.3">
      <c r="A2345" s="4">
        <v>2344</v>
      </c>
      <c r="B2345" s="4" t="s">
        <v>7051</v>
      </c>
      <c r="C2345" s="5">
        <v>45601</v>
      </c>
      <c r="D2345" s="5">
        <v>45605</v>
      </c>
      <c r="E2345" s="9">
        <f t="shared" si="36"/>
        <v>2024</v>
      </c>
      <c r="F2345" s="4" t="s">
        <v>59</v>
      </c>
      <c r="G2345" s="4" t="s">
        <v>7052</v>
      </c>
      <c r="H2345" s="4" t="s">
        <v>7053</v>
      </c>
      <c r="I2345" s="4" t="s">
        <v>28</v>
      </c>
      <c r="J2345" s="4" t="s">
        <v>52</v>
      </c>
      <c r="K2345" s="4" t="s">
        <v>53</v>
      </c>
      <c r="L2345" s="4" t="s">
        <v>36</v>
      </c>
      <c r="M2345" s="4" t="s">
        <v>138</v>
      </c>
      <c r="N2345" s="4">
        <v>1224.53</v>
      </c>
      <c r="O2345" s="4">
        <v>3</v>
      </c>
      <c r="P2345" s="4">
        <v>0.1</v>
      </c>
      <c r="Q2345" s="4">
        <v>280.27999999999997</v>
      </c>
    </row>
    <row r="2346" spans="1:17" s="4" customFormat="1" ht="12" x14ac:dyDescent="0.3">
      <c r="A2346" s="4">
        <v>2345</v>
      </c>
      <c r="B2346" s="4" t="s">
        <v>7054</v>
      </c>
      <c r="C2346" s="5">
        <v>45021</v>
      </c>
      <c r="D2346" s="5">
        <v>45022</v>
      </c>
      <c r="E2346" s="9">
        <f t="shared" si="36"/>
        <v>2023</v>
      </c>
      <c r="F2346" s="4" t="s">
        <v>25</v>
      </c>
      <c r="G2346" s="4" t="s">
        <v>7055</v>
      </c>
      <c r="H2346" s="4" t="s">
        <v>7056</v>
      </c>
      <c r="I2346" s="4" t="s">
        <v>67</v>
      </c>
      <c r="J2346" s="4" t="s">
        <v>79</v>
      </c>
      <c r="K2346" s="4" t="s">
        <v>80</v>
      </c>
      <c r="L2346" s="4" t="s">
        <v>36</v>
      </c>
      <c r="M2346" s="4" t="s">
        <v>138</v>
      </c>
      <c r="N2346" s="4">
        <v>920.16</v>
      </c>
      <c r="O2346" s="4">
        <v>1</v>
      </c>
      <c r="P2346" s="4">
        <v>0.15</v>
      </c>
      <c r="Q2346" s="4">
        <v>95.5</v>
      </c>
    </row>
    <row r="2347" spans="1:17" s="4" customFormat="1" ht="12" x14ac:dyDescent="0.3">
      <c r="A2347" s="4">
        <v>2346</v>
      </c>
      <c r="B2347" s="4" t="s">
        <v>7057</v>
      </c>
      <c r="C2347" s="5">
        <v>45735</v>
      </c>
      <c r="D2347" s="5">
        <v>45737</v>
      </c>
      <c r="E2347" s="9">
        <f t="shared" si="36"/>
        <v>2025</v>
      </c>
      <c r="F2347" s="4" t="s">
        <v>39</v>
      </c>
      <c r="G2347" s="4" t="s">
        <v>7058</v>
      </c>
      <c r="H2347" s="4" t="s">
        <v>7059</v>
      </c>
      <c r="I2347" s="4" t="s">
        <v>28</v>
      </c>
      <c r="J2347" s="4" t="s">
        <v>52</v>
      </c>
      <c r="K2347" s="4" t="s">
        <v>53</v>
      </c>
      <c r="L2347" s="4" t="s">
        <v>36</v>
      </c>
      <c r="M2347" s="4" t="s">
        <v>71</v>
      </c>
      <c r="N2347" s="4">
        <v>1258.31</v>
      </c>
      <c r="O2347" s="4">
        <v>3</v>
      </c>
      <c r="P2347" s="4">
        <v>0</v>
      </c>
      <c r="Q2347" s="4">
        <v>118.81</v>
      </c>
    </row>
    <row r="2348" spans="1:17" s="4" customFormat="1" ht="12" x14ac:dyDescent="0.3">
      <c r="A2348" s="4">
        <v>2347</v>
      </c>
      <c r="B2348" s="4" t="s">
        <v>7060</v>
      </c>
      <c r="C2348" s="5">
        <v>45250</v>
      </c>
      <c r="D2348" s="5">
        <v>45253</v>
      </c>
      <c r="E2348" s="9">
        <f t="shared" si="36"/>
        <v>2023</v>
      </c>
      <c r="F2348" s="4" t="s">
        <v>59</v>
      </c>
      <c r="G2348" s="4" t="s">
        <v>7061</v>
      </c>
      <c r="H2348" s="4" t="s">
        <v>7062</v>
      </c>
      <c r="I2348" s="4" t="s">
        <v>67</v>
      </c>
      <c r="J2348" s="4" t="s">
        <v>34</v>
      </c>
      <c r="K2348" s="4" t="s">
        <v>35</v>
      </c>
      <c r="L2348" s="4" t="s">
        <v>29</v>
      </c>
      <c r="M2348" s="4" t="s">
        <v>30</v>
      </c>
      <c r="N2348" s="4">
        <v>514.72</v>
      </c>
      <c r="O2348" s="4">
        <v>9</v>
      </c>
      <c r="P2348" s="4">
        <v>0</v>
      </c>
      <c r="Q2348" s="4">
        <v>99.82</v>
      </c>
    </row>
    <row r="2349" spans="1:17" s="4" customFormat="1" ht="12" x14ac:dyDescent="0.3">
      <c r="A2349" s="4">
        <v>2348</v>
      </c>
      <c r="B2349" s="4" t="s">
        <v>7063</v>
      </c>
      <c r="C2349" s="5">
        <v>44762</v>
      </c>
      <c r="D2349" s="5">
        <v>44764</v>
      </c>
      <c r="E2349" s="9">
        <f t="shared" si="36"/>
        <v>2022</v>
      </c>
      <c r="F2349" s="4" t="s">
        <v>25</v>
      </c>
      <c r="G2349" s="4" t="s">
        <v>7064</v>
      </c>
      <c r="H2349" s="4" t="s">
        <v>7065</v>
      </c>
      <c r="I2349" s="4" t="s">
        <v>28</v>
      </c>
      <c r="J2349" s="4" t="s">
        <v>79</v>
      </c>
      <c r="K2349" s="4" t="s">
        <v>80</v>
      </c>
      <c r="L2349" s="4" t="s">
        <v>36</v>
      </c>
      <c r="M2349" s="4" t="s">
        <v>118</v>
      </c>
      <c r="N2349" s="4">
        <v>449.42</v>
      </c>
      <c r="O2349" s="4">
        <v>7</v>
      </c>
      <c r="P2349" s="4">
        <v>0</v>
      </c>
      <c r="Q2349" s="4">
        <v>113.29</v>
      </c>
    </row>
    <row r="2350" spans="1:17" s="4" customFormat="1" ht="12" x14ac:dyDescent="0.3">
      <c r="A2350" s="4">
        <v>2349</v>
      </c>
      <c r="B2350" s="4" t="s">
        <v>7066</v>
      </c>
      <c r="C2350" s="5">
        <v>45626</v>
      </c>
      <c r="D2350" s="5">
        <v>45627</v>
      </c>
      <c r="E2350" s="9">
        <f t="shared" si="36"/>
        <v>2024</v>
      </c>
      <c r="F2350" s="4" t="s">
        <v>39</v>
      </c>
      <c r="G2350" s="4" t="s">
        <v>7067</v>
      </c>
      <c r="H2350" s="4" t="s">
        <v>7068</v>
      </c>
      <c r="I2350" s="4" t="s">
        <v>28</v>
      </c>
      <c r="J2350" s="4" t="s">
        <v>62</v>
      </c>
      <c r="K2350" s="4" t="s">
        <v>63</v>
      </c>
      <c r="L2350" s="4" t="s">
        <v>29</v>
      </c>
      <c r="M2350" s="4" t="s">
        <v>107</v>
      </c>
      <c r="N2350" s="4">
        <v>71.88</v>
      </c>
      <c r="O2350" s="4">
        <v>1</v>
      </c>
      <c r="P2350" s="4">
        <v>0.15</v>
      </c>
      <c r="Q2350" s="4">
        <v>9.6999999999999993</v>
      </c>
    </row>
    <row r="2351" spans="1:17" s="4" customFormat="1" ht="12" x14ac:dyDescent="0.3">
      <c r="A2351" s="4">
        <v>2350</v>
      </c>
      <c r="B2351" s="4" t="s">
        <v>7069</v>
      </c>
      <c r="C2351" s="5">
        <v>44561</v>
      </c>
      <c r="D2351" s="5">
        <v>44564</v>
      </c>
      <c r="E2351" s="9">
        <f t="shared" si="36"/>
        <v>2022</v>
      </c>
      <c r="F2351" s="4" t="s">
        <v>17</v>
      </c>
      <c r="G2351" s="4" t="s">
        <v>7070</v>
      </c>
      <c r="H2351" s="4" t="s">
        <v>7071</v>
      </c>
      <c r="I2351" s="4" t="s">
        <v>28</v>
      </c>
      <c r="J2351" s="4" t="s">
        <v>21</v>
      </c>
      <c r="K2351" s="4" t="s">
        <v>26647</v>
      </c>
      <c r="L2351" s="4" t="s">
        <v>22</v>
      </c>
      <c r="M2351" s="4" t="s">
        <v>23</v>
      </c>
      <c r="N2351" s="4">
        <v>386.8</v>
      </c>
      <c r="O2351" s="4">
        <v>4</v>
      </c>
      <c r="P2351" s="4">
        <v>0.15</v>
      </c>
      <c r="Q2351" s="4">
        <v>82.48</v>
      </c>
    </row>
    <row r="2352" spans="1:17" s="4" customFormat="1" ht="12" x14ac:dyDescent="0.3">
      <c r="A2352" s="4">
        <v>2351</v>
      </c>
      <c r="B2352" s="4" t="s">
        <v>7072</v>
      </c>
      <c r="C2352" s="5">
        <v>45077</v>
      </c>
      <c r="D2352" s="5">
        <v>45080</v>
      </c>
      <c r="E2352" s="9">
        <f t="shared" si="36"/>
        <v>2023</v>
      </c>
      <c r="F2352" s="4" t="s">
        <v>59</v>
      </c>
      <c r="G2352" s="4" t="s">
        <v>7073</v>
      </c>
      <c r="H2352" s="4" t="s">
        <v>7074</v>
      </c>
      <c r="I2352" s="4" t="s">
        <v>67</v>
      </c>
      <c r="J2352" s="4" t="s">
        <v>145</v>
      </c>
      <c r="K2352" s="4" t="s">
        <v>80</v>
      </c>
      <c r="L2352" s="4" t="s">
        <v>36</v>
      </c>
      <c r="M2352" s="4" t="s">
        <v>71</v>
      </c>
      <c r="N2352" s="4">
        <v>509.57</v>
      </c>
      <c r="O2352" s="4">
        <v>2</v>
      </c>
      <c r="P2352" s="4">
        <v>0</v>
      </c>
      <c r="Q2352" s="4">
        <v>126.9</v>
      </c>
    </row>
    <row r="2353" spans="1:17" s="4" customFormat="1" ht="12" x14ac:dyDescent="0.3">
      <c r="A2353" s="4">
        <v>2352</v>
      </c>
      <c r="B2353" s="4" t="s">
        <v>7075</v>
      </c>
      <c r="C2353" s="5">
        <v>45387</v>
      </c>
      <c r="D2353" s="5">
        <v>45389</v>
      </c>
      <c r="E2353" s="9">
        <f t="shared" si="36"/>
        <v>2024</v>
      </c>
      <c r="F2353" s="4" t="s">
        <v>17</v>
      </c>
      <c r="G2353" s="4" t="s">
        <v>7076</v>
      </c>
      <c r="H2353" s="4" t="s">
        <v>7077</v>
      </c>
      <c r="I2353" s="4" t="s">
        <v>67</v>
      </c>
      <c r="J2353" s="4" t="s">
        <v>42</v>
      </c>
      <c r="K2353" s="4" t="s">
        <v>43</v>
      </c>
      <c r="L2353" s="4" t="s">
        <v>36</v>
      </c>
      <c r="M2353" s="4" t="s">
        <v>118</v>
      </c>
      <c r="N2353" s="4">
        <v>1142.4000000000001</v>
      </c>
      <c r="O2353" s="4">
        <v>6</v>
      </c>
      <c r="P2353" s="4">
        <v>0.1</v>
      </c>
      <c r="Q2353" s="4">
        <v>56.97</v>
      </c>
    </row>
    <row r="2354" spans="1:17" s="4" customFormat="1" ht="12" x14ac:dyDescent="0.3">
      <c r="A2354" s="4">
        <v>2353</v>
      </c>
      <c r="B2354" s="4" t="s">
        <v>7078</v>
      </c>
      <c r="C2354" s="5">
        <v>45107</v>
      </c>
      <c r="D2354" s="5">
        <v>45111</v>
      </c>
      <c r="E2354" s="9">
        <f t="shared" si="36"/>
        <v>2023</v>
      </c>
      <c r="F2354" s="4" t="s">
        <v>59</v>
      </c>
      <c r="G2354" s="4" t="s">
        <v>7079</v>
      </c>
      <c r="H2354" s="4" t="s">
        <v>7080</v>
      </c>
      <c r="I2354" s="4" t="s">
        <v>28</v>
      </c>
      <c r="J2354" s="4" t="s">
        <v>62</v>
      </c>
      <c r="K2354" s="4" t="s">
        <v>63</v>
      </c>
      <c r="L2354" s="4" t="s">
        <v>36</v>
      </c>
      <c r="M2354" s="4" t="s">
        <v>71</v>
      </c>
      <c r="N2354" s="4">
        <v>771.59</v>
      </c>
      <c r="O2354" s="4">
        <v>4</v>
      </c>
      <c r="P2354" s="4">
        <v>0</v>
      </c>
      <c r="Q2354" s="4">
        <v>99.66</v>
      </c>
    </row>
    <row r="2355" spans="1:17" s="4" customFormat="1" ht="12" x14ac:dyDescent="0.3">
      <c r="A2355" s="4">
        <v>2354</v>
      </c>
      <c r="B2355" s="4" t="s">
        <v>7081</v>
      </c>
      <c r="C2355" s="5">
        <v>45146</v>
      </c>
      <c r="D2355" s="5">
        <v>45150</v>
      </c>
      <c r="E2355" s="9">
        <f t="shared" si="36"/>
        <v>2023</v>
      </c>
      <c r="F2355" s="4" t="s">
        <v>17</v>
      </c>
      <c r="G2355" s="4" t="s">
        <v>7082</v>
      </c>
      <c r="H2355" s="4" t="s">
        <v>7083</v>
      </c>
      <c r="I2355" s="4" t="s">
        <v>67</v>
      </c>
      <c r="J2355" s="4" t="s">
        <v>34</v>
      </c>
      <c r="K2355" s="4" t="s">
        <v>35</v>
      </c>
      <c r="L2355" s="4" t="s">
        <v>29</v>
      </c>
      <c r="M2355" s="4" t="s">
        <v>90</v>
      </c>
      <c r="N2355" s="4">
        <v>629.83000000000004</v>
      </c>
      <c r="O2355" s="4">
        <v>6</v>
      </c>
      <c r="P2355" s="4">
        <v>0.15</v>
      </c>
      <c r="Q2355" s="4">
        <v>91.48</v>
      </c>
    </row>
    <row r="2356" spans="1:17" s="4" customFormat="1" ht="12" x14ac:dyDescent="0.3">
      <c r="A2356" s="4">
        <v>2355</v>
      </c>
      <c r="B2356" s="4" t="s">
        <v>7084</v>
      </c>
      <c r="C2356" s="5">
        <v>44806</v>
      </c>
      <c r="D2356" s="5">
        <v>44813</v>
      </c>
      <c r="E2356" s="9">
        <f t="shared" si="36"/>
        <v>2022</v>
      </c>
      <c r="F2356" s="4" t="s">
        <v>39</v>
      </c>
      <c r="G2356" s="4" t="s">
        <v>7085</v>
      </c>
      <c r="H2356" s="4" t="s">
        <v>7086</v>
      </c>
      <c r="I2356" s="4" t="s">
        <v>28</v>
      </c>
      <c r="J2356" s="4" t="s">
        <v>42</v>
      </c>
      <c r="K2356" s="4" t="s">
        <v>43</v>
      </c>
      <c r="L2356" s="4" t="s">
        <v>29</v>
      </c>
      <c r="M2356" s="4" t="s">
        <v>107</v>
      </c>
      <c r="N2356" s="4">
        <v>1473.74</v>
      </c>
      <c r="O2356" s="4">
        <v>9</v>
      </c>
      <c r="P2356" s="4">
        <v>0.2</v>
      </c>
      <c r="Q2356" s="4">
        <v>9.07</v>
      </c>
    </row>
    <row r="2357" spans="1:17" s="4" customFormat="1" ht="12" x14ac:dyDescent="0.3">
      <c r="A2357" s="4">
        <v>2356</v>
      </c>
      <c r="B2357" s="4" t="s">
        <v>7087</v>
      </c>
      <c r="C2357" s="5">
        <v>45818</v>
      </c>
      <c r="D2357" s="5">
        <v>45820</v>
      </c>
      <c r="E2357" s="9">
        <f t="shared" si="36"/>
        <v>2025</v>
      </c>
      <c r="F2357" s="4" t="s">
        <v>39</v>
      </c>
      <c r="G2357" s="4" t="s">
        <v>7088</v>
      </c>
      <c r="H2357" s="4" t="s">
        <v>7089</v>
      </c>
      <c r="I2357" s="4" t="s">
        <v>20</v>
      </c>
      <c r="J2357" s="4" t="s">
        <v>62</v>
      </c>
      <c r="K2357" s="4" t="s">
        <v>63</v>
      </c>
      <c r="L2357" s="4" t="s">
        <v>22</v>
      </c>
      <c r="M2357" s="4" t="s">
        <v>54</v>
      </c>
      <c r="N2357" s="4">
        <v>346.03</v>
      </c>
      <c r="O2357" s="4">
        <v>1</v>
      </c>
      <c r="P2357" s="4">
        <v>0.15</v>
      </c>
      <c r="Q2357" s="4">
        <v>8.35</v>
      </c>
    </row>
    <row r="2358" spans="1:17" s="4" customFormat="1" ht="12" x14ac:dyDescent="0.3">
      <c r="A2358" s="4">
        <v>2357</v>
      </c>
      <c r="B2358" s="4" t="s">
        <v>7090</v>
      </c>
      <c r="C2358" s="5">
        <v>44393</v>
      </c>
      <c r="D2358" s="5">
        <v>44397</v>
      </c>
      <c r="E2358" s="9">
        <f t="shared" si="36"/>
        <v>2021</v>
      </c>
      <c r="F2358" s="4" t="s">
        <v>25</v>
      </c>
      <c r="G2358" s="4" t="s">
        <v>7091</v>
      </c>
      <c r="H2358" s="4" t="s">
        <v>7092</v>
      </c>
      <c r="I2358" s="4" t="s">
        <v>20</v>
      </c>
      <c r="J2358" s="4" t="s">
        <v>21</v>
      </c>
      <c r="K2358" s="4" t="s">
        <v>26647</v>
      </c>
      <c r="L2358" s="4" t="s">
        <v>22</v>
      </c>
      <c r="M2358" s="4" t="s">
        <v>134</v>
      </c>
      <c r="N2358" s="4">
        <v>315.72000000000003</v>
      </c>
      <c r="O2358" s="4">
        <v>6</v>
      </c>
      <c r="P2358" s="4">
        <v>0</v>
      </c>
      <c r="Q2358" s="4">
        <v>0.74</v>
      </c>
    </row>
    <row r="2359" spans="1:17" s="4" customFormat="1" ht="12" x14ac:dyDescent="0.3">
      <c r="A2359" s="4">
        <v>2358</v>
      </c>
      <c r="B2359" s="4" t="s">
        <v>7093</v>
      </c>
      <c r="C2359" s="5">
        <v>45747</v>
      </c>
      <c r="D2359" s="5">
        <v>45753</v>
      </c>
      <c r="E2359" s="9">
        <f t="shared" si="36"/>
        <v>2025</v>
      </c>
      <c r="F2359" s="4" t="s">
        <v>25</v>
      </c>
      <c r="G2359" s="4" t="s">
        <v>7094</v>
      </c>
      <c r="H2359" s="4" t="s">
        <v>7095</v>
      </c>
      <c r="I2359" s="4" t="s">
        <v>67</v>
      </c>
      <c r="J2359" s="4" t="s">
        <v>62</v>
      </c>
      <c r="K2359" s="4" t="s">
        <v>63</v>
      </c>
      <c r="L2359" s="4" t="s">
        <v>29</v>
      </c>
      <c r="M2359" s="4" t="s">
        <v>48</v>
      </c>
      <c r="N2359" s="4">
        <v>998.57</v>
      </c>
      <c r="O2359" s="4">
        <v>6</v>
      </c>
      <c r="P2359" s="4">
        <v>0.2</v>
      </c>
      <c r="Q2359" s="4">
        <v>148.16999999999999</v>
      </c>
    </row>
    <row r="2360" spans="1:17" s="4" customFormat="1" ht="12" x14ac:dyDescent="0.3">
      <c r="A2360" s="4">
        <v>2359</v>
      </c>
      <c r="B2360" s="4" t="s">
        <v>7096</v>
      </c>
      <c r="C2360" s="5">
        <v>45108</v>
      </c>
      <c r="D2360" s="5">
        <v>45109</v>
      </c>
      <c r="E2360" s="9">
        <f t="shared" si="36"/>
        <v>2023</v>
      </c>
      <c r="F2360" s="4" t="s">
        <v>17</v>
      </c>
      <c r="G2360" s="4" t="s">
        <v>7097</v>
      </c>
      <c r="H2360" s="4" t="s">
        <v>7098</v>
      </c>
      <c r="I2360" s="4" t="s">
        <v>20</v>
      </c>
      <c r="J2360" s="4" t="s">
        <v>52</v>
      </c>
      <c r="K2360" s="4" t="s">
        <v>53</v>
      </c>
      <c r="L2360" s="4" t="s">
        <v>29</v>
      </c>
      <c r="M2360" s="4" t="s">
        <v>107</v>
      </c>
      <c r="N2360" s="4">
        <v>1012.6</v>
      </c>
      <c r="O2360" s="4">
        <v>2</v>
      </c>
      <c r="P2360" s="4">
        <v>0.2</v>
      </c>
      <c r="Q2360" s="4">
        <v>211.19</v>
      </c>
    </row>
    <row r="2361" spans="1:17" s="4" customFormat="1" ht="12" x14ac:dyDescent="0.3">
      <c r="A2361" s="4">
        <v>2360</v>
      </c>
      <c r="B2361" s="4" t="s">
        <v>7099</v>
      </c>
      <c r="C2361" s="5">
        <v>44572</v>
      </c>
      <c r="D2361" s="5">
        <v>44579</v>
      </c>
      <c r="E2361" s="9">
        <f t="shared" si="36"/>
        <v>2022</v>
      </c>
      <c r="F2361" s="4" t="s">
        <v>59</v>
      </c>
      <c r="G2361" s="4" t="s">
        <v>7100</v>
      </c>
      <c r="H2361" s="4" t="s">
        <v>7101</v>
      </c>
      <c r="I2361" s="4" t="s">
        <v>28</v>
      </c>
      <c r="J2361" s="4" t="s">
        <v>111</v>
      </c>
      <c r="K2361" s="4" t="s">
        <v>111</v>
      </c>
      <c r="L2361" s="4" t="s">
        <v>29</v>
      </c>
      <c r="M2361" s="4" t="s">
        <v>30</v>
      </c>
      <c r="N2361" s="4">
        <v>1054.92</v>
      </c>
      <c r="O2361" s="4">
        <v>8</v>
      </c>
      <c r="P2361" s="4">
        <v>0.15</v>
      </c>
      <c r="Q2361" s="4">
        <v>238.5</v>
      </c>
    </row>
    <row r="2362" spans="1:17" s="4" customFormat="1" ht="12" x14ac:dyDescent="0.3">
      <c r="A2362" s="4">
        <v>2361</v>
      </c>
      <c r="B2362" s="4" t="s">
        <v>7102</v>
      </c>
      <c r="C2362" s="5">
        <v>45448</v>
      </c>
      <c r="D2362" s="5">
        <v>45453</v>
      </c>
      <c r="E2362" s="9">
        <f t="shared" si="36"/>
        <v>2024</v>
      </c>
      <c r="F2362" s="4" t="s">
        <v>17</v>
      </c>
      <c r="G2362" s="4" t="s">
        <v>7103</v>
      </c>
      <c r="H2362" s="4" t="s">
        <v>7104</v>
      </c>
      <c r="I2362" s="4" t="s">
        <v>20</v>
      </c>
      <c r="J2362" s="4" t="s">
        <v>79</v>
      </c>
      <c r="K2362" s="4" t="s">
        <v>80</v>
      </c>
      <c r="L2362" s="4" t="s">
        <v>22</v>
      </c>
      <c r="M2362" s="4" t="s">
        <v>54</v>
      </c>
      <c r="N2362" s="4">
        <v>190.1</v>
      </c>
      <c r="O2362" s="4">
        <v>1</v>
      </c>
      <c r="P2362" s="4">
        <v>0.1</v>
      </c>
      <c r="Q2362" s="4">
        <v>15.02</v>
      </c>
    </row>
    <row r="2363" spans="1:17" s="4" customFormat="1" ht="12" x14ac:dyDescent="0.3">
      <c r="A2363" s="4">
        <v>2362</v>
      </c>
      <c r="B2363" s="4" t="s">
        <v>7105</v>
      </c>
      <c r="C2363" s="5">
        <v>45797</v>
      </c>
      <c r="D2363" s="5">
        <v>45798</v>
      </c>
      <c r="E2363" s="9">
        <f t="shared" si="36"/>
        <v>2025</v>
      </c>
      <c r="F2363" s="4" t="s">
        <v>39</v>
      </c>
      <c r="G2363" s="4" t="s">
        <v>7106</v>
      </c>
      <c r="H2363" s="4" t="s">
        <v>7107</v>
      </c>
      <c r="I2363" s="4" t="s">
        <v>20</v>
      </c>
      <c r="J2363" s="4" t="s">
        <v>145</v>
      </c>
      <c r="K2363" s="4" t="s">
        <v>80</v>
      </c>
      <c r="L2363" s="4" t="s">
        <v>29</v>
      </c>
      <c r="M2363" s="4" t="s">
        <v>48</v>
      </c>
      <c r="N2363" s="4">
        <v>1213.03</v>
      </c>
      <c r="O2363" s="4">
        <v>7</v>
      </c>
      <c r="P2363" s="4">
        <v>0.2</v>
      </c>
      <c r="Q2363" s="4">
        <v>-18.46</v>
      </c>
    </row>
    <row r="2364" spans="1:17" s="4" customFormat="1" ht="12" x14ac:dyDescent="0.3">
      <c r="A2364" s="4">
        <v>2363</v>
      </c>
      <c r="B2364" s="4" t="s">
        <v>7108</v>
      </c>
      <c r="C2364" s="5">
        <v>44541</v>
      </c>
      <c r="D2364" s="5">
        <v>44547</v>
      </c>
      <c r="E2364" s="9">
        <f t="shared" si="36"/>
        <v>2021</v>
      </c>
      <c r="F2364" s="4" t="s">
        <v>25</v>
      </c>
      <c r="G2364" s="4" t="s">
        <v>7109</v>
      </c>
      <c r="H2364" s="4" t="s">
        <v>7110</v>
      </c>
      <c r="I2364" s="4" t="s">
        <v>28</v>
      </c>
      <c r="J2364" s="4" t="s">
        <v>34</v>
      </c>
      <c r="K2364" s="4" t="s">
        <v>35</v>
      </c>
      <c r="L2364" s="4" t="s">
        <v>36</v>
      </c>
      <c r="M2364" s="4" t="s">
        <v>71</v>
      </c>
      <c r="N2364" s="4">
        <v>1133.29</v>
      </c>
      <c r="O2364" s="4">
        <v>10</v>
      </c>
      <c r="P2364" s="4">
        <v>0</v>
      </c>
      <c r="Q2364" s="4">
        <v>306.7</v>
      </c>
    </row>
    <row r="2365" spans="1:17" s="4" customFormat="1" ht="12" x14ac:dyDescent="0.3">
      <c r="A2365" s="4">
        <v>2364</v>
      </c>
      <c r="B2365" s="4" t="s">
        <v>7111</v>
      </c>
      <c r="C2365" s="5">
        <v>45338</v>
      </c>
      <c r="D2365" s="5">
        <v>45339</v>
      </c>
      <c r="E2365" s="9">
        <f t="shared" si="36"/>
        <v>2024</v>
      </c>
      <c r="F2365" s="4" t="s">
        <v>17</v>
      </c>
      <c r="G2365" s="4" t="s">
        <v>7112</v>
      </c>
      <c r="H2365" s="4" t="s">
        <v>7113</v>
      </c>
      <c r="I2365" s="4" t="s">
        <v>28</v>
      </c>
      <c r="J2365" s="4" t="s">
        <v>111</v>
      </c>
      <c r="K2365" s="4" t="s">
        <v>111</v>
      </c>
      <c r="L2365" s="4" t="s">
        <v>36</v>
      </c>
      <c r="M2365" s="4" t="s">
        <v>71</v>
      </c>
      <c r="N2365" s="4">
        <v>1102.49</v>
      </c>
      <c r="O2365" s="4">
        <v>5</v>
      </c>
      <c r="P2365" s="4">
        <v>0.2</v>
      </c>
      <c r="Q2365" s="4">
        <v>195.28</v>
      </c>
    </row>
    <row r="2366" spans="1:17" s="4" customFormat="1" ht="12" x14ac:dyDescent="0.3">
      <c r="A2366" s="4">
        <v>2365</v>
      </c>
      <c r="B2366" s="4" t="s">
        <v>7114</v>
      </c>
      <c r="C2366" s="5">
        <v>45508</v>
      </c>
      <c r="D2366" s="5">
        <v>45510</v>
      </c>
      <c r="E2366" s="9">
        <f t="shared" si="36"/>
        <v>2024</v>
      </c>
      <c r="F2366" s="4" t="s">
        <v>39</v>
      </c>
      <c r="G2366" s="4" t="s">
        <v>7115</v>
      </c>
      <c r="H2366" s="4" t="s">
        <v>7116</v>
      </c>
      <c r="I2366" s="4" t="s">
        <v>67</v>
      </c>
      <c r="J2366" s="4" t="s">
        <v>145</v>
      </c>
      <c r="K2366" s="4" t="s">
        <v>80</v>
      </c>
      <c r="L2366" s="4" t="s">
        <v>29</v>
      </c>
      <c r="M2366" s="4" t="s">
        <v>90</v>
      </c>
      <c r="N2366" s="4">
        <v>56.65</v>
      </c>
      <c r="O2366" s="4">
        <v>8</v>
      </c>
      <c r="P2366" s="4">
        <v>0.2</v>
      </c>
      <c r="Q2366" s="4">
        <v>5.75</v>
      </c>
    </row>
    <row r="2367" spans="1:17" s="4" customFormat="1" ht="12" x14ac:dyDescent="0.3">
      <c r="A2367" s="4">
        <v>2366</v>
      </c>
      <c r="B2367" s="4" t="s">
        <v>7117</v>
      </c>
      <c r="C2367" s="5">
        <v>45131</v>
      </c>
      <c r="D2367" s="5">
        <v>45132</v>
      </c>
      <c r="E2367" s="9">
        <f t="shared" si="36"/>
        <v>2023</v>
      </c>
      <c r="F2367" s="4" t="s">
        <v>59</v>
      </c>
      <c r="G2367" s="4" t="s">
        <v>7118</v>
      </c>
      <c r="H2367" s="4" t="s">
        <v>7119</v>
      </c>
      <c r="I2367" s="4" t="s">
        <v>67</v>
      </c>
      <c r="J2367" s="4" t="s">
        <v>62</v>
      </c>
      <c r="K2367" s="4" t="s">
        <v>63</v>
      </c>
      <c r="L2367" s="4" t="s">
        <v>22</v>
      </c>
      <c r="M2367" s="4" t="s">
        <v>134</v>
      </c>
      <c r="N2367" s="4">
        <v>1391.41</v>
      </c>
      <c r="O2367" s="4">
        <v>9</v>
      </c>
      <c r="P2367" s="4">
        <v>0</v>
      </c>
      <c r="Q2367" s="4">
        <v>352.22</v>
      </c>
    </row>
    <row r="2368" spans="1:17" s="4" customFormat="1" ht="12" x14ac:dyDescent="0.3">
      <c r="A2368" s="4">
        <v>2367</v>
      </c>
      <c r="B2368" s="4" t="s">
        <v>7120</v>
      </c>
      <c r="C2368" s="5">
        <v>45822</v>
      </c>
      <c r="D2368" s="5">
        <v>45829</v>
      </c>
      <c r="E2368" s="9">
        <f t="shared" si="36"/>
        <v>2025</v>
      </c>
      <c r="F2368" s="4" t="s">
        <v>25</v>
      </c>
      <c r="G2368" s="4" t="s">
        <v>7121</v>
      </c>
      <c r="H2368" s="4" t="s">
        <v>7122</v>
      </c>
      <c r="I2368" s="4" t="s">
        <v>20</v>
      </c>
      <c r="J2368" s="4" t="s">
        <v>106</v>
      </c>
      <c r="K2368" s="4" t="s">
        <v>106</v>
      </c>
      <c r="L2368" s="4" t="s">
        <v>29</v>
      </c>
      <c r="M2368" s="4" t="s">
        <v>30</v>
      </c>
      <c r="N2368" s="4">
        <v>98.22</v>
      </c>
      <c r="O2368" s="4">
        <v>4</v>
      </c>
      <c r="P2368" s="4">
        <v>0.15</v>
      </c>
      <c r="Q2368" s="4">
        <v>4.3</v>
      </c>
    </row>
    <row r="2369" spans="1:17" s="4" customFormat="1" ht="12" x14ac:dyDescent="0.3">
      <c r="A2369" s="4">
        <v>2368</v>
      </c>
      <c r="B2369" s="4" t="s">
        <v>7123</v>
      </c>
      <c r="C2369" s="5">
        <v>44702</v>
      </c>
      <c r="D2369" s="5">
        <v>44706</v>
      </c>
      <c r="E2369" s="9">
        <f t="shared" si="36"/>
        <v>2022</v>
      </c>
      <c r="F2369" s="4" t="s">
        <v>17</v>
      </c>
      <c r="G2369" s="4" t="s">
        <v>7124</v>
      </c>
      <c r="H2369" s="4" t="s">
        <v>7125</v>
      </c>
      <c r="I2369" s="4" t="s">
        <v>20</v>
      </c>
      <c r="J2369" s="4" t="s">
        <v>52</v>
      </c>
      <c r="K2369" s="4" t="s">
        <v>53</v>
      </c>
      <c r="L2369" s="4" t="s">
        <v>29</v>
      </c>
      <c r="M2369" s="4" t="s">
        <v>90</v>
      </c>
      <c r="N2369" s="4">
        <v>85.71</v>
      </c>
      <c r="O2369" s="4">
        <v>8</v>
      </c>
      <c r="P2369" s="4">
        <v>0.1</v>
      </c>
      <c r="Q2369" s="4">
        <v>0.57999999999999996</v>
      </c>
    </row>
    <row r="2370" spans="1:17" s="4" customFormat="1" ht="12" x14ac:dyDescent="0.3">
      <c r="A2370" s="4">
        <v>2369</v>
      </c>
      <c r="B2370" s="4" t="s">
        <v>7126</v>
      </c>
      <c r="C2370" s="5">
        <v>45065</v>
      </c>
      <c r="D2370" s="5">
        <v>45068</v>
      </c>
      <c r="E2370" s="9">
        <f t="shared" ref="E2370:E2433" si="37">YEAR(D2370)</f>
        <v>2023</v>
      </c>
      <c r="F2370" s="4" t="s">
        <v>25</v>
      </c>
      <c r="G2370" s="4" t="s">
        <v>7127</v>
      </c>
      <c r="H2370" s="4" t="s">
        <v>7128</v>
      </c>
      <c r="I2370" s="4" t="s">
        <v>28</v>
      </c>
      <c r="J2370" s="4" t="s">
        <v>62</v>
      </c>
      <c r="K2370" s="4" t="s">
        <v>63</v>
      </c>
      <c r="L2370" s="4" t="s">
        <v>22</v>
      </c>
      <c r="M2370" s="4" t="s">
        <v>23</v>
      </c>
      <c r="N2370" s="4">
        <v>220.88</v>
      </c>
      <c r="O2370" s="4">
        <v>4</v>
      </c>
      <c r="P2370" s="4">
        <v>0.15</v>
      </c>
      <c r="Q2370" s="4">
        <v>18.95</v>
      </c>
    </row>
    <row r="2371" spans="1:17" s="4" customFormat="1" ht="12" x14ac:dyDescent="0.3">
      <c r="A2371" s="4">
        <v>2370</v>
      </c>
      <c r="B2371" s="4" t="s">
        <v>7129</v>
      </c>
      <c r="C2371" s="5">
        <v>45657</v>
      </c>
      <c r="D2371" s="5">
        <v>45664</v>
      </c>
      <c r="E2371" s="9">
        <f t="shared" si="37"/>
        <v>2025</v>
      </c>
      <c r="F2371" s="4" t="s">
        <v>25</v>
      </c>
      <c r="G2371" s="4" t="s">
        <v>7130</v>
      </c>
      <c r="H2371" s="4" t="s">
        <v>7131</v>
      </c>
      <c r="I2371" s="4" t="s">
        <v>67</v>
      </c>
      <c r="J2371" s="4" t="s">
        <v>145</v>
      </c>
      <c r="K2371" s="4" t="s">
        <v>80</v>
      </c>
      <c r="L2371" s="4" t="s">
        <v>29</v>
      </c>
      <c r="M2371" s="4" t="s">
        <v>90</v>
      </c>
      <c r="N2371" s="4">
        <v>55.23</v>
      </c>
      <c r="O2371" s="4">
        <v>6</v>
      </c>
      <c r="P2371" s="4">
        <v>0</v>
      </c>
      <c r="Q2371" s="4">
        <v>15.3</v>
      </c>
    </row>
    <row r="2372" spans="1:17" s="4" customFormat="1" ht="12" x14ac:dyDescent="0.3">
      <c r="A2372" s="4">
        <v>2371</v>
      </c>
      <c r="B2372" s="4" t="s">
        <v>7132</v>
      </c>
      <c r="C2372" s="5">
        <v>44538</v>
      </c>
      <c r="D2372" s="5">
        <v>44541</v>
      </c>
      <c r="E2372" s="9">
        <f t="shared" si="37"/>
        <v>2021</v>
      </c>
      <c r="F2372" s="4" t="s">
        <v>17</v>
      </c>
      <c r="G2372" s="4" t="s">
        <v>7133</v>
      </c>
      <c r="H2372" s="4" t="s">
        <v>7134</v>
      </c>
      <c r="I2372" s="4" t="s">
        <v>67</v>
      </c>
      <c r="J2372" s="4" t="s">
        <v>145</v>
      </c>
      <c r="K2372" s="4" t="s">
        <v>80</v>
      </c>
      <c r="L2372" s="4" t="s">
        <v>36</v>
      </c>
      <c r="M2372" s="4" t="s">
        <v>37</v>
      </c>
      <c r="N2372" s="4">
        <v>1017.04</v>
      </c>
      <c r="O2372" s="4">
        <v>9</v>
      </c>
      <c r="P2372" s="4">
        <v>0.15</v>
      </c>
      <c r="Q2372" s="4">
        <v>67.06</v>
      </c>
    </row>
    <row r="2373" spans="1:17" s="4" customFormat="1" ht="12" x14ac:dyDescent="0.3">
      <c r="A2373" s="4">
        <v>2372</v>
      </c>
      <c r="B2373" s="4" t="s">
        <v>7135</v>
      </c>
      <c r="C2373" s="5">
        <v>45254</v>
      </c>
      <c r="D2373" s="5">
        <v>45259</v>
      </c>
      <c r="E2373" s="9">
        <f t="shared" si="37"/>
        <v>2023</v>
      </c>
      <c r="F2373" s="4" t="s">
        <v>39</v>
      </c>
      <c r="G2373" s="4" t="s">
        <v>7136</v>
      </c>
      <c r="H2373" s="4" t="s">
        <v>7137</v>
      </c>
      <c r="I2373" s="4" t="s">
        <v>20</v>
      </c>
      <c r="J2373" s="4" t="s">
        <v>62</v>
      </c>
      <c r="K2373" s="4" t="s">
        <v>63</v>
      </c>
      <c r="L2373" s="4" t="s">
        <v>36</v>
      </c>
      <c r="M2373" s="4" t="s">
        <v>71</v>
      </c>
      <c r="N2373" s="4">
        <v>1478.63</v>
      </c>
      <c r="O2373" s="4">
        <v>10</v>
      </c>
      <c r="P2373" s="4">
        <v>0.1</v>
      </c>
      <c r="Q2373" s="4">
        <v>362.11</v>
      </c>
    </row>
    <row r="2374" spans="1:17" s="4" customFormat="1" ht="12" x14ac:dyDescent="0.3">
      <c r="A2374" s="4">
        <v>2373</v>
      </c>
      <c r="B2374" s="4" t="s">
        <v>7138</v>
      </c>
      <c r="C2374" s="5">
        <v>44672</v>
      </c>
      <c r="D2374" s="5">
        <v>44675</v>
      </c>
      <c r="E2374" s="9">
        <f t="shared" si="37"/>
        <v>2022</v>
      </c>
      <c r="F2374" s="4" t="s">
        <v>17</v>
      </c>
      <c r="G2374" s="4" t="s">
        <v>7139</v>
      </c>
      <c r="H2374" s="4" t="s">
        <v>7140</v>
      </c>
      <c r="I2374" s="4" t="s">
        <v>20</v>
      </c>
      <c r="J2374" s="4" t="s">
        <v>21</v>
      </c>
      <c r="K2374" s="4" t="s">
        <v>26647</v>
      </c>
      <c r="L2374" s="4" t="s">
        <v>36</v>
      </c>
      <c r="M2374" s="4" t="s">
        <v>138</v>
      </c>
      <c r="N2374" s="4">
        <v>1158.6400000000001</v>
      </c>
      <c r="O2374" s="4">
        <v>1</v>
      </c>
      <c r="P2374" s="4">
        <v>0.1</v>
      </c>
      <c r="Q2374" s="4">
        <v>89.11</v>
      </c>
    </row>
    <row r="2375" spans="1:17" s="4" customFormat="1" ht="12" x14ac:dyDescent="0.3">
      <c r="A2375" s="4">
        <v>2374</v>
      </c>
      <c r="B2375" s="4" t="s">
        <v>7141</v>
      </c>
      <c r="C2375" s="5">
        <v>44894</v>
      </c>
      <c r="D2375" s="5">
        <v>44900</v>
      </c>
      <c r="E2375" s="9">
        <f t="shared" si="37"/>
        <v>2022</v>
      </c>
      <c r="F2375" s="4" t="s">
        <v>17</v>
      </c>
      <c r="G2375" s="4" t="s">
        <v>7142</v>
      </c>
      <c r="H2375" s="4" t="s">
        <v>7143</v>
      </c>
      <c r="I2375" s="4" t="s">
        <v>28</v>
      </c>
      <c r="J2375" s="4" t="s">
        <v>42</v>
      </c>
      <c r="K2375" s="4" t="s">
        <v>43</v>
      </c>
      <c r="L2375" s="4" t="s">
        <v>29</v>
      </c>
      <c r="M2375" s="4" t="s">
        <v>107</v>
      </c>
      <c r="N2375" s="4">
        <v>282.35000000000002</v>
      </c>
      <c r="O2375" s="4">
        <v>7</v>
      </c>
      <c r="P2375" s="4">
        <v>0.15</v>
      </c>
      <c r="Q2375" s="4">
        <v>-0.12</v>
      </c>
    </row>
    <row r="2376" spans="1:17" s="4" customFormat="1" ht="12" x14ac:dyDescent="0.3">
      <c r="A2376" s="4">
        <v>2375</v>
      </c>
      <c r="B2376" s="4" t="s">
        <v>7144</v>
      </c>
      <c r="C2376" s="5">
        <v>45039</v>
      </c>
      <c r="D2376" s="5">
        <v>45041</v>
      </c>
      <c r="E2376" s="9">
        <f t="shared" si="37"/>
        <v>2023</v>
      </c>
      <c r="F2376" s="4" t="s">
        <v>39</v>
      </c>
      <c r="G2376" s="4" t="s">
        <v>7145</v>
      </c>
      <c r="H2376" s="4" t="s">
        <v>7146</v>
      </c>
      <c r="I2376" s="4" t="s">
        <v>20</v>
      </c>
      <c r="J2376" s="4" t="s">
        <v>79</v>
      </c>
      <c r="K2376" s="4" t="s">
        <v>80</v>
      </c>
      <c r="L2376" s="4" t="s">
        <v>22</v>
      </c>
      <c r="M2376" s="4" t="s">
        <v>75</v>
      </c>
      <c r="N2376" s="4">
        <v>1189.69</v>
      </c>
      <c r="O2376" s="4">
        <v>1</v>
      </c>
      <c r="P2376" s="4">
        <v>0.2</v>
      </c>
      <c r="Q2376" s="4">
        <v>251.5</v>
      </c>
    </row>
    <row r="2377" spans="1:17" s="4" customFormat="1" ht="12" x14ac:dyDescent="0.3">
      <c r="A2377" s="4">
        <v>2376</v>
      </c>
      <c r="B2377" s="4" t="s">
        <v>7147</v>
      </c>
      <c r="C2377" s="5">
        <v>45668</v>
      </c>
      <c r="D2377" s="5">
        <v>45672</v>
      </c>
      <c r="E2377" s="9">
        <f t="shared" si="37"/>
        <v>2025</v>
      </c>
      <c r="F2377" s="4" t="s">
        <v>25</v>
      </c>
      <c r="G2377" s="4" t="s">
        <v>7148</v>
      </c>
      <c r="H2377" s="4" t="s">
        <v>7149</v>
      </c>
      <c r="I2377" s="4" t="s">
        <v>20</v>
      </c>
      <c r="J2377" s="4" t="s">
        <v>47</v>
      </c>
      <c r="K2377" s="4" t="s">
        <v>47</v>
      </c>
      <c r="L2377" s="4" t="s">
        <v>29</v>
      </c>
      <c r="M2377" s="4" t="s">
        <v>30</v>
      </c>
      <c r="N2377" s="4">
        <v>202.5</v>
      </c>
      <c r="O2377" s="4">
        <v>7</v>
      </c>
      <c r="P2377" s="4">
        <v>0.15</v>
      </c>
      <c r="Q2377" s="4">
        <v>-0.49</v>
      </c>
    </row>
    <row r="2378" spans="1:17" s="4" customFormat="1" ht="12" x14ac:dyDescent="0.3">
      <c r="A2378" s="4">
        <v>2377</v>
      </c>
      <c r="B2378" s="4" t="s">
        <v>7150</v>
      </c>
      <c r="C2378" s="5">
        <v>44816</v>
      </c>
      <c r="D2378" s="5">
        <v>44822</v>
      </c>
      <c r="E2378" s="9">
        <f t="shared" si="37"/>
        <v>2022</v>
      </c>
      <c r="F2378" s="4" t="s">
        <v>17</v>
      </c>
      <c r="G2378" s="4" t="s">
        <v>7151</v>
      </c>
      <c r="H2378" s="4" t="s">
        <v>7152</v>
      </c>
      <c r="I2378" s="4" t="s">
        <v>67</v>
      </c>
      <c r="J2378" s="4" t="s">
        <v>21</v>
      </c>
      <c r="K2378" s="4" t="s">
        <v>26647</v>
      </c>
      <c r="L2378" s="4" t="s">
        <v>36</v>
      </c>
      <c r="M2378" s="4" t="s">
        <v>37</v>
      </c>
      <c r="N2378" s="4">
        <v>884.35</v>
      </c>
      <c r="O2378" s="4">
        <v>6</v>
      </c>
      <c r="P2378" s="4">
        <v>0</v>
      </c>
      <c r="Q2378" s="4">
        <v>176.35</v>
      </c>
    </row>
    <row r="2379" spans="1:17" s="4" customFormat="1" ht="12" x14ac:dyDescent="0.3">
      <c r="A2379" s="4">
        <v>2378</v>
      </c>
      <c r="B2379" s="4" t="s">
        <v>7153</v>
      </c>
      <c r="C2379" s="5">
        <v>45799</v>
      </c>
      <c r="D2379" s="5">
        <v>45806</v>
      </c>
      <c r="E2379" s="9">
        <f t="shared" si="37"/>
        <v>2025</v>
      </c>
      <c r="F2379" s="4" t="s">
        <v>39</v>
      </c>
      <c r="G2379" s="4" t="s">
        <v>7154</v>
      </c>
      <c r="H2379" s="4" t="s">
        <v>7155</v>
      </c>
      <c r="I2379" s="4" t="s">
        <v>20</v>
      </c>
      <c r="J2379" s="4" t="s">
        <v>34</v>
      </c>
      <c r="K2379" s="4" t="s">
        <v>35</v>
      </c>
      <c r="L2379" s="4" t="s">
        <v>36</v>
      </c>
      <c r="M2379" s="4" t="s">
        <v>71</v>
      </c>
      <c r="N2379" s="4">
        <v>378.81</v>
      </c>
      <c r="O2379" s="4">
        <v>3</v>
      </c>
      <c r="P2379" s="4">
        <v>0.15</v>
      </c>
      <c r="Q2379" s="4">
        <v>40.159999999999997</v>
      </c>
    </row>
    <row r="2380" spans="1:17" s="4" customFormat="1" ht="12" x14ac:dyDescent="0.3">
      <c r="A2380" s="4">
        <v>2379</v>
      </c>
      <c r="B2380" s="4" t="s">
        <v>7156</v>
      </c>
      <c r="C2380" s="5">
        <v>45091</v>
      </c>
      <c r="D2380" s="5">
        <v>45096</v>
      </c>
      <c r="E2380" s="9">
        <f t="shared" si="37"/>
        <v>2023</v>
      </c>
      <c r="F2380" s="4" t="s">
        <v>59</v>
      </c>
      <c r="G2380" s="4" t="s">
        <v>7157</v>
      </c>
      <c r="H2380" s="4" t="s">
        <v>7158</v>
      </c>
      <c r="I2380" s="4" t="s">
        <v>20</v>
      </c>
      <c r="J2380" s="4" t="s">
        <v>145</v>
      </c>
      <c r="K2380" s="4" t="s">
        <v>80</v>
      </c>
      <c r="L2380" s="4" t="s">
        <v>36</v>
      </c>
      <c r="M2380" s="4" t="s">
        <v>138</v>
      </c>
      <c r="N2380" s="4">
        <v>1359.66</v>
      </c>
      <c r="O2380" s="4">
        <v>1</v>
      </c>
      <c r="P2380" s="4">
        <v>0.1</v>
      </c>
      <c r="Q2380" s="4">
        <v>146.07</v>
      </c>
    </row>
    <row r="2381" spans="1:17" s="4" customFormat="1" ht="12" x14ac:dyDescent="0.3">
      <c r="A2381" s="4">
        <v>2380</v>
      </c>
      <c r="B2381" s="4" t="s">
        <v>7159</v>
      </c>
      <c r="C2381" s="5">
        <v>44505</v>
      </c>
      <c r="D2381" s="5">
        <v>44507</v>
      </c>
      <c r="E2381" s="9">
        <f t="shared" si="37"/>
        <v>2021</v>
      </c>
      <c r="F2381" s="4" t="s">
        <v>25</v>
      </c>
      <c r="G2381" s="4" t="s">
        <v>7160</v>
      </c>
      <c r="H2381" s="4" t="s">
        <v>7161</v>
      </c>
      <c r="I2381" s="4" t="s">
        <v>67</v>
      </c>
      <c r="J2381" s="4" t="s">
        <v>52</v>
      </c>
      <c r="K2381" s="4" t="s">
        <v>53</v>
      </c>
      <c r="L2381" s="4" t="s">
        <v>36</v>
      </c>
      <c r="M2381" s="4" t="s">
        <v>71</v>
      </c>
      <c r="N2381" s="4">
        <v>637.24</v>
      </c>
      <c r="O2381" s="4">
        <v>8</v>
      </c>
      <c r="P2381" s="4">
        <v>0</v>
      </c>
      <c r="Q2381" s="4">
        <v>166.13</v>
      </c>
    </row>
    <row r="2382" spans="1:17" s="4" customFormat="1" ht="12" x14ac:dyDescent="0.3">
      <c r="A2382" s="4">
        <v>2381</v>
      </c>
      <c r="B2382" s="4" t="s">
        <v>7162</v>
      </c>
      <c r="C2382" s="5">
        <v>45236</v>
      </c>
      <c r="D2382" s="5">
        <v>45237</v>
      </c>
      <c r="E2382" s="9">
        <f t="shared" si="37"/>
        <v>2023</v>
      </c>
      <c r="F2382" s="4" t="s">
        <v>39</v>
      </c>
      <c r="G2382" s="4" t="s">
        <v>7163</v>
      </c>
      <c r="H2382" s="4" t="s">
        <v>7164</v>
      </c>
      <c r="I2382" s="4" t="s">
        <v>20</v>
      </c>
      <c r="J2382" s="4" t="s">
        <v>111</v>
      </c>
      <c r="K2382" s="4" t="s">
        <v>111</v>
      </c>
      <c r="L2382" s="4" t="s">
        <v>22</v>
      </c>
      <c r="M2382" s="4" t="s">
        <v>23</v>
      </c>
      <c r="N2382" s="4">
        <v>1376.27</v>
      </c>
      <c r="O2382" s="4">
        <v>10</v>
      </c>
      <c r="P2382" s="4">
        <v>0.15</v>
      </c>
      <c r="Q2382" s="4">
        <v>43.05</v>
      </c>
    </row>
    <row r="2383" spans="1:17" s="4" customFormat="1" ht="12" x14ac:dyDescent="0.3">
      <c r="A2383" s="4">
        <v>2382</v>
      </c>
      <c r="B2383" s="4" t="s">
        <v>7165</v>
      </c>
      <c r="C2383" s="5">
        <v>45799</v>
      </c>
      <c r="D2383" s="5">
        <v>45801</v>
      </c>
      <c r="E2383" s="9">
        <f t="shared" si="37"/>
        <v>2025</v>
      </c>
      <c r="F2383" s="4" t="s">
        <v>25</v>
      </c>
      <c r="G2383" s="4" t="s">
        <v>7166</v>
      </c>
      <c r="H2383" s="4" t="s">
        <v>7167</v>
      </c>
      <c r="I2383" s="4" t="s">
        <v>67</v>
      </c>
      <c r="J2383" s="4" t="s">
        <v>62</v>
      </c>
      <c r="K2383" s="4" t="s">
        <v>63</v>
      </c>
      <c r="L2383" s="4" t="s">
        <v>22</v>
      </c>
      <c r="M2383" s="4" t="s">
        <v>54</v>
      </c>
      <c r="N2383" s="4">
        <v>303.27</v>
      </c>
      <c r="O2383" s="4">
        <v>3</v>
      </c>
      <c r="P2383" s="4">
        <v>0</v>
      </c>
      <c r="Q2383" s="4">
        <v>28.56</v>
      </c>
    </row>
    <row r="2384" spans="1:17" s="4" customFormat="1" ht="12" x14ac:dyDescent="0.3">
      <c r="A2384" s="4">
        <v>2383</v>
      </c>
      <c r="B2384" s="4" t="s">
        <v>7168</v>
      </c>
      <c r="C2384" s="5">
        <v>45487</v>
      </c>
      <c r="D2384" s="5">
        <v>45493</v>
      </c>
      <c r="E2384" s="9">
        <f t="shared" si="37"/>
        <v>2024</v>
      </c>
      <c r="F2384" s="4" t="s">
        <v>39</v>
      </c>
      <c r="G2384" s="4" t="s">
        <v>7169</v>
      </c>
      <c r="H2384" s="4" t="s">
        <v>7170</v>
      </c>
      <c r="I2384" s="4" t="s">
        <v>20</v>
      </c>
      <c r="J2384" s="4" t="s">
        <v>106</v>
      </c>
      <c r="K2384" s="4" t="s">
        <v>106</v>
      </c>
      <c r="L2384" s="4" t="s">
        <v>36</v>
      </c>
      <c r="M2384" s="4" t="s">
        <v>138</v>
      </c>
      <c r="N2384" s="4">
        <v>69.13</v>
      </c>
      <c r="O2384" s="4">
        <v>2</v>
      </c>
      <c r="P2384" s="4">
        <v>0.15</v>
      </c>
      <c r="Q2384" s="4">
        <v>10.07</v>
      </c>
    </row>
    <row r="2385" spans="1:17" s="4" customFormat="1" ht="12" x14ac:dyDescent="0.3">
      <c r="A2385" s="4">
        <v>2384</v>
      </c>
      <c r="B2385" s="4" t="s">
        <v>7171</v>
      </c>
      <c r="C2385" s="5">
        <v>45319</v>
      </c>
      <c r="D2385" s="5">
        <v>45322</v>
      </c>
      <c r="E2385" s="9">
        <f t="shared" si="37"/>
        <v>2024</v>
      </c>
      <c r="F2385" s="4" t="s">
        <v>59</v>
      </c>
      <c r="G2385" s="4" t="s">
        <v>7172</v>
      </c>
      <c r="H2385" s="4" t="s">
        <v>7173</v>
      </c>
      <c r="I2385" s="4" t="s">
        <v>28</v>
      </c>
      <c r="J2385" s="4" t="s">
        <v>106</v>
      </c>
      <c r="K2385" s="4" t="s">
        <v>106</v>
      </c>
      <c r="L2385" s="4" t="s">
        <v>36</v>
      </c>
      <c r="M2385" s="4" t="s">
        <v>37</v>
      </c>
      <c r="N2385" s="4">
        <v>715.43</v>
      </c>
      <c r="O2385" s="4">
        <v>10</v>
      </c>
      <c r="P2385" s="4">
        <v>0.15</v>
      </c>
      <c r="Q2385" s="4">
        <v>87.44</v>
      </c>
    </row>
    <row r="2386" spans="1:17" s="4" customFormat="1" ht="12" x14ac:dyDescent="0.3">
      <c r="A2386" s="4">
        <v>2385</v>
      </c>
      <c r="B2386" s="4" t="s">
        <v>7174</v>
      </c>
      <c r="C2386" s="5">
        <v>45689</v>
      </c>
      <c r="D2386" s="5">
        <v>45690</v>
      </c>
      <c r="E2386" s="9">
        <f t="shared" si="37"/>
        <v>2025</v>
      </c>
      <c r="F2386" s="4" t="s">
        <v>25</v>
      </c>
      <c r="G2386" s="4" t="s">
        <v>7175</v>
      </c>
      <c r="H2386" s="4" t="s">
        <v>7176</v>
      </c>
      <c r="I2386" s="4" t="s">
        <v>20</v>
      </c>
      <c r="J2386" s="4" t="s">
        <v>79</v>
      </c>
      <c r="K2386" s="4" t="s">
        <v>80</v>
      </c>
      <c r="L2386" s="4" t="s">
        <v>29</v>
      </c>
      <c r="M2386" s="4" t="s">
        <v>30</v>
      </c>
      <c r="N2386" s="4">
        <v>1264.45</v>
      </c>
      <c r="O2386" s="4">
        <v>7</v>
      </c>
      <c r="P2386" s="4">
        <v>0.2</v>
      </c>
      <c r="Q2386" s="4">
        <v>18.34</v>
      </c>
    </row>
    <row r="2387" spans="1:17" s="4" customFormat="1" ht="12" x14ac:dyDescent="0.3">
      <c r="A2387" s="4">
        <v>2386</v>
      </c>
      <c r="B2387" s="4" t="s">
        <v>7177</v>
      </c>
      <c r="C2387" s="5">
        <v>45475</v>
      </c>
      <c r="D2387" s="5">
        <v>45482</v>
      </c>
      <c r="E2387" s="9">
        <f t="shared" si="37"/>
        <v>2024</v>
      </c>
      <c r="F2387" s="4" t="s">
        <v>39</v>
      </c>
      <c r="G2387" s="4" t="s">
        <v>7178</v>
      </c>
      <c r="H2387" s="4" t="s">
        <v>7179</v>
      </c>
      <c r="I2387" s="4" t="s">
        <v>67</v>
      </c>
      <c r="J2387" s="4" t="s">
        <v>106</v>
      </c>
      <c r="K2387" s="4" t="s">
        <v>106</v>
      </c>
      <c r="L2387" s="4" t="s">
        <v>22</v>
      </c>
      <c r="M2387" s="4" t="s">
        <v>54</v>
      </c>
      <c r="N2387" s="4">
        <v>296.44</v>
      </c>
      <c r="O2387" s="4">
        <v>5</v>
      </c>
      <c r="P2387" s="4">
        <v>0.15</v>
      </c>
      <c r="Q2387" s="4">
        <v>50.13</v>
      </c>
    </row>
    <row r="2388" spans="1:17" s="4" customFormat="1" ht="12" x14ac:dyDescent="0.3">
      <c r="A2388" s="4">
        <v>2387</v>
      </c>
      <c r="B2388" s="4" t="s">
        <v>7180</v>
      </c>
      <c r="C2388" s="5">
        <v>45302</v>
      </c>
      <c r="D2388" s="5">
        <v>45307</v>
      </c>
      <c r="E2388" s="9">
        <f t="shared" si="37"/>
        <v>2024</v>
      </c>
      <c r="F2388" s="4" t="s">
        <v>17</v>
      </c>
      <c r="G2388" s="4" t="s">
        <v>7181</v>
      </c>
      <c r="H2388" s="4" t="s">
        <v>7182</v>
      </c>
      <c r="I2388" s="4" t="s">
        <v>67</v>
      </c>
      <c r="J2388" s="4" t="s">
        <v>52</v>
      </c>
      <c r="K2388" s="4" t="s">
        <v>53</v>
      </c>
      <c r="L2388" s="4" t="s">
        <v>22</v>
      </c>
      <c r="M2388" s="4" t="s">
        <v>75</v>
      </c>
      <c r="N2388" s="4">
        <v>1117.44</v>
      </c>
      <c r="O2388" s="4">
        <v>6</v>
      </c>
      <c r="P2388" s="4">
        <v>0.2</v>
      </c>
      <c r="Q2388" s="4">
        <v>215.87</v>
      </c>
    </row>
    <row r="2389" spans="1:17" s="4" customFormat="1" ht="12" x14ac:dyDescent="0.3">
      <c r="A2389" s="4">
        <v>2388</v>
      </c>
      <c r="B2389" s="4" t="s">
        <v>7183</v>
      </c>
      <c r="C2389" s="5">
        <v>45329</v>
      </c>
      <c r="D2389" s="5">
        <v>45330</v>
      </c>
      <c r="E2389" s="9">
        <f t="shared" si="37"/>
        <v>2024</v>
      </c>
      <c r="F2389" s="4" t="s">
        <v>59</v>
      </c>
      <c r="G2389" s="4" t="s">
        <v>7184</v>
      </c>
      <c r="H2389" s="4" t="s">
        <v>7185</v>
      </c>
      <c r="I2389" s="4" t="s">
        <v>67</v>
      </c>
      <c r="J2389" s="4" t="s">
        <v>21</v>
      </c>
      <c r="K2389" s="4" t="s">
        <v>26647</v>
      </c>
      <c r="L2389" s="4" t="s">
        <v>22</v>
      </c>
      <c r="M2389" s="4" t="s">
        <v>134</v>
      </c>
      <c r="N2389" s="4">
        <v>474.14</v>
      </c>
      <c r="O2389" s="4">
        <v>6</v>
      </c>
      <c r="P2389" s="4">
        <v>0</v>
      </c>
      <c r="Q2389" s="4">
        <v>64.510000000000005</v>
      </c>
    </row>
    <row r="2390" spans="1:17" s="4" customFormat="1" ht="12" x14ac:dyDescent="0.3">
      <c r="A2390" s="4">
        <v>2389</v>
      </c>
      <c r="B2390" s="4" t="s">
        <v>7186</v>
      </c>
      <c r="C2390" s="5">
        <v>45455</v>
      </c>
      <c r="D2390" s="5">
        <v>45460</v>
      </c>
      <c r="E2390" s="9">
        <f t="shared" si="37"/>
        <v>2024</v>
      </c>
      <c r="F2390" s="4" t="s">
        <v>17</v>
      </c>
      <c r="G2390" s="4" t="s">
        <v>7187</v>
      </c>
      <c r="H2390" s="4" t="s">
        <v>7188</v>
      </c>
      <c r="I2390" s="4" t="s">
        <v>20</v>
      </c>
      <c r="J2390" s="4" t="s">
        <v>111</v>
      </c>
      <c r="K2390" s="4" t="s">
        <v>111</v>
      </c>
      <c r="L2390" s="4" t="s">
        <v>22</v>
      </c>
      <c r="M2390" s="4" t="s">
        <v>75</v>
      </c>
      <c r="N2390" s="4">
        <v>265.13</v>
      </c>
      <c r="O2390" s="4">
        <v>3</v>
      </c>
      <c r="P2390" s="4">
        <v>0.1</v>
      </c>
      <c r="Q2390" s="4">
        <v>23.12</v>
      </c>
    </row>
    <row r="2391" spans="1:17" s="4" customFormat="1" ht="12" x14ac:dyDescent="0.3">
      <c r="A2391" s="4">
        <v>2390</v>
      </c>
      <c r="B2391" s="4" t="s">
        <v>7189</v>
      </c>
      <c r="C2391" s="5">
        <v>44650</v>
      </c>
      <c r="D2391" s="5">
        <v>44654</v>
      </c>
      <c r="E2391" s="9">
        <f t="shared" si="37"/>
        <v>2022</v>
      </c>
      <c r="F2391" s="4" t="s">
        <v>17</v>
      </c>
      <c r="G2391" s="4" t="s">
        <v>7190</v>
      </c>
      <c r="H2391" s="4" t="s">
        <v>7191</v>
      </c>
      <c r="I2391" s="4" t="s">
        <v>28</v>
      </c>
      <c r="J2391" s="4" t="s">
        <v>52</v>
      </c>
      <c r="K2391" s="4" t="s">
        <v>53</v>
      </c>
      <c r="L2391" s="4" t="s">
        <v>36</v>
      </c>
      <c r="M2391" s="4" t="s">
        <v>71</v>
      </c>
      <c r="N2391" s="4">
        <v>1067.52</v>
      </c>
      <c r="O2391" s="4">
        <v>1</v>
      </c>
      <c r="P2391" s="4">
        <v>0</v>
      </c>
      <c r="Q2391" s="4">
        <v>313.3</v>
      </c>
    </row>
    <row r="2392" spans="1:17" s="4" customFormat="1" ht="12" x14ac:dyDescent="0.3">
      <c r="A2392" s="4">
        <v>2391</v>
      </c>
      <c r="B2392" s="4" t="s">
        <v>7192</v>
      </c>
      <c r="C2392" s="5">
        <v>45204</v>
      </c>
      <c r="D2392" s="5">
        <v>45208</v>
      </c>
      <c r="E2392" s="9">
        <f t="shared" si="37"/>
        <v>2023</v>
      </c>
      <c r="F2392" s="4" t="s">
        <v>39</v>
      </c>
      <c r="G2392" s="4" t="s">
        <v>7193</v>
      </c>
      <c r="H2392" s="4" t="s">
        <v>7194</v>
      </c>
      <c r="I2392" s="4" t="s">
        <v>67</v>
      </c>
      <c r="J2392" s="4" t="s">
        <v>21</v>
      </c>
      <c r="K2392" s="4" t="s">
        <v>26647</v>
      </c>
      <c r="L2392" s="4" t="s">
        <v>29</v>
      </c>
      <c r="M2392" s="4" t="s">
        <v>107</v>
      </c>
      <c r="N2392" s="4">
        <v>1394.9</v>
      </c>
      <c r="O2392" s="4">
        <v>8</v>
      </c>
      <c r="P2392" s="4">
        <v>0.1</v>
      </c>
      <c r="Q2392" s="4">
        <v>21.14</v>
      </c>
    </row>
    <row r="2393" spans="1:17" s="4" customFormat="1" ht="12" x14ac:dyDescent="0.3">
      <c r="A2393" s="4">
        <v>2392</v>
      </c>
      <c r="B2393" s="4" t="s">
        <v>7195</v>
      </c>
      <c r="C2393" s="5">
        <v>44899</v>
      </c>
      <c r="D2393" s="5">
        <v>44904</v>
      </c>
      <c r="E2393" s="9">
        <f t="shared" si="37"/>
        <v>2022</v>
      </c>
      <c r="F2393" s="4" t="s">
        <v>39</v>
      </c>
      <c r="G2393" s="4" t="s">
        <v>7196</v>
      </c>
      <c r="H2393" s="4" t="s">
        <v>7197</v>
      </c>
      <c r="I2393" s="4" t="s">
        <v>20</v>
      </c>
      <c r="J2393" s="4" t="s">
        <v>145</v>
      </c>
      <c r="K2393" s="4" t="s">
        <v>80</v>
      </c>
      <c r="L2393" s="4" t="s">
        <v>36</v>
      </c>
      <c r="M2393" s="4" t="s">
        <v>118</v>
      </c>
      <c r="N2393" s="4">
        <v>145.62</v>
      </c>
      <c r="O2393" s="4">
        <v>6</v>
      </c>
      <c r="P2393" s="4">
        <v>0.1</v>
      </c>
      <c r="Q2393" s="4">
        <v>22.78</v>
      </c>
    </row>
    <row r="2394" spans="1:17" s="4" customFormat="1" ht="12" x14ac:dyDescent="0.3">
      <c r="A2394" s="4">
        <v>2393</v>
      </c>
      <c r="B2394" s="4" t="s">
        <v>7198</v>
      </c>
      <c r="C2394" s="5">
        <v>44468</v>
      </c>
      <c r="D2394" s="5">
        <v>44474</v>
      </c>
      <c r="E2394" s="9">
        <f t="shared" si="37"/>
        <v>2021</v>
      </c>
      <c r="F2394" s="4" t="s">
        <v>17</v>
      </c>
      <c r="G2394" s="4" t="s">
        <v>7199</v>
      </c>
      <c r="H2394" s="4" t="s">
        <v>7200</v>
      </c>
      <c r="I2394" s="4" t="s">
        <v>20</v>
      </c>
      <c r="J2394" s="4" t="s">
        <v>47</v>
      </c>
      <c r="K2394" s="4" t="s">
        <v>47</v>
      </c>
      <c r="L2394" s="4" t="s">
        <v>22</v>
      </c>
      <c r="M2394" s="4" t="s">
        <v>23</v>
      </c>
      <c r="N2394" s="4">
        <v>679.12</v>
      </c>
      <c r="O2394" s="4">
        <v>7</v>
      </c>
      <c r="P2394" s="4">
        <v>0</v>
      </c>
      <c r="Q2394" s="4">
        <v>11.07</v>
      </c>
    </row>
    <row r="2395" spans="1:17" s="4" customFormat="1" ht="12" x14ac:dyDescent="0.3">
      <c r="A2395" s="4">
        <v>2394</v>
      </c>
      <c r="B2395" s="4" t="s">
        <v>7201</v>
      </c>
      <c r="C2395" s="5">
        <v>45136</v>
      </c>
      <c r="D2395" s="5">
        <v>45141</v>
      </c>
      <c r="E2395" s="9">
        <f t="shared" si="37"/>
        <v>2023</v>
      </c>
      <c r="F2395" s="4" t="s">
        <v>25</v>
      </c>
      <c r="G2395" s="4" t="s">
        <v>7202</v>
      </c>
      <c r="H2395" s="4" t="s">
        <v>7203</v>
      </c>
      <c r="I2395" s="4" t="s">
        <v>67</v>
      </c>
      <c r="J2395" s="4" t="s">
        <v>21</v>
      </c>
      <c r="K2395" s="4" t="s">
        <v>26647</v>
      </c>
      <c r="L2395" s="4" t="s">
        <v>36</v>
      </c>
      <c r="M2395" s="4" t="s">
        <v>118</v>
      </c>
      <c r="N2395" s="4">
        <v>178.01</v>
      </c>
      <c r="O2395" s="4">
        <v>9</v>
      </c>
      <c r="P2395" s="4">
        <v>0.2</v>
      </c>
      <c r="Q2395" s="4">
        <v>0.89</v>
      </c>
    </row>
    <row r="2396" spans="1:17" s="4" customFormat="1" ht="12" x14ac:dyDescent="0.3">
      <c r="A2396" s="4">
        <v>2395</v>
      </c>
      <c r="B2396" s="4" t="s">
        <v>7204</v>
      </c>
      <c r="C2396" s="5">
        <v>44682</v>
      </c>
      <c r="D2396" s="5">
        <v>44684</v>
      </c>
      <c r="E2396" s="9">
        <f t="shared" si="37"/>
        <v>2022</v>
      </c>
      <c r="F2396" s="4" t="s">
        <v>59</v>
      </c>
      <c r="G2396" s="4" t="s">
        <v>7205</v>
      </c>
      <c r="H2396" s="4" t="s">
        <v>7206</v>
      </c>
      <c r="I2396" s="4" t="s">
        <v>67</v>
      </c>
      <c r="J2396" s="4" t="s">
        <v>79</v>
      </c>
      <c r="K2396" s="4" t="s">
        <v>80</v>
      </c>
      <c r="L2396" s="4" t="s">
        <v>29</v>
      </c>
      <c r="M2396" s="4" t="s">
        <v>107</v>
      </c>
      <c r="N2396" s="4">
        <v>651.85</v>
      </c>
      <c r="O2396" s="4">
        <v>4</v>
      </c>
      <c r="P2396" s="4">
        <v>0.15</v>
      </c>
      <c r="Q2396" s="4">
        <v>34.42</v>
      </c>
    </row>
    <row r="2397" spans="1:17" s="4" customFormat="1" ht="12" x14ac:dyDescent="0.3">
      <c r="A2397" s="4">
        <v>2396</v>
      </c>
      <c r="B2397" s="4" t="s">
        <v>7207</v>
      </c>
      <c r="C2397" s="5">
        <v>45315</v>
      </c>
      <c r="D2397" s="5">
        <v>45318</v>
      </c>
      <c r="E2397" s="9">
        <f t="shared" si="37"/>
        <v>2024</v>
      </c>
      <c r="F2397" s="4" t="s">
        <v>59</v>
      </c>
      <c r="G2397" s="4" t="s">
        <v>7208</v>
      </c>
      <c r="H2397" s="4" t="s">
        <v>7209</v>
      </c>
      <c r="I2397" s="4" t="s">
        <v>28</v>
      </c>
      <c r="J2397" s="4" t="s">
        <v>52</v>
      </c>
      <c r="K2397" s="4" t="s">
        <v>53</v>
      </c>
      <c r="L2397" s="4" t="s">
        <v>22</v>
      </c>
      <c r="M2397" s="4" t="s">
        <v>23</v>
      </c>
      <c r="N2397" s="4">
        <v>534.82000000000005</v>
      </c>
      <c r="O2397" s="4">
        <v>7</v>
      </c>
      <c r="P2397" s="4">
        <v>0.1</v>
      </c>
      <c r="Q2397" s="4">
        <v>46.78</v>
      </c>
    </row>
    <row r="2398" spans="1:17" s="4" customFormat="1" ht="12" x14ac:dyDescent="0.3">
      <c r="A2398" s="4">
        <v>2397</v>
      </c>
      <c r="B2398" s="4" t="s">
        <v>7210</v>
      </c>
      <c r="C2398" s="5">
        <v>45290</v>
      </c>
      <c r="D2398" s="5">
        <v>45297</v>
      </c>
      <c r="E2398" s="9">
        <f t="shared" si="37"/>
        <v>2024</v>
      </c>
      <c r="F2398" s="4" t="s">
        <v>59</v>
      </c>
      <c r="G2398" s="4" t="s">
        <v>7211</v>
      </c>
      <c r="H2398" s="4" t="s">
        <v>7212</v>
      </c>
      <c r="I2398" s="4" t="s">
        <v>67</v>
      </c>
      <c r="J2398" s="4" t="s">
        <v>34</v>
      </c>
      <c r="K2398" s="4" t="s">
        <v>35</v>
      </c>
      <c r="L2398" s="4" t="s">
        <v>29</v>
      </c>
      <c r="M2398" s="4" t="s">
        <v>90</v>
      </c>
      <c r="N2398" s="4">
        <v>1362.03</v>
      </c>
      <c r="O2398" s="4">
        <v>5</v>
      </c>
      <c r="P2398" s="4">
        <v>0</v>
      </c>
      <c r="Q2398" s="4">
        <v>331</v>
      </c>
    </row>
    <row r="2399" spans="1:17" s="4" customFormat="1" ht="12" x14ac:dyDescent="0.3">
      <c r="A2399" s="4">
        <v>2398</v>
      </c>
      <c r="B2399" s="4" t="s">
        <v>7213</v>
      </c>
      <c r="C2399" s="5">
        <v>45131</v>
      </c>
      <c r="D2399" s="5">
        <v>45135</v>
      </c>
      <c r="E2399" s="9">
        <f t="shared" si="37"/>
        <v>2023</v>
      </c>
      <c r="F2399" s="4" t="s">
        <v>17</v>
      </c>
      <c r="G2399" s="4" t="s">
        <v>7214</v>
      </c>
      <c r="H2399" s="4" t="s">
        <v>7215</v>
      </c>
      <c r="I2399" s="4" t="s">
        <v>28</v>
      </c>
      <c r="J2399" s="4" t="s">
        <v>42</v>
      </c>
      <c r="K2399" s="4" t="s">
        <v>43</v>
      </c>
      <c r="L2399" s="4" t="s">
        <v>36</v>
      </c>
      <c r="M2399" s="4" t="s">
        <v>71</v>
      </c>
      <c r="N2399" s="4">
        <v>1346.3</v>
      </c>
      <c r="O2399" s="4">
        <v>5</v>
      </c>
      <c r="P2399" s="4">
        <v>0.15</v>
      </c>
      <c r="Q2399" s="4">
        <v>150.91999999999999</v>
      </c>
    </row>
    <row r="2400" spans="1:17" s="4" customFormat="1" ht="12" x14ac:dyDescent="0.3">
      <c r="A2400" s="4">
        <v>2399</v>
      </c>
      <c r="B2400" s="4" t="s">
        <v>7216</v>
      </c>
      <c r="C2400" s="5">
        <v>45747</v>
      </c>
      <c r="D2400" s="5">
        <v>45753</v>
      </c>
      <c r="E2400" s="9">
        <f t="shared" si="37"/>
        <v>2025</v>
      </c>
      <c r="F2400" s="4" t="s">
        <v>17</v>
      </c>
      <c r="G2400" s="4" t="s">
        <v>7217</v>
      </c>
      <c r="H2400" s="4" t="s">
        <v>7218</v>
      </c>
      <c r="I2400" s="4" t="s">
        <v>28</v>
      </c>
      <c r="J2400" s="4" t="s">
        <v>52</v>
      </c>
      <c r="K2400" s="4" t="s">
        <v>53</v>
      </c>
      <c r="L2400" s="4" t="s">
        <v>22</v>
      </c>
      <c r="M2400" s="4" t="s">
        <v>54</v>
      </c>
      <c r="N2400" s="4">
        <v>271.70999999999998</v>
      </c>
      <c r="O2400" s="4">
        <v>6</v>
      </c>
      <c r="P2400" s="4">
        <v>0.15</v>
      </c>
      <c r="Q2400" s="4">
        <v>45.87</v>
      </c>
    </row>
    <row r="2401" spans="1:17" s="4" customFormat="1" ht="12" x14ac:dyDescent="0.3">
      <c r="A2401" s="4">
        <v>2400</v>
      </c>
      <c r="B2401" s="4" t="s">
        <v>7219</v>
      </c>
      <c r="C2401" s="5">
        <v>45174</v>
      </c>
      <c r="D2401" s="5">
        <v>45175</v>
      </c>
      <c r="E2401" s="9">
        <f t="shared" si="37"/>
        <v>2023</v>
      </c>
      <c r="F2401" s="4" t="s">
        <v>25</v>
      </c>
      <c r="G2401" s="4" t="s">
        <v>7220</v>
      </c>
      <c r="H2401" s="4" t="s">
        <v>7221</v>
      </c>
      <c r="I2401" s="4" t="s">
        <v>67</v>
      </c>
      <c r="J2401" s="4" t="s">
        <v>111</v>
      </c>
      <c r="K2401" s="4" t="s">
        <v>111</v>
      </c>
      <c r="L2401" s="4" t="s">
        <v>22</v>
      </c>
      <c r="M2401" s="4" t="s">
        <v>75</v>
      </c>
      <c r="N2401" s="4">
        <v>402.83</v>
      </c>
      <c r="O2401" s="4">
        <v>5</v>
      </c>
      <c r="P2401" s="4">
        <v>0.15</v>
      </c>
      <c r="Q2401" s="4">
        <v>81.900000000000006</v>
      </c>
    </row>
    <row r="2402" spans="1:17" s="4" customFormat="1" ht="12" x14ac:dyDescent="0.3">
      <c r="A2402" s="4">
        <v>2401</v>
      </c>
      <c r="B2402" s="4" t="s">
        <v>7222</v>
      </c>
      <c r="C2402" s="5">
        <v>45482</v>
      </c>
      <c r="D2402" s="5">
        <v>45486</v>
      </c>
      <c r="E2402" s="9">
        <f t="shared" si="37"/>
        <v>2024</v>
      </c>
      <c r="F2402" s="4" t="s">
        <v>17</v>
      </c>
      <c r="G2402" s="4" t="s">
        <v>7223</v>
      </c>
      <c r="H2402" s="4" t="s">
        <v>7224</v>
      </c>
      <c r="I2402" s="4" t="s">
        <v>28</v>
      </c>
      <c r="J2402" s="4" t="s">
        <v>145</v>
      </c>
      <c r="K2402" s="4" t="s">
        <v>80</v>
      </c>
      <c r="L2402" s="4" t="s">
        <v>22</v>
      </c>
      <c r="M2402" s="4" t="s">
        <v>75</v>
      </c>
      <c r="N2402" s="4">
        <v>1360.87</v>
      </c>
      <c r="O2402" s="4">
        <v>6</v>
      </c>
      <c r="P2402" s="4">
        <v>0.1</v>
      </c>
      <c r="Q2402" s="4">
        <v>41.36</v>
      </c>
    </row>
    <row r="2403" spans="1:17" s="4" customFormat="1" ht="12" x14ac:dyDescent="0.3">
      <c r="A2403" s="4">
        <v>2402</v>
      </c>
      <c r="B2403" s="4" t="s">
        <v>7225</v>
      </c>
      <c r="C2403" s="5">
        <v>45574</v>
      </c>
      <c r="D2403" s="5">
        <v>45575</v>
      </c>
      <c r="E2403" s="9">
        <f t="shared" si="37"/>
        <v>2024</v>
      </c>
      <c r="F2403" s="4" t="s">
        <v>39</v>
      </c>
      <c r="G2403" s="4" t="s">
        <v>7226</v>
      </c>
      <c r="H2403" s="4" t="s">
        <v>7227</v>
      </c>
      <c r="I2403" s="4" t="s">
        <v>28</v>
      </c>
      <c r="J2403" s="4" t="s">
        <v>111</v>
      </c>
      <c r="K2403" s="4" t="s">
        <v>111</v>
      </c>
      <c r="L2403" s="4" t="s">
        <v>29</v>
      </c>
      <c r="M2403" s="4" t="s">
        <v>30</v>
      </c>
      <c r="N2403" s="4">
        <v>658.72</v>
      </c>
      <c r="O2403" s="4">
        <v>6</v>
      </c>
      <c r="P2403" s="4">
        <v>0</v>
      </c>
      <c r="Q2403" s="4">
        <v>127.56</v>
      </c>
    </row>
    <row r="2404" spans="1:17" s="4" customFormat="1" ht="12" x14ac:dyDescent="0.3">
      <c r="A2404" s="4">
        <v>2403</v>
      </c>
      <c r="B2404" s="4" t="s">
        <v>7228</v>
      </c>
      <c r="C2404" s="5">
        <v>44730</v>
      </c>
      <c r="D2404" s="5">
        <v>44736</v>
      </c>
      <c r="E2404" s="9">
        <f t="shared" si="37"/>
        <v>2022</v>
      </c>
      <c r="F2404" s="4" t="s">
        <v>17</v>
      </c>
      <c r="G2404" s="4" t="s">
        <v>7229</v>
      </c>
      <c r="H2404" s="4" t="s">
        <v>7230</v>
      </c>
      <c r="I2404" s="4" t="s">
        <v>28</v>
      </c>
      <c r="J2404" s="4" t="s">
        <v>52</v>
      </c>
      <c r="K2404" s="4" t="s">
        <v>53</v>
      </c>
      <c r="L2404" s="4" t="s">
        <v>36</v>
      </c>
      <c r="M2404" s="4" t="s">
        <v>37</v>
      </c>
      <c r="N2404" s="4">
        <v>756.67</v>
      </c>
      <c r="O2404" s="4">
        <v>7</v>
      </c>
      <c r="P2404" s="4">
        <v>0.1</v>
      </c>
      <c r="Q2404" s="4">
        <v>86.01</v>
      </c>
    </row>
    <row r="2405" spans="1:17" s="4" customFormat="1" ht="12" x14ac:dyDescent="0.3">
      <c r="A2405" s="4">
        <v>2404</v>
      </c>
      <c r="B2405" s="4" t="s">
        <v>7231</v>
      </c>
      <c r="C2405" s="5">
        <v>45008</v>
      </c>
      <c r="D2405" s="5">
        <v>45012</v>
      </c>
      <c r="E2405" s="9">
        <f t="shared" si="37"/>
        <v>2023</v>
      </c>
      <c r="F2405" s="4" t="s">
        <v>39</v>
      </c>
      <c r="G2405" s="4" t="s">
        <v>7232</v>
      </c>
      <c r="H2405" s="4" t="s">
        <v>7233</v>
      </c>
      <c r="I2405" s="4" t="s">
        <v>67</v>
      </c>
      <c r="J2405" s="4" t="s">
        <v>34</v>
      </c>
      <c r="K2405" s="4" t="s">
        <v>35</v>
      </c>
      <c r="L2405" s="4" t="s">
        <v>22</v>
      </c>
      <c r="M2405" s="4" t="s">
        <v>134</v>
      </c>
      <c r="N2405" s="4">
        <v>551.07000000000005</v>
      </c>
      <c r="O2405" s="4">
        <v>4</v>
      </c>
      <c r="P2405" s="4">
        <v>0.15</v>
      </c>
      <c r="Q2405" s="4">
        <v>117.32</v>
      </c>
    </row>
    <row r="2406" spans="1:17" s="4" customFormat="1" ht="12" x14ac:dyDescent="0.3">
      <c r="A2406" s="4">
        <v>2405</v>
      </c>
      <c r="B2406" s="4" t="s">
        <v>7234</v>
      </c>
      <c r="C2406" s="5">
        <v>44855</v>
      </c>
      <c r="D2406" s="5">
        <v>44861</v>
      </c>
      <c r="E2406" s="9">
        <f t="shared" si="37"/>
        <v>2022</v>
      </c>
      <c r="F2406" s="4" t="s">
        <v>39</v>
      </c>
      <c r="G2406" s="4" t="s">
        <v>7235</v>
      </c>
      <c r="H2406" s="4" t="s">
        <v>7236</v>
      </c>
      <c r="I2406" s="4" t="s">
        <v>20</v>
      </c>
      <c r="J2406" s="4" t="s">
        <v>34</v>
      </c>
      <c r="K2406" s="4" t="s">
        <v>35</v>
      </c>
      <c r="L2406" s="4" t="s">
        <v>29</v>
      </c>
      <c r="M2406" s="4" t="s">
        <v>30</v>
      </c>
      <c r="N2406" s="4">
        <v>1408.83</v>
      </c>
      <c r="O2406" s="4">
        <v>1</v>
      </c>
      <c r="P2406" s="4">
        <v>0.1</v>
      </c>
      <c r="Q2406" s="4">
        <v>231.32</v>
      </c>
    </row>
    <row r="2407" spans="1:17" s="4" customFormat="1" ht="12" x14ac:dyDescent="0.3">
      <c r="A2407" s="4">
        <v>2406</v>
      </c>
      <c r="B2407" s="4" t="s">
        <v>7237</v>
      </c>
      <c r="C2407" s="5">
        <v>44534</v>
      </c>
      <c r="D2407" s="5">
        <v>44536</v>
      </c>
      <c r="E2407" s="9">
        <f t="shared" si="37"/>
        <v>2021</v>
      </c>
      <c r="F2407" s="4" t="s">
        <v>25</v>
      </c>
      <c r="G2407" s="4" t="s">
        <v>7238</v>
      </c>
      <c r="H2407" s="4" t="s">
        <v>7239</v>
      </c>
      <c r="I2407" s="4" t="s">
        <v>20</v>
      </c>
      <c r="J2407" s="4" t="s">
        <v>106</v>
      </c>
      <c r="K2407" s="4" t="s">
        <v>106</v>
      </c>
      <c r="L2407" s="4" t="s">
        <v>22</v>
      </c>
      <c r="M2407" s="4" t="s">
        <v>134</v>
      </c>
      <c r="N2407" s="4">
        <v>893.45</v>
      </c>
      <c r="O2407" s="4">
        <v>3</v>
      </c>
      <c r="P2407" s="4">
        <v>0</v>
      </c>
      <c r="Q2407" s="4">
        <v>210.92</v>
      </c>
    </row>
    <row r="2408" spans="1:17" s="4" customFormat="1" ht="12" x14ac:dyDescent="0.3">
      <c r="A2408" s="4">
        <v>2407</v>
      </c>
      <c r="B2408" s="4" t="s">
        <v>7240</v>
      </c>
      <c r="C2408" s="5">
        <v>44956</v>
      </c>
      <c r="D2408" s="5">
        <v>44963</v>
      </c>
      <c r="E2408" s="9">
        <f t="shared" si="37"/>
        <v>2023</v>
      </c>
      <c r="F2408" s="4" t="s">
        <v>39</v>
      </c>
      <c r="G2408" s="4" t="s">
        <v>7241</v>
      </c>
      <c r="H2408" s="4" t="s">
        <v>7242</v>
      </c>
      <c r="I2408" s="4" t="s">
        <v>28</v>
      </c>
      <c r="J2408" s="4" t="s">
        <v>79</v>
      </c>
      <c r="K2408" s="4" t="s">
        <v>80</v>
      </c>
      <c r="L2408" s="4" t="s">
        <v>29</v>
      </c>
      <c r="M2408" s="4" t="s">
        <v>90</v>
      </c>
      <c r="N2408" s="4">
        <v>1324.19</v>
      </c>
      <c r="O2408" s="4">
        <v>3</v>
      </c>
      <c r="P2408" s="4">
        <v>0.15</v>
      </c>
      <c r="Q2408" s="4">
        <v>224.93</v>
      </c>
    </row>
    <row r="2409" spans="1:17" s="4" customFormat="1" ht="12" x14ac:dyDescent="0.3">
      <c r="A2409" s="4">
        <v>2408</v>
      </c>
      <c r="B2409" s="4" t="s">
        <v>7243</v>
      </c>
      <c r="C2409" s="5">
        <v>44956</v>
      </c>
      <c r="D2409" s="5">
        <v>44960</v>
      </c>
      <c r="E2409" s="9">
        <f t="shared" si="37"/>
        <v>2023</v>
      </c>
      <c r="F2409" s="4" t="s">
        <v>39</v>
      </c>
      <c r="G2409" s="4" t="s">
        <v>7244</v>
      </c>
      <c r="H2409" s="4" t="s">
        <v>7245</v>
      </c>
      <c r="I2409" s="4" t="s">
        <v>67</v>
      </c>
      <c r="J2409" s="4" t="s">
        <v>34</v>
      </c>
      <c r="K2409" s="4" t="s">
        <v>35</v>
      </c>
      <c r="L2409" s="4" t="s">
        <v>22</v>
      </c>
      <c r="M2409" s="4" t="s">
        <v>75</v>
      </c>
      <c r="N2409" s="4">
        <v>528.55999999999995</v>
      </c>
      <c r="O2409" s="4">
        <v>3</v>
      </c>
      <c r="P2409" s="4">
        <v>0.15</v>
      </c>
      <c r="Q2409" s="4">
        <v>29.18</v>
      </c>
    </row>
    <row r="2410" spans="1:17" s="4" customFormat="1" ht="12" x14ac:dyDescent="0.3">
      <c r="A2410" s="4">
        <v>2409</v>
      </c>
      <c r="B2410" s="4" t="s">
        <v>7246</v>
      </c>
      <c r="C2410" s="5">
        <v>44982</v>
      </c>
      <c r="D2410" s="5">
        <v>44984</v>
      </c>
      <c r="E2410" s="9">
        <f t="shared" si="37"/>
        <v>2023</v>
      </c>
      <c r="F2410" s="4" t="s">
        <v>39</v>
      </c>
      <c r="G2410" s="4" t="s">
        <v>7247</v>
      </c>
      <c r="H2410" s="4" t="s">
        <v>7248</v>
      </c>
      <c r="I2410" s="4" t="s">
        <v>20</v>
      </c>
      <c r="J2410" s="4" t="s">
        <v>62</v>
      </c>
      <c r="K2410" s="4" t="s">
        <v>63</v>
      </c>
      <c r="L2410" s="4" t="s">
        <v>22</v>
      </c>
      <c r="M2410" s="4" t="s">
        <v>23</v>
      </c>
      <c r="N2410" s="4">
        <v>276.31</v>
      </c>
      <c r="O2410" s="4">
        <v>6</v>
      </c>
      <c r="P2410" s="4">
        <v>0.15</v>
      </c>
      <c r="Q2410" s="4">
        <v>41.61</v>
      </c>
    </row>
    <row r="2411" spans="1:17" s="4" customFormat="1" ht="12" x14ac:dyDescent="0.3">
      <c r="A2411" s="4">
        <v>2410</v>
      </c>
      <c r="B2411" s="4" t="s">
        <v>7249</v>
      </c>
      <c r="C2411" s="5">
        <v>45638</v>
      </c>
      <c r="D2411" s="5">
        <v>45642</v>
      </c>
      <c r="E2411" s="9">
        <f t="shared" si="37"/>
        <v>2024</v>
      </c>
      <c r="F2411" s="4" t="s">
        <v>59</v>
      </c>
      <c r="G2411" s="4" t="s">
        <v>7250</v>
      </c>
      <c r="H2411" s="4" t="s">
        <v>7251</v>
      </c>
      <c r="I2411" s="4" t="s">
        <v>67</v>
      </c>
      <c r="J2411" s="4" t="s">
        <v>34</v>
      </c>
      <c r="K2411" s="4" t="s">
        <v>35</v>
      </c>
      <c r="L2411" s="4" t="s">
        <v>36</v>
      </c>
      <c r="M2411" s="4" t="s">
        <v>37</v>
      </c>
      <c r="N2411" s="4">
        <v>1053.3699999999999</v>
      </c>
      <c r="O2411" s="4">
        <v>3</v>
      </c>
      <c r="P2411" s="4">
        <v>0</v>
      </c>
      <c r="Q2411" s="4">
        <v>189.8</v>
      </c>
    </row>
    <row r="2412" spans="1:17" s="4" customFormat="1" ht="12" x14ac:dyDescent="0.3">
      <c r="A2412" s="4">
        <v>2411</v>
      </c>
      <c r="B2412" s="4" t="s">
        <v>7252</v>
      </c>
      <c r="C2412" s="5">
        <v>45195</v>
      </c>
      <c r="D2412" s="5">
        <v>45200</v>
      </c>
      <c r="E2412" s="9">
        <f t="shared" si="37"/>
        <v>2023</v>
      </c>
      <c r="F2412" s="4" t="s">
        <v>39</v>
      </c>
      <c r="G2412" s="4" t="s">
        <v>7253</v>
      </c>
      <c r="H2412" s="4" t="s">
        <v>7254</v>
      </c>
      <c r="I2412" s="4" t="s">
        <v>67</v>
      </c>
      <c r="J2412" s="4" t="s">
        <v>34</v>
      </c>
      <c r="K2412" s="4" t="s">
        <v>35</v>
      </c>
      <c r="L2412" s="4" t="s">
        <v>22</v>
      </c>
      <c r="M2412" s="4" t="s">
        <v>23</v>
      </c>
      <c r="N2412" s="4">
        <v>104.79</v>
      </c>
      <c r="O2412" s="4">
        <v>6</v>
      </c>
      <c r="P2412" s="4">
        <v>0.15</v>
      </c>
      <c r="Q2412" s="4">
        <v>13.86</v>
      </c>
    </row>
    <row r="2413" spans="1:17" s="4" customFormat="1" ht="12" x14ac:dyDescent="0.3">
      <c r="A2413" s="4">
        <v>2412</v>
      </c>
      <c r="B2413" s="4" t="s">
        <v>7255</v>
      </c>
      <c r="C2413" s="5">
        <v>44867</v>
      </c>
      <c r="D2413" s="5">
        <v>44874</v>
      </c>
      <c r="E2413" s="9">
        <f t="shared" si="37"/>
        <v>2022</v>
      </c>
      <c r="F2413" s="4" t="s">
        <v>25</v>
      </c>
      <c r="G2413" s="4" t="s">
        <v>7256</v>
      </c>
      <c r="H2413" s="4" t="s">
        <v>7257</v>
      </c>
      <c r="I2413" s="4" t="s">
        <v>20</v>
      </c>
      <c r="J2413" s="4" t="s">
        <v>21</v>
      </c>
      <c r="K2413" s="4" t="s">
        <v>26647</v>
      </c>
      <c r="L2413" s="4" t="s">
        <v>36</v>
      </c>
      <c r="M2413" s="4" t="s">
        <v>118</v>
      </c>
      <c r="N2413" s="4">
        <v>1268.5</v>
      </c>
      <c r="O2413" s="4">
        <v>10</v>
      </c>
      <c r="P2413" s="4">
        <v>0.1</v>
      </c>
      <c r="Q2413" s="4">
        <v>211.32</v>
      </c>
    </row>
    <row r="2414" spans="1:17" s="4" customFormat="1" ht="12" x14ac:dyDescent="0.3">
      <c r="A2414" s="4">
        <v>2413</v>
      </c>
      <c r="B2414" s="4" t="s">
        <v>7258</v>
      </c>
      <c r="C2414" s="5">
        <v>45759</v>
      </c>
      <c r="D2414" s="5">
        <v>45761</v>
      </c>
      <c r="E2414" s="9">
        <f t="shared" si="37"/>
        <v>2025</v>
      </c>
      <c r="F2414" s="4" t="s">
        <v>25</v>
      </c>
      <c r="G2414" s="4" t="s">
        <v>7259</v>
      </c>
      <c r="H2414" s="4" t="s">
        <v>7260</v>
      </c>
      <c r="I2414" s="4" t="s">
        <v>20</v>
      </c>
      <c r="J2414" s="4" t="s">
        <v>79</v>
      </c>
      <c r="K2414" s="4" t="s">
        <v>80</v>
      </c>
      <c r="L2414" s="4" t="s">
        <v>29</v>
      </c>
      <c r="M2414" s="4" t="s">
        <v>48</v>
      </c>
      <c r="N2414" s="4">
        <v>1089.81</v>
      </c>
      <c r="O2414" s="4">
        <v>3</v>
      </c>
      <c r="P2414" s="4">
        <v>0.2</v>
      </c>
      <c r="Q2414" s="4">
        <v>8.3699999999999992</v>
      </c>
    </row>
    <row r="2415" spans="1:17" s="4" customFormat="1" ht="12" x14ac:dyDescent="0.3">
      <c r="A2415" s="4">
        <v>2414</v>
      </c>
      <c r="B2415" s="4" t="s">
        <v>7261</v>
      </c>
      <c r="C2415" s="5">
        <v>45795</v>
      </c>
      <c r="D2415" s="5">
        <v>45802</v>
      </c>
      <c r="E2415" s="9">
        <f t="shared" si="37"/>
        <v>2025</v>
      </c>
      <c r="F2415" s="4" t="s">
        <v>59</v>
      </c>
      <c r="G2415" s="4" t="s">
        <v>7262</v>
      </c>
      <c r="H2415" s="4" t="s">
        <v>7263</v>
      </c>
      <c r="I2415" s="4" t="s">
        <v>20</v>
      </c>
      <c r="J2415" s="4" t="s">
        <v>79</v>
      </c>
      <c r="K2415" s="4" t="s">
        <v>80</v>
      </c>
      <c r="L2415" s="4" t="s">
        <v>36</v>
      </c>
      <c r="M2415" s="4" t="s">
        <v>37</v>
      </c>
      <c r="N2415" s="4">
        <v>250.13</v>
      </c>
      <c r="O2415" s="4">
        <v>10</v>
      </c>
      <c r="P2415" s="4">
        <v>0.15</v>
      </c>
      <c r="Q2415" s="4">
        <v>15.15</v>
      </c>
    </row>
    <row r="2416" spans="1:17" s="4" customFormat="1" ht="12" x14ac:dyDescent="0.3">
      <c r="A2416" s="4">
        <v>2415</v>
      </c>
      <c r="B2416" s="4" t="s">
        <v>7264</v>
      </c>
      <c r="C2416" s="5">
        <v>45639</v>
      </c>
      <c r="D2416" s="5">
        <v>45644</v>
      </c>
      <c r="E2416" s="9">
        <f t="shared" si="37"/>
        <v>2024</v>
      </c>
      <c r="F2416" s="4" t="s">
        <v>59</v>
      </c>
      <c r="G2416" s="4" t="s">
        <v>7265</v>
      </c>
      <c r="H2416" s="4" t="s">
        <v>7266</v>
      </c>
      <c r="I2416" s="4" t="s">
        <v>20</v>
      </c>
      <c r="J2416" s="4" t="s">
        <v>34</v>
      </c>
      <c r="K2416" s="4" t="s">
        <v>35</v>
      </c>
      <c r="L2416" s="4" t="s">
        <v>36</v>
      </c>
      <c r="M2416" s="4" t="s">
        <v>138</v>
      </c>
      <c r="N2416" s="4">
        <v>1019.9</v>
      </c>
      <c r="O2416" s="4">
        <v>5</v>
      </c>
      <c r="P2416" s="4">
        <v>0</v>
      </c>
      <c r="Q2416" s="4">
        <v>167.36</v>
      </c>
    </row>
    <row r="2417" spans="1:17" s="4" customFormat="1" ht="12" x14ac:dyDescent="0.3">
      <c r="A2417" s="4">
        <v>2416</v>
      </c>
      <c r="B2417" s="4" t="s">
        <v>7267</v>
      </c>
      <c r="C2417" s="5">
        <v>45671</v>
      </c>
      <c r="D2417" s="5">
        <v>45672</v>
      </c>
      <c r="E2417" s="9">
        <f t="shared" si="37"/>
        <v>2025</v>
      </c>
      <c r="F2417" s="4" t="s">
        <v>17</v>
      </c>
      <c r="G2417" s="4" t="s">
        <v>7268</v>
      </c>
      <c r="H2417" s="4" t="s">
        <v>7269</v>
      </c>
      <c r="I2417" s="4" t="s">
        <v>20</v>
      </c>
      <c r="J2417" s="4" t="s">
        <v>47</v>
      </c>
      <c r="K2417" s="4" t="s">
        <v>47</v>
      </c>
      <c r="L2417" s="4" t="s">
        <v>36</v>
      </c>
      <c r="M2417" s="4" t="s">
        <v>37</v>
      </c>
      <c r="N2417" s="4">
        <v>683.96</v>
      </c>
      <c r="O2417" s="4">
        <v>5</v>
      </c>
      <c r="P2417" s="4">
        <v>0.1</v>
      </c>
      <c r="Q2417" s="4">
        <v>17.399999999999999</v>
      </c>
    </row>
    <row r="2418" spans="1:17" s="4" customFormat="1" ht="12" x14ac:dyDescent="0.3">
      <c r="A2418" s="4">
        <v>2417</v>
      </c>
      <c r="B2418" s="4" t="s">
        <v>7270</v>
      </c>
      <c r="C2418" s="5">
        <v>45037</v>
      </c>
      <c r="D2418" s="5">
        <v>45043</v>
      </c>
      <c r="E2418" s="9">
        <f t="shared" si="37"/>
        <v>2023</v>
      </c>
      <c r="F2418" s="4" t="s">
        <v>25</v>
      </c>
      <c r="G2418" s="4" t="s">
        <v>7271</v>
      </c>
      <c r="H2418" s="4" t="s">
        <v>7272</v>
      </c>
      <c r="I2418" s="4" t="s">
        <v>28</v>
      </c>
      <c r="J2418" s="4" t="s">
        <v>106</v>
      </c>
      <c r="K2418" s="4" t="s">
        <v>106</v>
      </c>
      <c r="L2418" s="4" t="s">
        <v>29</v>
      </c>
      <c r="M2418" s="4" t="s">
        <v>30</v>
      </c>
      <c r="N2418" s="4">
        <v>1260.8900000000001</v>
      </c>
      <c r="O2418" s="4">
        <v>7</v>
      </c>
      <c r="P2418" s="4">
        <v>0.1</v>
      </c>
      <c r="Q2418" s="4">
        <v>182.76</v>
      </c>
    </row>
    <row r="2419" spans="1:17" s="4" customFormat="1" ht="12" x14ac:dyDescent="0.3">
      <c r="A2419" s="4">
        <v>2418</v>
      </c>
      <c r="B2419" s="4" t="s">
        <v>7273</v>
      </c>
      <c r="C2419" s="5">
        <v>44577</v>
      </c>
      <c r="D2419" s="5">
        <v>44578</v>
      </c>
      <c r="E2419" s="9">
        <f t="shared" si="37"/>
        <v>2022</v>
      </c>
      <c r="F2419" s="4" t="s">
        <v>17</v>
      </c>
      <c r="G2419" s="4" t="s">
        <v>7274</v>
      </c>
      <c r="H2419" s="4" t="s">
        <v>7275</v>
      </c>
      <c r="I2419" s="4" t="s">
        <v>67</v>
      </c>
      <c r="J2419" s="4" t="s">
        <v>106</v>
      </c>
      <c r="K2419" s="4" t="s">
        <v>106</v>
      </c>
      <c r="L2419" s="4" t="s">
        <v>29</v>
      </c>
      <c r="M2419" s="4" t="s">
        <v>30</v>
      </c>
      <c r="N2419" s="4">
        <v>1346.6</v>
      </c>
      <c r="O2419" s="4">
        <v>4</v>
      </c>
      <c r="P2419" s="4">
        <v>0</v>
      </c>
      <c r="Q2419" s="4">
        <v>394.74</v>
      </c>
    </row>
    <row r="2420" spans="1:17" s="4" customFormat="1" ht="12" x14ac:dyDescent="0.3">
      <c r="A2420" s="4">
        <v>2419</v>
      </c>
      <c r="B2420" s="4" t="s">
        <v>7276</v>
      </c>
      <c r="C2420" s="5">
        <v>45530</v>
      </c>
      <c r="D2420" s="5">
        <v>45531</v>
      </c>
      <c r="E2420" s="9">
        <f t="shared" si="37"/>
        <v>2024</v>
      </c>
      <c r="F2420" s="4" t="s">
        <v>39</v>
      </c>
      <c r="G2420" s="4" t="s">
        <v>7277</v>
      </c>
      <c r="H2420" s="4" t="s">
        <v>7278</v>
      </c>
      <c r="I2420" s="4" t="s">
        <v>67</v>
      </c>
      <c r="J2420" s="4" t="s">
        <v>106</v>
      </c>
      <c r="K2420" s="4" t="s">
        <v>106</v>
      </c>
      <c r="L2420" s="4" t="s">
        <v>36</v>
      </c>
      <c r="M2420" s="4" t="s">
        <v>71</v>
      </c>
      <c r="N2420" s="4">
        <v>1077.81</v>
      </c>
      <c r="O2420" s="4">
        <v>10</v>
      </c>
      <c r="P2420" s="4">
        <v>0.2</v>
      </c>
      <c r="Q2420" s="4">
        <v>44.44</v>
      </c>
    </row>
    <row r="2421" spans="1:17" s="4" customFormat="1" ht="12" x14ac:dyDescent="0.3">
      <c r="A2421" s="4">
        <v>2420</v>
      </c>
      <c r="B2421" s="4" t="s">
        <v>7279</v>
      </c>
      <c r="C2421" s="5">
        <v>45327</v>
      </c>
      <c r="D2421" s="5">
        <v>45330</v>
      </c>
      <c r="E2421" s="9">
        <f t="shared" si="37"/>
        <v>2024</v>
      </c>
      <c r="F2421" s="4" t="s">
        <v>25</v>
      </c>
      <c r="G2421" s="4" t="s">
        <v>7280</v>
      </c>
      <c r="H2421" s="4" t="s">
        <v>7281</v>
      </c>
      <c r="I2421" s="4" t="s">
        <v>20</v>
      </c>
      <c r="J2421" s="4" t="s">
        <v>111</v>
      </c>
      <c r="K2421" s="4" t="s">
        <v>111</v>
      </c>
      <c r="L2421" s="4" t="s">
        <v>36</v>
      </c>
      <c r="M2421" s="4" t="s">
        <v>37</v>
      </c>
      <c r="N2421" s="4">
        <v>762.42</v>
      </c>
      <c r="O2421" s="4">
        <v>1</v>
      </c>
      <c r="P2421" s="4">
        <v>0.2</v>
      </c>
      <c r="Q2421" s="4">
        <v>60.2</v>
      </c>
    </row>
    <row r="2422" spans="1:17" s="4" customFormat="1" ht="12" x14ac:dyDescent="0.3">
      <c r="A2422" s="4">
        <v>2421</v>
      </c>
      <c r="B2422" s="4" t="s">
        <v>7282</v>
      </c>
      <c r="C2422" s="5">
        <v>45057</v>
      </c>
      <c r="D2422" s="5">
        <v>45059</v>
      </c>
      <c r="E2422" s="9">
        <f t="shared" si="37"/>
        <v>2023</v>
      </c>
      <c r="F2422" s="4" t="s">
        <v>39</v>
      </c>
      <c r="G2422" s="4" t="s">
        <v>7283</v>
      </c>
      <c r="H2422" s="4" t="s">
        <v>7284</v>
      </c>
      <c r="I2422" s="4" t="s">
        <v>28</v>
      </c>
      <c r="J2422" s="4" t="s">
        <v>79</v>
      </c>
      <c r="K2422" s="4" t="s">
        <v>80</v>
      </c>
      <c r="L2422" s="4" t="s">
        <v>22</v>
      </c>
      <c r="M2422" s="4" t="s">
        <v>75</v>
      </c>
      <c r="N2422" s="4">
        <v>1221.74</v>
      </c>
      <c r="O2422" s="4">
        <v>5</v>
      </c>
      <c r="P2422" s="4">
        <v>0</v>
      </c>
      <c r="Q2422" s="4">
        <v>182.23</v>
      </c>
    </row>
    <row r="2423" spans="1:17" s="4" customFormat="1" ht="12" x14ac:dyDescent="0.3">
      <c r="A2423" s="4">
        <v>2422</v>
      </c>
      <c r="B2423" s="4" t="s">
        <v>7285</v>
      </c>
      <c r="C2423" s="5">
        <v>44841</v>
      </c>
      <c r="D2423" s="5">
        <v>44848</v>
      </c>
      <c r="E2423" s="9">
        <f t="shared" si="37"/>
        <v>2022</v>
      </c>
      <c r="F2423" s="4" t="s">
        <v>59</v>
      </c>
      <c r="G2423" s="4" t="s">
        <v>7286</v>
      </c>
      <c r="H2423" s="4" t="s">
        <v>7287</v>
      </c>
      <c r="I2423" s="4" t="s">
        <v>20</v>
      </c>
      <c r="J2423" s="4" t="s">
        <v>34</v>
      </c>
      <c r="K2423" s="4" t="s">
        <v>35</v>
      </c>
      <c r="L2423" s="4" t="s">
        <v>22</v>
      </c>
      <c r="M2423" s="4" t="s">
        <v>23</v>
      </c>
      <c r="N2423" s="4">
        <v>80.62</v>
      </c>
      <c r="O2423" s="4">
        <v>9</v>
      </c>
      <c r="P2423" s="4">
        <v>0.2</v>
      </c>
      <c r="Q2423" s="4">
        <v>2.5299999999999998</v>
      </c>
    </row>
    <row r="2424" spans="1:17" s="4" customFormat="1" ht="12" x14ac:dyDescent="0.3">
      <c r="A2424" s="4">
        <v>2423</v>
      </c>
      <c r="B2424" s="4" t="s">
        <v>7288</v>
      </c>
      <c r="C2424" s="5">
        <v>45719</v>
      </c>
      <c r="D2424" s="5">
        <v>45726</v>
      </c>
      <c r="E2424" s="9">
        <f t="shared" si="37"/>
        <v>2025</v>
      </c>
      <c r="F2424" s="4" t="s">
        <v>39</v>
      </c>
      <c r="G2424" s="4" t="s">
        <v>7289</v>
      </c>
      <c r="H2424" s="4" t="s">
        <v>7290</v>
      </c>
      <c r="I2424" s="4" t="s">
        <v>28</v>
      </c>
      <c r="J2424" s="4" t="s">
        <v>79</v>
      </c>
      <c r="K2424" s="4" t="s">
        <v>80</v>
      </c>
      <c r="L2424" s="4" t="s">
        <v>22</v>
      </c>
      <c r="M2424" s="4" t="s">
        <v>75</v>
      </c>
      <c r="N2424" s="4">
        <v>867.44</v>
      </c>
      <c r="O2424" s="4">
        <v>5</v>
      </c>
      <c r="P2424" s="4">
        <v>0.15</v>
      </c>
      <c r="Q2424" s="4">
        <v>67.75</v>
      </c>
    </row>
    <row r="2425" spans="1:17" s="4" customFormat="1" ht="12" x14ac:dyDescent="0.3">
      <c r="A2425" s="4">
        <v>2424</v>
      </c>
      <c r="B2425" s="4" t="s">
        <v>7291</v>
      </c>
      <c r="C2425" s="5">
        <v>44577</v>
      </c>
      <c r="D2425" s="5">
        <v>44581</v>
      </c>
      <c r="E2425" s="9">
        <f t="shared" si="37"/>
        <v>2022</v>
      </c>
      <c r="F2425" s="4" t="s">
        <v>25</v>
      </c>
      <c r="G2425" s="4" t="s">
        <v>7292</v>
      </c>
      <c r="H2425" s="4" t="s">
        <v>7293</v>
      </c>
      <c r="I2425" s="4" t="s">
        <v>20</v>
      </c>
      <c r="J2425" s="4" t="s">
        <v>111</v>
      </c>
      <c r="K2425" s="4" t="s">
        <v>111</v>
      </c>
      <c r="L2425" s="4" t="s">
        <v>22</v>
      </c>
      <c r="M2425" s="4" t="s">
        <v>75</v>
      </c>
      <c r="N2425" s="4">
        <v>441.56</v>
      </c>
      <c r="O2425" s="4">
        <v>2</v>
      </c>
      <c r="P2425" s="4">
        <v>0.2</v>
      </c>
      <c r="Q2425" s="4">
        <v>2.79</v>
      </c>
    </row>
    <row r="2426" spans="1:17" s="4" customFormat="1" ht="12" x14ac:dyDescent="0.3">
      <c r="A2426" s="4">
        <v>2425</v>
      </c>
      <c r="B2426" s="4" t="s">
        <v>7294</v>
      </c>
      <c r="C2426" s="5">
        <v>44655</v>
      </c>
      <c r="D2426" s="5">
        <v>44661</v>
      </c>
      <c r="E2426" s="9">
        <f t="shared" si="37"/>
        <v>2022</v>
      </c>
      <c r="F2426" s="4" t="s">
        <v>17</v>
      </c>
      <c r="G2426" s="4" t="s">
        <v>7295</v>
      </c>
      <c r="H2426" s="4" t="s">
        <v>7296</v>
      </c>
      <c r="I2426" s="4" t="s">
        <v>20</v>
      </c>
      <c r="J2426" s="4" t="s">
        <v>111</v>
      </c>
      <c r="K2426" s="4" t="s">
        <v>111</v>
      </c>
      <c r="L2426" s="4" t="s">
        <v>29</v>
      </c>
      <c r="M2426" s="4" t="s">
        <v>90</v>
      </c>
      <c r="N2426" s="4">
        <v>848.49</v>
      </c>
      <c r="O2426" s="4">
        <v>10</v>
      </c>
      <c r="P2426" s="4">
        <v>0.15</v>
      </c>
      <c r="Q2426" s="4">
        <v>69.06</v>
      </c>
    </row>
    <row r="2427" spans="1:17" s="4" customFormat="1" ht="12" x14ac:dyDescent="0.3">
      <c r="A2427" s="4">
        <v>2426</v>
      </c>
      <c r="B2427" s="4" t="s">
        <v>7297</v>
      </c>
      <c r="C2427" s="5">
        <v>44878</v>
      </c>
      <c r="D2427" s="5">
        <v>44885</v>
      </c>
      <c r="E2427" s="9">
        <f t="shared" si="37"/>
        <v>2022</v>
      </c>
      <c r="F2427" s="4" t="s">
        <v>39</v>
      </c>
      <c r="G2427" s="4" t="s">
        <v>7298</v>
      </c>
      <c r="H2427" s="4" t="s">
        <v>7299</v>
      </c>
      <c r="I2427" s="4" t="s">
        <v>20</v>
      </c>
      <c r="J2427" s="4" t="s">
        <v>21</v>
      </c>
      <c r="K2427" s="4" t="s">
        <v>26647</v>
      </c>
      <c r="L2427" s="4" t="s">
        <v>29</v>
      </c>
      <c r="M2427" s="4" t="s">
        <v>30</v>
      </c>
      <c r="N2427" s="4">
        <v>171.46</v>
      </c>
      <c r="O2427" s="4">
        <v>6</v>
      </c>
      <c r="P2427" s="4">
        <v>0.1</v>
      </c>
      <c r="Q2427" s="4">
        <v>14.59</v>
      </c>
    </row>
    <row r="2428" spans="1:17" s="4" customFormat="1" ht="12" x14ac:dyDescent="0.3">
      <c r="A2428" s="4">
        <v>2427</v>
      </c>
      <c r="B2428" s="4" t="s">
        <v>7300</v>
      </c>
      <c r="C2428" s="5">
        <v>44727</v>
      </c>
      <c r="D2428" s="5">
        <v>44731</v>
      </c>
      <c r="E2428" s="9">
        <f t="shared" si="37"/>
        <v>2022</v>
      </c>
      <c r="F2428" s="4" t="s">
        <v>39</v>
      </c>
      <c r="G2428" s="4" t="s">
        <v>7301</v>
      </c>
      <c r="H2428" s="4" t="s">
        <v>7302</v>
      </c>
      <c r="I2428" s="4" t="s">
        <v>20</v>
      </c>
      <c r="J2428" s="4" t="s">
        <v>21</v>
      </c>
      <c r="K2428" s="4" t="s">
        <v>26647</v>
      </c>
      <c r="L2428" s="4" t="s">
        <v>36</v>
      </c>
      <c r="M2428" s="4" t="s">
        <v>118</v>
      </c>
      <c r="N2428" s="4">
        <v>518.14</v>
      </c>
      <c r="O2428" s="4">
        <v>9</v>
      </c>
      <c r="P2428" s="4">
        <v>0.15</v>
      </c>
      <c r="Q2428" s="4">
        <v>110.89</v>
      </c>
    </row>
    <row r="2429" spans="1:17" s="4" customFormat="1" ht="12" x14ac:dyDescent="0.3">
      <c r="A2429" s="4">
        <v>2428</v>
      </c>
      <c r="B2429" s="4" t="s">
        <v>7303</v>
      </c>
      <c r="C2429" s="5">
        <v>45476</v>
      </c>
      <c r="D2429" s="5">
        <v>45482</v>
      </c>
      <c r="E2429" s="9">
        <f t="shared" si="37"/>
        <v>2024</v>
      </c>
      <c r="F2429" s="4" t="s">
        <v>17</v>
      </c>
      <c r="G2429" s="4" t="s">
        <v>7304</v>
      </c>
      <c r="H2429" s="4" t="s">
        <v>7305</v>
      </c>
      <c r="I2429" s="4" t="s">
        <v>28</v>
      </c>
      <c r="J2429" s="4" t="s">
        <v>111</v>
      </c>
      <c r="K2429" s="4" t="s">
        <v>111</v>
      </c>
      <c r="L2429" s="4" t="s">
        <v>22</v>
      </c>
      <c r="M2429" s="4" t="s">
        <v>134</v>
      </c>
      <c r="N2429" s="4">
        <v>684.88</v>
      </c>
      <c r="O2429" s="4">
        <v>5</v>
      </c>
      <c r="P2429" s="4">
        <v>0.15</v>
      </c>
      <c r="Q2429" s="4">
        <v>95.3</v>
      </c>
    </row>
    <row r="2430" spans="1:17" s="4" customFormat="1" ht="12" x14ac:dyDescent="0.3">
      <c r="A2430" s="4">
        <v>2429</v>
      </c>
      <c r="B2430" s="4" t="s">
        <v>7306</v>
      </c>
      <c r="C2430" s="5">
        <v>45164</v>
      </c>
      <c r="D2430" s="5">
        <v>45166</v>
      </c>
      <c r="E2430" s="9">
        <f t="shared" si="37"/>
        <v>2023</v>
      </c>
      <c r="F2430" s="4" t="s">
        <v>59</v>
      </c>
      <c r="G2430" s="4" t="s">
        <v>7307</v>
      </c>
      <c r="H2430" s="4" t="s">
        <v>7308</v>
      </c>
      <c r="I2430" s="4" t="s">
        <v>20</v>
      </c>
      <c r="J2430" s="4" t="s">
        <v>79</v>
      </c>
      <c r="K2430" s="4" t="s">
        <v>80</v>
      </c>
      <c r="L2430" s="4" t="s">
        <v>22</v>
      </c>
      <c r="M2430" s="4" t="s">
        <v>134</v>
      </c>
      <c r="N2430" s="4">
        <v>436.73</v>
      </c>
      <c r="O2430" s="4">
        <v>2</v>
      </c>
      <c r="P2430" s="4">
        <v>0.1</v>
      </c>
      <c r="Q2430" s="4">
        <v>107.47</v>
      </c>
    </row>
    <row r="2431" spans="1:17" s="4" customFormat="1" ht="12" x14ac:dyDescent="0.3">
      <c r="A2431" s="4">
        <v>2430</v>
      </c>
      <c r="B2431" s="4" t="s">
        <v>7309</v>
      </c>
      <c r="C2431" s="5">
        <v>45373</v>
      </c>
      <c r="D2431" s="5">
        <v>45374</v>
      </c>
      <c r="E2431" s="9">
        <f t="shared" si="37"/>
        <v>2024</v>
      </c>
      <c r="F2431" s="4" t="s">
        <v>25</v>
      </c>
      <c r="G2431" s="4" t="s">
        <v>7310</v>
      </c>
      <c r="H2431" s="4" t="s">
        <v>7311</v>
      </c>
      <c r="I2431" s="4" t="s">
        <v>28</v>
      </c>
      <c r="J2431" s="4" t="s">
        <v>47</v>
      </c>
      <c r="K2431" s="4" t="s">
        <v>47</v>
      </c>
      <c r="L2431" s="4" t="s">
        <v>22</v>
      </c>
      <c r="M2431" s="4" t="s">
        <v>54</v>
      </c>
      <c r="N2431" s="4">
        <v>863.17</v>
      </c>
      <c r="O2431" s="4">
        <v>9</v>
      </c>
      <c r="P2431" s="4">
        <v>0.2</v>
      </c>
      <c r="Q2431" s="4">
        <v>126.54</v>
      </c>
    </row>
    <row r="2432" spans="1:17" s="4" customFormat="1" ht="12" x14ac:dyDescent="0.3">
      <c r="A2432" s="4">
        <v>2431</v>
      </c>
      <c r="B2432" s="4" t="s">
        <v>7312</v>
      </c>
      <c r="C2432" s="5">
        <v>45504</v>
      </c>
      <c r="D2432" s="5">
        <v>45508</v>
      </c>
      <c r="E2432" s="9">
        <f t="shared" si="37"/>
        <v>2024</v>
      </c>
      <c r="F2432" s="4" t="s">
        <v>59</v>
      </c>
      <c r="G2432" s="4" t="s">
        <v>7313</v>
      </c>
      <c r="H2432" s="4" t="s">
        <v>7314</v>
      </c>
      <c r="I2432" s="4" t="s">
        <v>67</v>
      </c>
      <c r="J2432" s="4" t="s">
        <v>34</v>
      </c>
      <c r="K2432" s="4" t="s">
        <v>35</v>
      </c>
      <c r="L2432" s="4" t="s">
        <v>36</v>
      </c>
      <c r="M2432" s="4" t="s">
        <v>118</v>
      </c>
      <c r="N2432" s="4">
        <v>464.89</v>
      </c>
      <c r="O2432" s="4">
        <v>5</v>
      </c>
      <c r="P2432" s="4">
        <v>0</v>
      </c>
      <c r="Q2432" s="4">
        <v>116.16</v>
      </c>
    </row>
    <row r="2433" spans="1:17" s="4" customFormat="1" ht="12" x14ac:dyDescent="0.3">
      <c r="A2433" s="4">
        <v>2432</v>
      </c>
      <c r="B2433" s="4" t="s">
        <v>7315</v>
      </c>
      <c r="C2433" s="5">
        <v>45510</v>
      </c>
      <c r="D2433" s="5">
        <v>45513</v>
      </c>
      <c r="E2433" s="9">
        <f t="shared" si="37"/>
        <v>2024</v>
      </c>
      <c r="F2433" s="4" t="s">
        <v>25</v>
      </c>
      <c r="G2433" s="4" t="s">
        <v>7316</v>
      </c>
      <c r="H2433" s="4" t="s">
        <v>7317</v>
      </c>
      <c r="I2433" s="4" t="s">
        <v>20</v>
      </c>
      <c r="J2433" s="4" t="s">
        <v>145</v>
      </c>
      <c r="K2433" s="4" t="s">
        <v>80</v>
      </c>
      <c r="L2433" s="4" t="s">
        <v>36</v>
      </c>
      <c r="M2433" s="4" t="s">
        <v>71</v>
      </c>
      <c r="N2433" s="4">
        <v>945.71</v>
      </c>
      <c r="O2433" s="4">
        <v>9</v>
      </c>
      <c r="P2433" s="4">
        <v>0.2</v>
      </c>
      <c r="Q2433" s="4">
        <v>70.13</v>
      </c>
    </row>
    <row r="2434" spans="1:17" s="4" customFormat="1" ht="12" x14ac:dyDescent="0.3">
      <c r="A2434" s="4">
        <v>2433</v>
      </c>
      <c r="B2434" s="4" t="s">
        <v>7318</v>
      </c>
      <c r="C2434" s="5">
        <v>44391</v>
      </c>
      <c r="D2434" s="5">
        <v>44397</v>
      </c>
      <c r="E2434" s="9">
        <f t="shared" ref="E2434:E2497" si="38">YEAR(D2434)</f>
        <v>2021</v>
      </c>
      <c r="F2434" s="4" t="s">
        <v>25</v>
      </c>
      <c r="G2434" s="4" t="s">
        <v>7319</v>
      </c>
      <c r="H2434" s="4" t="s">
        <v>472</v>
      </c>
      <c r="I2434" s="4" t="s">
        <v>67</v>
      </c>
      <c r="J2434" s="4" t="s">
        <v>106</v>
      </c>
      <c r="K2434" s="4" t="s">
        <v>106</v>
      </c>
      <c r="L2434" s="4" t="s">
        <v>22</v>
      </c>
      <c r="M2434" s="4" t="s">
        <v>23</v>
      </c>
      <c r="N2434" s="4">
        <v>640.79</v>
      </c>
      <c r="O2434" s="4">
        <v>7</v>
      </c>
      <c r="P2434" s="4">
        <v>0.15</v>
      </c>
      <c r="Q2434" s="4">
        <v>138.5</v>
      </c>
    </row>
    <row r="2435" spans="1:17" s="4" customFormat="1" ht="12" x14ac:dyDescent="0.3">
      <c r="A2435" s="4">
        <v>2434</v>
      </c>
      <c r="B2435" s="4" t="s">
        <v>7320</v>
      </c>
      <c r="C2435" s="5">
        <v>44977</v>
      </c>
      <c r="D2435" s="5">
        <v>44981</v>
      </c>
      <c r="E2435" s="9">
        <f t="shared" si="38"/>
        <v>2023</v>
      </c>
      <c r="F2435" s="4" t="s">
        <v>17</v>
      </c>
      <c r="G2435" s="4" t="s">
        <v>7321</v>
      </c>
      <c r="H2435" s="4" t="s">
        <v>7322</v>
      </c>
      <c r="I2435" s="4" t="s">
        <v>28</v>
      </c>
      <c r="J2435" s="4" t="s">
        <v>111</v>
      </c>
      <c r="K2435" s="4" t="s">
        <v>111</v>
      </c>
      <c r="L2435" s="4" t="s">
        <v>22</v>
      </c>
      <c r="M2435" s="4" t="s">
        <v>23</v>
      </c>
      <c r="N2435" s="4">
        <v>1302.1099999999999</v>
      </c>
      <c r="O2435" s="4">
        <v>4</v>
      </c>
      <c r="P2435" s="4">
        <v>0.15</v>
      </c>
      <c r="Q2435" s="4">
        <v>212.2</v>
      </c>
    </row>
    <row r="2436" spans="1:17" s="4" customFormat="1" ht="12" x14ac:dyDescent="0.3">
      <c r="A2436" s="4">
        <v>2435</v>
      </c>
      <c r="B2436" s="4" t="s">
        <v>7323</v>
      </c>
      <c r="C2436" s="5">
        <v>45389</v>
      </c>
      <c r="D2436" s="5">
        <v>45392</v>
      </c>
      <c r="E2436" s="9">
        <f t="shared" si="38"/>
        <v>2024</v>
      </c>
      <c r="F2436" s="4" t="s">
        <v>25</v>
      </c>
      <c r="G2436" s="4" t="s">
        <v>7324</v>
      </c>
      <c r="H2436" s="4" t="s">
        <v>7325</v>
      </c>
      <c r="I2436" s="4" t="s">
        <v>67</v>
      </c>
      <c r="J2436" s="4" t="s">
        <v>111</v>
      </c>
      <c r="K2436" s="4" t="s">
        <v>111</v>
      </c>
      <c r="L2436" s="4" t="s">
        <v>29</v>
      </c>
      <c r="M2436" s="4" t="s">
        <v>90</v>
      </c>
      <c r="N2436" s="4">
        <v>521.54999999999995</v>
      </c>
      <c r="O2436" s="4">
        <v>3</v>
      </c>
      <c r="P2436" s="4">
        <v>0.2</v>
      </c>
      <c r="Q2436" s="4">
        <v>36.549999999999997</v>
      </c>
    </row>
    <row r="2437" spans="1:17" s="4" customFormat="1" ht="12" x14ac:dyDescent="0.3">
      <c r="A2437" s="4">
        <v>2436</v>
      </c>
      <c r="B2437" s="4" t="s">
        <v>7326</v>
      </c>
      <c r="C2437" s="5">
        <v>44753</v>
      </c>
      <c r="D2437" s="5">
        <v>44757</v>
      </c>
      <c r="E2437" s="9">
        <f t="shared" si="38"/>
        <v>2022</v>
      </c>
      <c r="F2437" s="4" t="s">
        <v>25</v>
      </c>
      <c r="G2437" s="4" t="s">
        <v>7327</v>
      </c>
      <c r="H2437" s="4" t="s">
        <v>7328</v>
      </c>
      <c r="I2437" s="4" t="s">
        <v>20</v>
      </c>
      <c r="J2437" s="4" t="s">
        <v>34</v>
      </c>
      <c r="K2437" s="4" t="s">
        <v>35</v>
      </c>
      <c r="L2437" s="4" t="s">
        <v>29</v>
      </c>
      <c r="M2437" s="4" t="s">
        <v>48</v>
      </c>
      <c r="N2437" s="4">
        <v>837.36</v>
      </c>
      <c r="O2437" s="4">
        <v>3</v>
      </c>
      <c r="P2437" s="4">
        <v>0.2</v>
      </c>
      <c r="Q2437" s="4">
        <v>26.18</v>
      </c>
    </row>
    <row r="2438" spans="1:17" s="4" customFormat="1" ht="12" x14ac:dyDescent="0.3">
      <c r="A2438" s="4">
        <v>2437</v>
      </c>
      <c r="B2438" s="4" t="s">
        <v>7329</v>
      </c>
      <c r="C2438" s="5">
        <v>45365</v>
      </c>
      <c r="D2438" s="5">
        <v>45370</v>
      </c>
      <c r="E2438" s="9">
        <f t="shared" si="38"/>
        <v>2024</v>
      </c>
      <c r="F2438" s="4" t="s">
        <v>39</v>
      </c>
      <c r="G2438" s="4" t="s">
        <v>7330</v>
      </c>
      <c r="H2438" s="4" t="s">
        <v>7331</v>
      </c>
      <c r="I2438" s="4" t="s">
        <v>67</v>
      </c>
      <c r="J2438" s="4" t="s">
        <v>47</v>
      </c>
      <c r="K2438" s="4" t="s">
        <v>47</v>
      </c>
      <c r="L2438" s="4" t="s">
        <v>29</v>
      </c>
      <c r="M2438" s="4" t="s">
        <v>107</v>
      </c>
      <c r="N2438" s="4">
        <v>1185.5899999999999</v>
      </c>
      <c r="O2438" s="4">
        <v>10</v>
      </c>
      <c r="P2438" s="4">
        <v>0.1</v>
      </c>
      <c r="Q2438" s="4">
        <v>148.63</v>
      </c>
    </row>
    <row r="2439" spans="1:17" s="4" customFormat="1" ht="12" x14ac:dyDescent="0.3">
      <c r="A2439" s="4">
        <v>2438</v>
      </c>
      <c r="B2439" s="4" t="s">
        <v>7332</v>
      </c>
      <c r="C2439" s="5">
        <v>45612</v>
      </c>
      <c r="D2439" s="5">
        <v>45619</v>
      </c>
      <c r="E2439" s="9">
        <f t="shared" si="38"/>
        <v>2024</v>
      </c>
      <c r="F2439" s="4" t="s">
        <v>39</v>
      </c>
      <c r="G2439" s="4" t="s">
        <v>7333</v>
      </c>
      <c r="H2439" s="4" t="s">
        <v>7334</v>
      </c>
      <c r="I2439" s="4" t="s">
        <v>28</v>
      </c>
      <c r="J2439" s="4" t="s">
        <v>42</v>
      </c>
      <c r="K2439" s="4" t="s">
        <v>43</v>
      </c>
      <c r="L2439" s="4" t="s">
        <v>29</v>
      </c>
      <c r="M2439" s="4" t="s">
        <v>107</v>
      </c>
      <c r="N2439" s="4">
        <v>498.73</v>
      </c>
      <c r="O2439" s="4">
        <v>8</v>
      </c>
      <c r="P2439" s="4">
        <v>0</v>
      </c>
      <c r="Q2439" s="4">
        <v>41.91</v>
      </c>
    </row>
    <row r="2440" spans="1:17" s="4" customFormat="1" ht="12" x14ac:dyDescent="0.3">
      <c r="A2440" s="4">
        <v>2439</v>
      </c>
      <c r="B2440" s="4" t="s">
        <v>7335</v>
      </c>
      <c r="C2440" s="5">
        <v>45404</v>
      </c>
      <c r="D2440" s="5">
        <v>45408</v>
      </c>
      <c r="E2440" s="9">
        <f t="shared" si="38"/>
        <v>2024</v>
      </c>
      <c r="F2440" s="4" t="s">
        <v>17</v>
      </c>
      <c r="G2440" s="4" t="s">
        <v>7336</v>
      </c>
      <c r="H2440" s="4" t="s">
        <v>7337</v>
      </c>
      <c r="I2440" s="4" t="s">
        <v>20</v>
      </c>
      <c r="J2440" s="4" t="s">
        <v>34</v>
      </c>
      <c r="K2440" s="4" t="s">
        <v>35</v>
      </c>
      <c r="L2440" s="4" t="s">
        <v>22</v>
      </c>
      <c r="M2440" s="4" t="s">
        <v>23</v>
      </c>
      <c r="N2440" s="4">
        <v>73.25</v>
      </c>
      <c r="O2440" s="4">
        <v>7</v>
      </c>
      <c r="P2440" s="4">
        <v>0</v>
      </c>
      <c r="Q2440" s="4">
        <v>2.5</v>
      </c>
    </row>
    <row r="2441" spans="1:17" s="4" customFormat="1" ht="12" x14ac:dyDescent="0.3">
      <c r="A2441" s="4">
        <v>2440</v>
      </c>
      <c r="B2441" s="4" t="s">
        <v>7338</v>
      </c>
      <c r="C2441" s="5">
        <v>44823</v>
      </c>
      <c r="D2441" s="5">
        <v>44827</v>
      </c>
      <c r="E2441" s="9">
        <f t="shared" si="38"/>
        <v>2022</v>
      </c>
      <c r="F2441" s="4" t="s">
        <v>25</v>
      </c>
      <c r="G2441" s="4" t="s">
        <v>7339</v>
      </c>
      <c r="H2441" s="4" t="s">
        <v>7340</v>
      </c>
      <c r="I2441" s="4" t="s">
        <v>20</v>
      </c>
      <c r="J2441" s="4" t="s">
        <v>21</v>
      </c>
      <c r="K2441" s="4" t="s">
        <v>26647</v>
      </c>
      <c r="L2441" s="4" t="s">
        <v>36</v>
      </c>
      <c r="M2441" s="4" t="s">
        <v>138</v>
      </c>
      <c r="N2441" s="4">
        <v>1448.1</v>
      </c>
      <c r="O2441" s="4">
        <v>1</v>
      </c>
      <c r="P2441" s="4">
        <v>0.15</v>
      </c>
      <c r="Q2441" s="4">
        <v>248.22</v>
      </c>
    </row>
    <row r="2442" spans="1:17" s="4" customFormat="1" ht="12" x14ac:dyDescent="0.3">
      <c r="A2442" s="4">
        <v>2441</v>
      </c>
      <c r="B2442" s="4" t="s">
        <v>7341</v>
      </c>
      <c r="C2442" s="5">
        <v>45524</v>
      </c>
      <c r="D2442" s="5">
        <v>45525</v>
      </c>
      <c r="E2442" s="9">
        <f t="shared" si="38"/>
        <v>2024</v>
      </c>
      <c r="F2442" s="4" t="s">
        <v>39</v>
      </c>
      <c r="G2442" s="4" t="s">
        <v>7342</v>
      </c>
      <c r="H2442" s="4" t="s">
        <v>7343</v>
      </c>
      <c r="I2442" s="4" t="s">
        <v>20</v>
      </c>
      <c r="J2442" s="4" t="s">
        <v>21</v>
      </c>
      <c r="K2442" s="4" t="s">
        <v>26647</v>
      </c>
      <c r="L2442" s="4" t="s">
        <v>29</v>
      </c>
      <c r="M2442" s="4" t="s">
        <v>107</v>
      </c>
      <c r="N2442" s="4">
        <v>788.46</v>
      </c>
      <c r="O2442" s="4">
        <v>7</v>
      </c>
      <c r="P2442" s="4">
        <v>0.1</v>
      </c>
      <c r="Q2442" s="4">
        <v>202.19</v>
      </c>
    </row>
    <row r="2443" spans="1:17" s="4" customFormat="1" ht="12" x14ac:dyDescent="0.3">
      <c r="A2443" s="4">
        <v>2442</v>
      </c>
      <c r="B2443" s="4" t="s">
        <v>7344</v>
      </c>
      <c r="C2443" s="5">
        <v>44938</v>
      </c>
      <c r="D2443" s="5">
        <v>44943</v>
      </c>
      <c r="E2443" s="9">
        <f t="shared" si="38"/>
        <v>2023</v>
      </c>
      <c r="F2443" s="4" t="s">
        <v>25</v>
      </c>
      <c r="G2443" s="4" t="s">
        <v>7345</v>
      </c>
      <c r="H2443" s="4" t="s">
        <v>7346</v>
      </c>
      <c r="I2443" s="4" t="s">
        <v>20</v>
      </c>
      <c r="J2443" s="4" t="s">
        <v>34</v>
      </c>
      <c r="K2443" s="4" t="s">
        <v>35</v>
      </c>
      <c r="L2443" s="4" t="s">
        <v>22</v>
      </c>
      <c r="M2443" s="4" t="s">
        <v>134</v>
      </c>
      <c r="N2443" s="4">
        <v>797.79</v>
      </c>
      <c r="O2443" s="4">
        <v>9</v>
      </c>
      <c r="P2443" s="4">
        <v>0.2</v>
      </c>
      <c r="Q2443" s="4">
        <v>115.97</v>
      </c>
    </row>
    <row r="2444" spans="1:17" s="4" customFormat="1" ht="12" x14ac:dyDescent="0.3">
      <c r="A2444" s="4">
        <v>2443</v>
      </c>
      <c r="B2444" s="4" t="s">
        <v>7347</v>
      </c>
      <c r="C2444" s="5">
        <v>44615</v>
      </c>
      <c r="D2444" s="5">
        <v>44620</v>
      </c>
      <c r="E2444" s="9">
        <f t="shared" si="38"/>
        <v>2022</v>
      </c>
      <c r="F2444" s="4" t="s">
        <v>25</v>
      </c>
      <c r="G2444" s="4" t="s">
        <v>7348</v>
      </c>
      <c r="H2444" s="4" t="s">
        <v>7349</v>
      </c>
      <c r="I2444" s="4" t="s">
        <v>20</v>
      </c>
      <c r="J2444" s="4" t="s">
        <v>111</v>
      </c>
      <c r="K2444" s="4" t="s">
        <v>111</v>
      </c>
      <c r="L2444" s="4" t="s">
        <v>29</v>
      </c>
      <c r="M2444" s="4" t="s">
        <v>30</v>
      </c>
      <c r="N2444" s="4">
        <v>775.3</v>
      </c>
      <c r="O2444" s="4">
        <v>3</v>
      </c>
      <c r="P2444" s="4">
        <v>0.15</v>
      </c>
      <c r="Q2444" s="4">
        <v>113.87</v>
      </c>
    </row>
    <row r="2445" spans="1:17" s="4" customFormat="1" ht="12" x14ac:dyDescent="0.3">
      <c r="A2445" s="4">
        <v>2444</v>
      </c>
      <c r="B2445" s="4" t="s">
        <v>7350</v>
      </c>
      <c r="C2445" s="5">
        <v>45732</v>
      </c>
      <c r="D2445" s="5">
        <v>45736</v>
      </c>
      <c r="E2445" s="9">
        <f t="shared" si="38"/>
        <v>2025</v>
      </c>
      <c r="F2445" s="4" t="s">
        <v>39</v>
      </c>
      <c r="G2445" s="4" t="s">
        <v>7351</v>
      </c>
      <c r="H2445" s="4" t="s">
        <v>7352</v>
      </c>
      <c r="I2445" s="4" t="s">
        <v>67</v>
      </c>
      <c r="J2445" s="4" t="s">
        <v>34</v>
      </c>
      <c r="K2445" s="4" t="s">
        <v>35</v>
      </c>
      <c r="L2445" s="4" t="s">
        <v>36</v>
      </c>
      <c r="M2445" s="4" t="s">
        <v>138</v>
      </c>
      <c r="N2445" s="4">
        <v>546.66</v>
      </c>
      <c r="O2445" s="4">
        <v>5</v>
      </c>
      <c r="P2445" s="4">
        <v>0.15</v>
      </c>
      <c r="Q2445" s="4">
        <v>107.08</v>
      </c>
    </row>
    <row r="2446" spans="1:17" s="4" customFormat="1" ht="12" x14ac:dyDescent="0.3">
      <c r="A2446" s="4">
        <v>2445</v>
      </c>
      <c r="B2446" s="4" t="s">
        <v>7353</v>
      </c>
      <c r="C2446" s="5">
        <v>45607</v>
      </c>
      <c r="D2446" s="5">
        <v>45608</v>
      </c>
      <c r="E2446" s="9">
        <f t="shared" si="38"/>
        <v>2024</v>
      </c>
      <c r="F2446" s="4" t="s">
        <v>59</v>
      </c>
      <c r="G2446" s="4" t="s">
        <v>7354</v>
      </c>
      <c r="H2446" s="4" t="s">
        <v>7355</v>
      </c>
      <c r="I2446" s="4" t="s">
        <v>67</v>
      </c>
      <c r="J2446" s="4" t="s">
        <v>21</v>
      </c>
      <c r="K2446" s="4" t="s">
        <v>26647</v>
      </c>
      <c r="L2446" s="4" t="s">
        <v>36</v>
      </c>
      <c r="M2446" s="4" t="s">
        <v>138</v>
      </c>
      <c r="N2446" s="4">
        <v>554.49</v>
      </c>
      <c r="O2446" s="4">
        <v>2</v>
      </c>
      <c r="P2446" s="4">
        <v>0.1</v>
      </c>
      <c r="Q2446" s="4">
        <v>85.38</v>
      </c>
    </row>
    <row r="2447" spans="1:17" s="4" customFormat="1" ht="12" x14ac:dyDescent="0.3">
      <c r="A2447" s="4">
        <v>2446</v>
      </c>
      <c r="B2447" s="4" t="s">
        <v>7356</v>
      </c>
      <c r="C2447" s="5">
        <v>44823</v>
      </c>
      <c r="D2447" s="5">
        <v>44825</v>
      </c>
      <c r="E2447" s="9">
        <f t="shared" si="38"/>
        <v>2022</v>
      </c>
      <c r="F2447" s="4" t="s">
        <v>39</v>
      </c>
      <c r="G2447" s="4" t="s">
        <v>7357</v>
      </c>
      <c r="H2447" s="4" t="s">
        <v>7358</v>
      </c>
      <c r="I2447" s="4" t="s">
        <v>28</v>
      </c>
      <c r="J2447" s="4" t="s">
        <v>106</v>
      </c>
      <c r="K2447" s="4" t="s">
        <v>106</v>
      </c>
      <c r="L2447" s="4" t="s">
        <v>22</v>
      </c>
      <c r="M2447" s="4" t="s">
        <v>75</v>
      </c>
      <c r="N2447" s="4">
        <v>736.7</v>
      </c>
      <c r="O2447" s="4">
        <v>2</v>
      </c>
      <c r="P2447" s="4">
        <v>0.2</v>
      </c>
      <c r="Q2447" s="4">
        <v>66.86</v>
      </c>
    </row>
    <row r="2448" spans="1:17" s="4" customFormat="1" ht="12" x14ac:dyDescent="0.3">
      <c r="A2448" s="4">
        <v>2447</v>
      </c>
      <c r="B2448" s="4" t="s">
        <v>7359</v>
      </c>
      <c r="C2448" s="5">
        <v>44683</v>
      </c>
      <c r="D2448" s="5">
        <v>44685</v>
      </c>
      <c r="E2448" s="9">
        <f t="shared" si="38"/>
        <v>2022</v>
      </c>
      <c r="F2448" s="4" t="s">
        <v>17</v>
      </c>
      <c r="G2448" s="4" t="s">
        <v>7360</v>
      </c>
      <c r="H2448" s="4" t="s">
        <v>7361</v>
      </c>
      <c r="I2448" s="4" t="s">
        <v>20</v>
      </c>
      <c r="J2448" s="4" t="s">
        <v>47</v>
      </c>
      <c r="K2448" s="4" t="s">
        <v>47</v>
      </c>
      <c r="L2448" s="4" t="s">
        <v>36</v>
      </c>
      <c r="M2448" s="4" t="s">
        <v>118</v>
      </c>
      <c r="N2448" s="4">
        <v>1332.63</v>
      </c>
      <c r="O2448" s="4">
        <v>9</v>
      </c>
      <c r="P2448" s="4">
        <v>0.1</v>
      </c>
      <c r="Q2448" s="4">
        <v>253.79</v>
      </c>
    </row>
    <row r="2449" spans="1:17" s="4" customFormat="1" ht="12" x14ac:dyDescent="0.3">
      <c r="A2449" s="4">
        <v>2448</v>
      </c>
      <c r="B2449" s="4" t="s">
        <v>7362</v>
      </c>
      <c r="C2449" s="5">
        <v>45350</v>
      </c>
      <c r="D2449" s="5">
        <v>45352</v>
      </c>
      <c r="E2449" s="9">
        <f t="shared" si="38"/>
        <v>2024</v>
      </c>
      <c r="F2449" s="4" t="s">
        <v>59</v>
      </c>
      <c r="G2449" s="4" t="s">
        <v>7363</v>
      </c>
      <c r="H2449" s="4" t="s">
        <v>7364</v>
      </c>
      <c r="I2449" s="4" t="s">
        <v>28</v>
      </c>
      <c r="J2449" s="4" t="s">
        <v>79</v>
      </c>
      <c r="K2449" s="4" t="s">
        <v>80</v>
      </c>
      <c r="L2449" s="4" t="s">
        <v>29</v>
      </c>
      <c r="M2449" s="4" t="s">
        <v>90</v>
      </c>
      <c r="N2449" s="4">
        <v>1445.35</v>
      </c>
      <c r="O2449" s="4">
        <v>4</v>
      </c>
      <c r="P2449" s="4">
        <v>0.2</v>
      </c>
      <c r="Q2449" s="4">
        <v>41.77</v>
      </c>
    </row>
    <row r="2450" spans="1:17" s="4" customFormat="1" ht="12" x14ac:dyDescent="0.3">
      <c r="A2450" s="4">
        <v>2449</v>
      </c>
      <c r="B2450" s="4" t="s">
        <v>7365</v>
      </c>
      <c r="C2450" s="5">
        <v>45529</v>
      </c>
      <c r="D2450" s="5">
        <v>45536</v>
      </c>
      <c r="E2450" s="9">
        <f t="shared" si="38"/>
        <v>2024</v>
      </c>
      <c r="F2450" s="4" t="s">
        <v>59</v>
      </c>
      <c r="G2450" s="4" t="s">
        <v>7366</v>
      </c>
      <c r="H2450" s="4" t="s">
        <v>7367</v>
      </c>
      <c r="I2450" s="4" t="s">
        <v>67</v>
      </c>
      <c r="J2450" s="4" t="s">
        <v>111</v>
      </c>
      <c r="K2450" s="4" t="s">
        <v>111</v>
      </c>
      <c r="L2450" s="4" t="s">
        <v>29</v>
      </c>
      <c r="M2450" s="4" t="s">
        <v>30</v>
      </c>
      <c r="N2450" s="4">
        <v>579.75</v>
      </c>
      <c r="O2450" s="4">
        <v>3</v>
      </c>
      <c r="P2450" s="4">
        <v>0.15</v>
      </c>
      <c r="Q2450" s="4">
        <v>24.57</v>
      </c>
    </row>
    <row r="2451" spans="1:17" s="4" customFormat="1" ht="12" x14ac:dyDescent="0.3">
      <c r="A2451" s="4">
        <v>2450</v>
      </c>
      <c r="B2451" s="4" t="s">
        <v>7368</v>
      </c>
      <c r="C2451" s="5">
        <v>45074</v>
      </c>
      <c r="D2451" s="5">
        <v>45076</v>
      </c>
      <c r="E2451" s="9">
        <f t="shared" si="38"/>
        <v>2023</v>
      </c>
      <c r="F2451" s="4" t="s">
        <v>59</v>
      </c>
      <c r="G2451" s="4" t="s">
        <v>7369</v>
      </c>
      <c r="H2451" s="4" t="s">
        <v>7370</v>
      </c>
      <c r="I2451" s="4" t="s">
        <v>67</v>
      </c>
      <c r="J2451" s="4" t="s">
        <v>111</v>
      </c>
      <c r="K2451" s="4" t="s">
        <v>111</v>
      </c>
      <c r="L2451" s="4" t="s">
        <v>29</v>
      </c>
      <c r="M2451" s="4" t="s">
        <v>90</v>
      </c>
      <c r="N2451" s="4">
        <v>320.23</v>
      </c>
      <c r="O2451" s="4">
        <v>10</v>
      </c>
      <c r="P2451" s="4">
        <v>0.1</v>
      </c>
      <c r="Q2451" s="4">
        <v>65.78</v>
      </c>
    </row>
    <row r="2452" spans="1:17" s="4" customFormat="1" ht="12" x14ac:dyDescent="0.3">
      <c r="A2452" s="4">
        <v>2451</v>
      </c>
      <c r="B2452" s="4" t="s">
        <v>7371</v>
      </c>
      <c r="C2452" s="5">
        <v>45601</v>
      </c>
      <c r="D2452" s="5">
        <v>45608</v>
      </c>
      <c r="E2452" s="9">
        <f t="shared" si="38"/>
        <v>2024</v>
      </c>
      <c r="F2452" s="4" t="s">
        <v>39</v>
      </c>
      <c r="G2452" s="4" t="s">
        <v>7372</v>
      </c>
      <c r="H2452" s="4" t="s">
        <v>7373</v>
      </c>
      <c r="I2452" s="4" t="s">
        <v>28</v>
      </c>
      <c r="J2452" s="4" t="s">
        <v>145</v>
      </c>
      <c r="K2452" s="4" t="s">
        <v>80</v>
      </c>
      <c r="L2452" s="4" t="s">
        <v>29</v>
      </c>
      <c r="M2452" s="4" t="s">
        <v>30</v>
      </c>
      <c r="N2452" s="4">
        <v>578.84</v>
      </c>
      <c r="O2452" s="4">
        <v>1</v>
      </c>
      <c r="P2452" s="4">
        <v>0</v>
      </c>
      <c r="Q2452" s="4">
        <v>28.63</v>
      </c>
    </row>
    <row r="2453" spans="1:17" s="4" customFormat="1" ht="12" x14ac:dyDescent="0.3">
      <c r="A2453" s="4">
        <v>2452</v>
      </c>
      <c r="B2453" s="4" t="s">
        <v>7374</v>
      </c>
      <c r="C2453" s="5">
        <v>45652</v>
      </c>
      <c r="D2453" s="5">
        <v>45658</v>
      </c>
      <c r="E2453" s="9">
        <f t="shared" si="38"/>
        <v>2025</v>
      </c>
      <c r="F2453" s="4" t="s">
        <v>25</v>
      </c>
      <c r="G2453" s="4" t="s">
        <v>7375</v>
      </c>
      <c r="H2453" s="4" t="s">
        <v>7376</v>
      </c>
      <c r="I2453" s="4" t="s">
        <v>67</v>
      </c>
      <c r="J2453" s="4" t="s">
        <v>52</v>
      </c>
      <c r="K2453" s="4" t="s">
        <v>53</v>
      </c>
      <c r="L2453" s="4" t="s">
        <v>29</v>
      </c>
      <c r="M2453" s="4" t="s">
        <v>48</v>
      </c>
      <c r="N2453" s="4">
        <v>1195.97</v>
      </c>
      <c r="O2453" s="4">
        <v>3</v>
      </c>
      <c r="P2453" s="4">
        <v>0.1</v>
      </c>
      <c r="Q2453" s="4">
        <v>169.21</v>
      </c>
    </row>
    <row r="2454" spans="1:17" s="4" customFormat="1" ht="12" x14ac:dyDescent="0.3">
      <c r="A2454" s="4">
        <v>2453</v>
      </c>
      <c r="B2454" s="4" t="s">
        <v>7377</v>
      </c>
      <c r="C2454" s="5">
        <v>44654</v>
      </c>
      <c r="D2454" s="5">
        <v>44661</v>
      </c>
      <c r="E2454" s="9">
        <f t="shared" si="38"/>
        <v>2022</v>
      </c>
      <c r="F2454" s="4" t="s">
        <v>39</v>
      </c>
      <c r="G2454" s="4" t="s">
        <v>7378</v>
      </c>
      <c r="H2454" s="4" t="s">
        <v>7379</v>
      </c>
      <c r="I2454" s="4" t="s">
        <v>67</v>
      </c>
      <c r="J2454" s="4" t="s">
        <v>21</v>
      </c>
      <c r="K2454" s="4" t="s">
        <v>26647</v>
      </c>
      <c r="L2454" s="4" t="s">
        <v>22</v>
      </c>
      <c r="M2454" s="4" t="s">
        <v>75</v>
      </c>
      <c r="N2454" s="4">
        <v>473.47</v>
      </c>
      <c r="O2454" s="4">
        <v>4</v>
      </c>
      <c r="P2454" s="4">
        <v>0.1</v>
      </c>
      <c r="Q2454" s="4">
        <v>33.119999999999997</v>
      </c>
    </row>
    <row r="2455" spans="1:17" s="4" customFormat="1" ht="12" x14ac:dyDescent="0.3">
      <c r="A2455" s="4">
        <v>2454</v>
      </c>
      <c r="B2455" s="4" t="s">
        <v>7380</v>
      </c>
      <c r="C2455" s="5">
        <v>45618</v>
      </c>
      <c r="D2455" s="5">
        <v>45625</v>
      </c>
      <c r="E2455" s="9">
        <f t="shared" si="38"/>
        <v>2024</v>
      </c>
      <c r="F2455" s="4" t="s">
        <v>39</v>
      </c>
      <c r="G2455" s="4" t="s">
        <v>7381</v>
      </c>
      <c r="H2455" s="4" t="s">
        <v>7382</v>
      </c>
      <c r="I2455" s="4" t="s">
        <v>28</v>
      </c>
      <c r="J2455" s="4" t="s">
        <v>145</v>
      </c>
      <c r="K2455" s="4" t="s">
        <v>80</v>
      </c>
      <c r="L2455" s="4" t="s">
        <v>22</v>
      </c>
      <c r="M2455" s="4" t="s">
        <v>134</v>
      </c>
      <c r="N2455" s="4">
        <v>1031.5</v>
      </c>
      <c r="O2455" s="4">
        <v>4</v>
      </c>
      <c r="P2455" s="4">
        <v>0.1</v>
      </c>
      <c r="Q2455" s="4">
        <v>13.74</v>
      </c>
    </row>
    <row r="2456" spans="1:17" s="4" customFormat="1" ht="12" x14ac:dyDescent="0.3">
      <c r="A2456" s="4">
        <v>2455</v>
      </c>
      <c r="B2456" s="4" t="s">
        <v>7383</v>
      </c>
      <c r="C2456" s="5">
        <v>45037</v>
      </c>
      <c r="D2456" s="5">
        <v>45043</v>
      </c>
      <c r="E2456" s="9">
        <f t="shared" si="38"/>
        <v>2023</v>
      </c>
      <c r="F2456" s="4" t="s">
        <v>39</v>
      </c>
      <c r="G2456" s="4" t="s">
        <v>7384</v>
      </c>
      <c r="H2456" s="4" t="s">
        <v>7385</v>
      </c>
      <c r="I2456" s="4" t="s">
        <v>67</v>
      </c>
      <c r="J2456" s="4" t="s">
        <v>52</v>
      </c>
      <c r="K2456" s="4" t="s">
        <v>53</v>
      </c>
      <c r="L2456" s="4" t="s">
        <v>29</v>
      </c>
      <c r="M2456" s="4" t="s">
        <v>30</v>
      </c>
      <c r="N2456" s="4">
        <v>687.82</v>
      </c>
      <c r="O2456" s="4">
        <v>6</v>
      </c>
      <c r="P2456" s="4">
        <v>0</v>
      </c>
      <c r="Q2456" s="4">
        <v>73.84</v>
      </c>
    </row>
    <row r="2457" spans="1:17" s="4" customFormat="1" ht="12" x14ac:dyDescent="0.3">
      <c r="A2457" s="4">
        <v>2456</v>
      </c>
      <c r="B2457" s="4" t="s">
        <v>7386</v>
      </c>
      <c r="C2457" s="5">
        <v>44457</v>
      </c>
      <c r="D2457" s="5">
        <v>44463</v>
      </c>
      <c r="E2457" s="9">
        <f t="shared" si="38"/>
        <v>2021</v>
      </c>
      <c r="F2457" s="4" t="s">
        <v>39</v>
      </c>
      <c r="G2457" s="4" t="s">
        <v>7387</v>
      </c>
      <c r="H2457" s="4" t="s">
        <v>7388</v>
      </c>
      <c r="I2457" s="4" t="s">
        <v>20</v>
      </c>
      <c r="J2457" s="4" t="s">
        <v>79</v>
      </c>
      <c r="K2457" s="4" t="s">
        <v>80</v>
      </c>
      <c r="L2457" s="4" t="s">
        <v>29</v>
      </c>
      <c r="M2457" s="4" t="s">
        <v>107</v>
      </c>
      <c r="N2457" s="4">
        <v>122.27</v>
      </c>
      <c r="O2457" s="4">
        <v>10</v>
      </c>
      <c r="P2457" s="4">
        <v>0.1</v>
      </c>
      <c r="Q2457" s="4">
        <v>27.06</v>
      </c>
    </row>
    <row r="2458" spans="1:17" s="4" customFormat="1" ht="12" x14ac:dyDescent="0.3">
      <c r="A2458" s="4">
        <v>2457</v>
      </c>
      <c r="B2458" s="4" t="s">
        <v>7389</v>
      </c>
      <c r="C2458" s="5">
        <v>45770</v>
      </c>
      <c r="D2458" s="5">
        <v>45777</v>
      </c>
      <c r="E2458" s="9">
        <f t="shared" si="38"/>
        <v>2025</v>
      </c>
      <c r="F2458" s="4" t="s">
        <v>59</v>
      </c>
      <c r="G2458" s="4" t="s">
        <v>7390</v>
      </c>
      <c r="H2458" s="4" t="s">
        <v>7391</v>
      </c>
      <c r="I2458" s="4" t="s">
        <v>67</v>
      </c>
      <c r="J2458" s="4" t="s">
        <v>62</v>
      </c>
      <c r="K2458" s="4" t="s">
        <v>63</v>
      </c>
      <c r="L2458" s="4" t="s">
        <v>29</v>
      </c>
      <c r="M2458" s="4" t="s">
        <v>107</v>
      </c>
      <c r="N2458" s="4">
        <v>1037.95</v>
      </c>
      <c r="O2458" s="4">
        <v>7</v>
      </c>
      <c r="P2458" s="4">
        <v>0.2</v>
      </c>
      <c r="Q2458" s="4">
        <v>78.56</v>
      </c>
    </row>
    <row r="2459" spans="1:17" s="4" customFormat="1" ht="12" x14ac:dyDescent="0.3">
      <c r="A2459" s="4">
        <v>2458</v>
      </c>
      <c r="B2459" s="4" t="s">
        <v>7392</v>
      </c>
      <c r="C2459" s="5">
        <v>45679</v>
      </c>
      <c r="D2459" s="5">
        <v>45681</v>
      </c>
      <c r="E2459" s="9">
        <f t="shared" si="38"/>
        <v>2025</v>
      </c>
      <c r="F2459" s="4" t="s">
        <v>39</v>
      </c>
      <c r="G2459" s="4" t="s">
        <v>7393</v>
      </c>
      <c r="H2459" s="4" t="s">
        <v>7394</v>
      </c>
      <c r="I2459" s="4" t="s">
        <v>28</v>
      </c>
      <c r="J2459" s="4" t="s">
        <v>62</v>
      </c>
      <c r="K2459" s="4" t="s">
        <v>63</v>
      </c>
      <c r="L2459" s="4" t="s">
        <v>36</v>
      </c>
      <c r="M2459" s="4" t="s">
        <v>138</v>
      </c>
      <c r="N2459" s="4">
        <v>393.62</v>
      </c>
      <c r="O2459" s="4">
        <v>7</v>
      </c>
      <c r="P2459" s="4">
        <v>0</v>
      </c>
      <c r="Q2459" s="4">
        <v>106.25</v>
      </c>
    </row>
    <row r="2460" spans="1:17" s="4" customFormat="1" ht="12" x14ac:dyDescent="0.3">
      <c r="A2460" s="4">
        <v>2459</v>
      </c>
      <c r="B2460" s="4" t="s">
        <v>7395</v>
      </c>
      <c r="C2460" s="5">
        <v>45290</v>
      </c>
      <c r="D2460" s="5">
        <v>45296</v>
      </c>
      <c r="E2460" s="9">
        <f t="shared" si="38"/>
        <v>2024</v>
      </c>
      <c r="F2460" s="4" t="s">
        <v>17</v>
      </c>
      <c r="G2460" s="4" t="s">
        <v>7396</v>
      </c>
      <c r="H2460" s="4" t="s">
        <v>7397</v>
      </c>
      <c r="I2460" s="4" t="s">
        <v>20</v>
      </c>
      <c r="J2460" s="4" t="s">
        <v>111</v>
      </c>
      <c r="K2460" s="4" t="s">
        <v>111</v>
      </c>
      <c r="L2460" s="4" t="s">
        <v>29</v>
      </c>
      <c r="M2460" s="4" t="s">
        <v>90</v>
      </c>
      <c r="N2460" s="4">
        <v>1041.6400000000001</v>
      </c>
      <c r="O2460" s="4">
        <v>6</v>
      </c>
      <c r="P2460" s="4">
        <v>0.2</v>
      </c>
      <c r="Q2460" s="4">
        <v>211.08</v>
      </c>
    </row>
    <row r="2461" spans="1:17" s="4" customFormat="1" ht="12" x14ac:dyDescent="0.3">
      <c r="A2461" s="4">
        <v>2460</v>
      </c>
      <c r="B2461" s="4" t="s">
        <v>7398</v>
      </c>
      <c r="C2461" s="5">
        <v>45346</v>
      </c>
      <c r="D2461" s="5">
        <v>45352</v>
      </c>
      <c r="E2461" s="9">
        <f t="shared" si="38"/>
        <v>2024</v>
      </c>
      <c r="F2461" s="4" t="s">
        <v>59</v>
      </c>
      <c r="G2461" s="4" t="s">
        <v>7399</v>
      </c>
      <c r="H2461" s="4" t="s">
        <v>7400</v>
      </c>
      <c r="I2461" s="4" t="s">
        <v>28</v>
      </c>
      <c r="J2461" s="4" t="s">
        <v>52</v>
      </c>
      <c r="K2461" s="4" t="s">
        <v>53</v>
      </c>
      <c r="L2461" s="4" t="s">
        <v>29</v>
      </c>
      <c r="M2461" s="4" t="s">
        <v>90</v>
      </c>
      <c r="N2461" s="4">
        <v>1485.78</v>
      </c>
      <c r="O2461" s="4">
        <v>2</v>
      </c>
      <c r="P2461" s="4">
        <v>0.1</v>
      </c>
      <c r="Q2461" s="4">
        <v>120.85</v>
      </c>
    </row>
    <row r="2462" spans="1:17" s="4" customFormat="1" ht="12" x14ac:dyDescent="0.3">
      <c r="A2462" s="4">
        <v>2461</v>
      </c>
      <c r="B2462" s="4" t="s">
        <v>7401</v>
      </c>
      <c r="C2462" s="5">
        <v>45644</v>
      </c>
      <c r="D2462" s="5">
        <v>45650</v>
      </c>
      <c r="E2462" s="9">
        <f t="shared" si="38"/>
        <v>2024</v>
      </c>
      <c r="F2462" s="4" t="s">
        <v>39</v>
      </c>
      <c r="G2462" s="4" t="s">
        <v>7402</v>
      </c>
      <c r="H2462" s="4" t="s">
        <v>7403</v>
      </c>
      <c r="I2462" s="4" t="s">
        <v>20</v>
      </c>
      <c r="J2462" s="4" t="s">
        <v>52</v>
      </c>
      <c r="K2462" s="4" t="s">
        <v>53</v>
      </c>
      <c r="L2462" s="4" t="s">
        <v>22</v>
      </c>
      <c r="M2462" s="4" t="s">
        <v>23</v>
      </c>
      <c r="N2462" s="4">
        <v>288.62</v>
      </c>
      <c r="O2462" s="4">
        <v>10</v>
      </c>
      <c r="P2462" s="4">
        <v>0.15</v>
      </c>
      <c r="Q2462" s="4">
        <v>21.24</v>
      </c>
    </row>
    <row r="2463" spans="1:17" s="4" customFormat="1" ht="12" x14ac:dyDescent="0.3">
      <c r="A2463" s="4">
        <v>2462</v>
      </c>
      <c r="B2463" s="4" t="s">
        <v>7404</v>
      </c>
      <c r="C2463" s="5">
        <v>44863</v>
      </c>
      <c r="D2463" s="5">
        <v>44865</v>
      </c>
      <c r="E2463" s="9">
        <f t="shared" si="38"/>
        <v>2022</v>
      </c>
      <c r="F2463" s="4" t="s">
        <v>25</v>
      </c>
      <c r="G2463" s="4" t="s">
        <v>7405</v>
      </c>
      <c r="H2463" s="4" t="s">
        <v>7406</v>
      </c>
      <c r="I2463" s="4" t="s">
        <v>28</v>
      </c>
      <c r="J2463" s="4" t="s">
        <v>42</v>
      </c>
      <c r="K2463" s="4" t="s">
        <v>43</v>
      </c>
      <c r="L2463" s="4" t="s">
        <v>29</v>
      </c>
      <c r="M2463" s="4" t="s">
        <v>90</v>
      </c>
      <c r="N2463" s="4">
        <v>835.43</v>
      </c>
      <c r="O2463" s="4">
        <v>8</v>
      </c>
      <c r="P2463" s="4">
        <v>0.1</v>
      </c>
      <c r="Q2463" s="4">
        <v>56.64</v>
      </c>
    </row>
    <row r="2464" spans="1:17" s="4" customFormat="1" ht="12" x14ac:dyDescent="0.3">
      <c r="A2464" s="4">
        <v>2463</v>
      </c>
      <c r="B2464" s="4" t="s">
        <v>7407</v>
      </c>
      <c r="C2464" s="5">
        <v>44683</v>
      </c>
      <c r="D2464" s="5">
        <v>44684</v>
      </c>
      <c r="E2464" s="9">
        <f t="shared" si="38"/>
        <v>2022</v>
      </c>
      <c r="F2464" s="4" t="s">
        <v>25</v>
      </c>
      <c r="G2464" s="4" t="s">
        <v>7408</v>
      </c>
      <c r="H2464" s="4" t="s">
        <v>7409</v>
      </c>
      <c r="I2464" s="4" t="s">
        <v>20</v>
      </c>
      <c r="J2464" s="4" t="s">
        <v>106</v>
      </c>
      <c r="K2464" s="4" t="s">
        <v>106</v>
      </c>
      <c r="L2464" s="4" t="s">
        <v>29</v>
      </c>
      <c r="M2464" s="4" t="s">
        <v>90</v>
      </c>
      <c r="N2464" s="4">
        <v>1388.56</v>
      </c>
      <c r="O2464" s="4">
        <v>1</v>
      </c>
      <c r="P2464" s="4">
        <v>0.15</v>
      </c>
      <c r="Q2464" s="4">
        <v>99.68</v>
      </c>
    </row>
    <row r="2465" spans="1:17" s="4" customFormat="1" ht="12" x14ac:dyDescent="0.3">
      <c r="A2465" s="4">
        <v>2464</v>
      </c>
      <c r="B2465" s="4" t="s">
        <v>7410</v>
      </c>
      <c r="C2465" s="5">
        <v>45191</v>
      </c>
      <c r="D2465" s="5">
        <v>45195</v>
      </c>
      <c r="E2465" s="9">
        <f t="shared" si="38"/>
        <v>2023</v>
      </c>
      <c r="F2465" s="4" t="s">
        <v>39</v>
      </c>
      <c r="G2465" s="4" t="s">
        <v>7411</v>
      </c>
      <c r="H2465" s="4" t="s">
        <v>7412</v>
      </c>
      <c r="I2465" s="4" t="s">
        <v>28</v>
      </c>
      <c r="J2465" s="4" t="s">
        <v>52</v>
      </c>
      <c r="K2465" s="4" t="s">
        <v>53</v>
      </c>
      <c r="L2465" s="4" t="s">
        <v>36</v>
      </c>
      <c r="M2465" s="4" t="s">
        <v>71</v>
      </c>
      <c r="N2465" s="4">
        <v>1229.78</v>
      </c>
      <c r="O2465" s="4">
        <v>8</v>
      </c>
      <c r="P2465" s="4">
        <v>0</v>
      </c>
      <c r="Q2465" s="4">
        <v>324.07</v>
      </c>
    </row>
    <row r="2466" spans="1:17" s="4" customFormat="1" ht="12" x14ac:dyDescent="0.3">
      <c r="A2466" s="4">
        <v>2465</v>
      </c>
      <c r="B2466" s="4" t="s">
        <v>7413</v>
      </c>
      <c r="C2466" s="5">
        <v>45260</v>
      </c>
      <c r="D2466" s="5">
        <v>45264</v>
      </c>
      <c r="E2466" s="9">
        <f t="shared" si="38"/>
        <v>2023</v>
      </c>
      <c r="F2466" s="4" t="s">
        <v>25</v>
      </c>
      <c r="G2466" s="4" t="s">
        <v>7414</v>
      </c>
      <c r="H2466" s="4" t="s">
        <v>7415</v>
      </c>
      <c r="I2466" s="4" t="s">
        <v>28</v>
      </c>
      <c r="J2466" s="4" t="s">
        <v>47</v>
      </c>
      <c r="K2466" s="4" t="s">
        <v>47</v>
      </c>
      <c r="L2466" s="4" t="s">
        <v>36</v>
      </c>
      <c r="M2466" s="4" t="s">
        <v>138</v>
      </c>
      <c r="N2466" s="4">
        <v>922.15</v>
      </c>
      <c r="O2466" s="4">
        <v>3</v>
      </c>
      <c r="P2466" s="4">
        <v>0</v>
      </c>
      <c r="Q2466" s="4">
        <v>96.45</v>
      </c>
    </row>
    <row r="2467" spans="1:17" s="4" customFormat="1" ht="12" x14ac:dyDescent="0.3">
      <c r="A2467" s="4">
        <v>2466</v>
      </c>
      <c r="B2467" s="4" t="s">
        <v>7416</v>
      </c>
      <c r="C2467" s="5">
        <v>45559</v>
      </c>
      <c r="D2467" s="5">
        <v>45564</v>
      </c>
      <c r="E2467" s="9">
        <f t="shared" si="38"/>
        <v>2024</v>
      </c>
      <c r="F2467" s="4" t="s">
        <v>59</v>
      </c>
      <c r="G2467" s="4" t="s">
        <v>7417</v>
      </c>
      <c r="H2467" s="4" t="s">
        <v>7418</v>
      </c>
      <c r="I2467" s="4" t="s">
        <v>20</v>
      </c>
      <c r="J2467" s="4" t="s">
        <v>42</v>
      </c>
      <c r="K2467" s="4" t="s">
        <v>43</v>
      </c>
      <c r="L2467" s="4" t="s">
        <v>29</v>
      </c>
      <c r="M2467" s="4" t="s">
        <v>30</v>
      </c>
      <c r="N2467" s="4">
        <v>780.71</v>
      </c>
      <c r="O2467" s="4">
        <v>6</v>
      </c>
      <c r="P2467" s="4">
        <v>0.15</v>
      </c>
      <c r="Q2467" s="4">
        <v>13.2</v>
      </c>
    </row>
    <row r="2468" spans="1:17" s="4" customFormat="1" ht="12" x14ac:dyDescent="0.3">
      <c r="A2468" s="4">
        <v>2467</v>
      </c>
      <c r="B2468" s="4" t="s">
        <v>7419</v>
      </c>
      <c r="C2468" s="5">
        <v>44913</v>
      </c>
      <c r="D2468" s="5">
        <v>44914</v>
      </c>
      <c r="E2468" s="9">
        <f t="shared" si="38"/>
        <v>2022</v>
      </c>
      <c r="F2468" s="4" t="s">
        <v>25</v>
      </c>
      <c r="G2468" s="4" t="s">
        <v>7420</v>
      </c>
      <c r="H2468" s="4" t="s">
        <v>7421</v>
      </c>
      <c r="I2468" s="4" t="s">
        <v>20</v>
      </c>
      <c r="J2468" s="4" t="s">
        <v>111</v>
      </c>
      <c r="K2468" s="4" t="s">
        <v>111</v>
      </c>
      <c r="L2468" s="4" t="s">
        <v>22</v>
      </c>
      <c r="M2468" s="4" t="s">
        <v>75</v>
      </c>
      <c r="N2468" s="4">
        <v>1440.71</v>
      </c>
      <c r="O2468" s="4">
        <v>4</v>
      </c>
      <c r="P2468" s="4">
        <v>0.2</v>
      </c>
      <c r="Q2468" s="4">
        <v>44.47</v>
      </c>
    </row>
    <row r="2469" spans="1:17" s="4" customFormat="1" ht="12" x14ac:dyDescent="0.3">
      <c r="A2469" s="4">
        <v>2468</v>
      </c>
      <c r="B2469" s="4" t="s">
        <v>7422</v>
      </c>
      <c r="C2469" s="5">
        <v>45651</v>
      </c>
      <c r="D2469" s="5">
        <v>45653</v>
      </c>
      <c r="E2469" s="9">
        <f t="shared" si="38"/>
        <v>2024</v>
      </c>
      <c r="F2469" s="4" t="s">
        <v>17</v>
      </c>
      <c r="G2469" s="4" t="s">
        <v>7423</v>
      </c>
      <c r="H2469" s="4" t="s">
        <v>7424</v>
      </c>
      <c r="I2469" s="4" t="s">
        <v>20</v>
      </c>
      <c r="J2469" s="4" t="s">
        <v>21</v>
      </c>
      <c r="K2469" s="4" t="s">
        <v>26647</v>
      </c>
      <c r="L2469" s="4" t="s">
        <v>22</v>
      </c>
      <c r="M2469" s="4" t="s">
        <v>23</v>
      </c>
      <c r="N2469" s="4">
        <v>809.26</v>
      </c>
      <c r="O2469" s="4">
        <v>7</v>
      </c>
      <c r="P2469" s="4">
        <v>0.2</v>
      </c>
      <c r="Q2469" s="4">
        <v>36.950000000000003</v>
      </c>
    </row>
    <row r="2470" spans="1:17" s="4" customFormat="1" ht="12" x14ac:dyDescent="0.3">
      <c r="A2470" s="4">
        <v>2469</v>
      </c>
      <c r="B2470" s="4" t="s">
        <v>7425</v>
      </c>
      <c r="C2470" s="5">
        <v>44600</v>
      </c>
      <c r="D2470" s="5">
        <v>44607</v>
      </c>
      <c r="E2470" s="9">
        <f t="shared" si="38"/>
        <v>2022</v>
      </c>
      <c r="F2470" s="4" t="s">
        <v>17</v>
      </c>
      <c r="G2470" s="4" t="s">
        <v>7426</v>
      </c>
      <c r="H2470" s="4" t="s">
        <v>7427</v>
      </c>
      <c r="I2470" s="4" t="s">
        <v>67</v>
      </c>
      <c r="J2470" s="4" t="s">
        <v>47</v>
      </c>
      <c r="K2470" s="4" t="s">
        <v>47</v>
      </c>
      <c r="L2470" s="4" t="s">
        <v>22</v>
      </c>
      <c r="M2470" s="4" t="s">
        <v>134</v>
      </c>
      <c r="N2470" s="4">
        <v>571.79999999999995</v>
      </c>
      <c r="O2470" s="4">
        <v>1</v>
      </c>
      <c r="P2470" s="4">
        <v>0.2</v>
      </c>
      <c r="Q2470" s="4">
        <v>7.89</v>
      </c>
    </row>
    <row r="2471" spans="1:17" s="4" customFormat="1" ht="12" x14ac:dyDescent="0.3">
      <c r="A2471" s="4">
        <v>2470</v>
      </c>
      <c r="B2471" s="4" t="s">
        <v>7428</v>
      </c>
      <c r="C2471" s="5">
        <v>45217</v>
      </c>
      <c r="D2471" s="5">
        <v>45219</v>
      </c>
      <c r="E2471" s="9">
        <f t="shared" si="38"/>
        <v>2023</v>
      </c>
      <c r="F2471" s="4" t="s">
        <v>17</v>
      </c>
      <c r="G2471" s="4" t="s">
        <v>7429</v>
      </c>
      <c r="H2471" s="4" t="s">
        <v>7430</v>
      </c>
      <c r="I2471" s="4" t="s">
        <v>28</v>
      </c>
      <c r="J2471" s="4" t="s">
        <v>52</v>
      </c>
      <c r="K2471" s="4" t="s">
        <v>53</v>
      </c>
      <c r="L2471" s="4" t="s">
        <v>29</v>
      </c>
      <c r="M2471" s="4" t="s">
        <v>107</v>
      </c>
      <c r="N2471" s="4">
        <v>259.74</v>
      </c>
      <c r="O2471" s="4">
        <v>5</v>
      </c>
      <c r="P2471" s="4">
        <v>0.2</v>
      </c>
      <c r="Q2471" s="4">
        <v>56.2</v>
      </c>
    </row>
    <row r="2472" spans="1:17" s="4" customFormat="1" ht="12" x14ac:dyDescent="0.3">
      <c r="A2472" s="4">
        <v>2471</v>
      </c>
      <c r="B2472" s="4" t="s">
        <v>7431</v>
      </c>
      <c r="C2472" s="5">
        <v>45465</v>
      </c>
      <c r="D2472" s="5">
        <v>45472</v>
      </c>
      <c r="E2472" s="9">
        <f t="shared" si="38"/>
        <v>2024</v>
      </c>
      <c r="F2472" s="4" t="s">
        <v>39</v>
      </c>
      <c r="G2472" s="4" t="s">
        <v>7432</v>
      </c>
      <c r="H2472" s="4" t="s">
        <v>7433</v>
      </c>
      <c r="I2472" s="4" t="s">
        <v>20</v>
      </c>
      <c r="J2472" s="4" t="s">
        <v>42</v>
      </c>
      <c r="K2472" s="4" t="s">
        <v>43</v>
      </c>
      <c r="L2472" s="4" t="s">
        <v>22</v>
      </c>
      <c r="M2472" s="4" t="s">
        <v>134</v>
      </c>
      <c r="N2472" s="4">
        <v>663.97</v>
      </c>
      <c r="O2472" s="4">
        <v>10</v>
      </c>
      <c r="P2472" s="4">
        <v>0.2</v>
      </c>
      <c r="Q2472" s="4">
        <v>121.82</v>
      </c>
    </row>
    <row r="2473" spans="1:17" s="4" customFormat="1" ht="12" x14ac:dyDescent="0.3">
      <c r="A2473" s="4">
        <v>2472</v>
      </c>
      <c r="B2473" s="4" t="s">
        <v>7434</v>
      </c>
      <c r="C2473" s="5">
        <v>44624</v>
      </c>
      <c r="D2473" s="5">
        <v>44630</v>
      </c>
      <c r="E2473" s="9">
        <f t="shared" si="38"/>
        <v>2022</v>
      </c>
      <c r="F2473" s="4" t="s">
        <v>59</v>
      </c>
      <c r="G2473" s="4" t="s">
        <v>7435</v>
      </c>
      <c r="H2473" s="4" t="s">
        <v>7436</v>
      </c>
      <c r="I2473" s="4" t="s">
        <v>20</v>
      </c>
      <c r="J2473" s="4" t="s">
        <v>106</v>
      </c>
      <c r="K2473" s="4" t="s">
        <v>106</v>
      </c>
      <c r="L2473" s="4" t="s">
        <v>36</v>
      </c>
      <c r="M2473" s="4" t="s">
        <v>71</v>
      </c>
      <c r="N2473" s="4">
        <v>588.15</v>
      </c>
      <c r="O2473" s="4">
        <v>2</v>
      </c>
      <c r="P2473" s="4">
        <v>0.1</v>
      </c>
      <c r="Q2473" s="4">
        <v>75.239999999999995</v>
      </c>
    </row>
    <row r="2474" spans="1:17" s="4" customFormat="1" ht="12" x14ac:dyDescent="0.3">
      <c r="A2474" s="4">
        <v>2473</v>
      </c>
      <c r="B2474" s="4" t="s">
        <v>7437</v>
      </c>
      <c r="C2474" s="5">
        <v>45663</v>
      </c>
      <c r="D2474" s="5">
        <v>45668</v>
      </c>
      <c r="E2474" s="9">
        <f t="shared" si="38"/>
        <v>2025</v>
      </c>
      <c r="F2474" s="4" t="s">
        <v>17</v>
      </c>
      <c r="G2474" s="4" t="s">
        <v>7438</v>
      </c>
      <c r="H2474" s="4" t="s">
        <v>7439</v>
      </c>
      <c r="I2474" s="4" t="s">
        <v>28</v>
      </c>
      <c r="J2474" s="4" t="s">
        <v>79</v>
      </c>
      <c r="K2474" s="4" t="s">
        <v>80</v>
      </c>
      <c r="L2474" s="4" t="s">
        <v>36</v>
      </c>
      <c r="M2474" s="4" t="s">
        <v>37</v>
      </c>
      <c r="N2474" s="4">
        <v>394.28</v>
      </c>
      <c r="O2474" s="4">
        <v>9</v>
      </c>
      <c r="P2474" s="4">
        <v>0.2</v>
      </c>
      <c r="Q2474" s="4">
        <v>29.89</v>
      </c>
    </row>
    <row r="2475" spans="1:17" s="4" customFormat="1" ht="12" x14ac:dyDescent="0.3">
      <c r="A2475" s="4">
        <v>2474</v>
      </c>
      <c r="B2475" s="4" t="s">
        <v>7440</v>
      </c>
      <c r="C2475" s="5">
        <v>45723</v>
      </c>
      <c r="D2475" s="5">
        <v>45727</v>
      </c>
      <c r="E2475" s="9">
        <f t="shared" si="38"/>
        <v>2025</v>
      </c>
      <c r="F2475" s="4" t="s">
        <v>25</v>
      </c>
      <c r="G2475" s="4" t="s">
        <v>7441</v>
      </c>
      <c r="H2475" s="4" t="s">
        <v>7442</v>
      </c>
      <c r="I2475" s="4" t="s">
        <v>20</v>
      </c>
      <c r="J2475" s="4" t="s">
        <v>145</v>
      </c>
      <c r="K2475" s="4" t="s">
        <v>80</v>
      </c>
      <c r="L2475" s="4" t="s">
        <v>29</v>
      </c>
      <c r="M2475" s="4" t="s">
        <v>30</v>
      </c>
      <c r="N2475" s="4">
        <v>1079.04</v>
      </c>
      <c r="O2475" s="4">
        <v>1</v>
      </c>
      <c r="P2475" s="4">
        <v>0.1</v>
      </c>
      <c r="Q2475" s="4">
        <v>64.78</v>
      </c>
    </row>
    <row r="2476" spans="1:17" s="4" customFormat="1" ht="12" x14ac:dyDescent="0.3">
      <c r="A2476" s="4">
        <v>2475</v>
      </c>
      <c r="B2476" s="4" t="s">
        <v>7443</v>
      </c>
      <c r="C2476" s="5">
        <v>45492</v>
      </c>
      <c r="D2476" s="5">
        <v>45494</v>
      </c>
      <c r="E2476" s="9">
        <f t="shared" si="38"/>
        <v>2024</v>
      </c>
      <c r="F2476" s="4" t="s">
        <v>39</v>
      </c>
      <c r="G2476" s="4" t="s">
        <v>7444</v>
      </c>
      <c r="H2476" s="4" t="s">
        <v>7445</v>
      </c>
      <c r="I2476" s="4" t="s">
        <v>67</v>
      </c>
      <c r="J2476" s="4" t="s">
        <v>79</v>
      </c>
      <c r="K2476" s="4" t="s">
        <v>80</v>
      </c>
      <c r="L2476" s="4" t="s">
        <v>29</v>
      </c>
      <c r="M2476" s="4" t="s">
        <v>30</v>
      </c>
      <c r="N2476" s="4">
        <v>383.71</v>
      </c>
      <c r="O2476" s="4">
        <v>3</v>
      </c>
      <c r="P2476" s="4">
        <v>0.1</v>
      </c>
      <c r="Q2476" s="4">
        <v>92.76</v>
      </c>
    </row>
    <row r="2477" spans="1:17" s="4" customFormat="1" ht="12" x14ac:dyDescent="0.3">
      <c r="A2477" s="4">
        <v>2476</v>
      </c>
      <c r="B2477" s="4" t="s">
        <v>7446</v>
      </c>
      <c r="C2477" s="5">
        <v>45468</v>
      </c>
      <c r="D2477" s="5">
        <v>45469</v>
      </c>
      <c r="E2477" s="9">
        <f t="shared" si="38"/>
        <v>2024</v>
      </c>
      <c r="F2477" s="4" t="s">
        <v>39</v>
      </c>
      <c r="G2477" s="4" t="s">
        <v>7447</v>
      </c>
      <c r="H2477" s="4" t="s">
        <v>7448</v>
      </c>
      <c r="I2477" s="4" t="s">
        <v>20</v>
      </c>
      <c r="J2477" s="4" t="s">
        <v>79</v>
      </c>
      <c r="K2477" s="4" t="s">
        <v>80</v>
      </c>
      <c r="L2477" s="4" t="s">
        <v>22</v>
      </c>
      <c r="M2477" s="4" t="s">
        <v>75</v>
      </c>
      <c r="N2477" s="4">
        <v>834.19</v>
      </c>
      <c r="O2477" s="4">
        <v>9</v>
      </c>
      <c r="P2477" s="4">
        <v>0.2</v>
      </c>
      <c r="Q2477" s="4">
        <v>72.92</v>
      </c>
    </row>
    <row r="2478" spans="1:17" s="4" customFormat="1" ht="12" x14ac:dyDescent="0.3">
      <c r="A2478" s="4">
        <v>2477</v>
      </c>
      <c r="B2478" s="4" t="s">
        <v>7449</v>
      </c>
      <c r="C2478" s="5">
        <v>44796</v>
      </c>
      <c r="D2478" s="5">
        <v>44802</v>
      </c>
      <c r="E2478" s="9">
        <f t="shared" si="38"/>
        <v>2022</v>
      </c>
      <c r="F2478" s="4" t="s">
        <v>39</v>
      </c>
      <c r="G2478" s="4" t="s">
        <v>7450</v>
      </c>
      <c r="H2478" s="4" t="s">
        <v>3196</v>
      </c>
      <c r="I2478" s="4" t="s">
        <v>28</v>
      </c>
      <c r="J2478" s="4" t="s">
        <v>21</v>
      </c>
      <c r="K2478" s="4" t="s">
        <v>26647</v>
      </c>
      <c r="L2478" s="4" t="s">
        <v>22</v>
      </c>
      <c r="M2478" s="4" t="s">
        <v>75</v>
      </c>
      <c r="N2478" s="4">
        <v>799.92</v>
      </c>
      <c r="O2478" s="4">
        <v>4</v>
      </c>
      <c r="P2478" s="4">
        <v>0.2</v>
      </c>
      <c r="Q2478" s="4">
        <v>166.35</v>
      </c>
    </row>
    <row r="2479" spans="1:17" s="4" customFormat="1" ht="12" x14ac:dyDescent="0.3">
      <c r="A2479" s="4">
        <v>2478</v>
      </c>
      <c r="B2479" s="4" t="s">
        <v>7451</v>
      </c>
      <c r="C2479" s="5">
        <v>45283</v>
      </c>
      <c r="D2479" s="5">
        <v>45289</v>
      </c>
      <c r="E2479" s="9">
        <f t="shared" si="38"/>
        <v>2023</v>
      </c>
      <c r="F2479" s="4" t="s">
        <v>59</v>
      </c>
      <c r="G2479" s="4" t="s">
        <v>7452</v>
      </c>
      <c r="H2479" s="4" t="s">
        <v>7453</v>
      </c>
      <c r="I2479" s="4" t="s">
        <v>28</v>
      </c>
      <c r="J2479" s="4" t="s">
        <v>47</v>
      </c>
      <c r="K2479" s="4" t="s">
        <v>47</v>
      </c>
      <c r="L2479" s="4" t="s">
        <v>36</v>
      </c>
      <c r="M2479" s="4" t="s">
        <v>71</v>
      </c>
      <c r="N2479" s="4">
        <v>700.2</v>
      </c>
      <c r="O2479" s="4">
        <v>3</v>
      </c>
      <c r="P2479" s="4">
        <v>0</v>
      </c>
      <c r="Q2479" s="4">
        <v>3.77</v>
      </c>
    </row>
    <row r="2480" spans="1:17" s="4" customFormat="1" ht="12" x14ac:dyDescent="0.3">
      <c r="A2480" s="4">
        <v>2479</v>
      </c>
      <c r="B2480" s="4" t="s">
        <v>7454</v>
      </c>
      <c r="C2480" s="5">
        <v>44761</v>
      </c>
      <c r="D2480" s="5">
        <v>44768</v>
      </c>
      <c r="E2480" s="9">
        <f t="shared" si="38"/>
        <v>2022</v>
      </c>
      <c r="F2480" s="4" t="s">
        <v>59</v>
      </c>
      <c r="G2480" s="4" t="s">
        <v>7455</v>
      </c>
      <c r="H2480" s="4" t="s">
        <v>7456</v>
      </c>
      <c r="I2480" s="4" t="s">
        <v>20</v>
      </c>
      <c r="J2480" s="4" t="s">
        <v>21</v>
      </c>
      <c r="K2480" s="4" t="s">
        <v>26647</v>
      </c>
      <c r="L2480" s="4" t="s">
        <v>36</v>
      </c>
      <c r="M2480" s="4" t="s">
        <v>118</v>
      </c>
      <c r="N2480" s="4">
        <v>904.85</v>
      </c>
      <c r="O2480" s="4">
        <v>3</v>
      </c>
      <c r="P2480" s="4">
        <v>0.2</v>
      </c>
      <c r="Q2480" s="4">
        <v>14.24</v>
      </c>
    </row>
    <row r="2481" spans="1:17" s="4" customFormat="1" ht="12" x14ac:dyDescent="0.3">
      <c r="A2481" s="4">
        <v>2480</v>
      </c>
      <c r="B2481" s="4" t="s">
        <v>7457</v>
      </c>
      <c r="C2481" s="5">
        <v>45069</v>
      </c>
      <c r="D2481" s="5">
        <v>45074</v>
      </c>
      <c r="E2481" s="9">
        <f t="shared" si="38"/>
        <v>2023</v>
      </c>
      <c r="F2481" s="4" t="s">
        <v>59</v>
      </c>
      <c r="G2481" s="4" t="s">
        <v>7458</v>
      </c>
      <c r="H2481" s="4" t="s">
        <v>7459</v>
      </c>
      <c r="I2481" s="4" t="s">
        <v>28</v>
      </c>
      <c r="J2481" s="4" t="s">
        <v>79</v>
      </c>
      <c r="K2481" s="4" t="s">
        <v>80</v>
      </c>
      <c r="L2481" s="4" t="s">
        <v>22</v>
      </c>
      <c r="M2481" s="4" t="s">
        <v>134</v>
      </c>
      <c r="N2481" s="4">
        <v>119.43</v>
      </c>
      <c r="O2481" s="4">
        <v>2</v>
      </c>
      <c r="P2481" s="4">
        <v>0.2</v>
      </c>
      <c r="Q2481" s="4">
        <v>4.6100000000000003</v>
      </c>
    </row>
    <row r="2482" spans="1:17" s="4" customFormat="1" ht="12" x14ac:dyDescent="0.3">
      <c r="A2482" s="4">
        <v>2481</v>
      </c>
      <c r="B2482" s="4" t="s">
        <v>7460</v>
      </c>
      <c r="C2482" s="5">
        <v>44965</v>
      </c>
      <c r="D2482" s="5">
        <v>44969</v>
      </c>
      <c r="E2482" s="9">
        <f t="shared" si="38"/>
        <v>2023</v>
      </c>
      <c r="F2482" s="4" t="s">
        <v>17</v>
      </c>
      <c r="G2482" s="4" t="s">
        <v>7461</v>
      </c>
      <c r="H2482" s="4" t="s">
        <v>7462</v>
      </c>
      <c r="I2482" s="4" t="s">
        <v>28</v>
      </c>
      <c r="J2482" s="4" t="s">
        <v>111</v>
      </c>
      <c r="K2482" s="4" t="s">
        <v>111</v>
      </c>
      <c r="L2482" s="4" t="s">
        <v>29</v>
      </c>
      <c r="M2482" s="4" t="s">
        <v>48</v>
      </c>
      <c r="N2482" s="4">
        <v>1274.1400000000001</v>
      </c>
      <c r="O2482" s="4">
        <v>4</v>
      </c>
      <c r="P2482" s="4">
        <v>0.2</v>
      </c>
      <c r="Q2482" s="4">
        <v>-7.48</v>
      </c>
    </row>
    <row r="2483" spans="1:17" s="4" customFormat="1" ht="12" x14ac:dyDescent="0.3">
      <c r="A2483" s="4">
        <v>2482</v>
      </c>
      <c r="B2483" s="4" t="s">
        <v>7463</v>
      </c>
      <c r="C2483" s="5">
        <v>44713</v>
      </c>
      <c r="D2483" s="5">
        <v>44717</v>
      </c>
      <c r="E2483" s="9">
        <f t="shared" si="38"/>
        <v>2022</v>
      </c>
      <c r="F2483" s="4" t="s">
        <v>39</v>
      </c>
      <c r="G2483" s="4" t="s">
        <v>7464</v>
      </c>
      <c r="H2483" s="4" t="s">
        <v>7465</v>
      </c>
      <c r="I2483" s="4" t="s">
        <v>28</v>
      </c>
      <c r="J2483" s="4" t="s">
        <v>106</v>
      </c>
      <c r="K2483" s="4" t="s">
        <v>106</v>
      </c>
      <c r="L2483" s="4" t="s">
        <v>36</v>
      </c>
      <c r="M2483" s="4" t="s">
        <v>37</v>
      </c>
      <c r="N2483" s="4">
        <v>1311.04</v>
      </c>
      <c r="O2483" s="4">
        <v>6</v>
      </c>
      <c r="P2483" s="4">
        <v>0.2</v>
      </c>
      <c r="Q2483" s="4">
        <v>248.66</v>
      </c>
    </row>
    <row r="2484" spans="1:17" s="4" customFormat="1" ht="12" x14ac:dyDescent="0.3">
      <c r="A2484" s="4">
        <v>2483</v>
      </c>
      <c r="B2484" s="4" t="s">
        <v>7466</v>
      </c>
      <c r="C2484" s="5">
        <v>45000</v>
      </c>
      <c r="D2484" s="5">
        <v>45006</v>
      </c>
      <c r="E2484" s="9">
        <f t="shared" si="38"/>
        <v>2023</v>
      </c>
      <c r="F2484" s="4" t="s">
        <v>17</v>
      </c>
      <c r="G2484" s="4" t="s">
        <v>7467</v>
      </c>
      <c r="H2484" s="4" t="s">
        <v>7468</v>
      </c>
      <c r="I2484" s="4" t="s">
        <v>28</v>
      </c>
      <c r="J2484" s="4" t="s">
        <v>21</v>
      </c>
      <c r="K2484" s="4" t="s">
        <v>26647</v>
      </c>
      <c r="L2484" s="4" t="s">
        <v>22</v>
      </c>
      <c r="M2484" s="4" t="s">
        <v>134</v>
      </c>
      <c r="N2484" s="4">
        <v>653.32000000000005</v>
      </c>
      <c r="O2484" s="4">
        <v>5</v>
      </c>
      <c r="P2484" s="4">
        <v>0.1</v>
      </c>
      <c r="Q2484" s="4">
        <v>137.12</v>
      </c>
    </row>
    <row r="2485" spans="1:17" s="4" customFormat="1" ht="12" x14ac:dyDescent="0.3">
      <c r="A2485" s="4">
        <v>2484</v>
      </c>
      <c r="B2485" s="4" t="s">
        <v>7469</v>
      </c>
      <c r="C2485" s="5">
        <v>44753</v>
      </c>
      <c r="D2485" s="5">
        <v>44755</v>
      </c>
      <c r="E2485" s="9">
        <f t="shared" si="38"/>
        <v>2022</v>
      </c>
      <c r="F2485" s="4" t="s">
        <v>17</v>
      </c>
      <c r="G2485" s="4" t="s">
        <v>7470</v>
      </c>
      <c r="H2485" s="4" t="s">
        <v>7471</v>
      </c>
      <c r="I2485" s="4" t="s">
        <v>67</v>
      </c>
      <c r="J2485" s="4" t="s">
        <v>145</v>
      </c>
      <c r="K2485" s="4" t="s">
        <v>80</v>
      </c>
      <c r="L2485" s="4" t="s">
        <v>29</v>
      </c>
      <c r="M2485" s="4" t="s">
        <v>30</v>
      </c>
      <c r="N2485" s="4">
        <v>1009.14</v>
      </c>
      <c r="O2485" s="4">
        <v>4</v>
      </c>
      <c r="P2485" s="4">
        <v>0.2</v>
      </c>
      <c r="Q2485" s="4">
        <v>8.7100000000000009</v>
      </c>
    </row>
    <row r="2486" spans="1:17" s="4" customFormat="1" ht="12" x14ac:dyDescent="0.3">
      <c r="A2486" s="4">
        <v>2485</v>
      </c>
      <c r="B2486" s="4" t="s">
        <v>7472</v>
      </c>
      <c r="C2486" s="5">
        <v>45111</v>
      </c>
      <c r="D2486" s="5">
        <v>45113</v>
      </c>
      <c r="E2486" s="9">
        <f t="shared" si="38"/>
        <v>2023</v>
      </c>
      <c r="F2486" s="4" t="s">
        <v>39</v>
      </c>
      <c r="G2486" s="4" t="s">
        <v>7473</v>
      </c>
      <c r="H2486" s="4" t="s">
        <v>7474</v>
      </c>
      <c r="I2486" s="4" t="s">
        <v>20</v>
      </c>
      <c r="J2486" s="4" t="s">
        <v>47</v>
      </c>
      <c r="K2486" s="4" t="s">
        <v>47</v>
      </c>
      <c r="L2486" s="4" t="s">
        <v>29</v>
      </c>
      <c r="M2486" s="4" t="s">
        <v>30</v>
      </c>
      <c r="N2486" s="4">
        <v>828.68</v>
      </c>
      <c r="O2486" s="4">
        <v>10</v>
      </c>
      <c r="P2486" s="4">
        <v>0.15</v>
      </c>
      <c r="Q2486" s="4">
        <v>95.45</v>
      </c>
    </row>
    <row r="2487" spans="1:17" s="4" customFormat="1" ht="12" x14ac:dyDescent="0.3">
      <c r="A2487" s="4">
        <v>2486</v>
      </c>
      <c r="B2487" s="4" t="s">
        <v>7475</v>
      </c>
      <c r="C2487" s="5">
        <v>44462</v>
      </c>
      <c r="D2487" s="5">
        <v>44469</v>
      </c>
      <c r="E2487" s="9">
        <f t="shared" si="38"/>
        <v>2021</v>
      </c>
      <c r="F2487" s="4" t="s">
        <v>39</v>
      </c>
      <c r="G2487" s="4" t="s">
        <v>7476</v>
      </c>
      <c r="H2487" s="4" t="s">
        <v>7477</v>
      </c>
      <c r="I2487" s="4" t="s">
        <v>20</v>
      </c>
      <c r="J2487" s="4" t="s">
        <v>21</v>
      </c>
      <c r="K2487" s="4" t="s">
        <v>26647</v>
      </c>
      <c r="L2487" s="4" t="s">
        <v>29</v>
      </c>
      <c r="M2487" s="4" t="s">
        <v>90</v>
      </c>
      <c r="N2487" s="4">
        <v>495.37</v>
      </c>
      <c r="O2487" s="4">
        <v>8</v>
      </c>
      <c r="P2487" s="4">
        <v>0.1</v>
      </c>
      <c r="Q2487" s="4">
        <v>77.3</v>
      </c>
    </row>
    <row r="2488" spans="1:17" s="4" customFormat="1" ht="12" x14ac:dyDescent="0.3">
      <c r="A2488" s="4">
        <v>2487</v>
      </c>
      <c r="B2488" s="4" t="s">
        <v>7478</v>
      </c>
      <c r="C2488" s="5">
        <v>45512</v>
      </c>
      <c r="D2488" s="5">
        <v>45518</v>
      </c>
      <c r="E2488" s="9">
        <f t="shared" si="38"/>
        <v>2024</v>
      </c>
      <c r="F2488" s="4" t="s">
        <v>25</v>
      </c>
      <c r="G2488" s="4" t="s">
        <v>7479</v>
      </c>
      <c r="H2488" s="4" t="s">
        <v>1498</v>
      </c>
      <c r="I2488" s="4" t="s">
        <v>67</v>
      </c>
      <c r="J2488" s="4" t="s">
        <v>34</v>
      </c>
      <c r="K2488" s="4" t="s">
        <v>35</v>
      </c>
      <c r="L2488" s="4" t="s">
        <v>22</v>
      </c>
      <c r="M2488" s="4" t="s">
        <v>134</v>
      </c>
      <c r="N2488" s="4">
        <v>935.23</v>
      </c>
      <c r="O2488" s="4">
        <v>1</v>
      </c>
      <c r="P2488" s="4">
        <v>0.15</v>
      </c>
      <c r="Q2488" s="4">
        <v>58.47</v>
      </c>
    </row>
    <row r="2489" spans="1:17" s="4" customFormat="1" ht="12" x14ac:dyDescent="0.3">
      <c r="A2489" s="4">
        <v>2488</v>
      </c>
      <c r="B2489" s="4" t="s">
        <v>7480</v>
      </c>
      <c r="C2489" s="5">
        <v>44651</v>
      </c>
      <c r="D2489" s="5">
        <v>44656</v>
      </c>
      <c r="E2489" s="9">
        <f t="shared" si="38"/>
        <v>2022</v>
      </c>
      <c r="F2489" s="4" t="s">
        <v>17</v>
      </c>
      <c r="G2489" s="4" t="s">
        <v>7481</v>
      </c>
      <c r="H2489" s="4" t="s">
        <v>7482</v>
      </c>
      <c r="I2489" s="4" t="s">
        <v>20</v>
      </c>
      <c r="J2489" s="4" t="s">
        <v>111</v>
      </c>
      <c r="K2489" s="4" t="s">
        <v>111</v>
      </c>
      <c r="L2489" s="4" t="s">
        <v>36</v>
      </c>
      <c r="M2489" s="4" t="s">
        <v>71</v>
      </c>
      <c r="N2489" s="4">
        <v>479.34</v>
      </c>
      <c r="O2489" s="4">
        <v>4</v>
      </c>
      <c r="P2489" s="4">
        <v>0.2</v>
      </c>
      <c r="Q2489" s="4">
        <v>48.81</v>
      </c>
    </row>
    <row r="2490" spans="1:17" s="4" customFormat="1" ht="12" x14ac:dyDescent="0.3">
      <c r="A2490" s="4">
        <v>2489</v>
      </c>
      <c r="B2490" s="4" t="s">
        <v>7483</v>
      </c>
      <c r="C2490" s="5">
        <v>45005</v>
      </c>
      <c r="D2490" s="5">
        <v>45010</v>
      </c>
      <c r="E2490" s="9">
        <f t="shared" si="38"/>
        <v>2023</v>
      </c>
      <c r="F2490" s="4" t="s">
        <v>25</v>
      </c>
      <c r="G2490" s="4" t="s">
        <v>7484</v>
      </c>
      <c r="H2490" s="4" t="s">
        <v>7485</v>
      </c>
      <c r="I2490" s="4" t="s">
        <v>28</v>
      </c>
      <c r="J2490" s="4" t="s">
        <v>79</v>
      </c>
      <c r="K2490" s="4" t="s">
        <v>80</v>
      </c>
      <c r="L2490" s="4" t="s">
        <v>29</v>
      </c>
      <c r="M2490" s="4" t="s">
        <v>107</v>
      </c>
      <c r="N2490" s="4">
        <v>1016.55</v>
      </c>
      <c r="O2490" s="4">
        <v>2</v>
      </c>
      <c r="P2490" s="4">
        <v>0.2</v>
      </c>
      <c r="Q2490" s="4">
        <v>80.680000000000007</v>
      </c>
    </row>
    <row r="2491" spans="1:17" s="4" customFormat="1" ht="12" x14ac:dyDescent="0.3">
      <c r="A2491" s="4">
        <v>2490</v>
      </c>
      <c r="B2491" s="4" t="s">
        <v>7486</v>
      </c>
      <c r="C2491" s="5">
        <v>45784</v>
      </c>
      <c r="D2491" s="5">
        <v>45787</v>
      </c>
      <c r="E2491" s="9">
        <f t="shared" si="38"/>
        <v>2025</v>
      </c>
      <c r="F2491" s="4" t="s">
        <v>59</v>
      </c>
      <c r="G2491" s="4" t="s">
        <v>7487</v>
      </c>
      <c r="H2491" s="4" t="s">
        <v>7488</v>
      </c>
      <c r="I2491" s="4" t="s">
        <v>20</v>
      </c>
      <c r="J2491" s="4" t="s">
        <v>47</v>
      </c>
      <c r="K2491" s="4" t="s">
        <v>47</v>
      </c>
      <c r="L2491" s="4" t="s">
        <v>29</v>
      </c>
      <c r="M2491" s="4" t="s">
        <v>90</v>
      </c>
      <c r="N2491" s="4">
        <v>673.64</v>
      </c>
      <c r="O2491" s="4">
        <v>9</v>
      </c>
      <c r="P2491" s="4">
        <v>0.15</v>
      </c>
      <c r="Q2491" s="4">
        <v>86.4</v>
      </c>
    </row>
    <row r="2492" spans="1:17" s="4" customFormat="1" ht="12" x14ac:dyDescent="0.3">
      <c r="A2492" s="4">
        <v>2491</v>
      </c>
      <c r="B2492" s="4" t="s">
        <v>7489</v>
      </c>
      <c r="C2492" s="5">
        <v>44904</v>
      </c>
      <c r="D2492" s="5">
        <v>44905</v>
      </c>
      <c r="E2492" s="9">
        <f t="shared" si="38"/>
        <v>2022</v>
      </c>
      <c r="F2492" s="4" t="s">
        <v>39</v>
      </c>
      <c r="G2492" s="4" t="s">
        <v>7490</v>
      </c>
      <c r="H2492" s="4" t="s">
        <v>7491</v>
      </c>
      <c r="I2492" s="4" t="s">
        <v>20</v>
      </c>
      <c r="J2492" s="4" t="s">
        <v>62</v>
      </c>
      <c r="K2492" s="4" t="s">
        <v>63</v>
      </c>
      <c r="L2492" s="4" t="s">
        <v>29</v>
      </c>
      <c r="M2492" s="4" t="s">
        <v>48</v>
      </c>
      <c r="N2492" s="4">
        <v>988.9</v>
      </c>
      <c r="O2492" s="4">
        <v>2</v>
      </c>
      <c r="P2492" s="4">
        <v>0.2</v>
      </c>
      <c r="Q2492" s="4">
        <v>65.16</v>
      </c>
    </row>
    <row r="2493" spans="1:17" s="4" customFormat="1" ht="12" x14ac:dyDescent="0.3">
      <c r="A2493" s="4">
        <v>2492</v>
      </c>
      <c r="B2493" s="4" t="s">
        <v>7492</v>
      </c>
      <c r="C2493" s="5">
        <v>44985</v>
      </c>
      <c r="D2493" s="5">
        <v>44986</v>
      </c>
      <c r="E2493" s="9">
        <f t="shared" si="38"/>
        <v>2023</v>
      </c>
      <c r="F2493" s="4" t="s">
        <v>25</v>
      </c>
      <c r="G2493" s="4" t="s">
        <v>7493</v>
      </c>
      <c r="H2493" s="4" t="s">
        <v>7494</v>
      </c>
      <c r="I2493" s="4" t="s">
        <v>20</v>
      </c>
      <c r="J2493" s="4" t="s">
        <v>106</v>
      </c>
      <c r="K2493" s="4" t="s">
        <v>106</v>
      </c>
      <c r="L2493" s="4" t="s">
        <v>29</v>
      </c>
      <c r="M2493" s="4" t="s">
        <v>30</v>
      </c>
      <c r="N2493" s="4">
        <v>850.02</v>
      </c>
      <c r="O2493" s="4">
        <v>7</v>
      </c>
      <c r="P2493" s="4">
        <v>0.2</v>
      </c>
      <c r="Q2493" s="4">
        <v>146.24</v>
      </c>
    </row>
    <row r="2494" spans="1:17" s="4" customFormat="1" ht="12" x14ac:dyDescent="0.3">
      <c r="A2494" s="4">
        <v>2493</v>
      </c>
      <c r="B2494" s="4" t="s">
        <v>7495</v>
      </c>
      <c r="C2494" s="5">
        <v>45003</v>
      </c>
      <c r="D2494" s="5">
        <v>45007</v>
      </c>
      <c r="E2494" s="9">
        <f t="shared" si="38"/>
        <v>2023</v>
      </c>
      <c r="F2494" s="4" t="s">
        <v>25</v>
      </c>
      <c r="G2494" s="4" t="s">
        <v>7496</v>
      </c>
      <c r="H2494" s="4" t="s">
        <v>3955</v>
      </c>
      <c r="I2494" s="4" t="s">
        <v>67</v>
      </c>
      <c r="J2494" s="4" t="s">
        <v>106</v>
      </c>
      <c r="K2494" s="4" t="s">
        <v>106</v>
      </c>
      <c r="L2494" s="4" t="s">
        <v>29</v>
      </c>
      <c r="M2494" s="4" t="s">
        <v>90</v>
      </c>
      <c r="N2494" s="4">
        <v>1338.9</v>
      </c>
      <c r="O2494" s="4">
        <v>10</v>
      </c>
      <c r="P2494" s="4">
        <v>0.1</v>
      </c>
      <c r="Q2494" s="4">
        <v>185.17</v>
      </c>
    </row>
    <row r="2495" spans="1:17" s="4" customFormat="1" ht="12" x14ac:dyDescent="0.3">
      <c r="A2495" s="4">
        <v>2494</v>
      </c>
      <c r="B2495" s="4" t="s">
        <v>7497</v>
      </c>
      <c r="C2495" s="5">
        <v>45370</v>
      </c>
      <c r="D2495" s="5">
        <v>45374</v>
      </c>
      <c r="E2495" s="9">
        <f t="shared" si="38"/>
        <v>2024</v>
      </c>
      <c r="F2495" s="4" t="s">
        <v>17</v>
      </c>
      <c r="G2495" s="4" t="s">
        <v>7498</v>
      </c>
      <c r="H2495" s="4" t="s">
        <v>7499</v>
      </c>
      <c r="I2495" s="4" t="s">
        <v>20</v>
      </c>
      <c r="J2495" s="4" t="s">
        <v>62</v>
      </c>
      <c r="K2495" s="4" t="s">
        <v>63</v>
      </c>
      <c r="L2495" s="4" t="s">
        <v>29</v>
      </c>
      <c r="M2495" s="4" t="s">
        <v>30</v>
      </c>
      <c r="N2495" s="4">
        <v>614.69000000000005</v>
      </c>
      <c r="O2495" s="4">
        <v>1</v>
      </c>
      <c r="P2495" s="4">
        <v>0.2</v>
      </c>
      <c r="Q2495" s="4">
        <v>96.24</v>
      </c>
    </row>
    <row r="2496" spans="1:17" s="4" customFormat="1" ht="12" x14ac:dyDescent="0.3">
      <c r="A2496" s="4">
        <v>2495</v>
      </c>
      <c r="B2496" s="4" t="s">
        <v>7500</v>
      </c>
      <c r="C2496" s="5">
        <v>44650</v>
      </c>
      <c r="D2496" s="5">
        <v>44657</v>
      </c>
      <c r="E2496" s="9">
        <f t="shared" si="38"/>
        <v>2022</v>
      </c>
      <c r="F2496" s="4" t="s">
        <v>59</v>
      </c>
      <c r="G2496" s="4" t="s">
        <v>7501</v>
      </c>
      <c r="H2496" s="4" t="s">
        <v>7502</v>
      </c>
      <c r="I2496" s="4" t="s">
        <v>28</v>
      </c>
      <c r="J2496" s="4" t="s">
        <v>111</v>
      </c>
      <c r="K2496" s="4" t="s">
        <v>111</v>
      </c>
      <c r="L2496" s="4" t="s">
        <v>36</v>
      </c>
      <c r="M2496" s="4" t="s">
        <v>37</v>
      </c>
      <c r="N2496" s="4">
        <v>106.08</v>
      </c>
      <c r="O2496" s="4">
        <v>6</v>
      </c>
      <c r="P2496" s="4">
        <v>0.15</v>
      </c>
      <c r="Q2496" s="4">
        <v>0.28999999999999998</v>
      </c>
    </row>
    <row r="2497" spans="1:17" s="4" customFormat="1" ht="12" x14ac:dyDescent="0.3">
      <c r="A2497" s="4">
        <v>2496</v>
      </c>
      <c r="B2497" s="4" t="s">
        <v>7503</v>
      </c>
      <c r="C2497" s="5">
        <v>45076</v>
      </c>
      <c r="D2497" s="5">
        <v>45079</v>
      </c>
      <c r="E2497" s="9">
        <f t="shared" si="38"/>
        <v>2023</v>
      </c>
      <c r="F2497" s="4" t="s">
        <v>59</v>
      </c>
      <c r="G2497" s="4" t="s">
        <v>7504</v>
      </c>
      <c r="H2497" s="4" t="s">
        <v>7505</v>
      </c>
      <c r="I2497" s="4" t="s">
        <v>28</v>
      </c>
      <c r="J2497" s="4" t="s">
        <v>21</v>
      </c>
      <c r="K2497" s="4" t="s">
        <v>26647</v>
      </c>
      <c r="L2497" s="4" t="s">
        <v>36</v>
      </c>
      <c r="M2497" s="4" t="s">
        <v>37</v>
      </c>
      <c r="N2497" s="4">
        <v>308</v>
      </c>
      <c r="O2497" s="4">
        <v>8</v>
      </c>
      <c r="P2497" s="4">
        <v>0.2</v>
      </c>
      <c r="Q2497" s="4">
        <v>35.17</v>
      </c>
    </row>
    <row r="2498" spans="1:17" s="4" customFormat="1" ht="12" x14ac:dyDescent="0.3">
      <c r="A2498" s="4">
        <v>2497</v>
      </c>
      <c r="B2498" s="4" t="s">
        <v>7506</v>
      </c>
      <c r="C2498" s="5">
        <v>45014</v>
      </c>
      <c r="D2498" s="5">
        <v>45017</v>
      </c>
      <c r="E2498" s="9">
        <f t="shared" ref="E2498:E2561" si="39">YEAR(D2498)</f>
        <v>2023</v>
      </c>
      <c r="F2498" s="4" t="s">
        <v>25</v>
      </c>
      <c r="G2498" s="4" t="s">
        <v>7507</v>
      </c>
      <c r="H2498" s="4" t="s">
        <v>7508</v>
      </c>
      <c r="I2498" s="4" t="s">
        <v>67</v>
      </c>
      <c r="J2498" s="4" t="s">
        <v>145</v>
      </c>
      <c r="K2498" s="4" t="s">
        <v>80</v>
      </c>
      <c r="L2498" s="4" t="s">
        <v>36</v>
      </c>
      <c r="M2498" s="4" t="s">
        <v>118</v>
      </c>
      <c r="N2498" s="4">
        <v>1299.6300000000001</v>
      </c>
      <c r="O2498" s="4">
        <v>4</v>
      </c>
      <c r="P2498" s="4">
        <v>0.15</v>
      </c>
      <c r="Q2498" s="4">
        <v>55.34</v>
      </c>
    </row>
    <row r="2499" spans="1:17" s="4" customFormat="1" ht="12" x14ac:dyDescent="0.3">
      <c r="A2499" s="4">
        <v>2498</v>
      </c>
      <c r="B2499" s="4" t="s">
        <v>7509</v>
      </c>
      <c r="C2499" s="5">
        <v>44581</v>
      </c>
      <c r="D2499" s="5">
        <v>44584</v>
      </c>
      <c r="E2499" s="9">
        <f t="shared" si="39"/>
        <v>2022</v>
      </c>
      <c r="F2499" s="4" t="s">
        <v>25</v>
      </c>
      <c r="G2499" s="4" t="s">
        <v>7510</v>
      </c>
      <c r="H2499" s="4" t="s">
        <v>7511</v>
      </c>
      <c r="I2499" s="4" t="s">
        <v>28</v>
      </c>
      <c r="J2499" s="4" t="s">
        <v>47</v>
      </c>
      <c r="K2499" s="4" t="s">
        <v>47</v>
      </c>
      <c r="L2499" s="4" t="s">
        <v>29</v>
      </c>
      <c r="M2499" s="4" t="s">
        <v>48</v>
      </c>
      <c r="N2499" s="4">
        <v>310.70999999999998</v>
      </c>
      <c r="O2499" s="4">
        <v>5</v>
      </c>
      <c r="P2499" s="4">
        <v>0</v>
      </c>
      <c r="Q2499" s="4">
        <v>18.829999999999998</v>
      </c>
    </row>
    <row r="2500" spans="1:17" s="4" customFormat="1" ht="12" x14ac:dyDescent="0.3">
      <c r="A2500" s="4">
        <v>2499</v>
      </c>
      <c r="B2500" s="4" t="s">
        <v>7512</v>
      </c>
      <c r="C2500" s="5">
        <v>45010</v>
      </c>
      <c r="D2500" s="5">
        <v>45012</v>
      </c>
      <c r="E2500" s="9">
        <f t="shared" si="39"/>
        <v>2023</v>
      </c>
      <c r="F2500" s="4" t="s">
        <v>25</v>
      </c>
      <c r="G2500" s="4" t="s">
        <v>7513</v>
      </c>
      <c r="H2500" s="4" t="s">
        <v>7514</v>
      </c>
      <c r="I2500" s="4" t="s">
        <v>67</v>
      </c>
      <c r="J2500" s="4" t="s">
        <v>145</v>
      </c>
      <c r="K2500" s="4" t="s">
        <v>80</v>
      </c>
      <c r="L2500" s="4" t="s">
        <v>22</v>
      </c>
      <c r="M2500" s="4" t="s">
        <v>54</v>
      </c>
      <c r="N2500" s="4">
        <v>1449.16</v>
      </c>
      <c r="O2500" s="4">
        <v>3</v>
      </c>
      <c r="P2500" s="4">
        <v>0</v>
      </c>
      <c r="Q2500" s="4">
        <v>125.43</v>
      </c>
    </row>
    <row r="2501" spans="1:17" s="4" customFormat="1" ht="12" x14ac:dyDescent="0.3">
      <c r="A2501" s="4">
        <v>2500</v>
      </c>
      <c r="B2501" s="4" t="s">
        <v>7515</v>
      </c>
      <c r="C2501" s="5">
        <v>45265</v>
      </c>
      <c r="D2501" s="5">
        <v>45271</v>
      </c>
      <c r="E2501" s="9">
        <f t="shared" si="39"/>
        <v>2023</v>
      </c>
      <c r="F2501" s="4" t="s">
        <v>25</v>
      </c>
      <c r="G2501" s="4" t="s">
        <v>7516</v>
      </c>
      <c r="H2501" s="4" t="s">
        <v>7517</v>
      </c>
      <c r="I2501" s="4" t="s">
        <v>20</v>
      </c>
      <c r="J2501" s="4" t="s">
        <v>62</v>
      </c>
      <c r="K2501" s="4" t="s">
        <v>63</v>
      </c>
      <c r="L2501" s="4" t="s">
        <v>22</v>
      </c>
      <c r="M2501" s="4" t="s">
        <v>54</v>
      </c>
      <c r="N2501" s="4">
        <v>1090.5999999999999</v>
      </c>
      <c r="O2501" s="4">
        <v>6</v>
      </c>
      <c r="P2501" s="4">
        <v>0.2</v>
      </c>
      <c r="Q2501" s="4">
        <v>159.47</v>
      </c>
    </row>
    <row r="2502" spans="1:17" s="4" customFormat="1" ht="12" x14ac:dyDescent="0.3">
      <c r="A2502" s="4">
        <v>2501</v>
      </c>
      <c r="B2502" s="4" t="s">
        <v>7518</v>
      </c>
      <c r="C2502" s="5">
        <v>45341</v>
      </c>
      <c r="D2502" s="5">
        <v>45342</v>
      </c>
      <c r="E2502" s="9">
        <f t="shared" si="39"/>
        <v>2024</v>
      </c>
      <c r="F2502" s="4" t="s">
        <v>59</v>
      </c>
      <c r="G2502" s="4" t="s">
        <v>7519</v>
      </c>
      <c r="H2502" s="4" t="s">
        <v>7520</v>
      </c>
      <c r="I2502" s="4" t="s">
        <v>20</v>
      </c>
      <c r="J2502" s="4" t="s">
        <v>47</v>
      </c>
      <c r="K2502" s="4" t="s">
        <v>47</v>
      </c>
      <c r="L2502" s="4" t="s">
        <v>29</v>
      </c>
      <c r="M2502" s="4" t="s">
        <v>30</v>
      </c>
      <c r="N2502" s="4">
        <v>459.76</v>
      </c>
      <c r="O2502" s="4">
        <v>4</v>
      </c>
      <c r="P2502" s="4">
        <v>0.2</v>
      </c>
      <c r="Q2502" s="4">
        <v>17.170000000000002</v>
      </c>
    </row>
    <row r="2503" spans="1:17" s="4" customFormat="1" ht="12" x14ac:dyDescent="0.3">
      <c r="A2503" s="4">
        <v>2502</v>
      </c>
      <c r="B2503" s="4" t="s">
        <v>7521</v>
      </c>
      <c r="C2503" s="5">
        <v>44630</v>
      </c>
      <c r="D2503" s="5">
        <v>44632</v>
      </c>
      <c r="E2503" s="9">
        <f t="shared" si="39"/>
        <v>2022</v>
      </c>
      <c r="F2503" s="4" t="s">
        <v>59</v>
      </c>
      <c r="G2503" s="4" t="s">
        <v>7522</v>
      </c>
      <c r="H2503" s="4" t="s">
        <v>7523</v>
      </c>
      <c r="I2503" s="4" t="s">
        <v>20</v>
      </c>
      <c r="J2503" s="4" t="s">
        <v>42</v>
      </c>
      <c r="K2503" s="4" t="s">
        <v>43</v>
      </c>
      <c r="L2503" s="4" t="s">
        <v>22</v>
      </c>
      <c r="M2503" s="4" t="s">
        <v>134</v>
      </c>
      <c r="N2503" s="4">
        <v>1071.98</v>
      </c>
      <c r="O2503" s="4">
        <v>2</v>
      </c>
      <c r="P2503" s="4">
        <v>0</v>
      </c>
      <c r="Q2503" s="4">
        <v>150.37</v>
      </c>
    </row>
    <row r="2504" spans="1:17" s="4" customFormat="1" ht="12" x14ac:dyDescent="0.3">
      <c r="A2504" s="4">
        <v>2503</v>
      </c>
      <c r="B2504" s="4" t="s">
        <v>7524</v>
      </c>
      <c r="C2504" s="5">
        <v>45393</v>
      </c>
      <c r="D2504" s="5">
        <v>45397</v>
      </c>
      <c r="E2504" s="9">
        <f t="shared" si="39"/>
        <v>2024</v>
      </c>
      <c r="F2504" s="4" t="s">
        <v>39</v>
      </c>
      <c r="G2504" s="4" t="s">
        <v>7525</v>
      </c>
      <c r="H2504" s="4" t="s">
        <v>7526</v>
      </c>
      <c r="I2504" s="4" t="s">
        <v>67</v>
      </c>
      <c r="J2504" s="4" t="s">
        <v>145</v>
      </c>
      <c r="K2504" s="4" t="s">
        <v>80</v>
      </c>
      <c r="L2504" s="4" t="s">
        <v>36</v>
      </c>
      <c r="M2504" s="4" t="s">
        <v>138</v>
      </c>
      <c r="N2504" s="4">
        <v>225.02</v>
      </c>
      <c r="O2504" s="4">
        <v>7</v>
      </c>
      <c r="P2504" s="4">
        <v>0.2</v>
      </c>
      <c r="Q2504" s="4">
        <v>28.85</v>
      </c>
    </row>
    <row r="2505" spans="1:17" s="4" customFormat="1" ht="12" x14ac:dyDescent="0.3">
      <c r="A2505" s="4">
        <v>2504</v>
      </c>
      <c r="B2505" s="4" t="s">
        <v>7527</v>
      </c>
      <c r="C2505" s="5">
        <v>44942</v>
      </c>
      <c r="D2505" s="5">
        <v>44944</v>
      </c>
      <c r="E2505" s="9">
        <f t="shared" si="39"/>
        <v>2023</v>
      </c>
      <c r="F2505" s="4" t="s">
        <v>39</v>
      </c>
      <c r="G2505" s="4" t="s">
        <v>7528</v>
      </c>
      <c r="H2505" s="4" t="s">
        <v>7529</v>
      </c>
      <c r="I2505" s="4" t="s">
        <v>20</v>
      </c>
      <c r="J2505" s="4" t="s">
        <v>52</v>
      </c>
      <c r="K2505" s="4" t="s">
        <v>53</v>
      </c>
      <c r="L2505" s="4" t="s">
        <v>29</v>
      </c>
      <c r="M2505" s="4" t="s">
        <v>30</v>
      </c>
      <c r="N2505" s="4">
        <v>248.71</v>
      </c>
      <c r="O2505" s="4">
        <v>7</v>
      </c>
      <c r="P2505" s="4">
        <v>0.15</v>
      </c>
      <c r="Q2505" s="4">
        <v>37.03</v>
      </c>
    </row>
    <row r="2506" spans="1:17" s="4" customFormat="1" ht="12" x14ac:dyDescent="0.3">
      <c r="A2506" s="4">
        <v>2505</v>
      </c>
      <c r="B2506" s="4" t="s">
        <v>7530</v>
      </c>
      <c r="C2506" s="5">
        <v>44518</v>
      </c>
      <c r="D2506" s="5">
        <v>44524</v>
      </c>
      <c r="E2506" s="9">
        <f t="shared" si="39"/>
        <v>2021</v>
      </c>
      <c r="F2506" s="4" t="s">
        <v>39</v>
      </c>
      <c r="G2506" s="4" t="s">
        <v>7531</v>
      </c>
      <c r="H2506" s="4" t="s">
        <v>7532</v>
      </c>
      <c r="I2506" s="4" t="s">
        <v>20</v>
      </c>
      <c r="J2506" s="4" t="s">
        <v>34</v>
      </c>
      <c r="K2506" s="4" t="s">
        <v>35</v>
      </c>
      <c r="L2506" s="4" t="s">
        <v>22</v>
      </c>
      <c r="M2506" s="4" t="s">
        <v>54</v>
      </c>
      <c r="N2506" s="4">
        <v>802.47</v>
      </c>
      <c r="O2506" s="4">
        <v>2</v>
      </c>
      <c r="P2506" s="4">
        <v>0</v>
      </c>
      <c r="Q2506" s="4">
        <v>107.85</v>
      </c>
    </row>
    <row r="2507" spans="1:17" s="4" customFormat="1" ht="12" x14ac:dyDescent="0.3">
      <c r="A2507" s="4">
        <v>2506</v>
      </c>
      <c r="B2507" s="4" t="s">
        <v>7533</v>
      </c>
      <c r="C2507" s="5">
        <v>44966</v>
      </c>
      <c r="D2507" s="5">
        <v>44967</v>
      </c>
      <c r="E2507" s="9">
        <f t="shared" si="39"/>
        <v>2023</v>
      </c>
      <c r="F2507" s="4" t="s">
        <v>17</v>
      </c>
      <c r="G2507" s="4" t="s">
        <v>7534</v>
      </c>
      <c r="H2507" s="4" t="s">
        <v>7535</v>
      </c>
      <c r="I2507" s="4" t="s">
        <v>67</v>
      </c>
      <c r="J2507" s="4" t="s">
        <v>62</v>
      </c>
      <c r="K2507" s="4" t="s">
        <v>63</v>
      </c>
      <c r="L2507" s="4" t="s">
        <v>36</v>
      </c>
      <c r="M2507" s="4" t="s">
        <v>118</v>
      </c>
      <c r="N2507" s="4">
        <v>1419.49</v>
      </c>
      <c r="O2507" s="4">
        <v>5</v>
      </c>
      <c r="P2507" s="4">
        <v>0.15</v>
      </c>
      <c r="Q2507" s="4">
        <v>122.85</v>
      </c>
    </row>
    <row r="2508" spans="1:17" s="4" customFormat="1" ht="12" x14ac:dyDescent="0.3">
      <c r="A2508" s="4">
        <v>2507</v>
      </c>
      <c r="B2508" s="4" t="s">
        <v>7536</v>
      </c>
      <c r="C2508" s="5">
        <v>45130</v>
      </c>
      <c r="D2508" s="5">
        <v>45132</v>
      </c>
      <c r="E2508" s="9">
        <f t="shared" si="39"/>
        <v>2023</v>
      </c>
      <c r="F2508" s="4" t="s">
        <v>17</v>
      </c>
      <c r="G2508" s="4" t="s">
        <v>7537</v>
      </c>
      <c r="H2508" s="4" t="s">
        <v>7538</v>
      </c>
      <c r="I2508" s="4" t="s">
        <v>20</v>
      </c>
      <c r="J2508" s="4" t="s">
        <v>111</v>
      </c>
      <c r="K2508" s="4" t="s">
        <v>111</v>
      </c>
      <c r="L2508" s="4" t="s">
        <v>29</v>
      </c>
      <c r="M2508" s="4" t="s">
        <v>90</v>
      </c>
      <c r="N2508" s="4">
        <v>938.22</v>
      </c>
      <c r="O2508" s="4">
        <v>6</v>
      </c>
      <c r="P2508" s="4">
        <v>0.2</v>
      </c>
      <c r="Q2508" s="4">
        <v>91.04</v>
      </c>
    </row>
    <row r="2509" spans="1:17" s="4" customFormat="1" ht="12" x14ac:dyDescent="0.3">
      <c r="A2509" s="4">
        <v>2508</v>
      </c>
      <c r="B2509" s="4" t="s">
        <v>7539</v>
      </c>
      <c r="C2509" s="5">
        <v>45686</v>
      </c>
      <c r="D2509" s="5">
        <v>45687</v>
      </c>
      <c r="E2509" s="9">
        <f t="shared" si="39"/>
        <v>2025</v>
      </c>
      <c r="F2509" s="4" t="s">
        <v>59</v>
      </c>
      <c r="G2509" s="4" t="s">
        <v>7540</v>
      </c>
      <c r="H2509" s="4" t="s">
        <v>7541</v>
      </c>
      <c r="I2509" s="4" t="s">
        <v>67</v>
      </c>
      <c r="J2509" s="4" t="s">
        <v>79</v>
      </c>
      <c r="K2509" s="4" t="s">
        <v>80</v>
      </c>
      <c r="L2509" s="4" t="s">
        <v>36</v>
      </c>
      <c r="M2509" s="4" t="s">
        <v>71</v>
      </c>
      <c r="N2509" s="4">
        <v>863.16</v>
      </c>
      <c r="O2509" s="4">
        <v>2</v>
      </c>
      <c r="P2509" s="4">
        <v>0</v>
      </c>
      <c r="Q2509" s="4">
        <v>188.13</v>
      </c>
    </row>
    <row r="2510" spans="1:17" s="4" customFormat="1" ht="12" x14ac:dyDescent="0.3">
      <c r="A2510" s="4">
        <v>2509</v>
      </c>
      <c r="B2510" s="4" t="s">
        <v>7542</v>
      </c>
      <c r="C2510" s="5">
        <v>45284</v>
      </c>
      <c r="D2510" s="5">
        <v>45287</v>
      </c>
      <c r="E2510" s="9">
        <f t="shared" si="39"/>
        <v>2023</v>
      </c>
      <c r="F2510" s="4" t="s">
        <v>39</v>
      </c>
      <c r="G2510" s="4" t="s">
        <v>7543</v>
      </c>
      <c r="H2510" s="4" t="s">
        <v>7544</v>
      </c>
      <c r="I2510" s="4" t="s">
        <v>67</v>
      </c>
      <c r="J2510" s="4" t="s">
        <v>145</v>
      </c>
      <c r="K2510" s="4" t="s">
        <v>80</v>
      </c>
      <c r="L2510" s="4" t="s">
        <v>36</v>
      </c>
      <c r="M2510" s="4" t="s">
        <v>37</v>
      </c>
      <c r="N2510" s="4">
        <v>819.18</v>
      </c>
      <c r="O2510" s="4">
        <v>10</v>
      </c>
      <c r="P2510" s="4">
        <v>0</v>
      </c>
      <c r="Q2510" s="4">
        <v>70.45</v>
      </c>
    </row>
    <row r="2511" spans="1:17" s="4" customFormat="1" ht="12" x14ac:dyDescent="0.3">
      <c r="A2511" s="4">
        <v>2510</v>
      </c>
      <c r="B2511" s="4" t="s">
        <v>7545</v>
      </c>
      <c r="C2511" s="5">
        <v>44849</v>
      </c>
      <c r="D2511" s="5">
        <v>44854</v>
      </c>
      <c r="E2511" s="9">
        <f t="shared" si="39"/>
        <v>2022</v>
      </c>
      <c r="F2511" s="4" t="s">
        <v>17</v>
      </c>
      <c r="G2511" s="4" t="s">
        <v>7546</v>
      </c>
      <c r="H2511" s="4" t="s">
        <v>7547</v>
      </c>
      <c r="I2511" s="4" t="s">
        <v>67</v>
      </c>
      <c r="J2511" s="4" t="s">
        <v>21</v>
      </c>
      <c r="K2511" s="4" t="s">
        <v>26647</v>
      </c>
      <c r="L2511" s="4" t="s">
        <v>36</v>
      </c>
      <c r="M2511" s="4" t="s">
        <v>37</v>
      </c>
      <c r="N2511" s="4">
        <v>304.85000000000002</v>
      </c>
      <c r="O2511" s="4">
        <v>6</v>
      </c>
      <c r="P2511" s="4">
        <v>0</v>
      </c>
      <c r="Q2511" s="4">
        <v>7.89</v>
      </c>
    </row>
    <row r="2512" spans="1:17" s="4" customFormat="1" ht="12" x14ac:dyDescent="0.3">
      <c r="A2512" s="4">
        <v>2511</v>
      </c>
      <c r="B2512" s="4" t="s">
        <v>7548</v>
      </c>
      <c r="C2512" s="5">
        <v>44652</v>
      </c>
      <c r="D2512" s="5">
        <v>44657</v>
      </c>
      <c r="E2512" s="9">
        <f t="shared" si="39"/>
        <v>2022</v>
      </c>
      <c r="F2512" s="4" t="s">
        <v>25</v>
      </c>
      <c r="G2512" s="4" t="s">
        <v>7549</v>
      </c>
      <c r="H2512" s="4" t="s">
        <v>7550</v>
      </c>
      <c r="I2512" s="4" t="s">
        <v>20</v>
      </c>
      <c r="J2512" s="4" t="s">
        <v>52</v>
      </c>
      <c r="K2512" s="4" t="s">
        <v>53</v>
      </c>
      <c r="L2512" s="4" t="s">
        <v>29</v>
      </c>
      <c r="M2512" s="4" t="s">
        <v>48</v>
      </c>
      <c r="N2512" s="4">
        <v>1418.12</v>
      </c>
      <c r="O2512" s="4">
        <v>2</v>
      </c>
      <c r="P2512" s="4">
        <v>0.15</v>
      </c>
      <c r="Q2512" s="4">
        <v>19.5</v>
      </c>
    </row>
    <row r="2513" spans="1:17" s="4" customFormat="1" ht="12" x14ac:dyDescent="0.3">
      <c r="A2513" s="4">
        <v>2512</v>
      </c>
      <c r="B2513" s="4" t="s">
        <v>7551</v>
      </c>
      <c r="C2513" s="5">
        <v>45729</v>
      </c>
      <c r="D2513" s="5">
        <v>45734</v>
      </c>
      <c r="E2513" s="9">
        <f t="shared" si="39"/>
        <v>2025</v>
      </c>
      <c r="F2513" s="4" t="s">
        <v>25</v>
      </c>
      <c r="G2513" s="4" t="s">
        <v>7552</v>
      </c>
      <c r="H2513" s="4" t="s">
        <v>7553</v>
      </c>
      <c r="I2513" s="4" t="s">
        <v>20</v>
      </c>
      <c r="J2513" s="4" t="s">
        <v>52</v>
      </c>
      <c r="K2513" s="4" t="s">
        <v>53</v>
      </c>
      <c r="L2513" s="4" t="s">
        <v>22</v>
      </c>
      <c r="M2513" s="4" t="s">
        <v>23</v>
      </c>
      <c r="N2513" s="4">
        <v>1163.22</v>
      </c>
      <c r="O2513" s="4">
        <v>6</v>
      </c>
      <c r="P2513" s="4">
        <v>0.1</v>
      </c>
      <c r="Q2513" s="4">
        <v>81.06</v>
      </c>
    </row>
    <row r="2514" spans="1:17" s="4" customFormat="1" ht="12" x14ac:dyDescent="0.3">
      <c r="A2514" s="4">
        <v>2513</v>
      </c>
      <c r="B2514" s="4" t="s">
        <v>7554</v>
      </c>
      <c r="C2514" s="5">
        <v>44912</v>
      </c>
      <c r="D2514" s="5">
        <v>44917</v>
      </c>
      <c r="E2514" s="9">
        <f t="shared" si="39"/>
        <v>2022</v>
      </c>
      <c r="F2514" s="4" t="s">
        <v>59</v>
      </c>
      <c r="G2514" s="4" t="s">
        <v>7555</v>
      </c>
      <c r="H2514" s="4" t="s">
        <v>7556</v>
      </c>
      <c r="I2514" s="4" t="s">
        <v>20</v>
      </c>
      <c r="J2514" s="4" t="s">
        <v>47</v>
      </c>
      <c r="K2514" s="4" t="s">
        <v>47</v>
      </c>
      <c r="L2514" s="4" t="s">
        <v>36</v>
      </c>
      <c r="M2514" s="4" t="s">
        <v>71</v>
      </c>
      <c r="N2514" s="4">
        <v>370.05</v>
      </c>
      <c r="O2514" s="4">
        <v>4</v>
      </c>
      <c r="P2514" s="4">
        <v>0.2</v>
      </c>
      <c r="Q2514" s="4">
        <v>-7.28</v>
      </c>
    </row>
    <row r="2515" spans="1:17" s="4" customFormat="1" ht="12" x14ac:dyDescent="0.3">
      <c r="A2515" s="4">
        <v>2514</v>
      </c>
      <c r="B2515" s="4" t="s">
        <v>7557</v>
      </c>
      <c r="C2515" s="5">
        <v>44882</v>
      </c>
      <c r="D2515" s="5">
        <v>44888</v>
      </c>
      <c r="E2515" s="9">
        <f t="shared" si="39"/>
        <v>2022</v>
      </c>
      <c r="F2515" s="4" t="s">
        <v>59</v>
      </c>
      <c r="G2515" s="4" t="s">
        <v>7558</v>
      </c>
      <c r="H2515" s="4" t="s">
        <v>7559</v>
      </c>
      <c r="I2515" s="4" t="s">
        <v>28</v>
      </c>
      <c r="J2515" s="4" t="s">
        <v>62</v>
      </c>
      <c r="K2515" s="4" t="s">
        <v>63</v>
      </c>
      <c r="L2515" s="4" t="s">
        <v>36</v>
      </c>
      <c r="M2515" s="4" t="s">
        <v>118</v>
      </c>
      <c r="N2515" s="4">
        <v>831.68</v>
      </c>
      <c r="O2515" s="4">
        <v>10</v>
      </c>
      <c r="P2515" s="4">
        <v>0.2</v>
      </c>
      <c r="Q2515" s="4">
        <v>85.98</v>
      </c>
    </row>
    <row r="2516" spans="1:17" s="4" customFormat="1" ht="12" x14ac:dyDescent="0.3">
      <c r="A2516" s="4">
        <v>2515</v>
      </c>
      <c r="B2516" s="4" t="s">
        <v>7560</v>
      </c>
      <c r="C2516" s="5">
        <v>44852</v>
      </c>
      <c r="D2516" s="5">
        <v>44856</v>
      </c>
      <c r="E2516" s="9">
        <f t="shared" si="39"/>
        <v>2022</v>
      </c>
      <c r="F2516" s="4" t="s">
        <v>25</v>
      </c>
      <c r="G2516" s="4" t="s">
        <v>7561</v>
      </c>
      <c r="H2516" s="4" t="s">
        <v>7562</v>
      </c>
      <c r="I2516" s="4" t="s">
        <v>67</v>
      </c>
      <c r="J2516" s="4" t="s">
        <v>111</v>
      </c>
      <c r="K2516" s="4" t="s">
        <v>111</v>
      </c>
      <c r="L2516" s="4" t="s">
        <v>36</v>
      </c>
      <c r="M2516" s="4" t="s">
        <v>71</v>
      </c>
      <c r="N2516" s="4">
        <v>225.91</v>
      </c>
      <c r="O2516" s="4">
        <v>6</v>
      </c>
      <c r="P2516" s="4">
        <v>0.1</v>
      </c>
      <c r="Q2516" s="4">
        <v>49.19</v>
      </c>
    </row>
    <row r="2517" spans="1:17" s="4" customFormat="1" ht="12" x14ac:dyDescent="0.3">
      <c r="A2517" s="4">
        <v>2516</v>
      </c>
      <c r="B2517" s="4" t="s">
        <v>7563</v>
      </c>
      <c r="C2517" s="5">
        <v>44809</v>
      </c>
      <c r="D2517" s="5">
        <v>44813</v>
      </c>
      <c r="E2517" s="9">
        <f t="shared" si="39"/>
        <v>2022</v>
      </c>
      <c r="F2517" s="4" t="s">
        <v>17</v>
      </c>
      <c r="G2517" s="4" t="s">
        <v>7564</v>
      </c>
      <c r="H2517" s="4" t="s">
        <v>7565</v>
      </c>
      <c r="I2517" s="4" t="s">
        <v>20</v>
      </c>
      <c r="J2517" s="4" t="s">
        <v>21</v>
      </c>
      <c r="K2517" s="4" t="s">
        <v>26647</v>
      </c>
      <c r="L2517" s="4" t="s">
        <v>36</v>
      </c>
      <c r="M2517" s="4" t="s">
        <v>118</v>
      </c>
      <c r="N2517" s="4">
        <v>83.55</v>
      </c>
      <c r="O2517" s="4">
        <v>8</v>
      </c>
      <c r="P2517" s="4">
        <v>0</v>
      </c>
      <c r="Q2517" s="4">
        <v>21.77</v>
      </c>
    </row>
    <row r="2518" spans="1:17" s="4" customFormat="1" ht="12" x14ac:dyDescent="0.3">
      <c r="A2518" s="4">
        <v>2517</v>
      </c>
      <c r="B2518" s="4" t="s">
        <v>7566</v>
      </c>
      <c r="C2518" s="5">
        <v>45361</v>
      </c>
      <c r="D2518" s="5">
        <v>45367</v>
      </c>
      <c r="E2518" s="9">
        <f t="shared" si="39"/>
        <v>2024</v>
      </c>
      <c r="F2518" s="4" t="s">
        <v>25</v>
      </c>
      <c r="G2518" s="4" t="s">
        <v>7567</v>
      </c>
      <c r="H2518" s="4" t="s">
        <v>7568</v>
      </c>
      <c r="I2518" s="4" t="s">
        <v>20</v>
      </c>
      <c r="J2518" s="4" t="s">
        <v>21</v>
      </c>
      <c r="K2518" s="4" t="s">
        <v>26647</v>
      </c>
      <c r="L2518" s="4" t="s">
        <v>29</v>
      </c>
      <c r="M2518" s="4" t="s">
        <v>48</v>
      </c>
      <c r="N2518" s="4">
        <v>1191.25</v>
      </c>
      <c r="O2518" s="4">
        <v>2</v>
      </c>
      <c r="P2518" s="4">
        <v>0.15</v>
      </c>
      <c r="Q2518" s="4">
        <v>156.21</v>
      </c>
    </row>
    <row r="2519" spans="1:17" s="4" customFormat="1" ht="12" x14ac:dyDescent="0.3">
      <c r="A2519" s="4">
        <v>2518</v>
      </c>
      <c r="B2519" s="4" t="s">
        <v>7569</v>
      </c>
      <c r="C2519" s="5">
        <v>45079</v>
      </c>
      <c r="D2519" s="5">
        <v>45083</v>
      </c>
      <c r="E2519" s="9">
        <f t="shared" si="39"/>
        <v>2023</v>
      </c>
      <c r="F2519" s="4" t="s">
        <v>39</v>
      </c>
      <c r="G2519" s="4" t="s">
        <v>7570</v>
      </c>
      <c r="H2519" s="4" t="s">
        <v>7571</v>
      </c>
      <c r="I2519" s="4" t="s">
        <v>67</v>
      </c>
      <c r="J2519" s="4" t="s">
        <v>21</v>
      </c>
      <c r="K2519" s="4" t="s">
        <v>26647</v>
      </c>
      <c r="L2519" s="4" t="s">
        <v>22</v>
      </c>
      <c r="M2519" s="4" t="s">
        <v>23</v>
      </c>
      <c r="N2519" s="4">
        <v>1481.91</v>
      </c>
      <c r="O2519" s="4">
        <v>5</v>
      </c>
      <c r="P2519" s="4">
        <v>0.1</v>
      </c>
      <c r="Q2519" s="4">
        <v>142.16</v>
      </c>
    </row>
    <row r="2520" spans="1:17" s="4" customFormat="1" ht="12" x14ac:dyDescent="0.3">
      <c r="A2520" s="4">
        <v>2519</v>
      </c>
      <c r="B2520" s="4" t="s">
        <v>7572</v>
      </c>
      <c r="C2520" s="5">
        <v>44419</v>
      </c>
      <c r="D2520" s="5">
        <v>44422</v>
      </c>
      <c r="E2520" s="9">
        <f t="shared" si="39"/>
        <v>2021</v>
      </c>
      <c r="F2520" s="4" t="s">
        <v>39</v>
      </c>
      <c r="G2520" s="4" t="s">
        <v>7573</v>
      </c>
      <c r="H2520" s="4" t="s">
        <v>7574</v>
      </c>
      <c r="I2520" s="4" t="s">
        <v>20</v>
      </c>
      <c r="J2520" s="4" t="s">
        <v>79</v>
      </c>
      <c r="K2520" s="4" t="s">
        <v>80</v>
      </c>
      <c r="L2520" s="4" t="s">
        <v>22</v>
      </c>
      <c r="M2520" s="4" t="s">
        <v>75</v>
      </c>
      <c r="N2520" s="4">
        <v>622.33000000000004</v>
      </c>
      <c r="O2520" s="4">
        <v>9</v>
      </c>
      <c r="P2520" s="4">
        <v>0.15</v>
      </c>
      <c r="Q2520" s="4">
        <v>31.28</v>
      </c>
    </row>
    <row r="2521" spans="1:17" s="4" customFormat="1" ht="12" x14ac:dyDescent="0.3">
      <c r="A2521" s="4">
        <v>2520</v>
      </c>
      <c r="B2521" s="4" t="s">
        <v>7575</v>
      </c>
      <c r="C2521" s="5">
        <v>45835</v>
      </c>
      <c r="D2521" s="5">
        <v>45842</v>
      </c>
      <c r="E2521" s="9">
        <f t="shared" si="39"/>
        <v>2025</v>
      </c>
      <c r="F2521" s="4" t="s">
        <v>17</v>
      </c>
      <c r="G2521" s="4" t="s">
        <v>7576</v>
      </c>
      <c r="H2521" s="4" t="s">
        <v>7577</v>
      </c>
      <c r="I2521" s="4" t="s">
        <v>28</v>
      </c>
      <c r="J2521" s="4" t="s">
        <v>47</v>
      </c>
      <c r="K2521" s="4" t="s">
        <v>47</v>
      </c>
      <c r="L2521" s="4" t="s">
        <v>22</v>
      </c>
      <c r="M2521" s="4" t="s">
        <v>75</v>
      </c>
      <c r="N2521" s="4">
        <v>250.68</v>
      </c>
      <c r="O2521" s="4">
        <v>1</v>
      </c>
      <c r="P2521" s="4">
        <v>0.1</v>
      </c>
      <c r="Q2521" s="4">
        <v>18.329999999999998</v>
      </c>
    </row>
    <row r="2522" spans="1:17" s="4" customFormat="1" ht="12" x14ac:dyDescent="0.3">
      <c r="A2522" s="4">
        <v>2521</v>
      </c>
      <c r="B2522" s="4" t="s">
        <v>7578</v>
      </c>
      <c r="C2522" s="5">
        <v>45212</v>
      </c>
      <c r="D2522" s="5">
        <v>45217</v>
      </c>
      <c r="E2522" s="9">
        <f t="shared" si="39"/>
        <v>2023</v>
      </c>
      <c r="F2522" s="4" t="s">
        <v>59</v>
      </c>
      <c r="G2522" s="4" t="s">
        <v>7579</v>
      </c>
      <c r="H2522" s="4" t="s">
        <v>7580</v>
      </c>
      <c r="I2522" s="4" t="s">
        <v>67</v>
      </c>
      <c r="J2522" s="4" t="s">
        <v>79</v>
      </c>
      <c r="K2522" s="4" t="s">
        <v>80</v>
      </c>
      <c r="L2522" s="4" t="s">
        <v>29</v>
      </c>
      <c r="M2522" s="4" t="s">
        <v>30</v>
      </c>
      <c r="N2522" s="4">
        <v>218.11</v>
      </c>
      <c r="O2522" s="4">
        <v>7</v>
      </c>
      <c r="P2522" s="4">
        <v>0.1</v>
      </c>
      <c r="Q2522" s="4">
        <v>22.59</v>
      </c>
    </row>
    <row r="2523" spans="1:17" s="4" customFormat="1" ht="12" x14ac:dyDescent="0.3">
      <c r="A2523" s="4">
        <v>2522</v>
      </c>
      <c r="B2523" s="4" t="s">
        <v>7581</v>
      </c>
      <c r="C2523" s="5">
        <v>44894</v>
      </c>
      <c r="D2523" s="5">
        <v>44896</v>
      </c>
      <c r="E2523" s="9">
        <f t="shared" si="39"/>
        <v>2022</v>
      </c>
      <c r="F2523" s="4" t="s">
        <v>25</v>
      </c>
      <c r="G2523" s="4" t="s">
        <v>7582</v>
      </c>
      <c r="H2523" s="4" t="s">
        <v>7583</v>
      </c>
      <c r="I2523" s="4" t="s">
        <v>28</v>
      </c>
      <c r="J2523" s="4" t="s">
        <v>34</v>
      </c>
      <c r="K2523" s="4" t="s">
        <v>35</v>
      </c>
      <c r="L2523" s="4" t="s">
        <v>36</v>
      </c>
      <c r="M2523" s="4" t="s">
        <v>71</v>
      </c>
      <c r="N2523" s="4">
        <v>248.12</v>
      </c>
      <c r="O2523" s="4">
        <v>6</v>
      </c>
      <c r="P2523" s="4">
        <v>0.2</v>
      </c>
      <c r="Q2523" s="4">
        <v>15.99</v>
      </c>
    </row>
    <row r="2524" spans="1:17" s="4" customFormat="1" ht="12" x14ac:dyDescent="0.3">
      <c r="A2524" s="4">
        <v>2523</v>
      </c>
      <c r="B2524" s="4" t="s">
        <v>7584</v>
      </c>
      <c r="C2524" s="5">
        <v>44589</v>
      </c>
      <c r="D2524" s="5">
        <v>44591</v>
      </c>
      <c r="E2524" s="9">
        <f t="shared" si="39"/>
        <v>2022</v>
      </c>
      <c r="F2524" s="4" t="s">
        <v>17</v>
      </c>
      <c r="G2524" s="4" t="s">
        <v>7585</v>
      </c>
      <c r="H2524" s="4" t="s">
        <v>7586</v>
      </c>
      <c r="I2524" s="4" t="s">
        <v>67</v>
      </c>
      <c r="J2524" s="4" t="s">
        <v>34</v>
      </c>
      <c r="K2524" s="4" t="s">
        <v>35</v>
      </c>
      <c r="L2524" s="4" t="s">
        <v>36</v>
      </c>
      <c r="M2524" s="4" t="s">
        <v>71</v>
      </c>
      <c r="N2524" s="4">
        <v>324.07</v>
      </c>
      <c r="O2524" s="4">
        <v>7</v>
      </c>
      <c r="P2524" s="4">
        <v>0.1</v>
      </c>
      <c r="Q2524" s="4">
        <v>42.65</v>
      </c>
    </row>
    <row r="2525" spans="1:17" s="4" customFormat="1" ht="12" x14ac:dyDescent="0.3">
      <c r="A2525" s="4">
        <v>2524</v>
      </c>
      <c r="B2525" s="4" t="s">
        <v>7587</v>
      </c>
      <c r="C2525" s="5">
        <v>45597</v>
      </c>
      <c r="D2525" s="5">
        <v>45598</v>
      </c>
      <c r="E2525" s="9">
        <f t="shared" si="39"/>
        <v>2024</v>
      </c>
      <c r="F2525" s="4" t="s">
        <v>25</v>
      </c>
      <c r="G2525" s="4" t="s">
        <v>7588</v>
      </c>
      <c r="H2525" s="4" t="s">
        <v>7589</v>
      </c>
      <c r="I2525" s="4" t="s">
        <v>28</v>
      </c>
      <c r="J2525" s="4" t="s">
        <v>145</v>
      </c>
      <c r="K2525" s="4" t="s">
        <v>80</v>
      </c>
      <c r="L2525" s="4" t="s">
        <v>36</v>
      </c>
      <c r="M2525" s="4" t="s">
        <v>138</v>
      </c>
      <c r="N2525" s="4">
        <v>858.44</v>
      </c>
      <c r="O2525" s="4">
        <v>9</v>
      </c>
      <c r="P2525" s="4">
        <v>0.2</v>
      </c>
      <c r="Q2525" s="4">
        <v>55.51</v>
      </c>
    </row>
    <row r="2526" spans="1:17" s="4" customFormat="1" ht="12" x14ac:dyDescent="0.3">
      <c r="A2526" s="4">
        <v>2525</v>
      </c>
      <c r="B2526" s="4" t="s">
        <v>7590</v>
      </c>
      <c r="C2526" s="5">
        <v>44765</v>
      </c>
      <c r="D2526" s="5">
        <v>44772</v>
      </c>
      <c r="E2526" s="9">
        <f t="shared" si="39"/>
        <v>2022</v>
      </c>
      <c r="F2526" s="4" t="s">
        <v>17</v>
      </c>
      <c r="G2526" s="4" t="s">
        <v>7591</v>
      </c>
      <c r="H2526" s="4" t="s">
        <v>586</v>
      </c>
      <c r="I2526" s="4" t="s">
        <v>20</v>
      </c>
      <c r="J2526" s="4" t="s">
        <v>62</v>
      </c>
      <c r="K2526" s="4" t="s">
        <v>63</v>
      </c>
      <c r="L2526" s="4" t="s">
        <v>22</v>
      </c>
      <c r="M2526" s="4" t="s">
        <v>75</v>
      </c>
      <c r="N2526" s="4">
        <v>407.05</v>
      </c>
      <c r="O2526" s="4">
        <v>2</v>
      </c>
      <c r="P2526" s="4">
        <v>0.2</v>
      </c>
      <c r="Q2526" s="4">
        <v>2.98</v>
      </c>
    </row>
    <row r="2527" spans="1:17" s="4" customFormat="1" ht="12" x14ac:dyDescent="0.3">
      <c r="A2527" s="4">
        <v>2526</v>
      </c>
      <c r="B2527" s="4" t="s">
        <v>7592</v>
      </c>
      <c r="C2527" s="5">
        <v>45077</v>
      </c>
      <c r="D2527" s="5">
        <v>45079</v>
      </c>
      <c r="E2527" s="9">
        <f t="shared" si="39"/>
        <v>2023</v>
      </c>
      <c r="F2527" s="4" t="s">
        <v>17</v>
      </c>
      <c r="G2527" s="4" t="s">
        <v>7593</v>
      </c>
      <c r="H2527" s="4" t="s">
        <v>7594</v>
      </c>
      <c r="I2527" s="4" t="s">
        <v>28</v>
      </c>
      <c r="J2527" s="4" t="s">
        <v>79</v>
      </c>
      <c r="K2527" s="4" t="s">
        <v>80</v>
      </c>
      <c r="L2527" s="4" t="s">
        <v>22</v>
      </c>
      <c r="M2527" s="4" t="s">
        <v>23</v>
      </c>
      <c r="N2527" s="4">
        <v>307.56</v>
      </c>
      <c r="O2527" s="4">
        <v>10</v>
      </c>
      <c r="P2527" s="4">
        <v>0.15</v>
      </c>
      <c r="Q2527" s="4">
        <v>57.69</v>
      </c>
    </row>
    <row r="2528" spans="1:17" s="4" customFormat="1" ht="12" x14ac:dyDescent="0.3">
      <c r="A2528" s="4">
        <v>2527</v>
      </c>
      <c r="B2528" s="4" t="s">
        <v>7595</v>
      </c>
      <c r="C2528" s="5">
        <v>44654</v>
      </c>
      <c r="D2528" s="5">
        <v>44660</v>
      </c>
      <c r="E2528" s="9">
        <f t="shared" si="39"/>
        <v>2022</v>
      </c>
      <c r="F2528" s="4" t="s">
        <v>25</v>
      </c>
      <c r="G2528" s="4" t="s">
        <v>7596</v>
      </c>
      <c r="H2528" s="4" t="s">
        <v>7597</v>
      </c>
      <c r="I2528" s="4" t="s">
        <v>28</v>
      </c>
      <c r="J2528" s="4" t="s">
        <v>62</v>
      </c>
      <c r="K2528" s="4" t="s">
        <v>63</v>
      </c>
      <c r="L2528" s="4" t="s">
        <v>22</v>
      </c>
      <c r="M2528" s="4" t="s">
        <v>23</v>
      </c>
      <c r="N2528" s="4">
        <v>1412.09</v>
      </c>
      <c r="O2528" s="4">
        <v>2</v>
      </c>
      <c r="P2528" s="4">
        <v>0.1</v>
      </c>
      <c r="Q2528" s="4">
        <v>23.61</v>
      </c>
    </row>
    <row r="2529" spans="1:17" s="4" customFormat="1" ht="12" x14ac:dyDescent="0.3">
      <c r="A2529" s="4">
        <v>2528</v>
      </c>
      <c r="B2529" s="4" t="s">
        <v>7598</v>
      </c>
      <c r="C2529" s="5">
        <v>44835</v>
      </c>
      <c r="D2529" s="5">
        <v>44838</v>
      </c>
      <c r="E2529" s="9">
        <f t="shared" si="39"/>
        <v>2022</v>
      </c>
      <c r="F2529" s="4" t="s">
        <v>17</v>
      </c>
      <c r="G2529" s="4" t="s">
        <v>7599</v>
      </c>
      <c r="H2529" s="4" t="s">
        <v>7600</v>
      </c>
      <c r="I2529" s="4" t="s">
        <v>28</v>
      </c>
      <c r="J2529" s="4" t="s">
        <v>42</v>
      </c>
      <c r="K2529" s="4" t="s">
        <v>43</v>
      </c>
      <c r="L2529" s="4" t="s">
        <v>36</v>
      </c>
      <c r="M2529" s="4" t="s">
        <v>37</v>
      </c>
      <c r="N2529" s="4">
        <v>970.63</v>
      </c>
      <c r="O2529" s="4">
        <v>3</v>
      </c>
      <c r="P2529" s="4">
        <v>0.15</v>
      </c>
      <c r="Q2529" s="4">
        <v>119.96</v>
      </c>
    </row>
    <row r="2530" spans="1:17" s="4" customFormat="1" ht="12" x14ac:dyDescent="0.3">
      <c r="A2530" s="4">
        <v>2529</v>
      </c>
      <c r="B2530" s="4" t="s">
        <v>7601</v>
      </c>
      <c r="C2530" s="5">
        <v>45298</v>
      </c>
      <c r="D2530" s="5">
        <v>45303</v>
      </c>
      <c r="E2530" s="9">
        <f t="shared" si="39"/>
        <v>2024</v>
      </c>
      <c r="F2530" s="4" t="s">
        <v>39</v>
      </c>
      <c r="G2530" s="4" t="s">
        <v>7602</v>
      </c>
      <c r="H2530" s="4" t="s">
        <v>7603</v>
      </c>
      <c r="I2530" s="4" t="s">
        <v>28</v>
      </c>
      <c r="J2530" s="4" t="s">
        <v>79</v>
      </c>
      <c r="K2530" s="4" t="s">
        <v>80</v>
      </c>
      <c r="L2530" s="4" t="s">
        <v>29</v>
      </c>
      <c r="M2530" s="4" t="s">
        <v>30</v>
      </c>
      <c r="N2530" s="4">
        <v>235.92</v>
      </c>
      <c r="O2530" s="4">
        <v>9</v>
      </c>
      <c r="P2530" s="4">
        <v>0.1</v>
      </c>
      <c r="Q2530" s="4">
        <v>37.909999999999997</v>
      </c>
    </row>
    <row r="2531" spans="1:17" s="4" customFormat="1" ht="12" x14ac:dyDescent="0.3">
      <c r="A2531" s="4">
        <v>2530</v>
      </c>
      <c r="B2531" s="4" t="s">
        <v>7604</v>
      </c>
      <c r="C2531" s="5">
        <v>45733</v>
      </c>
      <c r="D2531" s="5">
        <v>45737</v>
      </c>
      <c r="E2531" s="9">
        <f t="shared" si="39"/>
        <v>2025</v>
      </c>
      <c r="F2531" s="4" t="s">
        <v>25</v>
      </c>
      <c r="G2531" s="4" t="s">
        <v>7605</v>
      </c>
      <c r="H2531" s="4" t="s">
        <v>7606</v>
      </c>
      <c r="I2531" s="4" t="s">
        <v>20</v>
      </c>
      <c r="J2531" s="4" t="s">
        <v>21</v>
      </c>
      <c r="K2531" s="4" t="s">
        <v>26647</v>
      </c>
      <c r="L2531" s="4" t="s">
        <v>22</v>
      </c>
      <c r="M2531" s="4" t="s">
        <v>54</v>
      </c>
      <c r="N2531" s="4">
        <v>621.09</v>
      </c>
      <c r="O2531" s="4">
        <v>9</v>
      </c>
      <c r="P2531" s="4">
        <v>0.2</v>
      </c>
      <c r="Q2531" s="4">
        <v>102.16</v>
      </c>
    </row>
    <row r="2532" spans="1:17" s="4" customFormat="1" ht="12" x14ac:dyDescent="0.3">
      <c r="A2532" s="4">
        <v>2531</v>
      </c>
      <c r="B2532" s="4" t="s">
        <v>7607</v>
      </c>
      <c r="C2532" s="5">
        <v>45623</v>
      </c>
      <c r="D2532" s="5">
        <v>45626</v>
      </c>
      <c r="E2532" s="9">
        <f t="shared" si="39"/>
        <v>2024</v>
      </c>
      <c r="F2532" s="4" t="s">
        <v>17</v>
      </c>
      <c r="G2532" s="4" t="s">
        <v>7608</v>
      </c>
      <c r="H2532" s="4" t="s">
        <v>7609</v>
      </c>
      <c r="I2532" s="4" t="s">
        <v>28</v>
      </c>
      <c r="J2532" s="4" t="s">
        <v>106</v>
      </c>
      <c r="K2532" s="4" t="s">
        <v>106</v>
      </c>
      <c r="L2532" s="4" t="s">
        <v>36</v>
      </c>
      <c r="M2532" s="4" t="s">
        <v>118</v>
      </c>
      <c r="N2532" s="4">
        <v>762.88</v>
      </c>
      <c r="O2532" s="4">
        <v>6</v>
      </c>
      <c r="P2532" s="4">
        <v>0.15</v>
      </c>
      <c r="Q2532" s="4">
        <v>153.06</v>
      </c>
    </row>
    <row r="2533" spans="1:17" s="4" customFormat="1" ht="12" x14ac:dyDescent="0.3">
      <c r="A2533" s="4">
        <v>2532</v>
      </c>
      <c r="B2533" s="4" t="s">
        <v>7610</v>
      </c>
      <c r="C2533" s="5">
        <v>45149</v>
      </c>
      <c r="D2533" s="5">
        <v>45153</v>
      </c>
      <c r="E2533" s="9">
        <f t="shared" si="39"/>
        <v>2023</v>
      </c>
      <c r="F2533" s="4" t="s">
        <v>59</v>
      </c>
      <c r="G2533" s="4" t="s">
        <v>7611</v>
      </c>
      <c r="H2533" s="4" t="s">
        <v>7612</v>
      </c>
      <c r="I2533" s="4" t="s">
        <v>28</v>
      </c>
      <c r="J2533" s="4" t="s">
        <v>47</v>
      </c>
      <c r="K2533" s="4" t="s">
        <v>47</v>
      </c>
      <c r="L2533" s="4" t="s">
        <v>29</v>
      </c>
      <c r="M2533" s="4" t="s">
        <v>90</v>
      </c>
      <c r="N2533" s="4">
        <v>763.57</v>
      </c>
      <c r="O2533" s="4">
        <v>1</v>
      </c>
      <c r="P2533" s="4">
        <v>0.1</v>
      </c>
      <c r="Q2533" s="4">
        <v>33.700000000000003</v>
      </c>
    </row>
    <row r="2534" spans="1:17" s="4" customFormat="1" ht="12" x14ac:dyDescent="0.3">
      <c r="A2534" s="4">
        <v>2533</v>
      </c>
      <c r="B2534" s="4" t="s">
        <v>7613</v>
      </c>
      <c r="C2534" s="5">
        <v>44492</v>
      </c>
      <c r="D2534" s="5">
        <v>44498</v>
      </c>
      <c r="E2534" s="9">
        <f t="shared" si="39"/>
        <v>2021</v>
      </c>
      <c r="F2534" s="4" t="s">
        <v>59</v>
      </c>
      <c r="G2534" s="4" t="s">
        <v>7614</v>
      </c>
      <c r="H2534" s="4" t="s">
        <v>7615</v>
      </c>
      <c r="I2534" s="4" t="s">
        <v>28</v>
      </c>
      <c r="J2534" s="4" t="s">
        <v>42</v>
      </c>
      <c r="K2534" s="4" t="s">
        <v>43</v>
      </c>
      <c r="L2534" s="4" t="s">
        <v>36</v>
      </c>
      <c r="M2534" s="4" t="s">
        <v>118</v>
      </c>
      <c r="N2534" s="4">
        <v>1175.9000000000001</v>
      </c>
      <c r="O2534" s="4">
        <v>5</v>
      </c>
      <c r="P2534" s="4">
        <v>0.15</v>
      </c>
      <c r="Q2534" s="4">
        <v>131.96</v>
      </c>
    </row>
    <row r="2535" spans="1:17" s="4" customFormat="1" ht="12" x14ac:dyDescent="0.3">
      <c r="A2535" s="4">
        <v>2534</v>
      </c>
      <c r="B2535" s="4" t="s">
        <v>7616</v>
      </c>
      <c r="C2535" s="5">
        <v>44725</v>
      </c>
      <c r="D2535" s="5">
        <v>44731</v>
      </c>
      <c r="E2535" s="9">
        <f t="shared" si="39"/>
        <v>2022</v>
      </c>
      <c r="F2535" s="4" t="s">
        <v>59</v>
      </c>
      <c r="G2535" s="4" t="s">
        <v>7617</v>
      </c>
      <c r="H2535" s="4" t="s">
        <v>7618</v>
      </c>
      <c r="I2535" s="4" t="s">
        <v>20</v>
      </c>
      <c r="J2535" s="4" t="s">
        <v>79</v>
      </c>
      <c r="K2535" s="4" t="s">
        <v>80</v>
      </c>
      <c r="L2535" s="4" t="s">
        <v>22</v>
      </c>
      <c r="M2535" s="4" t="s">
        <v>134</v>
      </c>
      <c r="N2535" s="4">
        <v>192.25</v>
      </c>
      <c r="O2535" s="4">
        <v>6</v>
      </c>
      <c r="P2535" s="4">
        <v>0.2</v>
      </c>
      <c r="Q2535" s="4">
        <v>41.51</v>
      </c>
    </row>
    <row r="2536" spans="1:17" s="4" customFormat="1" ht="12" x14ac:dyDescent="0.3">
      <c r="A2536" s="4">
        <v>2535</v>
      </c>
      <c r="B2536" s="4" t="s">
        <v>7619</v>
      </c>
      <c r="C2536" s="5">
        <v>44836</v>
      </c>
      <c r="D2536" s="5">
        <v>44841</v>
      </c>
      <c r="E2536" s="9">
        <f t="shared" si="39"/>
        <v>2022</v>
      </c>
      <c r="F2536" s="4" t="s">
        <v>59</v>
      </c>
      <c r="G2536" s="4" t="s">
        <v>7620</v>
      </c>
      <c r="H2536" s="4" t="s">
        <v>7621</v>
      </c>
      <c r="I2536" s="4" t="s">
        <v>28</v>
      </c>
      <c r="J2536" s="4" t="s">
        <v>47</v>
      </c>
      <c r="K2536" s="4" t="s">
        <v>47</v>
      </c>
      <c r="L2536" s="4" t="s">
        <v>29</v>
      </c>
      <c r="M2536" s="4" t="s">
        <v>30</v>
      </c>
      <c r="N2536" s="4">
        <v>1208.94</v>
      </c>
      <c r="O2536" s="4">
        <v>7</v>
      </c>
      <c r="P2536" s="4">
        <v>0.1</v>
      </c>
      <c r="Q2536" s="4">
        <v>223.15</v>
      </c>
    </row>
    <row r="2537" spans="1:17" s="4" customFormat="1" ht="12" x14ac:dyDescent="0.3">
      <c r="A2537" s="4">
        <v>2536</v>
      </c>
      <c r="B2537" s="4" t="s">
        <v>7622</v>
      </c>
      <c r="C2537" s="5">
        <v>44938</v>
      </c>
      <c r="D2537" s="5">
        <v>44942</v>
      </c>
      <c r="E2537" s="9">
        <f t="shared" si="39"/>
        <v>2023</v>
      </c>
      <c r="F2537" s="4" t="s">
        <v>59</v>
      </c>
      <c r="G2537" s="4" t="s">
        <v>7623</v>
      </c>
      <c r="H2537" s="4" t="s">
        <v>7624</v>
      </c>
      <c r="I2537" s="4" t="s">
        <v>67</v>
      </c>
      <c r="J2537" s="4" t="s">
        <v>106</v>
      </c>
      <c r="K2537" s="4" t="s">
        <v>106</v>
      </c>
      <c r="L2537" s="4" t="s">
        <v>22</v>
      </c>
      <c r="M2537" s="4" t="s">
        <v>134</v>
      </c>
      <c r="N2537" s="4">
        <v>609.73</v>
      </c>
      <c r="O2537" s="4">
        <v>1</v>
      </c>
      <c r="P2537" s="4">
        <v>0.15</v>
      </c>
      <c r="Q2537" s="4">
        <v>4.13</v>
      </c>
    </row>
    <row r="2538" spans="1:17" s="4" customFormat="1" ht="12" x14ac:dyDescent="0.3">
      <c r="A2538" s="4">
        <v>2537</v>
      </c>
      <c r="B2538" s="4" t="s">
        <v>7625</v>
      </c>
      <c r="C2538" s="5">
        <v>45189</v>
      </c>
      <c r="D2538" s="5">
        <v>45194</v>
      </c>
      <c r="E2538" s="9">
        <f t="shared" si="39"/>
        <v>2023</v>
      </c>
      <c r="F2538" s="4" t="s">
        <v>17</v>
      </c>
      <c r="G2538" s="4" t="s">
        <v>7626</v>
      </c>
      <c r="H2538" s="4" t="s">
        <v>4607</v>
      </c>
      <c r="I2538" s="4" t="s">
        <v>28</v>
      </c>
      <c r="J2538" s="4" t="s">
        <v>145</v>
      </c>
      <c r="K2538" s="4" t="s">
        <v>80</v>
      </c>
      <c r="L2538" s="4" t="s">
        <v>22</v>
      </c>
      <c r="M2538" s="4" t="s">
        <v>23</v>
      </c>
      <c r="N2538" s="4">
        <v>1223</v>
      </c>
      <c r="O2538" s="4">
        <v>9</v>
      </c>
      <c r="P2538" s="4">
        <v>0.15</v>
      </c>
      <c r="Q2538" s="4">
        <v>50.54</v>
      </c>
    </row>
    <row r="2539" spans="1:17" s="4" customFormat="1" ht="12" x14ac:dyDescent="0.3">
      <c r="A2539" s="4">
        <v>2538</v>
      </c>
      <c r="B2539" s="4" t="s">
        <v>7627</v>
      </c>
      <c r="C2539" s="5">
        <v>45148</v>
      </c>
      <c r="D2539" s="5">
        <v>45153</v>
      </c>
      <c r="E2539" s="9">
        <f t="shared" si="39"/>
        <v>2023</v>
      </c>
      <c r="F2539" s="4" t="s">
        <v>39</v>
      </c>
      <c r="G2539" s="4" t="s">
        <v>7628</v>
      </c>
      <c r="H2539" s="4" t="s">
        <v>7629</v>
      </c>
      <c r="I2539" s="4" t="s">
        <v>67</v>
      </c>
      <c r="J2539" s="4" t="s">
        <v>52</v>
      </c>
      <c r="K2539" s="4" t="s">
        <v>53</v>
      </c>
      <c r="L2539" s="4" t="s">
        <v>22</v>
      </c>
      <c r="M2539" s="4" t="s">
        <v>54</v>
      </c>
      <c r="N2539" s="4">
        <v>718.19</v>
      </c>
      <c r="O2539" s="4">
        <v>8</v>
      </c>
      <c r="P2539" s="4">
        <v>0.15</v>
      </c>
      <c r="Q2539" s="4">
        <v>-9.68</v>
      </c>
    </row>
    <row r="2540" spans="1:17" s="4" customFormat="1" ht="12" x14ac:dyDescent="0.3">
      <c r="A2540" s="4">
        <v>2539</v>
      </c>
      <c r="B2540" s="4" t="s">
        <v>7630</v>
      </c>
      <c r="C2540" s="5">
        <v>45546</v>
      </c>
      <c r="D2540" s="5">
        <v>45547</v>
      </c>
      <c r="E2540" s="9">
        <f t="shared" si="39"/>
        <v>2024</v>
      </c>
      <c r="F2540" s="4" t="s">
        <v>39</v>
      </c>
      <c r="G2540" s="4" t="s">
        <v>7631</v>
      </c>
      <c r="H2540" s="4" t="s">
        <v>7632</v>
      </c>
      <c r="I2540" s="4" t="s">
        <v>67</v>
      </c>
      <c r="J2540" s="4" t="s">
        <v>62</v>
      </c>
      <c r="K2540" s="4" t="s">
        <v>63</v>
      </c>
      <c r="L2540" s="4" t="s">
        <v>22</v>
      </c>
      <c r="M2540" s="4" t="s">
        <v>23</v>
      </c>
      <c r="N2540" s="4">
        <v>1140.6099999999999</v>
      </c>
      <c r="O2540" s="4">
        <v>3</v>
      </c>
      <c r="P2540" s="4">
        <v>0.1</v>
      </c>
      <c r="Q2540" s="4">
        <v>76.760000000000005</v>
      </c>
    </row>
    <row r="2541" spans="1:17" s="4" customFormat="1" ht="12" x14ac:dyDescent="0.3">
      <c r="A2541" s="4">
        <v>2540</v>
      </c>
      <c r="B2541" s="4" t="s">
        <v>7633</v>
      </c>
      <c r="C2541" s="5">
        <v>44828</v>
      </c>
      <c r="D2541" s="5">
        <v>44833</v>
      </c>
      <c r="E2541" s="9">
        <f t="shared" si="39"/>
        <v>2022</v>
      </c>
      <c r="F2541" s="4" t="s">
        <v>59</v>
      </c>
      <c r="G2541" s="4" t="s">
        <v>7634</v>
      </c>
      <c r="H2541" s="4" t="s">
        <v>7635</v>
      </c>
      <c r="I2541" s="4" t="s">
        <v>20</v>
      </c>
      <c r="J2541" s="4" t="s">
        <v>42</v>
      </c>
      <c r="K2541" s="4" t="s">
        <v>43</v>
      </c>
      <c r="L2541" s="4" t="s">
        <v>22</v>
      </c>
      <c r="M2541" s="4" t="s">
        <v>134</v>
      </c>
      <c r="N2541" s="4">
        <v>1046.75</v>
      </c>
      <c r="O2541" s="4">
        <v>1</v>
      </c>
      <c r="P2541" s="4">
        <v>0</v>
      </c>
      <c r="Q2541" s="4">
        <v>119.25</v>
      </c>
    </row>
    <row r="2542" spans="1:17" s="4" customFormat="1" ht="12" x14ac:dyDescent="0.3">
      <c r="A2542" s="4">
        <v>2541</v>
      </c>
      <c r="B2542" s="4" t="s">
        <v>7636</v>
      </c>
      <c r="C2542" s="5">
        <v>44604</v>
      </c>
      <c r="D2542" s="5">
        <v>44611</v>
      </c>
      <c r="E2542" s="9">
        <f t="shared" si="39"/>
        <v>2022</v>
      </c>
      <c r="F2542" s="4" t="s">
        <v>39</v>
      </c>
      <c r="G2542" s="4" t="s">
        <v>7637</v>
      </c>
      <c r="H2542" s="4" t="s">
        <v>7638</v>
      </c>
      <c r="I2542" s="4" t="s">
        <v>20</v>
      </c>
      <c r="J2542" s="4" t="s">
        <v>52</v>
      </c>
      <c r="K2542" s="4" t="s">
        <v>53</v>
      </c>
      <c r="L2542" s="4" t="s">
        <v>22</v>
      </c>
      <c r="M2542" s="4" t="s">
        <v>75</v>
      </c>
      <c r="N2542" s="4">
        <v>1004.13</v>
      </c>
      <c r="O2542" s="4">
        <v>6</v>
      </c>
      <c r="P2542" s="4">
        <v>0.15</v>
      </c>
      <c r="Q2542" s="4">
        <v>188.42</v>
      </c>
    </row>
    <row r="2543" spans="1:17" s="4" customFormat="1" ht="12" x14ac:dyDescent="0.3">
      <c r="A2543" s="4">
        <v>2542</v>
      </c>
      <c r="B2543" s="4" t="s">
        <v>7639</v>
      </c>
      <c r="C2543" s="5">
        <v>45464</v>
      </c>
      <c r="D2543" s="5">
        <v>45466</v>
      </c>
      <c r="E2543" s="9">
        <f t="shared" si="39"/>
        <v>2024</v>
      </c>
      <c r="F2543" s="4" t="s">
        <v>59</v>
      </c>
      <c r="G2543" s="4" t="s">
        <v>7640</v>
      </c>
      <c r="H2543" s="4" t="s">
        <v>7641</v>
      </c>
      <c r="I2543" s="4" t="s">
        <v>20</v>
      </c>
      <c r="J2543" s="4" t="s">
        <v>79</v>
      </c>
      <c r="K2543" s="4" t="s">
        <v>80</v>
      </c>
      <c r="L2543" s="4" t="s">
        <v>22</v>
      </c>
      <c r="M2543" s="4" t="s">
        <v>23</v>
      </c>
      <c r="N2543" s="4">
        <v>1393.13</v>
      </c>
      <c r="O2543" s="4">
        <v>8</v>
      </c>
      <c r="P2543" s="4">
        <v>0.15</v>
      </c>
      <c r="Q2543" s="4">
        <v>243.26</v>
      </c>
    </row>
    <row r="2544" spans="1:17" s="4" customFormat="1" ht="12" x14ac:dyDescent="0.3">
      <c r="A2544" s="4">
        <v>2543</v>
      </c>
      <c r="B2544" s="4" t="s">
        <v>7642</v>
      </c>
      <c r="C2544" s="5">
        <v>45010</v>
      </c>
      <c r="D2544" s="5">
        <v>45014</v>
      </c>
      <c r="E2544" s="9">
        <f t="shared" si="39"/>
        <v>2023</v>
      </c>
      <c r="F2544" s="4" t="s">
        <v>17</v>
      </c>
      <c r="G2544" s="4" t="s">
        <v>7643</v>
      </c>
      <c r="H2544" s="4" t="s">
        <v>7644</v>
      </c>
      <c r="I2544" s="4" t="s">
        <v>28</v>
      </c>
      <c r="J2544" s="4" t="s">
        <v>47</v>
      </c>
      <c r="K2544" s="4" t="s">
        <v>47</v>
      </c>
      <c r="L2544" s="4" t="s">
        <v>36</v>
      </c>
      <c r="M2544" s="4" t="s">
        <v>138</v>
      </c>
      <c r="N2544" s="4">
        <v>1492.77</v>
      </c>
      <c r="O2544" s="4">
        <v>1</v>
      </c>
      <c r="P2544" s="4">
        <v>0.15</v>
      </c>
      <c r="Q2544" s="4">
        <v>319.89</v>
      </c>
    </row>
    <row r="2545" spans="1:17" s="4" customFormat="1" ht="12" x14ac:dyDescent="0.3">
      <c r="A2545" s="4">
        <v>2544</v>
      </c>
      <c r="B2545" s="4" t="s">
        <v>7645</v>
      </c>
      <c r="C2545" s="5">
        <v>44602</v>
      </c>
      <c r="D2545" s="5">
        <v>44609</v>
      </c>
      <c r="E2545" s="9">
        <f t="shared" si="39"/>
        <v>2022</v>
      </c>
      <c r="F2545" s="4" t="s">
        <v>39</v>
      </c>
      <c r="G2545" s="4" t="s">
        <v>7646</v>
      </c>
      <c r="H2545" s="4" t="s">
        <v>7647</v>
      </c>
      <c r="I2545" s="4" t="s">
        <v>67</v>
      </c>
      <c r="J2545" s="4" t="s">
        <v>52</v>
      </c>
      <c r="K2545" s="4" t="s">
        <v>53</v>
      </c>
      <c r="L2545" s="4" t="s">
        <v>29</v>
      </c>
      <c r="M2545" s="4" t="s">
        <v>90</v>
      </c>
      <c r="N2545" s="4">
        <v>1077.01</v>
      </c>
      <c r="O2545" s="4">
        <v>5</v>
      </c>
      <c r="P2545" s="4">
        <v>0.2</v>
      </c>
      <c r="Q2545" s="4">
        <v>79.05</v>
      </c>
    </row>
    <row r="2546" spans="1:17" s="4" customFormat="1" ht="12" x14ac:dyDescent="0.3">
      <c r="A2546" s="4">
        <v>2545</v>
      </c>
      <c r="B2546" s="4" t="s">
        <v>7648</v>
      </c>
      <c r="C2546" s="5">
        <v>44422</v>
      </c>
      <c r="D2546" s="5">
        <v>44429</v>
      </c>
      <c r="E2546" s="9">
        <f t="shared" si="39"/>
        <v>2021</v>
      </c>
      <c r="F2546" s="4" t="s">
        <v>17</v>
      </c>
      <c r="G2546" s="4" t="s">
        <v>7649</v>
      </c>
      <c r="H2546" s="4" t="s">
        <v>7650</v>
      </c>
      <c r="I2546" s="4" t="s">
        <v>67</v>
      </c>
      <c r="J2546" s="4" t="s">
        <v>52</v>
      </c>
      <c r="K2546" s="4" t="s">
        <v>53</v>
      </c>
      <c r="L2546" s="4" t="s">
        <v>29</v>
      </c>
      <c r="M2546" s="4" t="s">
        <v>48</v>
      </c>
      <c r="N2546" s="4">
        <v>329.69</v>
      </c>
      <c r="O2546" s="4">
        <v>6</v>
      </c>
      <c r="P2546" s="4">
        <v>0.1</v>
      </c>
      <c r="Q2546" s="4">
        <v>59.18</v>
      </c>
    </row>
    <row r="2547" spans="1:17" s="4" customFormat="1" ht="12" x14ac:dyDescent="0.3">
      <c r="A2547" s="4">
        <v>2546</v>
      </c>
      <c r="B2547" s="4" t="s">
        <v>7651</v>
      </c>
      <c r="C2547" s="5">
        <v>45484</v>
      </c>
      <c r="D2547" s="5">
        <v>45485</v>
      </c>
      <c r="E2547" s="9">
        <f t="shared" si="39"/>
        <v>2024</v>
      </c>
      <c r="F2547" s="4" t="s">
        <v>59</v>
      </c>
      <c r="G2547" s="4" t="s">
        <v>7652</v>
      </c>
      <c r="H2547" s="4" t="s">
        <v>7653</v>
      </c>
      <c r="I2547" s="4" t="s">
        <v>20</v>
      </c>
      <c r="J2547" s="4" t="s">
        <v>52</v>
      </c>
      <c r="K2547" s="4" t="s">
        <v>53</v>
      </c>
      <c r="L2547" s="4" t="s">
        <v>29</v>
      </c>
      <c r="M2547" s="4" t="s">
        <v>30</v>
      </c>
      <c r="N2547" s="4">
        <v>1279.6099999999999</v>
      </c>
      <c r="O2547" s="4">
        <v>9</v>
      </c>
      <c r="P2547" s="4">
        <v>0</v>
      </c>
      <c r="Q2547" s="4">
        <v>357.1</v>
      </c>
    </row>
    <row r="2548" spans="1:17" s="4" customFormat="1" ht="12" x14ac:dyDescent="0.3">
      <c r="A2548" s="4">
        <v>2547</v>
      </c>
      <c r="B2548" s="4" t="s">
        <v>7654</v>
      </c>
      <c r="C2548" s="5">
        <v>44633</v>
      </c>
      <c r="D2548" s="5">
        <v>44640</v>
      </c>
      <c r="E2548" s="9">
        <f t="shared" si="39"/>
        <v>2022</v>
      </c>
      <c r="F2548" s="4" t="s">
        <v>17</v>
      </c>
      <c r="G2548" s="4" t="s">
        <v>7655</v>
      </c>
      <c r="H2548" s="4" t="s">
        <v>7656</v>
      </c>
      <c r="I2548" s="4" t="s">
        <v>67</v>
      </c>
      <c r="J2548" s="4" t="s">
        <v>79</v>
      </c>
      <c r="K2548" s="4" t="s">
        <v>80</v>
      </c>
      <c r="L2548" s="4" t="s">
        <v>29</v>
      </c>
      <c r="M2548" s="4" t="s">
        <v>48</v>
      </c>
      <c r="N2548" s="4">
        <v>1438.01</v>
      </c>
      <c r="O2548" s="4">
        <v>10</v>
      </c>
      <c r="P2548" s="4">
        <v>0.2</v>
      </c>
      <c r="Q2548" s="4">
        <v>313.32</v>
      </c>
    </row>
    <row r="2549" spans="1:17" s="4" customFormat="1" ht="12" x14ac:dyDescent="0.3">
      <c r="A2549" s="4">
        <v>2548</v>
      </c>
      <c r="B2549" s="4" t="s">
        <v>7657</v>
      </c>
      <c r="C2549" s="5">
        <v>44869</v>
      </c>
      <c r="D2549" s="5">
        <v>44876</v>
      </c>
      <c r="E2549" s="9">
        <f t="shared" si="39"/>
        <v>2022</v>
      </c>
      <c r="F2549" s="4" t="s">
        <v>25</v>
      </c>
      <c r="G2549" s="4" t="s">
        <v>7658</v>
      </c>
      <c r="H2549" s="4" t="s">
        <v>7659</v>
      </c>
      <c r="I2549" s="4" t="s">
        <v>20</v>
      </c>
      <c r="J2549" s="4" t="s">
        <v>52</v>
      </c>
      <c r="K2549" s="4" t="s">
        <v>53</v>
      </c>
      <c r="L2549" s="4" t="s">
        <v>29</v>
      </c>
      <c r="M2549" s="4" t="s">
        <v>30</v>
      </c>
      <c r="N2549" s="4">
        <v>1151.1199999999999</v>
      </c>
      <c r="O2549" s="4">
        <v>4</v>
      </c>
      <c r="P2549" s="4">
        <v>0.1</v>
      </c>
      <c r="Q2549" s="4">
        <v>183.48</v>
      </c>
    </row>
    <row r="2550" spans="1:17" s="4" customFormat="1" ht="12" x14ac:dyDescent="0.3">
      <c r="A2550" s="4">
        <v>2549</v>
      </c>
      <c r="B2550" s="4" t="s">
        <v>7660</v>
      </c>
      <c r="C2550" s="5">
        <v>44691</v>
      </c>
      <c r="D2550" s="5">
        <v>44696</v>
      </c>
      <c r="E2550" s="9">
        <f t="shared" si="39"/>
        <v>2022</v>
      </c>
      <c r="F2550" s="4" t="s">
        <v>59</v>
      </c>
      <c r="G2550" s="4" t="s">
        <v>7661</v>
      </c>
      <c r="H2550" s="4" t="s">
        <v>7662</v>
      </c>
      <c r="I2550" s="4" t="s">
        <v>28</v>
      </c>
      <c r="J2550" s="4" t="s">
        <v>47</v>
      </c>
      <c r="K2550" s="4" t="s">
        <v>47</v>
      </c>
      <c r="L2550" s="4" t="s">
        <v>29</v>
      </c>
      <c r="M2550" s="4" t="s">
        <v>107</v>
      </c>
      <c r="N2550" s="4">
        <v>984.67</v>
      </c>
      <c r="O2550" s="4">
        <v>5</v>
      </c>
      <c r="P2550" s="4">
        <v>0</v>
      </c>
      <c r="Q2550" s="4">
        <v>212.93</v>
      </c>
    </row>
    <row r="2551" spans="1:17" s="4" customFormat="1" ht="12" x14ac:dyDescent="0.3">
      <c r="A2551" s="4">
        <v>2550</v>
      </c>
      <c r="B2551" s="4" t="s">
        <v>7663</v>
      </c>
      <c r="C2551" s="5">
        <v>45115</v>
      </c>
      <c r="D2551" s="5">
        <v>45117</v>
      </c>
      <c r="E2551" s="9">
        <f t="shared" si="39"/>
        <v>2023</v>
      </c>
      <c r="F2551" s="4" t="s">
        <v>39</v>
      </c>
      <c r="G2551" s="4" t="s">
        <v>7664</v>
      </c>
      <c r="H2551" s="4" t="s">
        <v>7665</v>
      </c>
      <c r="I2551" s="4" t="s">
        <v>20</v>
      </c>
      <c r="J2551" s="4" t="s">
        <v>47</v>
      </c>
      <c r="K2551" s="4" t="s">
        <v>47</v>
      </c>
      <c r="L2551" s="4" t="s">
        <v>22</v>
      </c>
      <c r="M2551" s="4" t="s">
        <v>134</v>
      </c>
      <c r="N2551" s="4">
        <v>1374.44</v>
      </c>
      <c r="O2551" s="4">
        <v>5</v>
      </c>
      <c r="P2551" s="4">
        <v>0.2</v>
      </c>
      <c r="Q2551" s="4">
        <v>198.34</v>
      </c>
    </row>
    <row r="2552" spans="1:17" s="4" customFormat="1" ht="12" x14ac:dyDescent="0.3">
      <c r="A2552" s="4">
        <v>2551</v>
      </c>
      <c r="B2552" s="4" t="s">
        <v>7666</v>
      </c>
      <c r="C2552" s="5">
        <v>45386</v>
      </c>
      <c r="D2552" s="5">
        <v>45390</v>
      </c>
      <c r="E2552" s="9">
        <f t="shared" si="39"/>
        <v>2024</v>
      </c>
      <c r="F2552" s="4" t="s">
        <v>25</v>
      </c>
      <c r="G2552" s="4" t="s">
        <v>7667</v>
      </c>
      <c r="H2552" s="4" t="s">
        <v>7668</v>
      </c>
      <c r="I2552" s="4" t="s">
        <v>28</v>
      </c>
      <c r="J2552" s="4" t="s">
        <v>145</v>
      </c>
      <c r="K2552" s="4" t="s">
        <v>80</v>
      </c>
      <c r="L2552" s="4" t="s">
        <v>29</v>
      </c>
      <c r="M2552" s="4" t="s">
        <v>30</v>
      </c>
      <c r="N2552" s="4">
        <v>627.05999999999995</v>
      </c>
      <c r="O2552" s="4">
        <v>2</v>
      </c>
      <c r="P2552" s="4">
        <v>0</v>
      </c>
      <c r="Q2552" s="4">
        <v>108.64</v>
      </c>
    </row>
    <row r="2553" spans="1:17" s="4" customFormat="1" ht="12" x14ac:dyDescent="0.3">
      <c r="A2553" s="4">
        <v>2552</v>
      </c>
      <c r="B2553" s="4" t="s">
        <v>7669</v>
      </c>
      <c r="C2553" s="5">
        <v>44625</v>
      </c>
      <c r="D2553" s="5">
        <v>44628</v>
      </c>
      <c r="E2553" s="9">
        <f t="shared" si="39"/>
        <v>2022</v>
      </c>
      <c r="F2553" s="4" t="s">
        <v>59</v>
      </c>
      <c r="G2553" s="4" t="s">
        <v>7670</v>
      </c>
      <c r="H2553" s="4" t="s">
        <v>7671</v>
      </c>
      <c r="I2553" s="4" t="s">
        <v>67</v>
      </c>
      <c r="J2553" s="4" t="s">
        <v>79</v>
      </c>
      <c r="K2553" s="4" t="s">
        <v>80</v>
      </c>
      <c r="L2553" s="4" t="s">
        <v>36</v>
      </c>
      <c r="M2553" s="4" t="s">
        <v>37</v>
      </c>
      <c r="N2553" s="4">
        <v>219.1</v>
      </c>
      <c r="O2553" s="4">
        <v>7</v>
      </c>
      <c r="P2553" s="4">
        <v>0.1</v>
      </c>
      <c r="Q2553" s="4">
        <v>25.62</v>
      </c>
    </row>
    <row r="2554" spans="1:17" s="4" customFormat="1" ht="12" x14ac:dyDescent="0.3">
      <c r="A2554" s="4">
        <v>2553</v>
      </c>
      <c r="B2554" s="4" t="s">
        <v>7672</v>
      </c>
      <c r="C2554" s="5">
        <v>45247</v>
      </c>
      <c r="D2554" s="5">
        <v>45254</v>
      </c>
      <c r="E2554" s="9">
        <f t="shared" si="39"/>
        <v>2023</v>
      </c>
      <c r="F2554" s="4" t="s">
        <v>17</v>
      </c>
      <c r="G2554" s="4" t="s">
        <v>7673</v>
      </c>
      <c r="H2554" s="4" t="s">
        <v>7674</v>
      </c>
      <c r="I2554" s="4" t="s">
        <v>67</v>
      </c>
      <c r="J2554" s="4" t="s">
        <v>52</v>
      </c>
      <c r="K2554" s="4" t="s">
        <v>53</v>
      </c>
      <c r="L2554" s="4" t="s">
        <v>29</v>
      </c>
      <c r="M2554" s="4" t="s">
        <v>30</v>
      </c>
      <c r="N2554" s="4">
        <v>1375.57</v>
      </c>
      <c r="O2554" s="4">
        <v>8</v>
      </c>
      <c r="P2554" s="4">
        <v>0.1</v>
      </c>
      <c r="Q2554" s="4">
        <v>54.12</v>
      </c>
    </row>
    <row r="2555" spans="1:17" s="4" customFormat="1" ht="12" x14ac:dyDescent="0.3">
      <c r="A2555" s="4">
        <v>2554</v>
      </c>
      <c r="B2555" s="4" t="s">
        <v>7675</v>
      </c>
      <c r="C2555" s="5">
        <v>44781</v>
      </c>
      <c r="D2555" s="5">
        <v>44786</v>
      </c>
      <c r="E2555" s="9">
        <f t="shared" si="39"/>
        <v>2022</v>
      </c>
      <c r="F2555" s="4" t="s">
        <v>59</v>
      </c>
      <c r="G2555" s="4" t="s">
        <v>7676</v>
      </c>
      <c r="H2555" s="4" t="s">
        <v>7677</v>
      </c>
      <c r="I2555" s="4" t="s">
        <v>28</v>
      </c>
      <c r="J2555" s="4" t="s">
        <v>42</v>
      </c>
      <c r="K2555" s="4" t="s">
        <v>43</v>
      </c>
      <c r="L2555" s="4" t="s">
        <v>29</v>
      </c>
      <c r="M2555" s="4" t="s">
        <v>107</v>
      </c>
      <c r="N2555" s="4">
        <v>668.75</v>
      </c>
      <c r="O2555" s="4">
        <v>9</v>
      </c>
      <c r="P2555" s="4">
        <v>0.2</v>
      </c>
      <c r="Q2555" s="4">
        <v>103.51</v>
      </c>
    </row>
    <row r="2556" spans="1:17" s="4" customFormat="1" ht="12" x14ac:dyDescent="0.3">
      <c r="A2556" s="4">
        <v>2555</v>
      </c>
      <c r="B2556" s="4" t="s">
        <v>7678</v>
      </c>
      <c r="C2556" s="5">
        <v>44980</v>
      </c>
      <c r="D2556" s="5">
        <v>44983</v>
      </c>
      <c r="E2556" s="9">
        <f t="shared" si="39"/>
        <v>2023</v>
      </c>
      <c r="F2556" s="4" t="s">
        <v>39</v>
      </c>
      <c r="G2556" s="4" t="s">
        <v>7679</v>
      </c>
      <c r="H2556" s="4" t="s">
        <v>7680</v>
      </c>
      <c r="I2556" s="4" t="s">
        <v>28</v>
      </c>
      <c r="J2556" s="4" t="s">
        <v>79</v>
      </c>
      <c r="K2556" s="4" t="s">
        <v>80</v>
      </c>
      <c r="L2556" s="4" t="s">
        <v>22</v>
      </c>
      <c r="M2556" s="4" t="s">
        <v>54</v>
      </c>
      <c r="N2556" s="4">
        <v>858.72</v>
      </c>
      <c r="O2556" s="4">
        <v>10</v>
      </c>
      <c r="P2556" s="4">
        <v>0.15</v>
      </c>
      <c r="Q2556" s="4">
        <v>76.099999999999994</v>
      </c>
    </row>
    <row r="2557" spans="1:17" s="4" customFormat="1" ht="12" x14ac:dyDescent="0.3">
      <c r="A2557" s="4">
        <v>2556</v>
      </c>
      <c r="B2557" s="4" t="s">
        <v>7681</v>
      </c>
      <c r="C2557" s="5">
        <v>44987</v>
      </c>
      <c r="D2557" s="5">
        <v>44990</v>
      </c>
      <c r="E2557" s="9">
        <f t="shared" si="39"/>
        <v>2023</v>
      </c>
      <c r="F2557" s="4" t="s">
        <v>59</v>
      </c>
      <c r="G2557" s="4" t="s">
        <v>7682</v>
      </c>
      <c r="H2557" s="4" t="s">
        <v>7683</v>
      </c>
      <c r="I2557" s="4" t="s">
        <v>20</v>
      </c>
      <c r="J2557" s="4" t="s">
        <v>145</v>
      </c>
      <c r="K2557" s="4" t="s">
        <v>80</v>
      </c>
      <c r="L2557" s="4" t="s">
        <v>29</v>
      </c>
      <c r="M2557" s="4" t="s">
        <v>90</v>
      </c>
      <c r="N2557" s="4">
        <v>545.54999999999995</v>
      </c>
      <c r="O2557" s="4">
        <v>3</v>
      </c>
      <c r="P2557" s="4">
        <v>0.15</v>
      </c>
      <c r="Q2557" s="4">
        <v>64.239999999999995</v>
      </c>
    </row>
    <row r="2558" spans="1:17" s="4" customFormat="1" ht="12" x14ac:dyDescent="0.3">
      <c r="A2558" s="4">
        <v>2557</v>
      </c>
      <c r="B2558" s="4" t="s">
        <v>7684</v>
      </c>
      <c r="C2558" s="5">
        <v>45138</v>
      </c>
      <c r="D2558" s="5">
        <v>45145</v>
      </c>
      <c r="E2558" s="9">
        <f t="shared" si="39"/>
        <v>2023</v>
      </c>
      <c r="F2558" s="4" t="s">
        <v>59</v>
      </c>
      <c r="G2558" s="4" t="s">
        <v>7685</v>
      </c>
      <c r="H2558" s="4" t="s">
        <v>7686</v>
      </c>
      <c r="I2558" s="4" t="s">
        <v>20</v>
      </c>
      <c r="J2558" s="4" t="s">
        <v>52</v>
      </c>
      <c r="K2558" s="4" t="s">
        <v>53</v>
      </c>
      <c r="L2558" s="4" t="s">
        <v>22</v>
      </c>
      <c r="M2558" s="4" t="s">
        <v>54</v>
      </c>
      <c r="N2558" s="4">
        <v>573.91999999999996</v>
      </c>
      <c r="O2558" s="4">
        <v>6</v>
      </c>
      <c r="P2558" s="4">
        <v>0.15</v>
      </c>
      <c r="Q2558" s="4">
        <v>13.41</v>
      </c>
    </row>
    <row r="2559" spans="1:17" s="4" customFormat="1" ht="12" x14ac:dyDescent="0.3">
      <c r="A2559" s="4">
        <v>2558</v>
      </c>
      <c r="B2559" s="4" t="s">
        <v>7687</v>
      </c>
      <c r="C2559" s="5">
        <v>44618</v>
      </c>
      <c r="D2559" s="5">
        <v>44620</v>
      </c>
      <c r="E2559" s="9">
        <f t="shared" si="39"/>
        <v>2022</v>
      </c>
      <c r="F2559" s="4" t="s">
        <v>17</v>
      </c>
      <c r="G2559" s="4" t="s">
        <v>7688</v>
      </c>
      <c r="H2559" s="4" t="s">
        <v>7689</v>
      </c>
      <c r="I2559" s="4" t="s">
        <v>20</v>
      </c>
      <c r="J2559" s="4" t="s">
        <v>52</v>
      </c>
      <c r="K2559" s="4" t="s">
        <v>53</v>
      </c>
      <c r="L2559" s="4" t="s">
        <v>29</v>
      </c>
      <c r="M2559" s="4" t="s">
        <v>107</v>
      </c>
      <c r="N2559" s="4">
        <v>1053.1300000000001</v>
      </c>
      <c r="O2559" s="4">
        <v>3</v>
      </c>
      <c r="P2559" s="4">
        <v>0</v>
      </c>
      <c r="Q2559" s="4">
        <v>151.36000000000001</v>
      </c>
    </row>
    <row r="2560" spans="1:17" s="4" customFormat="1" ht="12" x14ac:dyDescent="0.3">
      <c r="A2560" s="4">
        <v>2559</v>
      </c>
      <c r="B2560" s="4" t="s">
        <v>7690</v>
      </c>
      <c r="C2560" s="5">
        <v>45363</v>
      </c>
      <c r="D2560" s="5">
        <v>45370</v>
      </c>
      <c r="E2560" s="9">
        <f t="shared" si="39"/>
        <v>2024</v>
      </c>
      <c r="F2560" s="4" t="s">
        <v>25</v>
      </c>
      <c r="G2560" s="4" t="s">
        <v>7691</v>
      </c>
      <c r="H2560" s="4" t="s">
        <v>7692</v>
      </c>
      <c r="I2560" s="4" t="s">
        <v>20</v>
      </c>
      <c r="J2560" s="4" t="s">
        <v>52</v>
      </c>
      <c r="K2560" s="4" t="s">
        <v>53</v>
      </c>
      <c r="L2560" s="4" t="s">
        <v>29</v>
      </c>
      <c r="M2560" s="4" t="s">
        <v>48</v>
      </c>
      <c r="N2560" s="4">
        <v>771.94</v>
      </c>
      <c r="O2560" s="4">
        <v>5</v>
      </c>
      <c r="P2560" s="4">
        <v>0.1</v>
      </c>
      <c r="Q2560" s="4">
        <v>52.71</v>
      </c>
    </row>
    <row r="2561" spans="1:17" s="4" customFormat="1" ht="12" x14ac:dyDescent="0.3">
      <c r="A2561" s="4">
        <v>2560</v>
      </c>
      <c r="B2561" s="4" t="s">
        <v>7693</v>
      </c>
      <c r="C2561" s="5">
        <v>45011</v>
      </c>
      <c r="D2561" s="5">
        <v>45013</v>
      </c>
      <c r="E2561" s="9">
        <f t="shared" si="39"/>
        <v>2023</v>
      </c>
      <c r="F2561" s="4" t="s">
        <v>17</v>
      </c>
      <c r="G2561" s="4" t="s">
        <v>7694</v>
      </c>
      <c r="H2561" s="4" t="s">
        <v>7695</v>
      </c>
      <c r="I2561" s="4" t="s">
        <v>28</v>
      </c>
      <c r="J2561" s="4" t="s">
        <v>21</v>
      </c>
      <c r="K2561" s="4" t="s">
        <v>26647</v>
      </c>
      <c r="L2561" s="4" t="s">
        <v>29</v>
      </c>
      <c r="M2561" s="4" t="s">
        <v>48</v>
      </c>
      <c r="N2561" s="4">
        <v>977.66</v>
      </c>
      <c r="O2561" s="4">
        <v>3</v>
      </c>
      <c r="P2561" s="4">
        <v>0.1</v>
      </c>
      <c r="Q2561" s="4">
        <v>104.01</v>
      </c>
    </row>
    <row r="2562" spans="1:17" s="4" customFormat="1" ht="12" x14ac:dyDescent="0.3">
      <c r="A2562" s="4">
        <v>2561</v>
      </c>
      <c r="B2562" s="4" t="s">
        <v>7696</v>
      </c>
      <c r="C2562" s="5">
        <v>45290</v>
      </c>
      <c r="D2562" s="5">
        <v>45295</v>
      </c>
      <c r="E2562" s="9">
        <f t="shared" ref="E2562:E2625" si="40">YEAR(D2562)</f>
        <v>2024</v>
      </c>
      <c r="F2562" s="4" t="s">
        <v>39</v>
      </c>
      <c r="G2562" s="4" t="s">
        <v>7697</v>
      </c>
      <c r="H2562" s="4" t="s">
        <v>7698</v>
      </c>
      <c r="I2562" s="4" t="s">
        <v>67</v>
      </c>
      <c r="J2562" s="4" t="s">
        <v>34</v>
      </c>
      <c r="K2562" s="4" t="s">
        <v>35</v>
      </c>
      <c r="L2562" s="4" t="s">
        <v>29</v>
      </c>
      <c r="M2562" s="4" t="s">
        <v>48</v>
      </c>
      <c r="N2562" s="4">
        <v>978.86</v>
      </c>
      <c r="O2562" s="4">
        <v>2</v>
      </c>
      <c r="P2562" s="4">
        <v>0.2</v>
      </c>
      <c r="Q2562" s="4">
        <v>41.42</v>
      </c>
    </row>
    <row r="2563" spans="1:17" s="4" customFormat="1" ht="12" x14ac:dyDescent="0.3">
      <c r="A2563" s="4">
        <v>2562</v>
      </c>
      <c r="B2563" s="4" t="s">
        <v>7699</v>
      </c>
      <c r="C2563" s="5">
        <v>44892</v>
      </c>
      <c r="D2563" s="5">
        <v>44897</v>
      </c>
      <c r="E2563" s="9">
        <f t="shared" si="40"/>
        <v>2022</v>
      </c>
      <c r="F2563" s="4" t="s">
        <v>39</v>
      </c>
      <c r="G2563" s="4" t="s">
        <v>7700</v>
      </c>
      <c r="H2563" s="4" t="s">
        <v>7701</v>
      </c>
      <c r="I2563" s="4" t="s">
        <v>20</v>
      </c>
      <c r="J2563" s="4" t="s">
        <v>21</v>
      </c>
      <c r="K2563" s="4" t="s">
        <v>26647</v>
      </c>
      <c r="L2563" s="4" t="s">
        <v>36</v>
      </c>
      <c r="M2563" s="4" t="s">
        <v>71</v>
      </c>
      <c r="N2563" s="4">
        <v>400.36</v>
      </c>
      <c r="O2563" s="4">
        <v>10</v>
      </c>
      <c r="P2563" s="4">
        <v>0</v>
      </c>
      <c r="Q2563" s="4">
        <v>97.96</v>
      </c>
    </row>
    <row r="2564" spans="1:17" s="4" customFormat="1" ht="12" x14ac:dyDescent="0.3">
      <c r="A2564" s="4">
        <v>2563</v>
      </c>
      <c r="B2564" s="4" t="s">
        <v>7702</v>
      </c>
      <c r="C2564" s="5">
        <v>45824</v>
      </c>
      <c r="D2564" s="5">
        <v>45828</v>
      </c>
      <c r="E2564" s="9">
        <f t="shared" si="40"/>
        <v>2025</v>
      </c>
      <c r="F2564" s="4" t="s">
        <v>39</v>
      </c>
      <c r="G2564" s="4" t="s">
        <v>7703</v>
      </c>
      <c r="H2564" s="4" t="s">
        <v>7704</v>
      </c>
      <c r="I2564" s="4" t="s">
        <v>28</v>
      </c>
      <c r="J2564" s="4" t="s">
        <v>62</v>
      </c>
      <c r="K2564" s="4" t="s">
        <v>63</v>
      </c>
      <c r="L2564" s="4" t="s">
        <v>29</v>
      </c>
      <c r="M2564" s="4" t="s">
        <v>30</v>
      </c>
      <c r="N2564" s="4">
        <v>998.77</v>
      </c>
      <c r="O2564" s="4">
        <v>10</v>
      </c>
      <c r="P2564" s="4">
        <v>0.15</v>
      </c>
      <c r="Q2564" s="4">
        <v>205.54</v>
      </c>
    </row>
    <row r="2565" spans="1:17" s="4" customFormat="1" ht="12" x14ac:dyDescent="0.3">
      <c r="A2565" s="4">
        <v>2564</v>
      </c>
      <c r="B2565" s="4" t="s">
        <v>7705</v>
      </c>
      <c r="C2565" s="5">
        <v>44486</v>
      </c>
      <c r="D2565" s="5">
        <v>44492</v>
      </c>
      <c r="E2565" s="9">
        <f t="shared" si="40"/>
        <v>2021</v>
      </c>
      <c r="F2565" s="4" t="s">
        <v>17</v>
      </c>
      <c r="G2565" s="4" t="s">
        <v>7706</v>
      </c>
      <c r="H2565" s="4" t="s">
        <v>7707</v>
      </c>
      <c r="I2565" s="4" t="s">
        <v>20</v>
      </c>
      <c r="J2565" s="4" t="s">
        <v>79</v>
      </c>
      <c r="K2565" s="4" t="s">
        <v>80</v>
      </c>
      <c r="L2565" s="4" t="s">
        <v>22</v>
      </c>
      <c r="M2565" s="4" t="s">
        <v>54</v>
      </c>
      <c r="N2565" s="4">
        <v>1027.06</v>
      </c>
      <c r="O2565" s="4">
        <v>4</v>
      </c>
      <c r="P2565" s="4">
        <v>0.15</v>
      </c>
      <c r="Q2565" s="4">
        <v>204.92</v>
      </c>
    </row>
    <row r="2566" spans="1:17" s="4" customFormat="1" ht="12" x14ac:dyDescent="0.3">
      <c r="A2566" s="4">
        <v>2565</v>
      </c>
      <c r="B2566" s="4" t="s">
        <v>7708</v>
      </c>
      <c r="C2566" s="5">
        <v>45350</v>
      </c>
      <c r="D2566" s="5">
        <v>45354</v>
      </c>
      <c r="E2566" s="9">
        <f t="shared" si="40"/>
        <v>2024</v>
      </c>
      <c r="F2566" s="4" t="s">
        <v>25</v>
      </c>
      <c r="G2566" s="4" t="s">
        <v>7709</v>
      </c>
      <c r="H2566" s="4" t="s">
        <v>7710</v>
      </c>
      <c r="I2566" s="4" t="s">
        <v>20</v>
      </c>
      <c r="J2566" s="4" t="s">
        <v>106</v>
      </c>
      <c r="K2566" s="4" t="s">
        <v>106</v>
      </c>
      <c r="L2566" s="4" t="s">
        <v>29</v>
      </c>
      <c r="M2566" s="4" t="s">
        <v>90</v>
      </c>
      <c r="N2566" s="4">
        <v>1055.33</v>
      </c>
      <c r="O2566" s="4">
        <v>1</v>
      </c>
      <c r="P2566" s="4">
        <v>0.2</v>
      </c>
      <c r="Q2566" s="4">
        <v>170.77</v>
      </c>
    </row>
    <row r="2567" spans="1:17" s="4" customFormat="1" ht="12" x14ac:dyDescent="0.3">
      <c r="A2567" s="4">
        <v>2566</v>
      </c>
      <c r="B2567" s="4" t="s">
        <v>7711</v>
      </c>
      <c r="C2567" s="5">
        <v>45680</v>
      </c>
      <c r="D2567" s="5">
        <v>45681</v>
      </c>
      <c r="E2567" s="9">
        <f t="shared" si="40"/>
        <v>2025</v>
      </c>
      <c r="F2567" s="4" t="s">
        <v>59</v>
      </c>
      <c r="G2567" s="4" t="s">
        <v>7712</v>
      </c>
      <c r="H2567" s="4" t="s">
        <v>4103</v>
      </c>
      <c r="I2567" s="4" t="s">
        <v>67</v>
      </c>
      <c r="J2567" s="4" t="s">
        <v>34</v>
      </c>
      <c r="K2567" s="4" t="s">
        <v>35</v>
      </c>
      <c r="L2567" s="4" t="s">
        <v>29</v>
      </c>
      <c r="M2567" s="4" t="s">
        <v>107</v>
      </c>
      <c r="N2567" s="4">
        <v>920.66</v>
      </c>
      <c r="O2567" s="4">
        <v>7</v>
      </c>
      <c r="P2567" s="4">
        <v>0.2</v>
      </c>
      <c r="Q2567" s="4">
        <v>26.89</v>
      </c>
    </row>
    <row r="2568" spans="1:17" s="4" customFormat="1" ht="12" x14ac:dyDescent="0.3">
      <c r="A2568" s="4">
        <v>2567</v>
      </c>
      <c r="B2568" s="4" t="s">
        <v>7713</v>
      </c>
      <c r="C2568" s="5">
        <v>45594</v>
      </c>
      <c r="D2568" s="5">
        <v>45599</v>
      </c>
      <c r="E2568" s="9">
        <f t="shared" si="40"/>
        <v>2024</v>
      </c>
      <c r="F2568" s="4" t="s">
        <v>39</v>
      </c>
      <c r="G2568" s="4" t="s">
        <v>7714</v>
      </c>
      <c r="H2568" s="4" t="s">
        <v>7715</v>
      </c>
      <c r="I2568" s="4" t="s">
        <v>20</v>
      </c>
      <c r="J2568" s="4" t="s">
        <v>42</v>
      </c>
      <c r="K2568" s="4" t="s">
        <v>43</v>
      </c>
      <c r="L2568" s="4" t="s">
        <v>36</v>
      </c>
      <c r="M2568" s="4" t="s">
        <v>138</v>
      </c>
      <c r="N2568" s="4">
        <v>334.32</v>
      </c>
      <c r="O2568" s="4">
        <v>3</v>
      </c>
      <c r="P2568" s="4">
        <v>0.1</v>
      </c>
      <c r="Q2568" s="4">
        <v>70.62</v>
      </c>
    </row>
    <row r="2569" spans="1:17" s="4" customFormat="1" ht="12" x14ac:dyDescent="0.3">
      <c r="A2569" s="4">
        <v>2568</v>
      </c>
      <c r="B2569" s="4" t="s">
        <v>7716</v>
      </c>
      <c r="C2569" s="5">
        <v>45064</v>
      </c>
      <c r="D2569" s="5">
        <v>45071</v>
      </c>
      <c r="E2569" s="9">
        <f t="shared" si="40"/>
        <v>2023</v>
      </c>
      <c r="F2569" s="4" t="s">
        <v>25</v>
      </c>
      <c r="G2569" s="4" t="s">
        <v>7717</v>
      </c>
      <c r="H2569" s="4" t="s">
        <v>7718</v>
      </c>
      <c r="I2569" s="4" t="s">
        <v>28</v>
      </c>
      <c r="J2569" s="4" t="s">
        <v>106</v>
      </c>
      <c r="K2569" s="4" t="s">
        <v>106</v>
      </c>
      <c r="L2569" s="4" t="s">
        <v>22</v>
      </c>
      <c r="M2569" s="4" t="s">
        <v>23</v>
      </c>
      <c r="N2569" s="4">
        <v>631.52</v>
      </c>
      <c r="O2569" s="4">
        <v>7</v>
      </c>
      <c r="P2569" s="4">
        <v>0.1</v>
      </c>
      <c r="Q2569" s="4">
        <v>156.41999999999999</v>
      </c>
    </row>
    <row r="2570" spans="1:17" s="4" customFormat="1" ht="12" x14ac:dyDescent="0.3">
      <c r="A2570" s="4">
        <v>2569</v>
      </c>
      <c r="B2570" s="4" t="s">
        <v>7719</v>
      </c>
      <c r="C2570" s="5">
        <v>44637</v>
      </c>
      <c r="D2570" s="5">
        <v>44639</v>
      </c>
      <c r="E2570" s="9">
        <f t="shared" si="40"/>
        <v>2022</v>
      </c>
      <c r="F2570" s="4" t="s">
        <v>59</v>
      </c>
      <c r="G2570" s="4" t="s">
        <v>7720</v>
      </c>
      <c r="H2570" s="4" t="s">
        <v>6513</v>
      </c>
      <c r="I2570" s="4" t="s">
        <v>20</v>
      </c>
      <c r="J2570" s="4" t="s">
        <v>106</v>
      </c>
      <c r="K2570" s="4" t="s">
        <v>106</v>
      </c>
      <c r="L2570" s="4" t="s">
        <v>36</v>
      </c>
      <c r="M2570" s="4" t="s">
        <v>118</v>
      </c>
      <c r="N2570" s="4">
        <v>1301.3599999999999</v>
      </c>
      <c r="O2570" s="4">
        <v>4</v>
      </c>
      <c r="P2570" s="4">
        <v>0.15</v>
      </c>
      <c r="Q2570" s="4">
        <v>260.73</v>
      </c>
    </row>
    <row r="2571" spans="1:17" s="4" customFormat="1" ht="12" x14ac:dyDescent="0.3">
      <c r="A2571" s="4">
        <v>2570</v>
      </c>
      <c r="B2571" s="4" t="s">
        <v>7721</v>
      </c>
      <c r="C2571" s="5">
        <v>45337</v>
      </c>
      <c r="D2571" s="5">
        <v>45344</v>
      </c>
      <c r="E2571" s="9">
        <f t="shared" si="40"/>
        <v>2024</v>
      </c>
      <c r="F2571" s="4" t="s">
        <v>59</v>
      </c>
      <c r="G2571" s="4" t="s">
        <v>7722</v>
      </c>
      <c r="H2571" s="4" t="s">
        <v>7723</v>
      </c>
      <c r="I2571" s="4" t="s">
        <v>20</v>
      </c>
      <c r="J2571" s="4" t="s">
        <v>111</v>
      </c>
      <c r="K2571" s="4" t="s">
        <v>111</v>
      </c>
      <c r="L2571" s="4" t="s">
        <v>22</v>
      </c>
      <c r="M2571" s="4" t="s">
        <v>75</v>
      </c>
      <c r="N2571" s="4">
        <v>1454.99</v>
      </c>
      <c r="O2571" s="4">
        <v>6</v>
      </c>
      <c r="P2571" s="4">
        <v>0</v>
      </c>
      <c r="Q2571" s="4">
        <v>201.97</v>
      </c>
    </row>
    <row r="2572" spans="1:17" s="4" customFormat="1" ht="12" x14ac:dyDescent="0.3">
      <c r="A2572" s="4">
        <v>2571</v>
      </c>
      <c r="B2572" s="4" t="s">
        <v>7724</v>
      </c>
      <c r="C2572" s="5">
        <v>45152</v>
      </c>
      <c r="D2572" s="5">
        <v>45157</v>
      </c>
      <c r="E2572" s="9">
        <f t="shared" si="40"/>
        <v>2023</v>
      </c>
      <c r="F2572" s="4" t="s">
        <v>39</v>
      </c>
      <c r="G2572" s="4" t="s">
        <v>7725</v>
      </c>
      <c r="H2572" s="4" t="s">
        <v>7726</v>
      </c>
      <c r="I2572" s="4" t="s">
        <v>20</v>
      </c>
      <c r="J2572" s="4" t="s">
        <v>111</v>
      </c>
      <c r="K2572" s="4" t="s">
        <v>111</v>
      </c>
      <c r="L2572" s="4" t="s">
        <v>22</v>
      </c>
      <c r="M2572" s="4" t="s">
        <v>54</v>
      </c>
      <c r="N2572" s="4">
        <v>927.02</v>
      </c>
      <c r="O2572" s="4">
        <v>2</v>
      </c>
      <c r="P2572" s="4">
        <v>0.1</v>
      </c>
      <c r="Q2572" s="4">
        <v>108.18</v>
      </c>
    </row>
    <row r="2573" spans="1:17" s="4" customFormat="1" ht="12" x14ac:dyDescent="0.3">
      <c r="A2573" s="4">
        <v>2572</v>
      </c>
      <c r="B2573" s="4" t="s">
        <v>7727</v>
      </c>
      <c r="C2573" s="5">
        <v>44611</v>
      </c>
      <c r="D2573" s="5">
        <v>44617</v>
      </c>
      <c r="E2573" s="9">
        <f t="shared" si="40"/>
        <v>2022</v>
      </c>
      <c r="F2573" s="4" t="s">
        <v>25</v>
      </c>
      <c r="G2573" s="4" t="s">
        <v>7728</v>
      </c>
      <c r="H2573" s="4" t="s">
        <v>7729</v>
      </c>
      <c r="I2573" s="4" t="s">
        <v>28</v>
      </c>
      <c r="J2573" s="4" t="s">
        <v>111</v>
      </c>
      <c r="K2573" s="4" t="s">
        <v>111</v>
      </c>
      <c r="L2573" s="4" t="s">
        <v>36</v>
      </c>
      <c r="M2573" s="4" t="s">
        <v>37</v>
      </c>
      <c r="N2573" s="4">
        <v>1305.8399999999999</v>
      </c>
      <c r="O2573" s="4">
        <v>3</v>
      </c>
      <c r="P2573" s="4">
        <v>0.15</v>
      </c>
      <c r="Q2573" s="4">
        <v>21.28</v>
      </c>
    </row>
    <row r="2574" spans="1:17" s="4" customFormat="1" ht="12" x14ac:dyDescent="0.3">
      <c r="A2574" s="4">
        <v>2573</v>
      </c>
      <c r="B2574" s="4" t="s">
        <v>7730</v>
      </c>
      <c r="C2574" s="5">
        <v>44862</v>
      </c>
      <c r="D2574" s="5">
        <v>44863</v>
      </c>
      <c r="E2574" s="9">
        <f t="shared" si="40"/>
        <v>2022</v>
      </c>
      <c r="F2574" s="4" t="s">
        <v>25</v>
      </c>
      <c r="G2574" s="4" t="s">
        <v>7731</v>
      </c>
      <c r="H2574" s="4" t="s">
        <v>7732</v>
      </c>
      <c r="I2574" s="4" t="s">
        <v>28</v>
      </c>
      <c r="J2574" s="4" t="s">
        <v>21</v>
      </c>
      <c r="K2574" s="4" t="s">
        <v>26647</v>
      </c>
      <c r="L2574" s="4" t="s">
        <v>36</v>
      </c>
      <c r="M2574" s="4" t="s">
        <v>118</v>
      </c>
      <c r="N2574" s="4">
        <v>581.28</v>
      </c>
      <c r="O2574" s="4">
        <v>10</v>
      </c>
      <c r="P2574" s="4">
        <v>0.15</v>
      </c>
      <c r="Q2574" s="4">
        <v>119.46</v>
      </c>
    </row>
    <row r="2575" spans="1:17" s="4" customFormat="1" ht="12" x14ac:dyDescent="0.3">
      <c r="A2575" s="4">
        <v>2574</v>
      </c>
      <c r="B2575" s="4" t="s">
        <v>7733</v>
      </c>
      <c r="C2575" s="5">
        <v>45842</v>
      </c>
      <c r="D2575" s="5">
        <v>45849</v>
      </c>
      <c r="E2575" s="9">
        <f t="shared" si="40"/>
        <v>2025</v>
      </c>
      <c r="F2575" s="4" t="s">
        <v>25</v>
      </c>
      <c r="G2575" s="4" t="s">
        <v>7734</v>
      </c>
      <c r="H2575" s="4" t="s">
        <v>7735</v>
      </c>
      <c r="I2575" s="4" t="s">
        <v>28</v>
      </c>
      <c r="J2575" s="4" t="s">
        <v>62</v>
      </c>
      <c r="K2575" s="4" t="s">
        <v>63</v>
      </c>
      <c r="L2575" s="4" t="s">
        <v>22</v>
      </c>
      <c r="M2575" s="4" t="s">
        <v>23</v>
      </c>
      <c r="N2575" s="4">
        <v>113.5</v>
      </c>
      <c r="O2575" s="4">
        <v>1</v>
      </c>
      <c r="P2575" s="4">
        <v>0</v>
      </c>
      <c r="Q2575" s="4">
        <v>23.5</v>
      </c>
    </row>
    <row r="2576" spans="1:17" s="4" customFormat="1" ht="12" x14ac:dyDescent="0.3">
      <c r="A2576" s="4">
        <v>2575</v>
      </c>
      <c r="B2576" s="4" t="s">
        <v>7736</v>
      </c>
      <c r="C2576" s="5">
        <v>45823</v>
      </c>
      <c r="D2576" s="5">
        <v>45826</v>
      </c>
      <c r="E2576" s="9">
        <f t="shared" si="40"/>
        <v>2025</v>
      </c>
      <c r="F2576" s="4" t="s">
        <v>39</v>
      </c>
      <c r="G2576" s="4" t="s">
        <v>7737</v>
      </c>
      <c r="H2576" s="4" t="s">
        <v>7738</v>
      </c>
      <c r="I2576" s="4" t="s">
        <v>20</v>
      </c>
      <c r="J2576" s="4" t="s">
        <v>62</v>
      </c>
      <c r="K2576" s="4" t="s">
        <v>63</v>
      </c>
      <c r="L2576" s="4" t="s">
        <v>22</v>
      </c>
      <c r="M2576" s="4" t="s">
        <v>54</v>
      </c>
      <c r="N2576" s="4">
        <v>436.61</v>
      </c>
      <c r="O2576" s="4">
        <v>1</v>
      </c>
      <c r="P2576" s="4">
        <v>0.15</v>
      </c>
      <c r="Q2576" s="4">
        <v>48.23</v>
      </c>
    </row>
    <row r="2577" spans="1:17" s="4" customFormat="1" ht="12" x14ac:dyDescent="0.3">
      <c r="A2577" s="4">
        <v>2576</v>
      </c>
      <c r="B2577" s="4" t="s">
        <v>7739</v>
      </c>
      <c r="C2577" s="5">
        <v>45494</v>
      </c>
      <c r="D2577" s="5">
        <v>45495</v>
      </c>
      <c r="E2577" s="9">
        <f t="shared" si="40"/>
        <v>2024</v>
      </c>
      <c r="F2577" s="4" t="s">
        <v>17</v>
      </c>
      <c r="G2577" s="4" t="s">
        <v>7740</v>
      </c>
      <c r="H2577" s="4" t="s">
        <v>7741</v>
      </c>
      <c r="I2577" s="4" t="s">
        <v>28</v>
      </c>
      <c r="J2577" s="4" t="s">
        <v>34</v>
      </c>
      <c r="K2577" s="4" t="s">
        <v>35</v>
      </c>
      <c r="L2577" s="4" t="s">
        <v>36</v>
      </c>
      <c r="M2577" s="4" t="s">
        <v>118</v>
      </c>
      <c r="N2577" s="4">
        <v>385.9</v>
      </c>
      <c r="O2577" s="4">
        <v>2</v>
      </c>
      <c r="P2577" s="4">
        <v>0</v>
      </c>
      <c r="Q2577" s="4">
        <v>70.81</v>
      </c>
    </row>
    <row r="2578" spans="1:17" s="4" customFormat="1" ht="12" x14ac:dyDescent="0.3">
      <c r="A2578" s="4">
        <v>2577</v>
      </c>
      <c r="B2578" s="4" t="s">
        <v>7742</v>
      </c>
      <c r="C2578" s="5">
        <v>45612</v>
      </c>
      <c r="D2578" s="5">
        <v>45613</v>
      </c>
      <c r="E2578" s="9">
        <f t="shared" si="40"/>
        <v>2024</v>
      </c>
      <c r="F2578" s="4" t="s">
        <v>25</v>
      </c>
      <c r="G2578" s="4" t="s">
        <v>7743</v>
      </c>
      <c r="H2578" s="4" t="s">
        <v>7744</v>
      </c>
      <c r="I2578" s="4" t="s">
        <v>28</v>
      </c>
      <c r="J2578" s="4" t="s">
        <v>62</v>
      </c>
      <c r="K2578" s="4" t="s">
        <v>63</v>
      </c>
      <c r="L2578" s="4" t="s">
        <v>22</v>
      </c>
      <c r="M2578" s="4" t="s">
        <v>134</v>
      </c>
      <c r="N2578" s="4">
        <v>536.69000000000005</v>
      </c>
      <c r="O2578" s="4">
        <v>6</v>
      </c>
      <c r="P2578" s="4">
        <v>0</v>
      </c>
      <c r="Q2578" s="4">
        <v>12.1</v>
      </c>
    </row>
    <row r="2579" spans="1:17" s="4" customFormat="1" ht="12" x14ac:dyDescent="0.3">
      <c r="A2579" s="4">
        <v>2578</v>
      </c>
      <c r="B2579" s="4" t="s">
        <v>7745</v>
      </c>
      <c r="C2579" s="5">
        <v>45247</v>
      </c>
      <c r="D2579" s="5">
        <v>45254</v>
      </c>
      <c r="E2579" s="9">
        <f t="shared" si="40"/>
        <v>2023</v>
      </c>
      <c r="F2579" s="4" t="s">
        <v>25</v>
      </c>
      <c r="G2579" s="4" t="s">
        <v>7746</v>
      </c>
      <c r="H2579" s="4" t="s">
        <v>7747</v>
      </c>
      <c r="I2579" s="4" t="s">
        <v>28</v>
      </c>
      <c r="J2579" s="4" t="s">
        <v>52</v>
      </c>
      <c r="K2579" s="4" t="s">
        <v>53</v>
      </c>
      <c r="L2579" s="4" t="s">
        <v>22</v>
      </c>
      <c r="M2579" s="4" t="s">
        <v>54</v>
      </c>
      <c r="N2579" s="4">
        <v>1267.53</v>
      </c>
      <c r="O2579" s="4">
        <v>8</v>
      </c>
      <c r="P2579" s="4">
        <v>0.1</v>
      </c>
      <c r="Q2579" s="4">
        <v>121.93</v>
      </c>
    </row>
    <row r="2580" spans="1:17" s="4" customFormat="1" ht="12" x14ac:dyDescent="0.3">
      <c r="A2580" s="4">
        <v>2579</v>
      </c>
      <c r="B2580" s="4" t="s">
        <v>7748</v>
      </c>
      <c r="C2580" s="5">
        <v>45758</v>
      </c>
      <c r="D2580" s="5">
        <v>45761</v>
      </c>
      <c r="E2580" s="9">
        <f t="shared" si="40"/>
        <v>2025</v>
      </c>
      <c r="F2580" s="4" t="s">
        <v>59</v>
      </c>
      <c r="G2580" s="4" t="s">
        <v>7749</v>
      </c>
      <c r="H2580" s="4" t="s">
        <v>7750</v>
      </c>
      <c r="I2580" s="4" t="s">
        <v>28</v>
      </c>
      <c r="J2580" s="4" t="s">
        <v>34</v>
      </c>
      <c r="K2580" s="4" t="s">
        <v>35</v>
      </c>
      <c r="L2580" s="4" t="s">
        <v>36</v>
      </c>
      <c r="M2580" s="4" t="s">
        <v>118</v>
      </c>
      <c r="N2580" s="4">
        <v>1288.3699999999999</v>
      </c>
      <c r="O2580" s="4">
        <v>8</v>
      </c>
      <c r="P2580" s="4">
        <v>0</v>
      </c>
      <c r="Q2580" s="4">
        <v>61.32</v>
      </c>
    </row>
    <row r="2581" spans="1:17" s="4" customFormat="1" ht="12" x14ac:dyDescent="0.3">
      <c r="A2581" s="4">
        <v>2580</v>
      </c>
      <c r="B2581" s="4" t="s">
        <v>7751</v>
      </c>
      <c r="C2581" s="5">
        <v>44825</v>
      </c>
      <c r="D2581" s="5">
        <v>44832</v>
      </c>
      <c r="E2581" s="9">
        <f t="shared" si="40"/>
        <v>2022</v>
      </c>
      <c r="F2581" s="4" t="s">
        <v>59</v>
      </c>
      <c r="G2581" s="4" t="s">
        <v>7752</v>
      </c>
      <c r="H2581" s="4" t="s">
        <v>7753</v>
      </c>
      <c r="I2581" s="4" t="s">
        <v>67</v>
      </c>
      <c r="J2581" s="4" t="s">
        <v>21</v>
      </c>
      <c r="K2581" s="4" t="s">
        <v>26647</v>
      </c>
      <c r="L2581" s="4" t="s">
        <v>22</v>
      </c>
      <c r="M2581" s="4" t="s">
        <v>75</v>
      </c>
      <c r="N2581" s="4">
        <v>97.58</v>
      </c>
      <c r="O2581" s="4">
        <v>6</v>
      </c>
      <c r="P2581" s="4">
        <v>0.15</v>
      </c>
      <c r="Q2581" s="4">
        <v>6.35</v>
      </c>
    </row>
    <row r="2582" spans="1:17" s="4" customFormat="1" ht="12" x14ac:dyDescent="0.3">
      <c r="A2582" s="4">
        <v>2581</v>
      </c>
      <c r="B2582" s="4" t="s">
        <v>7754</v>
      </c>
      <c r="C2582" s="5">
        <v>45513</v>
      </c>
      <c r="D2582" s="5">
        <v>45518</v>
      </c>
      <c r="E2582" s="9">
        <f t="shared" si="40"/>
        <v>2024</v>
      </c>
      <c r="F2582" s="4" t="s">
        <v>25</v>
      </c>
      <c r="G2582" s="4" t="s">
        <v>7755</v>
      </c>
      <c r="H2582" s="4" t="s">
        <v>7756</v>
      </c>
      <c r="I2582" s="4" t="s">
        <v>28</v>
      </c>
      <c r="J2582" s="4" t="s">
        <v>34</v>
      </c>
      <c r="K2582" s="4" t="s">
        <v>35</v>
      </c>
      <c r="L2582" s="4" t="s">
        <v>22</v>
      </c>
      <c r="M2582" s="4" t="s">
        <v>23</v>
      </c>
      <c r="N2582" s="4">
        <v>936.77</v>
      </c>
      <c r="O2582" s="4">
        <v>1</v>
      </c>
      <c r="P2582" s="4">
        <v>0.15</v>
      </c>
      <c r="Q2582" s="4">
        <v>107.36</v>
      </c>
    </row>
    <row r="2583" spans="1:17" s="4" customFormat="1" ht="12" x14ac:dyDescent="0.3">
      <c r="A2583" s="4">
        <v>2582</v>
      </c>
      <c r="B2583" s="4" t="s">
        <v>7757</v>
      </c>
      <c r="C2583" s="5">
        <v>45211</v>
      </c>
      <c r="D2583" s="5">
        <v>45212</v>
      </c>
      <c r="E2583" s="9">
        <f t="shared" si="40"/>
        <v>2023</v>
      </c>
      <c r="F2583" s="4" t="s">
        <v>17</v>
      </c>
      <c r="G2583" s="4" t="s">
        <v>7758</v>
      </c>
      <c r="H2583" s="4" t="s">
        <v>7759</v>
      </c>
      <c r="I2583" s="4" t="s">
        <v>67</v>
      </c>
      <c r="J2583" s="4" t="s">
        <v>47</v>
      </c>
      <c r="K2583" s="4" t="s">
        <v>47</v>
      </c>
      <c r="L2583" s="4" t="s">
        <v>22</v>
      </c>
      <c r="M2583" s="4" t="s">
        <v>134</v>
      </c>
      <c r="N2583" s="4">
        <v>1309.56</v>
      </c>
      <c r="O2583" s="4">
        <v>3</v>
      </c>
      <c r="P2583" s="4">
        <v>0.2</v>
      </c>
      <c r="Q2583" s="4">
        <v>8.64</v>
      </c>
    </row>
    <row r="2584" spans="1:17" s="4" customFormat="1" ht="12" x14ac:dyDescent="0.3">
      <c r="A2584" s="4">
        <v>2583</v>
      </c>
      <c r="B2584" s="4" t="s">
        <v>7760</v>
      </c>
      <c r="C2584" s="5">
        <v>44627</v>
      </c>
      <c r="D2584" s="5">
        <v>44629</v>
      </c>
      <c r="E2584" s="9">
        <f t="shared" si="40"/>
        <v>2022</v>
      </c>
      <c r="F2584" s="4" t="s">
        <v>39</v>
      </c>
      <c r="G2584" s="4" t="s">
        <v>7761</v>
      </c>
      <c r="H2584" s="4" t="s">
        <v>7762</v>
      </c>
      <c r="I2584" s="4" t="s">
        <v>28</v>
      </c>
      <c r="J2584" s="4" t="s">
        <v>21</v>
      </c>
      <c r="K2584" s="4" t="s">
        <v>26647</v>
      </c>
      <c r="L2584" s="4" t="s">
        <v>29</v>
      </c>
      <c r="M2584" s="4" t="s">
        <v>90</v>
      </c>
      <c r="N2584" s="4">
        <v>513.69000000000005</v>
      </c>
      <c r="O2584" s="4">
        <v>3</v>
      </c>
      <c r="P2584" s="4">
        <v>0.1</v>
      </c>
      <c r="Q2584" s="4">
        <v>125.31</v>
      </c>
    </row>
    <row r="2585" spans="1:17" s="4" customFormat="1" ht="12" x14ac:dyDescent="0.3">
      <c r="A2585" s="4">
        <v>2584</v>
      </c>
      <c r="B2585" s="4" t="s">
        <v>7763</v>
      </c>
      <c r="C2585" s="5">
        <v>45342</v>
      </c>
      <c r="D2585" s="5">
        <v>45343</v>
      </c>
      <c r="E2585" s="9">
        <f t="shared" si="40"/>
        <v>2024</v>
      </c>
      <c r="F2585" s="4" t="s">
        <v>39</v>
      </c>
      <c r="G2585" s="4" t="s">
        <v>7764</v>
      </c>
      <c r="H2585" s="4" t="s">
        <v>5891</v>
      </c>
      <c r="I2585" s="4" t="s">
        <v>67</v>
      </c>
      <c r="J2585" s="4" t="s">
        <v>111</v>
      </c>
      <c r="K2585" s="4" t="s">
        <v>111</v>
      </c>
      <c r="L2585" s="4" t="s">
        <v>29</v>
      </c>
      <c r="M2585" s="4" t="s">
        <v>30</v>
      </c>
      <c r="N2585" s="4">
        <v>186.56</v>
      </c>
      <c r="O2585" s="4">
        <v>7</v>
      </c>
      <c r="P2585" s="4">
        <v>0.1</v>
      </c>
      <c r="Q2585" s="4">
        <v>41.61</v>
      </c>
    </row>
    <row r="2586" spans="1:17" s="4" customFormat="1" ht="12" x14ac:dyDescent="0.3">
      <c r="A2586" s="4">
        <v>2585</v>
      </c>
      <c r="B2586" s="4" t="s">
        <v>7765</v>
      </c>
      <c r="C2586" s="5">
        <v>45280</v>
      </c>
      <c r="D2586" s="5">
        <v>45286</v>
      </c>
      <c r="E2586" s="9">
        <f t="shared" si="40"/>
        <v>2023</v>
      </c>
      <c r="F2586" s="4" t="s">
        <v>59</v>
      </c>
      <c r="G2586" s="4" t="s">
        <v>7766</v>
      </c>
      <c r="H2586" s="4" t="s">
        <v>7767</v>
      </c>
      <c r="I2586" s="4" t="s">
        <v>28</v>
      </c>
      <c r="J2586" s="4" t="s">
        <v>79</v>
      </c>
      <c r="K2586" s="4" t="s">
        <v>80</v>
      </c>
      <c r="L2586" s="4" t="s">
        <v>29</v>
      </c>
      <c r="M2586" s="4" t="s">
        <v>107</v>
      </c>
      <c r="N2586" s="4">
        <v>618.30999999999995</v>
      </c>
      <c r="O2586" s="4">
        <v>6</v>
      </c>
      <c r="P2586" s="4">
        <v>0.1</v>
      </c>
      <c r="Q2586" s="4">
        <v>143.38</v>
      </c>
    </row>
    <row r="2587" spans="1:17" s="4" customFormat="1" ht="12" x14ac:dyDescent="0.3">
      <c r="A2587" s="4">
        <v>2586</v>
      </c>
      <c r="B2587" s="4" t="s">
        <v>7768</v>
      </c>
      <c r="C2587" s="5">
        <v>45086</v>
      </c>
      <c r="D2587" s="5">
        <v>45090</v>
      </c>
      <c r="E2587" s="9">
        <f t="shared" si="40"/>
        <v>2023</v>
      </c>
      <c r="F2587" s="4" t="s">
        <v>17</v>
      </c>
      <c r="G2587" s="4" t="s">
        <v>7769</v>
      </c>
      <c r="H2587" s="4" t="s">
        <v>7770</v>
      </c>
      <c r="I2587" s="4" t="s">
        <v>28</v>
      </c>
      <c r="J2587" s="4" t="s">
        <v>106</v>
      </c>
      <c r="K2587" s="4" t="s">
        <v>106</v>
      </c>
      <c r="L2587" s="4" t="s">
        <v>29</v>
      </c>
      <c r="M2587" s="4" t="s">
        <v>107</v>
      </c>
      <c r="N2587" s="4">
        <v>440.02</v>
      </c>
      <c r="O2587" s="4">
        <v>4</v>
      </c>
      <c r="P2587" s="4">
        <v>0.1</v>
      </c>
      <c r="Q2587" s="4">
        <v>111.27</v>
      </c>
    </row>
    <row r="2588" spans="1:17" s="4" customFormat="1" ht="12" x14ac:dyDescent="0.3">
      <c r="A2588" s="4">
        <v>2587</v>
      </c>
      <c r="B2588" s="4" t="s">
        <v>7771</v>
      </c>
      <c r="C2588" s="5">
        <v>44743</v>
      </c>
      <c r="D2588" s="5">
        <v>44749</v>
      </c>
      <c r="E2588" s="9">
        <f t="shared" si="40"/>
        <v>2022</v>
      </c>
      <c r="F2588" s="4" t="s">
        <v>59</v>
      </c>
      <c r="G2588" s="4" t="s">
        <v>7772</v>
      </c>
      <c r="H2588" s="4" t="s">
        <v>7773</v>
      </c>
      <c r="I2588" s="4" t="s">
        <v>28</v>
      </c>
      <c r="J2588" s="4" t="s">
        <v>34</v>
      </c>
      <c r="K2588" s="4" t="s">
        <v>35</v>
      </c>
      <c r="L2588" s="4" t="s">
        <v>29</v>
      </c>
      <c r="M2588" s="4" t="s">
        <v>90</v>
      </c>
      <c r="N2588" s="4">
        <v>474.87</v>
      </c>
      <c r="O2588" s="4">
        <v>2</v>
      </c>
      <c r="P2588" s="4">
        <v>0</v>
      </c>
      <c r="Q2588" s="4">
        <v>137.81</v>
      </c>
    </row>
    <row r="2589" spans="1:17" s="4" customFormat="1" ht="12" x14ac:dyDescent="0.3">
      <c r="A2589" s="4">
        <v>2588</v>
      </c>
      <c r="B2589" s="4" t="s">
        <v>7774</v>
      </c>
      <c r="C2589" s="5">
        <v>45528</v>
      </c>
      <c r="D2589" s="5">
        <v>45532</v>
      </c>
      <c r="E2589" s="9">
        <f t="shared" si="40"/>
        <v>2024</v>
      </c>
      <c r="F2589" s="4" t="s">
        <v>17</v>
      </c>
      <c r="G2589" s="4" t="s">
        <v>7775</v>
      </c>
      <c r="H2589" s="4" t="s">
        <v>7776</v>
      </c>
      <c r="I2589" s="4" t="s">
        <v>28</v>
      </c>
      <c r="J2589" s="4" t="s">
        <v>106</v>
      </c>
      <c r="K2589" s="4" t="s">
        <v>106</v>
      </c>
      <c r="L2589" s="4" t="s">
        <v>29</v>
      </c>
      <c r="M2589" s="4" t="s">
        <v>90</v>
      </c>
      <c r="N2589" s="4">
        <v>1371.51</v>
      </c>
      <c r="O2589" s="4">
        <v>4</v>
      </c>
      <c r="P2589" s="4">
        <v>0.15</v>
      </c>
      <c r="Q2589" s="4">
        <v>4.3600000000000003</v>
      </c>
    </row>
    <row r="2590" spans="1:17" s="4" customFormat="1" ht="12" x14ac:dyDescent="0.3">
      <c r="A2590" s="4">
        <v>2589</v>
      </c>
      <c r="B2590" s="4" t="s">
        <v>7777</v>
      </c>
      <c r="C2590" s="5">
        <v>45411</v>
      </c>
      <c r="D2590" s="5">
        <v>45413</v>
      </c>
      <c r="E2590" s="9">
        <f t="shared" si="40"/>
        <v>2024</v>
      </c>
      <c r="F2590" s="4" t="s">
        <v>59</v>
      </c>
      <c r="G2590" s="4" t="s">
        <v>7778</v>
      </c>
      <c r="H2590" s="4" t="s">
        <v>7779</v>
      </c>
      <c r="I2590" s="4" t="s">
        <v>67</v>
      </c>
      <c r="J2590" s="4" t="s">
        <v>21</v>
      </c>
      <c r="K2590" s="4" t="s">
        <v>26647</v>
      </c>
      <c r="L2590" s="4" t="s">
        <v>36</v>
      </c>
      <c r="M2590" s="4" t="s">
        <v>37</v>
      </c>
      <c r="N2590" s="4">
        <v>938.57</v>
      </c>
      <c r="O2590" s="4">
        <v>2</v>
      </c>
      <c r="P2590" s="4">
        <v>0.15</v>
      </c>
      <c r="Q2590" s="4">
        <v>188.79</v>
      </c>
    </row>
    <row r="2591" spans="1:17" s="4" customFormat="1" ht="12" x14ac:dyDescent="0.3">
      <c r="A2591" s="4">
        <v>2590</v>
      </c>
      <c r="B2591" s="4" t="s">
        <v>7780</v>
      </c>
      <c r="C2591" s="5">
        <v>45081</v>
      </c>
      <c r="D2591" s="5">
        <v>45082</v>
      </c>
      <c r="E2591" s="9">
        <f t="shared" si="40"/>
        <v>2023</v>
      </c>
      <c r="F2591" s="4" t="s">
        <v>25</v>
      </c>
      <c r="G2591" s="4" t="s">
        <v>7781</v>
      </c>
      <c r="H2591" s="4" t="s">
        <v>7782</v>
      </c>
      <c r="I2591" s="4" t="s">
        <v>67</v>
      </c>
      <c r="J2591" s="4" t="s">
        <v>34</v>
      </c>
      <c r="K2591" s="4" t="s">
        <v>35</v>
      </c>
      <c r="L2591" s="4" t="s">
        <v>29</v>
      </c>
      <c r="M2591" s="4" t="s">
        <v>90</v>
      </c>
      <c r="N2591" s="4">
        <v>570.59</v>
      </c>
      <c r="O2591" s="4">
        <v>1</v>
      </c>
      <c r="P2591" s="4">
        <v>0.1</v>
      </c>
      <c r="Q2591" s="4">
        <v>128.4</v>
      </c>
    </row>
    <row r="2592" spans="1:17" s="4" customFormat="1" ht="12" x14ac:dyDescent="0.3">
      <c r="A2592" s="4">
        <v>2591</v>
      </c>
      <c r="B2592" s="4" t="s">
        <v>7783</v>
      </c>
      <c r="C2592" s="5">
        <v>45048</v>
      </c>
      <c r="D2592" s="5">
        <v>45051</v>
      </c>
      <c r="E2592" s="9">
        <f t="shared" si="40"/>
        <v>2023</v>
      </c>
      <c r="F2592" s="4" t="s">
        <v>39</v>
      </c>
      <c r="G2592" s="4" t="s">
        <v>5045</v>
      </c>
      <c r="H2592" s="4" t="s">
        <v>7784</v>
      </c>
      <c r="I2592" s="4" t="s">
        <v>20</v>
      </c>
      <c r="J2592" s="4" t="s">
        <v>21</v>
      </c>
      <c r="K2592" s="4" t="s">
        <v>26647</v>
      </c>
      <c r="L2592" s="4" t="s">
        <v>22</v>
      </c>
      <c r="M2592" s="4" t="s">
        <v>23</v>
      </c>
      <c r="N2592" s="4">
        <v>1030.81</v>
      </c>
      <c r="O2592" s="4">
        <v>6</v>
      </c>
      <c r="P2592" s="4">
        <v>0.15</v>
      </c>
      <c r="Q2592" s="4">
        <v>208.24</v>
      </c>
    </row>
    <row r="2593" spans="1:17" s="4" customFormat="1" ht="12" x14ac:dyDescent="0.3">
      <c r="A2593" s="4">
        <v>2592</v>
      </c>
      <c r="B2593" s="4" t="s">
        <v>7785</v>
      </c>
      <c r="C2593" s="5">
        <v>44953</v>
      </c>
      <c r="D2593" s="5">
        <v>44957</v>
      </c>
      <c r="E2593" s="9">
        <f t="shared" si="40"/>
        <v>2023</v>
      </c>
      <c r="F2593" s="4" t="s">
        <v>17</v>
      </c>
      <c r="G2593" s="4" t="s">
        <v>7786</v>
      </c>
      <c r="H2593" s="4" t="s">
        <v>7787</v>
      </c>
      <c r="I2593" s="4" t="s">
        <v>20</v>
      </c>
      <c r="J2593" s="4" t="s">
        <v>62</v>
      </c>
      <c r="K2593" s="4" t="s">
        <v>63</v>
      </c>
      <c r="L2593" s="4" t="s">
        <v>29</v>
      </c>
      <c r="M2593" s="4" t="s">
        <v>48</v>
      </c>
      <c r="N2593" s="4">
        <v>144.97999999999999</v>
      </c>
      <c r="O2593" s="4">
        <v>8</v>
      </c>
      <c r="P2593" s="4">
        <v>0.2</v>
      </c>
      <c r="Q2593" s="4">
        <v>16.25</v>
      </c>
    </row>
    <row r="2594" spans="1:17" s="4" customFormat="1" ht="12" x14ac:dyDescent="0.3">
      <c r="A2594" s="4">
        <v>2593</v>
      </c>
      <c r="B2594" s="4" t="s">
        <v>7788</v>
      </c>
      <c r="C2594" s="5">
        <v>45673</v>
      </c>
      <c r="D2594" s="5">
        <v>45674</v>
      </c>
      <c r="E2594" s="9">
        <f t="shared" si="40"/>
        <v>2025</v>
      </c>
      <c r="F2594" s="4" t="s">
        <v>39</v>
      </c>
      <c r="G2594" s="4" t="s">
        <v>7789</v>
      </c>
      <c r="H2594" s="4" t="s">
        <v>7790</v>
      </c>
      <c r="I2594" s="4" t="s">
        <v>28</v>
      </c>
      <c r="J2594" s="4" t="s">
        <v>42</v>
      </c>
      <c r="K2594" s="4" t="s">
        <v>43</v>
      </c>
      <c r="L2594" s="4" t="s">
        <v>36</v>
      </c>
      <c r="M2594" s="4" t="s">
        <v>71</v>
      </c>
      <c r="N2594" s="4">
        <v>468.37</v>
      </c>
      <c r="O2594" s="4">
        <v>6</v>
      </c>
      <c r="P2594" s="4">
        <v>0.2</v>
      </c>
      <c r="Q2594" s="4">
        <v>-7.16</v>
      </c>
    </row>
    <row r="2595" spans="1:17" s="4" customFormat="1" ht="12" x14ac:dyDescent="0.3">
      <c r="A2595" s="4">
        <v>2594</v>
      </c>
      <c r="B2595" s="4" t="s">
        <v>7791</v>
      </c>
      <c r="C2595" s="5">
        <v>45575</v>
      </c>
      <c r="D2595" s="5">
        <v>45576</v>
      </c>
      <c r="E2595" s="9">
        <f t="shared" si="40"/>
        <v>2024</v>
      </c>
      <c r="F2595" s="4" t="s">
        <v>39</v>
      </c>
      <c r="G2595" s="4" t="s">
        <v>7792</v>
      </c>
      <c r="H2595" s="4" t="s">
        <v>7793</v>
      </c>
      <c r="I2595" s="4" t="s">
        <v>20</v>
      </c>
      <c r="J2595" s="4" t="s">
        <v>62</v>
      </c>
      <c r="K2595" s="4" t="s">
        <v>63</v>
      </c>
      <c r="L2595" s="4" t="s">
        <v>36</v>
      </c>
      <c r="M2595" s="4" t="s">
        <v>71</v>
      </c>
      <c r="N2595" s="4">
        <v>1364.98</v>
      </c>
      <c r="O2595" s="4">
        <v>3</v>
      </c>
      <c r="P2595" s="4">
        <v>0.15</v>
      </c>
      <c r="Q2595" s="4">
        <v>-0.03</v>
      </c>
    </row>
    <row r="2596" spans="1:17" s="4" customFormat="1" ht="12" x14ac:dyDescent="0.3">
      <c r="A2596" s="4">
        <v>2595</v>
      </c>
      <c r="B2596" s="4" t="s">
        <v>7794</v>
      </c>
      <c r="C2596" s="5">
        <v>45345</v>
      </c>
      <c r="D2596" s="5">
        <v>45352</v>
      </c>
      <c r="E2596" s="9">
        <f t="shared" si="40"/>
        <v>2024</v>
      </c>
      <c r="F2596" s="4" t="s">
        <v>17</v>
      </c>
      <c r="G2596" s="4" t="s">
        <v>7795</v>
      </c>
      <c r="H2596" s="4" t="s">
        <v>1883</v>
      </c>
      <c r="I2596" s="4" t="s">
        <v>28</v>
      </c>
      <c r="J2596" s="4" t="s">
        <v>79</v>
      </c>
      <c r="K2596" s="4" t="s">
        <v>80</v>
      </c>
      <c r="L2596" s="4" t="s">
        <v>36</v>
      </c>
      <c r="M2596" s="4" t="s">
        <v>37</v>
      </c>
      <c r="N2596" s="4">
        <v>762.32</v>
      </c>
      <c r="O2596" s="4">
        <v>8</v>
      </c>
      <c r="P2596" s="4">
        <v>0</v>
      </c>
      <c r="Q2596" s="4">
        <v>142.27000000000001</v>
      </c>
    </row>
    <row r="2597" spans="1:17" s="4" customFormat="1" ht="12" x14ac:dyDescent="0.3">
      <c r="A2597" s="4">
        <v>2596</v>
      </c>
      <c r="B2597" s="4" t="s">
        <v>7796</v>
      </c>
      <c r="C2597" s="5">
        <v>44396</v>
      </c>
      <c r="D2597" s="5">
        <v>44398</v>
      </c>
      <c r="E2597" s="9">
        <f t="shared" si="40"/>
        <v>2021</v>
      </c>
      <c r="F2597" s="4" t="s">
        <v>39</v>
      </c>
      <c r="G2597" s="4" t="s">
        <v>7797</v>
      </c>
      <c r="H2597" s="4" t="s">
        <v>7798</v>
      </c>
      <c r="I2597" s="4" t="s">
        <v>20</v>
      </c>
      <c r="J2597" s="4" t="s">
        <v>79</v>
      </c>
      <c r="K2597" s="4" t="s">
        <v>80</v>
      </c>
      <c r="L2597" s="4" t="s">
        <v>36</v>
      </c>
      <c r="M2597" s="4" t="s">
        <v>118</v>
      </c>
      <c r="N2597" s="4">
        <v>877.7</v>
      </c>
      <c r="O2597" s="4">
        <v>8</v>
      </c>
      <c r="P2597" s="4">
        <v>0.15</v>
      </c>
      <c r="Q2597" s="4">
        <v>11.25</v>
      </c>
    </row>
    <row r="2598" spans="1:17" s="4" customFormat="1" ht="12" x14ac:dyDescent="0.3">
      <c r="A2598" s="4">
        <v>2597</v>
      </c>
      <c r="B2598" s="4" t="s">
        <v>7799</v>
      </c>
      <c r="C2598" s="5">
        <v>45569</v>
      </c>
      <c r="D2598" s="5">
        <v>45574</v>
      </c>
      <c r="E2598" s="9">
        <f t="shared" si="40"/>
        <v>2024</v>
      </c>
      <c r="F2598" s="4" t="s">
        <v>17</v>
      </c>
      <c r="G2598" s="4" t="s">
        <v>7800</v>
      </c>
      <c r="H2598" s="4" t="s">
        <v>7801</v>
      </c>
      <c r="I2598" s="4" t="s">
        <v>20</v>
      </c>
      <c r="J2598" s="4" t="s">
        <v>79</v>
      </c>
      <c r="K2598" s="4" t="s">
        <v>80</v>
      </c>
      <c r="L2598" s="4" t="s">
        <v>36</v>
      </c>
      <c r="M2598" s="4" t="s">
        <v>118</v>
      </c>
      <c r="N2598" s="4">
        <v>350.44</v>
      </c>
      <c r="O2598" s="4">
        <v>8</v>
      </c>
      <c r="P2598" s="4">
        <v>0.2</v>
      </c>
      <c r="Q2598" s="4">
        <v>-4.26</v>
      </c>
    </row>
    <row r="2599" spans="1:17" s="4" customFormat="1" ht="12" x14ac:dyDescent="0.3">
      <c r="A2599" s="4">
        <v>2598</v>
      </c>
      <c r="B2599" s="4" t="s">
        <v>7802</v>
      </c>
      <c r="C2599" s="5">
        <v>44835</v>
      </c>
      <c r="D2599" s="5">
        <v>44839</v>
      </c>
      <c r="E2599" s="9">
        <f t="shared" si="40"/>
        <v>2022</v>
      </c>
      <c r="F2599" s="4" t="s">
        <v>59</v>
      </c>
      <c r="G2599" s="4" t="s">
        <v>7803</v>
      </c>
      <c r="H2599" s="4" t="s">
        <v>7804</v>
      </c>
      <c r="I2599" s="4" t="s">
        <v>20</v>
      </c>
      <c r="J2599" s="4" t="s">
        <v>111</v>
      </c>
      <c r="K2599" s="4" t="s">
        <v>111</v>
      </c>
      <c r="L2599" s="4" t="s">
        <v>22</v>
      </c>
      <c r="M2599" s="4" t="s">
        <v>54</v>
      </c>
      <c r="N2599" s="4">
        <v>1388.75</v>
      </c>
      <c r="O2599" s="4">
        <v>8</v>
      </c>
      <c r="P2599" s="4">
        <v>0</v>
      </c>
      <c r="Q2599" s="4">
        <v>148.91999999999999</v>
      </c>
    </row>
    <row r="2600" spans="1:17" s="4" customFormat="1" ht="12" x14ac:dyDescent="0.3">
      <c r="A2600" s="4">
        <v>2599</v>
      </c>
      <c r="B2600" s="4" t="s">
        <v>7805</v>
      </c>
      <c r="C2600" s="5">
        <v>45006</v>
      </c>
      <c r="D2600" s="5">
        <v>45011</v>
      </c>
      <c r="E2600" s="9">
        <f t="shared" si="40"/>
        <v>2023</v>
      </c>
      <c r="F2600" s="4" t="s">
        <v>39</v>
      </c>
      <c r="G2600" s="4" t="s">
        <v>7806</v>
      </c>
      <c r="H2600" s="4" t="s">
        <v>7807</v>
      </c>
      <c r="I2600" s="4" t="s">
        <v>20</v>
      </c>
      <c r="J2600" s="4" t="s">
        <v>106</v>
      </c>
      <c r="K2600" s="4" t="s">
        <v>106</v>
      </c>
      <c r="L2600" s="4" t="s">
        <v>22</v>
      </c>
      <c r="M2600" s="4" t="s">
        <v>75</v>
      </c>
      <c r="N2600" s="4">
        <v>1459.04</v>
      </c>
      <c r="O2600" s="4">
        <v>6</v>
      </c>
      <c r="P2600" s="4">
        <v>0</v>
      </c>
      <c r="Q2600" s="4">
        <v>403.24</v>
      </c>
    </row>
    <row r="2601" spans="1:17" s="4" customFormat="1" ht="12" x14ac:dyDescent="0.3">
      <c r="A2601" s="4">
        <v>2600</v>
      </c>
      <c r="B2601" s="4" t="s">
        <v>7808</v>
      </c>
      <c r="C2601" s="5">
        <v>44947</v>
      </c>
      <c r="D2601" s="5">
        <v>44954</v>
      </c>
      <c r="E2601" s="9">
        <f t="shared" si="40"/>
        <v>2023</v>
      </c>
      <c r="F2601" s="4" t="s">
        <v>17</v>
      </c>
      <c r="G2601" s="4" t="s">
        <v>7809</v>
      </c>
      <c r="H2601" s="4" t="s">
        <v>7810</v>
      </c>
      <c r="I2601" s="4" t="s">
        <v>28</v>
      </c>
      <c r="J2601" s="4" t="s">
        <v>111</v>
      </c>
      <c r="K2601" s="4" t="s">
        <v>111</v>
      </c>
      <c r="L2601" s="4" t="s">
        <v>36</v>
      </c>
      <c r="M2601" s="4" t="s">
        <v>118</v>
      </c>
      <c r="N2601" s="4">
        <v>66.98</v>
      </c>
      <c r="O2601" s="4">
        <v>9</v>
      </c>
      <c r="P2601" s="4">
        <v>0.1</v>
      </c>
      <c r="Q2601" s="4">
        <v>4.43</v>
      </c>
    </row>
    <row r="2602" spans="1:17" s="4" customFormat="1" ht="12" x14ac:dyDescent="0.3">
      <c r="A2602" s="4">
        <v>2601</v>
      </c>
      <c r="B2602" s="4" t="s">
        <v>7811</v>
      </c>
      <c r="C2602" s="5">
        <v>45634</v>
      </c>
      <c r="D2602" s="5">
        <v>45635</v>
      </c>
      <c r="E2602" s="9">
        <f t="shared" si="40"/>
        <v>2024</v>
      </c>
      <c r="F2602" s="4" t="s">
        <v>59</v>
      </c>
      <c r="G2602" s="4" t="s">
        <v>7812</v>
      </c>
      <c r="H2602" s="4" t="s">
        <v>7813</v>
      </c>
      <c r="I2602" s="4" t="s">
        <v>67</v>
      </c>
      <c r="J2602" s="4" t="s">
        <v>145</v>
      </c>
      <c r="K2602" s="4" t="s">
        <v>80</v>
      </c>
      <c r="L2602" s="4" t="s">
        <v>36</v>
      </c>
      <c r="M2602" s="4" t="s">
        <v>71</v>
      </c>
      <c r="N2602" s="4">
        <v>98.68</v>
      </c>
      <c r="O2602" s="4">
        <v>1</v>
      </c>
      <c r="P2602" s="4">
        <v>0.1</v>
      </c>
      <c r="Q2602" s="4">
        <v>1.06</v>
      </c>
    </row>
    <row r="2603" spans="1:17" s="4" customFormat="1" ht="12" x14ac:dyDescent="0.3">
      <c r="A2603" s="4">
        <v>2602</v>
      </c>
      <c r="B2603" s="4" t="s">
        <v>7814</v>
      </c>
      <c r="C2603" s="5">
        <v>45477</v>
      </c>
      <c r="D2603" s="5">
        <v>45479</v>
      </c>
      <c r="E2603" s="9">
        <f t="shared" si="40"/>
        <v>2024</v>
      </c>
      <c r="F2603" s="4" t="s">
        <v>39</v>
      </c>
      <c r="G2603" s="4" t="s">
        <v>7815</v>
      </c>
      <c r="H2603" s="4" t="s">
        <v>7816</v>
      </c>
      <c r="I2603" s="4" t="s">
        <v>20</v>
      </c>
      <c r="J2603" s="4" t="s">
        <v>62</v>
      </c>
      <c r="K2603" s="4" t="s">
        <v>63</v>
      </c>
      <c r="L2603" s="4" t="s">
        <v>29</v>
      </c>
      <c r="M2603" s="4" t="s">
        <v>48</v>
      </c>
      <c r="N2603" s="4">
        <v>1373.38</v>
      </c>
      <c r="O2603" s="4">
        <v>6</v>
      </c>
      <c r="P2603" s="4">
        <v>0.1</v>
      </c>
      <c r="Q2603" s="4">
        <v>-4.79</v>
      </c>
    </row>
    <row r="2604" spans="1:17" s="4" customFormat="1" ht="12" x14ac:dyDescent="0.3">
      <c r="A2604" s="4">
        <v>2603</v>
      </c>
      <c r="B2604" s="4" t="s">
        <v>7817</v>
      </c>
      <c r="C2604" s="5">
        <v>44416</v>
      </c>
      <c r="D2604" s="5">
        <v>44422</v>
      </c>
      <c r="E2604" s="9">
        <f t="shared" si="40"/>
        <v>2021</v>
      </c>
      <c r="F2604" s="4" t="s">
        <v>39</v>
      </c>
      <c r="G2604" s="4" t="s">
        <v>7818</v>
      </c>
      <c r="H2604" s="4" t="s">
        <v>7819</v>
      </c>
      <c r="I2604" s="4" t="s">
        <v>28</v>
      </c>
      <c r="J2604" s="4" t="s">
        <v>79</v>
      </c>
      <c r="K2604" s="4" t="s">
        <v>80</v>
      </c>
      <c r="L2604" s="4" t="s">
        <v>29</v>
      </c>
      <c r="M2604" s="4" t="s">
        <v>107</v>
      </c>
      <c r="N2604" s="4">
        <v>1060.69</v>
      </c>
      <c r="O2604" s="4">
        <v>4</v>
      </c>
      <c r="P2604" s="4">
        <v>0.15</v>
      </c>
      <c r="Q2604" s="4">
        <v>46.01</v>
      </c>
    </row>
    <row r="2605" spans="1:17" s="4" customFormat="1" ht="12" x14ac:dyDescent="0.3">
      <c r="A2605" s="4">
        <v>2604</v>
      </c>
      <c r="B2605" s="4" t="s">
        <v>7820</v>
      </c>
      <c r="C2605" s="5">
        <v>45517</v>
      </c>
      <c r="D2605" s="5">
        <v>45520</v>
      </c>
      <c r="E2605" s="9">
        <f t="shared" si="40"/>
        <v>2024</v>
      </c>
      <c r="F2605" s="4" t="s">
        <v>39</v>
      </c>
      <c r="G2605" s="4" t="s">
        <v>7821</v>
      </c>
      <c r="H2605" s="4" t="s">
        <v>7822</v>
      </c>
      <c r="I2605" s="4" t="s">
        <v>67</v>
      </c>
      <c r="J2605" s="4" t="s">
        <v>79</v>
      </c>
      <c r="K2605" s="4" t="s">
        <v>80</v>
      </c>
      <c r="L2605" s="4" t="s">
        <v>36</v>
      </c>
      <c r="M2605" s="4" t="s">
        <v>138</v>
      </c>
      <c r="N2605" s="4">
        <v>300.99</v>
      </c>
      <c r="O2605" s="4">
        <v>5</v>
      </c>
      <c r="P2605" s="4">
        <v>0.15</v>
      </c>
      <c r="Q2605" s="4">
        <v>14.19</v>
      </c>
    </row>
    <row r="2606" spans="1:17" s="4" customFormat="1" ht="12" x14ac:dyDescent="0.3">
      <c r="A2606" s="4">
        <v>2605</v>
      </c>
      <c r="B2606" s="4" t="s">
        <v>7823</v>
      </c>
      <c r="C2606" s="5">
        <v>45728</v>
      </c>
      <c r="D2606" s="5">
        <v>45735</v>
      </c>
      <c r="E2606" s="9">
        <f t="shared" si="40"/>
        <v>2025</v>
      </c>
      <c r="F2606" s="4" t="s">
        <v>59</v>
      </c>
      <c r="G2606" s="4" t="s">
        <v>7824</v>
      </c>
      <c r="H2606" s="4" t="s">
        <v>7825</v>
      </c>
      <c r="I2606" s="4" t="s">
        <v>28</v>
      </c>
      <c r="J2606" s="4" t="s">
        <v>111</v>
      </c>
      <c r="K2606" s="4" t="s">
        <v>111</v>
      </c>
      <c r="L2606" s="4" t="s">
        <v>29</v>
      </c>
      <c r="M2606" s="4" t="s">
        <v>107</v>
      </c>
      <c r="N2606" s="4">
        <v>1470.01</v>
      </c>
      <c r="O2606" s="4">
        <v>10</v>
      </c>
      <c r="P2606" s="4">
        <v>0.2</v>
      </c>
      <c r="Q2606" s="4">
        <v>-5.94</v>
      </c>
    </row>
    <row r="2607" spans="1:17" s="4" customFormat="1" ht="12" x14ac:dyDescent="0.3">
      <c r="A2607" s="4">
        <v>2606</v>
      </c>
      <c r="B2607" s="4" t="s">
        <v>7826</v>
      </c>
      <c r="C2607" s="5">
        <v>44980</v>
      </c>
      <c r="D2607" s="5">
        <v>44987</v>
      </c>
      <c r="E2607" s="9">
        <f t="shared" si="40"/>
        <v>2023</v>
      </c>
      <c r="F2607" s="4" t="s">
        <v>39</v>
      </c>
      <c r="G2607" s="4" t="s">
        <v>7827</v>
      </c>
      <c r="H2607" s="4" t="s">
        <v>7828</v>
      </c>
      <c r="I2607" s="4" t="s">
        <v>28</v>
      </c>
      <c r="J2607" s="4" t="s">
        <v>111</v>
      </c>
      <c r="K2607" s="4" t="s">
        <v>111</v>
      </c>
      <c r="L2607" s="4" t="s">
        <v>22</v>
      </c>
      <c r="M2607" s="4" t="s">
        <v>75</v>
      </c>
      <c r="N2607" s="4">
        <v>251.15</v>
      </c>
      <c r="O2607" s="4">
        <v>4</v>
      </c>
      <c r="P2607" s="4">
        <v>0.1</v>
      </c>
      <c r="Q2607" s="4">
        <v>3.38</v>
      </c>
    </row>
    <row r="2608" spans="1:17" s="4" customFormat="1" ht="12" x14ac:dyDescent="0.3">
      <c r="A2608" s="4">
        <v>2607</v>
      </c>
      <c r="B2608" s="4" t="s">
        <v>7829</v>
      </c>
      <c r="C2608" s="5">
        <v>45776</v>
      </c>
      <c r="D2608" s="5">
        <v>45783</v>
      </c>
      <c r="E2608" s="9">
        <f t="shared" si="40"/>
        <v>2025</v>
      </c>
      <c r="F2608" s="4" t="s">
        <v>39</v>
      </c>
      <c r="G2608" s="4" t="s">
        <v>7830</v>
      </c>
      <c r="H2608" s="4" t="s">
        <v>7831</v>
      </c>
      <c r="I2608" s="4" t="s">
        <v>20</v>
      </c>
      <c r="J2608" s="4" t="s">
        <v>145</v>
      </c>
      <c r="K2608" s="4" t="s">
        <v>80</v>
      </c>
      <c r="L2608" s="4" t="s">
        <v>22</v>
      </c>
      <c r="M2608" s="4" t="s">
        <v>23</v>
      </c>
      <c r="N2608" s="4">
        <v>859.98</v>
      </c>
      <c r="O2608" s="4">
        <v>10</v>
      </c>
      <c r="P2608" s="4">
        <v>0</v>
      </c>
      <c r="Q2608" s="4">
        <v>68.010000000000005</v>
      </c>
    </row>
    <row r="2609" spans="1:17" s="4" customFormat="1" ht="12" x14ac:dyDescent="0.3">
      <c r="A2609" s="4">
        <v>2608</v>
      </c>
      <c r="B2609" s="4" t="s">
        <v>7832</v>
      </c>
      <c r="C2609" s="5">
        <v>44797</v>
      </c>
      <c r="D2609" s="5">
        <v>44803</v>
      </c>
      <c r="E2609" s="9">
        <f t="shared" si="40"/>
        <v>2022</v>
      </c>
      <c r="F2609" s="4" t="s">
        <v>39</v>
      </c>
      <c r="G2609" s="4" t="s">
        <v>7833</v>
      </c>
      <c r="H2609" s="4" t="s">
        <v>7834</v>
      </c>
      <c r="I2609" s="4" t="s">
        <v>28</v>
      </c>
      <c r="J2609" s="4" t="s">
        <v>106</v>
      </c>
      <c r="K2609" s="4" t="s">
        <v>106</v>
      </c>
      <c r="L2609" s="4" t="s">
        <v>36</v>
      </c>
      <c r="M2609" s="4" t="s">
        <v>118</v>
      </c>
      <c r="N2609" s="4">
        <v>551.52</v>
      </c>
      <c r="O2609" s="4">
        <v>9</v>
      </c>
      <c r="P2609" s="4">
        <v>0.15</v>
      </c>
      <c r="Q2609" s="4">
        <v>12.76</v>
      </c>
    </row>
    <row r="2610" spans="1:17" s="4" customFormat="1" ht="12" x14ac:dyDescent="0.3">
      <c r="A2610" s="4">
        <v>2609</v>
      </c>
      <c r="B2610" s="4" t="s">
        <v>7835</v>
      </c>
      <c r="C2610" s="5">
        <v>45717</v>
      </c>
      <c r="D2610" s="5">
        <v>45723</v>
      </c>
      <c r="E2610" s="9">
        <f t="shared" si="40"/>
        <v>2025</v>
      </c>
      <c r="F2610" s="4" t="s">
        <v>59</v>
      </c>
      <c r="G2610" s="4" t="s">
        <v>7836</v>
      </c>
      <c r="H2610" s="4" t="s">
        <v>7837</v>
      </c>
      <c r="I2610" s="4" t="s">
        <v>20</v>
      </c>
      <c r="J2610" s="4" t="s">
        <v>79</v>
      </c>
      <c r="K2610" s="4" t="s">
        <v>80</v>
      </c>
      <c r="L2610" s="4" t="s">
        <v>36</v>
      </c>
      <c r="M2610" s="4" t="s">
        <v>71</v>
      </c>
      <c r="N2610" s="4">
        <v>27.27</v>
      </c>
      <c r="O2610" s="4">
        <v>5</v>
      </c>
      <c r="P2610" s="4">
        <v>0.1</v>
      </c>
      <c r="Q2610" s="4">
        <v>6.25</v>
      </c>
    </row>
    <row r="2611" spans="1:17" s="4" customFormat="1" ht="12" x14ac:dyDescent="0.3">
      <c r="A2611" s="4">
        <v>2610</v>
      </c>
      <c r="B2611" s="4" t="s">
        <v>7838</v>
      </c>
      <c r="C2611" s="5">
        <v>44737</v>
      </c>
      <c r="D2611" s="5">
        <v>44743</v>
      </c>
      <c r="E2611" s="9">
        <f t="shared" si="40"/>
        <v>2022</v>
      </c>
      <c r="F2611" s="4" t="s">
        <v>17</v>
      </c>
      <c r="G2611" s="4" t="s">
        <v>7839</v>
      </c>
      <c r="H2611" s="4" t="s">
        <v>7840</v>
      </c>
      <c r="I2611" s="4" t="s">
        <v>20</v>
      </c>
      <c r="J2611" s="4" t="s">
        <v>79</v>
      </c>
      <c r="K2611" s="4" t="s">
        <v>80</v>
      </c>
      <c r="L2611" s="4" t="s">
        <v>36</v>
      </c>
      <c r="M2611" s="4" t="s">
        <v>37</v>
      </c>
      <c r="N2611" s="4">
        <v>54.21</v>
      </c>
      <c r="O2611" s="4">
        <v>4</v>
      </c>
      <c r="P2611" s="4">
        <v>0.2</v>
      </c>
      <c r="Q2611" s="4">
        <v>9.5399999999999991</v>
      </c>
    </row>
    <row r="2612" spans="1:17" s="4" customFormat="1" ht="12" x14ac:dyDescent="0.3">
      <c r="A2612" s="4">
        <v>2611</v>
      </c>
      <c r="B2612" s="4" t="s">
        <v>7841</v>
      </c>
      <c r="C2612" s="5">
        <v>45191</v>
      </c>
      <c r="D2612" s="5">
        <v>45196</v>
      </c>
      <c r="E2612" s="9">
        <f t="shared" si="40"/>
        <v>2023</v>
      </c>
      <c r="F2612" s="4" t="s">
        <v>59</v>
      </c>
      <c r="G2612" s="4" t="s">
        <v>7842</v>
      </c>
      <c r="H2612" s="4" t="s">
        <v>7843</v>
      </c>
      <c r="I2612" s="4" t="s">
        <v>28</v>
      </c>
      <c r="J2612" s="4" t="s">
        <v>106</v>
      </c>
      <c r="K2612" s="4" t="s">
        <v>106</v>
      </c>
      <c r="L2612" s="4" t="s">
        <v>29</v>
      </c>
      <c r="M2612" s="4" t="s">
        <v>90</v>
      </c>
      <c r="N2612" s="4">
        <v>320.38</v>
      </c>
      <c r="O2612" s="4">
        <v>6</v>
      </c>
      <c r="P2612" s="4">
        <v>0.1</v>
      </c>
      <c r="Q2612" s="4">
        <v>8.9700000000000006</v>
      </c>
    </row>
    <row r="2613" spans="1:17" s="4" customFormat="1" ht="12" x14ac:dyDescent="0.3">
      <c r="A2613" s="4">
        <v>2612</v>
      </c>
      <c r="B2613" s="4" t="s">
        <v>7844</v>
      </c>
      <c r="C2613" s="5">
        <v>44880</v>
      </c>
      <c r="D2613" s="5">
        <v>44883</v>
      </c>
      <c r="E2613" s="9">
        <f t="shared" si="40"/>
        <v>2022</v>
      </c>
      <c r="F2613" s="4" t="s">
        <v>17</v>
      </c>
      <c r="G2613" s="4" t="s">
        <v>7845</v>
      </c>
      <c r="H2613" s="4" t="s">
        <v>7846</v>
      </c>
      <c r="I2613" s="4" t="s">
        <v>67</v>
      </c>
      <c r="J2613" s="4" t="s">
        <v>34</v>
      </c>
      <c r="K2613" s="4" t="s">
        <v>35</v>
      </c>
      <c r="L2613" s="4" t="s">
        <v>22</v>
      </c>
      <c r="M2613" s="4" t="s">
        <v>75</v>
      </c>
      <c r="N2613" s="4">
        <v>213.74</v>
      </c>
      <c r="O2613" s="4">
        <v>2</v>
      </c>
      <c r="P2613" s="4">
        <v>0.2</v>
      </c>
      <c r="Q2613" s="4">
        <v>39.090000000000003</v>
      </c>
    </row>
    <row r="2614" spans="1:17" s="4" customFormat="1" ht="12" x14ac:dyDescent="0.3">
      <c r="A2614" s="4">
        <v>2613</v>
      </c>
      <c r="B2614" s="4" t="s">
        <v>7847</v>
      </c>
      <c r="C2614" s="5">
        <v>44900</v>
      </c>
      <c r="D2614" s="5">
        <v>44902</v>
      </c>
      <c r="E2614" s="9">
        <f t="shared" si="40"/>
        <v>2022</v>
      </c>
      <c r="F2614" s="4" t="s">
        <v>17</v>
      </c>
      <c r="G2614" s="4" t="s">
        <v>7848</v>
      </c>
      <c r="H2614" s="4" t="s">
        <v>7849</v>
      </c>
      <c r="I2614" s="4" t="s">
        <v>67</v>
      </c>
      <c r="J2614" s="4" t="s">
        <v>79</v>
      </c>
      <c r="K2614" s="4" t="s">
        <v>80</v>
      </c>
      <c r="L2614" s="4" t="s">
        <v>29</v>
      </c>
      <c r="M2614" s="4" t="s">
        <v>107</v>
      </c>
      <c r="N2614" s="4">
        <v>1364.74</v>
      </c>
      <c r="O2614" s="4">
        <v>9</v>
      </c>
      <c r="P2614" s="4">
        <v>0.2</v>
      </c>
      <c r="Q2614" s="4">
        <v>268.94</v>
      </c>
    </row>
    <row r="2615" spans="1:17" s="4" customFormat="1" ht="12" x14ac:dyDescent="0.3">
      <c r="A2615" s="4">
        <v>2614</v>
      </c>
      <c r="B2615" s="4" t="s">
        <v>7850</v>
      </c>
      <c r="C2615" s="5">
        <v>45768</v>
      </c>
      <c r="D2615" s="5">
        <v>45774</v>
      </c>
      <c r="E2615" s="9">
        <f t="shared" si="40"/>
        <v>2025</v>
      </c>
      <c r="F2615" s="4" t="s">
        <v>17</v>
      </c>
      <c r="G2615" s="4" t="s">
        <v>7851</v>
      </c>
      <c r="H2615" s="4" t="s">
        <v>7852</v>
      </c>
      <c r="I2615" s="4" t="s">
        <v>67</v>
      </c>
      <c r="J2615" s="4" t="s">
        <v>106</v>
      </c>
      <c r="K2615" s="4" t="s">
        <v>106</v>
      </c>
      <c r="L2615" s="4" t="s">
        <v>22</v>
      </c>
      <c r="M2615" s="4" t="s">
        <v>75</v>
      </c>
      <c r="N2615" s="4">
        <v>1157.02</v>
      </c>
      <c r="O2615" s="4">
        <v>9</v>
      </c>
      <c r="P2615" s="4">
        <v>0.2</v>
      </c>
      <c r="Q2615" s="4">
        <v>165.22</v>
      </c>
    </row>
    <row r="2616" spans="1:17" s="4" customFormat="1" ht="12" x14ac:dyDescent="0.3">
      <c r="A2616" s="4">
        <v>2615</v>
      </c>
      <c r="B2616" s="4" t="s">
        <v>7853</v>
      </c>
      <c r="C2616" s="5">
        <v>45329</v>
      </c>
      <c r="D2616" s="5">
        <v>45332</v>
      </c>
      <c r="E2616" s="9">
        <f t="shared" si="40"/>
        <v>2024</v>
      </c>
      <c r="F2616" s="4" t="s">
        <v>25</v>
      </c>
      <c r="G2616" s="4" t="s">
        <v>7854</v>
      </c>
      <c r="H2616" s="4" t="s">
        <v>7855</v>
      </c>
      <c r="I2616" s="4" t="s">
        <v>28</v>
      </c>
      <c r="J2616" s="4" t="s">
        <v>47</v>
      </c>
      <c r="K2616" s="4" t="s">
        <v>47</v>
      </c>
      <c r="L2616" s="4" t="s">
        <v>36</v>
      </c>
      <c r="M2616" s="4" t="s">
        <v>71</v>
      </c>
      <c r="N2616" s="4">
        <v>775.95</v>
      </c>
      <c r="O2616" s="4">
        <v>8</v>
      </c>
      <c r="P2616" s="4">
        <v>0.15</v>
      </c>
      <c r="Q2616" s="4">
        <v>-7.85</v>
      </c>
    </row>
    <row r="2617" spans="1:17" s="4" customFormat="1" ht="12" x14ac:dyDescent="0.3">
      <c r="A2617" s="4">
        <v>2616</v>
      </c>
      <c r="B2617" s="4" t="s">
        <v>7856</v>
      </c>
      <c r="C2617" s="5">
        <v>45826</v>
      </c>
      <c r="D2617" s="5">
        <v>45828</v>
      </c>
      <c r="E2617" s="9">
        <f t="shared" si="40"/>
        <v>2025</v>
      </c>
      <c r="F2617" s="4" t="s">
        <v>17</v>
      </c>
      <c r="G2617" s="4" t="s">
        <v>7857</v>
      </c>
      <c r="H2617" s="4" t="s">
        <v>7858</v>
      </c>
      <c r="I2617" s="4" t="s">
        <v>67</v>
      </c>
      <c r="J2617" s="4" t="s">
        <v>42</v>
      </c>
      <c r="K2617" s="4" t="s">
        <v>43</v>
      </c>
      <c r="L2617" s="4" t="s">
        <v>22</v>
      </c>
      <c r="M2617" s="4" t="s">
        <v>134</v>
      </c>
      <c r="N2617" s="4">
        <v>1068.67</v>
      </c>
      <c r="O2617" s="4">
        <v>9</v>
      </c>
      <c r="P2617" s="4">
        <v>0</v>
      </c>
      <c r="Q2617" s="4">
        <v>64.959999999999994</v>
      </c>
    </row>
    <row r="2618" spans="1:17" s="4" customFormat="1" ht="12" x14ac:dyDescent="0.3">
      <c r="A2618" s="4">
        <v>2617</v>
      </c>
      <c r="B2618" s="4" t="s">
        <v>7859</v>
      </c>
      <c r="C2618" s="5">
        <v>44981</v>
      </c>
      <c r="D2618" s="5">
        <v>44986</v>
      </c>
      <c r="E2618" s="9">
        <f t="shared" si="40"/>
        <v>2023</v>
      </c>
      <c r="F2618" s="4" t="s">
        <v>25</v>
      </c>
      <c r="G2618" s="4" t="s">
        <v>7860</v>
      </c>
      <c r="H2618" s="4" t="s">
        <v>7861</v>
      </c>
      <c r="I2618" s="4" t="s">
        <v>20</v>
      </c>
      <c r="J2618" s="4" t="s">
        <v>42</v>
      </c>
      <c r="K2618" s="4" t="s">
        <v>43</v>
      </c>
      <c r="L2618" s="4" t="s">
        <v>36</v>
      </c>
      <c r="M2618" s="4" t="s">
        <v>71</v>
      </c>
      <c r="N2618" s="4">
        <v>1051.8900000000001</v>
      </c>
      <c r="O2618" s="4">
        <v>4</v>
      </c>
      <c r="P2618" s="4">
        <v>0</v>
      </c>
      <c r="Q2618" s="4">
        <v>114.48</v>
      </c>
    </row>
    <row r="2619" spans="1:17" s="4" customFormat="1" ht="12" x14ac:dyDescent="0.3">
      <c r="A2619" s="4">
        <v>2618</v>
      </c>
      <c r="B2619" s="4" t="s">
        <v>7862</v>
      </c>
      <c r="C2619" s="5">
        <v>45591</v>
      </c>
      <c r="D2619" s="5">
        <v>45593</v>
      </c>
      <c r="E2619" s="9">
        <f t="shared" si="40"/>
        <v>2024</v>
      </c>
      <c r="F2619" s="4" t="s">
        <v>25</v>
      </c>
      <c r="G2619" s="4" t="s">
        <v>7863</v>
      </c>
      <c r="H2619" s="4" t="s">
        <v>7864</v>
      </c>
      <c r="I2619" s="4" t="s">
        <v>28</v>
      </c>
      <c r="J2619" s="4" t="s">
        <v>111</v>
      </c>
      <c r="K2619" s="4" t="s">
        <v>111</v>
      </c>
      <c r="L2619" s="4" t="s">
        <v>29</v>
      </c>
      <c r="M2619" s="4" t="s">
        <v>30</v>
      </c>
      <c r="N2619" s="4">
        <v>1303.81</v>
      </c>
      <c r="O2619" s="4">
        <v>9</v>
      </c>
      <c r="P2619" s="4">
        <v>0</v>
      </c>
      <c r="Q2619" s="4">
        <v>111.53</v>
      </c>
    </row>
    <row r="2620" spans="1:17" s="4" customFormat="1" ht="12" x14ac:dyDescent="0.3">
      <c r="A2620" s="4">
        <v>2619</v>
      </c>
      <c r="B2620" s="4" t="s">
        <v>7865</v>
      </c>
      <c r="C2620" s="5">
        <v>45320</v>
      </c>
      <c r="D2620" s="5">
        <v>45324</v>
      </c>
      <c r="E2620" s="9">
        <f t="shared" si="40"/>
        <v>2024</v>
      </c>
      <c r="F2620" s="4" t="s">
        <v>25</v>
      </c>
      <c r="G2620" s="4" t="s">
        <v>7866</v>
      </c>
      <c r="H2620" s="4" t="s">
        <v>7867</v>
      </c>
      <c r="I2620" s="4" t="s">
        <v>20</v>
      </c>
      <c r="J2620" s="4" t="s">
        <v>79</v>
      </c>
      <c r="K2620" s="4" t="s">
        <v>80</v>
      </c>
      <c r="L2620" s="4" t="s">
        <v>36</v>
      </c>
      <c r="M2620" s="4" t="s">
        <v>37</v>
      </c>
      <c r="N2620" s="4">
        <v>591.23</v>
      </c>
      <c r="O2620" s="4">
        <v>3</v>
      </c>
      <c r="P2620" s="4">
        <v>0.15</v>
      </c>
      <c r="Q2620" s="4">
        <v>65.459999999999994</v>
      </c>
    </row>
    <row r="2621" spans="1:17" s="4" customFormat="1" ht="12" x14ac:dyDescent="0.3">
      <c r="A2621" s="4">
        <v>2620</v>
      </c>
      <c r="B2621" s="4" t="s">
        <v>7868</v>
      </c>
      <c r="C2621" s="5">
        <v>44452</v>
      </c>
      <c r="D2621" s="5">
        <v>44458</v>
      </c>
      <c r="E2621" s="9">
        <f t="shared" si="40"/>
        <v>2021</v>
      </c>
      <c r="F2621" s="4" t="s">
        <v>59</v>
      </c>
      <c r="G2621" s="4" t="s">
        <v>7869</v>
      </c>
      <c r="H2621" s="4" t="s">
        <v>7870</v>
      </c>
      <c r="I2621" s="4" t="s">
        <v>20</v>
      </c>
      <c r="J2621" s="4" t="s">
        <v>106</v>
      </c>
      <c r="K2621" s="4" t="s">
        <v>106</v>
      </c>
      <c r="L2621" s="4" t="s">
        <v>22</v>
      </c>
      <c r="M2621" s="4" t="s">
        <v>23</v>
      </c>
      <c r="N2621" s="4">
        <v>1458.82</v>
      </c>
      <c r="O2621" s="4">
        <v>8</v>
      </c>
      <c r="P2621" s="4">
        <v>0.1</v>
      </c>
      <c r="Q2621" s="4">
        <v>313.10000000000002</v>
      </c>
    </row>
    <row r="2622" spans="1:17" s="4" customFormat="1" ht="12" x14ac:dyDescent="0.3">
      <c r="A2622" s="4">
        <v>2621</v>
      </c>
      <c r="B2622" s="4" t="s">
        <v>7871</v>
      </c>
      <c r="C2622" s="5">
        <v>45485</v>
      </c>
      <c r="D2622" s="5">
        <v>45490</v>
      </c>
      <c r="E2622" s="9">
        <f t="shared" si="40"/>
        <v>2024</v>
      </c>
      <c r="F2622" s="4" t="s">
        <v>39</v>
      </c>
      <c r="G2622" s="4" t="s">
        <v>7872</v>
      </c>
      <c r="H2622" s="4" t="s">
        <v>7873</v>
      </c>
      <c r="I2622" s="4" t="s">
        <v>67</v>
      </c>
      <c r="J2622" s="4" t="s">
        <v>106</v>
      </c>
      <c r="K2622" s="4" t="s">
        <v>106</v>
      </c>
      <c r="L2622" s="4" t="s">
        <v>29</v>
      </c>
      <c r="M2622" s="4" t="s">
        <v>30</v>
      </c>
      <c r="N2622" s="4">
        <v>1101.3399999999999</v>
      </c>
      <c r="O2622" s="4">
        <v>2</v>
      </c>
      <c r="P2622" s="4">
        <v>0.2</v>
      </c>
      <c r="Q2622" s="4">
        <v>-15.46</v>
      </c>
    </row>
    <row r="2623" spans="1:17" s="4" customFormat="1" ht="12" x14ac:dyDescent="0.3">
      <c r="A2623" s="4">
        <v>2622</v>
      </c>
      <c r="B2623" s="4" t="s">
        <v>7874</v>
      </c>
      <c r="C2623" s="5">
        <v>45482</v>
      </c>
      <c r="D2623" s="5">
        <v>45488</v>
      </c>
      <c r="E2623" s="9">
        <f t="shared" si="40"/>
        <v>2024</v>
      </c>
      <c r="F2623" s="4" t="s">
        <v>17</v>
      </c>
      <c r="G2623" s="4" t="s">
        <v>7875</v>
      </c>
      <c r="H2623" s="4" t="s">
        <v>7876</v>
      </c>
      <c r="I2623" s="4" t="s">
        <v>67</v>
      </c>
      <c r="J2623" s="4" t="s">
        <v>52</v>
      </c>
      <c r="K2623" s="4" t="s">
        <v>53</v>
      </c>
      <c r="L2623" s="4" t="s">
        <v>22</v>
      </c>
      <c r="M2623" s="4" t="s">
        <v>23</v>
      </c>
      <c r="N2623" s="4">
        <v>355.05</v>
      </c>
      <c r="O2623" s="4">
        <v>4</v>
      </c>
      <c r="P2623" s="4">
        <v>0.15</v>
      </c>
      <c r="Q2623" s="4">
        <v>67.03</v>
      </c>
    </row>
    <row r="2624" spans="1:17" s="4" customFormat="1" ht="12" x14ac:dyDescent="0.3">
      <c r="A2624" s="4">
        <v>2623</v>
      </c>
      <c r="B2624" s="4" t="s">
        <v>7877</v>
      </c>
      <c r="C2624" s="5">
        <v>44966</v>
      </c>
      <c r="D2624" s="5">
        <v>44971</v>
      </c>
      <c r="E2624" s="9">
        <f t="shared" si="40"/>
        <v>2023</v>
      </c>
      <c r="F2624" s="4" t="s">
        <v>59</v>
      </c>
      <c r="G2624" s="4" t="s">
        <v>7878</v>
      </c>
      <c r="H2624" s="4" t="s">
        <v>7879</v>
      </c>
      <c r="I2624" s="4" t="s">
        <v>20</v>
      </c>
      <c r="J2624" s="4" t="s">
        <v>34</v>
      </c>
      <c r="K2624" s="4" t="s">
        <v>35</v>
      </c>
      <c r="L2624" s="4" t="s">
        <v>29</v>
      </c>
      <c r="M2624" s="4" t="s">
        <v>107</v>
      </c>
      <c r="N2624" s="4">
        <v>517.66999999999996</v>
      </c>
      <c r="O2624" s="4">
        <v>9</v>
      </c>
      <c r="P2624" s="4">
        <v>0.15</v>
      </c>
      <c r="Q2624" s="4">
        <v>70.09</v>
      </c>
    </row>
    <row r="2625" spans="1:17" s="4" customFormat="1" ht="12" x14ac:dyDescent="0.3">
      <c r="A2625" s="4">
        <v>2624</v>
      </c>
      <c r="B2625" s="4" t="s">
        <v>7880</v>
      </c>
      <c r="C2625" s="5">
        <v>44550</v>
      </c>
      <c r="D2625" s="5">
        <v>44551</v>
      </c>
      <c r="E2625" s="9">
        <f t="shared" si="40"/>
        <v>2021</v>
      </c>
      <c r="F2625" s="4" t="s">
        <v>17</v>
      </c>
      <c r="G2625" s="4" t="s">
        <v>7881</v>
      </c>
      <c r="H2625" s="4" t="s">
        <v>7882</v>
      </c>
      <c r="I2625" s="4" t="s">
        <v>20</v>
      </c>
      <c r="J2625" s="4" t="s">
        <v>52</v>
      </c>
      <c r="K2625" s="4" t="s">
        <v>53</v>
      </c>
      <c r="L2625" s="4" t="s">
        <v>22</v>
      </c>
      <c r="M2625" s="4" t="s">
        <v>23</v>
      </c>
      <c r="N2625" s="4">
        <v>1318.73</v>
      </c>
      <c r="O2625" s="4">
        <v>8</v>
      </c>
      <c r="P2625" s="4">
        <v>0.2</v>
      </c>
      <c r="Q2625" s="4">
        <v>94.31</v>
      </c>
    </row>
    <row r="2626" spans="1:17" s="4" customFormat="1" ht="12" x14ac:dyDescent="0.3">
      <c r="A2626" s="4">
        <v>2625</v>
      </c>
      <c r="B2626" s="4" t="s">
        <v>7883</v>
      </c>
      <c r="C2626" s="5">
        <v>44474</v>
      </c>
      <c r="D2626" s="5">
        <v>44480</v>
      </c>
      <c r="E2626" s="9">
        <f t="shared" ref="E2626:E2689" si="41">YEAR(D2626)</f>
        <v>2021</v>
      </c>
      <c r="F2626" s="4" t="s">
        <v>59</v>
      </c>
      <c r="G2626" s="4" t="s">
        <v>7884</v>
      </c>
      <c r="H2626" s="4" t="s">
        <v>7885</v>
      </c>
      <c r="I2626" s="4" t="s">
        <v>28</v>
      </c>
      <c r="J2626" s="4" t="s">
        <v>52</v>
      </c>
      <c r="K2626" s="4" t="s">
        <v>53</v>
      </c>
      <c r="L2626" s="4" t="s">
        <v>22</v>
      </c>
      <c r="M2626" s="4" t="s">
        <v>134</v>
      </c>
      <c r="N2626" s="4">
        <v>1333.84</v>
      </c>
      <c r="O2626" s="4">
        <v>4</v>
      </c>
      <c r="P2626" s="4">
        <v>0.15</v>
      </c>
      <c r="Q2626" s="4">
        <v>300.19</v>
      </c>
    </row>
    <row r="2627" spans="1:17" s="4" customFormat="1" ht="12" x14ac:dyDescent="0.3">
      <c r="A2627" s="4">
        <v>2626</v>
      </c>
      <c r="B2627" s="4" t="s">
        <v>7886</v>
      </c>
      <c r="C2627" s="5">
        <v>45359</v>
      </c>
      <c r="D2627" s="5">
        <v>45366</v>
      </c>
      <c r="E2627" s="9">
        <f t="shared" si="41"/>
        <v>2024</v>
      </c>
      <c r="F2627" s="4" t="s">
        <v>17</v>
      </c>
      <c r="G2627" s="4" t="s">
        <v>7887</v>
      </c>
      <c r="H2627" s="4" t="s">
        <v>7888</v>
      </c>
      <c r="I2627" s="4" t="s">
        <v>20</v>
      </c>
      <c r="J2627" s="4" t="s">
        <v>111</v>
      </c>
      <c r="K2627" s="4" t="s">
        <v>111</v>
      </c>
      <c r="L2627" s="4" t="s">
        <v>29</v>
      </c>
      <c r="M2627" s="4" t="s">
        <v>48</v>
      </c>
      <c r="N2627" s="4">
        <v>218.24</v>
      </c>
      <c r="O2627" s="4">
        <v>2</v>
      </c>
      <c r="P2627" s="4">
        <v>0.15</v>
      </c>
      <c r="Q2627" s="4">
        <v>7.7</v>
      </c>
    </row>
    <row r="2628" spans="1:17" s="4" customFormat="1" ht="12" x14ac:dyDescent="0.3">
      <c r="A2628" s="4">
        <v>2627</v>
      </c>
      <c r="B2628" s="4" t="s">
        <v>7889</v>
      </c>
      <c r="C2628" s="5">
        <v>45770</v>
      </c>
      <c r="D2628" s="5">
        <v>45777</v>
      </c>
      <c r="E2628" s="9">
        <f t="shared" si="41"/>
        <v>2025</v>
      </c>
      <c r="F2628" s="4" t="s">
        <v>25</v>
      </c>
      <c r="G2628" s="4" t="s">
        <v>7890</v>
      </c>
      <c r="H2628" s="4" t="s">
        <v>7891</v>
      </c>
      <c r="I2628" s="4" t="s">
        <v>28</v>
      </c>
      <c r="J2628" s="4" t="s">
        <v>34</v>
      </c>
      <c r="K2628" s="4" t="s">
        <v>35</v>
      </c>
      <c r="L2628" s="4" t="s">
        <v>36</v>
      </c>
      <c r="M2628" s="4" t="s">
        <v>71</v>
      </c>
      <c r="N2628" s="4">
        <v>1440.8</v>
      </c>
      <c r="O2628" s="4">
        <v>5</v>
      </c>
      <c r="P2628" s="4">
        <v>0.1</v>
      </c>
      <c r="Q2628" s="4">
        <v>280.83</v>
      </c>
    </row>
    <row r="2629" spans="1:17" s="4" customFormat="1" ht="12" x14ac:dyDescent="0.3">
      <c r="A2629" s="4">
        <v>2628</v>
      </c>
      <c r="B2629" s="4" t="s">
        <v>7892</v>
      </c>
      <c r="C2629" s="5">
        <v>45143</v>
      </c>
      <c r="D2629" s="5">
        <v>45147</v>
      </c>
      <c r="E2629" s="9">
        <f t="shared" si="41"/>
        <v>2023</v>
      </c>
      <c r="F2629" s="4" t="s">
        <v>17</v>
      </c>
      <c r="G2629" s="4" t="s">
        <v>7893</v>
      </c>
      <c r="H2629" s="4" t="s">
        <v>7894</v>
      </c>
      <c r="I2629" s="4" t="s">
        <v>67</v>
      </c>
      <c r="J2629" s="4" t="s">
        <v>62</v>
      </c>
      <c r="K2629" s="4" t="s">
        <v>63</v>
      </c>
      <c r="L2629" s="4" t="s">
        <v>36</v>
      </c>
      <c r="M2629" s="4" t="s">
        <v>118</v>
      </c>
      <c r="N2629" s="4">
        <v>369.29</v>
      </c>
      <c r="O2629" s="4">
        <v>10</v>
      </c>
      <c r="P2629" s="4">
        <v>0.1</v>
      </c>
      <c r="Q2629" s="4">
        <v>15.68</v>
      </c>
    </row>
    <row r="2630" spans="1:17" s="4" customFormat="1" ht="12" x14ac:dyDescent="0.3">
      <c r="A2630" s="4">
        <v>2629</v>
      </c>
      <c r="B2630" s="4" t="s">
        <v>7895</v>
      </c>
      <c r="C2630" s="5">
        <v>44684</v>
      </c>
      <c r="D2630" s="5">
        <v>44691</v>
      </c>
      <c r="E2630" s="9">
        <f t="shared" si="41"/>
        <v>2022</v>
      </c>
      <c r="F2630" s="4" t="s">
        <v>39</v>
      </c>
      <c r="G2630" s="4" t="s">
        <v>7896</v>
      </c>
      <c r="H2630" s="4" t="s">
        <v>7897</v>
      </c>
      <c r="I2630" s="4" t="s">
        <v>67</v>
      </c>
      <c r="J2630" s="4" t="s">
        <v>52</v>
      </c>
      <c r="K2630" s="4" t="s">
        <v>53</v>
      </c>
      <c r="L2630" s="4" t="s">
        <v>36</v>
      </c>
      <c r="M2630" s="4" t="s">
        <v>37</v>
      </c>
      <c r="N2630" s="4">
        <v>772.18</v>
      </c>
      <c r="O2630" s="4">
        <v>1</v>
      </c>
      <c r="P2630" s="4">
        <v>0.1</v>
      </c>
      <c r="Q2630" s="4">
        <v>43.57</v>
      </c>
    </row>
    <row r="2631" spans="1:17" s="4" customFormat="1" ht="12" x14ac:dyDescent="0.3">
      <c r="A2631" s="4">
        <v>2630</v>
      </c>
      <c r="B2631" s="4" t="s">
        <v>7898</v>
      </c>
      <c r="C2631" s="5">
        <v>45177</v>
      </c>
      <c r="D2631" s="5">
        <v>45179</v>
      </c>
      <c r="E2631" s="9">
        <f t="shared" si="41"/>
        <v>2023</v>
      </c>
      <c r="F2631" s="4" t="s">
        <v>17</v>
      </c>
      <c r="G2631" s="4" t="s">
        <v>7899</v>
      </c>
      <c r="H2631" s="4" t="s">
        <v>7900</v>
      </c>
      <c r="I2631" s="4" t="s">
        <v>67</v>
      </c>
      <c r="J2631" s="4" t="s">
        <v>111</v>
      </c>
      <c r="K2631" s="4" t="s">
        <v>111</v>
      </c>
      <c r="L2631" s="4" t="s">
        <v>36</v>
      </c>
      <c r="M2631" s="4" t="s">
        <v>118</v>
      </c>
      <c r="N2631" s="4">
        <v>640.59</v>
      </c>
      <c r="O2631" s="4">
        <v>2</v>
      </c>
      <c r="P2631" s="4">
        <v>0</v>
      </c>
      <c r="Q2631" s="4">
        <v>52.06</v>
      </c>
    </row>
    <row r="2632" spans="1:17" s="4" customFormat="1" ht="12" x14ac:dyDescent="0.3">
      <c r="A2632" s="4">
        <v>2631</v>
      </c>
      <c r="B2632" s="4" t="s">
        <v>7901</v>
      </c>
      <c r="C2632" s="5">
        <v>45113</v>
      </c>
      <c r="D2632" s="5">
        <v>45117</v>
      </c>
      <c r="E2632" s="9">
        <f t="shared" si="41"/>
        <v>2023</v>
      </c>
      <c r="F2632" s="4" t="s">
        <v>59</v>
      </c>
      <c r="G2632" s="4" t="s">
        <v>7902</v>
      </c>
      <c r="H2632" s="4" t="s">
        <v>7903</v>
      </c>
      <c r="I2632" s="4" t="s">
        <v>28</v>
      </c>
      <c r="J2632" s="4" t="s">
        <v>52</v>
      </c>
      <c r="K2632" s="4" t="s">
        <v>53</v>
      </c>
      <c r="L2632" s="4" t="s">
        <v>22</v>
      </c>
      <c r="M2632" s="4" t="s">
        <v>134</v>
      </c>
      <c r="N2632" s="4">
        <v>857.3</v>
      </c>
      <c r="O2632" s="4">
        <v>7</v>
      </c>
      <c r="P2632" s="4">
        <v>0.1</v>
      </c>
      <c r="Q2632" s="4">
        <v>187.18</v>
      </c>
    </row>
    <row r="2633" spans="1:17" s="4" customFormat="1" ht="12" x14ac:dyDescent="0.3">
      <c r="A2633" s="4">
        <v>2632</v>
      </c>
      <c r="B2633" s="4" t="s">
        <v>7904</v>
      </c>
      <c r="C2633" s="5">
        <v>44416</v>
      </c>
      <c r="D2633" s="5">
        <v>44420</v>
      </c>
      <c r="E2633" s="9">
        <f t="shared" si="41"/>
        <v>2021</v>
      </c>
      <c r="F2633" s="4" t="s">
        <v>25</v>
      </c>
      <c r="G2633" s="4" t="s">
        <v>7905</v>
      </c>
      <c r="H2633" s="4" t="s">
        <v>7906</v>
      </c>
      <c r="I2633" s="4" t="s">
        <v>28</v>
      </c>
      <c r="J2633" s="4" t="s">
        <v>34</v>
      </c>
      <c r="K2633" s="4" t="s">
        <v>35</v>
      </c>
      <c r="L2633" s="4" t="s">
        <v>29</v>
      </c>
      <c r="M2633" s="4" t="s">
        <v>30</v>
      </c>
      <c r="N2633" s="4">
        <v>1009.03</v>
      </c>
      <c r="O2633" s="4">
        <v>5</v>
      </c>
      <c r="P2633" s="4">
        <v>0.15</v>
      </c>
      <c r="Q2633" s="4">
        <v>232.3</v>
      </c>
    </row>
    <row r="2634" spans="1:17" s="4" customFormat="1" ht="12" x14ac:dyDescent="0.3">
      <c r="A2634" s="4">
        <v>2633</v>
      </c>
      <c r="B2634" s="4" t="s">
        <v>7907</v>
      </c>
      <c r="C2634" s="5">
        <v>45701</v>
      </c>
      <c r="D2634" s="5">
        <v>45705</v>
      </c>
      <c r="E2634" s="9">
        <f t="shared" si="41"/>
        <v>2025</v>
      </c>
      <c r="F2634" s="4" t="s">
        <v>25</v>
      </c>
      <c r="G2634" s="4" t="s">
        <v>7908</v>
      </c>
      <c r="H2634" s="4" t="s">
        <v>7909</v>
      </c>
      <c r="I2634" s="4" t="s">
        <v>67</v>
      </c>
      <c r="J2634" s="4" t="s">
        <v>52</v>
      </c>
      <c r="K2634" s="4" t="s">
        <v>53</v>
      </c>
      <c r="L2634" s="4" t="s">
        <v>29</v>
      </c>
      <c r="M2634" s="4" t="s">
        <v>107</v>
      </c>
      <c r="N2634" s="4">
        <v>860.76</v>
      </c>
      <c r="O2634" s="4">
        <v>4</v>
      </c>
      <c r="P2634" s="4">
        <v>0.15</v>
      </c>
      <c r="Q2634" s="4">
        <v>-3.28</v>
      </c>
    </row>
    <row r="2635" spans="1:17" s="4" customFormat="1" ht="12" x14ac:dyDescent="0.3">
      <c r="A2635" s="4">
        <v>2634</v>
      </c>
      <c r="B2635" s="4" t="s">
        <v>7910</v>
      </c>
      <c r="C2635" s="5">
        <v>45318</v>
      </c>
      <c r="D2635" s="5">
        <v>45325</v>
      </c>
      <c r="E2635" s="9">
        <f t="shared" si="41"/>
        <v>2024</v>
      </c>
      <c r="F2635" s="4" t="s">
        <v>25</v>
      </c>
      <c r="G2635" s="4" t="s">
        <v>7911</v>
      </c>
      <c r="H2635" s="4" t="s">
        <v>7912</v>
      </c>
      <c r="I2635" s="4" t="s">
        <v>28</v>
      </c>
      <c r="J2635" s="4" t="s">
        <v>21</v>
      </c>
      <c r="K2635" s="4" t="s">
        <v>26647</v>
      </c>
      <c r="L2635" s="4" t="s">
        <v>29</v>
      </c>
      <c r="M2635" s="4" t="s">
        <v>90</v>
      </c>
      <c r="N2635" s="4">
        <v>1149.56</v>
      </c>
      <c r="O2635" s="4">
        <v>3</v>
      </c>
      <c r="P2635" s="4">
        <v>0.15</v>
      </c>
      <c r="Q2635" s="4">
        <v>43.94</v>
      </c>
    </row>
    <row r="2636" spans="1:17" s="4" customFormat="1" ht="12" x14ac:dyDescent="0.3">
      <c r="A2636" s="4">
        <v>2635</v>
      </c>
      <c r="B2636" s="4" t="s">
        <v>7913</v>
      </c>
      <c r="C2636" s="5">
        <v>45512</v>
      </c>
      <c r="D2636" s="5">
        <v>45516</v>
      </c>
      <c r="E2636" s="9">
        <f t="shared" si="41"/>
        <v>2024</v>
      </c>
      <c r="F2636" s="4" t="s">
        <v>17</v>
      </c>
      <c r="G2636" s="4" t="s">
        <v>7914</v>
      </c>
      <c r="H2636" s="4" t="s">
        <v>7915</v>
      </c>
      <c r="I2636" s="4" t="s">
        <v>28</v>
      </c>
      <c r="J2636" s="4" t="s">
        <v>62</v>
      </c>
      <c r="K2636" s="4" t="s">
        <v>63</v>
      </c>
      <c r="L2636" s="4" t="s">
        <v>29</v>
      </c>
      <c r="M2636" s="4" t="s">
        <v>30</v>
      </c>
      <c r="N2636" s="4">
        <v>62.01</v>
      </c>
      <c r="O2636" s="4">
        <v>10</v>
      </c>
      <c r="P2636" s="4">
        <v>0.15</v>
      </c>
      <c r="Q2636" s="4">
        <v>-0.47</v>
      </c>
    </row>
    <row r="2637" spans="1:17" s="4" customFormat="1" ht="12" x14ac:dyDescent="0.3">
      <c r="A2637" s="4">
        <v>2636</v>
      </c>
      <c r="B2637" s="4" t="s">
        <v>7916</v>
      </c>
      <c r="C2637" s="5">
        <v>45041</v>
      </c>
      <c r="D2637" s="5">
        <v>45048</v>
      </c>
      <c r="E2637" s="9">
        <f t="shared" si="41"/>
        <v>2023</v>
      </c>
      <c r="F2637" s="4" t="s">
        <v>17</v>
      </c>
      <c r="G2637" s="4" t="s">
        <v>7917</v>
      </c>
      <c r="H2637" s="4" t="s">
        <v>7918</v>
      </c>
      <c r="I2637" s="4" t="s">
        <v>67</v>
      </c>
      <c r="J2637" s="4" t="s">
        <v>47</v>
      </c>
      <c r="K2637" s="4" t="s">
        <v>47</v>
      </c>
      <c r="L2637" s="4" t="s">
        <v>36</v>
      </c>
      <c r="M2637" s="4" t="s">
        <v>71</v>
      </c>
      <c r="N2637" s="4">
        <v>1141.5999999999999</v>
      </c>
      <c r="O2637" s="4">
        <v>3</v>
      </c>
      <c r="P2637" s="4">
        <v>0</v>
      </c>
      <c r="Q2637" s="4">
        <v>156.88</v>
      </c>
    </row>
    <row r="2638" spans="1:17" s="4" customFormat="1" ht="12" x14ac:dyDescent="0.3">
      <c r="A2638" s="4">
        <v>2637</v>
      </c>
      <c r="B2638" s="4" t="s">
        <v>7919</v>
      </c>
      <c r="C2638" s="5">
        <v>44627</v>
      </c>
      <c r="D2638" s="5">
        <v>44633</v>
      </c>
      <c r="E2638" s="9">
        <f t="shared" si="41"/>
        <v>2022</v>
      </c>
      <c r="F2638" s="4" t="s">
        <v>59</v>
      </c>
      <c r="G2638" s="4" t="s">
        <v>7920</v>
      </c>
      <c r="H2638" s="4" t="s">
        <v>7921</v>
      </c>
      <c r="I2638" s="4" t="s">
        <v>28</v>
      </c>
      <c r="J2638" s="4" t="s">
        <v>111</v>
      </c>
      <c r="K2638" s="4" t="s">
        <v>111</v>
      </c>
      <c r="L2638" s="4" t="s">
        <v>36</v>
      </c>
      <c r="M2638" s="4" t="s">
        <v>118</v>
      </c>
      <c r="N2638" s="4">
        <v>340.25</v>
      </c>
      <c r="O2638" s="4">
        <v>2</v>
      </c>
      <c r="P2638" s="4">
        <v>0</v>
      </c>
      <c r="Q2638" s="4">
        <v>19.84</v>
      </c>
    </row>
    <row r="2639" spans="1:17" s="4" customFormat="1" ht="12" x14ac:dyDescent="0.3">
      <c r="A2639" s="4">
        <v>2638</v>
      </c>
      <c r="B2639" s="4" t="s">
        <v>7922</v>
      </c>
      <c r="C2639" s="5">
        <v>45745</v>
      </c>
      <c r="D2639" s="5">
        <v>45749</v>
      </c>
      <c r="E2639" s="9">
        <f t="shared" si="41"/>
        <v>2025</v>
      </c>
      <c r="F2639" s="4" t="s">
        <v>17</v>
      </c>
      <c r="G2639" s="4" t="s">
        <v>7923</v>
      </c>
      <c r="H2639" s="4" t="s">
        <v>7924</v>
      </c>
      <c r="I2639" s="4" t="s">
        <v>67</v>
      </c>
      <c r="J2639" s="4" t="s">
        <v>145</v>
      </c>
      <c r="K2639" s="4" t="s">
        <v>80</v>
      </c>
      <c r="L2639" s="4" t="s">
        <v>29</v>
      </c>
      <c r="M2639" s="4" t="s">
        <v>48</v>
      </c>
      <c r="N2639" s="4">
        <v>850.94</v>
      </c>
      <c r="O2639" s="4">
        <v>3</v>
      </c>
      <c r="P2639" s="4">
        <v>0</v>
      </c>
      <c r="Q2639" s="4">
        <v>87.1</v>
      </c>
    </row>
    <row r="2640" spans="1:17" s="4" customFormat="1" ht="12" x14ac:dyDescent="0.3">
      <c r="A2640" s="4">
        <v>2639</v>
      </c>
      <c r="B2640" s="4" t="s">
        <v>7925</v>
      </c>
      <c r="C2640" s="5">
        <v>45469</v>
      </c>
      <c r="D2640" s="5">
        <v>45475</v>
      </c>
      <c r="E2640" s="9">
        <f t="shared" si="41"/>
        <v>2024</v>
      </c>
      <c r="F2640" s="4" t="s">
        <v>25</v>
      </c>
      <c r="G2640" s="4" t="s">
        <v>7926</v>
      </c>
      <c r="H2640" s="4" t="s">
        <v>7927</v>
      </c>
      <c r="I2640" s="4" t="s">
        <v>28</v>
      </c>
      <c r="J2640" s="4" t="s">
        <v>145</v>
      </c>
      <c r="K2640" s="4" t="s">
        <v>80</v>
      </c>
      <c r="L2640" s="4" t="s">
        <v>29</v>
      </c>
      <c r="M2640" s="4" t="s">
        <v>48</v>
      </c>
      <c r="N2640" s="4">
        <v>403.04</v>
      </c>
      <c r="O2640" s="4">
        <v>7</v>
      </c>
      <c r="P2640" s="4">
        <v>0.15</v>
      </c>
      <c r="Q2640" s="4">
        <v>22.75</v>
      </c>
    </row>
    <row r="2641" spans="1:17" s="4" customFormat="1" ht="12" x14ac:dyDescent="0.3">
      <c r="A2641" s="4">
        <v>2640</v>
      </c>
      <c r="B2641" s="4" t="s">
        <v>7928</v>
      </c>
      <c r="C2641" s="5">
        <v>45775</v>
      </c>
      <c r="D2641" s="5">
        <v>45776</v>
      </c>
      <c r="E2641" s="9">
        <f t="shared" si="41"/>
        <v>2025</v>
      </c>
      <c r="F2641" s="4" t="s">
        <v>59</v>
      </c>
      <c r="G2641" s="4" t="s">
        <v>7929</v>
      </c>
      <c r="H2641" s="4" t="s">
        <v>7930</v>
      </c>
      <c r="I2641" s="4" t="s">
        <v>28</v>
      </c>
      <c r="J2641" s="4" t="s">
        <v>111</v>
      </c>
      <c r="K2641" s="4" t="s">
        <v>111</v>
      </c>
      <c r="L2641" s="4" t="s">
        <v>29</v>
      </c>
      <c r="M2641" s="4" t="s">
        <v>48</v>
      </c>
      <c r="N2641" s="4">
        <v>1480.35</v>
      </c>
      <c r="O2641" s="4">
        <v>7</v>
      </c>
      <c r="P2641" s="4">
        <v>0.1</v>
      </c>
      <c r="Q2641" s="4">
        <v>175.76</v>
      </c>
    </row>
    <row r="2642" spans="1:17" s="4" customFormat="1" ht="12" x14ac:dyDescent="0.3">
      <c r="A2642" s="4">
        <v>2641</v>
      </c>
      <c r="B2642" s="4" t="s">
        <v>7931</v>
      </c>
      <c r="C2642" s="5">
        <v>45370</v>
      </c>
      <c r="D2642" s="5">
        <v>45375</v>
      </c>
      <c r="E2642" s="9">
        <f t="shared" si="41"/>
        <v>2024</v>
      </c>
      <c r="F2642" s="4" t="s">
        <v>39</v>
      </c>
      <c r="G2642" s="4" t="s">
        <v>7932</v>
      </c>
      <c r="H2642" s="4" t="s">
        <v>7933</v>
      </c>
      <c r="I2642" s="4" t="s">
        <v>28</v>
      </c>
      <c r="J2642" s="4" t="s">
        <v>62</v>
      </c>
      <c r="K2642" s="4" t="s">
        <v>63</v>
      </c>
      <c r="L2642" s="4" t="s">
        <v>22</v>
      </c>
      <c r="M2642" s="4" t="s">
        <v>54</v>
      </c>
      <c r="N2642" s="4">
        <v>698.16</v>
      </c>
      <c r="O2642" s="4">
        <v>4</v>
      </c>
      <c r="P2642" s="4">
        <v>0</v>
      </c>
      <c r="Q2642" s="4">
        <v>103.21</v>
      </c>
    </row>
    <row r="2643" spans="1:17" s="4" customFormat="1" ht="12" x14ac:dyDescent="0.3">
      <c r="A2643" s="4">
        <v>2642</v>
      </c>
      <c r="B2643" s="4" t="s">
        <v>7934</v>
      </c>
      <c r="C2643" s="5">
        <v>45660</v>
      </c>
      <c r="D2643" s="5">
        <v>45665</v>
      </c>
      <c r="E2643" s="9">
        <f t="shared" si="41"/>
        <v>2025</v>
      </c>
      <c r="F2643" s="4" t="s">
        <v>17</v>
      </c>
      <c r="G2643" s="4" t="s">
        <v>7935</v>
      </c>
      <c r="H2643" s="4" t="s">
        <v>7936</v>
      </c>
      <c r="I2643" s="4" t="s">
        <v>67</v>
      </c>
      <c r="J2643" s="4" t="s">
        <v>34</v>
      </c>
      <c r="K2643" s="4" t="s">
        <v>35</v>
      </c>
      <c r="L2643" s="4" t="s">
        <v>36</v>
      </c>
      <c r="M2643" s="4" t="s">
        <v>118</v>
      </c>
      <c r="N2643" s="4">
        <v>468.26</v>
      </c>
      <c r="O2643" s="4">
        <v>2</v>
      </c>
      <c r="P2643" s="4">
        <v>0</v>
      </c>
      <c r="Q2643" s="4">
        <v>127.07</v>
      </c>
    </row>
    <row r="2644" spans="1:17" s="4" customFormat="1" ht="12" x14ac:dyDescent="0.3">
      <c r="A2644" s="4">
        <v>2643</v>
      </c>
      <c r="B2644" s="4" t="s">
        <v>7937</v>
      </c>
      <c r="C2644" s="5">
        <v>45616</v>
      </c>
      <c r="D2644" s="5">
        <v>45621</v>
      </c>
      <c r="E2644" s="9">
        <f t="shared" si="41"/>
        <v>2024</v>
      </c>
      <c r="F2644" s="4" t="s">
        <v>39</v>
      </c>
      <c r="G2644" s="4" t="s">
        <v>7938</v>
      </c>
      <c r="H2644" s="4" t="s">
        <v>7939</v>
      </c>
      <c r="I2644" s="4" t="s">
        <v>20</v>
      </c>
      <c r="J2644" s="4" t="s">
        <v>34</v>
      </c>
      <c r="K2644" s="4" t="s">
        <v>35</v>
      </c>
      <c r="L2644" s="4" t="s">
        <v>22</v>
      </c>
      <c r="M2644" s="4" t="s">
        <v>75</v>
      </c>
      <c r="N2644" s="4">
        <v>1340.3</v>
      </c>
      <c r="O2644" s="4">
        <v>10</v>
      </c>
      <c r="P2644" s="4">
        <v>0.15</v>
      </c>
      <c r="Q2644" s="4">
        <v>290.16000000000003</v>
      </c>
    </row>
    <row r="2645" spans="1:17" s="4" customFormat="1" ht="12" x14ac:dyDescent="0.3">
      <c r="A2645" s="4">
        <v>2644</v>
      </c>
      <c r="B2645" s="4" t="s">
        <v>7940</v>
      </c>
      <c r="C2645" s="5">
        <v>44446</v>
      </c>
      <c r="D2645" s="5">
        <v>44453</v>
      </c>
      <c r="E2645" s="9">
        <f t="shared" si="41"/>
        <v>2021</v>
      </c>
      <c r="F2645" s="4" t="s">
        <v>59</v>
      </c>
      <c r="G2645" s="4" t="s">
        <v>7941</v>
      </c>
      <c r="H2645" s="4" t="s">
        <v>7942</v>
      </c>
      <c r="I2645" s="4" t="s">
        <v>67</v>
      </c>
      <c r="J2645" s="4" t="s">
        <v>21</v>
      </c>
      <c r="K2645" s="4" t="s">
        <v>26647</v>
      </c>
      <c r="L2645" s="4" t="s">
        <v>36</v>
      </c>
      <c r="M2645" s="4" t="s">
        <v>138</v>
      </c>
      <c r="N2645" s="4">
        <v>385.82</v>
      </c>
      <c r="O2645" s="4">
        <v>3</v>
      </c>
      <c r="P2645" s="4">
        <v>0.15</v>
      </c>
      <c r="Q2645" s="4">
        <v>25.27</v>
      </c>
    </row>
    <row r="2646" spans="1:17" s="4" customFormat="1" ht="12" x14ac:dyDescent="0.3">
      <c r="A2646" s="4">
        <v>2645</v>
      </c>
      <c r="B2646" s="4" t="s">
        <v>7943</v>
      </c>
      <c r="C2646" s="5">
        <v>44479</v>
      </c>
      <c r="D2646" s="5">
        <v>44481</v>
      </c>
      <c r="E2646" s="9">
        <f t="shared" si="41"/>
        <v>2021</v>
      </c>
      <c r="F2646" s="4" t="s">
        <v>39</v>
      </c>
      <c r="G2646" s="4" t="s">
        <v>7944</v>
      </c>
      <c r="H2646" s="4" t="s">
        <v>7945</v>
      </c>
      <c r="I2646" s="4" t="s">
        <v>20</v>
      </c>
      <c r="J2646" s="4" t="s">
        <v>111</v>
      </c>
      <c r="K2646" s="4" t="s">
        <v>111</v>
      </c>
      <c r="L2646" s="4" t="s">
        <v>36</v>
      </c>
      <c r="M2646" s="4" t="s">
        <v>118</v>
      </c>
      <c r="N2646" s="4">
        <v>316.89</v>
      </c>
      <c r="O2646" s="4">
        <v>5</v>
      </c>
      <c r="P2646" s="4">
        <v>0.1</v>
      </c>
      <c r="Q2646" s="4">
        <v>69.73</v>
      </c>
    </row>
    <row r="2647" spans="1:17" s="4" customFormat="1" ht="12" x14ac:dyDescent="0.3">
      <c r="A2647" s="4">
        <v>2646</v>
      </c>
      <c r="B2647" s="4" t="s">
        <v>7946</v>
      </c>
      <c r="C2647" s="5">
        <v>45000</v>
      </c>
      <c r="D2647" s="5">
        <v>45006</v>
      </c>
      <c r="E2647" s="9">
        <f t="shared" si="41"/>
        <v>2023</v>
      </c>
      <c r="F2647" s="4" t="s">
        <v>25</v>
      </c>
      <c r="G2647" s="4" t="s">
        <v>7947</v>
      </c>
      <c r="H2647" s="4" t="s">
        <v>7948</v>
      </c>
      <c r="I2647" s="4" t="s">
        <v>28</v>
      </c>
      <c r="J2647" s="4" t="s">
        <v>34</v>
      </c>
      <c r="K2647" s="4" t="s">
        <v>35</v>
      </c>
      <c r="L2647" s="4" t="s">
        <v>36</v>
      </c>
      <c r="M2647" s="4" t="s">
        <v>118</v>
      </c>
      <c r="N2647" s="4">
        <v>49.88</v>
      </c>
      <c r="O2647" s="4">
        <v>9</v>
      </c>
      <c r="P2647" s="4">
        <v>0.15</v>
      </c>
      <c r="Q2647" s="4">
        <v>5.05</v>
      </c>
    </row>
    <row r="2648" spans="1:17" s="4" customFormat="1" ht="12" x14ac:dyDescent="0.3">
      <c r="A2648" s="4">
        <v>2647</v>
      </c>
      <c r="B2648" s="4" t="s">
        <v>7949</v>
      </c>
      <c r="C2648" s="5">
        <v>45162</v>
      </c>
      <c r="D2648" s="5">
        <v>45169</v>
      </c>
      <c r="E2648" s="9">
        <f t="shared" si="41"/>
        <v>2023</v>
      </c>
      <c r="F2648" s="4" t="s">
        <v>25</v>
      </c>
      <c r="G2648" s="4" t="s">
        <v>7950</v>
      </c>
      <c r="H2648" s="4" t="s">
        <v>7951</v>
      </c>
      <c r="I2648" s="4" t="s">
        <v>20</v>
      </c>
      <c r="J2648" s="4" t="s">
        <v>42</v>
      </c>
      <c r="K2648" s="4" t="s">
        <v>43</v>
      </c>
      <c r="L2648" s="4" t="s">
        <v>29</v>
      </c>
      <c r="M2648" s="4" t="s">
        <v>107</v>
      </c>
      <c r="N2648" s="4">
        <v>810.51</v>
      </c>
      <c r="O2648" s="4">
        <v>3</v>
      </c>
      <c r="P2648" s="4">
        <v>0.1</v>
      </c>
      <c r="Q2648" s="4">
        <v>164.05</v>
      </c>
    </row>
    <row r="2649" spans="1:17" s="4" customFormat="1" ht="12" x14ac:dyDescent="0.3">
      <c r="A2649" s="4">
        <v>2648</v>
      </c>
      <c r="B2649" s="4" t="s">
        <v>7952</v>
      </c>
      <c r="C2649" s="5">
        <v>44692</v>
      </c>
      <c r="D2649" s="5">
        <v>44699</v>
      </c>
      <c r="E2649" s="9">
        <f t="shared" si="41"/>
        <v>2022</v>
      </c>
      <c r="F2649" s="4" t="s">
        <v>59</v>
      </c>
      <c r="G2649" s="4" t="s">
        <v>7953</v>
      </c>
      <c r="H2649" s="4" t="s">
        <v>7954</v>
      </c>
      <c r="I2649" s="4" t="s">
        <v>20</v>
      </c>
      <c r="J2649" s="4" t="s">
        <v>106</v>
      </c>
      <c r="K2649" s="4" t="s">
        <v>106</v>
      </c>
      <c r="L2649" s="4" t="s">
        <v>29</v>
      </c>
      <c r="M2649" s="4" t="s">
        <v>30</v>
      </c>
      <c r="N2649" s="4">
        <v>1213.23</v>
      </c>
      <c r="O2649" s="4">
        <v>2</v>
      </c>
      <c r="P2649" s="4">
        <v>0.15</v>
      </c>
      <c r="Q2649" s="4">
        <v>150.63999999999999</v>
      </c>
    </row>
    <row r="2650" spans="1:17" s="4" customFormat="1" ht="12" x14ac:dyDescent="0.3">
      <c r="A2650" s="4">
        <v>2649</v>
      </c>
      <c r="B2650" s="4" t="s">
        <v>7955</v>
      </c>
      <c r="C2650" s="5">
        <v>44676</v>
      </c>
      <c r="D2650" s="5">
        <v>44678</v>
      </c>
      <c r="E2650" s="9">
        <f t="shared" si="41"/>
        <v>2022</v>
      </c>
      <c r="F2650" s="4" t="s">
        <v>17</v>
      </c>
      <c r="G2650" s="4" t="s">
        <v>7956</v>
      </c>
      <c r="H2650" s="4" t="s">
        <v>7957</v>
      </c>
      <c r="I2650" s="4" t="s">
        <v>28</v>
      </c>
      <c r="J2650" s="4" t="s">
        <v>79</v>
      </c>
      <c r="K2650" s="4" t="s">
        <v>80</v>
      </c>
      <c r="L2650" s="4" t="s">
        <v>36</v>
      </c>
      <c r="M2650" s="4" t="s">
        <v>37</v>
      </c>
      <c r="N2650" s="4">
        <v>727.75</v>
      </c>
      <c r="O2650" s="4">
        <v>4</v>
      </c>
      <c r="P2650" s="4">
        <v>0.1</v>
      </c>
      <c r="Q2650" s="4">
        <v>112.19</v>
      </c>
    </row>
    <row r="2651" spans="1:17" s="4" customFormat="1" ht="12" x14ac:dyDescent="0.3">
      <c r="A2651" s="4">
        <v>2650</v>
      </c>
      <c r="B2651" s="4" t="s">
        <v>7958</v>
      </c>
      <c r="C2651" s="5">
        <v>44662</v>
      </c>
      <c r="D2651" s="5">
        <v>44669</v>
      </c>
      <c r="E2651" s="9">
        <f t="shared" si="41"/>
        <v>2022</v>
      </c>
      <c r="F2651" s="4" t="s">
        <v>17</v>
      </c>
      <c r="G2651" s="4" t="s">
        <v>7959</v>
      </c>
      <c r="H2651" s="4" t="s">
        <v>7960</v>
      </c>
      <c r="I2651" s="4" t="s">
        <v>20</v>
      </c>
      <c r="J2651" s="4" t="s">
        <v>47</v>
      </c>
      <c r="K2651" s="4" t="s">
        <v>47</v>
      </c>
      <c r="L2651" s="4" t="s">
        <v>22</v>
      </c>
      <c r="M2651" s="4" t="s">
        <v>75</v>
      </c>
      <c r="N2651" s="4">
        <v>1425.36</v>
      </c>
      <c r="O2651" s="4">
        <v>2</v>
      </c>
      <c r="P2651" s="4">
        <v>0.2</v>
      </c>
      <c r="Q2651" s="4">
        <v>309.73</v>
      </c>
    </row>
    <row r="2652" spans="1:17" s="4" customFormat="1" ht="12" x14ac:dyDescent="0.3">
      <c r="A2652" s="4">
        <v>2651</v>
      </c>
      <c r="B2652" s="4" t="s">
        <v>7961</v>
      </c>
      <c r="C2652" s="5">
        <v>44942</v>
      </c>
      <c r="D2652" s="5">
        <v>44949</v>
      </c>
      <c r="E2652" s="9">
        <f t="shared" si="41"/>
        <v>2023</v>
      </c>
      <c r="F2652" s="4" t="s">
        <v>25</v>
      </c>
      <c r="G2652" s="4" t="s">
        <v>7962</v>
      </c>
      <c r="H2652" s="4" t="s">
        <v>7963</v>
      </c>
      <c r="I2652" s="4" t="s">
        <v>67</v>
      </c>
      <c r="J2652" s="4" t="s">
        <v>62</v>
      </c>
      <c r="K2652" s="4" t="s">
        <v>63</v>
      </c>
      <c r="L2652" s="4" t="s">
        <v>29</v>
      </c>
      <c r="M2652" s="4" t="s">
        <v>107</v>
      </c>
      <c r="N2652" s="4">
        <v>33.68</v>
      </c>
      <c r="O2652" s="4">
        <v>1</v>
      </c>
      <c r="P2652" s="4">
        <v>0</v>
      </c>
      <c r="Q2652" s="4">
        <v>9.32</v>
      </c>
    </row>
    <row r="2653" spans="1:17" s="4" customFormat="1" ht="12" x14ac:dyDescent="0.3">
      <c r="A2653" s="4">
        <v>2652</v>
      </c>
      <c r="B2653" s="4" t="s">
        <v>7964</v>
      </c>
      <c r="C2653" s="5">
        <v>44445</v>
      </c>
      <c r="D2653" s="5">
        <v>44447</v>
      </c>
      <c r="E2653" s="9">
        <f t="shared" si="41"/>
        <v>2021</v>
      </c>
      <c r="F2653" s="4" t="s">
        <v>59</v>
      </c>
      <c r="G2653" s="4" t="s">
        <v>7965</v>
      </c>
      <c r="H2653" s="4" t="s">
        <v>7966</v>
      </c>
      <c r="I2653" s="4" t="s">
        <v>67</v>
      </c>
      <c r="J2653" s="4" t="s">
        <v>106</v>
      </c>
      <c r="K2653" s="4" t="s">
        <v>106</v>
      </c>
      <c r="L2653" s="4" t="s">
        <v>29</v>
      </c>
      <c r="M2653" s="4" t="s">
        <v>48</v>
      </c>
      <c r="N2653" s="4">
        <v>669.4</v>
      </c>
      <c r="O2653" s="4">
        <v>1</v>
      </c>
      <c r="P2653" s="4">
        <v>0.15</v>
      </c>
      <c r="Q2653" s="4">
        <v>140.49</v>
      </c>
    </row>
    <row r="2654" spans="1:17" s="4" customFormat="1" ht="12" x14ac:dyDescent="0.3">
      <c r="A2654" s="4">
        <v>2653</v>
      </c>
      <c r="B2654" s="4" t="s">
        <v>7967</v>
      </c>
      <c r="C2654" s="5">
        <v>44441</v>
      </c>
      <c r="D2654" s="5">
        <v>44448</v>
      </c>
      <c r="E2654" s="9">
        <f t="shared" si="41"/>
        <v>2021</v>
      </c>
      <c r="F2654" s="4" t="s">
        <v>59</v>
      </c>
      <c r="G2654" s="4" t="s">
        <v>7968</v>
      </c>
      <c r="H2654" s="4" t="s">
        <v>7969</v>
      </c>
      <c r="I2654" s="4" t="s">
        <v>28</v>
      </c>
      <c r="J2654" s="4" t="s">
        <v>106</v>
      </c>
      <c r="K2654" s="4" t="s">
        <v>106</v>
      </c>
      <c r="L2654" s="4" t="s">
        <v>29</v>
      </c>
      <c r="M2654" s="4" t="s">
        <v>107</v>
      </c>
      <c r="N2654" s="4">
        <v>1357.69</v>
      </c>
      <c r="O2654" s="4">
        <v>7</v>
      </c>
      <c r="P2654" s="4">
        <v>0.2</v>
      </c>
      <c r="Q2654" s="4">
        <v>156.75</v>
      </c>
    </row>
    <row r="2655" spans="1:17" s="4" customFormat="1" ht="12" x14ac:dyDescent="0.3">
      <c r="A2655" s="4">
        <v>2654</v>
      </c>
      <c r="B2655" s="4" t="s">
        <v>7970</v>
      </c>
      <c r="C2655" s="5">
        <v>45163</v>
      </c>
      <c r="D2655" s="5">
        <v>45166</v>
      </c>
      <c r="E2655" s="9">
        <f t="shared" si="41"/>
        <v>2023</v>
      </c>
      <c r="F2655" s="4" t="s">
        <v>25</v>
      </c>
      <c r="G2655" s="4" t="s">
        <v>7971</v>
      </c>
      <c r="H2655" s="4" t="s">
        <v>7972</v>
      </c>
      <c r="I2655" s="4" t="s">
        <v>67</v>
      </c>
      <c r="J2655" s="4" t="s">
        <v>42</v>
      </c>
      <c r="K2655" s="4" t="s">
        <v>43</v>
      </c>
      <c r="L2655" s="4" t="s">
        <v>22</v>
      </c>
      <c r="M2655" s="4" t="s">
        <v>75</v>
      </c>
      <c r="N2655" s="4">
        <v>1252.8399999999999</v>
      </c>
      <c r="O2655" s="4">
        <v>4</v>
      </c>
      <c r="P2655" s="4">
        <v>0.1</v>
      </c>
      <c r="Q2655" s="4">
        <v>101.53</v>
      </c>
    </row>
    <row r="2656" spans="1:17" s="4" customFormat="1" ht="12" x14ac:dyDescent="0.3">
      <c r="A2656" s="4">
        <v>2655</v>
      </c>
      <c r="B2656" s="4" t="s">
        <v>7973</v>
      </c>
      <c r="C2656" s="5">
        <v>45150</v>
      </c>
      <c r="D2656" s="5">
        <v>45153</v>
      </c>
      <c r="E2656" s="9">
        <f t="shared" si="41"/>
        <v>2023</v>
      </c>
      <c r="F2656" s="4" t="s">
        <v>25</v>
      </c>
      <c r="G2656" s="4" t="s">
        <v>7974</v>
      </c>
      <c r="H2656" s="4" t="s">
        <v>7975</v>
      </c>
      <c r="I2656" s="4" t="s">
        <v>28</v>
      </c>
      <c r="J2656" s="4" t="s">
        <v>34</v>
      </c>
      <c r="K2656" s="4" t="s">
        <v>35</v>
      </c>
      <c r="L2656" s="4" t="s">
        <v>29</v>
      </c>
      <c r="M2656" s="4" t="s">
        <v>30</v>
      </c>
      <c r="N2656" s="4">
        <v>942.5</v>
      </c>
      <c r="O2656" s="4">
        <v>4</v>
      </c>
      <c r="P2656" s="4">
        <v>0.2</v>
      </c>
      <c r="Q2656" s="4">
        <v>39.61</v>
      </c>
    </row>
    <row r="2657" spans="1:17" s="4" customFormat="1" ht="12" x14ac:dyDescent="0.3">
      <c r="A2657" s="4">
        <v>2656</v>
      </c>
      <c r="B2657" s="4" t="s">
        <v>7976</v>
      </c>
      <c r="C2657" s="5">
        <v>44922</v>
      </c>
      <c r="D2657" s="5">
        <v>44923</v>
      </c>
      <c r="E2657" s="9">
        <f t="shared" si="41"/>
        <v>2022</v>
      </c>
      <c r="F2657" s="4" t="s">
        <v>39</v>
      </c>
      <c r="G2657" s="4" t="s">
        <v>7977</v>
      </c>
      <c r="H2657" s="4" t="s">
        <v>7978</v>
      </c>
      <c r="I2657" s="4" t="s">
        <v>28</v>
      </c>
      <c r="J2657" s="4" t="s">
        <v>62</v>
      </c>
      <c r="K2657" s="4" t="s">
        <v>63</v>
      </c>
      <c r="L2657" s="4" t="s">
        <v>36</v>
      </c>
      <c r="M2657" s="4" t="s">
        <v>71</v>
      </c>
      <c r="N2657" s="4">
        <v>1423.54</v>
      </c>
      <c r="O2657" s="4">
        <v>2</v>
      </c>
      <c r="P2657" s="4">
        <v>0.15</v>
      </c>
      <c r="Q2657" s="4">
        <v>17.52</v>
      </c>
    </row>
    <row r="2658" spans="1:17" s="4" customFormat="1" ht="12" x14ac:dyDescent="0.3">
      <c r="A2658" s="4">
        <v>2657</v>
      </c>
      <c r="B2658" s="4" t="s">
        <v>7979</v>
      </c>
      <c r="C2658" s="5">
        <v>44920</v>
      </c>
      <c r="D2658" s="5">
        <v>44921</v>
      </c>
      <c r="E2658" s="9">
        <f t="shared" si="41"/>
        <v>2022</v>
      </c>
      <c r="F2658" s="4" t="s">
        <v>39</v>
      </c>
      <c r="G2658" s="4" t="s">
        <v>7980</v>
      </c>
      <c r="H2658" s="4" t="s">
        <v>7981</v>
      </c>
      <c r="I2658" s="4" t="s">
        <v>20</v>
      </c>
      <c r="J2658" s="4" t="s">
        <v>111</v>
      </c>
      <c r="K2658" s="4" t="s">
        <v>111</v>
      </c>
      <c r="L2658" s="4" t="s">
        <v>29</v>
      </c>
      <c r="M2658" s="4" t="s">
        <v>48</v>
      </c>
      <c r="N2658" s="4">
        <v>1461.54</v>
      </c>
      <c r="O2658" s="4">
        <v>4</v>
      </c>
      <c r="P2658" s="4">
        <v>0.15</v>
      </c>
      <c r="Q2658" s="4">
        <v>240.61</v>
      </c>
    </row>
    <row r="2659" spans="1:17" s="4" customFormat="1" ht="12" x14ac:dyDescent="0.3">
      <c r="A2659" s="4">
        <v>2658</v>
      </c>
      <c r="B2659" s="4" t="s">
        <v>7982</v>
      </c>
      <c r="C2659" s="5">
        <v>45052</v>
      </c>
      <c r="D2659" s="5">
        <v>45056</v>
      </c>
      <c r="E2659" s="9">
        <f t="shared" si="41"/>
        <v>2023</v>
      </c>
      <c r="F2659" s="4" t="s">
        <v>25</v>
      </c>
      <c r="G2659" s="4" t="s">
        <v>7983</v>
      </c>
      <c r="H2659" s="4" t="s">
        <v>7984</v>
      </c>
      <c r="I2659" s="4" t="s">
        <v>20</v>
      </c>
      <c r="J2659" s="4" t="s">
        <v>62</v>
      </c>
      <c r="K2659" s="4" t="s">
        <v>63</v>
      </c>
      <c r="L2659" s="4" t="s">
        <v>22</v>
      </c>
      <c r="M2659" s="4" t="s">
        <v>23</v>
      </c>
      <c r="N2659" s="4">
        <v>175.05</v>
      </c>
      <c r="O2659" s="4">
        <v>10</v>
      </c>
      <c r="P2659" s="4">
        <v>0.1</v>
      </c>
      <c r="Q2659" s="4">
        <v>5.68</v>
      </c>
    </row>
    <row r="2660" spans="1:17" s="4" customFormat="1" ht="12" x14ac:dyDescent="0.3">
      <c r="A2660" s="4">
        <v>2659</v>
      </c>
      <c r="B2660" s="4" t="s">
        <v>7985</v>
      </c>
      <c r="C2660" s="5">
        <v>44784</v>
      </c>
      <c r="D2660" s="5">
        <v>44788</v>
      </c>
      <c r="E2660" s="9">
        <f t="shared" si="41"/>
        <v>2022</v>
      </c>
      <c r="F2660" s="4" t="s">
        <v>17</v>
      </c>
      <c r="G2660" s="4" t="s">
        <v>7986</v>
      </c>
      <c r="H2660" s="4" t="s">
        <v>7987</v>
      </c>
      <c r="I2660" s="4" t="s">
        <v>20</v>
      </c>
      <c r="J2660" s="4" t="s">
        <v>42</v>
      </c>
      <c r="K2660" s="4" t="s">
        <v>43</v>
      </c>
      <c r="L2660" s="4" t="s">
        <v>22</v>
      </c>
      <c r="M2660" s="4" t="s">
        <v>75</v>
      </c>
      <c r="N2660" s="4">
        <v>263.2</v>
      </c>
      <c r="O2660" s="4">
        <v>5</v>
      </c>
      <c r="P2660" s="4">
        <v>0</v>
      </c>
      <c r="Q2660" s="4">
        <v>48.14</v>
      </c>
    </row>
    <row r="2661" spans="1:17" s="4" customFormat="1" ht="12" x14ac:dyDescent="0.3">
      <c r="A2661" s="4">
        <v>2660</v>
      </c>
      <c r="B2661" s="4" t="s">
        <v>7988</v>
      </c>
      <c r="C2661" s="5">
        <v>45342</v>
      </c>
      <c r="D2661" s="5">
        <v>45343</v>
      </c>
      <c r="E2661" s="9">
        <f t="shared" si="41"/>
        <v>2024</v>
      </c>
      <c r="F2661" s="4" t="s">
        <v>17</v>
      </c>
      <c r="G2661" s="4" t="s">
        <v>7989</v>
      </c>
      <c r="H2661" s="4" t="s">
        <v>7990</v>
      </c>
      <c r="I2661" s="4" t="s">
        <v>28</v>
      </c>
      <c r="J2661" s="4" t="s">
        <v>47</v>
      </c>
      <c r="K2661" s="4" t="s">
        <v>47</v>
      </c>
      <c r="L2661" s="4" t="s">
        <v>22</v>
      </c>
      <c r="M2661" s="4" t="s">
        <v>23</v>
      </c>
      <c r="N2661" s="4">
        <v>1108.68</v>
      </c>
      <c r="O2661" s="4">
        <v>1</v>
      </c>
      <c r="P2661" s="4">
        <v>0.1</v>
      </c>
      <c r="Q2661" s="4">
        <v>213.11</v>
      </c>
    </row>
    <row r="2662" spans="1:17" s="4" customFormat="1" ht="12" x14ac:dyDescent="0.3">
      <c r="A2662" s="4">
        <v>2661</v>
      </c>
      <c r="B2662" s="4" t="s">
        <v>7991</v>
      </c>
      <c r="C2662" s="5">
        <v>44489</v>
      </c>
      <c r="D2662" s="5">
        <v>44491</v>
      </c>
      <c r="E2662" s="9">
        <f t="shared" si="41"/>
        <v>2021</v>
      </c>
      <c r="F2662" s="4" t="s">
        <v>39</v>
      </c>
      <c r="G2662" s="4" t="s">
        <v>7992</v>
      </c>
      <c r="H2662" s="4" t="s">
        <v>7993</v>
      </c>
      <c r="I2662" s="4" t="s">
        <v>28</v>
      </c>
      <c r="J2662" s="4" t="s">
        <v>52</v>
      </c>
      <c r="K2662" s="4" t="s">
        <v>53</v>
      </c>
      <c r="L2662" s="4" t="s">
        <v>29</v>
      </c>
      <c r="M2662" s="4" t="s">
        <v>107</v>
      </c>
      <c r="N2662" s="4">
        <v>1213.8</v>
      </c>
      <c r="O2662" s="4">
        <v>1</v>
      </c>
      <c r="P2662" s="4">
        <v>0.15</v>
      </c>
      <c r="Q2662" s="4">
        <v>44.12</v>
      </c>
    </row>
    <row r="2663" spans="1:17" s="4" customFormat="1" ht="12" x14ac:dyDescent="0.3">
      <c r="A2663" s="4">
        <v>2662</v>
      </c>
      <c r="B2663" s="4" t="s">
        <v>7994</v>
      </c>
      <c r="C2663" s="5">
        <v>45151</v>
      </c>
      <c r="D2663" s="5">
        <v>45156</v>
      </c>
      <c r="E2663" s="9">
        <f t="shared" si="41"/>
        <v>2023</v>
      </c>
      <c r="F2663" s="4" t="s">
        <v>25</v>
      </c>
      <c r="G2663" s="4" t="s">
        <v>7995</v>
      </c>
      <c r="H2663" s="4" t="s">
        <v>7996</v>
      </c>
      <c r="I2663" s="4" t="s">
        <v>28</v>
      </c>
      <c r="J2663" s="4" t="s">
        <v>52</v>
      </c>
      <c r="K2663" s="4" t="s">
        <v>53</v>
      </c>
      <c r="L2663" s="4" t="s">
        <v>29</v>
      </c>
      <c r="M2663" s="4" t="s">
        <v>107</v>
      </c>
      <c r="N2663" s="4">
        <v>736.97</v>
      </c>
      <c r="O2663" s="4">
        <v>1</v>
      </c>
      <c r="P2663" s="4">
        <v>0.15</v>
      </c>
      <c r="Q2663" s="4">
        <v>50.98</v>
      </c>
    </row>
    <row r="2664" spans="1:17" s="4" customFormat="1" ht="12" x14ac:dyDescent="0.3">
      <c r="A2664" s="4">
        <v>2663</v>
      </c>
      <c r="B2664" s="4" t="s">
        <v>7997</v>
      </c>
      <c r="C2664" s="5">
        <v>44756</v>
      </c>
      <c r="D2664" s="5">
        <v>44762</v>
      </c>
      <c r="E2664" s="9">
        <f t="shared" si="41"/>
        <v>2022</v>
      </c>
      <c r="F2664" s="4" t="s">
        <v>59</v>
      </c>
      <c r="G2664" s="4" t="s">
        <v>7998</v>
      </c>
      <c r="H2664" s="4" t="s">
        <v>7999</v>
      </c>
      <c r="I2664" s="4" t="s">
        <v>67</v>
      </c>
      <c r="J2664" s="4" t="s">
        <v>42</v>
      </c>
      <c r="K2664" s="4" t="s">
        <v>43</v>
      </c>
      <c r="L2664" s="4" t="s">
        <v>29</v>
      </c>
      <c r="M2664" s="4" t="s">
        <v>90</v>
      </c>
      <c r="N2664" s="4">
        <v>1487.95</v>
      </c>
      <c r="O2664" s="4">
        <v>7</v>
      </c>
      <c r="P2664" s="4">
        <v>0</v>
      </c>
      <c r="Q2664" s="4">
        <v>272.06</v>
      </c>
    </row>
    <row r="2665" spans="1:17" s="4" customFormat="1" ht="12" x14ac:dyDescent="0.3">
      <c r="A2665" s="4">
        <v>2664</v>
      </c>
      <c r="B2665" s="4" t="s">
        <v>8000</v>
      </c>
      <c r="C2665" s="5">
        <v>44792</v>
      </c>
      <c r="D2665" s="5">
        <v>44799</v>
      </c>
      <c r="E2665" s="9">
        <f t="shared" si="41"/>
        <v>2022</v>
      </c>
      <c r="F2665" s="4" t="s">
        <v>25</v>
      </c>
      <c r="G2665" s="4" t="s">
        <v>8001</v>
      </c>
      <c r="H2665" s="4" t="s">
        <v>8002</v>
      </c>
      <c r="I2665" s="4" t="s">
        <v>67</v>
      </c>
      <c r="J2665" s="4" t="s">
        <v>52</v>
      </c>
      <c r="K2665" s="4" t="s">
        <v>53</v>
      </c>
      <c r="L2665" s="4" t="s">
        <v>22</v>
      </c>
      <c r="M2665" s="4" t="s">
        <v>54</v>
      </c>
      <c r="N2665" s="4">
        <v>223.12</v>
      </c>
      <c r="O2665" s="4">
        <v>4</v>
      </c>
      <c r="P2665" s="4">
        <v>0.1</v>
      </c>
      <c r="Q2665" s="4">
        <v>23.59</v>
      </c>
    </row>
    <row r="2666" spans="1:17" s="4" customFormat="1" ht="12" x14ac:dyDescent="0.3">
      <c r="A2666" s="4">
        <v>2665</v>
      </c>
      <c r="B2666" s="4" t="s">
        <v>8003</v>
      </c>
      <c r="C2666" s="5">
        <v>45615</v>
      </c>
      <c r="D2666" s="5">
        <v>45619</v>
      </c>
      <c r="E2666" s="9">
        <f t="shared" si="41"/>
        <v>2024</v>
      </c>
      <c r="F2666" s="4" t="s">
        <v>17</v>
      </c>
      <c r="G2666" s="4" t="s">
        <v>8004</v>
      </c>
      <c r="H2666" s="4" t="s">
        <v>8005</v>
      </c>
      <c r="I2666" s="4" t="s">
        <v>20</v>
      </c>
      <c r="J2666" s="4" t="s">
        <v>79</v>
      </c>
      <c r="K2666" s="4" t="s">
        <v>80</v>
      </c>
      <c r="L2666" s="4" t="s">
        <v>29</v>
      </c>
      <c r="M2666" s="4" t="s">
        <v>30</v>
      </c>
      <c r="N2666" s="4">
        <v>1126.1500000000001</v>
      </c>
      <c r="O2666" s="4">
        <v>8</v>
      </c>
      <c r="P2666" s="4">
        <v>0.1</v>
      </c>
      <c r="Q2666" s="4">
        <v>222.21</v>
      </c>
    </row>
    <row r="2667" spans="1:17" s="4" customFormat="1" ht="12" x14ac:dyDescent="0.3">
      <c r="A2667" s="4">
        <v>2666</v>
      </c>
      <c r="B2667" s="4" t="s">
        <v>8006</v>
      </c>
      <c r="C2667" s="5">
        <v>44626</v>
      </c>
      <c r="D2667" s="5">
        <v>44630</v>
      </c>
      <c r="E2667" s="9">
        <f t="shared" si="41"/>
        <v>2022</v>
      </c>
      <c r="F2667" s="4" t="s">
        <v>17</v>
      </c>
      <c r="G2667" s="4" t="s">
        <v>8007</v>
      </c>
      <c r="H2667" s="4" t="s">
        <v>8008</v>
      </c>
      <c r="I2667" s="4" t="s">
        <v>20</v>
      </c>
      <c r="J2667" s="4" t="s">
        <v>62</v>
      </c>
      <c r="K2667" s="4" t="s">
        <v>63</v>
      </c>
      <c r="L2667" s="4" t="s">
        <v>22</v>
      </c>
      <c r="M2667" s="4" t="s">
        <v>134</v>
      </c>
      <c r="N2667" s="4">
        <v>1093.55</v>
      </c>
      <c r="O2667" s="4">
        <v>7</v>
      </c>
      <c r="P2667" s="4">
        <v>0</v>
      </c>
      <c r="Q2667" s="4">
        <v>37</v>
      </c>
    </row>
    <row r="2668" spans="1:17" s="4" customFormat="1" ht="12" x14ac:dyDescent="0.3">
      <c r="A2668" s="4">
        <v>2667</v>
      </c>
      <c r="B2668" s="4" t="s">
        <v>8009</v>
      </c>
      <c r="C2668" s="5">
        <v>44588</v>
      </c>
      <c r="D2668" s="5">
        <v>44590</v>
      </c>
      <c r="E2668" s="9">
        <f t="shared" si="41"/>
        <v>2022</v>
      </c>
      <c r="F2668" s="4" t="s">
        <v>25</v>
      </c>
      <c r="G2668" s="4" t="s">
        <v>8010</v>
      </c>
      <c r="H2668" s="4" t="s">
        <v>8011</v>
      </c>
      <c r="I2668" s="4" t="s">
        <v>67</v>
      </c>
      <c r="J2668" s="4" t="s">
        <v>52</v>
      </c>
      <c r="K2668" s="4" t="s">
        <v>53</v>
      </c>
      <c r="L2668" s="4" t="s">
        <v>29</v>
      </c>
      <c r="M2668" s="4" t="s">
        <v>107</v>
      </c>
      <c r="N2668" s="4">
        <v>1200.9100000000001</v>
      </c>
      <c r="O2668" s="4">
        <v>9</v>
      </c>
      <c r="P2668" s="4">
        <v>0.2</v>
      </c>
      <c r="Q2668" s="4">
        <v>194.23</v>
      </c>
    </row>
    <row r="2669" spans="1:17" s="4" customFormat="1" ht="12" x14ac:dyDescent="0.3">
      <c r="A2669" s="4">
        <v>2668</v>
      </c>
      <c r="B2669" s="4" t="s">
        <v>8012</v>
      </c>
      <c r="C2669" s="5">
        <v>45579</v>
      </c>
      <c r="D2669" s="5">
        <v>45582</v>
      </c>
      <c r="E2669" s="9">
        <f t="shared" si="41"/>
        <v>2024</v>
      </c>
      <c r="F2669" s="4" t="s">
        <v>17</v>
      </c>
      <c r="G2669" s="4" t="s">
        <v>8013</v>
      </c>
      <c r="H2669" s="4" t="s">
        <v>8014</v>
      </c>
      <c r="I2669" s="4" t="s">
        <v>20</v>
      </c>
      <c r="J2669" s="4" t="s">
        <v>145</v>
      </c>
      <c r="K2669" s="4" t="s">
        <v>80</v>
      </c>
      <c r="L2669" s="4" t="s">
        <v>22</v>
      </c>
      <c r="M2669" s="4" t="s">
        <v>54</v>
      </c>
      <c r="N2669" s="4">
        <v>377.46</v>
      </c>
      <c r="O2669" s="4">
        <v>6</v>
      </c>
      <c r="P2669" s="4">
        <v>0.15</v>
      </c>
      <c r="Q2669" s="4">
        <v>18.13</v>
      </c>
    </row>
    <row r="2670" spans="1:17" s="4" customFormat="1" ht="12" x14ac:dyDescent="0.3">
      <c r="A2670" s="4">
        <v>2669</v>
      </c>
      <c r="B2670" s="4" t="s">
        <v>8015</v>
      </c>
      <c r="C2670" s="5">
        <v>45029</v>
      </c>
      <c r="D2670" s="5">
        <v>45031</v>
      </c>
      <c r="E2670" s="9">
        <f t="shared" si="41"/>
        <v>2023</v>
      </c>
      <c r="F2670" s="4" t="s">
        <v>39</v>
      </c>
      <c r="G2670" s="4" t="s">
        <v>8016</v>
      </c>
      <c r="H2670" s="4" t="s">
        <v>8017</v>
      </c>
      <c r="I2670" s="4" t="s">
        <v>20</v>
      </c>
      <c r="J2670" s="4" t="s">
        <v>47</v>
      </c>
      <c r="K2670" s="4" t="s">
        <v>47</v>
      </c>
      <c r="L2670" s="4" t="s">
        <v>22</v>
      </c>
      <c r="M2670" s="4" t="s">
        <v>134</v>
      </c>
      <c r="N2670" s="4">
        <v>594.80999999999995</v>
      </c>
      <c r="O2670" s="4">
        <v>2</v>
      </c>
      <c r="P2670" s="4">
        <v>0.2</v>
      </c>
      <c r="Q2670" s="4">
        <v>69.349999999999994</v>
      </c>
    </row>
    <row r="2671" spans="1:17" s="4" customFormat="1" ht="12" x14ac:dyDescent="0.3">
      <c r="A2671" s="4">
        <v>2670</v>
      </c>
      <c r="B2671" s="4" t="s">
        <v>8018</v>
      </c>
      <c r="C2671" s="5">
        <v>45202</v>
      </c>
      <c r="D2671" s="5">
        <v>45204</v>
      </c>
      <c r="E2671" s="9">
        <f t="shared" si="41"/>
        <v>2023</v>
      </c>
      <c r="F2671" s="4" t="s">
        <v>17</v>
      </c>
      <c r="G2671" s="4" t="s">
        <v>8019</v>
      </c>
      <c r="H2671" s="4" t="s">
        <v>8020</v>
      </c>
      <c r="I2671" s="4" t="s">
        <v>67</v>
      </c>
      <c r="J2671" s="4" t="s">
        <v>145</v>
      </c>
      <c r="K2671" s="4" t="s">
        <v>80</v>
      </c>
      <c r="L2671" s="4" t="s">
        <v>29</v>
      </c>
      <c r="M2671" s="4" t="s">
        <v>107</v>
      </c>
      <c r="N2671" s="4">
        <v>185.16</v>
      </c>
      <c r="O2671" s="4">
        <v>4</v>
      </c>
      <c r="P2671" s="4">
        <v>0.2</v>
      </c>
      <c r="Q2671" s="4">
        <v>7.26</v>
      </c>
    </row>
    <row r="2672" spans="1:17" s="4" customFormat="1" ht="12" x14ac:dyDescent="0.3">
      <c r="A2672" s="4">
        <v>2671</v>
      </c>
      <c r="B2672" s="4" t="s">
        <v>8021</v>
      </c>
      <c r="C2672" s="5">
        <v>44426</v>
      </c>
      <c r="D2672" s="5">
        <v>44429</v>
      </c>
      <c r="E2672" s="9">
        <f t="shared" si="41"/>
        <v>2021</v>
      </c>
      <c r="F2672" s="4" t="s">
        <v>25</v>
      </c>
      <c r="G2672" s="4" t="s">
        <v>8022</v>
      </c>
      <c r="H2672" s="4" t="s">
        <v>8023</v>
      </c>
      <c r="I2672" s="4" t="s">
        <v>28</v>
      </c>
      <c r="J2672" s="4" t="s">
        <v>47</v>
      </c>
      <c r="K2672" s="4" t="s">
        <v>47</v>
      </c>
      <c r="L2672" s="4" t="s">
        <v>29</v>
      </c>
      <c r="M2672" s="4" t="s">
        <v>107</v>
      </c>
      <c r="N2672" s="4">
        <v>901.87</v>
      </c>
      <c r="O2672" s="4">
        <v>4</v>
      </c>
      <c r="P2672" s="4">
        <v>0.15</v>
      </c>
      <c r="Q2672" s="4">
        <v>55.32</v>
      </c>
    </row>
    <row r="2673" spans="1:17" s="4" customFormat="1" ht="12" x14ac:dyDescent="0.3">
      <c r="A2673" s="4">
        <v>2672</v>
      </c>
      <c r="B2673" s="4" t="s">
        <v>8024</v>
      </c>
      <c r="C2673" s="5">
        <v>45340</v>
      </c>
      <c r="D2673" s="5">
        <v>45342</v>
      </c>
      <c r="E2673" s="9">
        <f t="shared" si="41"/>
        <v>2024</v>
      </c>
      <c r="F2673" s="4" t="s">
        <v>17</v>
      </c>
      <c r="G2673" s="4" t="s">
        <v>8025</v>
      </c>
      <c r="H2673" s="4" t="s">
        <v>8026</v>
      </c>
      <c r="I2673" s="4" t="s">
        <v>67</v>
      </c>
      <c r="J2673" s="4" t="s">
        <v>42</v>
      </c>
      <c r="K2673" s="4" t="s">
        <v>43</v>
      </c>
      <c r="L2673" s="4" t="s">
        <v>29</v>
      </c>
      <c r="M2673" s="4" t="s">
        <v>48</v>
      </c>
      <c r="N2673" s="4">
        <v>412.63</v>
      </c>
      <c r="O2673" s="4">
        <v>5</v>
      </c>
      <c r="P2673" s="4">
        <v>0</v>
      </c>
      <c r="Q2673" s="4">
        <v>97.67</v>
      </c>
    </row>
    <row r="2674" spans="1:17" s="4" customFormat="1" ht="12" x14ac:dyDescent="0.3">
      <c r="A2674" s="4">
        <v>2673</v>
      </c>
      <c r="B2674" s="4" t="s">
        <v>8027</v>
      </c>
      <c r="C2674" s="5">
        <v>44622</v>
      </c>
      <c r="D2674" s="5">
        <v>44626</v>
      </c>
      <c r="E2674" s="9">
        <f t="shared" si="41"/>
        <v>2022</v>
      </c>
      <c r="F2674" s="4" t="s">
        <v>17</v>
      </c>
      <c r="G2674" s="4" t="s">
        <v>8028</v>
      </c>
      <c r="H2674" s="4" t="s">
        <v>8029</v>
      </c>
      <c r="I2674" s="4" t="s">
        <v>67</v>
      </c>
      <c r="J2674" s="4" t="s">
        <v>47</v>
      </c>
      <c r="K2674" s="4" t="s">
        <v>47</v>
      </c>
      <c r="L2674" s="4" t="s">
        <v>29</v>
      </c>
      <c r="M2674" s="4" t="s">
        <v>48</v>
      </c>
      <c r="N2674" s="4">
        <v>1462.31</v>
      </c>
      <c r="O2674" s="4">
        <v>6</v>
      </c>
      <c r="P2674" s="4">
        <v>0</v>
      </c>
      <c r="Q2674" s="4">
        <v>127.76</v>
      </c>
    </row>
    <row r="2675" spans="1:17" s="4" customFormat="1" ht="12" x14ac:dyDescent="0.3">
      <c r="A2675" s="4">
        <v>2674</v>
      </c>
      <c r="B2675" s="4" t="s">
        <v>8030</v>
      </c>
      <c r="C2675" s="5">
        <v>44755</v>
      </c>
      <c r="D2675" s="5">
        <v>44761</v>
      </c>
      <c r="E2675" s="9">
        <f t="shared" si="41"/>
        <v>2022</v>
      </c>
      <c r="F2675" s="4" t="s">
        <v>25</v>
      </c>
      <c r="G2675" s="4" t="s">
        <v>8031</v>
      </c>
      <c r="H2675" s="4" t="s">
        <v>8032</v>
      </c>
      <c r="I2675" s="4" t="s">
        <v>67</v>
      </c>
      <c r="J2675" s="4" t="s">
        <v>145</v>
      </c>
      <c r="K2675" s="4" t="s">
        <v>80</v>
      </c>
      <c r="L2675" s="4" t="s">
        <v>22</v>
      </c>
      <c r="M2675" s="4" t="s">
        <v>75</v>
      </c>
      <c r="N2675" s="4">
        <v>484.31</v>
      </c>
      <c r="O2675" s="4">
        <v>4</v>
      </c>
      <c r="P2675" s="4">
        <v>0.15</v>
      </c>
      <c r="Q2675" s="4">
        <v>22.4</v>
      </c>
    </row>
    <row r="2676" spans="1:17" s="4" customFormat="1" ht="12" x14ac:dyDescent="0.3">
      <c r="A2676" s="4">
        <v>2675</v>
      </c>
      <c r="B2676" s="4" t="s">
        <v>8033</v>
      </c>
      <c r="C2676" s="5">
        <v>45836</v>
      </c>
      <c r="D2676" s="5">
        <v>45837</v>
      </c>
      <c r="E2676" s="9">
        <f t="shared" si="41"/>
        <v>2025</v>
      </c>
      <c r="F2676" s="4" t="s">
        <v>39</v>
      </c>
      <c r="G2676" s="4" t="s">
        <v>8034</v>
      </c>
      <c r="H2676" s="4" t="s">
        <v>8035</v>
      </c>
      <c r="I2676" s="4" t="s">
        <v>20</v>
      </c>
      <c r="J2676" s="4" t="s">
        <v>34</v>
      </c>
      <c r="K2676" s="4" t="s">
        <v>35</v>
      </c>
      <c r="L2676" s="4" t="s">
        <v>36</v>
      </c>
      <c r="M2676" s="4" t="s">
        <v>71</v>
      </c>
      <c r="N2676" s="4">
        <v>700.38</v>
      </c>
      <c r="O2676" s="4">
        <v>10</v>
      </c>
      <c r="P2676" s="4">
        <v>0</v>
      </c>
      <c r="Q2676" s="4">
        <v>76.989999999999995</v>
      </c>
    </row>
    <row r="2677" spans="1:17" s="4" customFormat="1" ht="12" x14ac:dyDescent="0.3">
      <c r="A2677" s="4">
        <v>2676</v>
      </c>
      <c r="B2677" s="4" t="s">
        <v>8036</v>
      </c>
      <c r="C2677" s="5">
        <v>45526</v>
      </c>
      <c r="D2677" s="5">
        <v>45527</v>
      </c>
      <c r="E2677" s="9">
        <f t="shared" si="41"/>
        <v>2024</v>
      </c>
      <c r="F2677" s="4" t="s">
        <v>39</v>
      </c>
      <c r="G2677" s="4" t="s">
        <v>8037</v>
      </c>
      <c r="H2677" s="4" t="s">
        <v>8038</v>
      </c>
      <c r="I2677" s="4" t="s">
        <v>28</v>
      </c>
      <c r="J2677" s="4" t="s">
        <v>42</v>
      </c>
      <c r="K2677" s="4" t="s">
        <v>43</v>
      </c>
      <c r="L2677" s="4" t="s">
        <v>36</v>
      </c>
      <c r="M2677" s="4" t="s">
        <v>138</v>
      </c>
      <c r="N2677" s="4">
        <v>1313.02</v>
      </c>
      <c r="O2677" s="4">
        <v>4</v>
      </c>
      <c r="P2677" s="4">
        <v>0.2</v>
      </c>
      <c r="Q2677" s="4">
        <v>183.24</v>
      </c>
    </row>
    <row r="2678" spans="1:17" s="4" customFormat="1" ht="12" x14ac:dyDescent="0.3">
      <c r="A2678" s="4">
        <v>2677</v>
      </c>
      <c r="B2678" s="4" t="s">
        <v>8039</v>
      </c>
      <c r="C2678" s="5">
        <v>44696</v>
      </c>
      <c r="D2678" s="5">
        <v>44697</v>
      </c>
      <c r="E2678" s="9">
        <f t="shared" si="41"/>
        <v>2022</v>
      </c>
      <c r="F2678" s="4" t="s">
        <v>25</v>
      </c>
      <c r="G2678" s="4" t="s">
        <v>8040</v>
      </c>
      <c r="H2678" s="4" t="s">
        <v>8041</v>
      </c>
      <c r="I2678" s="4" t="s">
        <v>20</v>
      </c>
      <c r="J2678" s="4" t="s">
        <v>42</v>
      </c>
      <c r="K2678" s="4" t="s">
        <v>43</v>
      </c>
      <c r="L2678" s="4" t="s">
        <v>29</v>
      </c>
      <c r="M2678" s="4" t="s">
        <v>90</v>
      </c>
      <c r="N2678" s="4">
        <v>1241.6199999999999</v>
      </c>
      <c r="O2678" s="4">
        <v>2</v>
      </c>
      <c r="P2678" s="4">
        <v>0.1</v>
      </c>
      <c r="Q2678" s="4">
        <v>199.69</v>
      </c>
    </row>
    <row r="2679" spans="1:17" s="4" customFormat="1" ht="12" x14ac:dyDescent="0.3">
      <c r="A2679" s="4">
        <v>2678</v>
      </c>
      <c r="B2679" s="4" t="s">
        <v>8042</v>
      </c>
      <c r="C2679" s="5">
        <v>45389</v>
      </c>
      <c r="D2679" s="5">
        <v>45393</v>
      </c>
      <c r="E2679" s="9">
        <f t="shared" si="41"/>
        <v>2024</v>
      </c>
      <c r="F2679" s="4" t="s">
        <v>17</v>
      </c>
      <c r="G2679" s="4" t="s">
        <v>8043</v>
      </c>
      <c r="H2679" s="4" t="s">
        <v>8044</v>
      </c>
      <c r="I2679" s="4" t="s">
        <v>28</v>
      </c>
      <c r="J2679" s="4" t="s">
        <v>52</v>
      </c>
      <c r="K2679" s="4" t="s">
        <v>53</v>
      </c>
      <c r="L2679" s="4" t="s">
        <v>36</v>
      </c>
      <c r="M2679" s="4" t="s">
        <v>71</v>
      </c>
      <c r="N2679" s="4">
        <v>411.37</v>
      </c>
      <c r="O2679" s="4">
        <v>1</v>
      </c>
      <c r="P2679" s="4">
        <v>0</v>
      </c>
      <c r="Q2679" s="4">
        <v>108.01</v>
      </c>
    </row>
    <row r="2680" spans="1:17" s="4" customFormat="1" ht="12" x14ac:dyDescent="0.3">
      <c r="A2680" s="4">
        <v>2679</v>
      </c>
      <c r="B2680" s="4" t="s">
        <v>8045</v>
      </c>
      <c r="C2680" s="5">
        <v>45004</v>
      </c>
      <c r="D2680" s="5">
        <v>45010</v>
      </c>
      <c r="E2680" s="9">
        <f t="shared" si="41"/>
        <v>2023</v>
      </c>
      <c r="F2680" s="4" t="s">
        <v>17</v>
      </c>
      <c r="G2680" s="4" t="s">
        <v>8046</v>
      </c>
      <c r="H2680" s="4" t="s">
        <v>8047</v>
      </c>
      <c r="I2680" s="4" t="s">
        <v>28</v>
      </c>
      <c r="J2680" s="4" t="s">
        <v>106</v>
      </c>
      <c r="K2680" s="4" t="s">
        <v>106</v>
      </c>
      <c r="L2680" s="4" t="s">
        <v>22</v>
      </c>
      <c r="M2680" s="4" t="s">
        <v>23</v>
      </c>
      <c r="N2680" s="4">
        <v>438.43</v>
      </c>
      <c r="O2680" s="4">
        <v>7</v>
      </c>
      <c r="P2680" s="4">
        <v>0.1</v>
      </c>
      <c r="Q2680" s="4">
        <v>1.29</v>
      </c>
    </row>
    <row r="2681" spans="1:17" s="4" customFormat="1" ht="12" x14ac:dyDescent="0.3">
      <c r="A2681" s="4">
        <v>2680</v>
      </c>
      <c r="B2681" s="4" t="s">
        <v>8048</v>
      </c>
      <c r="C2681" s="5">
        <v>45434</v>
      </c>
      <c r="D2681" s="5">
        <v>45436</v>
      </c>
      <c r="E2681" s="9">
        <f t="shared" si="41"/>
        <v>2024</v>
      </c>
      <c r="F2681" s="4" t="s">
        <v>39</v>
      </c>
      <c r="G2681" s="4" t="s">
        <v>8049</v>
      </c>
      <c r="H2681" s="4" t="s">
        <v>8050</v>
      </c>
      <c r="I2681" s="4" t="s">
        <v>20</v>
      </c>
      <c r="J2681" s="4" t="s">
        <v>21</v>
      </c>
      <c r="K2681" s="4" t="s">
        <v>26647</v>
      </c>
      <c r="L2681" s="4" t="s">
        <v>29</v>
      </c>
      <c r="M2681" s="4" t="s">
        <v>107</v>
      </c>
      <c r="N2681" s="4">
        <v>1039.81</v>
      </c>
      <c r="O2681" s="4">
        <v>1</v>
      </c>
      <c r="P2681" s="4">
        <v>0</v>
      </c>
      <c r="Q2681" s="4">
        <v>111.66</v>
      </c>
    </row>
    <row r="2682" spans="1:17" s="4" customFormat="1" ht="12" x14ac:dyDescent="0.3">
      <c r="A2682" s="4">
        <v>2681</v>
      </c>
      <c r="B2682" s="4" t="s">
        <v>8051</v>
      </c>
      <c r="C2682" s="5">
        <v>45634</v>
      </c>
      <c r="D2682" s="5">
        <v>45640</v>
      </c>
      <c r="E2682" s="9">
        <f t="shared" si="41"/>
        <v>2024</v>
      </c>
      <c r="F2682" s="4" t="s">
        <v>39</v>
      </c>
      <c r="G2682" s="4" t="s">
        <v>8052</v>
      </c>
      <c r="H2682" s="4" t="s">
        <v>8053</v>
      </c>
      <c r="I2682" s="4" t="s">
        <v>67</v>
      </c>
      <c r="J2682" s="4" t="s">
        <v>21</v>
      </c>
      <c r="K2682" s="4" t="s">
        <v>26647</v>
      </c>
      <c r="L2682" s="4" t="s">
        <v>36</v>
      </c>
      <c r="M2682" s="4" t="s">
        <v>37</v>
      </c>
      <c r="N2682" s="4">
        <v>694.38</v>
      </c>
      <c r="O2682" s="4">
        <v>8</v>
      </c>
      <c r="P2682" s="4">
        <v>0</v>
      </c>
      <c r="Q2682" s="4">
        <v>78.44</v>
      </c>
    </row>
    <row r="2683" spans="1:17" s="4" customFormat="1" ht="12" x14ac:dyDescent="0.3">
      <c r="A2683" s="4">
        <v>2682</v>
      </c>
      <c r="B2683" s="4" t="s">
        <v>8054</v>
      </c>
      <c r="C2683" s="5">
        <v>44705</v>
      </c>
      <c r="D2683" s="5">
        <v>44712</v>
      </c>
      <c r="E2683" s="9">
        <f t="shared" si="41"/>
        <v>2022</v>
      </c>
      <c r="F2683" s="4" t="s">
        <v>39</v>
      </c>
      <c r="G2683" s="4" t="s">
        <v>8055</v>
      </c>
      <c r="H2683" s="4" t="s">
        <v>8056</v>
      </c>
      <c r="I2683" s="4" t="s">
        <v>67</v>
      </c>
      <c r="J2683" s="4" t="s">
        <v>47</v>
      </c>
      <c r="K2683" s="4" t="s">
        <v>47</v>
      </c>
      <c r="L2683" s="4" t="s">
        <v>22</v>
      </c>
      <c r="M2683" s="4" t="s">
        <v>23</v>
      </c>
      <c r="N2683" s="4">
        <v>188.2</v>
      </c>
      <c r="O2683" s="4">
        <v>1</v>
      </c>
      <c r="P2683" s="4">
        <v>0</v>
      </c>
      <c r="Q2683" s="4">
        <v>10.039999999999999</v>
      </c>
    </row>
    <row r="2684" spans="1:17" s="4" customFormat="1" ht="12" x14ac:dyDescent="0.3">
      <c r="A2684" s="4">
        <v>2683</v>
      </c>
      <c r="B2684" s="4" t="s">
        <v>8057</v>
      </c>
      <c r="C2684" s="5">
        <v>44680</v>
      </c>
      <c r="D2684" s="5">
        <v>44684</v>
      </c>
      <c r="E2684" s="9">
        <f t="shared" si="41"/>
        <v>2022</v>
      </c>
      <c r="F2684" s="4" t="s">
        <v>59</v>
      </c>
      <c r="G2684" s="4" t="s">
        <v>8058</v>
      </c>
      <c r="H2684" s="4" t="s">
        <v>8059</v>
      </c>
      <c r="I2684" s="4" t="s">
        <v>20</v>
      </c>
      <c r="J2684" s="4" t="s">
        <v>62</v>
      </c>
      <c r="K2684" s="4" t="s">
        <v>63</v>
      </c>
      <c r="L2684" s="4" t="s">
        <v>29</v>
      </c>
      <c r="M2684" s="4" t="s">
        <v>107</v>
      </c>
      <c r="N2684" s="4">
        <v>1232.93</v>
      </c>
      <c r="O2684" s="4">
        <v>8</v>
      </c>
      <c r="P2684" s="4">
        <v>0.2</v>
      </c>
      <c r="Q2684" s="4">
        <v>99.95</v>
      </c>
    </row>
    <row r="2685" spans="1:17" s="4" customFormat="1" ht="12" x14ac:dyDescent="0.3">
      <c r="A2685" s="4">
        <v>2684</v>
      </c>
      <c r="B2685" s="4" t="s">
        <v>8060</v>
      </c>
      <c r="C2685" s="5">
        <v>45782</v>
      </c>
      <c r="D2685" s="5">
        <v>45785</v>
      </c>
      <c r="E2685" s="9">
        <f t="shared" si="41"/>
        <v>2025</v>
      </c>
      <c r="F2685" s="4" t="s">
        <v>17</v>
      </c>
      <c r="G2685" s="4" t="s">
        <v>8061</v>
      </c>
      <c r="H2685" s="4" t="s">
        <v>8062</v>
      </c>
      <c r="I2685" s="4" t="s">
        <v>28</v>
      </c>
      <c r="J2685" s="4" t="s">
        <v>42</v>
      </c>
      <c r="K2685" s="4" t="s">
        <v>43</v>
      </c>
      <c r="L2685" s="4" t="s">
        <v>22</v>
      </c>
      <c r="M2685" s="4" t="s">
        <v>23</v>
      </c>
      <c r="N2685" s="4">
        <v>817.95</v>
      </c>
      <c r="O2685" s="4">
        <v>4</v>
      </c>
      <c r="P2685" s="4">
        <v>0.2</v>
      </c>
      <c r="Q2685" s="4">
        <v>175.45</v>
      </c>
    </row>
    <row r="2686" spans="1:17" s="4" customFormat="1" ht="12" x14ac:dyDescent="0.3">
      <c r="A2686" s="4">
        <v>2685</v>
      </c>
      <c r="B2686" s="4" t="s">
        <v>8063</v>
      </c>
      <c r="C2686" s="5">
        <v>45661</v>
      </c>
      <c r="D2686" s="5">
        <v>45666</v>
      </c>
      <c r="E2686" s="9">
        <f t="shared" si="41"/>
        <v>2025</v>
      </c>
      <c r="F2686" s="4" t="s">
        <v>17</v>
      </c>
      <c r="G2686" s="4" t="s">
        <v>8064</v>
      </c>
      <c r="H2686" s="4" t="s">
        <v>8065</v>
      </c>
      <c r="I2686" s="4" t="s">
        <v>67</v>
      </c>
      <c r="J2686" s="4" t="s">
        <v>79</v>
      </c>
      <c r="K2686" s="4" t="s">
        <v>80</v>
      </c>
      <c r="L2686" s="4" t="s">
        <v>22</v>
      </c>
      <c r="M2686" s="4" t="s">
        <v>75</v>
      </c>
      <c r="N2686" s="4">
        <v>850.49</v>
      </c>
      <c r="O2686" s="4">
        <v>9</v>
      </c>
      <c r="P2686" s="4">
        <v>0.15</v>
      </c>
      <c r="Q2686" s="4">
        <v>43.52</v>
      </c>
    </row>
    <row r="2687" spans="1:17" s="4" customFormat="1" ht="12" x14ac:dyDescent="0.3">
      <c r="A2687" s="4">
        <v>2686</v>
      </c>
      <c r="B2687" s="4" t="s">
        <v>8066</v>
      </c>
      <c r="C2687" s="5">
        <v>44549</v>
      </c>
      <c r="D2687" s="5">
        <v>44551</v>
      </c>
      <c r="E2687" s="9">
        <f t="shared" si="41"/>
        <v>2021</v>
      </c>
      <c r="F2687" s="4" t="s">
        <v>59</v>
      </c>
      <c r="G2687" s="4" t="s">
        <v>8067</v>
      </c>
      <c r="H2687" s="4" t="s">
        <v>8068</v>
      </c>
      <c r="I2687" s="4" t="s">
        <v>20</v>
      </c>
      <c r="J2687" s="4" t="s">
        <v>62</v>
      </c>
      <c r="K2687" s="4" t="s">
        <v>63</v>
      </c>
      <c r="L2687" s="4" t="s">
        <v>29</v>
      </c>
      <c r="M2687" s="4" t="s">
        <v>30</v>
      </c>
      <c r="N2687" s="4">
        <v>134.43</v>
      </c>
      <c r="O2687" s="4">
        <v>6</v>
      </c>
      <c r="P2687" s="4">
        <v>0.2</v>
      </c>
      <c r="Q2687" s="4">
        <v>27.4</v>
      </c>
    </row>
    <row r="2688" spans="1:17" s="4" customFormat="1" ht="12" x14ac:dyDescent="0.3">
      <c r="A2688" s="4">
        <v>2687</v>
      </c>
      <c r="B2688" s="4" t="s">
        <v>8069</v>
      </c>
      <c r="C2688" s="5">
        <v>44570</v>
      </c>
      <c r="D2688" s="5">
        <v>44577</v>
      </c>
      <c r="E2688" s="9">
        <f t="shared" si="41"/>
        <v>2022</v>
      </c>
      <c r="F2688" s="4" t="s">
        <v>17</v>
      </c>
      <c r="G2688" s="4" t="s">
        <v>8070</v>
      </c>
      <c r="H2688" s="4" t="s">
        <v>8071</v>
      </c>
      <c r="I2688" s="4" t="s">
        <v>67</v>
      </c>
      <c r="J2688" s="4" t="s">
        <v>79</v>
      </c>
      <c r="K2688" s="4" t="s">
        <v>80</v>
      </c>
      <c r="L2688" s="4" t="s">
        <v>22</v>
      </c>
      <c r="M2688" s="4" t="s">
        <v>54</v>
      </c>
      <c r="N2688" s="4">
        <v>1090.17</v>
      </c>
      <c r="O2688" s="4">
        <v>1</v>
      </c>
      <c r="P2688" s="4">
        <v>0.1</v>
      </c>
      <c r="Q2688" s="4">
        <v>176.06</v>
      </c>
    </row>
    <row r="2689" spans="1:17" s="4" customFormat="1" ht="12" x14ac:dyDescent="0.3">
      <c r="A2689" s="4">
        <v>2688</v>
      </c>
      <c r="B2689" s="4" t="s">
        <v>8072</v>
      </c>
      <c r="C2689" s="5">
        <v>44465</v>
      </c>
      <c r="D2689" s="5">
        <v>44468</v>
      </c>
      <c r="E2689" s="9">
        <f t="shared" si="41"/>
        <v>2021</v>
      </c>
      <c r="F2689" s="4" t="s">
        <v>17</v>
      </c>
      <c r="G2689" s="4" t="s">
        <v>8073</v>
      </c>
      <c r="H2689" s="4" t="s">
        <v>8074</v>
      </c>
      <c r="I2689" s="4" t="s">
        <v>28</v>
      </c>
      <c r="J2689" s="4" t="s">
        <v>34</v>
      </c>
      <c r="K2689" s="4" t="s">
        <v>35</v>
      </c>
      <c r="L2689" s="4" t="s">
        <v>29</v>
      </c>
      <c r="M2689" s="4" t="s">
        <v>107</v>
      </c>
      <c r="N2689" s="4">
        <v>1188.76</v>
      </c>
      <c r="O2689" s="4">
        <v>5</v>
      </c>
      <c r="P2689" s="4">
        <v>0.1</v>
      </c>
      <c r="Q2689" s="4">
        <v>159.76</v>
      </c>
    </row>
    <row r="2690" spans="1:17" s="4" customFormat="1" ht="12" x14ac:dyDescent="0.3">
      <c r="A2690" s="4">
        <v>2689</v>
      </c>
      <c r="B2690" s="4" t="s">
        <v>8075</v>
      </c>
      <c r="C2690" s="5">
        <v>44399</v>
      </c>
      <c r="D2690" s="5">
        <v>44401</v>
      </c>
      <c r="E2690" s="9">
        <f t="shared" ref="E2690:E2753" si="42">YEAR(D2690)</f>
        <v>2021</v>
      </c>
      <c r="F2690" s="4" t="s">
        <v>59</v>
      </c>
      <c r="G2690" s="4" t="s">
        <v>8076</v>
      </c>
      <c r="H2690" s="4" t="s">
        <v>4055</v>
      </c>
      <c r="I2690" s="4" t="s">
        <v>28</v>
      </c>
      <c r="J2690" s="4" t="s">
        <v>42</v>
      </c>
      <c r="K2690" s="4" t="s">
        <v>43</v>
      </c>
      <c r="L2690" s="4" t="s">
        <v>22</v>
      </c>
      <c r="M2690" s="4" t="s">
        <v>54</v>
      </c>
      <c r="N2690" s="4">
        <v>1083.8</v>
      </c>
      <c r="O2690" s="4">
        <v>7</v>
      </c>
      <c r="P2690" s="4">
        <v>0</v>
      </c>
      <c r="Q2690" s="4">
        <v>111.55</v>
      </c>
    </row>
    <row r="2691" spans="1:17" s="4" customFormat="1" ht="12" x14ac:dyDescent="0.3">
      <c r="A2691" s="4">
        <v>2690</v>
      </c>
      <c r="B2691" s="4" t="s">
        <v>8077</v>
      </c>
      <c r="C2691" s="5">
        <v>45236</v>
      </c>
      <c r="D2691" s="5">
        <v>45240</v>
      </c>
      <c r="E2691" s="9">
        <f t="shared" si="42"/>
        <v>2023</v>
      </c>
      <c r="F2691" s="4" t="s">
        <v>25</v>
      </c>
      <c r="G2691" s="4" t="s">
        <v>8078</v>
      </c>
      <c r="H2691" s="4" t="s">
        <v>8079</v>
      </c>
      <c r="I2691" s="4" t="s">
        <v>20</v>
      </c>
      <c r="J2691" s="4" t="s">
        <v>52</v>
      </c>
      <c r="K2691" s="4" t="s">
        <v>53</v>
      </c>
      <c r="L2691" s="4" t="s">
        <v>22</v>
      </c>
      <c r="M2691" s="4" t="s">
        <v>23</v>
      </c>
      <c r="N2691" s="4">
        <v>345.96</v>
      </c>
      <c r="O2691" s="4">
        <v>10</v>
      </c>
      <c r="P2691" s="4">
        <v>0</v>
      </c>
      <c r="Q2691" s="4">
        <v>70.69</v>
      </c>
    </row>
    <row r="2692" spans="1:17" s="4" customFormat="1" ht="12" x14ac:dyDescent="0.3">
      <c r="A2692" s="4">
        <v>2691</v>
      </c>
      <c r="B2692" s="4" t="s">
        <v>8080</v>
      </c>
      <c r="C2692" s="5">
        <v>44443</v>
      </c>
      <c r="D2692" s="5">
        <v>44450</v>
      </c>
      <c r="E2692" s="9">
        <f t="shared" si="42"/>
        <v>2021</v>
      </c>
      <c r="F2692" s="4" t="s">
        <v>17</v>
      </c>
      <c r="G2692" s="4" t="s">
        <v>8081</v>
      </c>
      <c r="H2692" s="4" t="s">
        <v>8082</v>
      </c>
      <c r="I2692" s="4" t="s">
        <v>20</v>
      </c>
      <c r="J2692" s="4" t="s">
        <v>62</v>
      </c>
      <c r="K2692" s="4" t="s">
        <v>63</v>
      </c>
      <c r="L2692" s="4" t="s">
        <v>36</v>
      </c>
      <c r="M2692" s="4" t="s">
        <v>138</v>
      </c>
      <c r="N2692" s="4">
        <v>449.31</v>
      </c>
      <c r="O2692" s="4">
        <v>9</v>
      </c>
      <c r="P2692" s="4">
        <v>0</v>
      </c>
      <c r="Q2692" s="4">
        <v>60.52</v>
      </c>
    </row>
    <row r="2693" spans="1:17" s="4" customFormat="1" ht="12" x14ac:dyDescent="0.3">
      <c r="A2693" s="4">
        <v>2692</v>
      </c>
      <c r="B2693" s="4" t="s">
        <v>8083</v>
      </c>
      <c r="C2693" s="5">
        <v>44817</v>
      </c>
      <c r="D2693" s="5">
        <v>44818</v>
      </c>
      <c r="E2693" s="9">
        <f t="shared" si="42"/>
        <v>2022</v>
      </c>
      <c r="F2693" s="4" t="s">
        <v>17</v>
      </c>
      <c r="G2693" s="4" t="s">
        <v>8084</v>
      </c>
      <c r="H2693" s="4" t="s">
        <v>8085</v>
      </c>
      <c r="I2693" s="4" t="s">
        <v>28</v>
      </c>
      <c r="J2693" s="4" t="s">
        <v>106</v>
      </c>
      <c r="K2693" s="4" t="s">
        <v>106</v>
      </c>
      <c r="L2693" s="4" t="s">
        <v>29</v>
      </c>
      <c r="M2693" s="4" t="s">
        <v>30</v>
      </c>
      <c r="N2693" s="4">
        <v>1011.47</v>
      </c>
      <c r="O2693" s="4">
        <v>5</v>
      </c>
      <c r="P2693" s="4">
        <v>0.15</v>
      </c>
      <c r="Q2693" s="4">
        <v>219.01</v>
      </c>
    </row>
    <row r="2694" spans="1:17" s="4" customFormat="1" ht="12" x14ac:dyDescent="0.3">
      <c r="A2694" s="4">
        <v>2693</v>
      </c>
      <c r="B2694" s="4" t="s">
        <v>8086</v>
      </c>
      <c r="C2694" s="5">
        <v>44858</v>
      </c>
      <c r="D2694" s="5">
        <v>44863</v>
      </c>
      <c r="E2694" s="9">
        <f t="shared" si="42"/>
        <v>2022</v>
      </c>
      <c r="F2694" s="4" t="s">
        <v>39</v>
      </c>
      <c r="G2694" s="4" t="s">
        <v>8087</v>
      </c>
      <c r="H2694" s="4" t="s">
        <v>8088</v>
      </c>
      <c r="I2694" s="4" t="s">
        <v>28</v>
      </c>
      <c r="J2694" s="4" t="s">
        <v>145</v>
      </c>
      <c r="K2694" s="4" t="s">
        <v>80</v>
      </c>
      <c r="L2694" s="4" t="s">
        <v>29</v>
      </c>
      <c r="M2694" s="4" t="s">
        <v>90</v>
      </c>
      <c r="N2694" s="4">
        <v>822.5</v>
      </c>
      <c r="O2694" s="4">
        <v>8</v>
      </c>
      <c r="P2694" s="4">
        <v>0.15</v>
      </c>
      <c r="Q2694" s="4">
        <v>190.77</v>
      </c>
    </row>
    <row r="2695" spans="1:17" s="4" customFormat="1" ht="12" x14ac:dyDescent="0.3">
      <c r="A2695" s="4">
        <v>2694</v>
      </c>
      <c r="B2695" s="4" t="s">
        <v>8089</v>
      </c>
      <c r="C2695" s="5">
        <v>44815</v>
      </c>
      <c r="D2695" s="5">
        <v>44817</v>
      </c>
      <c r="E2695" s="9">
        <f t="shared" si="42"/>
        <v>2022</v>
      </c>
      <c r="F2695" s="4" t="s">
        <v>59</v>
      </c>
      <c r="G2695" s="4" t="s">
        <v>8090</v>
      </c>
      <c r="H2695" s="4" t="s">
        <v>8091</v>
      </c>
      <c r="I2695" s="4" t="s">
        <v>20</v>
      </c>
      <c r="J2695" s="4" t="s">
        <v>47</v>
      </c>
      <c r="K2695" s="4" t="s">
        <v>47</v>
      </c>
      <c r="L2695" s="4" t="s">
        <v>29</v>
      </c>
      <c r="M2695" s="4" t="s">
        <v>107</v>
      </c>
      <c r="N2695" s="4">
        <v>953.01</v>
      </c>
      <c r="O2695" s="4">
        <v>5</v>
      </c>
      <c r="P2695" s="4">
        <v>0.15</v>
      </c>
      <c r="Q2695" s="4">
        <v>184.08</v>
      </c>
    </row>
    <row r="2696" spans="1:17" s="4" customFormat="1" ht="12" x14ac:dyDescent="0.3">
      <c r="A2696" s="4">
        <v>2695</v>
      </c>
      <c r="B2696" s="4" t="s">
        <v>8092</v>
      </c>
      <c r="C2696" s="5">
        <v>45553</v>
      </c>
      <c r="D2696" s="5">
        <v>45554</v>
      </c>
      <c r="E2696" s="9">
        <f t="shared" si="42"/>
        <v>2024</v>
      </c>
      <c r="F2696" s="4" t="s">
        <v>25</v>
      </c>
      <c r="G2696" s="4" t="s">
        <v>8093</v>
      </c>
      <c r="H2696" s="4" t="s">
        <v>8094</v>
      </c>
      <c r="I2696" s="4" t="s">
        <v>67</v>
      </c>
      <c r="J2696" s="4" t="s">
        <v>62</v>
      </c>
      <c r="K2696" s="4" t="s">
        <v>63</v>
      </c>
      <c r="L2696" s="4" t="s">
        <v>29</v>
      </c>
      <c r="M2696" s="4" t="s">
        <v>107</v>
      </c>
      <c r="N2696" s="4">
        <v>884.63</v>
      </c>
      <c r="O2696" s="4">
        <v>5</v>
      </c>
      <c r="P2696" s="4">
        <v>0.15</v>
      </c>
      <c r="Q2696" s="4">
        <v>193.49</v>
      </c>
    </row>
    <row r="2697" spans="1:17" s="4" customFormat="1" ht="12" x14ac:dyDescent="0.3">
      <c r="A2697" s="4">
        <v>2696</v>
      </c>
      <c r="B2697" s="4" t="s">
        <v>8095</v>
      </c>
      <c r="C2697" s="5">
        <v>45148</v>
      </c>
      <c r="D2697" s="5">
        <v>45150</v>
      </c>
      <c r="E2697" s="9">
        <f t="shared" si="42"/>
        <v>2023</v>
      </c>
      <c r="F2697" s="4" t="s">
        <v>59</v>
      </c>
      <c r="G2697" s="4" t="s">
        <v>8096</v>
      </c>
      <c r="H2697" s="4" t="s">
        <v>8097</v>
      </c>
      <c r="I2697" s="4" t="s">
        <v>20</v>
      </c>
      <c r="J2697" s="4" t="s">
        <v>79</v>
      </c>
      <c r="K2697" s="4" t="s">
        <v>80</v>
      </c>
      <c r="L2697" s="4" t="s">
        <v>22</v>
      </c>
      <c r="M2697" s="4" t="s">
        <v>75</v>
      </c>
      <c r="N2697" s="4">
        <v>680.15</v>
      </c>
      <c r="O2697" s="4">
        <v>8</v>
      </c>
      <c r="P2697" s="4">
        <v>0.2</v>
      </c>
      <c r="Q2697" s="4">
        <v>46.6</v>
      </c>
    </row>
    <row r="2698" spans="1:17" s="4" customFormat="1" ht="12" x14ac:dyDescent="0.3">
      <c r="A2698" s="4">
        <v>2697</v>
      </c>
      <c r="B2698" s="4" t="s">
        <v>8098</v>
      </c>
      <c r="C2698" s="5">
        <v>44605</v>
      </c>
      <c r="D2698" s="5">
        <v>44611</v>
      </c>
      <c r="E2698" s="9">
        <f t="shared" si="42"/>
        <v>2022</v>
      </c>
      <c r="F2698" s="4" t="s">
        <v>25</v>
      </c>
      <c r="G2698" s="4" t="s">
        <v>8099</v>
      </c>
      <c r="H2698" s="4" t="s">
        <v>8100</v>
      </c>
      <c r="I2698" s="4" t="s">
        <v>28</v>
      </c>
      <c r="J2698" s="4" t="s">
        <v>62</v>
      </c>
      <c r="K2698" s="4" t="s">
        <v>63</v>
      </c>
      <c r="L2698" s="4" t="s">
        <v>29</v>
      </c>
      <c r="M2698" s="4" t="s">
        <v>48</v>
      </c>
      <c r="N2698" s="4">
        <v>21.33</v>
      </c>
      <c r="O2698" s="4">
        <v>6</v>
      </c>
      <c r="P2698" s="4">
        <v>0.15</v>
      </c>
      <c r="Q2698" s="4">
        <v>0.72</v>
      </c>
    </row>
    <row r="2699" spans="1:17" s="4" customFormat="1" ht="12" x14ac:dyDescent="0.3">
      <c r="A2699" s="4">
        <v>2698</v>
      </c>
      <c r="B2699" s="4" t="s">
        <v>8101</v>
      </c>
      <c r="C2699" s="5">
        <v>44392</v>
      </c>
      <c r="D2699" s="5">
        <v>44397</v>
      </c>
      <c r="E2699" s="9">
        <f t="shared" si="42"/>
        <v>2021</v>
      </c>
      <c r="F2699" s="4" t="s">
        <v>17</v>
      </c>
      <c r="G2699" s="4" t="s">
        <v>8102</v>
      </c>
      <c r="H2699" s="4" t="s">
        <v>8103</v>
      </c>
      <c r="I2699" s="4" t="s">
        <v>28</v>
      </c>
      <c r="J2699" s="4" t="s">
        <v>145</v>
      </c>
      <c r="K2699" s="4" t="s">
        <v>80</v>
      </c>
      <c r="L2699" s="4" t="s">
        <v>36</v>
      </c>
      <c r="M2699" s="4" t="s">
        <v>118</v>
      </c>
      <c r="N2699" s="4">
        <v>947.11</v>
      </c>
      <c r="O2699" s="4">
        <v>8</v>
      </c>
      <c r="P2699" s="4">
        <v>0.15</v>
      </c>
      <c r="Q2699" s="4">
        <v>33.729999999999997</v>
      </c>
    </row>
    <row r="2700" spans="1:17" s="4" customFormat="1" ht="12" x14ac:dyDescent="0.3">
      <c r="A2700" s="4">
        <v>2699</v>
      </c>
      <c r="B2700" s="4" t="s">
        <v>8104</v>
      </c>
      <c r="C2700" s="5">
        <v>44505</v>
      </c>
      <c r="D2700" s="5">
        <v>44506</v>
      </c>
      <c r="E2700" s="9">
        <f t="shared" si="42"/>
        <v>2021</v>
      </c>
      <c r="F2700" s="4" t="s">
        <v>17</v>
      </c>
      <c r="G2700" s="4" t="s">
        <v>8105</v>
      </c>
      <c r="H2700" s="4" t="s">
        <v>8106</v>
      </c>
      <c r="I2700" s="4" t="s">
        <v>20</v>
      </c>
      <c r="J2700" s="4" t="s">
        <v>62</v>
      </c>
      <c r="K2700" s="4" t="s">
        <v>63</v>
      </c>
      <c r="L2700" s="4" t="s">
        <v>36</v>
      </c>
      <c r="M2700" s="4" t="s">
        <v>138</v>
      </c>
      <c r="N2700" s="4">
        <v>1078.46</v>
      </c>
      <c r="O2700" s="4">
        <v>6</v>
      </c>
      <c r="P2700" s="4">
        <v>0.2</v>
      </c>
      <c r="Q2700" s="4">
        <v>1.89</v>
      </c>
    </row>
    <row r="2701" spans="1:17" s="4" customFormat="1" ht="12" x14ac:dyDescent="0.3">
      <c r="A2701" s="4">
        <v>2700</v>
      </c>
      <c r="B2701" s="4" t="s">
        <v>8107</v>
      </c>
      <c r="C2701" s="5">
        <v>45585</v>
      </c>
      <c r="D2701" s="5">
        <v>45588</v>
      </c>
      <c r="E2701" s="9">
        <f t="shared" si="42"/>
        <v>2024</v>
      </c>
      <c r="F2701" s="4" t="s">
        <v>59</v>
      </c>
      <c r="G2701" s="4" t="s">
        <v>8108</v>
      </c>
      <c r="H2701" s="4" t="s">
        <v>8109</v>
      </c>
      <c r="I2701" s="4" t="s">
        <v>67</v>
      </c>
      <c r="J2701" s="4" t="s">
        <v>62</v>
      </c>
      <c r="K2701" s="4" t="s">
        <v>63</v>
      </c>
      <c r="L2701" s="4" t="s">
        <v>22</v>
      </c>
      <c r="M2701" s="4" t="s">
        <v>23</v>
      </c>
      <c r="N2701" s="4">
        <v>296.33999999999997</v>
      </c>
      <c r="O2701" s="4">
        <v>1</v>
      </c>
      <c r="P2701" s="4">
        <v>0.15</v>
      </c>
      <c r="Q2701" s="4">
        <v>30.07</v>
      </c>
    </row>
    <row r="2702" spans="1:17" s="4" customFormat="1" ht="12" x14ac:dyDescent="0.3">
      <c r="A2702" s="4">
        <v>2701</v>
      </c>
      <c r="B2702" s="4" t="s">
        <v>8110</v>
      </c>
      <c r="C2702" s="5">
        <v>44519</v>
      </c>
      <c r="D2702" s="5">
        <v>44525</v>
      </c>
      <c r="E2702" s="9">
        <f t="shared" si="42"/>
        <v>2021</v>
      </c>
      <c r="F2702" s="4" t="s">
        <v>25</v>
      </c>
      <c r="G2702" s="4" t="s">
        <v>8111</v>
      </c>
      <c r="H2702" s="4" t="s">
        <v>8112</v>
      </c>
      <c r="I2702" s="4" t="s">
        <v>28</v>
      </c>
      <c r="J2702" s="4" t="s">
        <v>52</v>
      </c>
      <c r="K2702" s="4" t="s">
        <v>53</v>
      </c>
      <c r="L2702" s="4" t="s">
        <v>29</v>
      </c>
      <c r="M2702" s="4" t="s">
        <v>30</v>
      </c>
      <c r="N2702" s="4">
        <v>635.58000000000004</v>
      </c>
      <c r="O2702" s="4">
        <v>8</v>
      </c>
      <c r="P2702" s="4">
        <v>0.1</v>
      </c>
      <c r="Q2702" s="4">
        <v>37.229999999999997</v>
      </c>
    </row>
    <row r="2703" spans="1:17" s="4" customFormat="1" ht="12" x14ac:dyDescent="0.3">
      <c r="A2703" s="4">
        <v>2702</v>
      </c>
      <c r="B2703" s="4" t="s">
        <v>8113</v>
      </c>
      <c r="C2703" s="5">
        <v>45106</v>
      </c>
      <c r="D2703" s="5">
        <v>45111</v>
      </c>
      <c r="E2703" s="9">
        <f t="shared" si="42"/>
        <v>2023</v>
      </c>
      <c r="F2703" s="4" t="s">
        <v>59</v>
      </c>
      <c r="G2703" s="4" t="s">
        <v>8114</v>
      </c>
      <c r="H2703" s="4" t="s">
        <v>8115</v>
      </c>
      <c r="I2703" s="4" t="s">
        <v>20</v>
      </c>
      <c r="J2703" s="4" t="s">
        <v>34</v>
      </c>
      <c r="K2703" s="4" t="s">
        <v>35</v>
      </c>
      <c r="L2703" s="4" t="s">
        <v>36</v>
      </c>
      <c r="M2703" s="4" t="s">
        <v>37</v>
      </c>
      <c r="N2703" s="4">
        <v>288.02999999999997</v>
      </c>
      <c r="O2703" s="4">
        <v>1</v>
      </c>
      <c r="P2703" s="4">
        <v>0.15</v>
      </c>
      <c r="Q2703" s="4">
        <v>69.010000000000005</v>
      </c>
    </row>
    <row r="2704" spans="1:17" s="4" customFormat="1" ht="12" x14ac:dyDescent="0.3">
      <c r="A2704" s="4">
        <v>2703</v>
      </c>
      <c r="B2704" s="4" t="s">
        <v>8116</v>
      </c>
      <c r="C2704" s="5">
        <v>44536</v>
      </c>
      <c r="D2704" s="5">
        <v>44538</v>
      </c>
      <c r="E2704" s="9">
        <f t="shared" si="42"/>
        <v>2021</v>
      </c>
      <c r="F2704" s="4" t="s">
        <v>39</v>
      </c>
      <c r="G2704" s="4" t="s">
        <v>8117</v>
      </c>
      <c r="H2704" s="4" t="s">
        <v>8118</v>
      </c>
      <c r="I2704" s="4" t="s">
        <v>28</v>
      </c>
      <c r="J2704" s="4" t="s">
        <v>42</v>
      </c>
      <c r="K2704" s="4" t="s">
        <v>43</v>
      </c>
      <c r="L2704" s="4" t="s">
        <v>22</v>
      </c>
      <c r="M2704" s="4" t="s">
        <v>134</v>
      </c>
      <c r="N2704" s="4">
        <v>1188.28</v>
      </c>
      <c r="O2704" s="4">
        <v>9</v>
      </c>
      <c r="P2704" s="4">
        <v>0</v>
      </c>
      <c r="Q2704" s="4">
        <v>67.209999999999994</v>
      </c>
    </row>
    <row r="2705" spans="1:17" s="4" customFormat="1" ht="12" x14ac:dyDescent="0.3">
      <c r="A2705" s="4">
        <v>2704</v>
      </c>
      <c r="B2705" s="4" t="s">
        <v>8119</v>
      </c>
      <c r="C2705" s="5">
        <v>44541</v>
      </c>
      <c r="D2705" s="5">
        <v>44543</v>
      </c>
      <c r="E2705" s="9">
        <f t="shared" si="42"/>
        <v>2021</v>
      </c>
      <c r="F2705" s="4" t="s">
        <v>59</v>
      </c>
      <c r="G2705" s="4" t="s">
        <v>8120</v>
      </c>
      <c r="H2705" s="4" t="s">
        <v>8121</v>
      </c>
      <c r="I2705" s="4" t="s">
        <v>67</v>
      </c>
      <c r="J2705" s="4" t="s">
        <v>145</v>
      </c>
      <c r="K2705" s="4" t="s">
        <v>80</v>
      </c>
      <c r="L2705" s="4" t="s">
        <v>22</v>
      </c>
      <c r="M2705" s="4" t="s">
        <v>75</v>
      </c>
      <c r="N2705" s="4">
        <v>1144.58</v>
      </c>
      <c r="O2705" s="4">
        <v>3</v>
      </c>
      <c r="P2705" s="4">
        <v>0</v>
      </c>
      <c r="Q2705" s="4">
        <v>313.64999999999998</v>
      </c>
    </row>
    <row r="2706" spans="1:17" s="4" customFormat="1" ht="12" x14ac:dyDescent="0.3">
      <c r="A2706" s="4">
        <v>2705</v>
      </c>
      <c r="B2706" s="4" t="s">
        <v>8122</v>
      </c>
      <c r="C2706" s="5">
        <v>45188</v>
      </c>
      <c r="D2706" s="5">
        <v>45193</v>
      </c>
      <c r="E2706" s="9">
        <f t="shared" si="42"/>
        <v>2023</v>
      </c>
      <c r="F2706" s="4" t="s">
        <v>17</v>
      </c>
      <c r="G2706" s="4" t="s">
        <v>8123</v>
      </c>
      <c r="H2706" s="4" t="s">
        <v>8124</v>
      </c>
      <c r="I2706" s="4" t="s">
        <v>67</v>
      </c>
      <c r="J2706" s="4" t="s">
        <v>52</v>
      </c>
      <c r="K2706" s="4" t="s">
        <v>53</v>
      </c>
      <c r="L2706" s="4" t="s">
        <v>22</v>
      </c>
      <c r="M2706" s="4" t="s">
        <v>134</v>
      </c>
      <c r="N2706" s="4">
        <v>512.37</v>
      </c>
      <c r="O2706" s="4">
        <v>4</v>
      </c>
      <c r="P2706" s="4">
        <v>0.1</v>
      </c>
      <c r="Q2706" s="4">
        <v>66.34</v>
      </c>
    </row>
    <row r="2707" spans="1:17" s="4" customFormat="1" ht="12" x14ac:dyDescent="0.3">
      <c r="A2707" s="4">
        <v>2706</v>
      </c>
      <c r="B2707" s="4" t="s">
        <v>8125</v>
      </c>
      <c r="C2707" s="5">
        <v>45345</v>
      </c>
      <c r="D2707" s="5">
        <v>45351</v>
      </c>
      <c r="E2707" s="9">
        <f t="shared" si="42"/>
        <v>2024</v>
      </c>
      <c r="F2707" s="4" t="s">
        <v>39</v>
      </c>
      <c r="G2707" s="4" t="s">
        <v>8126</v>
      </c>
      <c r="H2707" s="4" t="s">
        <v>8127</v>
      </c>
      <c r="I2707" s="4" t="s">
        <v>67</v>
      </c>
      <c r="J2707" s="4" t="s">
        <v>21</v>
      </c>
      <c r="K2707" s="4" t="s">
        <v>26647</v>
      </c>
      <c r="L2707" s="4" t="s">
        <v>29</v>
      </c>
      <c r="M2707" s="4" t="s">
        <v>30</v>
      </c>
      <c r="N2707" s="4">
        <v>725.41</v>
      </c>
      <c r="O2707" s="4">
        <v>3</v>
      </c>
      <c r="P2707" s="4">
        <v>0</v>
      </c>
      <c r="Q2707" s="4">
        <v>85.78</v>
      </c>
    </row>
    <row r="2708" spans="1:17" s="4" customFormat="1" ht="12" x14ac:dyDescent="0.3">
      <c r="A2708" s="4">
        <v>2707</v>
      </c>
      <c r="B2708" s="4" t="s">
        <v>8128</v>
      </c>
      <c r="C2708" s="5">
        <v>45819</v>
      </c>
      <c r="D2708" s="5">
        <v>45823</v>
      </c>
      <c r="E2708" s="9">
        <f t="shared" si="42"/>
        <v>2025</v>
      </c>
      <c r="F2708" s="4" t="s">
        <v>39</v>
      </c>
      <c r="G2708" s="4" t="s">
        <v>8129</v>
      </c>
      <c r="H2708" s="4" t="s">
        <v>8130</v>
      </c>
      <c r="I2708" s="4" t="s">
        <v>67</v>
      </c>
      <c r="J2708" s="4" t="s">
        <v>52</v>
      </c>
      <c r="K2708" s="4" t="s">
        <v>53</v>
      </c>
      <c r="L2708" s="4" t="s">
        <v>29</v>
      </c>
      <c r="M2708" s="4" t="s">
        <v>90</v>
      </c>
      <c r="N2708" s="4">
        <v>1283.5899999999999</v>
      </c>
      <c r="O2708" s="4">
        <v>1</v>
      </c>
      <c r="P2708" s="4">
        <v>0.2</v>
      </c>
      <c r="Q2708" s="4">
        <v>121.95</v>
      </c>
    </row>
    <row r="2709" spans="1:17" s="4" customFormat="1" ht="12" x14ac:dyDescent="0.3">
      <c r="A2709" s="4">
        <v>2708</v>
      </c>
      <c r="B2709" s="4" t="s">
        <v>8131</v>
      </c>
      <c r="C2709" s="5">
        <v>44445</v>
      </c>
      <c r="D2709" s="5">
        <v>44448</v>
      </c>
      <c r="E2709" s="9">
        <f t="shared" si="42"/>
        <v>2021</v>
      </c>
      <c r="F2709" s="4" t="s">
        <v>25</v>
      </c>
      <c r="G2709" s="4" t="s">
        <v>8132</v>
      </c>
      <c r="H2709" s="4" t="s">
        <v>8133</v>
      </c>
      <c r="I2709" s="4" t="s">
        <v>67</v>
      </c>
      <c r="J2709" s="4" t="s">
        <v>42</v>
      </c>
      <c r="K2709" s="4" t="s">
        <v>43</v>
      </c>
      <c r="L2709" s="4" t="s">
        <v>22</v>
      </c>
      <c r="M2709" s="4" t="s">
        <v>75</v>
      </c>
      <c r="N2709" s="4">
        <v>279.17</v>
      </c>
      <c r="O2709" s="4">
        <v>10</v>
      </c>
      <c r="P2709" s="4">
        <v>0</v>
      </c>
      <c r="Q2709" s="4">
        <v>23.19</v>
      </c>
    </row>
    <row r="2710" spans="1:17" s="4" customFormat="1" ht="12" x14ac:dyDescent="0.3">
      <c r="A2710" s="4">
        <v>2709</v>
      </c>
      <c r="B2710" s="4" t="s">
        <v>8134</v>
      </c>
      <c r="C2710" s="5">
        <v>45156</v>
      </c>
      <c r="D2710" s="5">
        <v>45158</v>
      </c>
      <c r="E2710" s="9">
        <f t="shared" si="42"/>
        <v>2023</v>
      </c>
      <c r="F2710" s="4" t="s">
        <v>59</v>
      </c>
      <c r="G2710" s="4" t="s">
        <v>8135</v>
      </c>
      <c r="H2710" s="4" t="s">
        <v>8136</v>
      </c>
      <c r="I2710" s="4" t="s">
        <v>67</v>
      </c>
      <c r="J2710" s="4" t="s">
        <v>42</v>
      </c>
      <c r="K2710" s="4" t="s">
        <v>43</v>
      </c>
      <c r="L2710" s="4" t="s">
        <v>29</v>
      </c>
      <c r="M2710" s="4" t="s">
        <v>30</v>
      </c>
      <c r="N2710" s="4">
        <v>258.29000000000002</v>
      </c>
      <c r="O2710" s="4">
        <v>5</v>
      </c>
      <c r="P2710" s="4">
        <v>0.15</v>
      </c>
      <c r="Q2710" s="4">
        <v>8.32</v>
      </c>
    </row>
    <row r="2711" spans="1:17" s="4" customFormat="1" ht="12" x14ac:dyDescent="0.3">
      <c r="A2711" s="4">
        <v>2710</v>
      </c>
      <c r="B2711" s="4" t="s">
        <v>8137</v>
      </c>
      <c r="C2711" s="5">
        <v>44822</v>
      </c>
      <c r="D2711" s="5">
        <v>44827</v>
      </c>
      <c r="E2711" s="9">
        <f t="shared" si="42"/>
        <v>2022</v>
      </c>
      <c r="F2711" s="4" t="s">
        <v>39</v>
      </c>
      <c r="G2711" s="4" t="s">
        <v>8138</v>
      </c>
      <c r="H2711" s="4" t="s">
        <v>8139</v>
      </c>
      <c r="I2711" s="4" t="s">
        <v>28</v>
      </c>
      <c r="J2711" s="4" t="s">
        <v>62</v>
      </c>
      <c r="K2711" s="4" t="s">
        <v>63</v>
      </c>
      <c r="L2711" s="4" t="s">
        <v>29</v>
      </c>
      <c r="M2711" s="4" t="s">
        <v>48</v>
      </c>
      <c r="N2711" s="4">
        <v>1400.29</v>
      </c>
      <c r="O2711" s="4">
        <v>8</v>
      </c>
      <c r="P2711" s="4">
        <v>0.15</v>
      </c>
      <c r="Q2711" s="4">
        <v>272.42</v>
      </c>
    </row>
    <row r="2712" spans="1:17" s="4" customFormat="1" ht="12" x14ac:dyDescent="0.3">
      <c r="A2712" s="4">
        <v>2711</v>
      </c>
      <c r="B2712" s="4" t="s">
        <v>8140</v>
      </c>
      <c r="C2712" s="5">
        <v>45800</v>
      </c>
      <c r="D2712" s="5">
        <v>45806</v>
      </c>
      <c r="E2712" s="9">
        <f t="shared" si="42"/>
        <v>2025</v>
      </c>
      <c r="F2712" s="4" t="s">
        <v>17</v>
      </c>
      <c r="G2712" s="4" t="s">
        <v>8141</v>
      </c>
      <c r="H2712" s="4" t="s">
        <v>8142</v>
      </c>
      <c r="I2712" s="4" t="s">
        <v>28</v>
      </c>
      <c r="J2712" s="4" t="s">
        <v>79</v>
      </c>
      <c r="K2712" s="4" t="s">
        <v>80</v>
      </c>
      <c r="L2712" s="4" t="s">
        <v>29</v>
      </c>
      <c r="M2712" s="4" t="s">
        <v>30</v>
      </c>
      <c r="N2712" s="4">
        <v>351.76</v>
      </c>
      <c r="O2712" s="4">
        <v>7</v>
      </c>
      <c r="P2712" s="4">
        <v>0.2</v>
      </c>
      <c r="Q2712" s="4">
        <v>70.739999999999995</v>
      </c>
    </row>
    <row r="2713" spans="1:17" s="4" customFormat="1" ht="12" x14ac:dyDescent="0.3">
      <c r="A2713" s="4">
        <v>2712</v>
      </c>
      <c r="B2713" s="4" t="s">
        <v>8143</v>
      </c>
      <c r="C2713" s="5">
        <v>45372</v>
      </c>
      <c r="D2713" s="5">
        <v>45378</v>
      </c>
      <c r="E2713" s="9">
        <f t="shared" si="42"/>
        <v>2024</v>
      </c>
      <c r="F2713" s="4" t="s">
        <v>59</v>
      </c>
      <c r="G2713" s="4" t="s">
        <v>8144</v>
      </c>
      <c r="H2713" s="4" t="s">
        <v>8145</v>
      </c>
      <c r="I2713" s="4" t="s">
        <v>28</v>
      </c>
      <c r="J2713" s="4" t="s">
        <v>62</v>
      </c>
      <c r="K2713" s="4" t="s">
        <v>63</v>
      </c>
      <c r="L2713" s="4" t="s">
        <v>36</v>
      </c>
      <c r="M2713" s="4" t="s">
        <v>118</v>
      </c>
      <c r="N2713" s="4">
        <v>744.07</v>
      </c>
      <c r="O2713" s="4">
        <v>6</v>
      </c>
      <c r="P2713" s="4">
        <v>0</v>
      </c>
      <c r="Q2713" s="4">
        <v>31.28</v>
      </c>
    </row>
    <row r="2714" spans="1:17" s="4" customFormat="1" ht="12" x14ac:dyDescent="0.3">
      <c r="A2714" s="4">
        <v>2713</v>
      </c>
      <c r="B2714" s="4" t="s">
        <v>8146</v>
      </c>
      <c r="C2714" s="5">
        <v>45337</v>
      </c>
      <c r="D2714" s="5">
        <v>45339</v>
      </c>
      <c r="E2714" s="9">
        <f t="shared" si="42"/>
        <v>2024</v>
      </c>
      <c r="F2714" s="4" t="s">
        <v>25</v>
      </c>
      <c r="G2714" s="4" t="s">
        <v>8147</v>
      </c>
      <c r="H2714" s="4" t="s">
        <v>8148</v>
      </c>
      <c r="I2714" s="4" t="s">
        <v>20</v>
      </c>
      <c r="J2714" s="4" t="s">
        <v>42</v>
      </c>
      <c r="K2714" s="4" t="s">
        <v>43</v>
      </c>
      <c r="L2714" s="4" t="s">
        <v>36</v>
      </c>
      <c r="M2714" s="4" t="s">
        <v>138</v>
      </c>
      <c r="N2714" s="4">
        <v>816.01</v>
      </c>
      <c r="O2714" s="4">
        <v>5</v>
      </c>
      <c r="P2714" s="4">
        <v>0.15</v>
      </c>
      <c r="Q2714" s="4">
        <v>154.46</v>
      </c>
    </row>
    <row r="2715" spans="1:17" s="4" customFormat="1" ht="12" x14ac:dyDescent="0.3">
      <c r="A2715" s="4">
        <v>2714</v>
      </c>
      <c r="B2715" s="4" t="s">
        <v>8149</v>
      </c>
      <c r="C2715" s="5">
        <v>45237</v>
      </c>
      <c r="D2715" s="5">
        <v>45241</v>
      </c>
      <c r="E2715" s="9">
        <f t="shared" si="42"/>
        <v>2023</v>
      </c>
      <c r="F2715" s="4" t="s">
        <v>39</v>
      </c>
      <c r="G2715" s="4" t="s">
        <v>8150</v>
      </c>
      <c r="H2715" s="4" t="s">
        <v>8151</v>
      </c>
      <c r="I2715" s="4" t="s">
        <v>67</v>
      </c>
      <c r="J2715" s="4" t="s">
        <v>21</v>
      </c>
      <c r="K2715" s="4" t="s">
        <v>26647</v>
      </c>
      <c r="L2715" s="4" t="s">
        <v>22</v>
      </c>
      <c r="M2715" s="4" t="s">
        <v>134</v>
      </c>
      <c r="N2715" s="4">
        <v>1345.19</v>
      </c>
      <c r="O2715" s="4">
        <v>5</v>
      </c>
      <c r="P2715" s="4">
        <v>0</v>
      </c>
      <c r="Q2715" s="4">
        <v>64.13</v>
      </c>
    </row>
    <row r="2716" spans="1:17" s="4" customFormat="1" ht="12" x14ac:dyDescent="0.3">
      <c r="A2716" s="4">
        <v>2715</v>
      </c>
      <c r="B2716" s="4" t="s">
        <v>8152</v>
      </c>
      <c r="C2716" s="5">
        <v>45001</v>
      </c>
      <c r="D2716" s="5">
        <v>45006</v>
      </c>
      <c r="E2716" s="9">
        <f t="shared" si="42"/>
        <v>2023</v>
      </c>
      <c r="F2716" s="4" t="s">
        <v>25</v>
      </c>
      <c r="G2716" s="4" t="s">
        <v>8153</v>
      </c>
      <c r="H2716" s="4" t="s">
        <v>8154</v>
      </c>
      <c r="I2716" s="4" t="s">
        <v>28</v>
      </c>
      <c r="J2716" s="4" t="s">
        <v>52</v>
      </c>
      <c r="K2716" s="4" t="s">
        <v>53</v>
      </c>
      <c r="L2716" s="4" t="s">
        <v>36</v>
      </c>
      <c r="M2716" s="4" t="s">
        <v>138</v>
      </c>
      <c r="N2716" s="4">
        <v>153.93</v>
      </c>
      <c r="O2716" s="4">
        <v>5</v>
      </c>
      <c r="P2716" s="4">
        <v>0.1</v>
      </c>
      <c r="Q2716" s="4">
        <v>35.58</v>
      </c>
    </row>
    <row r="2717" spans="1:17" s="4" customFormat="1" ht="12" x14ac:dyDescent="0.3">
      <c r="A2717" s="4">
        <v>2716</v>
      </c>
      <c r="B2717" s="4" t="s">
        <v>8155</v>
      </c>
      <c r="C2717" s="5">
        <v>45599</v>
      </c>
      <c r="D2717" s="5">
        <v>45605</v>
      </c>
      <c r="E2717" s="9">
        <f t="shared" si="42"/>
        <v>2024</v>
      </c>
      <c r="F2717" s="4" t="s">
        <v>59</v>
      </c>
      <c r="G2717" s="4" t="s">
        <v>8156</v>
      </c>
      <c r="H2717" s="4" t="s">
        <v>8157</v>
      </c>
      <c r="I2717" s="4" t="s">
        <v>67</v>
      </c>
      <c r="J2717" s="4" t="s">
        <v>111</v>
      </c>
      <c r="K2717" s="4" t="s">
        <v>111</v>
      </c>
      <c r="L2717" s="4" t="s">
        <v>29</v>
      </c>
      <c r="M2717" s="4" t="s">
        <v>107</v>
      </c>
      <c r="N2717" s="4">
        <v>1236.1600000000001</v>
      </c>
      <c r="O2717" s="4">
        <v>2</v>
      </c>
      <c r="P2717" s="4">
        <v>0.15</v>
      </c>
      <c r="Q2717" s="4">
        <v>22.1</v>
      </c>
    </row>
    <row r="2718" spans="1:17" s="4" customFormat="1" ht="12" x14ac:dyDescent="0.3">
      <c r="A2718" s="4">
        <v>2717</v>
      </c>
      <c r="B2718" s="4" t="s">
        <v>8158</v>
      </c>
      <c r="C2718" s="5">
        <v>44429</v>
      </c>
      <c r="D2718" s="5">
        <v>44436</v>
      </c>
      <c r="E2718" s="9">
        <f t="shared" si="42"/>
        <v>2021</v>
      </c>
      <c r="F2718" s="4" t="s">
        <v>59</v>
      </c>
      <c r="G2718" s="4" t="s">
        <v>8159</v>
      </c>
      <c r="H2718" s="4" t="s">
        <v>8160</v>
      </c>
      <c r="I2718" s="4" t="s">
        <v>67</v>
      </c>
      <c r="J2718" s="4" t="s">
        <v>62</v>
      </c>
      <c r="K2718" s="4" t="s">
        <v>63</v>
      </c>
      <c r="L2718" s="4" t="s">
        <v>36</v>
      </c>
      <c r="M2718" s="4" t="s">
        <v>71</v>
      </c>
      <c r="N2718" s="4">
        <v>310.51</v>
      </c>
      <c r="O2718" s="4">
        <v>10</v>
      </c>
      <c r="P2718" s="4">
        <v>0.15</v>
      </c>
      <c r="Q2718" s="4">
        <v>10.5</v>
      </c>
    </row>
    <row r="2719" spans="1:17" s="4" customFormat="1" ht="12" x14ac:dyDescent="0.3">
      <c r="A2719" s="4">
        <v>2718</v>
      </c>
      <c r="B2719" s="4" t="s">
        <v>8161</v>
      </c>
      <c r="C2719" s="5">
        <v>45004</v>
      </c>
      <c r="D2719" s="5">
        <v>45010</v>
      </c>
      <c r="E2719" s="9">
        <f t="shared" si="42"/>
        <v>2023</v>
      </c>
      <c r="F2719" s="4" t="s">
        <v>25</v>
      </c>
      <c r="G2719" s="4" t="s">
        <v>8162</v>
      </c>
      <c r="H2719" s="4" t="s">
        <v>8163</v>
      </c>
      <c r="I2719" s="4" t="s">
        <v>67</v>
      </c>
      <c r="J2719" s="4" t="s">
        <v>47</v>
      </c>
      <c r="K2719" s="4" t="s">
        <v>47</v>
      </c>
      <c r="L2719" s="4" t="s">
        <v>36</v>
      </c>
      <c r="M2719" s="4" t="s">
        <v>37</v>
      </c>
      <c r="N2719" s="4">
        <v>424.39</v>
      </c>
      <c r="O2719" s="4">
        <v>9</v>
      </c>
      <c r="P2719" s="4">
        <v>0</v>
      </c>
      <c r="Q2719" s="4">
        <v>113.4</v>
      </c>
    </row>
    <row r="2720" spans="1:17" s="4" customFormat="1" ht="12" x14ac:dyDescent="0.3">
      <c r="A2720" s="4">
        <v>2719</v>
      </c>
      <c r="B2720" s="4" t="s">
        <v>8164</v>
      </c>
      <c r="C2720" s="5">
        <v>44601</v>
      </c>
      <c r="D2720" s="5">
        <v>44606</v>
      </c>
      <c r="E2720" s="9">
        <f t="shared" si="42"/>
        <v>2022</v>
      </c>
      <c r="F2720" s="4" t="s">
        <v>59</v>
      </c>
      <c r="G2720" s="4" t="s">
        <v>8165</v>
      </c>
      <c r="H2720" s="4" t="s">
        <v>8166</v>
      </c>
      <c r="I2720" s="4" t="s">
        <v>28</v>
      </c>
      <c r="J2720" s="4" t="s">
        <v>79</v>
      </c>
      <c r="K2720" s="4" t="s">
        <v>80</v>
      </c>
      <c r="L2720" s="4" t="s">
        <v>36</v>
      </c>
      <c r="M2720" s="4" t="s">
        <v>138</v>
      </c>
      <c r="N2720" s="4">
        <v>109.1</v>
      </c>
      <c r="O2720" s="4">
        <v>3</v>
      </c>
      <c r="P2720" s="4">
        <v>0.15</v>
      </c>
      <c r="Q2720" s="4">
        <v>20.94</v>
      </c>
    </row>
    <row r="2721" spans="1:17" s="4" customFormat="1" ht="12" x14ac:dyDescent="0.3">
      <c r="A2721" s="4">
        <v>2720</v>
      </c>
      <c r="B2721" s="4" t="s">
        <v>8167</v>
      </c>
      <c r="C2721" s="5">
        <v>45311</v>
      </c>
      <c r="D2721" s="5">
        <v>45313</v>
      </c>
      <c r="E2721" s="9">
        <f t="shared" si="42"/>
        <v>2024</v>
      </c>
      <c r="F2721" s="4" t="s">
        <v>17</v>
      </c>
      <c r="G2721" s="4" t="s">
        <v>8168</v>
      </c>
      <c r="H2721" s="4" t="s">
        <v>8169</v>
      </c>
      <c r="I2721" s="4" t="s">
        <v>28</v>
      </c>
      <c r="J2721" s="4" t="s">
        <v>52</v>
      </c>
      <c r="K2721" s="4" t="s">
        <v>53</v>
      </c>
      <c r="L2721" s="4" t="s">
        <v>29</v>
      </c>
      <c r="M2721" s="4" t="s">
        <v>90</v>
      </c>
      <c r="N2721" s="4">
        <v>262.86</v>
      </c>
      <c r="O2721" s="4">
        <v>8</v>
      </c>
      <c r="P2721" s="4">
        <v>0.2</v>
      </c>
      <c r="Q2721" s="4">
        <v>48.83</v>
      </c>
    </row>
    <row r="2722" spans="1:17" s="4" customFormat="1" ht="12" x14ac:dyDescent="0.3">
      <c r="A2722" s="4">
        <v>2721</v>
      </c>
      <c r="B2722" s="4" t="s">
        <v>8170</v>
      </c>
      <c r="C2722" s="5">
        <v>44610</v>
      </c>
      <c r="D2722" s="5">
        <v>44611</v>
      </c>
      <c r="E2722" s="9">
        <f t="shared" si="42"/>
        <v>2022</v>
      </c>
      <c r="F2722" s="4" t="s">
        <v>39</v>
      </c>
      <c r="G2722" s="4" t="s">
        <v>8171</v>
      </c>
      <c r="H2722" s="4" t="s">
        <v>8172</v>
      </c>
      <c r="I2722" s="4" t="s">
        <v>28</v>
      </c>
      <c r="J2722" s="4" t="s">
        <v>47</v>
      </c>
      <c r="K2722" s="4" t="s">
        <v>47</v>
      </c>
      <c r="L2722" s="4" t="s">
        <v>22</v>
      </c>
      <c r="M2722" s="4" t="s">
        <v>54</v>
      </c>
      <c r="N2722" s="4">
        <v>407.3</v>
      </c>
      <c r="O2722" s="4">
        <v>9</v>
      </c>
      <c r="P2722" s="4">
        <v>0</v>
      </c>
      <c r="Q2722" s="4">
        <v>86.94</v>
      </c>
    </row>
    <row r="2723" spans="1:17" s="4" customFormat="1" ht="12" x14ac:dyDescent="0.3">
      <c r="A2723" s="4">
        <v>2722</v>
      </c>
      <c r="B2723" s="4" t="s">
        <v>8173</v>
      </c>
      <c r="C2723" s="5">
        <v>44760</v>
      </c>
      <c r="D2723" s="5">
        <v>44766</v>
      </c>
      <c r="E2723" s="9">
        <f t="shared" si="42"/>
        <v>2022</v>
      </c>
      <c r="F2723" s="4" t="s">
        <v>59</v>
      </c>
      <c r="G2723" s="4" t="s">
        <v>8174</v>
      </c>
      <c r="H2723" s="4" t="s">
        <v>8175</v>
      </c>
      <c r="I2723" s="4" t="s">
        <v>28</v>
      </c>
      <c r="J2723" s="4" t="s">
        <v>106</v>
      </c>
      <c r="K2723" s="4" t="s">
        <v>106</v>
      </c>
      <c r="L2723" s="4" t="s">
        <v>29</v>
      </c>
      <c r="M2723" s="4" t="s">
        <v>48</v>
      </c>
      <c r="N2723" s="4">
        <v>1104.99</v>
      </c>
      <c r="O2723" s="4">
        <v>3</v>
      </c>
      <c r="P2723" s="4">
        <v>0.1</v>
      </c>
      <c r="Q2723" s="4">
        <v>24.07</v>
      </c>
    </row>
    <row r="2724" spans="1:17" s="4" customFormat="1" ht="12" x14ac:dyDescent="0.3">
      <c r="A2724" s="4">
        <v>2723</v>
      </c>
      <c r="B2724" s="4" t="s">
        <v>8176</v>
      </c>
      <c r="C2724" s="5">
        <v>45431</v>
      </c>
      <c r="D2724" s="5">
        <v>45437</v>
      </c>
      <c r="E2724" s="9">
        <f t="shared" si="42"/>
        <v>2024</v>
      </c>
      <c r="F2724" s="4" t="s">
        <v>25</v>
      </c>
      <c r="G2724" s="4" t="s">
        <v>8177</v>
      </c>
      <c r="H2724" s="4" t="s">
        <v>8178</v>
      </c>
      <c r="I2724" s="4" t="s">
        <v>28</v>
      </c>
      <c r="J2724" s="4" t="s">
        <v>34</v>
      </c>
      <c r="K2724" s="4" t="s">
        <v>35</v>
      </c>
      <c r="L2724" s="4" t="s">
        <v>29</v>
      </c>
      <c r="M2724" s="4" t="s">
        <v>48</v>
      </c>
      <c r="N2724" s="4">
        <v>111.49</v>
      </c>
      <c r="O2724" s="4">
        <v>6</v>
      </c>
      <c r="P2724" s="4">
        <v>0</v>
      </c>
      <c r="Q2724" s="4">
        <v>13.45</v>
      </c>
    </row>
    <row r="2725" spans="1:17" s="4" customFormat="1" ht="12" x14ac:dyDescent="0.3">
      <c r="A2725" s="4">
        <v>2724</v>
      </c>
      <c r="B2725" s="4" t="s">
        <v>8179</v>
      </c>
      <c r="C2725" s="5">
        <v>44995</v>
      </c>
      <c r="D2725" s="5">
        <v>44999</v>
      </c>
      <c r="E2725" s="9">
        <f t="shared" si="42"/>
        <v>2023</v>
      </c>
      <c r="F2725" s="4" t="s">
        <v>17</v>
      </c>
      <c r="G2725" s="4" t="s">
        <v>8180</v>
      </c>
      <c r="H2725" s="4" t="s">
        <v>8181</v>
      </c>
      <c r="I2725" s="4" t="s">
        <v>28</v>
      </c>
      <c r="J2725" s="4" t="s">
        <v>21</v>
      </c>
      <c r="K2725" s="4" t="s">
        <v>26647</v>
      </c>
      <c r="L2725" s="4" t="s">
        <v>36</v>
      </c>
      <c r="M2725" s="4" t="s">
        <v>138</v>
      </c>
      <c r="N2725" s="4">
        <v>442.68</v>
      </c>
      <c r="O2725" s="4">
        <v>1</v>
      </c>
      <c r="P2725" s="4">
        <v>0.15</v>
      </c>
      <c r="Q2725" s="4">
        <v>92.71</v>
      </c>
    </row>
    <row r="2726" spans="1:17" s="4" customFormat="1" ht="12" x14ac:dyDescent="0.3">
      <c r="A2726" s="4">
        <v>2725</v>
      </c>
      <c r="B2726" s="4" t="s">
        <v>8182</v>
      </c>
      <c r="C2726" s="5">
        <v>44728</v>
      </c>
      <c r="D2726" s="5">
        <v>44734</v>
      </c>
      <c r="E2726" s="9">
        <f t="shared" si="42"/>
        <v>2022</v>
      </c>
      <c r="F2726" s="4" t="s">
        <v>17</v>
      </c>
      <c r="G2726" s="4" t="s">
        <v>8183</v>
      </c>
      <c r="H2726" s="4" t="s">
        <v>8184</v>
      </c>
      <c r="I2726" s="4" t="s">
        <v>67</v>
      </c>
      <c r="J2726" s="4" t="s">
        <v>42</v>
      </c>
      <c r="K2726" s="4" t="s">
        <v>43</v>
      </c>
      <c r="L2726" s="4" t="s">
        <v>36</v>
      </c>
      <c r="M2726" s="4" t="s">
        <v>71</v>
      </c>
      <c r="N2726" s="4">
        <v>618.41</v>
      </c>
      <c r="O2726" s="4">
        <v>2</v>
      </c>
      <c r="P2726" s="4">
        <v>0</v>
      </c>
      <c r="Q2726" s="4">
        <v>35.979999999999997</v>
      </c>
    </row>
    <row r="2727" spans="1:17" s="4" customFormat="1" ht="12" x14ac:dyDescent="0.3">
      <c r="A2727" s="4">
        <v>2726</v>
      </c>
      <c r="B2727" s="4" t="s">
        <v>8185</v>
      </c>
      <c r="C2727" s="5">
        <v>44785</v>
      </c>
      <c r="D2727" s="5">
        <v>44786</v>
      </c>
      <c r="E2727" s="9">
        <f t="shared" si="42"/>
        <v>2022</v>
      </c>
      <c r="F2727" s="4" t="s">
        <v>39</v>
      </c>
      <c r="G2727" s="4" t="s">
        <v>8186</v>
      </c>
      <c r="H2727" s="4" t="s">
        <v>8187</v>
      </c>
      <c r="I2727" s="4" t="s">
        <v>20</v>
      </c>
      <c r="J2727" s="4" t="s">
        <v>34</v>
      </c>
      <c r="K2727" s="4" t="s">
        <v>35</v>
      </c>
      <c r="L2727" s="4" t="s">
        <v>29</v>
      </c>
      <c r="M2727" s="4" t="s">
        <v>90</v>
      </c>
      <c r="N2727" s="4">
        <v>21.26</v>
      </c>
      <c r="O2727" s="4">
        <v>4</v>
      </c>
      <c r="P2727" s="4">
        <v>0.1</v>
      </c>
      <c r="Q2727" s="4">
        <v>5.19</v>
      </c>
    </row>
    <row r="2728" spans="1:17" s="4" customFormat="1" ht="12" x14ac:dyDescent="0.3">
      <c r="A2728" s="4">
        <v>2727</v>
      </c>
      <c r="B2728" s="4" t="s">
        <v>8188</v>
      </c>
      <c r="C2728" s="5">
        <v>45234</v>
      </c>
      <c r="D2728" s="5">
        <v>45240</v>
      </c>
      <c r="E2728" s="9">
        <f t="shared" si="42"/>
        <v>2023</v>
      </c>
      <c r="F2728" s="4" t="s">
        <v>17</v>
      </c>
      <c r="G2728" s="4" t="s">
        <v>8189</v>
      </c>
      <c r="H2728" s="4" t="s">
        <v>8190</v>
      </c>
      <c r="I2728" s="4" t="s">
        <v>28</v>
      </c>
      <c r="J2728" s="4" t="s">
        <v>106</v>
      </c>
      <c r="K2728" s="4" t="s">
        <v>106</v>
      </c>
      <c r="L2728" s="4" t="s">
        <v>29</v>
      </c>
      <c r="M2728" s="4" t="s">
        <v>30</v>
      </c>
      <c r="N2728" s="4">
        <v>1080.17</v>
      </c>
      <c r="O2728" s="4">
        <v>3</v>
      </c>
      <c r="P2728" s="4">
        <v>0.2</v>
      </c>
      <c r="Q2728" s="4">
        <v>154.33000000000001</v>
      </c>
    </row>
    <row r="2729" spans="1:17" s="4" customFormat="1" ht="12" x14ac:dyDescent="0.3">
      <c r="A2729" s="4">
        <v>2728</v>
      </c>
      <c r="B2729" s="4" t="s">
        <v>8191</v>
      </c>
      <c r="C2729" s="5">
        <v>45061</v>
      </c>
      <c r="D2729" s="5">
        <v>45062</v>
      </c>
      <c r="E2729" s="9">
        <f t="shared" si="42"/>
        <v>2023</v>
      </c>
      <c r="F2729" s="4" t="s">
        <v>25</v>
      </c>
      <c r="G2729" s="4" t="s">
        <v>8192</v>
      </c>
      <c r="H2729" s="4" t="s">
        <v>8193</v>
      </c>
      <c r="I2729" s="4" t="s">
        <v>28</v>
      </c>
      <c r="J2729" s="4" t="s">
        <v>34</v>
      </c>
      <c r="K2729" s="4" t="s">
        <v>35</v>
      </c>
      <c r="L2729" s="4" t="s">
        <v>29</v>
      </c>
      <c r="M2729" s="4" t="s">
        <v>30</v>
      </c>
      <c r="N2729" s="4">
        <v>1307.73</v>
      </c>
      <c r="O2729" s="4">
        <v>9</v>
      </c>
      <c r="P2729" s="4">
        <v>0.1</v>
      </c>
      <c r="Q2729" s="4">
        <v>-6.22</v>
      </c>
    </row>
    <row r="2730" spans="1:17" s="4" customFormat="1" ht="12" x14ac:dyDescent="0.3">
      <c r="A2730" s="4">
        <v>2729</v>
      </c>
      <c r="B2730" s="4" t="s">
        <v>8194</v>
      </c>
      <c r="C2730" s="5">
        <v>45629</v>
      </c>
      <c r="D2730" s="5">
        <v>45633</v>
      </c>
      <c r="E2730" s="9">
        <f t="shared" si="42"/>
        <v>2024</v>
      </c>
      <c r="F2730" s="4" t="s">
        <v>25</v>
      </c>
      <c r="G2730" s="4" t="s">
        <v>8195</v>
      </c>
      <c r="H2730" s="4" t="s">
        <v>8196</v>
      </c>
      <c r="I2730" s="4" t="s">
        <v>67</v>
      </c>
      <c r="J2730" s="4" t="s">
        <v>79</v>
      </c>
      <c r="K2730" s="4" t="s">
        <v>80</v>
      </c>
      <c r="L2730" s="4" t="s">
        <v>29</v>
      </c>
      <c r="M2730" s="4" t="s">
        <v>90</v>
      </c>
      <c r="N2730" s="4">
        <v>717.89</v>
      </c>
      <c r="O2730" s="4">
        <v>3</v>
      </c>
      <c r="P2730" s="4">
        <v>0.15</v>
      </c>
      <c r="Q2730" s="4">
        <v>12.61</v>
      </c>
    </row>
    <row r="2731" spans="1:17" s="4" customFormat="1" ht="12" x14ac:dyDescent="0.3">
      <c r="A2731" s="4">
        <v>2730</v>
      </c>
      <c r="B2731" s="4" t="s">
        <v>8197</v>
      </c>
      <c r="C2731" s="5">
        <v>45597</v>
      </c>
      <c r="D2731" s="5">
        <v>45603</v>
      </c>
      <c r="E2731" s="9">
        <f t="shared" si="42"/>
        <v>2024</v>
      </c>
      <c r="F2731" s="4" t="s">
        <v>59</v>
      </c>
      <c r="G2731" s="4" t="s">
        <v>8198</v>
      </c>
      <c r="H2731" s="4" t="s">
        <v>8199</v>
      </c>
      <c r="I2731" s="4" t="s">
        <v>28</v>
      </c>
      <c r="J2731" s="4" t="s">
        <v>52</v>
      </c>
      <c r="K2731" s="4" t="s">
        <v>53</v>
      </c>
      <c r="L2731" s="4" t="s">
        <v>29</v>
      </c>
      <c r="M2731" s="4" t="s">
        <v>90</v>
      </c>
      <c r="N2731" s="4">
        <v>871.16</v>
      </c>
      <c r="O2731" s="4">
        <v>2</v>
      </c>
      <c r="P2731" s="4">
        <v>0.15</v>
      </c>
      <c r="Q2731" s="4">
        <v>208.81</v>
      </c>
    </row>
    <row r="2732" spans="1:17" s="4" customFormat="1" ht="12" x14ac:dyDescent="0.3">
      <c r="A2732" s="4">
        <v>2731</v>
      </c>
      <c r="B2732" s="4" t="s">
        <v>8200</v>
      </c>
      <c r="C2732" s="5">
        <v>45463</v>
      </c>
      <c r="D2732" s="5">
        <v>45469</v>
      </c>
      <c r="E2732" s="9">
        <f t="shared" si="42"/>
        <v>2024</v>
      </c>
      <c r="F2732" s="4" t="s">
        <v>25</v>
      </c>
      <c r="G2732" s="4" t="s">
        <v>8201</v>
      </c>
      <c r="H2732" s="4" t="s">
        <v>8202</v>
      </c>
      <c r="I2732" s="4" t="s">
        <v>28</v>
      </c>
      <c r="J2732" s="4" t="s">
        <v>79</v>
      </c>
      <c r="K2732" s="4" t="s">
        <v>80</v>
      </c>
      <c r="L2732" s="4" t="s">
        <v>29</v>
      </c>
      <c r="M2732" s="4" t="s">
        <v>107</v>
      </c>
      <c r="N2732" s="4">
        <v>749.81</v>
      </c>
      <c r="O2732" s="4">
        <v>4</v>
      </c>
      <c r="P2732" s="4">
        <v>0.1</v>
      </c>
      <c r="Q2732" s="4">
        <v>190.42</v>
      </c>
    </row>
    <row r="2733" spans="1:17" s="4" customFormat="1" ht="12" x14ac:dyDescent="0.3">
      <c r="A2733" s="4">
        <v>2732</v>
      </c>
      <c r="B2733" s="4" t="s">
        <v>8203</v>
      </c>
      <c r="C2733" s="5">
        <v>45359</v>
      </c>
      <c r="D2733" s="5">
        <v>45365</v>
      </c>
      <c r="E2733" s="9">
        <f t="shared" si="42"/>
        <v>2024</v>
      </c>
      <c r="F2733" s="4" t="s">
        <v>59</v>
      </c>
      <c r="G2733" s="4" t="s">
        <v>8204</v>
      </c>
      <c r="H2733" s="4" t="s">
        <v>8205</v>
      </c>
      <c r="I2733" s="4" t="s">
        <v>28</v>
      </c>
      <c r="J2733" s="4" t="s">
        <v>106</v>
      </c>
      <c r="K2733" s="4" t="s">
        <v>106</v>
      </c>
      <c r="L2733" s="4" t="s">
        <v>22</v>
      </c>
      <c r="M2733" s="4" t="s">
        <v>134</v>
      </c>
      <c r="N2733" s="4">
        <v>1037.27</v>
      </c>
      <c r="O2733" s="4">
        <v>5</v>
      </c>
      <c r="P2733" s="4">
        <v>0</v>
      </c>
      <c r="Q2733" s="4">
        <v>175.55</v>
      </c>
    </row>
    <row r="2734" spans="1:17" s="4" customFormat="1" ht="12" x14ac:dyDescent="0.3">
      <c r="A2734" s="4">
        <v>2733</v>
      </c>
      <c r="B2734" s="4" t="s">
        <v>8206</v>
      </c>
      <c r="C2734" s="5">
        <v>45309</v>
      </c>
      <c r="D2734" s="5">
        <v>45311</v>
      </c>
      <c r="E2734" s="9">
        <f t="shared" si="42"/>
        <v>2024</v>
      </c>
      <c r="F2734" s="4" t="s">
        <v>25</v>
      </c>
      <c r="G2734" s="4" t="s">
        <v>8207</v>
      </c>
      <c r="H2734" s="4" t="s">
        <v>8208</v>
      </c>
      <c r="I2734" s="4" t="s">
        <v>20</v>
      </c>
      <c r="J2734" s="4" t="s">
        <v>52</v>
      </c>
      <c r="K2734" s="4" t="s">
        <v>53</v>
      </c>
      <c r="L2734" s="4" t="s">
        <v>29</v>
      </c>
      <c r="M2734" s="4" t="s">
        <v>90</v>
      </c>
      <c r="N2734" s="4">
        <v>156.79</v>
      </c>
      <c r="O2734" s="4">
        <v>3</v>
      </c>
      <c r="P2734" s="4">
        <v>0.15</v>
      </c>
      <c r="Q2734" s="4">
        <v>9.2899999999999991</v>
      </c>
    </row>
    <row r="2735" spans="1:17" s="4" customFormat="1" ht="12" x14ac:dyDescent="0.3">
      <c r="A2735" s="4">
        <v>2734</v>
      </c>
      <c r="B2735" s="4" t="s">
        <v>8209</v>
      </c>
      <c r="C2735" s="5">
        <v>45398</v>
      </c>
      <c r="D2735" s="5">
        <v>45402</v>
      </c>
      <c r="E2735" s="9">
        <f t="shared" si="42"/>
        <v>2024</v>
      </c>
      <c r="F2735" s="4" t="s">
        <v>39</v>
      </c>
      <c r="G2735" s="4" t="s">
        <v>8210</v>
      </c>
      <c r="H2735" s="4" t="s">
        <v>8211</v>
      </c>
      <c r="I2735" s="4" t="s">
        <v>28</v>
      </c>
      <c r="J2735" s="4" t="s">
        <v>79</v>
      </c>
      <c r="K2735" s="4" t="s">
        <v>80</v>
      </c>
      <c r="L2735" s="4" t="s">
        <v>22</v>
      </c>
      <c r="M2735" s="4" t="s">
        <v>75</v>
      </c>
      <c r="N2735" s="4">
        <v>1211.92</v>
      </c>
      <c r="O2735" s="4">
        <v>10</v>
      </c>
      <c r="P2735" s="4">
        <v>0</v>
      </c>
      <c r="Q2735" s="4">
        <v>98.39</v>
      </c>
    </row>
    <row r="2736" spans="1:17" s="4" customFormat="1" ht="12" x14ac:dyDescent="0.3">
      <c r="A2736" s="4">
        <v>2735</v>
      </c>
      <c r="B2736" s="4" t="s">
        <v>8212</v>
      </c>
      <c r="C2736" s="5">
        <v>45504</v>
      </c>
      <c r="D2736" s="5">
        <v>45510</v>
      </c>
      <c r="E2736" s="9">
        <f t="shared" si="42"/>
        <v>2024</v>
      </c>
      <c r="F2736" s="4" t="s">
        <v>25</v>
      </c>
      <c r="G2736" s="4" t="s">
        <v>8213</v>
      </c>
      <c r="H2736" s="4" t="s">
        <v>8214</v>
      </c>
      <c r="I2736" s="4" t="s">
        <v>20</v>
      </c>
      <c r="J2736" s="4" t="s">
        <v>145</v>
      </c>
      <c r="K2736" s="4" t="s">
        <v>80</v>
      </c>
      <c r="L2736" s="4" t="s">
        <v>29</v>
      </c>
      <c r="M2736" s="4" t="s">
        <v>90</v>
      </c>
      <c r="N2736" s="4">
        <v>797.93</v>
      </c>
      <c r="O2736" s="4">
        <v>3</v>
      </c>
      <c r="P2736" s="4">
        <v>0.15</v>
      </c>
      <c r="Q2736" s="4">
        <v>107.04</v>
      </c>
    </row>
    <row r="2737" spans="1:17" s="4" customFormat="1" ht="12" x14ac:dyDescent="0.3">
      <c r="A2737" s="4">
        <v>2736</v>
      </c>
      <c r="B2737" s="4" t="s">
        <v>8215</v>
      </c>
      <c r="C2737" s="5">
        <v>45257</v>
      </c>
      <c r="D2737" s="5">
        <v>45263</v>
      </c>
      <c r="E2737" s="9">
        <f t="shared" si="42"/>
        <v>2023</v>
      </c>
      <c r="F2737" s="4" t="s">
        <v>59</v>
      </c>
      <c r="G2737" s="4" t="s">
        <v>8216</v>
      </c>
      <c r="H2737" s="4" t="s">
        <v>8217</v>
      </c>
      <c r="I2737" s="4" t="s">
        <v>67</v>
      </c>
      <c r="J2737" s="4" t="s">
        <v>62</v>
      </c>
      <c r="K2737" s="4" t="s">
        <v>63</v>
      </c>
      <c r="L2737" s="4" t="s">
        <v>29</v>
      </c>
      <c r="M2737" s="4" t="s">
        <v>90</v>
      </c>
      <c r="N2737" s="4">
        <v>30.6</v>
      </c>
      <c r="O2737" s="4">
        <v>9</v>
      </c>
      <c r="P2737" s="4">
        <v>0</v>
      </c>
      <c r="Q2737" s="4">
        <v>4.09</v>
      </c>
    </row>
    <row r="2738" spans="1:17" s="4" customFormat="1" ht="12" x14ac:dyDescent="0.3">
      <c r="A2738" s="4">
        <v>2737</v>
      </c>
      <c r="B2738" s="4" t="s">
        <v>8218</v>
      </c>
      <c r="C2738" s="5">
        <v>45223</v>
      </c>
      <c r="D2738" s="5">
        <v>45229</v>
      </c>
      <c r="E2738" s="9">
        <f t="shared" si="42"/>
        <v>2023</v>
      </c>
      <c r="F2738" s="4" t="s">
        <v>59</v>
      </c>
      <c r="G2738" s="4" t="s">
        <v>8219</v>
      </c>
      <c r="H2738" s="4" t="s">
        <v>8220</v>
      </c>
      <c r="I2738" s="4" t="s">
        <v>67</v>
      </c>
      <c r="J2738" s="4" t="s">
        <v>79</v>
      </c>
      <c r="K2738" s="4" t="s">
        <v>80</v>
      </c>
      <c r="L2738" s="4" t="s">
        <v>36</v>
      </c>
      <c r="M2738" s="4" t="s">
        <v>71</v>
      </c>
      <c r="N2738" s="4">
        <v>88.61</v>
      </c>
      <c r="O2738" s="4">
        <v>6</v>
      </c>
      <c r="P2738" s="4">
        <v>0.15</v>
      </c>
      <c r="Q2738" s="4">
        <v>0.28000000000000003</v>
      </c>
    </row>
    <row r="2739" spans="1:17" s="4" customFormat="1" ht="12" x14ac:dyDescent="0.3">
      <c r="A2739" s="4">
        <v>2738</v>
      </c>
      <c r="B2739" s="4" t="s">
        <v>8221</v>
      </c>
      <c r="C2739" s="5">
        <v>44695</v>
      </c>
      <c r="D2739" s="5">
        <v>44700</v>
      </c>
      <c r="E2739" s="9">
        <f t="shared" si="42"/>
        <v>2022</v>
      </c>
      <c r="F2739" s="4" t="s">
        <v>25</v>
      </c>
      <c r="G2739" s="4" t="s">
        <v>8222</v>
      </c>
      <c r="H2739" s="4" t="s">
        <v>8223</v>
      </c>
      <c r="I2739" s="4" t="s">
        <v>28</v>
      </c>
      <c r="J2739" s="4" t="s">
        <v>145</v>
      </c>
      <c r="K2739" s="4" t="s">
        <v>80</v>
      </c>
      <c r="L2739" s="4" t="s">
        <v>22</v>
      </c>
      <c r="M2739" s="4" t="s">
        <v>75</v>
      </c>
      <c r="N2739" s="4">
        <v>330.38</v>
      </c>
      <c r="O2739" s="4">
        <v>6</v>
      </c>
      <c r="P2739" s="4">
        <v>0.15</v>
      </c>
      <c r="Q2739" s="4">
        <v>-3.49</v>
      </c>
    </row>
    <row r="2740" spans="1:17" s="4" customFormat="1" ht="12" x14ac:dyDescent="0.3">
      <c r="A2740" s="4">
        <v>2739</v>
      </c>
      <c r="B2740" s="4" t="s">
        <v>8224</v>
      </c>
      <c r="C2740" s="5">
        <v>44841</v>
      </c>
      <c r="D2740" s="5">
        <v>44847</v>
      </c>
      <c r="E2740" s="9">
        <f t="shared" si="42"/>
        <v>2022</v>
      </c>
      <c r="F2740" s="4" t="s">
        <v>17</v>
      </c>
      <c r="G2740" s="4" t="s">
        <v>8225</v>
      </c>
      <c r="H2740" s="4" t="s">
        <v>8226</v>
      </c>
      <c r="I2740" s="4" t="s">
        <v>28</v>
      </c>
      <c r="J2740" s="4" t="s">
        <v>42</v>
      </c>
      <c r="K2740" s="4" t="s">
        <v>43</v>
      </c>
      <c r="L2740" s="4" t="s">
        <v>29</v>
      </c>
      <c r="M2740" s="4" t="s">
        <v>107</v>
      </c>
      <c r="N2740" s="4">
        <v>148.44999999999999</v>
      </c>
      <c r="O2740" s="4">
        <v>1</v>
      </c>
      <c r="P2740" s="4">
        <v>0.1</v>
      </c>
      <c r="Q2740" s="4">
        <v>5.16</v>
      </c>
    </row>
    <row r="2741" spans="1:17" s="4" customFormat="1" ht="12" x14ac:dyDescent="0.3">
      <c r="A2741" s="4">
        <v>2740</v>
      </c>
      <c r="B2741" s="4" t="s">
        <v>8227</v>
      </c>
      <c r="C2741" s="5">
        <v>45060</v>
      </c>
      <c r="D2741" s="5">
        <v>45066</v>
      </c>
      <c r="E2741" s="9">
        <f t="shared" si="42"/>
        <v>2023</v>
      </c>
      <c r="F2741" s="4" t="s">
        <v>17</v>
      </c>
      <c r="G2741" s="4" t="s">
        <v>8228</v>
      </c>
      <c r="H2741" s="4" t="s">
        <v>8229</v>
      </c>
      <c r="I2741" s="4" t="s">
        <v>67</v>
      </c>
      <c r="J2741" s="4" t="s">
        <v>62</v>
      </c>
      <c r="K2741" s="4" t="s">
        <v>63</v>
      </c>
      <c r="L2741" s="4" t="s">
        <v>29</v>
      </c>
      <c r="M2741" s="4" t="s">
        <v>90</v>
      </c>
      <c r="N2741" s="4">
        <v>1241.5899999999999</v>
      </c>
      <c r="O2741" s="4">
        <v>5</v>
      </c>
      <c r="P2741" s="4">
        <v>0.1</v>
      </c>
      <c r="Q2741" s="4">
        <v>233.09</v>
      </c>
    </row>
    <row r="2742" spans="1:17" s="4" customFormat="1" ht="12" x14ac:dyDescent="0.3">
      <c r="A2742" s="4">
        <v>2741</v>
      </c>
      <c r="B2742" s="4" t="s">
        <v>8230</v>
      </c>
      <c r="C2742" s="5">
        <v>45364</v>
      </c>
      <c r="D2742" s="5">
        <v>45371</v>
      </c>
      <c r="E2742" s="9">
        <f t="shared" si="42"/>
        <v>2024</v>
      </c>
      <c r="F2742" s="4" t="s">
        <v>59</v>
      </c>
      <c r="G2742" s="4" t="s">
        <v>8231</v>
      </c>
      <c r="H2742" s="4" t="s">
        <v>8232</v>
      </c>
      <c r="I2742" s="4" t="s">
        <v>20</v>
      </c>
      <c r="J2742" s="4" t="s">
        <v>62</v>
      </c>
      <c r="K2742" s="4" t="s">
        <v>63</v>
      </c>
      <c r="L2742" s="4" t="s">
        <v>22</v>
      </c>
      <c r="M2742" s="4" t="s">
        <v>54</v>
      </c>
      <c r="N2742" s="4">
        <v>469.64</v>
      </c>
      <c r="O2742" s="4">
        <v>10</v>
      </c>
      <c r="P2742" s="4">
        <v>0</v>
      </c>
      <c r="Q2742" s="4">
        <v>119.22</v>
      </c>
    </row>
    <row r="2743" spans="1:17" s="4" customFormat="1" ht="12" x14ac:dyDescent="0.3">
      <c r="A2743" s="4">
        <v>2742</v>
      </c>
      <c r="B2743" s="4" t="s">
        <v>8233</v>
      </c>
      <c r="C2743" s="5">
        <v>44973</v>
      </c>
      <c r="D2743" s="5">
        <v>44978</v>
      </c>
      <c r="E2743" s="9">
        <f t="shared" si="42"/>
        <v>2023</v>
      </c>
      <c r="F2743" s="4" t="s">
        <v>39</v>
      </c>
      <c r="G2743" s="4" t="s">
        <v>8234</v>
      </c>
      <c r="H2743" s="4" t="s">
        <v>8235</v>
      </c>
      <c r="I2743" s="4" t="s">
        <v>67</v>
      </c>
      <c r="J2743" s="4" t="s">
        <v>52</v>
      </c>
      <c r="K2743" s="4" t="s">
        <v>53</v>
      </c>
      <c r="L2743" s="4" t="s">
        <v>36</v>
      </c>
      <c r="M2743" s="4" t="s">
        <v>71</v>
      </c>
      <c r="N2743" s="4">
        <v>1153.32</v>
      </c>
      <c r="O2743" s="4">
        <v>10</v>
      </c>
      <c r="P2743" s="4">
        <v>0</v>
      </c>
      <c r="Q2743" s="4">
        <v>63.27</v>
      </c>
    </row>
    <row r="2744" spans="1:17" s="4" customFormat="1" ht="12" x14ac:dyDescent="0.3">
      <c r="A2744" s="4">
        <v>2743</v>
      </c>
      <c r="B2744" s="4" t="s">
        <v>8236</v>
      </c>
      <c r="C2744" s="5">
        <v>44737</v>
      </c>
      <c r="D2744" s="5">
        <v>44743</v>
      </c>
      <c r="E2744" s="9">
        <f t="shared" si="42"/>
        <v>2022</v>
      </c>
      <c r="F2744" s="4" t="s">
        <v>17</v>
      </c>
      <c r="G2744" s="4" t="s">
        <v>8237</v>
      </c>
      <c r="H2744" s="4" t="s">
        <v>8238</v>
      </c>
      <c r="I2744" s="4" t="s">
        <v>67</v>
      </c>
      <c r="J2744" s="4" t="s">
        <v>79</v>
      </c>
      <c r="K2744" s="4" t="s">
        <v>80</v>
      </c>
      <c r="L2744" s="4" t="s">
        <v>36</v>
      </c>
      <c r="M2744" s="4" t="s">
        <v>118</v>
      </c>
      <c r="N2744" s="4">
        <v>985.71</v>
      </c>
      <c r="O2744" s="4">
        <v>3</v>
      </c>
      <c r="P2744" s="4">
        <v>0.1</v>
      </c>
      <c r="Q2744" s="4">
        <v>-0.43</v>
      </c>
    </row>
    <row r="2745" spans="1:17" s="4" customFormat="1" ht="12" x14ac:dyDescent="0.3">
      <c r="A2745" s="4">
        <v>2744</v>
      </c>
      <c r="B2745" s="4" t="s">
        <v>8239</v>
      </c>
      <c r="C2745" s="5">
        <v>45533</v>
      </c>
      <c r="D2745" s="5">
        <v>45538</v>
      </c>
      <c r="E2745" s="9">
        <f t="shared" si="42"/>
        <v>2024</v>
      </c>
      <c r="F2745" s="4" t="s">
        <v>25</v>
      </c>
      <c r="G2745" s="4" t="s">
        <v>8240</v>
      </c>
      <c r="H2745" s="4" t="s">
        <v>8241</v>
      </c>
      <c r="I2745" s="4" t="s">
        <v>20</v>
      </c>
      <c r="J2745" s="4" t="s">
        <v>62</v>
      </c>
      <c r="K2745" s="4" t="s">
        <v>63</v>
      </c>
      <c r="L2745" s="4" t="s">
        <v>36</v>
      </c>
      <c r="M2745" s="4" t="s">
        <v>118</v>
      </c>
      <c r="N2745" s="4">
        <v>794.19</v>
      </c>
      <c r="O2745" s="4">
        <v>3</v>
      </c>
      <c r="P2745" s="4">
        <v>0.2</v>
      </c>
      <c r="Q2745" s="4">
        <v>89.45</v>
      </c>
    </row>
    <row r="2746" spans="1:17" s="4" customFormat="1" ht="12" x14ac:dyDescent="0.3">
      <c r="A2746" s="4">
        <v>2745</v>
      </c>
      <c r="B2746" s="4" t="s">
        <v>8242</v>
      </c>
      <c r="C2746" s="5">
        <v>45065</v>
      </c>
      <c r="D2746" s="5">
        <v>45071</v>
      </c>
      <c r="E2746" s="9">
        <f t="shared" si="42"/>
        <v>2023</v>
      </c>
      <c r="F2746" s="4" t="s">
        <v>25</v>
      </c>
      <c r="G2746" s="4" t="s">
        <v>8243</v>
      </c>
      <c r="H2746" s="4" t="s">
        <v>8244</v>
      </c>
      <c r="I2746" s="4" t="s">
        <v>28</v>
      </c>
      <c r="J2746" s="4" t="s">
        <v>52</v>
      </c>
      <c r="K2746" s="4" t="s">
        <v>53</v>
      </c>
      <c r="L2746" s="4" t="s">
        <v>36</v>
      </c>
      <c r="M2746" s="4" t="s">
        <v>37</v>
      </c>
      <c r="N2746" s="4">
        <v>645.94000000000005</v>
      </c>
      <c r="O2746" s="4">
        <v>3</v>
      </c>
      <c r="P2746" s="4">
        <v>0</v>
      </c>
      <c r="Q2746" s="4">
        <v>163</v>
      </c>
    </row>
    <row r="2747" spans="1:17" s="4" customFormat="1" ht="12" x14ac:dyDescent="0.3">
      <c r="A2747" s="4">
        <v>2746</v>
      </c>
      <c r="B2747" s="4" t="s">
        <v>8245</v>
      </c>
      <c r="C2747" s="5">
        <v>45631</v>
      </c>
      <c r="D2747" s="5">
        <v>45638</v>
      </c>
      <c r="E2747" s="9">
        <f t="shared" si="42"/>
        <v>2024</v>
      </c>
      <c r="F2747" s="4" t="s">
        <v>39</v>
      </c>
      <c r="G2747" s="4" t="s">
        <v>8246</v>
      </c>
      <c r="H2747" s="4" t="s">
        <v>8247</v>
      </c>
      <c r="I2747" s="4" t="s">
        <v>67</v>
      </c>
      <c r="J2747" s="4" t="s">
        <v>145</v>
      </c>
      <c r="K2747" s="4" t="s">
        <v>80</v>
      </c>
      <c r="L2747" s="4" t="s">
        <v>22</v>
      </c>
      <c r="M2747" s="4" t="s">
        <v>75</v>
      </c>
      <c r="N2747" s="4">
        <v>220.85</v>
      </c>
      <c r="O2747" s="4">
        <v>6</v>
      </c>
      <c r="P2747" s="4">
        <v>0.15</v>
      </c>
      <c r="Q2747" s="4">
        <v>18.239999999999998</v>
      </c>
    </row>
    <row r="2748" spans="1:17" s="4" customFormat="1" ht="12" x14ac:dyDescent="0.3">
      <c r="A2748" s="4">
        <v>2747</v>
      </c>
      <c r="B2748" s="4" t="s">
        <v>8248</v>
      </c>
      <c r="C2748" s="5">
        <v>44940</v>
      </c>
      <c r="D2748" s="5">
        <v>44942</v>
      </c>
      <c r="E2748" s="9">
        <f t="shared" si="42"/>
        <v>2023</v>
      </c>
      <c r="F2748" s="4" t="s">
        <v>25</v>
      </c>
      <c r="G2748" s="4" t="s">
        <v>8249</v>
      </c>
      <c r="H2748" s="4" t="s">
        <v>8250</v>
      </c>
      <c r="I2748" s="4" t="s">
        <v>67</v>
      </c>
      <c r="J2748" s="4" t="s">
        <v>34</v>
      </c>
      <c r="K2748" s="4" t="s">
        <v>35</v>
      </c>
      <c r="L2748" s="4" t="s">
        <v>22</v>
      </c>
      <c r="M2748" s="4" t="s">
        <v>75</v>
      </c>
      <c r="N2748" s="4">
        <v>673.27</v>
      </c>
      <c r="O2748" s="4">
        <v>8</v>
      </c>
      <c r="P2748" s="4">
        <v>0.15</v>
      </c>
      <c r="Q2748" s="4">
        <v>28.64</v>
      </c>
    </row>
    <row r="2749" spans="1:17" s="4" customFormat="1" ht="12" x14ac:dyDescent="0.3">
      <c r="A2749" s="4">
        <v>2748</v>
      </c>
      <c r="B2749" s="4" t="s">
        <v>8251</v>
      </c>
      <c r="C2749" s="5">
        <v>45820</v>
      </c>
      <c r="D2749" s="5">
        <v>45821</v>
      </c>
      <c r="E2749" s="9">
        <f t="shared" si="42"/>
        <v>2025</v>
      </c>
      <c r="F2749" s="4" t="s">
        <v>17</v>
      </c>
      <c r="G2749" s="4" t="s">
        <v>8252</v>
      </c>
      <c r="H2749" s="4" t="s">
        <v>8253</v>
      </c>
      <c r="I2749" s="4" t="s">
        <v>67</v>
      </c>
      <c r="J2749" s="4" t="s">
        <v>79</v>
      </c>
      <c r="K2749" s="4" t="s">
        <v>80</v>
      </c>
      <c r="L2749" s="4" t="s">
        <v>36</v>
      </c>
      <c r="M2749" s="4" t="s">
        <v>37</v>
      </c>
      <c r="N2749" s="4">
        <v>591.74</v>
      </c>
      <c r="O2749" s="4">
        <v>10</v>
      </c>
      <c r="P2749" s="4">
        <v>0</v>
      </c>
      <c r="Q2749" s="4">
        <v>52.39</v>
      </c>
    </row>
    <row r="2750" spans="1:17" s="4" customFormat="1" ht="12" x14ac:dyDescent="0.3">
      <c r="A2750" s="4">
        <v>2749</v>
      </c>
      <c r="B2750" s="4" t="s">
        <v>8254</v>
      </c>
      <c r="C2750" s="5">
        <v>45022</v>
      </c>
      <c r="D2750" s="5">
        <v>45028</v>
      </c>
      <c r="E2750" s="9">
        <f t="shared" si="42"/>
        <v>2023</v>
      </c>
      <c r="F2750" s="4" t="s">
        <v>25</v>
      </c>
      <c r="G2750" s="4" t="s">
        <v>8255</v>
      </c>
      <c r="H2750" s="4" t="s">
        <v>8256</v>
      </c>
      <c r="I2750" s="4" t="s">
        <v>20</v>
      </c>
      <c r="J2750" s="4" t="s">
        <v>52</v>
      </c>
      <c r="K2750" s="4" t="s">
        <v>53</v>
      </c>
      <c r="L2750" s="4" t="s">
        <v>22</v>
      </c>
      <c r="M2750" s="4" t="s">
        <v>54</v>
      </c>
      <c r="N2750" s="4">
        <v>1154.74</v>
      </c>
      <c r="O2750" s="4">
        <v>10</v>
      </c>
      <c r="P2750" s="4">
        <v>0.2</v>
      </c>
      <c r="Q2750" s="4">
        <v>-22.93</v>
      </c>
    </row>
    <row r="2751" spans="1:17" s="4" customFormat="1" ht="12" x14ac:dyDescent="0.3">
      <c r="A2751" s="4">
        <v>2750</v>
      </c>
      <c r="B2751" s="4" t="s">
        <v>8257</v>
      </c>
      <c r="C2751" s="5">
        <v>44427</v>
      </c>
      <c r="D2751" s="5">
        <v>44434</v>
      </c>
      <c r="E2751" s="9">
        <f t="shared" si="42"/>
        <v>2021</v>
      </c>
      <c r="F2751" s="4" t="s">
        <v>17</v>
      </c>
      <c r="G2751" s="4" t="s">
        <v>8258</v>
      </c>
      <c r="H2751" s="4" t="s">
        <v>8259</v>
      </c>
      <c r="I2751" s="4" t="s">
        <v>67</v>
      </c>
      <c r="J2751" s="4" t="s">
        <v>42</v>
      </c>
      <c r="K2751" s="4" t="s">
        <v>43</v>
      </c>
      <c r="L2751" s="4" t="s">
        <v>22</v>
      </c>
      <c r="M2751" s="4" t="s">
        <v>54</v>
      </c>
      <c r="N2751" s="4">
        <v>800.31</v>
      </c>
      <c r="O2751" s="4">
        <v>10</v>
      </c>
      <c r="P2751" s="4">
        <v>0.15</v>
      </c>
      <c r="Q2751" s="4">
        <v>114.25</v>
      </c>
    </row>
    <row r="2752" spans="1:17" s="4" customFormat="1" ht="12" x14ac:dyDescent="0.3">
      <c r="A2752" s="4">
        <v>2751</v>
      </c>
      <c r="B2752" s="4" t="s">
        <v>8260</v>
      </c>
      <c r="C2752" s="5">
        <v>45757</v>
      </c>
      <c r="D2752" s="5">
        <v>45764</v>
      </c>
      <c r="E2752" s="9">
        <f t="shared" si="42"/>
        <v>2025</v>
      </c>
      <c r="F2752" s="4" t="s">
        <v>59</v>
      </c>
      <c r="G2752" s="4" t="s">
        <v>8261</v>
      </c>
      <c r="H2752" s="4" t="s">
        <v>8262</v>
      </c>
      <c r="I2752" s="4" t="s">
        <v>20</v>
      </c>
      <c r="J2752" s="4" t="s">
        <v>145</v>
      </c>
      <c r="K2752" s="4" t="s">
        <v>80</v>
      </c>
      <c r="L2752" s="4" t="s">
        <v>36</v>
      </c>
      <c r="M2752" s="4" t="s">
        <v>138</v>
      </c>
      <c r="N2752" s="4">
        <v>717.08</v>
      </c>
      <c r="O2752" s="4">
        <v>6</v>
      </c>
      <c r="P2752" s="4">
        <v>0</v>
      </c>
      <c r="Q2752" s="4">
        <v>152.55000000000001</v>
      </c>
    </row>
    <row r="2753" spans="1:17" s="4" customFormat="1" ht="12" x14ac:dyDescent="0.3">
      <c r="A2753" s="4">
        <v>2752</v>
      </c>
      <c r="B2753" s="4" t="s">
        <v>8263</v>
      </c>
      <c r="C2753" s="5">
        <v>44744</v>
      </c>
      <c r="D2753" s="5">
        <v>44747</v>
      </c>
      <c r="E2753" s="9">
        <f t="shared" si="42"/>
        <v>2022</v>
      </c>
      <c r="F2753" s="4" t="s">
        <v>39</v>
      </c>
      <c r="G2753" s="4" t="s">
        <v>8264</v>
      </c>
      <c r="H2753" s="4" t="s">
        <v>8265</v>
      </c>
      <c r="I2753" s="4" t="s">
        <v>20</v>
      </c>
      <c r="J2753" s="4" t="s">
        <v>106</v>
      </c>
      <c r="K2753" s="4" t="s">
        <v>106</v>
      </c>
      <c r="L2753" s="4" t="s">
        <v>29</v>
      </c>
      <c r="M2753" s="4" t="s">
        <v>90</v>
      </c>
      <c r="N2753" s="4">
        <v>465.86</v>
      </c>
      <c r="O2753" s="4">
        <v>1</v>
      </c>
      <c r="P2753" s="4">
        <v>0.1</v>
      </c>
      <c r="Q2753" s="4">
        <v>112.87</v>
      </c>
    </row>
    <row r="2754" spans="1:17" s="4" customFormat="1" ht="12" x14ac:dyDescent="0.3">
      <c r="A2754" s="4">
        <v>2753</v>
      </c>
      <c r="B2754" s="4" t="s">
        <v>8266</v>
      </c>
      <c r="C2754" s="5">
        <v>45058</v>
      </c>
      <c r="D2754" s="5">
        <v>45062</v>
      </c>
      <c r="E2754" s="9">
        <f t="shared" ref="E2754:E2817" si="43">YEAR(D2754)</f>
        <v>2023</v>
      </c>
      <c r="F2754" s="4" t="s">
        <v>59</v>
      </c>
      <c r="G2754" s="4" t="s">
        <v>8267</v>
      </c>
      <c r="H2754" s="4" t="s">
        <v>8268</v>
      </c>
      <c r="I2754" s="4" t="s">
        <v>28</v>
      </c>
      <c r="J2754" s="4" t="s">
        <v>62</v>
      </c>
      <c r="K2754" s="4" t="s">
        <v>63</v>
      </c>
      <c r="L2754" s="4" t="s">
        <v>22</v>
      </c>
      <c r="M2754" s="4" t="s">
        <v>54</v>
      </c>
      <c r="N2754" s="4">
        <v>974.1</v>
      </c>
      <c r="O2754" s="4">
        <v>5</v>
      </c>
      <c r="P2754" s="4">
        <v>0.2</v>
      </c>
      <c r="Q2754" s="4">
        <v>43.13</v>
      </c>
    </row>
    <row r="2755" spans="1:17" s="4" customFormat="1" ht="12" x14ac:dyDescent="0.3">
      <c r="A2755" s="4">
        <v>2754</v>
      </c>
      <c r="B2755" s="4" t="s">
        <v>8269</v>
      </c>
      <c r="C2755" s="5">
        <v>44539</v>
      </c>
      <c r="D2755" s="5">
        <v>44543</v>
      </c>
      <c r="E2755" s="9">
        <f t="shared" si="43"/>
        <v>2021</v>
      </c>
      <c r="F2755" s="4" t="s">
        <v>59</v>
      </c>
      <c r="G2755" s="4" t="s">
        <v>8270</v>
      </c>
      <c r="H2755" s="4" t="s">
        <v>8271</v>
      </c>
      <c r="I2755" s="4" t="s">
        <v>28</v>
      </c>
      <c r="J2755" s="4" t="s">
        <v>47</v>
      </c>
      <c r="K2755" s="4" t="s">
        <v>47</v>
      </c>
      <c r="L2755" s="4" t="s">
        <v>22</v>
      </c>
      <c r="M2755" s="4" t="s">
        <v>23</v>
      </c>
      <c r="N2755" s="4">
        <v>316.55</v>
      </c>
      <c r="O2755" s="4">
        <v>9</v>
      </c>
      <c r="P2755" s="4">
        <v>0.15</v>
      </c>
      <c r="Q2755" s="4">
        <v>3.58</v>
      </c>
    </row>
    <row r="2756" spans="1:17" s="4" customFormat="1" ht="12" x14ac:dyDescent="0.3">
      <c r="A2756" s="4">
        <v>2755</v>
      </c>
      <c r="B2756" s="4" t="s">
        <v>8272</v>
      </c>
      <c r="C2756" s="5">
        <v>45002</v>
      </c>
      <c r="D2756" s="5">
        <v>45004</v>
      </c>
      <c r="E2756" s="9">
        <f t="shared" si="43"/>
        <v>2023</v>
      </c>
      <c r="F2756" s="4" t="s">
        <v>39</v>
      </c>
      <c r="G2756" s="4" t="s">
        <v>8273</v>
      </c>
      <c r="H2756" s="4" t="s">
        <v>8274</v>
      </c>
      <c r="I2756" s="4" t="s">
        <v>20</v>
      </c>
      <c r="J2756" s="4" t="s">
        <v>42</v>
      </c>
      <c r="K2756" s="4" t="s">
        <v>43</v>
      </c>
      <c r="L2756" s="4" t="s">
        <v>36</v>
      </c>
      <c r="M2756" s="4" t="s">
        <v>71</v>
      </c>
      <c r="N2756" s="4">
        <v>1219.78</v>
      </c>
      <c r="O2756" s="4">
        <v>5</v>
      </c>
      <c r="P2756" s="4">
        <v>0</v>
      </c>
      <c r="Q2756" s="4">
        <v>338.91</v>
      </c>
    </row>
    <row r="2757" spans="1:17" s="4" customFormat="1" ht="12" x14ac:dyDescent="0.3">
      <c r="A2757" s="4">
        <v>2756</v>
      </c>
      <c r="B2757" s="4" t="s">
        <v>8275</v>
      </c>
      <c r="C2757" s="5">
        <v>45643</v>
      </c>
      <c r="D2757" s="5">
        <v>45650</v>
      </c>
      <c r="E2757" s="9">
        <f t="shared" si="43"/>
        <v>2024</v>
      </c>
      <c r="F2757" s="4" t="s">
        <v>59</v>
      </c>
      <c r="G2757" s="4" t="s">
        <v>8276</v>
      </c>
      <c r="H2757" s="4" t="s">
        <v>8277</v>
      </c>
      <c r="I2757" s="4" t="s">
        <v>67</v>
      </c>
      <c r="J2757" s="4" t="s">
        <v>111</v>
      </c>
      <c r="K2757" s="4" t="s">
        <v>111</v>
      </c>
      <c r="L2757" s="4" t="s">
        <v>29</v>
      </c>
      <c r="M2757" s="4" t="s">
        <v>90</v>
      </c>
      <c r="N2757" s="4">
        <v>406.06</v>
      </c>
      <c r="O2757" s="4">
        <v>2</v>
      </c>
      <c r="P2757" s="4">
        <v>0</v>
      </c>
      <c r="Q2757" s="4">
        <v>79.42</v>
      </c>
    </row>
    <row r="2758" spans="1:17" s="4" customFormat="1" ht="12" x14ac:dyDescent="0.3">
      <c r="A2758" s="4">
        <v>2757</v>
      </c>
      <c r="B2758" s="4" t="s">
        <v>8278</v>
      </c>
      <c r="C2758" s="5">
        <v>45806</v>
      </c>
      <c r="D2758" s="5">
        <v>45813</v>
      </c>
      <c r="E2758" s="9">
        <f t="shared" si="43"/>
        <v>2025</v>
      </c>
      <c r="F2758" s="4" t="s">
        <v>25</v>
      </c>
      <c r="G2758" s="4" t="s">
        <v>8279</v>
      </c>
      <c r="H2758" s="4" t="s">
        <v>8280</v>
      </c>
      <c r="I2758" s="4" t="s">
        <v>28</v>
      </c>
      <c r="J2758" s="4" t="s">
        <v>62</v>
      </c>
      <c r="K2758" s="4" t="s">
        <v>63</v>
      </c>
      <c r="L2758" s="4" t="s">
        <v>36</v>
      </c>
      <c r="M2758" s="4" t="s">
        <v>138</v>
      </c>
      <c r="N2758" s="4">
        <v>1463.34</v>
      </c>
      <c r="O2758" s="4">
        <v>6</v>
      </c>
      <c r="P2758" s="4">
        <v>0.15</v>
      </c>
      <c r="Q2758" s="4">
        <v>80.930000000000007</v>
      </c>
    </row>
    <row r="2759" spans="1:17" s="4" customFormat="1" ht="12" x14ac:dyDescent="0.3">
      <c r="A2759" s="4">
        <v>2758</v>
      </c>
      <c r="B2759" s="4" t="s">
        <v>8281</v>
      </c>
      <c r="C2759" s="5">
        <v>45835</v>
      </c>
      <c r="D2759" s="5">
        <v>45839</v>
      </c>
      <c r="E2759" s="9">
        <f t="shared" si="43"/>
        <v>2025</v>
      </c>
      <c r="F2759" s="4" t="s">
        <v>59</v>
      </c>
      <c r="G2759" s="4" t="s">
        <v>8282</v>
      </c>
      <c r="H2759" s="4" t="s">
        <v>8283</v>
      </c>
      <c r="I2759" s="4" t="s">
        <v>67</v>
      </c>
      <c r="J2759" s="4" t="s">
        <v>62</v>
      </c>
      <c r="K2759" s="4" t="s">
        <v>63</v>
      </c>
      <c r="L2759" s="4" t="s">
        <v>22</v>
      </c>
      <c r="M2759" s="4" t="s">
        <v>23</v>
      </c>
      <c r="N2759" s="4">
        <v>855.2</v>
      </c>
      <c r="O2759" s="4">
        <v>1</v>
      </c>
      <c r="P2759" s="4">
        <v>0</v>
      </c>
      <c r="Q2759" s="4">
        <v>255.9</v>
      </c>
    </row>
    <row r="2760" spans="1:17" s="4" customFormat="1" ht="12" x14ac:dyDescent="0.3">
      <c r="A2760" s="4">
        <v>2759</v>
      </c>
      <c r="B2760" s="4" t="s">
        <v>8284</v>
      </c>
      <c r="C2760" s="5">
        <v>45601</v>
      </c>
      <c r="D2760" s="5">
        <v>45606</v>
      </c>
      <c r="E2760" s="9">
        <f t="shared" si="43"/>
        <v>2024</v>
      </c>
      <c r="F2760" s="4" t="s">
        <v>59</v>
      </c>
      <c r="G2760" s="4" t="s">
        <v>8285</v>
      </c>
      <c r="H2760" s="4" t="s">
        <v>8286</v>
      </c>
      <c r="I2760" s="4" t="s">
        <v>20</v>
      </c>
      <c r="J2760" s="4" t="s">
        <v>145</v>
      </c>
      <c r="K2760" s="4" t="s">
        <v>80</v>
      </c>
      <c r="L2760" s="4" t="s">
        <v>29</v>
      </c>
      <c r="M2760" s="4" t="s">
        <v>30</v>
      </c>
      <c r="N2760" s="4">
        <v>1053.0999999999999</v>
      </c>
      <c r="O2760" s="4">
        <v>9</v>
      </c>
      <c r="P2760" s="4">
        <v>0.1</v>
      </c>
      <c r="Q2760" s="4">
        <v>210.04</v>
      </c>
    </row>
    <row r="2761" spans="1:17" s="4" customFormat="1" ht="12" x14ac:dyDescent="0.3">
      <c r="A2761" s="4">
        <v>2760</v>
      </c>
      <c r="B2761" s="4" t="s">
        <v>8287</v>
      </c>
      <c r="C2761" s="5">
        <v>44858</v>
      </c>
      <c r="D2761" s="5">
        <v>44865</v>
      </c>
      <c r="E2761" s="9">
        <f t="shared" si="43"/>
        <v>2022</v>
      </c>
      <c r="F2761" s="4" t="s">
        <v>25</v>
      </c>
      <c r="G2761" s="4" t="s">
        <v>8288</v>
      </c>
      <c r="H2761" s="4" t="s">
        <v>8289</v>
      </c>
      <c r="I2761" s="4" t="s">
        <v>67</v>
      </c>
      <c r="J2761" s="4" t="s">
        <v>62</v>
      </c>
      <c r="K2761" s="4" t="s">
        <v>63</v>
      </c>
      <c r="L2761" s="4" t="s">
        <v>22</v>
      </c>
      <c r="M2761" s="4" t="s">
        <v>75</v>
      </c>
      <c r="N2761" s="4">
        <v>190.76</v>
      </c>
      <c r="O2761" s="4">
        <v>9</v>
      </c>
      <c r="P2761" s="4">
        <v>0.15</v>
      </c>
      <c r="Q2761" s="4">
        <v>4.7</v>
      </c>
    </row>
    <row r="2762" spans="1:17" s="4" customFormat="1" ht="12" x14ac:dyDescent="0.3">
      <c r="A2762" s="4">
        <v>2761</v>
      </c>
      <c r="B2762" s="4" t="s">
        <v>8290</v>
      </c>
      <c r="C2762" s="5">
        <v>45623</v>
      </c>
      <c r="D2762" s="5">
        <v>45630</v>
      </c>
      <c r="E2762" s="9">
        <f t="shared" si="43"/>
        <v>2024</v>
      </c>
      <c r="F2762" s="4" t="s">
        <v>25</v>
      </c>
      <c r="G2762" s="4" t="s">
        <v>8291</v>
      </c>
      <c r="H2762" s="4" t="s">
        <v>8292</v>
      </c>
      <c r="I2762" s="4" t="s">
        <v>28</v>
      </c>
      <c r="J2762" s="4" t="s">
        <v>79</v>
      </c>
      <c r="K2762" s="4" t="s">
        <v>80</v>
      </c>
      <c r="L2762" s="4" t="s">
        <v>36</v>
      </c>
      <c r="M2762" s="4" t="s">
        <v>37</v>
      </c>
      <c r="N2762" s="4">
        <v>834.75</v>
      </c>
      <c r="O2762" s="4">
        <v>4</v>
      </c>
      <c r="P2762" s="4">
        <v>0.1</v>
      </c>
      <c r="Q2762" s="4">
        <v>165.68</v>
      </c>
    </row>
    <row r="2763" spans="1:17" s="4" customFormat="1" ht="12" x14ac:dyDescent="0.3">
      <c r="A2763" s="4">
        <v>2762</v>
      </c>
      <c r="B2763" s="4" t="s">
        <v>8293</v>
      </c>
      <c r="C2763" s="5">
        <v>45059</v>
      </c>
      <c r="D2763" s="5">
        <v>45066</v>
      </c>
      <c r="E2763" s="9">
        <f t="shared" si="43"/>
        <v>2023</v>
      </c>
      <c r="F2763" s="4" t="s">
        <v>39</v>
      </c>
      <c r="G2763" s="4" t="s">
        <v>8294</v>
      </c>
      <c r="H2763" s="4" t="s">
        <v>8295</v>
      </c>
      <c r="I2763" s="4" t="s">
        <v>28</v>
      </c>
      <c r="J2763" s="4" t="s">
        <v>42</v>
      </c>
      <c r="K2763" s="4" t="s">
        <v>43</v>
      </c>
      <c r="L2763" s="4" t="s">
        <v>29</v>
      </c>
      <c r="M2763" s="4" t="s">
        <v>48</v>
      </c>
      <c r="N2763" s="4">
        <v>1154.8399999999999</v>
      </c>
      <c r="O2763" s="4">
        <v>6</v>
      </c>
      <c r="P2763" s="4">
        <v>0.15</v>
      </c>
      <c r="Q2763" s="4">
        <v>77.739999999999995</v>
      </c>
    </row>
    <row r="2764" spans="1:17" s="4" customFormat="1" ht="12" x14ac:dyDescent="0.3">
      <c r="A2764" s="4">
        <v>2763</v>
      </c>
      <c r="B2764" s="4" t="s">
        <v>8296</v>
      </c>
      <c r="C2764" s="5">
        <v>45695</v>
      </c>
      <c r="D2764" s="5">
        <v>45701</v>
      </c>
      <c r="E2764" s="9">
        <f t="shared" si="43"/>
        <v>2025</v>
      </c>
      <c r="F2764" s="4" t="s">
        <v>59</v>
      </c>
      <c r="G2764" s="4" t="s">
        <v>8297</v>
      </c>
      <c r="H2764" s="4" t="s">
        <v>8298</v>
      </c>
      <c r="I2764" s="4" t="s">
        <v>28</v>
      </c>
      <c r="J2764" s="4" t="s">
        <v>79</v>
      </c>
      <c r="K2764" s="4" t="s">
        <v>80</v>
      </c>
      <c r="L2764" s="4" t="s">
        <v>29</v>
      </c>
      <c r="M2764" s="4" t="s">
        <v>30</v>
      </c>
      <c r="N2764" s="4">
        <v>963.23</v>
      </c>
      <c r="O2764" s="4">
        <v>6</v>
      </c>
      <c r="P2764" s="4">
        <v>0.2</v>
      </c>
      <c r="Q2764" s="4">
        <v>112.89</v>
      </c>
    </row>
    <row r="2765" spans="1:17" s="4" customFormat="1" ht="12" x14ac:dyDescent="0.3">
      <c r="A2765" s="4">
        <v>2764</v>
      </c>
      <c r="B2765" s="4" t="s">
        <v>8299</v>
      </c>
      <c r="C2765" s="5">
        <v>44916</v>
      </c>
      <c r="D2765" s="5">
        <v>44923</v>
      </c>
      <c r="E2765" s="9">
        <f t="shared" si="43"/>
        <v>2022</v>
      </c>
      <c r="F2765" s="4" t="s">
        <v>59</v>
      </c>
      <c r="G2765" s="4" t="s">
        <v>8300</v>
      </c>
      <c r="H2765" s="4" t="s">
        <v>8301</v>
      </c>
      <c r="I2765" s="4" t="s">
        <v>20</v>
      </c>
      <c r="J2765" s="4" t="s">
        <v>34</v>
      </c>
      <c r="K2765" s="4" t="s">
        <v>35</v>
      </c>
      <c r="L2765" s="4" t="s">
        <v>36</v>
      </c>
      <c r="M2765" s="4" t="s">
        <v>118</v>
      </c>
      <c r="N2765" s="4">
        <v>142.53</v>
      </c>
      <c r="O2765" s="4">
        <v>6</v>
      </c>
      <c r="P2765" s="4">
        <v>0.2</v>
      </c>
      <c r="Q2765" s="4">
        <v>20.59</v>
      </c>
    </row>
    <row r="2766" spans="1:17" s="4" customFormat="1" ht="12" x14ac:dyDescent="0.3">
      <c r="A2766" s="4">
        <v>2765</v>
      </c>
      <c r="B2766" s="4" t="s">
        <v>8302</v>
      </c>
      <c r="C2766" s="5">
        <v>44599</v>
      </c>
      <c r="D2766" s="5">
        <v>44604</v>
      </c>
      <c r="E2766" s="9">
        <f t="shared" si="43"/>
        <v>2022</v>
      </c>
      <c r="F2766" s="4" t="s">
        <v>25</v>
      </c>
      <c r="G2766" s="4" t="s">
        <v>8303</v>
      </c>
      <c r="H2766" s="4" t="s">
        <v>8304</v>
      </c>
      <c r="I2766" s="4" t="s">
        <v>67</v>
      </c>
      <c r="J2766" s="4" t="s">
        <v>52</v>
      </c>
      <c r="K2766" s="4" t="s">
        <v>53</v>
      </c>
      <c r="L2766" s="4" t="s">
        <v>29</v>
      </c>
      <c r="M2766" s="4" t="s">
        <v>48</v>
      </c>
      <c r="N2766" s="4">
        <v>354.67</v>
      </c>
      <c r="O2766" s="4">
        <v>7</v>
      </c>
      <c r="P2766" s="4">
        <v>0.1</v>
      </c>
      <c r="Q2766" s="4">
        <v>11.46</v>
      </c>
    </row>
    <row r="2767" spans="1:17" s="4" customFormat="1" ht="12" x14ac:dyDescent="0.3">
      <c r="A2767" s="4">
        <v>2766</v>
      </c>
      <c r="B2767" s="4" t="s">
        <v>8305</v>
      </c>
      <c r="C2767" s="5">
        <v>45136</v>
      </c>
      <c r="D2767" s="5">
        <v>45141</v>
      </c>
      <c r="E2767" s="9">
        <f t="shared" si="43"/>
        <v>2023</v>
      </c>
      <c r="F2767" s="4" t="s">
        <v>25</v>
      </c>
      <c r="G2767" s="4" t="s">
        <v>8306</v>
      </c>
      <c r="H2767" s="4" t="s">
        <v>8307</v>
      </c>
      <c r="I2767" s="4" t="s">
        <v>20</v>
      </c>
      <c r="J2767" s="4" t="s">
        <v>62</v>
      </c>
      <c r="K2767" s="4" t="s">
        <v>63</v>
      </c>
      <c r="L2767" s="4" t="s">
        <v>36</v>
      </c>
      <c r="M2767" s="4" t="s">
        <v>71</v>
      </c>
      <c r="N2767" s="4">
        <v>910.26</v>
      </c>
      <c r="O2767" s="4">
        <v>6</v>
      </c>
      <c r="P2767" s="4">
        <v>0.2</v>
      </c>
      <c r="Q2767" s="4">
        <v>99.43</v>
      </c>
    </row>
    <row r="2768" spans="1:17" s="4" customFormat="1" ht="12" x14ac:dyDescent="0.3">
      <c r="A2768" s="4">
        <v>2767</v>
      </c>
      <c r="B2768" s="4" t="s">
        <v>8308</v>
      </c>
      <c r="C2768" s="5">
        <v>44883</v>
      </c>
      <c r="D2768" s="5">
        <v>44890</v>
      </c>
      <c r="E2768" s="9">
        <f t="shared" si="43"/>
        <v>2022</v>
      </c>
      <c r="F2768" s="4" t="s">
        <v>59</v>
      </c>
      <c r="G2768" s="4" t="s">
        <v>8309</v>
      </c>
      <c r="H2768" s="4" t="s">
        <v>6230</v>
      </c>
      <c r="I2768" s="4" t="s">
        <v>28</v>
      </c>
      <c r="J2768" s="4" t="s">
        <v>111</v>
      </c>
      <c r="K2768" s="4" t="s">
        <v>111</v>
      </c>
      <c r="L2768" s="4" t="s">
        <v>36</v>
      </c>
      <c r="M2768" s="4" t="s">
        <v>118</v>
      </c>
      <c r="N2768" s="4">
        <v>1130.68</v>
      </c>
      <c r="O2768" s="4">
        <v>3</v>
      </c>
      <c r="P2768" s="4">
        <v>0.2</v>
      </c>
      <c r="Q2768" s="4">
        <v>-17.54</v>
      </c>
    </row>
    <row r="2769" spans="1:17" s="4" customFormat="1" ht="12" x14ac:dyDescent="0.3">
      <c r="A2769" s="4">
        <v>2768</v>
      </c>
      <c r="B2769" s="4" t="s">
        <v>8310</v>
      </c>
      <c r="C2769" s="5">
        <v>45496</v>
      </c>
      <c r="D2769" s="5">
        <v>45498</v>
      </c>
      <c r="E2769" s="9">
        <f t="shared" si="43"/>
        <v>2024</v>
      </c>
      <c r="F2769" s="4" t="s">
        <v>25</v>
      </c>
      <c r="G2769" s="4" t="s">
        <v>8311</v>
      </c>
      <c r="H2769" s="4" t="s">
        <v>8312</v>
      </c>
      <c r="I2769" s="4" t="s">
        <v>28</v>
      </c>
      <c r="J2769" s="4" t="s">
        <v>79</v>
      </c>
      <c r="K2769" s="4" t="s">
        <v>80</v>
      </c>
      <c r="L2769" s="4" t="s">
        <v>22</v>
      </c>
      <c r="M2769" s="4" t="s">
        <v>23</v>
      </c>
      <c r="N2769" s="4">
        <v>786.16</v>
      </c>
      <c r="O2769" s="4">
        <v>3</v>
      </c>
      <c r="P2769" s="4">
        <v>0.15</v>
      </c>
      <c r="Q2769" s="4">
        <v>-4.0999999999999996</v>
      </c>
    </row>
    <row r="2770" spans="1:17" s="4" customFormat="1" ht="12" x14ac:dyDescent="0.3">
      <c r="A2770" s="4">
        <v>2769</v>
      </c>
      <c r="B2770" s="4" t="s">
        <v>8313</v>
      </c>
      <c r="C2770" s="5">
        <v>44598</v>
      </c>
      <c r="D2770" s="5">
        <v>44599</v>
      </c>
      <c r="E2770" s="9">
        <f t="shared" si="43"/>
        <v>2022</v>
      </c>
      <c r="F2770" s="4" t="s">
        <v>17</v>
      </c>
      <c r="G2770" s="4" t="s">
        <v>8314</v>
      </c>
      <c r="H2770" s="4" t="s">
        <v>7158</v>
      </c>
      <c r="I2770" s="4" t="s">
        <v>67</v>
      </c>
      <c r="J2770" s="4" t="s">
        <v>52</v>
      </c>
      <c r="K2770" s="4" t="s">
        <v>53</v>
      </c>
      <c r="L2770" s="4" t="s">
        <v>22</v>
      </c>
      <c r="M2770" s="4" t="s">
        <v>23</v>
      </c>
      <c r="N2770" s="4">
        <v>917.74</v>
      </c>
      <c r="O2770" s="4">
        <v>10</v>
      </c>
      <c r="P2770" s="4">
        <v>0.15</v>
      </c>
      <c r="Q2770" s="4">
        <v>138.13999999999999</v>
      </c>
    </row>
    <row r="2771" spans="1:17" s="4" customFormat="1" ht="12" x14ac:dyDescent="0.3">
      <c r="A2771" s="4">
        <v>2770</v>
      </c>
      <c r="B2771" s="4" t="s">
        <v>8315</v>
      </c>
      <c r="C2771" s="5">
        <v>45484</v>
      </c>
      <c r="D2771" s="5">
        <v>45485</v>
      </c>
      <c r="E2771" s="9">
        <f t="shared" si="43"/>
        <v>2024</v>
      </c>
      <c r="F2771" s="4" t="s">
        <v>17</v>
      </c>
      <c r="G2771" s="4" t="s">
        <v>8316</v>
      </c>
      <c r="H2771" s="4" t="s">
        <v>8317</v>
      </c>
      <c r="I2771" s="4" t="s">
        <v>67</v>
      </c>
      <c r="J2771" s="4" t="s">
        <v>52</v>
      </c>
      <c r="K2771" s="4" t="s">
        <v>53</v>
      </c>
      <c r="L2771" s="4" t="s">
        <v>22</v>
      </c>
      <c r="M2771" s="4" t="s">
        <v>75</v>
      </c>
      <c r="N2771" s="4">
        <v>532.66</v>
      </c>
      <c r="O2771" s="4">
        <v>8</v>
      </c>
      <c r="P2771" s="4">
        <v>0.15</v>
      </c>
      <c r="Q2771" s="4">
        <v>42.07</v>
      </c>
    </row>
    <row r="2772" spans="1:17" s="4" customFormat="1" ht="12" x14ac:dyDescent="0.3">
      <c r="A2772" s="4">
        <v>2771</v>
      </c>
      <c r="B2772" s="4" t="s">
        <v>8318</v>
      </c>
      <c r="C2772" s="5">
        <v>44615</v>
      </c>
      <c r="D2772" s="5">
        <v>44621</v>
      </c>
      <c r="E2772" s="9">
        <f t="shared" si="43"/>
        <v>2022</v>
      </c>
      <c r="F2772" s="4" t="s">
        <v>39</v>
      </c>
      <c r="G2772" s="4" t="s">
        <v>8319</v>
      </c>
      <c r="H2772" s="4" t="s">
        <v>8320</v>
      </c>
      <c r="I2772" s="4" t="s">
        <v>28</v>
      </c>
      <c r="J2772" s="4" t="s">
        <v>21</v>
      </c>
      <c r="K2772" s="4" t="s">
        <v>26647</v>
      </c>
      <c r="L2772" s="4" t="s">
        <v>29</v>
      </c>
      <c r="M2772" s="4" t="s">
        <v>48</v>
      </c>
      <c r="N2772" s="4">
        <v>1357.54</v>
      </c>
      <c r="O2772" s="4">
        <v>8</v>
      </c>
      <c r="P2772" s="4">
        <v>0</v>
      </c>
      <c r="Q2772" s="4">
        <v>131.71</v>
      </c>
    </row>
    <row r="2773" spans="1:17" s="4" customFormat="1" ht="12" x14ac:dyDescent="0.3">
      <c r="A2773" s="4">
        <v>2772</v>
      </c>
      <c r="B2773" s="4" t="s">
        <v>8321</v>
      </c>
      <c r="C2773" s="5">
        <v>44859</v>
      </c>
      <c r="D2773" s="5">
        <v>44865</v>
      </c>
      <c r="E2773" s="9">
        <f t="shared" si="43"/>
        <v>2022</v>
      </c>
      <c r="F2773" s="4" t="s">
        <v>25</v>
      </c>
      <c r="G2773" s="4" t="s">
        <v>8322</v>
      </c>
      <c r="H2773" s="4" t="s">
        <v>8323</v>
      </c>
      <c r="I2773" s="4" t="s">
        <v>28</v>
      </c>
      <c r="J2773" s="4" t="s">
        <v>145</v>
      </c>
      <c r="K2773" s="4" t="s">
        <v>80</v>
      </c>
      <c r="L2773" s="4" t="s">
        <v>22</v>
      </c>
      <c r="M2773" s="4" t="s">
        <v>54</v>
      </c>
      <c r="N2773" s="4">
        <v>340.82</v>
      </c>
      <c r="O2773" s="4">
        <v>4</v>
      </c>
      <c r="P2773" s="4">
        <v>0.2</v>
      </c>
      <c r="Q2773" s="4">
        <v>42.11</v>
      </c>
    </row>
    <row r="2774" spans="1:17" s="4" customFormat="1" ht="12" x14ac:dyDescent="0.3">
      <c r="A2774" s="4">
        <v>2773</v>
      </c>
      <c r="B2774" s="4" t="s">
        <v>8324</v>
      </c>
      <c r="C2774" s="5">
        <v>45424</v>
      </c>
      <c r="D2774" s="5">
        <v>45426</v>
      </c>
      <c r="E2774" s="9">
        <f t="shared" si="43"/>
        <v>2024</v>
      </c>
      <c r="F2774" s="4" t="s">
        <v>25</v>
      </c>
      <c r="G2774" s="4" t="s">
        <v>8325</v>
      </c>
      <c r="H2774" s="4" t="s">
        <v>8326</v>
      </c>
      <c r="I2774" s="4" t="s">
        <v>20</v>
      </c>
      <c r="J2774" s="4" t="s">
        <v>21</v>
      </c>
      <c r="K2774" s="4" t="s">
        <v>26647</v>
      </c>
      <c r="L2774" s="4" t="s">
        <v>36</v>
      </c>
      <c r="M2774" s="4" t="s">
        <v>71</v>
      </c>
      <c r="N2774" s="4">
        <v>804.02</v>
      </c>
      <c r="O2774" s="4">
        <v>3</v>
      </c>
      <c r="P2774" s="4">
        <v>0.2</v>
      </c>
      <c r="Q2774" s="4">
        <v>-14.46</v>
      </c>
    </row>
    <row r="2775" spans="1:17" s="4" customFormat="1" ht="12" x14ac:dyDescent="0.3">
      <c r="A2775" s="4">
        <v>2774</v>
      </c>
      <c r="B2775" s="4" t="s">
        <v>8327</v>
      </c>
      <c r="C2775" s="5">
        <v>45295</v>
      </c>
      <c r="D2775" s="5">
        <v>45298</v>
      </c>
      <c r="E2775" s="9">
        <f t="shared" si="43"/>
        <v>2024</v>
      </c>
      <c r="F2775" s="4" t="s">
        <v>17</v>
      </c>
      <c r="G2775" s="4" t="s">
        <v>8328</v>
      </c>
      <c r="H2775" s="4" t="s">
        <v>8329</v>
      </c>
      <c r="I2775" s="4" t="s">
        <v>20</v>
      </c>
      <c r="J2775" s="4" t="s">
        <v>111</v>
      </c>
      <c r="K2775" s="4" t="s">
        <v>111</v>
      </c>
      <c r="L2775" s="4" t="s">
        <v>29</v>
      </c>
      <c r="M2775" s="4" t="s">
        <v>48</v>
      </c>
      <c r="N2775" s="4">
        <v>919.87</v>
      </c>
      <c r="O2775" s="4">
        <v>1</v>
      </c>
      <c r="P2775" s="4">
        <v>0.15</v>
      </c>
      <c r="Q2775" s="4">
        <v>131.25</v>
      </c>
    </row>
    <row r="2776" spans="1:17" s="4" customFormat="1" ht="12" x14ac:dyDescent="0.3">
      <c r="A2776" s="4">
        <v>2775</v>
      </c>
      <c r="B2776" s="4" t="s">
        <v>8330</v>
      </c>
      <c r="C2776" s="5">
        <v>44623</v>
      </c>
      <c r="D2776" s="5">
        <v>44624</v>
      </c>
      <c r="E2776" s="9">
        <f t="shared" si="43"/>
        <v>2022</v>
      </c>
      <c r="F2776" s="4" t="s">
        <v>59</v>
      </c>
      <c r="G2776" s="4" t="s">
        <v>8331</v>
      </c>
      <c r="H2776" s="4" t="s">
        <v>8332</v>
      </c>
      <c r="I2776" s="4" t="s">
        <v>28</v>
      </c>
      <c r="J2776" s="4" t="s">
        <v>21</v>
      </c>
      <c r="K2776" s="4" t="s">
        <v>26647</v>
      </c>
      <c r="L2776" s="4" t="s">
        <v>22</v>
      </c>
      <c r="M2776" s="4" t="s">
        <v>23</v>
      </c>
      <c r="N2776" s="4">
        <v>1406.27</v>
      </c>
      <c r="O2776" s="4">
        <v>9</v>
      </c>
      <c r="P2776" s="4">
        <v>0.1</v>
      </c>
      <c r="Q2776" s="4">
        <v>222</v>
      </c>
    </row>
    <row r="2777" spans="1:17" s="4" customFormat="1" ht="12" x14ac:dyDescent="0.3">
      <c r="A2777" s="4">
        <v>2776</v>
      </c>
      <c r="B2777" s="4" t="s">
        <v>8333</v>
      </c>
      <c r="C2777" s="5">
        <v>45614</v>
      </c>
      <c r="D2777" s="5">
        <v>45619</v>
      </c>
      <c r="E2777" s="9">
        <f t="shared" si="43"/>
        <v>2024</v>
      </c>
      <c r="F2777" s="4" t="s">
        <v>39</v>
      </c>
      <c r="G2777" s="4" t="s">
        <v>8334</v>
      </c>
      <c r="H2777" s="4" t="s">
        <v>8335</v>
      </c>
      <c r="I2777" s="4" t="s">
        <v>28</v>
      </c>
      <c r="J2777" s="4" t="s">
        <v>47</v>
      </c>
      <c r="K2777" s="4" t="s">
        <v>47</v>
      </c>
      <c r="L2777" s="4" t="s">
        <v>29</v>
      </c>
      <c r="M2777" s="4" t="s">
        <v>107</v>
      </c>
      <c r="N2777" s="4">
        <v>256.39</v>
      </c>
      <c r="O2777" s="4">
        <v>4</v>
      </c>
      <c r="P2777" s="4">
        <v>0.2</v>
      </c>
      <c r="Q2777" s="4">
        <v>26.87</v>
      </c>
    </row>
    <row r="2778" spans="1:17" s="4" customFormat="1" ht="12" x14ac:dyDescent="0.3">
      <c r="A2778" s="4">
        <v>2777</v>
      </c>
      <c r="B2778" s="4" t="s">
        <v>8336</v>
      </c>
      <c r="C2778" s="5">
        <v>44652</v>
      </c>
      <c r="D2778" s="5">
        <v>44659</v>
      </c>
      <c r="E2778" s="9">
        <f t="shared" si="43"/>
        <v>2022</v>
      </c>
      <c r="F2778" s="4" t="s">
        <v>39</v>
      </c>
      <c r="G2778" s="4" t="s">
        <v>8337</v>
      </c>
      <c r="H2778" s="4" t="s">
        <v>8338</v>
      </c>
      <c r="I2778" s="4" t="s">
        <v>28</v>
      </c>
      <c r="J2778" s="4" t="s">
        <v>111</v>
      </c>
      <c r="K2778" s="4" t="s">
        <v>111</v>
      </c>
      <c r="L2778" s="4" t="s">
        <v>36</v>
      </c>
      <c r="M2778" s="4" t="s">
        <v>138</v>
      </c>
      <c r="N2778" s="4">
        <v>438.9</v>
      </c>
      <c r="O2778" s="4">
        <v>1</v>
      </c>
      <c r="P2778" s="4">
        <v>0.2</v>
      </c>
      <c r="Q2778" s="4">
        <v>20.6</v>
      </c>
    </row>
    <row r="2779" spans="1:17" s="4" customFormat="1" ht="12" x14ac:dyDescent="0.3">
      <c r="A2779" s="4">
        <v>2778</v>
      </c>
      <c r="B2779" s="4" t="s">
        <v>8339</v>
      </c>
      <c r="C2779" s="5">
        <v>44512</v>
      </c>
      <c r="D2779" s="5">
        <v>44517</v>
      </c>
      <c r="E2779" s="9">
        <f t="shared" si="43"/>
        <v>2021</v>
      </c>
      <c r="F2779" s="4" t="s">
        <v>17</v>
      </c>
      <c r="G2779" s="4" t="s">
        <v>8340</v>
      </c>
      <c r="H2779" s="4" t="s">
        <v>8341</v>
      </c>
      <c r="I2779" s="4" t="s">
        <v>67</v>
      </c>
      <c r="J2779" s="4" t="s">
        <v>34</v>
      </c>
      <c r="K2779" s="4" t="s">
        <v>35</v>
      </c>
      <c r="L2779" s="4" t="s">
        <v>22</v>
      </c>
      <c r="M2779" s="4" t="s">
        <v>54</v>
      </c>
      <c r="N2779" s="4">
        <v>506.48</v>
      </c>
      <c r="O2779" s="4">
        <v>10</v>
      </c>
      <c r="P2779" s="4">
        <v>0.2</v>
      </c>
      <c r="Q2779" s="4">
        <v>99.7</v>
      </c>
    </row>
    <row r="2780" spans="1:17" s="4" customFormat="1" ht="12" x14ac:dyDescent="0.3">
      <c r="A2780" s="4">
        <v>2779</v>
      </c>
      <c r="B2780" s="4" t="s">
        <v>8342</v>
      </c>
      <c r="C2780" s="5">
        <v>45063</v>
      </c>
      <c r="D2780" s="5">
        <v>45065</v>
      </c>
      <c r="E2780" s="9">
        <f t="shared" si="43"/>
        <v>2023</v>
      </c>
      <c r="F2780" s="4" t="s">
        <v>39</v>
      </c>
      <c r="G2780" s="4" t="s">
        <v>8343</v>
      </c>
      <c r="H2780" s="4" t="s">
        <v>8344</v>
      </c>
      <c r="I2780" s="4" t="s">
        <v>20</v>
      </c>
      <c r="J2780" s="4" t="s">
        <v>21</v>
      </c>
      <c r="K2780" s="4" t="s">
        <v>26647</v>
      </c>
      <c r="L2780" s="4" t="s">
        <v>36</v>
      </c>
      <c r="M2780" s="4" t="s">
        <v>138</v>
      </c>
      <c r="N2780" s="4">
        <v>320.05</v>
      </c>
      <c r="O2780" s="4">
        <v>2</v>
      </c>
      <c r="P2780" s="4">
        <v>0.2</v>
      </c>
      <c r="Q2780" s="4">
        <v>67.19</v>
      </c>
    </row>
    <row r="2781" spans="1:17" s="4" customFormat="1" ht="12" x14ac:dyDescent="0.3">
      <c r="A2781" s="4">
        <v>2780</v>
      </c>
      <c r="B2781" s="4" t="s">
        <v>8345</v>
      </c>
      <c r="C2781" s="5">
        <v>45718</v>
      </c>
      <c r="D2781" s="5">
        <v>45722</v>
      </c>
      <c r="E2781" s="9">
        <f t="shared" si="43"/>
        <v>2025</v>
      </c>
      <c r="F2781" s="4" t="s">
        <v>17</v>
      </c>
      <c r="G2781" s="4" t="s">
        <v>8346</v>
      </c>
      <c r="H2781" s="4" t="s">
        <v>8347</v>
      </c>
      <c r="I2781" s="4" t="s">
        <v>20</v>
      </c>
      <c r="J2781" s="4" t="s">
        <v>52</v>
      </c>
      <c r="K2781" s="4" t="s">
        <v>53</v>
      </c>
      <c r="L2781" s="4" t="s">
        <v>36</v>
      </c>
      <c r="M2781" s="4" t="s">
        <v>71</v>
      </c>
      <c r="N2781" s="4">
        <v>161.63</v>
      </c>
      <c r="O2781" s="4">
        <v>6</v>
      </c>
      <c r="P2781" s="4">
        <v>0.2</v>
      </c>
      <c r="Q2781" s="4">
        <v>17.46</v>
      </c>
    </row>
    <row r="2782" spans="1:17" s="4" customFormat="1" ht="12" x14ac:dyDescent="0.3">
      <c r="A2782" s="4">
        <v>2781</v>
      </c>
      <c r="B2782" s="4" t="s">
        <v>8348</v>
      </c>
      <c r="C2782" s="5">
        <v>45801</v>
      </c>
      <c r="D2782" s="5">
        <v>45803</v>
      </c>
      <c r="E2782" s="9">
        <f t="shared" si="43"/>
        <v>2025</v>
      </c>
      <c r="F2782" s="4" t="s">
        <v>59</v>
      </c>
      <c r="G2782" s="4" t="s">
        <v>8349</v>
      </c>
      <c r="H2782" s="4" t="s">
        <v>8350</v>
      </c>
      <c r="I2782" s="4" t="s">
        <v>67</v>
      </c>
      <c r="J2782" s="4" t="s">
        <v>47</v>
      </c>
      <c r="K2782" s="4" t="s">
        <v>47</v>
      </c>
      <c r="L2782" s="4" t="s">
        <v>22</v>
      </c>
      <c r="M2782" s="4" t="s">
        <v>75</v>
      </c>
      <c r="N2782" s="4">
        <v>554.4</v>
      </c>
      <c r="O2782" s="4">
        <v>10</v>
      </c>
      <c r="P2782" s="4">
        <v>0</v>
      </c>
      <c r="Q2782" s="4">
        <v>82.5</v>
      </c>
    </row>
    <row r="2783" spans="1:17" s="4" customFormat="1" ht="12" x14ac:dyDescent="0.3">
      <c r="A2783" s="4">
        <v>2782</v>
      </c>
      <c r="B2783" s="4" t="s">
        <v>8351</v>
      </c>
      <c r="C2783" s="5">
        <v>45082</v>
      </c>
      <c r="D2783" s="5">
        <v>45086</v>
      </c>
      <c r="E2783" s="9">
        <f t="shared" si="43"/>
        <v>2023</v>
      </c>
      <c r="F2783" s="4" t="s">
        <v>17</v>
      </c>
      <c r="G2783" s="4" t="s">
        <v>8352</v>
      </c>
      <c r="H2783" s="4" t="s">
        <v>8353</v>
      </c>
      <c r="I2783" s="4" t="s">
        <v>28</v>
      </c>
      <c r="J2783" s="4" t="s">
        <v>145</v>
      </c>
      <c r="K2783" s="4" t="s">
        <v>80</v>
      </c>
      <c r="L2783" s="4" t="s">
        <v>22</v>
      </c>
      <c r="M2783" s="4" t="s">
        <v>134</v>
      </c>
      <c r="N2783" s="4">
        <v>1140.29</v>
      </c>
      <c r="O2783" s="4">
        <v>5</v>
      </c>
      <c r="P2783" s="4">
        <v>0.15</v>
      </c>
      <c r="Q2783" s="4">
        <v>74.2</v>
      </c>
    </row>
    <row r="2784" spans="1:17" s="4" customFormat="1" ht="12" x14ac:dyDescent="0.3">
      <c r="A2784" s="4">
        <v>2783</v>
      </c>
      <c r="B2784" s="4" t="s">
        <v>8354</v>
      </c>
      <c r="C2784" s="5">
        <v>45696</v>
      </c>
      <c r="D2784" s="5">
        <v>45701</v>
      </c>
      <c r="E2784" s="9">
        <f t="shared" si="43"/>
        <v>2025</v>
      </c>
      <c r="F2784" s="4" t="s">
        <v>39</v>
      </c>
      <c r="G2784" s="4" t="s">
        <v>8355</v>
      </c>
      <c r="H2784" s="4" t="s">
        <v>8356</v>
      </c>
      <c r="I2784" s="4" t="s">
        <v>20</v>
      </c>
      <c r="J2784" s="4" t="s">
        <v>62</v>
      </c>
      <c r="K2784" s="4" t="s">
        <v>63</v>
      </c>
      <c r="L2784" s="4" t="s">
        <v>36</v>
      </c>
      <c r="M2784" s="4" t="s">
        <v>71</v>
      </c>
      <c r="N2784" s="4">
        <v>1359.17</v>
      </c>
      <c r="O2784" s="4">
        <v>6</v>
      </c>
      <c r="P2784" s="4">
        <v>0.1</v>
      </c>
      <c r="Q2784" s="4">
        <v>260.48</v>
      </c>
    </row>
    <row r="2785" spans="1:17" s="4" customFormat="1" ht="12" x14ac:dyDescent="0.3">
      <c r="A2785" s="4">
        <v>2784</v>
      </c>
      <c r="B2785" s="4" t="s">
        <v>8357</v>
      </c>
      <c r="C2785" s="5">
        <v>45720</v>
      </c>
      <c r="D2785" s="5">
        <v>45726</v>
      </c>
      <c r="E2785" s="9">
        <f t="shared" si="43"/>
        <v>2025</v>
      </c>
      <c r="F2785" s="4" t="s">
        <v>39</v>
      </c>
      <c r="G2785" s="4" t="s">
        <v>8358</v>
      </c>
      <c r="H2785" s="4" t="s">
        <v>8359</v>
      </c>
      <c r="I2785" s="4" t="s">
        <v>67</v>
      </c>
      <c r="J2785" s="4" t="s">
        <v>111</v>
      </c>
      <c r="K2785" s="4" t="s">
        <v>111</v>
      </c>
      <c r="L2785" s="4" t="s">
        <v>29</v>
      </c>
      <c r="M2785" s="4" t="s">
        <v>30</v>
      </c>
      <c r="N2785" s="4">
        <v>834.59</v>
      </c>
      <c r="O2785" s="4">
        <v>7</v>
      </c>
      <c r="P2785" s="4">
        <v>0</v>
      </c>
      <c r="Q2785" s="4">
        <v>35.18</v>
      </c>
    </row>
    <row r="2786" spans="1:17" s="4" customFormat="1" ht="12" x14ac:dyDescent="0.3">
      <c r="A2786" s="4">
        <v>2785</v>
      </c>
      <c r="B2786" s="4" t="s">
        <v>8360</v>
      </c>
      <c r="C2786" s="5">
        <v>45170</v>
      </c>
      <c r="D2786" s="5">
        <v>45177</v>
      </c>
      <c r="E2786" s="9">
        <f t="shared" si="43"/>
        <v>2023</v>
      </c>
      <c r="F2786" s="4" t="s">
        <v>39</v>
      </c>
      <c r="G2786" s="4" t="s">
        <v>8361</v>
      </c>
      <c r="H2786" s="4" t="s">
        <v>8362</v>
      </c>
      <c r="I2786" s="4" t="s">
        <v>67</v>
      </c>
      <c r="J2786" s="4" t="s">
        <v>42</v>
      </c>
      <c r="K2786" s="4" t="s">
        <v>43</v>
      </c>
      <c r="L2786" s="4" t="s">
        <v>36</v>
      </c>
      <c r="M2786" s="4" t="s">
        <v>71</v>
      </c>
      <c r="N2786" s="4">
        <v>618.77</v>
      </c>
      <c r="O2786" s="4">
        <v>2</v>
      </c>
      <c r="P2786" s="4">
        <v>0</v>
      </c>
      <c r="Q2786" s="4">
        <v>108.72</v>
      </c>
    </row>
    <row r="2787" spans="1:17" s="4" customFormat="1" ht="12" x14ac:dyDescent="0.3">
      <c r="A2787" s="4">
        <v>2786</v>
      </c>
      <c r="B2787" s="4" t="s">
        <v>8363</v>
      </c>
      <c r="C2787" s="5">
        <v>44402</v>
      </c>
      <c r="D2787" s="5">
        <v>44405</v>
      </c>
      <c r="E2787" s="9">
        <f t="shared" si="43"/>
        <v>2021</v>
      </c>
      <c r="F2787" s="4" t="s">
        <v>17</v>
      </c>
      <c r="G2787" s="4" t="s">
        <v>8364</v>
      </c>
      <c r="H2787" s="4" t="s">
        <v>8365</v>
      </c>
      <c r="I2787" s="4" t="s">
        <v>20</v>
      </c>
      <c r="J2787" s="4" t="s">
        <v>79</v>
      </c>
      <c r="K2787" s="4" t="s">
        <v>80</v>
      </c>
      <c r="L2787" s="4" t="s">
        <v>22</v>
      </c>
      <c r="M2787" s="4" t="s">
        <v>75</v>
      </c>
      <c r="N2787" s="4">
        <v>263.77999999999997</v>
      </c>
      <c r="O2787" s="4">
        <v>9</v>
      </c>
      <c r="P2787" s="4">
        <v>0</v>
      </c>
      <c r="Q2787" s="4">
        <v>22.92</v>
      </c>
    </row>
    <row r="2788" spans="1:17" s="4" customFormat="1" ht="12" x14ac:dyDescent="0.3">
      <c r="A2788" s="4">
        <v>2787</v>
      </c>
      <c r="B2788" s="4" t="s">
        <v>8366</v>
      </c>
      <c r="C2788" s="5">
        <v>44438</v>
      </c>
      <c r="D2788" s="5">
        <v>44444</v>
      </c>
      <c r="E2788" s="9">
        <f t="shared" si="43"/>
        <v>2021</v>
      </c>
      <c r="F2788" s="4" t="s">
        <v>59</v>
      </c>
      <c r="G2788" s="4" t="s">
        <v>8367</v>
      </c>
      <c r="H2788" s="4" t="s">
        <v>8368</v>
      </c>
      <c r="I2788" s="4" t="s">
        <v>20</v>
      </c>
      <c r="J2788" s="4" t="s">
        <v>21</v>
      </c>
      <c r="K2788" s="4" t="s">
        <v>26647</v>
      </c>
      <c r="L2788" s="4" t="s">
        <v>36</v>
      </c>
      <c r="M2788" s="4" t="s">
        <v>138</v>
      </c>
      <c r="N2788" s="4">
        <v>927.31</v>
      </c>
      <c r="O2788" s="4">
        <v>6</v>
      </c>
      <c r="P2788" s="4">
        <v>0.15</v>
      </c>
      <c r="Q2788" s="4">
        <v>68.17</v>
      </c>
    </row>
    <row r="2789" spans="1:17" s="4" customFormat="1" ht="12" x14ac:dyDescent="0.3">
      <c r="A2789" s="4">
        <v>2788</v>
      </c>
      <c r="B2789" s="4" t="s">
        <v>8369</v>
      </c>
      <c r="C2789" s="5">
        <v>45402</v>
      </c>
      <c r="D2789" s="5">
        <v>45405</v>
      </c>
      <c r="E2789" s="9">
        <f t="shared" si="43"/>
        <v>2024</v>
      </c>
      <c r="F2789" s="4" t="s">
        <v>39</v>
      </c>
      <c r="G2789" s="4" t="s">
        <v>8370</v>
      </c>
      <c r="H2789" s="4" t="s">
        <v>8371</v>
      </c>
      <c r="I2789" s="4" t="s">
        <v>28</v>
      </c>
      <c r="J2789" s="4" t="s">
        <v>47</v>
      </c>
      <c r="K2789" s="4" t="s">
        <v>47</v>
      </c>
      <c r="L2789" s="4" t="s">
        <v>36</v>
      </c>
      <c r="M2789" s="4" t="s">
        <v>71</v>
      </c>
      <c r="N2789" s="4">
        <v>821.52</v>
      </c>
      <c r="O2789" s="4">
        <v>6</v>
      </c>
      <c r="P2789" s="4">
        <v>0.15</v>
      </c>
      <c r="Q2789" s="4">
        <v>119.34</v>
      </c>
    </row>
    <row r="2790" spans="1:17" s="4" customFormat="1" ht="12" x14ac:dyDescent="0.3">
      <c r="A2790" s="4">
        <v>2789</v>
      </c>
      <c r="B2790" s="4" t="s">
        <v>8372</v>
      </c>
      <c r="C2790" s="5">
        <v>45649</v>
      </c>
      <c r="D2790" s="5">
        <v>45655</v>
      </c>
      <c r="E2790" s="9">
        <f t="shared" si="43"/>
        <v>2024</v>
      </c>
      <c r="F2790" s="4" t="s">
        <v>17</v>
      </c>
      <c r="G2790" s="4" t="s">
        <v>8373</v>
      </c>
      <c r="H2790" s="4" t="s">
        <v>8374</v>
      </c>
      <c r="I2790" s="4" t="s">
        <v>20</v>
      </c>
      <c r="J2790" s="4" t="s">
        <v>62</v>
      </c>
      <c r="K2790" s="4" t="s">
        <v>63</v>
      </c>
      <c r="L2790" s="4" t="s">
        <v>29</v>
      </c>
      <c r="M2790" s="4" t="s">
        <v>107</v>
      </c>
      <c r="N2790" s="4">
        <v>1215.81</v>
      </c>
      <c r="O2790" s="4">
        <v>5</v>
      </c>
      <c r="P2790" s="4">
        <v>0.2</v>
      </c>
      <c r="Q2790" s="4">
        <v>65.680000000000007</v>
      </c>
    </row>
    <row r="2791" spans="1:17" s="4" customFormat="1" ht="12" x14ac:dyDescent="0.3">
      <c r="A2791" s="4">
        <v>2790</v>
      </c>
      <c r="B2791" s="4" t="s">
        <v>8375</v>
      </c>
      <c r="C2791" s="5">
        <v>45105</v>
      </c>
      <c r="D2791" s="5">
        <v>45111</v>
      </c>
      <c r="E2791" s="9">
        <f t="shared" si="43"/>
        <v>2023</v>
      </c>
      <c r="F2791" s="4" t="s">
        <v>17</v>
      </c>
      <c r="G2791" s="4" t="s">
        <v>8376</v>
      </c>
      <c r="H2791" s="4" t="s">
        <v>8377</v>
      </c>
      <c r="I2791" s="4" t="s">
        <v>28</v>
      </c>
      <c r="J2791" s="4" t="s">
        <v>111</v>
      </c>
      <c r="K2791" s="4" t="s">
        <v>111</v>
      </c>
      <c r="L2791" s="4" t="s">
        <v>36</v>
      </c>
      <c r="M2791" s="4" t="s">
        <v>118</v>
      </c>
      <c r="N2791" s="4">
        <v>1204.71</v>
      </c>
      <c r="O2791" s="4">
        <v>4</v>
      </c>
      <c r="P2791" s="4">
        <v>0</v>
      </c>
      <c r="Q2791" s="4">
        <v>221.94</v>
      </c>
    </row>
    <row r="2792" spans="1:17" s="4" customFormat="1" ht="12" x14ac:dyDescent="0.3">
      <c r="A2792" s="4">
        <v>2791</v>
      </c>
      <c r="B2792" s="4" t="s">
        <v>8378</v>
      </c>
      <c r="C2792" s="5">
        <v>45422</v>
      </c>
      <c r="D2792" s="5">
        <v>45423</v>
      </c>
      <c r="E2792" s="9">
        <f t="shared" si="43"/>
        <v>2024</v>
      </c>
      <c r="F2792" s="4" t="s">
        <v>17</v>
      </c>
      <c r="G2792" s="4" t="s">
        <v>8379</v>
      </c>
      <c r="H2792" s="4" t="s">
        <v>8380</v>
      </c>
      <c r="I2792" s="4" t="s">
        <v>20</v>
      </c>
      <c r="J2792" s="4" t="s">
        <v>106</v>
      </c>
      <c r="K2792" s="4" t="s">
        <v>106</v>
      </c>
      <c r="L2792" s="4" t="s">
        <v>29</v>
      </c>
      <c r="M2792" s="4" t="s">
        <v>107</v>
      </c>
      <c r="N2792" s="4">
        <v>384.05</v>
      </c>
      <c r="O2792" s="4">
        <v>7</v>
      </c>
      <c r="P2792" s="4">
        <v>0.2</v>
      </c>
      <c r="Q2792" s="4">
        <v>75.33</v>
      </c>
    </row>
    <row r="2793" spans="1:17" s="4" customFormat="1" ht="12" x14ac:dyDescent="0.3">
      <c r="A2793" s="4">
        <v>2792</v>
      </c>
      <c r="B2793" s="4" t="s">
        <v>8381</v>
      </c>
      <c r="C2793" s="5">
        <v>45319</v>
      </c>
      <c r="D2793" s="5">
        <v>45321</v>
      </c>
      <c r="E2793" s="9">
        <f t="shared" si="43"/>
        <v>2024</v>
      </c>
      <c r="F2793" s="4" t="s">
        <v>17</v>
      </c>
      <c r="G2793" s="4" t="s">
        <v>8382</v>
      </c>
      <c r="H2793" s="4" t="s">
        <v>8383</v>
      </c>
      <c r="I2793" s="4" t="s">
        <v>20</v>
      </c>
      <c r="J2793" s="4" t="s">
        <v>111</v>
      </c>
      <c r="K2793" s="4" t="s">
        <v>111</v>
      </c>
      <c r="L2793" s="4" t="s">
        <v>22</v>
      </c>
      <c r="M2793" s="4" t="s">
        <v>75</v>
      </c>
      <c r="N2793" s="4">
        <v>1148.1500000000001</v>
      </c>
      <c r="O2793" s="4">
        <v>3</v>
      </c>
      <c r="P2793" s="4">
        <v>0.2</v>
      </c>
      <c r="Q2793" s="4">
        <v>232.22</v>
      </c>
    </row>
    <row r="2794" spans="1:17" s="4" customFormat="1" ht="12" x14ac:dyDescent="0.3">
      <c r="A2794" s="4">
        <v>2793</v>
      </c>
      <c r="B2794" s="4" t="s">
        <v>8384</v>
      </c>
      <c r="C2794" s="5">
        <v>45647</v>
      </c>
      <c r="D2794" s="5">
        <v>45650</v>
      </c>
      <c r="E2794" s="9">
        <f t="shared" si="43"/>
        <v>2024</v>
      </c>
      <c r="F2794" s="4" t="s">
        <v>39</v>
      </c>
      <c r="G2794" s="4" t="s">
        <v>8385</v>
      </c>
      <c r="H2794" s="4" t="s">
        <v>8386</v>
      </c>
      <c r="I2794" s="4" t="s">
        <v>67</v>
      </c>
      <c r="J2794" s="4" t="s">
        <v>79</v>
      </c>
      <c r="K2794" s="4" t="s">
        <v>80</v>
      </c>
      <c r="L2794" s="4" t="s">
        <v>29</v>
      </c>
      <c r="M2794" s="4" t="s">
        <v>48</v>
      </c>
      <c r="N2794" s="4">
        <v>1003.26</v>
      </c>
      <c r="O2794" s="4">
        <v>3</v>
      </c>
      <c r="P2794" s="4">
        <v>0.15</v>
      </c>
      <c r="Q2794" s="4">
        <v>111.35</v>
      </c>
    </row>
    <row r="2795" spans="1:17" s="4" customFormat="1" ht="12" x14ac:dyDescent="0.3">
      <c r="A2795" s="4">
        <v>2794</v>
      </c>
      <c r="B2795" s="4" t="s">
        <v>8387</v>
      </c>
      <c r="C2795" s="5">
        <v>44705</v>
      </c>
      <c r="D2795" s="5">
        <v>44711</v>
      </c>
      <c r="E2795" s="9">
        <f t="shared" si="43"/>
        <v>2022</v>
      </c>
      <c r="F2795" s="4" t="s">
        <v>39</v>
      </c>
      <c r="G2795" s="4" t="s">
        <v>8388</v>
      </c>
      <c r="H2795" s="4" t="s">
        <v>8389</v>
      </c>
      <c r="I2795" s="4" t="s">
        <v>20</v>
      </c>
      <c r="J2795" s="4" t="s">
        <v>111</v>
      </c>
      <c r="K2795" s="4" t="s">
        <v>111</v>
      </c>
      <c r="L2795" s="4" t="s">
        <v>36</v>
      </c>
      <c r="M2795" s="4" t="s">
        <v>71</v>
      </c>
      <c r="N2795" s="4">
        <v>940.79</v>
      </c>
      <c r="O2795" s="4">
        <v>1</v>
      </c>
      <c r="P2795" s="4">
        <v>0.15</v>
      </c>
      <c r="Q2795" s="4">
        <v>122</v>
      </c>
    </row>
    <row r="2796" spans="1:17" s="4" customFormat="1" ht="12" x14ac:dyDescent="0.3">
      <c r="A2796" s="4">
        <v>2795</v>
      </c>
      <c r="B2796" s="4" t="s">
        <v>8390</v>
      </c>
      <c r="C2796" s="5">
        <v>45801</v>
      </c>
      <c r="D2796" s="5">
        <v>45807</v>
      </c>
      <c r="E2796" s="9">
        <f t="shared" si="43"/>
        <v>2025</v>
      </c>
      <c r="F2796" s="4" t="s">
        <v>39</v>
      </c>
      <c r="G2796" s="4" t="s">
        <v>8391</v>
      </c>
      <c r="H2796" s="4" t="s">
        <v>8392</v>
      </c>
      <c r="I2796" s="4" t="s">
        <v>67</v>
      </c>
      <c r="J2796" s="4" t="s">
        <v>145</v>
      </c>
      <c r="K2796" s="4" t="s">
        <v>80</v>
      </c>
      <c r="L2796" s="4" t="s">
        <v>36</v>
      </c>
      <c r="M2796" s="4" t="s">
        <v>37</v>
      </c>
      <c r="N2796" s="4">
        <v>30.64</v>
      </c>
      <c r="O2796" s="4">
        <v>10</v>
      </c>
      <c r="P2796" s="4">
        <v>0.1</v>
      </c>
      <c r="Q2796" s="4">
        <v>7.7</v>
      </c>
    </row>
    <row r="2797" spans="1:17" s="4" customFormat="1" ht="12" x14ac:dyDescent="0.3">
      <c r="A2797" s="4">
        <v>2796</v>
      </c>
      <c r="B2797" s="4" t="s">
        <v>8393</v>
      </c>
      <c r="C2797" s="5">
        <v>44830</v>
      </c>
      <c r="D2797" s="5">
        <v>44832</v>
      </c>
      <c r="E2797" s="9">
        <f t="shared" si="43"/>
        <v>2022</v>
      </c>
      <c r="F2797" s="4" t="s">
        <v>17</v>
      </c>
      <c r="G2797" s="4" t="s">
        <v>8394</v>
      </c>
      <c r="H2797" s="4" t="s">
        <v>8395</v>
      </c>
      <c r="I2797" s="4" t="s">
        <v>20</v>
      </c>
      <c r="J2797" s="4" t="s">
        <v>47</v>
      </c>
      <c r="K2797" s="4" t="s">
        <v>47</v>
      </c>
      <c r="L2797" s="4" t="s">
        <v>36</v>
      </c>
      <c r="M2797" s="4" t="s">
        <v>138</v>
      </c>
      <c r="N2797" s="4">
        <v>296.45999999999998</v>
      </c>
      <c r="O2797" s="4">
        <v>4</v>
      </c>
      <c r="P2797" s="4">
        <v>0.15</v>
      </c>
      <c r="Q2797" s="4">
        <v>13.94</v>
      </c>
    </row>
    <row r="2798" spans="1:17" s="4" customFormat="1" ht="12" x14ac:dyDescent="0.3">
      <c r="A2798" s="4">
        <v>2797</v>
      </c>
      <c r="B2798" s="4" t="s">
        <v>8396</v>
      </c>
      <c r="C2798" s="5">
        <v>45821</v>
      </c>
      <c r="D2798" s="5">
        <v>45822</v>
      </c>
      <c r="E2798" s="9">
        <f t="shared" si="43"/>
        <v>2025</v>
      </c>
      <c r="F2798" s="4" t="s">
        <v>25</v>
      </c>
      <c r="G2798" s="4" t="s">
        <v>8397</v>
      </c>
      <c r="H2798" s="4" t="s">
        <v>8398</v>
      </c>
      <c r="I2798" s="4" t="s">
        <v>67</v>
      </c>
      <c r="J2798" s="4" t="s">
        <v>79</v>
      </c>
      <c r="K2798" s="4" t="s">
        <v>80</v>
      </c>
      <c r="L2798" s="4" t="s">
        <v>36</v>
      </c>
      <c r="M2798" s="4" t="s">
        <v>138</v>
      </c>
      <c r="N2798" s="4">
        <v>1287.73</v>
      </c>
      <c r="O2798" s="4">
        <v>6</v>
      </c>
      <c r="P2798" s="4">
        <v>0.2</v>
      </c>
      <c r="Q2798" s="4">
        <v>40.4</v>
      </c>
    </row>
    <row r="2799" spans="1:17" s="4" customFormat="1" ht="12" x14ac:dyDescent="0.3">
      <c r="A2799" s="4">
        <v>2798</v>
      </c>
      <c r="B2799" s="4" t="s">
        <v>8399</v>
      </c>
      <c r="C2799" s="5">
        <v>44686</v>
      </c>
      <c r="D2799" s="5">
        <v>44688</v>
      </c>
      <c r="E2799" s="9">
        <f t="shared" si="43"/>
        <v>2022</v>
      </c>
      <c r="F2799" s="4" t="s">
        <v>59</v>
      </c>
      <c r="G2799" s="4" t="s">
        <v>8400</v>
      </c>
      <c r="H2799" s="4" t="s">
        <v>8401</v>
      </c>
      <c r="I2799" s="4" t="s">
        <v>20</v>
      </c>
      <c r="J2799" s="4" t="s">
        <v>34</v>
      </c>
      <c r="K2799" s="4" t="s">
        <v>35</v>
      </c>
      <c r="L2799" s="4" t="s">
        <v>29</v>
      </c>
      <c r="M2799" s="4" t="s">
        <v>90</v>
      </c>
      <c r="N2799" s="4">
        <v>1478.15</v>
      </c>
      <c r="O2799" s="4">
        <v>4</v>
      </c>
      <c r="P2799" s="4">
        <v>0.1</v>
      </c>
      <c r="Q2799" s="4">
        <v>152.38</v>
      </c>
    </row>
    <row r="2800" spans="1:17" s="4" customFormat="1" ht="12" x14ac:dyDescent="0.3">
      <c r="A2800" s="4">
        <v>2799</v>
      </c>
      <c r="B2800" s="4" t="s">
        <v>8402</v>
      </c>
      <c r="C2800" s="5">
        <v>44874</v>
      </c>
      <c r="D2800" s="5">
        <v>44880</v>
      </c>
      <c r="E2800" s="9">
        <f t="shared" si="43"/>
        <v>2022</v>
      </c>
      <c r="F2800" s="4" t="s">
        <v>25</v>
      </c>
      <c r="G2800" s="4" t="s">
        <v>8403</v>
      </c>
      <c r="H2800" s="4" t="s">
        <v>8404</v>
      </c>
      <c r="I2800" s="4" t="s">
        <v>28</v>
      </c>
      <c r="J2800" s="4" t="s">
        <v>106</v>
      </c>
      <c r="K2800" s="4" t="s">
        <v>106</v>
      </c>
      <c r="L2800" s="4" t="s">
        <v>22</v>
      </c>
      <c r="M2800" s="4" t="s">
        <v>23</v>
      </c>
      <c r="N2800" s="4">
        <v>672.6</v>
      </c>
      <c r="O2800" s="4">
        <v>1</v>
      </c>
      <c r="P2800" s="4">
        <v>0.1</v>
      </c>
      <c r="Q2800" s="4">
        <v>21.1</v>
      </c>
    </row>
    <row r="2801" spans="1:17" s="4" customFormat="1" ht="12" x14ac:dyDescent="0.3">
      <c r="A2801" s="4">
        <v>2800</v>
      </c>
      <c r="B2801" s="4" t="s">
        <v>8405</v>
      </c>
      <c r="C2801" s="5">
        <v>45265</v>
      </c>
      <c r="D2801" s="5">
        <v>45271</v>
      </c>
      <c r="E2801" s="9">
        <f t="shared" si="43"/>
        <v>2023</v>
      </c>
      <c r="F2801" s="4" t="s">
        <v>17</v>
      </c>
      <c r="G2801" s="4" t="s">
        <v>8406</v>
      </c>
      <c r="H2801" s="4" t="s">
        <v>8407</v>
      </c>
      <c r="I2801" s="4" t="s">
        <v>20</v>
      </c>
      <c r="J2801" s="4" t="s">
        <v>42</v>
      </c>
      <c r="K2801" s="4" t="s">
        <v>43</v>
      </c>
      <c r="L2801" s="4" t="s">
        <v>22</v>
      </c>
      <c r="M2801" s="4" t="s">
        <v>75</v>
      </c>
      <c r="N2801" s="4">
        <v>512.88</v>
      </c>
      <c r="O2801" s="4">
        <v>4</v>
      </c>
      <c r="P2801" s="4">
        <v>0</v>
      </c>
      <c r="Q2801" s="4">
        <v>64.319999999999993</v>
      </c>
    </row>
    <row r="2802" spans="1:17" s="4" customFormat="1" ht="12" x14ac:dyDescent="0.3">
      <c r="A2802" s="4">
        <v>2801</v>
      </c>
      <c r="B2802" s="4" t="s">
        <v>8408</v>
      </c>
      <c r="C2802" s="5">
        <v>45064</v>
      </c>
      <c r="D2802" s="5">
        <v>45071</v>
      </c>
      <c r="E2802" s="9">
        <f t="shared" si="43"/>
        <v>2023</v>
      </c>
      <c r="F2802" s="4" t="s">
        <v>59</v>
      </c>
      <c r="G2802" s="4" t="s">
        <v>8409</v>
      </c>
      <c r="H2802" s="4" t="s">
        <v>8410</v>
      </c>
      <c r="I2802" s="4" t="s">
        <v>67</v>
      </c>
      <c r="J2802" s="4" t="s">
        <v>106</v>
      </c>
      <c r="K2802" s="4" t="s">
        <v>106</v>
      </c>
      <c r="L2802" s="4" t="s">
        <v>36</v>
      </c>
      <c r="M2802" s="4" t="s">
        <v>138</v>
      </c>
      <c r="N2802" s="4">
        <v>999.33</v>
      </c>
      <c r="O2802" s="4">
        <v>1</v>
      </c>
      <c r="P2802" s="4">
        <v>0.15</v>
      </c>
      <c r="Q2802" s="4">
        <v>182.13</v>
      </c>
    </row>
    <row r="2803" spans="1:17" s="4" customFormat="1" ht="12" x14ac:dyDescent="0.3">
      <c r="A2803" s="4">
        <v>2802</v>
      </c>
      <c r="B2803" s="4" t="s">
        <v>8411</v>
      </c>
      <c r="C2803" s="5">
        <v>45693</v>
      </c>
      <c r="D2803" s="5">
        <v>45695</v>
      </c>
      <c r="E2803" s="9">
        <f t="shared" si="43"/>
        <v>2025</v>
      </c>
      <c r="F2803" s="4" t="s">
        <v>25</v>
      </c>
      <c r="G2803" s="4" t="s">
        <v>8412</v>
      </c>
      <c r="H2803" s="4" t="s">
        <v>8413</v>
      </c>
      <c r="I2803" s="4" t="s">
        <v>28</v>
      </c>
      <c r="J2803" s="4" t="s">
        <v>42</v>
      </c>
      <c r="K2803" s="4" t="s">
        <v>43</v>
      </c>
      <c r="L2803" s="4" t="s">
        <v>29</v>
      </c>
      <c r="M2803" s="4" t="s">
        <v>107</v>
      </c>
      <c r="N2803" s="4">
        <v>1045.5999999999999</v>
      </c>
      <c r="O2803" s="4">
        <v>3</v>
      </c>
      <c r="P2803" s="4">
        <v>0.15</v>
      </c>
      <c r="Q2803" s="4">
        <v>116.05</v>
      </c>
    </row>
    <row r="2804" spans="1:17" s="4" customFormat="1" ht="12" x14ac:dyDescent="0.3">
      <c r="A2804" s="4">
        <v>2803</v>
      </c>
      <c r="B2804" s="4" t="s">
        <v>8414</v>
      </c>
      <c r="C2804" s="5">
        <v>44427</v>
      </c>
      <c r="D2804" s="5">
        <v>44430</v>
      </c>
      <c r="E2804" s="9">
        <f t="shared" si="43"/>
        <v>2021</v>
      </c>
      <c r="F2804" s="4" t="s">
        <v>59</v>
      </c>
      <c r="G2804" s="4" t="s">
        <v>8415</v>
      </c>
      <c r="H2804" s="4" t="s">
        <v>8416</v>
      </c>
      <c r="I2804" s="4" t="s">
        <v>28</v>
      </c>
      <c r="J2804" s="4" t="s">
        <v>42</v>
      </c>
      <c r="K2804" s="4" t="s">
        <v>43</v>
      </c>
      <c r="L2804" s="4" t="s">
        <v>36</v>
      </c>
      <c r="M2804" s="4" t="s">
        <v>37</v>
      </c>
      <c r="N2804" s="4">
        <v>1264.76</v>
      </c>
      <c r="O2804" s="4">
        <v>7</v>
      </c>
      <c r="P2804" s="4">
        <v>0</v>
      </c>
      <c r="Q2804" s="4">
        <v>195.26</v>
      </c>
    </row>
    <row r="2805" spans="1:17" s="4" customFormat="1" ht="12" x14ac:dyDescent="0.3">
      <c r="A2805" s="4">
        <v>2804</v>
      </c>
      <c r="B2805" s="4" t="s">
        <v>8417</v>
      </c>
      <c r="C2805" s="5">
        <v>45614</v>
      </c>
      <c r="D2805" s="5">
        <v>45620</v>
      </c>
      <c r="E2805" s="9">
        <f t="shared" si="43"/>
        <v>2024</v>
      </c>
      <c r="F2805" s="4" t="s">
        <v>25</v>
      </c>
      <c r="G2805" s="4" t="s">
        <v>8418</v>
      </c>
      <c r="H2805" s="4" t="s">
        <v>8419</v>
      </c>
      <c r="I2805" s="4" t="s">
        <v>67</v>
      </c>
      <c r="J2805" s="4" t="s">
        <v>62</v>
      </c>
      <c r="K2805" s="4" t="s">
        <v>63</v>
      </c>
      <c r="L2805" s="4" t="s">
        <v>29</v>
      </c>
      <c r="M2805" s="4" t="s">
        <v>107</v>
      </c>
      <c r="N2805" s="4">
        <v>1471.02</v>
      </c>
      <c r="O2805" s="4">
        <v>5</v>
      </c>
      <c r="P2805" s="4">
        <v>0.1</v>
      </c>
      <c r="Q2805" s="4">
        <v>22.35</v>
      </c>
    </row>
    <row r="2806" spans="1:17" s="4" customFormat="1" ht="12" x14ac:dyDescent="0.3">
      <c r="A2806" s="4">
        <v>2805</v>
      </c>
      <c r="B2806" s="4" t="s">
        <v>8420</v>
      </c>
      <c r="C2806" s="5">
        <v>44638</v>
      </c>
      <c r="D2806" s="5">
        <v>44642</v>
      </c>
      <c r="E2806" s="9">
        <f t="shared" si="43"/>
        <v>2022</v>
      </c>
      <c r="F2806" s="4" t="s">
        <v>59</v>
      </c>
      <c r="G2806" s="4" t="s">
        <v>8421</v>
      </c>
      <c r="H2806" s="4" t="s">
        <v>8422</v>
      </c>
      <c r="I2806" s="4" t="s">
        <v>67</v>
      </c>
      <c r="J2806" s="4" t="s">
        <v>79</v>
      </c>
      <c r="K2806" s="4" t="s">
        <v>80</v>
      </c>
      <c r="L2806" s="4" t="s">
        <v>22</v>
      </c>
      <c r="M2806" s="4" t="s">
        <v>75</v>
      </c>
      <c r="N2806" s="4">
        <v>401.64</v>
      </c>
      <c r="O2806" s="4">
        <v>7</v>
      </c>
      <c r="P2806" s="4">
        <v>0.15</v>
      </c>
      <c r="Q2806" s="4">
        <v>39.700000000000003</v>
      </c>
    </row>
    <row r="2807" spans="1:17" s="4" customFormat="1" ht="12" x14ac:dyDescent="0.3">
      <c r="A2807" s="4">
        <v>2806</v>
      </c>
      <c r="B2807" s="4" t="s">
        <v>8423</v>
      </c>
      <c r="C2807" s="5">
        <v>45418</v>
      </c>
      <c r="D2807" s="5">
        <v>45425</v>
      </c>
      <c r="E2807" s="9">
        <f t="shared" si="43"/>
        <v>2024</v>
      </c>
      <c r="F2807" s="4" t="s">
        <v>39</v>
      </c>
      <c r="G2807" s="4" t="s">
        <v>8424</v>
      </c>
      <c r="H2807" s="4" t="s">
        <v>8425</v>
      </c>
      <c r="I2807" s="4" t="s">
        <v>20</v>
      </c>
      <c r="J2807" s="4" t="s">
        <v>42</v>
      </c>
      <c r="K2807" s="4" t="s">
        <v>43</v>
      </c>
      <c r="L2807" s="4" t="s">
        <v>29</v>
      </c>
      <c r="M2807" s="4" t="s">
        <v>48</v>
      </c>
      <c r="N2807" s="4">
        <v>1466.24</v>
      </c>
      <c r="O2807" s="4">
        <v>4</v>
      </c>
      <c r="P2807" s="4">
        <v>0</v>
      </c>
      <c r="Q2807" s="4">
        <v>233.07</v>
      </c>
    </row>
    <row r="2808" spans="1:17" s="4" customFormat="1" ht="12" x14ac:dyDescent="0.3">
      <c r="A2808" s="4">
        <v>2807</v>
      </c>
      <c r="B2808" s="4" t="s">
        <v>8426</v>
      </c>
      <c r="C2808" s="5">
        <v>44530</v>
      </c>
      <c r="D2808" s="5">
        <v>44531</v>
      </c>
      <c r="E2808" s="9">
        <f t="shared" si="43"/>
        <v>2021</v>
      </c>
      <c r="F2808" s="4" t="s">
        <v>25</v>
      </c>
      <c r="G2808" s="4" t="s">
        <v>8427</v>
      </c>
      <c r="H2808" s="4" t="s">
        <v>8428</v>
      </c>
      <c r="I2808" s="4" t="s">
        <v>28</v>
      </c>
      <c r="J2808" s="4" t="s">
        <v>111</v>
      </c>
      <c r="K2808" s="4" t="s">
        <v>111</v>
      </c>
      <c r="L2808" s="4" t="s">
        <v>29</v>
      </c>
      <c r="M2808" s="4" t="s">
        <v>30</v>
      </c>
      <c r="N2808" s="4">
        <v>1019.72</v>
      </c>
      <c r="O2808" s="4">
        <v>4</v>
      </c>
      <c r="P2808" s="4">
        <v>0.15</v>
      </c>
      <c r="Q2808" s="4">
        <v>40.06</v>
      </c>
    </row>
    <row r="2809" spans="1:17" s="4" customFormat="1" ht="12" x14ac:dyDescent="0.3">
      <c r="A2809" s="4">
        <v>2808</v>
      </c>
      <c r="B2809" s="4" t="s">
        <v>8429</v>
      </c>
      <c r="C2809" s="5">
        <v>45492</v>
      </c>
      <c r="D2809" s="5">
        <v>45495</v>
      </c>
      <c r="E2809" s="9">
        <f t="shared" si="43"/>
        <v>2024</v>
      </c>
      <c r="F2809" s="4" t="s">
        <v>59</v>
      </c>
      <c r="G2809" s="4" t="s">
        <v>8430</v>
      </c>
      <c r="H2809" s="4" t="s">
        <v>8431</v>
      </c>
      <c r="I2809" s="4" t="s">
        <v>20</v>
      </c>
      <c r="J2809" s="4" t="s">
        <v>34</v>
      </c>
      <c r="K2809" s="4" t="s">
        <v>35</v>
      </c>
      <c r="L2809" s="4" t="s">
        <v>36</v>
      </c>
      <c r="M2809" s="4" t="s">
        <v>118</v>
      </c>
      <c r="N2809" s="4">
        <v>315.3</v>
      </c>
      <c r="O2809" s="4">
        <v>2</v>
      </c>
      <c r="P2809" s="4">
        <v>0.1</v>
      </c>
      <c r="Q2809" s="4">
        <v>2.62</v>
      </c>
    </row>
    <row r="2810" spans="1:17" s="4" customFormat="1" ht="12" x14ac:dyDescent="0.3">
      <c r="A2810" s="4">
        <v>2809</v>
      </c>
      <c r="B2810" s="4" t="s">
        <v>8432</v>
      </c>
      <c r="C2810" s="5">
        <v>45826</v>
      </c>
      <c r="D2810" s="5">
        <v>45829</v>
      </c>
      <c r="E2810" s="9">
        <f t="shared" si="43"/>
        <v>2025</v>
      </c>
      <c r="F2810" s="4" t="s">
        <v>59</v>
      </c>
      <c r="G2810" s="4" t="s">
        <v>8433</v>
      </c>
      <c r="H2810" s="4" t="s">
        <v>8434</v>
      </c>
      <c r="I2810" s="4" t="s">
        <v>67</v>
      </c>
      <c r="J2810" s="4" t="s">
        <v>62</v>
      </c>
      <c r="K2810" s="4" t="s">
        <v>63</v>
      </c>
      <c r="L2810" s="4" t="s">
        <v>36</v>
      </c>
      <c r="M2810" s="4" t="s">
        <v>37</v>
      </c>
      <c r="N2810" s="4">
        <v>1244.3</v>
      </c>
      <c r="O2810" s="4">
        <v>6</v>
      </c>
      <c r="P2810" s="4">
        <v>0.1</v>
      </c>
      <c r="Q2810" s="4">
        <v>198.51</v>
      </c>
    </row>
    <row r="2811" spans="1:17" s="4" customFormat="1" ht="12" x14ac:dyDescent="0.3">
      <c r="A2811" s="4">
        <v>2810</v>
      </c>
      <c r="B2811" s="4" t="s">
        <v>8435</v>
      </c>
      <c r="C2811" s="5">
        <v>44440</v>
      </c>
      <c r="D2811" s="5">
        <v>44445</v>
      </c>
      <c r="E2811" s="9">
        <f t="shared" si="43"/>
        <v>2021</v>
      </c>
      <c r="F2811" s="4" t="s">
        <v>59</v>
      </c>
      <c r="G2811" s="4" t="s">
        <v>8436</v>
      </c>
      <c r="H2811" s="4" t="s">
        <v>8437</v>
      </c>
      <c r="I2811" s="4" t="s">
        <v>20</v>
      </c>
      <c r="J2811" s="4" t="s">
        <v>52</v>
      </c>
      <c r="K2811" s="4" t="s">
        <v>53</v>
      </c>
      <c r="L2811" s="4" t="s">
        <v>29</v>
      </c>
      <c r="M2811" s="4" t="s">
        <v>30</v>
      </c>
      <c r="N2811" s="4">
        <v>1056.76</v>
      </c>
      <c r="O2811" s="4">
        <v>3</v>
      </c>
      <c r="P2811" s="4">
        <v>0</v>
      </c>
      <c r="Q2811" s="4">
        <v>194.68</v>
      </c>
    </row>
    <row r="2812" spans="1:17" s="4" customFormat="1" ht="12" x14ac:dyDescent="0.3">
      <c r="A2812" s="4">
        <v>2811</v>
      </c>
      <c r="B2812" s="4" t="s">
        <v>8438</v>
      </c>
      <c r="C2812" s="5">
        <v>44850</v>
      </c>
      <c r="D2812" s="5">
        <v>44856</v>
      </c>
      <c r="E2812" s="9">
        <f t="shared" si="43"/>
        <v>2022</v>
      </c>
      <c r="F2812" s="4" t="s">
        <v>59</v>
      </c>
      <c r="G2812" s="4" t="s">
        <v>8439</v>
      </c>
      <c r="H2812" s="4" t="s">
        <v>8440</v>
      </c>
      <c r="I2812" s="4" t="s">
        <v>67</v>
      </c>
      <c r="J2812" s="4" t="s">
        <v>42</v>
      </c>
      <c r="K2812" s="4" t="s">
        <v>43</v>
      </c>
      <c r="L2812" s="4" t="s">
        <v>22</v>
      </c>
      <c r="M2812" s="4" t="s">
        <v>134</v>
      </c>
      <c r="N2812" s="4">
        <v>1416.55</v>
      </c>
      <c r="O2812" s="4">
        <v>1</v>
      </c>
      <c r="P2812" s="4">
        <v>0.2</v>
      </c>
      <c r="Q2812" s="4">
        <v>44.16</v>
      </c>
    </row>
    <row r="2813" spans="1:17" s="4" customFormat="1" ht="12" x14ac:dyDescent="0.3">
      <c r="A2813" s="4">
        <v>2812</v>
      </c>
      <c r="B2813" s="4" t="s">
        <v>8441</v>
      </c>
      <c r="C2813" s="5">
        <v>45606</v>
      </c>
      <c r="D2813" s="5">
        <v>45612</v>
      </c>
      <c r="E2813" s="9">
        <f t="shared" si="43"/>
        <v>2024</v>
      </c>
      <c r="F2813" s="4" t="s">
        <v>39</v>
      </c>
      <c r="G2813" s="4" t="s">
        <v>8442</v>
      </c>
      <c r="H2813" s="4" t="s">
        <v>8443</v>
      </c>
      <c r="I2813" s="4" t="s">
        <v>67</v>
      </c>
      <c r="J2813" s="4" t="s">
        <v>145</v>
      </c>
      <c r="K2813" s="4" t="s">
        <v>80</v>
      </c>
      <c r="L2813" s="4" t="s">
        <v>29</v>
      </c>
      <c r="M2813" s="4" t="s">
        <v>30</v>
      </c>
      <c r="N2813" s="4">
        <v>314.98</v>
      </c>
      <c r="O2813" s="4">
        <v>10</v>
      </c>
      <c r="P2813" s="4">
        <v>0.15</v>
      </c>
      <c r="Q2813" s="4">
        <v>21.35</v>
      </c>
    </row>
    <row r="2814" spans="1:17" s="4" customFormat="1" ht="12" x14ac:dyDescent="0.3">
      <c r="A2814" s="4">
        <v>2813</v>
      </c>
      <c r="B2814" s="4" t="s">
        <v>8444</v>
      </c>
      <c r="C2814" s="5">
        <v>44887</v>
      </c>
      <c r="D2814" s="5">
        <v>44889</v>
      </c>
      <c r="E2814" s="9">
        <f t="shared" si="43"/>
        <v>2022</v>
      </c>
      <c r="F2814" s="4" t="s">
        <v>39</v>
      </c>
      <c r="G2814" s="4" t="s">
        <v>8445</v>
      </c>
      <c r="H2814" s="4" t="s">
        <v>8446</v>
      </c>
      <c r="I2814" s="4" t="s">
        <v>20</v>
      </c>
      <c r="J2814" s="4" t="s">
        <v>145</v>
      </c>
      <c r="K2814" s="4" t="s">
        <v>80</v>
      </c>
      <c r="L2814" s="4" t="s">
        <v>29</v>
      </c>
      <c r="M2814" s="4" t="s">
        <v>90</v>
      </c>
      <c r="N2814" s="4">
        <v>893.56</v>
      </c>
      <c r="O2814" s="4">
        <v>7</v>
      </c>
      <c r="P2814" s="4">
        <v>0.2</v>
      </c>
      <c r="Q2814" s="4">
        <v>33</v>
      </c>
    </row>
    <row r="2815" spans="1:17" s="4" customFormat="1" ht="12" x14ac:dyDescent="0.3">
      <c r="A2815" s="4">
        <v>2814</v>
      </c>
      <c r="B2815" s="4" t="s">
        <v>8447</v>
      </c>
      <c r="C2815" s="5">
        <v>45841</v>
      </c>
      <c r="D2815" s="5">
        <v>45844</v>
      </c>
      <c r="E2815" s="9">
        <f t="shared" si="43"/>
        <v>2025</v>
      </c>
      <c r="F2815" s="4" t="s">
        <v>25</v>
      </c>
      <c r="G2815" s="4" t="s">
        <v>8448</v>
      </c>
      <c r="H2815" s="4" t="s">
        <v>8449</v>
      </c>
      <c r="I2815" s="4" t="s">
        <v>67</v>
      </c>
      <c r="J2815" s="4" t="s">
        <v>106</v>
      </c>
      <c r="K2815" s="4" t="s">
        <v>106</v>
      </c>
      <c r="L2815" s="4" t="s">
        <v>29</v>
      </c>
      <c r="M2815" s="4" t="s">
        <v>48</v>
      </c>
      <c r="N2815" s="4">
        <v>647.5</v>
      </c>
      <c r="O2815" s="4">
        <v>9</v>
      </c>
      <c r="P2815" s="4">
        <v>0.15</v>
      </c>
      <c r="Q2815" s="4">
        <v>155.11000000000001</v>
      </c>
    </row>
    <row r="2816" spans="1:17" s="4" customFormat="1" ht="12" x14ac:dyDescent="0.3">
      <c r="A2816" s="4">
        <v>2815</v>
      </c>
      <c r="B2816" s="4" t="s">
        <v>8450</v>
      </c>
      <c r="C2816" s="5">
        <v>44537</v>
      </c>
      <c r="D2816" s="5">
        <v>44541</v>
      </c>
      <c r="E2816" s="9">
        <f t="shared" si="43"/>
        <v>2021</v>
      </c>
      <c r="F2816" s="4" t="s">
        <v>25</v>
      </c>
      <c r="G2816" s="4" t="s">
        <v>8451</v>
      </c>
      <c r="H2816" s="4" t="s">
        <v>8452</v>
      </c>
      <c r="I2816" s="4" t="s">
        <v>67</v>
      </c>
      <c r="J2816" s="4" t="s">
        <v>62</v>
      </c>
      <c r="K2816" s="4" t="s">
        <v>63</v>
      </c>
      <c r="L2816" s="4" t="s">
        <v>22</v>
      </c>
      <c r="M2816" s="4" t="s">
        <v>54</v>
      </c>
      <c r="N2816" s="4">
        <v>850.77</v>
      </c>
      <c r="O2816" s="4">
        <v>7</v>
      </c>
      <c r="P2816" s="4">
        <v>0.1</v>
      </c>
      <c r="Q2816" s="4">
        <v>130.27000000000001</v>
      </c>
    </row>
    <row r="2817" spans="1:17" s="4" customFormat="1" ht="12" x14ac:dyDescent="0.3">
      <c r="A2817" s="4">
        <v>2816</v>
      </c>
      <c r="B2817" s="4" t="s">
        <v>8453</v>
      </c>
      <c r="C2817" s="5">
        <v>44555</v>
      </c>
      <c r="D2817" s="5">
        <v>44556</v>
      </c>
      <c r="E2817" s="9">
        <f t="shared" si="43"/>
        <v>2021</v>
      </c>
      <c r="F2817" s="4" t="s">
        <v>59</v>
      </c>
      <c r="G2817" s="4" t="s">
        <v>8454</v>
      </c>
      <c r="H2817" s="4" t="s">
        <v>8455</v>
      </c>
      <c r="I2817" s="4" t="s">
        <v>67</v>
      </c>
      <c r="J2817" s="4" t="s">
        <v>34</v>
      </c>
      <c r="K2817" s="4" t="s">
        <v>35</v>
      </c>
      <c r="L2817" s="4" t="s">
        <v>22</v>
      </c>
      <c r="M2817" s="4" t="s">
        <v>23</v>
      </c>
      <c r="N2817" s="4">
        <v>497.11</v>
      </c>
      <c r="O2817" s="4">
        <v>10</v>
      </c>
      <c r="P2817" s="4">
        <v>0</v>
      </c>
      <c r="Q2817" s="4">
        <v>44.71</v>
      </c>
    </row>
    <row r="2818" spans="1:17" s="4" customFormat="1" ht="12" x14ac:dyDescent="0.3">
      <c r="A2818" s="4">
        <v>2817</v>
      </c>
      <c r="B2818" s="4" t="s">
        <v>8456</v>
      </c>
      <c r="C2818" s="5">
        <v>44576</v>
      </c>
      <c r="D2818" s="5">
        <v>44579</v>
      </c>
      <c r="E2818" s="9">
        <f t="shared" ref="E2818:E2881" si="44">YEAR(D2818)</f>
        <v>2022</v>
      </c>
      <c r="F2818" s="4" t="s">
        <v>39</v>
      </c>
      <c r="G2818" s="4" t="s">
        <v>8457</v>
      </c>
      <c r="H2818" s="4" t="s">
        <v>8458</v>
      </c>
      <c r="I2818" s="4" t="s">
        <v>20</v>
      </c>
      <c r="J2818" s="4" t="s">
        <v>106</v>
      </c>
      <c r="K2818" s="4" t="s">
        <v>106</v>
      </c>
      <c r="L2818" s="4" t="s">
        <v>22</v>
      </c>
      <c r="M2818" s="4" t="s">
        <v>75</v>
      </c>
      <c r="N2818" s="4">
        <v>1244.3800000000001</v>
      </c>
      <c r="O2818" s="4">
        <v>1</v>
      </c>
      <c r="P2818" s="4">
        <v>0</v>
      </c>
      <c r="Q2818" s="4">
        <v>197.43</v>
      </c>
    </row>
    <row r="2819" spans="1:17" s="4" customFormat="1" ht="12" x14ac:dyDescent="0.3">
      <c r="A2819" s="4">
        <v>2818</v>
      </c>
      <c r="B2819" s="4" t="s">
        <v>8459</v>
      </c>
      <c r="C2819" s="5">
        <v>45339</v>
      </c>
      <c r="D2819" s="5">
        <v>45341</v>
      </c>
      <c r="E2819" s="9">
        <f t="shared" si="44"/>
        <v>2024</v>
      </c>
      <c r="F2819" s="4" t="s">
        <v>39</v>
      </c>
      <c r="G2819" s="4" t="s">
        <v>8460</v>
      </c>
      <c r="H2819" s="4" t="s">
        <v>8461</v>
      </c>
      <c r="I2819" s="4" t="s">
        <v>28</v>
      </c>
      <c r="J2819" s="4" t="s">
        <v>34</v>
      </c>
      <c r="K2819" s="4" t="s">
        <v>35</v>
      </c>
      <c r="L2819" s="4" t="s">
        <v>22</v>
      </c>
      <c r="M2819" s="4" t="s">
        <v>23</v>
      </c>
      <c r="N2819" s="4">
        <v>1151.8399999999999</v>
      </c>
      <c r="O2819" s="4">
        <v>6</v>
      </c>
      <c r="P2819" s="4">
        <v>0.1</v>
      </c>
      <c r="Q2819" s="4">
        <v>110.19</v>
      </c>
    </row>
    <row r="2820" spans="1:17" s="4" customFormat="1" ht="12" x14ac:dyDescent="0.3">
      <c r="A2820" s="4">
        <v>2819</v>
      </c>
      <c r="B2820" s="4" t="s">
        <v>8462</v>
      </c>
      <c r="C2820" s="5">
        <v>45247</v>
      </c>
      <c r="D2820" s="5">
        <v>45251</v>
      </c>
      <c r="E2820" s="9">
        <f t="shared" si="44"/>
        <v>2023</v>
      </c>
      <c r="F2820" s="4" t="s">
        <v>59</v>
      </c>
      <c r="G2820" s="4" t="s">
        <v>8463</v>
      </c>
      <c r="H2820" s="4" t="s">
        <v>8464</v>
      </c>
      <c r="I2820" s="4" t="s">
        <v>20</v>
      </c>
      <c r="J2820" s="4" t="s">
        <v>34</v>
      </c>
      <c r="K2820" s="4" t="s">
        <v>35</v>
      </c>
      <c r="L2820" s="4" t="s">
        <v>29</v>
      </c>
      <c r="M2820" s="4" t="s">
        <v>90</v>
      </c>
      <c r="N2820" s="4">
        <v>215.61</v>
      </c>
      <c r="O2820" s="4">
        <v>8</v>
      </c>
      <c r="P2820" s="4">
        <v>0</v>
      </c>
      <c r="Q2820" s="4">
        <v>36.04</v>
      </c>
    </row>
    <row r="2821" spans="1:17" s="4" customFormat="1" ht="12" x14ac:dyDescent="0.3">
      <c r="A2821" s="4">
        <v>2820</v>
      </c>
      <c r="B2821" s="4" t="s">
        <v>8465</v>
      </c>
      <c r="C2821" s="5">
        <v>44683</v>
      </c>
      <c r="D2821" s="5">
        <v>44689</v>
      </c>
      <c r="E2821" s="9">
        <f t="shared" si="44"/>
        <v>2022</v>
      </c>
      <c r="F2821" s="4" t="s">
        <v>17</v>
      </c>
      <c r="G2821" s="4" t="s">
        <v>8466</v>
      </c>
      <c r="H2821" s="4" t="s">
        <v>8467</v>
      </c>
      <c r="I2821" s="4" t="s">
        <v>20</v>
      </c>
      <c r="J2821" s="4" t="s">
        <v>111</v>
      </c>
      <c r="K2821" s="4" t="s">
        <v>111</v>
      </c>
      <c r="L2821" s="4" t="s">
        <v>36</v>
      </c>
      <c r="M2821" s="4" t="s">
        <v>37</v>
      </c>
      <c r="N2821" s="4">
        <v>842.6</v>
      </c>
      <c r="O2821" s="4">
        <v>9</v>
      </c>
      <c r="P2821" s="4">
        <v>0.2</v>
      </c>
      <c r="Q2821" s="4">
        <v>42.03</v>
      </c>
    </row>
    <row r="2822" spans="1:17" s="4" customFormat="1" ht="12" x14ac:dyDescent="0.3">
      <c r="A2822" s="4">
        <v>2821</v>
      </c>
      <c r="B2822" s="4" t="s">
        <v>8468</v>
      </c>
      <c r="C2822" s="5">
        <v>44823</v>
      </c>
      <c r="D2822" s="5">
        <v>44828</v>
      </c>
      <c r="E2822" s="9">
        <f t="shared" si="44"/>
        <v>2022</v>
      </c>
      <c r="F2822" s="4" t="s">
        <v>17</v>
      </c>
      <c r="G2822" s="4" t="s">
        <v>8469</v>
      </c>
      <c r="H2822" s="4" t="s">
        <v>8470</v>
      </c>
      <c r="I2822" s="4" t="s">
        <v>67</v>
      </c>
      <c r="J2822" s="4" t="s">
        <v>34</v>
      </c>
      <c r="K2822" s="4" t="s">
        <v>35</v>
      </c>
      <c r="L2822" s="4" t="s">
        <v>36</v>
      </c>
      <c r="M2822" s="4" t="s">
        <v>37</v>
      </c>
      <c r="N2822" s="4">
        <v>355.99</v>
      </c>
      <c r="O2822" s="4">
        <v>8</v>
      </c>
      <c r="P2822" s="4">
        <v>0</v>
      </c>
      <c r="Q2822" s="4">
        <v>81.94</v>
      </c>
    </row>
    <row r="2823" spans="1:17" s="4" customFormat="1" ht="12" x14ac:dyDescent="0.3">
      <c r="A2823" s="4">
        <v>2822</v>
      </c>
      <c r="B2823" s="4" t="s">
        <v>8471</v>
      </c>
      <c r="C2823" s="5">
        <v>44588</v>
      </c>
      <c r="D2823" s="5">
        <v>44589</v>
      </c>
      <c r="E2823" s="9">
        <f t="shared" si="44"/>
        <v>2022</v>
      </c>
      <c r="F2823" s="4" t="s">
        <v>17</v>
      </c>
      <c r="G2823" s="4" t="s">
        <v>8472</v>
      </c>
      <c r="H2823" s="4" t="s">
        <v>2054</v>
      </c>
      <c r="I2823" s="4" t="s">
        <v>20</v>
      </c>
      <c r="J2823" s="4" t="s">
        <v>106</v>
      </c>
      <c r="K2823" s="4" t="s">
        <v>106</v>
      </c>
      <c r="L2823" s="4" t="s">
        <v>29</v>
      </c>
      <c r="M2823" s="4" t="s">
        <v>107</v>
      </c>
      <c r="N2823" s="4">
        <v>1061.8599999999999</v>
      </c>
      <c r="O2823" s="4">
        <v>3</v>
      </c>
      <c r="P2823" s="4">
        <v>0.2</v>
      </c>
      <c r="Q2823" s="4">
        <v>10.66</v>
      </c>
    </row>
    <row r="2824" spans="1:17" s="4" customFormat="1" ht="12" x14ac:dyDescent="0.3">
      <c r="A2824" s="4">
        <v>2823</v>
      </c>
      <c r="B2824" s="4" t="s">
        <v>8473</v>
      </c>
      <c r="C2824" s="5">
        <v>45434</v>
      </c>
      <c r="D2824" s="5">
        <v>45439</v>
      </c>
      <c r="E2824" s="9">
        <f t="shared" si="44"/>
        <v>2024</v>
      </c>
      <c r="F2824" s="4" t="s">
        <v>39</v>
      </c>
      <c r="G2824" s="4" t="s">
        <v>8474</v>
      </c>
      <c r="H2824" s="4" t="s">
        <v>8475</v>
      </c>
      <c r="I2824" s="4" t="s">
        <v>20</v>
      </c>
      <c r="J2824" s="4" t="s">
        <v>34</v>
      </c>
      <c r="K2824" s="4" t="s">
        <v>35</v>
      </c>
      <c r="L2824" s="4" t="s">
        <v>29</v>
      </c>
      <c r="M2824" s="4" t="s">
        <v>48</v>
      </c>
      <c r="N2824" s="4">
        <v>57.99</v>
      </c>
      <c r="O2824" s="4">
        <v>7</v>
      </c>
      <c r="P2824" s="4">
        <v>0</v>
      </c>
      <c r="Q2824" s="4">
        <v>8.27</v>
      </c>
    </row>
    <row r="2825" spans="1:17" s="4" customFormat="1" ht="12" x14ac:dyDescent="0.3">
      <c r="A2825" s="4">
        <v>2824</v>
      </c>
      <c r="B2825" s="4" t="s">
        <v>8476</v>
      </c>
      <c r="C2825" s="5">
        <v>44594</v>
      </c>
      <c r="D2825" s="5">
        <v>44595</v>
      </c>
      <c r="E2825" s="9">
        <f t="shared" si="44"/>
        <v>2022</v>
      </c>
      <c r="F2825" s="4" t="s">
        <v>39</v>
      </c>
      <c r="G2825" s="4" t="s">
        <v>8477</v>
      </c>
      <c r="H2825" s="4" t="s">
        <v>8478</v>
      </c>
      <c r="I2825" s="4" t="s">
        <v>28</v>
      </c>
      <c r="J2825" s="4" t="s">
        <v>79</v>
      </c>
      <c r="K2825" s="4" t="s">
        <v>80</v>
      </c>
      <c r="L2825" s="4" t="s">
        <v>22</v>
      </c>
      <c r="M2825" s="4" t="s">
        <v>75</v>
      </c>
      <c r="N2825" s="4">
        <v>1203.57</v>
      </c>
      <c r="O2825" s="4">
        <v>3</v>
      </c>
      <c r="P2825" s="4">
        <v>0.2</v>
      </c>
      <c r="Q2825" s="4">
        <v>65.58</v>
      </c>
    </row>
    <row r="2826" spans="1:17" s="4" customFormat="1" ht="12" x14ac:dyDescent="0.3">
      <c r="A2826" s="4">
        <v>2825</v>
      </c>
      <c r="B2826" s="4" t="s">
        <v>8479</v>
      </c>
      <c r="C2826" s="5">
        <v>45595</v>
      </c>
      <c r="D2826" s="5">
        <v>45599</v>
      </c>
      <c r="E2826" s="9">
        <f t="shared" si="44"/>
        <v>2024</v>
      </c>
      <c r="F2826" s="4" t="s">
        <v>17</v>
      </c>
      <c r="G2826" s="4" t="s">
        <v>8480</v>
      </c>
      <c r="H2826" s="4" t="s">
        <v>8481</v>
      </c>
      <c r="I2826" s="4" t="s">
        <v>67</v>
      </c>
      <c r="J2826" s="4" t="s">
        <v>52</v>
      </c>
      <c r="K2826" s="4" t="s">
        <v>53</v>
      </c>
      <c r="L2826" s="4" t="s">
        <v>36</v>
      </c>
      <c r="M2826" s="4" t="s">
        <v>71</v>
      </c>
      <c r="N2826" s="4">
        <v>1052.26</v>
      </c>
      <c r="O2826" s="4">
        <v>1</v>
      </c>
      <c r="P2826" s="4">
        <v>0.2</v>
      </c>
      <c r="Q2826" s="4">
        <v>18.96</v>
      </c>
    </row>
    <row r="2827" spans="1:17" s="4" customFormat="1" ht="12" x14ac:dyDescent="0.3">
      <c r="A2827" s="4">
        <v>2826</v>
      </c>
      <c r="B2827" s="4" t="s">
        <v>8482</v>
      </c>
      <c r="C2827" s="5">
        <v>44483</v>
      </c>
      <c r="D2827" s="5">
        <v>44487</v>
      </c>
      <c r="E2827" s="9">
        <f t="shared" si="44"/>
        <v>2021</v>
      </c>
      <c r="F2827" s="4" t="s">
        <v>25</v>
      </c>
      <c r="G2827" s="4" t="s">
        <v>8483</v>
      </c>
      <c r="H2827" s="4" t="s">
        <v>8484</v>
      </c>
      <c r="I2827" s="4" t="s">
        <v>28</v>
      </c>
      <c r="J2827" s="4" t="s">
        <v>42</v>
      </c>
      <c r="K2827" s="4" t="s">
        <v>43</v>
      </c>
      <c r="L2827" s="4" t="s">
        <v>36</v>
      </c>
      <c r="M2827" s="4" t="s">
        <v>118</v>
      </c>
      <c r="N2827" s="4">
        <v>116.55</v>
      </c>
      <c r="O2827" s="4">
        <v>2</v>
      </c>
      <c r="P2827" s="4">
        <v>0.2</v>
      </c>
      <c r="Q2827" s="4">
        <v>8.07</v>
      </c>
    </row>
    <row r="2828" spans="1:17" s="4" customFormat="1" ht="12" x14ac:dyDescent="0.3">
      <c r="A2828" s="4">
        <v>2827</v>
      </c>
      <c r="B2828" s="4" t="s">
        <v>8485</v>
      </c>
      <c r="C2828" s="5">
        <v>45119</v>
      </c>
      <c r="D2828" s="5">
        <v>45126</v>
      </c>
      <c r="E2828" s="9">
        <f t="shared" si="44"/>
        <v>2023</v>
      </c>
      <c r="F2828" s="4" t="s">
        <v>39</v>
      </c>
      <c r="G2828" s="4" t="s">
        <v>8486</v>
      </c>
      <c r="H2828" s="4" t="s">
        <v>8487</v>
      </c>
      <c r="I2828" s="4" t="s">
        <v>28</v>
      </c>
      <c r="J2828" s="4" t="s">
        <v>106</v>
      </c>
      <c r="K2828" s="4" t="s">
        <v>106</v>
      </c>
      <c r="L2828" s="4" t="s">
        <v>29</v>
      </c>
      <c r="M2828" s="4" t="s">
        <v>48</v>
      </c>
      <c r="N2828" s="4">
        <v>92.24</v>
      </c>
      <c r="O2828" s="4">
        <v>1</v>
      </c>
      <c r="P2828" s="4">
        <v>0</v>
      </c>
      <c r="Q2828" s="4">
        <v>17.739999999999998</v>
      </c>
    </row>
    <row r="2829" spans="1:17" s="4" customFormat="1" ht="12" x14ac:dyDescent="0.3">
      <c r="A2829" s="4">
        <v>2828</v>
      </c>
      <c r="B2829" s="4" t="s">
        <v>8488</v>
      </c>
      <c r="C2829" s="5">
        <v>45365</v>
      </c>
      <c r="D2829" s="5">
        <v>45370</v>
      </c>
      <c r="E2829" s="9">
        <f t="shared" si="44"/>
        <v>2024</v>
      </c>
      <c r="F2829" s="4" t="s">
        <v>39</v>
      </c>
      <c r="G2829" s="4" t="s">
        <v>8489</v>
      </c>
      <c r="H2829" s="4" t="s">
        <v>8490</v>
      </c>
      <c r="I2829" s="4" t="s">
        <v>28</v>
      </c>
      <c r="J2829" s="4" t="s">
        <v>47</v>
      </c>
      <c r="K2829" s="4" t="s">
        <v>47</v>
      </c>
      <c r="L2829" s="4" t="s">
        <v>29</v>
      </c>
      <c r="M2829" s="4" t="s">
        <v>107</v>
      </c>
      <c r="N2829" s="4">
        <v>753.99</v>
      </c>
      <c r="O2829" s="4">
        <v>5</v>
      </c>
      <c r="P2829" s="4">
        <v>0</v>
      </c>
      <c r="Q2829" s="4">
        <v>164.15</v>
      </c>
    </row>
    <row r="2830" spans="1:17" s="4" customFormat="1" ht="12" x14ac:dyDescent="0.3">
      <c r="A2830" s="4">
        <v>2829</v>
      </c>
      <c r="B2830" s="4" t="s">
        <v>8491</v>
      </c>
      <c r="C2830" s="5">
        <v>45210</v>
      </c>
      <c r="D2830" s="5">
        <v>45211</v>
      </c>
      <c r="E2830" s="9">
        <f t="shared" si="44"/>
        <v>2023</v>
      </c>
      <c r="F2830" s="4" t="s">
        <v>25</v>
      </c>
      <c r="G2830" s="4" t="s">
        <v>8492</v>
      </c>
      <c r="H2830" s="4" t="s">
        <v>8493</v>
      </c>
      <c r="I2830" s="4" t="s">
        <v>20</v>
      </c>
      <c r="J2830" s="4" t="s">
        <v>62</v>
      </c>
      <c r="K2830" s="4" t="s">
        <v>63</v>
      </c>
      <c r="L2830" s="4" t="s">
        <v>22</v>
      </c>
      <c r="M2830" s="4" t="s">
        <v>134</v>
      </c>
      <c r="N2830" s="4">
        <v>1303.7</v>
      </c>
      <c r="O2830" s="4">
        <v>8</v>
      </c>
      <c r="P2830" s="4">
        <v>0.1</v>
      </c>
      <c r="Q2830" s="4">
        <v>85.42</v>
      </c>
    </row>
    <row r="2831" spans="1:17" s="4" customFormat="1" ht="12" x14ac:dyDescent="0.3">
      <c r="A2831" s="4">
        <v>2830</v>
      </c>
      <c r="B2831" s="4" t="s">
        <v>8494</v>
      </c>
      <c r="C2831" s="5">
        <v>45040</v>
      </c>
      <c r="D2831" s="5">
        <v>45043</v>
      </c>
      <c r="E2831" s="9">
        <f t="shared" si="44"/>
        <v>2023</v>
      </c>
      <c r="F2831" s="4" t="s">
        <v>25</v>
      </c>
      <c r="G2831" s="4" t="s">
        <v>8495</v>
      </c>
      <c r="H2831" s="4" t="s">
        <v>8496</v>
      </c>
      <c r="I2831" s="4" t="s">
        <v>67</v>
      </c>
      <c r="J2831" s="4" t="s">
        <v>79</v>
      </c>
      <c r="K2831" s="4" t="s">
        <v>80</v>
      </c>
      <c r="L2831" s="4" t="s">
        <v>22</v>
      </c>
      <c r="M2831" s="4" t="s">
        <v>23</v>
      </c>
      <c r="N2831" s="4">
        <v>1153.94</v>
      </c>
      <c r="O2831" s="4">
        <v>1</v>
      </c>
      <c r="P2831" s="4">
        <v>0.2</v>
      </c>
      <c r="Q2831" s="4">
        <v>118.61</v>
      </c>
    </row>
    <row r="2832" spans="1:17" s="4" customFormat="1" ht="12" x14ac:dyDescent="0.3">
      <c r="A2832" s="4">
        <v>2831</v>
      </c>
      <c r="B2832" s="4" t="s">
        <v>8497</v>
      </c>
      <c r="C2832" s="5">
        <v>45616</v>
      </c>
      <c r="D2832" s="5">
        <v>45621</v>
      </c>
      <c r="E2832" s="9">
        <f t="shared" si="44"/>
        <v>2024</v>
      </c>
      <c r="F2832" s="4" t="s">
        <v>25</v>
      </c>
      <c r="G2832" s="4" t="s">
        <v>8498</v>
      </c>
      <c r="H2832" s="4" t="s">
        <v>8499</v>
      </c>
      <c r="I2832" s="4" t="s">
        <v>28</v>
      </c>
      <c r="J2832" s="4" t="s">
        <v>42</v>
      </c>
      <c r="K2832" s="4" t="s">
        <v>43</v>
      </c>
      <c r="L2832" s="4" t="s">
        <v>22</v>
      </c>
      <c r="M2832" s="4" t="s">
        <v>134</v>
      </c>
      <c r="N2832" s="4">
        <v>375.77</v>
      </c>
      <c r="O2832" s="4">
        <v>2</v>
      </c>
      <c r="P2832" s="4">
        <v>0.15</v>
      </c>
      <c r="Q2832" s="4">
        <v>28.7</v>
      </c>
    </row>
    <row r="2833" spans="1:17" s="4" customFormat="1" ht="12" x14ac:dyDescent="0.3">
      <c r="A2833" s="4">
        <v>2832</v>
      </c>
      <c r="B2833" s="4" t="s">
        <v>8500</v>
      </c>
      <c r="C2833" s="5">
        <v>45299</v>
      </c>
      <c r="D2833" s="5">
        <v>45303</v>
      </c>
      <c r="E2833" s="9">
        <f t="shared" si="44"/>
        <v>2024</v>
      </c>
      <c r="F2833" s="4" t="s">
        <v>17</v>
      </c>
      <c r="G2833" s="4" t="s">
        <v>8501</v>
      </c>
      <c r="H2833" s="4" t="s">
        <v>8502</v>
      </c>
      <c r="I2833" s="4" t="s">
        <v>20</v>
      </c>
      <c r="J2833" s="4" t="s">
        <v>52</v>
      </c>
      <c r="K2833" s="4" t="s">
        <v>53</v>
      </c>
      <c r="L2833" s="4" t="s">
        <v>29</v>
      </c>
      <c r="M2833" s="4" t="s">
        <v>30</v>
      </c>
      <c r="N2833" s="4">
        <v>1268.44</v>
      </c>
      <c r="O2833" s="4">
        <v>7</v>
      </c>
      <c r="P2833" s="4">
        <v>0</v>
      </c>
      <c r="Q2833" s="4">
        <v>179.63</v>
      </c>
    </row>
    <row r="2834" spans="1:17" s="4" customFormat="1" ht="12" x14ac:dyDescent="0.3">
      <c r="A2834" s="4">
        <v>2833</v>
      </c>
      <c r="B2834" s="4" t="s">
        <v>8503</v>
      </c>
      <c r="C2834" s="5">
        <v>44534</v>
      </c>
      <c r="D2834" s="5">
        <v>44541</v>
      </c>
      <c r="E2834" s="9">
        <f t="shared" si="44"/>
        <v>2021</v>
      </c>
      <c r="F2834" s="4" t="s">
        <v>39</v>
      </c>
      <c r="G2834" s="4" t="s">
        <v>8504</v>
      </c>
      <c r="H2834" s="4" t="s">
        <v>8505</v>
      </c>
      <c r="I2834" s="4" t="s">
        <v>28</v>
      </c>
      <c r="J2834" s="4" t="s">
        <v>34</v>
      </c>
      <c r="K2834" s="4" t="s">
        <v>35</v>
      </c>
      <c r="L2834" s="4" t="s">
        <v>29</v>
      </c>
      <c r="M2834" s="4" t="s">
        <v>107</v>
      </c>
      <c r="N2834" s="4">
        <v>357.54</v>
      </c>
      <c r="O2834" s="4">
        <v>9</v>
      </c>
      <c r="P2834" s="4">
        <v>0.2</v>
      </c>
      <c r="Q2834" s="4">
        <v>52.76</v>
      </c>
    </row>
    <row r="2835" spans="1:17" s="4" customFormat="1" ht="12" x14ac:dyDescent="0.3">
      <c r="A2835" s="4">
        <v>2834</v>
      </c>
      <c r="B2835" s="4" t="s">
        <v>8506</v>
      </c>
      <c r="C2835" s="5">
        <v>44844</v>
      </c>
      <c r="D2835" s="5">
        <v>44847</v>
      </c>
      <c r="E2835" s="9">
        <f t="shared" si="44"/>
        <v>2022</v>
      </c>
      <c r="F2835" s="4" t="s">
        <v>25</v>
      </c>
      <c r="G2835" s="4" t="s">
        <v>8507</v>
      </c>
      <c r="H2835" s="4" t="s">
        <v>8508</v>
      </c>
      <c r="I2835" s="4" t="s">
        <v>20</v>
      </c>
      <c r="J2835" s="4" t="s">
        <v>47</v>
      </c>
      <c r="K2835" s="4" t="s">
        <v>47</v>
      </c>
      <c r="L2835" s="4" t="s">
        <v>29</v>
      </c>
      <c r="M2835" s="4" t="s">
        <v>30</v>
      </c>
      <c r="N2835" s="4">
        <v>218.06</v>
      </c>
      <c r="O2835" s="4">
        <v>1</v>
      </c>
      <c r="P2835" s="4">
        <v>0.1</v>
      </c>
      <c r="Q2835" s="4">
        <v>16.46</v>
      </c>
    </row>
    <row r="2836" spans="1:17" s="4" customFormat="1" ht="12" x14ac:dyDescent="0.3">
      <c r="A2836" s="4">
        <v>2835</v>
      </c>
      <c r="B2836" s="4" t="s">
        <v>8509</v>
      </c>
      <c r="C2836" s="5">
        <v>45093</v>
      </c>
      <c r="D2836" s="5">
        <v>45100</v>
      </c>
      <c r="E2836" s="9">
        <f t="shared" si="44"/>
        <v>2023</v>
      </c>
      <c r="F2836" s="4" t="s">
        <v>59</v>
      </c>
      <c r="G2836" s="4" t="s">
        <v>8510</v>
      </c>
      <c r="H2836" s="4" t="s">
        <v>8511</v>
      </c>
      <c r="I2836" s="4" t="s">
        <v>28</v>
      </c>
      <c r="J2836" s="4" t="s">
        <v>21</v>
      </c>
      <c r="K2836" s="4" t="s">
        <v>26647</v>
      </c>
      <c r="L2836" s="4" t="s">
        <v>22</v>
      </c>
      <c r="M2836" s="4" t="s">
        <v>54</v>
      </c>
      <c r="N2836" s="4">
        <v>915.65</v>
      </c>
      <c r="O2836" s="4">
        <v>4</v>
      </c>
      <c r="P2836" s="4">
        <v>0.15</v>
      </c>
      <c r="Q2836" s="4">
        <v>0.73</v>
      </c>
    </row>
    <row r="2837" spans="1:17" s="4" customFormat="1" ht="12" x14ac:dyDescent="0.3">
      <c r="A2837" s="4">
        <v>2836</v>
      </c>
      <c r="B2837" s="4" t="s">
        <v>8512</v>
      </c>
      <c r="C2837" s="5">
        <v>44886</v>
      </c>
      <c r="D2837" s="5">
        <v>44890</v>
      </c>
      <c r="E2837" s="9">
        <f t="shared" si="44"/>
        <v>2022</v>
      </c>
      <c r="F2837" s="4" t="s">
        <v>59</v>
      </c>
      <c r="G2837" s="4" t="s">
        <v>8513</v>
      </c>
      <c r="H2837" s="4" t="s">
        <v>8514</v>
      </c>
      <c r="I2837" s="4" t="s">
        <v>67</v>
      </c>
      <c r="J2837" s="4" t="s">
        <v>62</v>
      </c>
      <c r="K2837" s="4" t="s">
        <v>63</v>
      </c>
      <c r="L2837" s="4" t="s">
        <v>22</v>
      </c>
      <c r="M2837" s="4" t="s">
        <v>75</v>
      </c>
      <c r="N2837" s="4">
        <v>114.11</v>
      </c>
      <c r="O2837" s="4">
        <v>10</v>
      </c>
      <c r="P2837" s="4">
        <v>0.1</v>
      </c>
      <c r="Q2837" s="4">
        <v>-0.99</v>
      </c>
    </row>
    <row r="2838" spans="1:17" s="4" customFormat="1" ht="12" x14ac:dyDescent="0.3">
      <c r="A2838" s="4">
        <v>2837</v>
      </c>
      <c r="B2838" s="4" t="s">
        <v>8515</v>
      </c>
      <c r="C2838" s="5">
        <v>45368</v>
      </c>
      <c r="D2838" s="5">
        <v>45372</v>
      </c>
      <c r="E2838" s="9">
        <f t="shared" si="44"/>
        <v>2024</v>
      </c>
      <c r="F2838" s="4" t="s">
        <v>17</v>
      </c>
      <c r="G2838" s="4" t="s">
        <v>8516</v>
      </c>
      <c r="H2838" s="4" t="s">
        <v>8517</v>
      </c>
      <c r="I2838" s="4" t="s">
        <v>28</v>
      </c>
      <c r="J2838" s="4" t="s">
        <v>21</v>
      </c>
      <c r="K2838" s="4" t="s">
        <v>26647</v>
      </c>
      <c r="L2838" s="4" t="s">
        <v>29</v>
      </c>
      <c r="M2838" s="4" t="s">
        <v>90</v>
      </c>
      <c r="N2838" s="4">
        <v>1098.92</v>
      </c>
      <c r="O2838" s="4">
        <v>7</v>
      </c>
      <c r="P2838" s="4">
        <v>0.2</v>
      </c>
      <c r="Q2838" s="4">
        <v>40.270000000000003</v>
      </c>
    </row>
    <row r="2839" spans="1:17" s="4" customFormat="1" ht="12" x14ac:dyDescent="0.3">
      <c r="A2839" s="4">
        <v>2838</v>
      </c>
      <c r="B2839" s="4" t="s">
        <v>8518</v>
      </c>
      <c r="C2839" s="5">
        <v>44479</v>
      </c>
      <c r="D2839" s="5">
        <v>44481</v>
      </c>
      <c r="E2839" s="9">
        <f t="shared" si="44"/>
        <v>2021</v>
      </c>
      <c r="F2839" s="4" t="s">
        <v>39</v>
      </c>
      <c r="G2839" s="4" t="s">
        <v>8519</v>
      </c>
      <c r="H2839" s="4" t="s">
        <v>8520</v>
      </c>
      <c r="I2839" s="4" t="s">
        <v>20</v>
      </c>
      <c r="J2839" s="4" t="s">
        <v>106</v>
      </c>
      <c r="K2839" s="4" t="s">
        <v>106</v>
      </c>
      <c r="L2839" s="4" t="s">
        <v>29</v>
      </c>
      <c r="M2839" s="4" t="s">
        <v>48</v>
      </c>
      <c r="N2839" s="4">
        <v>1405.76</v>
      </c>
      <c r="O2839" s="4">
        <v>7</v>
      </c>
      <c r="P2839" s="4">
        <v>0.2</v>
      </c>
      <c r="Q2839" s="4">
        <v>84.1</v>
      </c>
    </row>
    <row r="2840" spans="1:17" s="4" customFormat="1" ht="12" x14ac:dyDescent="0.3">
      <c r="A2840" s="4">
        <v>2839</v>
      </c>
      <c r="B2840" s="4" t="s">
        <v>8521</v>
      </c>
      <c r="C2840" s="5">
        <v>45558</v>
      </c>
      <c r="D2840" s="5">
        <v>45561</v>
      </c>
      <c r="E2840" s="9">
        <f t="shared" si="44"/>
        <v>2024</v>
      </c>
      <c r="F2840" s="4" t="s">
        <v>59</v>
      </c>
      <c r="G2840" s="4" t="s">
        <v>8522</v>
      </c>
      <c r="H2840" s="4" t="s">
        <v>8523</v>
      </c>
      <c r="I2840" s="4" t="s">
        <v>20</v>
      </c>
      <c r="J2840" s="4" t="s">
        <v>145</v>
      </c>
      <c r="K2840" s="4" t="s">
        <v>80</v>
      </c>
      <c r="L2840" s="4" t="s">
        <v>29</v>
      </c>
      <c r="M2840" s="4" t="s">
        <v>90</v>
      </c>
      <c r="N2840" s="4">
        <v>316.08</v>
      </c>
      <c r="O2840" s="4">
        <v>8</v>
      </c>
      <c r="P2840" s="4">
        <v>0.15</v>
      </c>
      <c r="Q2840" s="4">
        <v>8.3699999999999992</v>
      </c>
    </row>
    <row r="2841" spans="1:17" s="4" customFormat="1" ht="12" x14ac:dyDescent="0.3">
      <c r="A2841" s="4">
        <v>2840</v>
      </c>
      <c r="B2841" s="4" t="s">
        <v>8524</v>
      </c>
      <c r="C2841" s="5">
        <v>45483</v>
      </c>
      <c r="D2841" s="5">
        <v>45487</v>
      </c>
      <c r="E2841" s="9">
        <f t="shared" si="44"/>
        <v>2024</v>
      </c>
      <c r="F2841" s="4" t="s">
        <v>59</v>
      </c>
      <c r="G2841" s="4" t="s">
        <v>8525</v>
      </c>
      <c r="H2841" s="4" t="s">
        <v>8526</v>
      </c>
      <c r="I2841" s="4" t="s">
        <v>28</v>
      </c>
      <c r="J2841" s="4" t="s">
        <v>111</v>
      </c>
      <c r="K2841" s="4" t="s">
        <v>111</v>
      </c>
      <c r="L2841" s="4" t="s">
        <v>29</v>
      </c>
      <c r="M2841" s="4" t="s">
        <v>48</v>
      </c>
      <c r="N2841" s="4">
        <v>561.64</v>
      </c>
      <c r="O2841" s="4">
        <v>4</v>
      </c>
      <c r="P2841" s="4">
        <v>0</v>
      </c>
      <c r="Q2841" s="4">
        <v>101.43</v>
      </c>
    </row>
    <row r="2842" spans="1:17" s="4" customFormat="1" ht="12" x14ac:dyDescent="0.3">
      <c r="A2842" s="4">
        <v>2841</v>
      </c>
      <c r="B2842" s="4" t="s">
        <v>8527</v>
      </c>
      <c r="C2842" s="5">
        <v>44625</v>
      </c>
      <c r="D2842" s="5">
        <v>44626</v>
      </c>
      <c r="E2842" s="9">
        <f t="shared" si="44"/>
        <v>2022</v>
      </c>
      <c r="F2842" s="4" t="s">
        <v>17</v>
      </c>
      <c r="G2842" s="4" t="s">
        <v>8528</v>
      </c>
      <c r="H2842" s="4" t="s">
        <v>8529</v>
      </c>
      <c r="I2842" s="4" t="s">
        <v>28</v>
      </c>
      <c r="J2842" s="4" t="s">
        <v>42</v>
      </c>
      <c r="K2842" s="4" t="s">
        <v>43</v>
      </c>
      <c r="L2842" s="4" t="s">
        <v>29</v>
      </c>
      <c r="M2842" s="4" t="s">
        <v>90</v>
      </c>
      <c r="N2842" s="4">
        <v>1339.09</v>
      </c>
      <c r="O2842" s="4">
        <v>4</v>
      </c>
      <c r="P2842" s="4">
        <v>0.2</v>
      </c>
      <c r="Q2842" s="4">
        <v>204.29</v>
      </c>
    </row>
    <row r="2843" spans="1:17" s="4" customFormat="1" ht="12" x14ac:dyDescent="0.3">
      <c r="A2843" s="4">
        <v>2842</v>
      </c>
      <c r="B2843" s="4" t="s">
        <v>8530</v>
      </c>
      <c r="C2843" s="5">
        <v>45737</v>
      </c>
      <c r="D2843" s="5">
        <v>45744</v>
      </c>
      <c r="E2843" s="9">
        <f t="shared" si="44"/>
        <v>2025</v>
      </c>
      <c r="F2843" s="4" t="s">
        <v>17</v>
      </c>
      <c r="G2843" s="4" t="s">
        <v>8531</v>
      </c>
      <c r="H2843" s="4" t="s">
        <v>8532</v>
      </c>
      <c r="I2843" s="4" t="s">
        <v>28</v>
      </c>
      <c r="J2843" s="4" t="s">
        <v>106</v>
      </c>
      <c r="K2843" s="4" t="s">
        <v>106</v>
      </c>
      <c r="L2843" s="4" t="s">
        <v>22</v>
      </c>
      <c r="M2843" s="4" t="s">
        <v>23</v>
      </c>
      <c r="N2843" s="4">
        <v>1116.04</v>
      </c>
      <c r="O2843" s="4">
        <v>10</v>
      </c>
      <c r="P2843" s="4">
        <v>0.1</v>
      </c>
      <c r="Q2843" s="4">
        <v>56.91</v>
      </c>
    </row>
    <row r="2844" spans="1:17" s="4" customFormat="1" ht="12" x14ac:dyDescent="0.3">
      <c r="A2844" s="4">
        <v>2843</v>
      </c>
      <c r="B2844" s="4" t="s">
        <v>8533</v>
      </c>
      <c r="C2844" s="5">
        <v>45205</v>
      </c>
      <c r="D2844" s="5">
        <v>45212</v>
      </c>
      <c r="E2844" s="9">
        <f t="shared" si="44"/>
        <v>2023</v>
      </c>
      <c r="F2844" s="4" t="s">
        <v>59</v>
      </c>
      <c r="G2844" s="4" t="s">
        <v>8534</v>
      </c>
      <c r="H2844" s="4" t="s">
        <v>8535</v>
      </c>
      <c r="I2844" s="4" t="s">
        <v>20</v>
      </c>
      <c r="J2844" s="4" t="s">
        <v>111</v>
      </c>
      <c r="K2844" s="4" t="s">
        <v>111</v>
      </c>
      <c r="L2844" s="4" t="s">
        <v>29</v>
      </c>
      <c r="M2844" s="4" t="s">
        <v>107</v>
      </c>
      <c r="N2844" s="4">
        <v>248.66</v>
      </c>
      <c r="O2844" s="4">
        <v>5</v>
      </c>
      <c r="P2844" s="4">
        <v>0.15</v>
      </c>
      <c r="Q2844" s="4">
        <v>31.66</v>
      </c>
    </row>
    <row r="2845" spans="1:17" s="4" customFormat="1" ht="12" x14ac:dyDescent="0.3">
      <c r="A2845" s="4">
        <v>2844</v>
      </c>
      <c r="B2845" s="4" t="s">
        <v>8536</v>
      </c>
      <c r="C2845" s="5">
        <v>44524</v>
      </c>
      <c r="D2845" s="5">
        <v>44525</v>
      </c>
      <c r="E2845" s="9">
        <f t="shared" si="44"/>
        <v>2021</v>
      </c>
      <c r="F2845" s="4" t="s">
        <v>39</v>
      </c>
      <c r="G2845" s="4" t="s">
        <v>8537</v>
      </c>
      <c r="H2845" s="4" t="s">
        <v>8538</v>
      </c>
      <c r="I2845" s="4" t="s">
        <v>28</v>
      </c>
      <c r="J2845" s="4" t="s">
        <v>145</v>
      </c>
      <c r="K2845" s="4" t="s">
        <v>80</v>
      </c>
      <c r="L2845" s="4" t="s">
        <v>22</v>
      </c>
      <c r="M2845" s="4" t="s">
        <v>23</v>
      </c>
      <c r="N2845" s="4">
        <v>387.79</v>
      </c>
      <c r="O2845" s="4">
        <v>3</v>
      </c>
      <c r="P2845" s="4">
        <v>0.15</v>
      </c>
      <c r="Q2845" s="4">
        <v>2.76</v>
      </c>
    </row>
    <row r="2846" spans="1:17" s="4" customFormat="1" ht="12" x14ac:dyDescent="0.3">
      <c r="A2846" s="4">
        <v>2845</v>
      </c>
      <c r="B2846" s="4" t="s">
        <v>8539</v>
      </c>
      <c r="C2846" s="5">
        <v>45651</v>
      </c>
      <c r="D2846" s="5">
        <v>45657</v>
      </c>
      <c r="E2846" s="9">
        <f t="shared" si="44"/>
        <v>2024</v>
      </c>
      <c r="F2846" s="4" t="s">
        <v>25</v>
      </c>
      <c r="G2846" s="4" t="s">
        <v>8540</v>
      </c>
      <c r="H2846" s="4" t="s">
        <v>8541</v>
      </c>
      <c r="I2846" s="4" t="s">
        <v>67</v>
      </c>
      <c r="J2846" s="4" t="s">
        <v>47</v>
      </c>
      <c r="K2846" s="4" t="s">
        <v>47</v>
      </c>
      <c r="L2846" s="4" t="s">
        <v>36</v>
      </c>
      <c r="M2846" s="4" t="s">
        <v>71</v>
      </c>
      <c r="N2846" s="4">
        <v>1007.37</v>
      </c>
      <c r="O2846" s="4">
        <v>6</v>
      </c>
      <c r="P2846" s="4">
        <v>0.1</v>
      </c>
      <c r="Q2846" s="4">
        <v>135.84</v>
      </c>
    </row>
    <row r="2847" spans="1:17" s="4" customFormat="1" ht="12" x14ac:dyDescent="0.3">
      <c r="A2847" s="4">
        <v>2846</v>
      </c>
      <c r="B2847" s="4" t="s">
        <v>8542</v>
      </c>
      <c r="C2847" s="5">
        <v>44562</v>
      </c>
      <c r="D2847" s="5">
        <v>44563</v>
      </c>
      <c r="E2847" s="9">
        <f t="shared" si="44"/>
        <v>2022</v>
      </c>
      <c r="F2847" s="4" t="s">
        <v>17</v>
      </c>
      <c r="G2847" s="4" t="s">
        <v>8543</v>
      </c>
      <c r="H2847" s="4" t="s">
        <v>8544</v>
      </c>
      <c r="I2847" s="4" t="s">
        <v>67</v>
      </c>
      <c r="J2847" s="4" t="s">
        <v>42</v>
      </c>
      <c r="K2847" s="4" t="s">
        <v>43</v>
      </c>
      <c r="L2847" s="4" t="s">
        <v>29</v>
      </c>
      <c r="M2847" s="4" t="s">
        <v>107</v>
      </c>
      <c r="N2847" s="4">
        <v>316.58999999999997</v>
      </c>
      <c r="O2847" s="4">
        <v>7</v>
      </c>
      <c r="P2847" s="4">
        <v>0</v>
      </c>
      <c r="Q2847" s="4">
        <v>66.72</v>
      </c>
    </row>
    <row r="2848" spans="1:17" s="4" customFormat="1" ht="12" x14ac:dyDescent="0.3">
      <c r="A2848" s="4">
        <v>2847</v>
      </c>
      <c r="B2848" s="4" t="s">
        <v>8545</v>
      </c>
      <c r="C2848" s="5">
        <v>45244</v>
      </c>
      <c r="D2848" s="5">
        <v>45250</v>
      </c>
      <c r="E2848" s="9">
        <f t="shared" si="44"/>
        <v>2023</v>
      </c>
      <c r="F2848" s="4" t="s">
        <v>17</v>
      </c>
      <c r="G2848" s="4" t="s">
        <v>8546</v>
      </c>
      <c r="H2848" s="4" t="s">
        <v>8547</v>
      </c>
      <c r="I2848" s="4" t="s">
        <v>67</v>
      </c>
      <c r="J2848" s="4" t="s">
        <v>106</v>
      </c>
      <c r="K2848" s="4" t="s">
        <v>106</v>
      </c>
      <c r="L2848" s="4" t="s">
        <v>36</v>
      </c>
      <c r="M2848" s="4" t="s">
        <v>71</v>
      </c>
      <c r="N2848" s="4">
        <v>1313.08</v>
      </c>
      <c r="O2848" s="4">
        <v>10</v>
      </c>
      <c r="P2848" s="4">
        <v>0.15</v>
      </c>
      <c r="Q2848" s="4">
        <v>34.72</v>
      </c>
    </row>
    <row r="2849" spans="1:17" s="4" customFormat="1" ht="12" x14ac:dyDescent="0.3">
      <c r="A2849" s="4">
        <v>2848</v>
      </c>
      <c r="B2849" s="4" t="s">
        <v>8548</v>
      </c>
      <c r="C2849" s="5">
        <v>44840</v>
      </c>
      <c r="D2849" s="5">
        <v>44847</v>
      </c>
      <c r="E2849" s="9">
        <f t="shared" si="44"/>
        <v>2022</v>
      </c>
      <c r="F2849" s="4" t="s">
        <v>25</v>
      </c>
      <c r="G2849" s="4" t="s">
        <v>8549</v>
      </c>
      <c r="H2849" s="4" t="s">
        <v>8550</v>
      </c>
      <c r="I2849" s="4" t="s">
        <v>20</v>
      </c>
      <c r="J2849" s="4" t="s">
        <v>47</v>
      </c>
      <c r="K2849" s="4" t="s">
        <v>47</v>
      </c>
      <c r="L2849" s="4" t="s">
        <v>36</v>
      </c>
      <c r="M2849" s="4" t="s">
        <v>118</v>
      </c>
      <c r="N2849" s="4">
        <v>786.2</v>
      </c>
      <c r="O2849" s="4">
        <v>7</v>
      </c>
      <c r="P2849" s="4">
        <v>0</v>
      </c>
      <c r="Q2849" s="4">
        <v>46.52</v>
      </c>
    </row>
    <row r="2850" spans="1:17" s="4" customFormat="1" ht="12" x14ac:dyDescent="0.3">
      <c r="A2850" s="4">
        <v>2849</v>
      </c>
      <c r="B2850" s="4" t="s">
        <v>8551</v>
      </c>
      <c r="C2850" s="5">
        <v>45766</v>
      </c>
      <c r="D2850" s="5">
        <v>45772</v>
      </c>
      <c r="E2850" s="9">
        <f t="shared" si="44"/>
        <v>2025</v>
      </c>
      <c r="F2850" s="4" t="s">
        <v>59</v>
      </c>
      <c r="G2850" s="4" t="s">
        <v>8552</v>
      </c>
      <c r="H2850" s="4" t="s">
        <v>8553</v>
      </c>
      <c r="I2850" s="4" t="s">
        <v>28</v>
      </c>
      <c r="J2850" s="4" t="s">
        <v>52</v>
      </c>
      <c r="K2850" s="4" t="s">
        <v>53</v>
      </c>
      <c r="L2850" s="4" t="s">
        <v>22</v>
      </c>
      <c r="M2850" s="4" t="s">
        <v>23</v>
      </c>
      <c r="N2850" s="4">
        <v>880.49</v>
      </c>
      <c r="O2850" s="4">
        <v>4</v>
      </c>
      <c r="P2850" s="4">
        <v>0.15</v>
      </c>
      <c r="Q2850" s="4">
        <v>36.47</v>
      </c>
    </row>
    <row r="2851" spans="1:17" s="4" customFormat="1" ht="12" x14ac:dyDescent="0.3">
      <c r="A2851" s="4">
        <v>2850</v>
      </c>
      <c r="B2851" s="4" t="s">
        <v>8554</v>
      </c>
      <c r="C2851" s="5">
        <v>44873</v>
      </c>
      <c r="D2851" s="5">
        <v>44877</v>
      </c>
      <c r="E2851" s="9">
        <f t="shared" si="44"/>
        <v>2022</v>
      </c>
      <c r="F2851" s="4" t="s">
        <v>39</v>
      </c>
      <c r="G2851" s="4" t="s">
        <v>8555</v>
      </c>
      <c r="H2851" s="4" t="s">
        <v>8556</v>
      </c>
      <c r="I2851" s="4" t="s">
        <v>67</v>
      </c>
      <c r="J2851" s="4" t="s">
        <v>47</v>
      </c>
      <c r="K2851" s="4" t="s">
        <v>47</v>
      </c>
      <c r="L2851" s="4" t="s">
        <v>29</v>
      </c>
      <c r="M2851" s="4" t="s">
        <v>48</v>
      </c>
      <c r="N2851" s="4">
        <v>658.53</v>
      </c>
      <c r="O2851" s="4">
        <v>8</v>
      </c>
      <c r="P2851" s="4">
        <v>0.1</v>
      </c>
      <c r="Q2851" s="4">
        <v>169.41</v>
      </c>
    </row>
    <row r="2852" spans="1:17" s="4" customFormat="1" ht="12" x14ac:dyDescent="0.3">
      <c r="A2852" s="4">
        <v>2851</v>
      </c>
      <c r="B2852" s="4" t="s">
        <v>8557</v>
      </c>
      <c r="C2852" s="5">
        <v>45542</v>
      </c>
      <c r="D2852" s="5">
        <v>45549</v>
      </c>
      <c r="E2852" s="9">
        <f t="shared" si="44"/>
        <v>2024</v>
      </c>
      <c r="F2852" s="4" t="s">
        <v>59</v>
      </c>
      <c r="G2852" s="4" t="s">
        <v>8558</v>
      </c>
      <c r="H2852" s="4" t="s">
        <v>8559</v>
      </c>
      <c r="I2852" s="4" t="s">
        <v>67</v>
      </c>
      <c r="J2852" s="4" t="s">
        <v>106</v>
      </c>
      <c r="K2852" s="4" t="s">
        <v>106</v>
      </c>
      <c r="L2852" s="4" t="s">
        <v>22</v>
      </c>
      <c r="M2852" s="4" t="s">
        <v>75</v>
      </c>
      <c r="N2852" s="4">
        <v>260.52999999999997</v>
      </c>
      <c r="O2852" s="4">
        <v>10</v>
      </c>
      <c r="P2852" s="4">
        <v>0.1</v>
      </c>
      <c r="Q2852" s="4">
        <v>46.5</v>
      </c>
    </row>
    <row r="2853" spans="1:17" s="4" customFormat="1" ht="12" x14ac:dyDescent="0.3">
      <c r="A2853" s="4">
        <v>2852</v>
      </c>
      <c r="B2853" s="4" t="s">
        <v>8560</v>
      </c>
      <c r="C2853" s="5">
        <v>45555</v>
      </c>
      <c r="D2853" s="5">
        <v>45556</v>
      </c>
      <c r="E2853" s="9">
        <f t="shared" si="44"/>
        <v>2024</v>
      </c>
      <c r="F2853" s="4" t="s">
        <v>17</v>
      </c>
      <c r="G2853" s="4" t="s">
        <v>8561</v>
      </c>
      <c r="H2853" s="4" t="s">
        <v>8562</v>
      </c>
      <c r="I2853" s="4" t="s">
        <v>20</v>
      </c>
      <c r="J2853" s="4" t="s">
        <v>21</v>
      </c>
      <c r="K2853" s="4" t="s">
        <v>26647</v>
      </c>
      <c r="L2853" s="4" t="s">
        <v>36</v>
      </c>
      <c r="M2853" s="4" t="s">
        <v>37</v>
      </c>
      <c r="N2853" s="4">
        <v>613.17999999999995</v>
      </c>
      <c r="O2853" s="4">
        <v>2</v>
      </c>
      <c r="P2853" s="4">
        <v>0.15</v>
      </c>
      <c r="Q2853" s="4">
        <v>103.35</v>
      </c>
    </row>
    <row r="2854" spans="1:17" s="4" customFormat="1" ht="12" x14ac:dyDescent="0.3">
      <c r="A2854" s="4">
        <v>2853</v>
      </c>
      <c r="B2854" s="4" t="s">
        <v>8563</v>
      </c>
      <c r="C2854" s="5">
        <v>45451</v>
      </c>
      <c r="D2854" s="5">
        <v>45457</v>
      </c>
      <c r="E2854" s="9">
        <f t="shared" si="44"/>
        <v>2024</v>
      </c>
      <c r="F2854" s="4" t="s">
        <v>25</v>
      </c>
      <c r="G2854" s="4" t="s">
        <v>8564</v>
      </c>
      <c r="H2854" s="4" t="s">
        <v>8565</v>
      </c>
      <c r="I2854" s="4" t="s">
        <v>67</v>
      </c>
      <c r="J2854" s="4" t="s">
        <v>145</v>
      </c>
      <c r="K2854" s="4" t="s">
        <v>80</v>
      </c>
      <c r="L2854" s="4" t="s">
        <v>22</v>
      </c>
      <c r="M2854" s="4" t="s">
        <v>75</v>
      </c>
      <c r="N2854" s="4">
        <v>1207.51</v>
      </c>
      <c r="O2854" s="4">
        <v>3</v>
      </c>
      <c r="P2854" s="4">
        <v>0.1</v>
      </c>
      <c r="Q2854" s="4">
        <v>295.38</v>
      </c>
    </row>
    <row r="2855" spans="1:17" s="4" customFormat="1" ht="12" x14ac:dyDescent="0.3">
      <c r="A2855" s="4">
        <v>2854</v>
      </c>
      <c r="B2855" s="4" t="s">
        <v>8566</v>
      </c>
      <c r="C2855" s="5">
        <v>45180</v>
      </c>
      <c r="D2855" s="5">
        <v>45181</v>
      </c>
      <c r="E2855" s="9">
        <f t="shared" si="44"/>
        <v>2023</v>
      </c>
      <c r="F2855" s="4" t="s">
        <v>17</v>
      </c>
      <c r="G2855" s="4" t="s">
        <v>8567</v>
      </c>
      <c r="H2855" s="4" t="s">
        <v>8568</v>
      </c>
      <c r="I2855" s="4" t="s">
        <v>20</v>
      </c>
      <c r="J2855" s="4" t="s">
        <v>145</v>
      </c>
      <c r="K2855" s="4" t="s">
        <v>80</v>
      </c>
      <c r="L2855" s="4" t="s">
        <v>29</v>
      </c>
      <c r="M2855" s="4" t="s">
        <v>48</v>
      </c>
      <c r="N2855" s="4">
        <v>497.74</v>
      </c>
      <c r="O2855" s="4">
        <v>9</v>
      </c>
      <c r="P2855" s="4">
        <v>0.15</v>
      </c>
      <c r="Q2855" s="4">
        <v>1.37</v>
      </c>
    </row>
    <row r="2856" spans="1:17" s="4" customFormat="1" ht="12" x14ac:dyDescent="0.3">
      <c r="A2856" s="4">
        <v>2855</v>
      </c>
      <c r="B2856" s="4" t="s">
        <v>8569</v>
      </c>
      <c r="C2856" s="5">
        <v>45431</v>
      </c>
      <c r="D2856" s="5">
        <v>45432</v>
      </c>
      <c r="E2856" s="9">
        <f t="shared" si="44"/>
        <v>2024</v>
      </c>
      <c r="F2856" s="4" t="s">
        <v>25</v>
      </c>
      <c r="G2856" s="4" t="s">
        <v>8570</v>
      </c>
      <c r="H2856" s="4" t="s">
        <v>8571</v>
      </c>
      <c r="I2856" s="4" t="s">
        <v>28</v>
      </c>
      <c r="J2856" s="4" t="s">
        <v>62</v>
      </c>
      <c r="K2856" s="4" t="s">
        <v>63</v>
      </c>
      <c r="L2856" s="4" t="s">
        <v>36</v>
      </c>
      <c r="M2856" s="4" t="s">
        <v>118</v>
      </c>
      <c r="N2856" s="4">
        <v>369.7</v>
      </c>
      <c r="O2856" s="4">
        <v>8</v>
      </c>
      <c r="P2856" s="4">
        <v>0.15</v>
      </c>
      <c r="Q2856" s="4">
        <v>18.12</v>
      </c>
    </row>
    <row r="2857" spans="1:17" s="4" customFormat="1" ht="12" x14ac:dyDescent="0.3">
      <c r="A2857" s="4">
        <v>2856</v>
      </c>
      <c r="B2857" s="4" t="s">
        <v>8572</v>
      </c>
      <c r="C2857" s="5">
        <v>45464</v>
      </c>
      <c r="D2857" s="5">
        <v>45470</v>
      </c>
      <c r="E2857" s="9">
        <f t="shared" si="44"/>
        <v>2024</v>
      </c>
      <c r="F2857" s="4" t="s">
        <v>59</v>
      </c>
      <c r="G2857" s="4" t="s">
        <v>8573</v>
      </c>
      <c r="H2857" s="4" t="s">
        <v>8574</v>
      </c>
      <c r="I2857" s="4" t="s">
        <v>28</v>
      </c>
      <c r="J2857" s="4" t="s">
        <v>52</v>
      </c>
      <c r="K2857" s="4" t="s">
        <v>53</v>
      </c>
      <c r="L2857" s="4" t="s">
        <v>36</v>
      </c>
      <c r="M2857" s="4" t="s">
        <v>138</v>
      </c>
      <c r="N2857" s="4">
        <v>104.32</v>
      </c>
      <c r="O2857" s="4">
        <v>5</v>
      </c>
      <c r="P2857" s="4">
        <v>0</v>
      </c>
      <c r="Q2857" s="4">
        <v>20.38</v>
      </c>
    </row>
    <row r="2858" spans="1:17" s="4" customFormat="1" ht="12" x14ac:dyDescent="0.3">
      <c r="A2858" s="4">
        <v>2857</v>
      </c>
      <c r="B2858" s="4" t="s">
        <v>8575</v>
      </c>
      <c r="C2858" s="5">
        <v>44730</v>
      </c>
      <c r="D2858" s="5">
        <v>44731</v>
      </c>
      <c r="E2858" s="9">
        <f t="shared" si="44"/>
        <v>2022</v>
      </c>
      <c r="F2858" s="4" t="s">
        <v>17</v>
      </c>
      <c r="G2858" s="4" t="s">
        <v>8576</v>
      </c>
      <c r="H2858" s="4" t="s">
        <v>8577</v>
      </c>
      <c r="I2858" s="4" t="s">
        <v>20</v>
      </c>
      <c r="J2858" s="4" t="s">
        <v>47</v>
      </c>
      <c r="K2858" s="4" t="s">
        <v>47</v>
      </c>
      <c r="L2858" s="4" t="s">
        <v>22</v>
      </c>
      <c r="M2858" s="4" t="s">
        <v>75</v>
      </c>
      <c r="N2858" s="4">
        <v>85.8</v>
      </c>
      <c r="O2858" s="4">
        <v>9</v>
      </c>
      <c r="P2858" s="4">
        <v>0.15</v>
      </c>
      <c r="Q2858" s="4">
        <v>19.18</v>
      </c>
    </row>
    <row r="2859" spans="1:17" s="4" customFormat="1" ht="12" x14ac:dyDescent="0.3">
      <c r="A2859" s="4">
        <v>2858</v>
      </c>
      <c r="B2859" s="4" t="s">
        <v>8578</v>
      </c>
      <c r="C2859" s="5">
        <v>45349</v>
      </c>
      <c r="D2859" s="5">
        <v>45353</v>
      </c>
      <c r="E2859" s="9">
        <f t="shared" si="44"/>
        <v>2024</v>
      </c>
      <c r="F2859" s="4" t="s">
        <v>59</v>
      </c>
      <c r="G2859" s="4" t="s">
        <v>8579</v>
      </c>
      <c r="H2859" s="4" t="s">
        <v>8580</v>
      </c>
      <c r="I2859" s="4" t="s">
        <v>20</v>
      </c>
      <c r="J2859" s="4" t="s">
        <v>79</v>
      </c>
      <c r="K2859" s="4" t="s">
        <v>80</v>
      </c>
      <c r="L2859" s="4" t="s">
        <v>36</v>
      </c>
      <c r="M2859" s="4" t="s">
        <v>138</v>
      </c>
      <c r="N2859" s="4">
        <v>1226.02</v>
      </c>
      <c r="O2859" s="4">
        <v>7</v>
      </c>
      <c r="P2859" s="4">
        <v>0.15</v>
      </c>
      <c r="Q2859" s="4">
        <v>10.36</v>
      </c>
    </row>
    <row r="2860" spans="1:17" s="4" customFormat="1" ht="12" x14ac:dyDescent="0.3">
      <c r="A2860" s="4">
        <v>2859</v>
      </c>
      <c r="B2860" s="4" t="s">
        <v>8581</v>
      </c>
      <c r="C2860" s="5">
        <v>45651</v>
      </c>
      <c r="D2860" s="5">
        <v>45657</v>
      </c>
      <c r="E2860" s="9">
        <f t="shared" si="44"/>
        <v>2024</v>
      </c>
      <c r="F2860" s="4" t="s">
        <v>39</v>
      </c>
      <c r="G2860" s="4" t="s">
        <v>8582</v>
      </c>
      <c r="H2860" s="4" t="s">
        <v>8583</v>
      </c>
      <c r="I2860" s="4" t="s">
        <v>28</v>
      </c>
      <c r="J2860" s="4" t="s">
        <v>111</v>
      </c>
      <c r="K2860" s="4" t="s">
        <v>111</v>
      </c>
      <c r="L2860" s="4" t="s">
        <v>29</v>
      </c>
      <c r="M2860" s="4" t="s">
        <v>30</v>
      </c>
      <c r="N2860" s="4">
        <v>1361.75</v>
      </c>
      <c r="O2860" s="4">
        <v>4</v>
      </c>
      <c r="P2860" s="4">
        <v>0.15</v>
      </c>
      <c r="Q2860" s="4">
        <v>28.83</v>
      </c>
    </row>
    <row r="2861" spans="1:17" s="4" customFormat="1" ht="12" x14ac:dyDescent="0.3">
      <c r="A2861" s="4">
        <v>2860</v>
      </c>
      <c r="B2861" s="4" t="s">
        <v>8584</v>
      </c>
      <c r="C2861" s="5">
        <v>45686</v>
      </c>
      <c r="D2861" s="5">
        <v>45687</v>
      </c>
      <c r="E2861" s="9">
        <f t="shared" si="44"/>
        <v>2025</v>
      </c>
      <c r="F2861" s="4" t="s">
        <v>39</v>
      </c>
      <c r="G2861" s="4" t="s">
        <v>8585</v>
      </c>
      <c r="H2861" s="4" t="s">
        <v>8586</v>
      </c>
      <c r="I2861" s="4" t="s">
        <v>28</v>
      </c>
      <c r="J2861" s="4" t="s">
        <v>34</v>
      </c>
      <c r="K2861" s="4" t="s">
        <v>35</v>
      </c>
      <c r="L2861" s="4" t="s">
        <v>22</v>
      </c>
      <c r="M2861" s="4" t="s">
        <v>54</v>
      </c>
      <c r="N2861" s="4">
        <v>76.28</v>
      </c>
      <c r="O2861" s="4">
        <v>4</v>
      </c>
      <c r="P2861" s="4">
        <v>0.2</v>
      </c>
      <c r="Q2861" s="4">
        <v>8.5</v>
      </c>
    </row>
    <row r="2862" spans="1:17" s="4" customFormat="1" ht="12" x14ac:dyDescent="0.3">
      <c r="A2862" s="4">
        <v>2861</v>
      </c>
      <c r="B2862" s="4" t="s">
        <v>8587</v>
      </c>
      <c r="C2862" s="5">
        <v>44463</v>
      </c>
      <c r="D2862" s="5">
        <v>44465</v>
      </c>
      <c r="E2862" s="9">
        <f t="shared" si="44"/>
        <v>2021</v>
      </c>
      <c r="F2862" s="4" t="s">
        <v>59</v>
      </c>
      <c r="G2862" s="4" t="s">
        <v>8588</v>
      </c>
      <c r="H2862" s="4" t="s">
        <v>8589</v>
      </c>
      <c r="I2862" s="4" t="s">
        <v>28</v>
      </c>
      <c r="J2862" s="4" t="s">
        <v>52</v>
      </c>
      <c r="K2862" s="4" t="s">
        <v>53</v>
      </c>
      <c r="L2862" s="4" t="s">
        <v>22</v>
      </c>
      <c r="M2862" s="4" t="s">
        <v>54</v>
      </c>
      <c r="N2862" s="4">
        <v>892.54</v>
      </c>
      <c r="O2862" s="4">
        <v>8</v>
      </c>
      <c r="P2862" s="4">
        <v>0</v>
      </c>
      <c r="Q2862" s="4">
        <v>206.47</v>
      </c>
    </row>
    <row r="2863" spans="1:17" s="4" customFormat="1" ht="12" x14ac:dyDescent="0.3">
      <c r="A2863" s="4">
        <v>2862</v>
      </c>
      <c r="B2863" s="4" t="s">
        <v>8590</v>
      </c>
      <c r="C2863" s="5">
        <v>45657</v>
      </c>
      <c r="D2863" s="5">
        <v>45662</v>
      </c>
      <c r="E2863" s="9">
        <f t="shared" si="44"/>
        <v>2025</v>
      </c>
      <c r="F2863" s="4" t="s">
        <v>25</v>
      </c>
      <c r="G2863" s="4" t="s">
        <v>8591</v>
      </c>
      <c r="H2863" s="4" t="s">
        <v>8592</v>
      </c>
      <c r="I2863" s="4" t="s">
        <v>28</v>
      </c>
      <c r="J2863" s="4" t="s">
        <v>79</v>
      </c>
      <c r="K2863" s="4" t="s">
        <v>80</v>
      </c>
      <c r="L2863" s="4" t="s">
        <v>29</v>
      </c>
      <c r="M2863" s="4" t="s">
        <v>48</v>
      </c>
      <c r="N2863" s="4">
        <v>941.66</v>
      </c>
      <c r="O2863" s="4">
        <v>5</v>
      </c>
      <c r="P2863" s="4">
        <v>0.15</v>
      </c>
      <c r="Q2863" s="4">
        <v>99.84</v>
      </c>
    </row>
    <row r="2864" spans="1:17" s="4" customFormat="1" ht="12" x14ac:dyDescent="0.3">
      <c r="A2864" s="4">
        <v>2863</v>
      </c>
      <c r="B2864" s="4" t="s">
        <v>8593</v>
      </c>
      <c r="C2864" s="5">
        <v>44668</v>
      </c>
      <c r="D2864" s="5">
        <v>44675</v>
      </c>
      <c r="E2864" s="9">
        <f t="shared" si="44"/>
        <v>2022</v>
      </c>
      <c r="F2864" s="4" t="s">
        <v>39</v>
      </c>
      <c r="G2864" s="4" t="s">
        <v>8594</v>
      </c>
      <c r="H2864" s="4" t="s">
        <v>8595</v>
      </c>
      <c r="I2864" s="4" t="s">
        <v>20</v>
      </c>
      <c r="J2864" s="4" t="s">
        <v>111</v>
      </c>
      <c r="K2864" s="4" t="s">
        <v>111</v>
      </c>
      <c r="L2864" s="4" t="s">
        <v>22</v>
      </c>
      <c r="M2864" s="4" t="s">
        <v>23</v>
      </c>
      <c r="N2864" s="4">
        <v>797.59</v>
      </c>
      <c r="O2864" s="4">
        <v>2</v>
      </c>
      <c r="P2864" s="4">
        <v>0</v>
      </c>
      <c r="Q2864" s="4">
        <v>12.74</v>
      </c>
    </row>
    <row r="2865" spans="1:17" s="4" customFormat="1" ht="12" x14ac:dyDescent="0.3">
      <c r="A2865" s="4">
        <v>2864</v>
      </c>
      <c r="B2865" s="4" t="s">
        <v>8596</v>
      </c>
      <c r="C2865" s="5">
        <v>45378</v>
      </c>
      <c r="D2865" s="5">
        <v>45384</v>
      </c>
      <c r="E2865" s="9">
        <f t="shared" si="44"/>
        <v>2024</v>
      </c>
      <c r="F2865" s="4" t="s">
        <v>25</v>
      </c>
      <c r="G2865" s="4" t="s">
        <v>8597</v>
      </c>
      <c r="H2865" s="4" t="s">
        <v>8598</v>
      </c>
      <c r="I2865" s="4" t="s">
        <v>28</v>
      </c>
      <c r="J2865" s="4" t="s">
        <v>21</v>
      </c>
      <c r="K2865" s="4" t="s">
        <v>26647</v>
      </c>
      <c r="L2865" s="4" t="s">
        <v>22</v>
      </c>
      <c r="M2865" s="4" t="s">
        <v>134</v>
      </c>
      <c r="N2865" s="4">
        <v>850.4</v>
      </c>
      <c r="O2865" s="4">
        <v>7</v>
      </c>
      <c r="P2865" s="4">
        <v>0.1</v>
      </c>
      <c r="Q2865" s="4">
        <v>111.07</v>
      </c>
    </row>
    <row r="2866" spans="1:17" s="4" customFormat="1" ht="12" x14ac:dyDescent="0.3">
      <c r="A2866" s="4">
        <v>2865</v>
      </c>
      <c r="B2866" s="4" t="s">
        <v>8599</v>
      </c>
      <c r="C2866" s="5">
        <v>45310</v>
      </c>
      <c r="D2866" s="5">
        <v>45314</v>
      </c>
      <c r="E2866" s="9">
        <f t="shared" si="44"/>
        <v>2024</v>
      </c>
      <c r="F2866" s="4" t="s">
        <v>59</v>
      </c>
      <c r="G2866" s="4" t="s">
        <v>8600</v>
      </c>
      <c r="H2866" s="4" t="s">
        <v>8601</v>
      </c>
      <c r="I2866" s="4" t="s">
        <v>28</v>
      </c>
      <c r="J2866" s="4" t="s">
        <v>42</v>
      </c>
      <c r="K2866" s="4" t="s">
        <v>43</v>
      </c>
      <c r="L2866" s="4" t="s">
        <v>36</v>
      </c>
      <c r="M2866" s="4" t="s">
        <v>37</v>
      </c>
      <c r="N2866" s="4">
        <v>491.37</v>
      </c>
      <c r="O2866" s="4">
        <v>3</v>
      </c>
      <c r="P2866" s="4">
        <v>0.2</v>
      </c>
      <c r="Q2866" s="4">
        <v>40.29</v>
      </c>
    </row>
    <row r="2867" spans="1:17" s="4" customFormat="1" ht="12" x14ac:dyDescent="0.3">
      <c r="A2867" s="4">
        <v>2866</v>
      </c>
      <c r="B2867" s="4" t="s">
        <v>8602</v>
      </c>
      <c r="C2867" s="5">
        <v>45056</v>
      </c>
      <c r="D2867" s="5">
        <v>45062</v>
      </c>
      <c r="E2867" s="9">
        <f t="shared" si="44"/>
        <v>2023</v>
      </c>
      <c r="F2867" s="4" t="s">
        <v>59</v>
      </c>
      <c r="G2867" s="4" t="s">
        <v>8603</v>
      </c>
      <c r="H2867" s="4" t="s">
        <v>8604</v>
      </c>
      <c r="I2867" s="4" t="s">
        <v>67</v>
      </c>
      <c r="J2867" s="4" t="s">
        <v>34</v>
      </c>
      <c r="K2867" s="4" t="s">
        <v>35</v>
      </c>
      <c r="L2867" s="4" t="s">
        <v>29</v>
      </c>
      <c r="M2867" s="4" t="s">
        <v>90</v>
      </c>
      <c r="N2867" s="4">
        <v>406.95</v>
      </c>
      <c r="O2867" s="4">
        <v>8</v>
      </c>
      <c r="P2867" s="4">
        <v>0</v>
      </c>
      <c r="Q2867" s="4">
        <v>13.87</v>
      </c>
    </row>
    <row r="2868" spans="1:17" s="4" customFormat="1" ht="12" x14ac:dyDescent="0.3">
      <c r="A2868" s="4">
        <v>2867</v>
      </c>
      <c r="B2868" s="4" t="s">
        <v>8605</v>
      </c>
      <c r="C2868" s="5">
        <v>44514</v>
      </c>
      <c r="D2868" s="5">
        <v>44515</v>
      </c>
      <c r="E2868" s="9">
        <f t="shared" si="44"/>
        <v>2021</v>
      </c>
      <c r="F2868" s="4" t="s">
        <v>17</v>
      </c>
      <c r="G2868" s="4" t="s">
        <v>8606</v>
      </c>
      <c r="H2868" s="4" t="s">
        <v>8607</v>
      </c>
      <c r="I2868" s="4" t="s">
        <v>20</v>
      </c>
      <c r="J2868" s="4" t="s">
        <v>42</v>
      </c>
      <c r="K2868" s="4" t="s">
        <v>43</v>
      </c>
      <c r="L2868" s="4" t="s">
        <v>22</v>
      </c>
      <c r="M2868" s="4" t="s">
        <v>23</v>
      </c>
      <c r="N2868" s="4">
        <v>65.81</v>
      </c>
      <c r="O2868" s="4">
        <v>2</v>
      </c>
      <c r="P2868" s="4">
        <v>0.2</v>
      </c>
      <c r="Q2868" s="4">
        <v>14.02</v>
      </c>
    </row>
    <row r="2869" spans="1:17" s="4" customFormat="1" ht="12" x14ac:dyDescent="0.3">
      <c r="A2869" s="4">
        <v>2868</v>
      </c>
      <c r="B2869" s="4" t="s">
        <v>8608</v>
      </c>
      <c r="C2869" s="5">
        <v>44981</v>
      </c>
      <c r="D2869" s="5">
        <v>44987</v>
      </c>
      <c r="E2869" s="9">
        <f t="shared" si="44"/>
        <v>2023</v>
      </c>
      <c r="F2869" s="4" t="s">
        <v>25</v>
      </c>
      <c r="G2869" s="4" t="s">
        <v>8609</v>
      </c>
      <c r="H2869" s="4" t="s">
        <v>8610</v>
      </c>
      <c r="I2869" s="4" t="s">
        <v>67</v>
      </c>
      <c r="J2869" s="4" t="s">
        <v>145</v>
      </c>
      <c r="K2869" s="4" t="s">
        <v>80</v>
      </c>
      <c r="L2869" s="4" t="s">
        <v>22</v>
      </c>
      <c r="M2869" s="4" t="s">
        <v>54</v>
      </c>
      <c r="N2869" s="4">
        <v>104.6</v>
      </c>
      <c r="O2869" s="4">
        <v>3</v>
      </c>
      <c r="P2869" s="4">
        <v>0.2</v>
      </c>
      <c r="Q2869" s="4">
        <v>0.06</v>
      </c>
    </row>
    <row r="2870" spans="1:17" s="4" customFormat="1" ht="12" x14ac:dyDescent="0.3">
      <c r="A2870" s="4">
        <v>2869</v>
      </c>
      <c r="B2870" s="4" t="s">
        <v>8611</v>
      </c>
      <c r="C2870" s="5">
        <v>45784</v>
      </c>
      <c r="D2870" s="5">
        <v>45788</v>
      </c>
      <c r="E2870" s="9">
        <f t="shared" si="44"/>
        <v>2025</v>
      </c>
      <c r="F2870" s="4" t="s">
        <v>59</v>
      </c>
      <c r="G2870" s="4" t="s">
        <v>8612</v>
      </c>
      <c r="H2870" s="4" t="s">
        <v>8613</v>
      </c>
      <c r="I2870" s="4" t="s">
        <v>20</v>
      </c>
      <c r="J2870" s="4" t="s">
        <v>111</v>
      </c>
      <c r="K2870" s="4" t="s">
        <v>111</v>
      </c>
      <c r="L2870" s="4" t="s">
        <v>29</v>
      </c>
      <c r="M2870" s="4" t="s">
        <v>30</v>
      </c>
      <c r="N2870" s="4">
        <v>421.24</v>
      </c>
      <c r="O2870" s="4">
        <v>8</v>
      </c>
      <c r="P2870" s="4">
        <v>0.1</v>
      </c>
      <c r="Q2870" s="4">
        <v>103.54</v>
      </c>
    </row>
    <row r="2871" spans="1:17" s="4" customFormat="1" ht="12" x14ac:dyDescent="0.3">
      <c r="A2871" s="4">
        <v>2870</v>
      </c>
      <c r="B2871" s="4" t="s">
        <v>8614</v>
      </c>
      <c r="C2871" s="5">
        <v>44965</v>
      </c>
      <c r="D2871" s="5">
        <v>44966</v>
      </c>
      <c r="E2871" s="9">
        <f t="shared" si="44"/>
        <v>2023</v>
      </c>
      <c r="F2871" s="4" t="s">
        <v>25</v>
      </c>
      <c r="G2871" s="4" t="s">
        <v>8615</v>
      </c>
      <c r="H2871" s="4" t="s">
        <v>8616</v>
      </c>
      <c r="I2871" s="4" t="s">
        <v>28</v>
      </c>
      <c r="J2871" s="4" t="s">
        <v>62</v>
      </c>
      <c r="K2871" s="4" t="s">
        <v>63</v>
      </c>
      <c r="L2871" s="4" t="s">
        <v>29</v>
      </c>
      <c r="M2871" s="4" t="s">
        <v>30</v>
      </c>
      <c r="N2871" s="4">
        <v>1295.28</v>
      </c>
      <c r="O2871" s="4">
        <v>5</v>
      </c>
      <c r="P2871" s="4">
        <v>0</v>
      </c>
      <c r="Q2871" s="4">
        <v>123.01</v>
      </c>
    </row>
    <row r="2872" spans="1:17" s="4" customFormat="1" ht="12" x14ac:dyDescent="0.3">
      <c r="A2872" s="4">
        <v>2871</v>
      </c>
      <c r="B2872" s="4" t="s">
        <v>8617</v>
      </c>
      <c r="C2872" s="5">
        <v>44425</v>
      </c>
      <c r="D2872" s="5">
        <v>44431</v>
      </c>
      <c r="E2872" s="9">
        <f t="shared" si="44"/>
        <v>2021</v>
      </c>
      <c r="F2872" s="4" t="s">
        <v>17</v>
      </c>
      <c r="G2872" s="4" t="s">
        <v>8618</v>
      </c>
      <c r="H2872" s="4" t="s">
        <v>8619</v>
      </c>
      <c r="I2872" s="4" t="s">
        <v>67</v>
      </c>
      <c r="J2872" s="4" t="s">
        <v>21</v>
      </c>
      <c r="K2872" s="4" t="s">
        <v>26647</v>
      </c>
      <c r="L2872" s="4" t="s">
        <v>29</v>
      </c>
      <c r="M2872" s="4" t="s">
        <v>107</v>
      </c>
      <c r="N2872" s="4">
        <v>238.05</v>
      </c>
      <c r="O2872" s="4">
        <v>8</v>
      </c>
      <c r="P2872" s="4">
        <v>0.1</v>
      </c>
      <c r="Q2872" s="4">
        <v>34.92</v>
      </c>
    </row>
    <row r="2873" spans="1:17" s="4" customFormat="1" ht="12" x14ac:dyDescent="0.3">
      <c r="A2873" s="4">
        <v>2872</v>
      </c>
      <c r="B2873" s="4" t="s">
        <v>8620</v>
      </c>
      <c r="C2873" s="5">
        <v>44911</v>
      </c>
      <c r="D2873" s="5">
        <v>44913</v>
      </c>
      <c r="E2873" s="9">
        <f t="shared" si="44"/>
        <v>2022</v>
      </c>
      <c r="F2873" s="4" t="s">
        <v>59</v>
      </c>
      <c r="G2873" s="4" t="s">
        <v>8621</v>
      </c>
      <c r="H2873" s="4" t="s">
        <v>8622</v>
      </c>
      <c r="I2873" s="4" t="s">
        <v>28</v>
      </c>
      <c r="J2873" s="4" t="s">
        <v>79</v>
      </c>
      <c r="K2873" s="4" t="s">
        <v>80</v>
      </c>
      <c r="L2873" s="4" t="s">
        <v>22</v>
      </c>
      <c r="M2873" s="4" t="s">
        <v>75</v>
      </c>
      <c r="N2873" s="4">
        <v>1383.95</v>
      </c>
      <c r="O2873" s="4">
        <v>7</v>
      </c>
      <c r="P2873" s="4">
        <v>0.15</v>
      </c>
      <c r="Q2873" s="4">
        <v>107.82</v>
      </c>
    </row>
    <row r="2874" spans="1:17" s="4" customFormat="1" ht="12" x14ac:dyDescent="0.3">
      <c r="A2874" s="4">
        <v>2873</v>
      </c>
      <c r="B2874" s="4" t="s">
        <v>8623</v>
      </c>
      <c r="C2874" s="5">
        <v>45388</v>
      </c>
      <c r="D2874" s="5">
        <v>45391</v>
      </c>
      <c r="E2874" s="9">
        <f t="shared" si="44"/>
        <v>2024</v>
      </c>
      <c r="F2874" s="4" t="s">
        <v>39</v>
      </c>
      <c r="G2874" s="4" t="s">
        <v>8624</v>
      </c>
      <c r="H2874" s="4" t="s">
        <v>8625</v>
      </c>
      <c r="I2874" s="4" t="s">
        <v>28</v>
      </c>
      <c r="J2874" s="4" t="s">
        <v>42</v>
      </c>
      <c r="K2874" s="4" t="s">
        <v>43</v>
      </c>
      <c r="L2874" s="4" t="s">
        <v>29</v>
      </c>
      <c r="M2874" s="4" t="s">
        <v>107</v>
      </c>
      <c r="N2874" s="4">
        <v>345.8</v>
      </c>
      <c r="O2874" s="4">
        <v>2</v>
      </c>
      <c r="P2874" s="4">
        <v>0.15</v>
      </c>
      <c r="Q2874" s="4">
        <v>68.61</v>
      </c>
    </row>
    <row r="2875" spans="1:17" s="4" customFormat="1" ht="12" x14ac:dyDescent="0.3">
      <c r="A2875" s="4">
        <v>2874</v>
      </c>
      <c r="B2875" s="4" t="s">
        <v>8626</v>
      </c>
      <c r="C2875" s="5">
        <v>44503</v>
      </c>
      <c r="D2875" s="5">
        <v>44507</v>
      </c>
      <c r="E2875" s="9">
        <f t="shared" si="44"/>
        <v>2021</v>
      </c>
      <c r="F2875" s="4" t="s">
        <v>59</v>
      </c>
      <c r="G2875" s="4" t="s">
        <v>8627</v>
      </c>
      <c r="H2875" s="4" t="s">
        <v>8628</v>
      </c>
      <c r="I2875" s="4" t="s">
        <v>67</v>
      </c>
      <c r="J2875" s="4" t="s">
        <v>34</v>
      </c>
      <c r="K2875" s="4" t="s">
        <v>35</v>
      </c>
      <c r="L2875" s="4" t="s">
        <v>22</v>
      </c>
      <c r="M2875" s="4" t="s">
        <v>54</v>
      </c>
      <c r="N2875" s="4">
        <v>1326.42</v>
      </c>
      <c r="O2875" s="4">
        <v>3</v>
      </c>
      <c r="P2875" s="4">
        <v>0.15</v>
      </c>
      <c r="Q2875" s="4">
        <v>30.14</v>
      </c>
    </row>
    <row r="2876" spans="1:17" s="4" customFormat="1" ht="12" x14ac:dyDescent="0.3">
      <c r="A2876" s="4">
        <v>2875</v>
      </c>
      <c r="B2876" s="4" t="s">
        <v>8629</v>
      </c>
      <c r="C2876" s="5">
        <v>45610</v>
      </c>
      <c r="D2876" s="5">
        <v>45615</v>
      </c>
      <c r="E2876" s="9">
        <f t="shared" si="44"/>
        <v>2024</v>
      </c>
      <c r="F2876" s="4" t="s">
        <v>25</v>
      </c>
      <c r="G2876" s="4" t="s">
        <v>8630</v>
      </c>
      <c r="H2876" s="4" t="s">
        <v>8631</v>
      </c>
      <c r="I2876" s="4" t="s">
        <v>20</v>
      </c>
      <c r="J2876" s="4" t="s">
        <v>47</v>
      </c>
      <c r="K2876" s="4" t="s">
        <v>47</v>
      </c>
      <c r="L2876" s="4" t="s">
        <v>36</v>
      </c>
      <c r="M2876" s="4" t="s">
        <v>37</v>
      </c>
      <c r="N2876" s="4">
        <v>188.45</v>
      </c>
      <c r="O2876" s="4">
        <v>1</v>
      </c>
      <c r="P2876" s="4">
        <v>0.15</v>
      </c>
      <c r="Q2876" s="4">
        <v>7.24</v>
      </c>
    </row>
    <row r="2877" spans="1:17" s="4" customFormat="1" ht="12" x14ac:dyDescent="0.3">
      <c r="A2877" s="4">
        <v>2876</v>
      </c>
      <c r="B2877" s="4" t="s">
        <v>8632</v>
      </c>
      <c r="C2877" s="5">
        <v>45136</v>
      </c>
      <c r="D2877" s="5">
        <v>45139</v>
      </c>
      <c r="E2877" s="9">
        <f t="shared" si="44"/>
        <v>2023</v>
      </c>
      <c r="F2877" s="4" t="s">
        <v>39</v>
      </c>
      <c r="G2877" s="4" t="s">
        <v>8633</v>
      </c>
      <c r="H2877" s="4" t="s">
        <v>8634</v>
      </c>
      <c r="I2877" s="4" t="s">
        <v>67</v>
      </c>
      <c r="J2877" s="4" t="s">
        <v>106</v>
      </c>
      <c r="K2877" s="4" t="s">
        <v>106</v>
      </c>
      <c r="L2877" s="4" t="s">
        <v>36</v>
      </c>
      <c r="M2877" s="4" t="s">
        <v>37</v>
      </c>
      <c r="N2877" s="4">
        <v>695.59</v>
      </c>
      <c r="O2877" s="4">
        <v>1</v>
      </c>
      <c r="P2877" s="4">
        <v>0.1</v>
      </c>
      <c r="Q2877" s="4">
        <v>133.15</v>
      </c>
    </row>
    <row r="2878" spans="1:17" s="4" customFormat="1" ht="12" x14ac:dyDescent="0.3">
      <c r="A2878" s="4">
        <v>2877</v>
      </c>
      <c r="B2878" s="4" t="s">
        <v>8635</v>
      </c>
      <c r="C2878" s="5">
        <v>45700</v>
      </c>
      <c r="D2878" s="5">
        <v>45702</v>
      </c>
      <c r="E2878" s="9">
        <f t="shared" si="44"/>
        <v>2025</v>
      </c>
      <c r="F2878" s="4" t="s">
        <v>17</v>
      </c>
      <c r="G2878" s="4" t="s">
        <v>8636</v>
      </c>
      <c r="H2878" s="4" t="s">
        <v>8637</v>
      </c>
      <c r="I2878" s="4" t="s">
        <v>28</v>
      </c>
      <c r="J2878" s="4" t="s">
        <v>111</v>
      </c>
      <c r="K2878" s="4" t="s">
        <v>111</v>
      </c>
      <c r="L2878" s="4" t="s">
        <v>36</v>
      </c>
      <c r="M2878" s="4" t="s">
        <v>37</v>
      </c>
      <c r="N2878" s="4">
        <v>492.27</v>
      </c>
      <c r="O2878" s="4">
        <v>7</v>
      </c>
      <c r="P2878" s="4">
        <v>0.1</v>
      </c>
      <c r="Q2878" s="4">
        <v>8.48</v>
      </c>
    </row>
    <row r="2879" spans="1:17" s="4" customFormat="1" ht="12" x14ac:dyDescent="0.3">
      <c r="A2879" s="4">
        <v>2878</v>
      </c>
      <c r="B2879" s="4" t="s">
        <v>8638</v>
      </c>
      <c r="C2879" s="5">
        <v>45015</v>
      </c>
      <c r="D2879" s="5">
        <v>45019</v>
      </c>
      <c r="E2879" s="9">
        <f t="shared" si="44"/>
        <v>2023</v>
      </c>
      <c r="F2879" s="4" t="s">
        <v>17</v>
      </c>
      <c r="G2879" s="4" t="s">
        <v>8639</v>
      </c>
      <c r="H2879" s="4" t="s">
        <v>8640</v>
      </c>
      <c r="I2879" s="4" t="s">
        <v>20</v>
      </c>
      <c r="J2879" s="4" t="s">
        <v>79</v>
      </c>
      <c r="K2879" s="4" t="s">
        <v>80</v>
      </c>
      <c r="L2879" s="4" t="s">
        <v>36</v>
      </c>
      <c r="M2879" s="4" t="s">
        <v>71</v>
      </c>
      <c r="N2879" s="4">
        <v>944.51</v>
      </c>
      <c r="O2879" s="4">
        <v>4</v>
      </c>
      <c r="P2879" s="4">
        <v>0</v>
      </c>
      <c r="Q2879" s="4">
        <v>20.58</v>
      </c>
    </row>
    <row r="2880" spans="1:17" s="4" customFormat="1" ht="12" x14ac:dyDescent="0.3">
      <c r="A2880" s="4">
        <v>2879</v>
      </c>
      <c r="B2880" s="4" t="s">
        <v>8641</v>
      </c>
      <c r="C2880" s="5">
        <v>44914</v>
      </c>
      <c r="D2880" s="5">
        <v>44920</v>
      </c>
      <c r="E2880" s="9">
        <f t="shared" si="44"/>
        <v>2022</v>
      </c>
      <c r="F2880" s="4" t="s">
        <v>25</v>
      </c>
      <c r="G2880" s="4" t="s">
        <v>8642</v>
      </c>
      <c r="H2880" s="4" t="s">
        <v>8643</v>
      </c>
      <c r="I2880" s="4" t="s">
        <v>28</v>
      </c>
      <c r="J2880" s="4" t="s">
        <v>79</v>
      </c>
      <c r="K2880" s="4" t="s">
        <v>80</v>
      </c>
      <c r="L2880" s="4" t="s">
        <v>36</v>
      </c>
      <c r="M2880" s="4" t="s">
        <v>138</v>
      </c>
      <c r="N2880" s="4">
        <v>36.700000000000003</v>
      </c>
      <c r="O2880" s="4">
        <v>4</v>
      </c>
      <c r="P2880" s="4">
        <v>0.2</v>
      </c>
      <c r="Q2880" s="4">
        <v>7.09</v>
      </c>
    </row>
    <row r="2881" spans="1:17" s="4" customFormat="1" ht="12" x14ac:dyDescent="0.3">
      <c r="A2881" s="4">
        <v>2880</v>
      </c>
      <c r="B2881" s="4" t="s">
        <v>8644</v>
      </c>
      <c r="C2881" s="5">
        <v>45067</v>
      </c>
      <c r="D2881" s="5">
        <v>45073</v>
      </c>
      <c r="E2881" s="9">
        <f t="shared" si="44"/>
        <v>2023</v>
      </c>
      <c r="F2881" s="4" t="s">
        <v>39</v>
      </c>
      <c r="G2881" s="4" t="s">
        <v>8645</v>
      </c>
      <c r="H2881" s="4" t="s">
        <v>8646</v>
      </c>
      <c r="I2881" s="4" t="s">
        <v>67</v>
      </c>
      <c r="J2881" s="4" t="s">
        <v>42</v>
      </c>
      <c r="K2881" s="4" t="s">
        <v>43</v>
      </c>
      <c r="L2881" s="4" t="s">
        <v>22</v>
      </c>
      <c r="M2881" s="4" t="s">
        <v>134</v>
      </c>
      <c r="N2881" s="4">
        <v>1351.26</v>
      </c>
      <c r="O2881" s="4">
        <v>6</v>
      </c>
      <c r="P2881" s="4">
        <v>0.1</v>
      </c>
      <c r="Q2881" s="4">
        <v>42.05</v>
      </c>
    </row>
    <row r="2882" spans="1:17" s="4" customFormat="1" ht="12" x14ac:dyDescent="0.3">
      <c r="A2882" s="4">
        <v>2881</v>
      </c>
      <c r="B2882" s="4" t="s">
        <v>8647</v>
      </c>
      <c r="C2882" s="5">
        <v>45516</v>
      </c>
      <c r="D2882" s="5">
        <v>45521</v>
      </c>
      <c r="E2882" s="9">
        <f t="shared" ref="E2882:E2945" si="45">YEAR(D2882)</f>
        <v>2024</v>
      </c>
      <c r="F2882" s="4" t="s">
        <v>17</v>
      </c>
      <c r="G2882" s="4" t="s">
        <v>8648</v>
      </c>
      <c r="H2882" s="4" t="s">
        <v>8649</v>
      </c>
      <c r="I2882" s="4" t="s">
        <v>67</v>
      </c>
      <c r="J2882" s="4" t="s">
        <v>34</v>
      </c>
      <c r="K2882" s="4" t="s">
        <v>35</v>
      </c>
      <c r="L2882" s="4" t="s">
        <v>36</v>
      </c>
      <c r="M2882" s="4" t="s">
        <v>138</v>
      </c>
      <c r="N2882" s="4">
        <v>397.16</v>
      </c>
      <c r="O2882" s="4">
        <v>6</v>
      </c>
      <c r="P2882" s="4">
        <v>0.2</v>
      </c>
      <c r="Q2882" s="4">
        <v>67.75</v>
      </c>
    </row>
    <row r="2883" spans="1:17" s="4" customFormat="1" ht="12" x14ac:dyDescent="0.3">
      <c r="A2883" s="4">
        <v>2882</v>
      </c>
      <c r="B2883" s="4" t="s">
        <v>8650</v>
      </c>
      <c r="C2883" s="5">
        <v>45802</v>
      </c>
      <c r="D2883" s="5">
        <v>45805</v>
      </c>
      <c r="E2883" s="9">
        <f t="shared" si="45"/>
        <v>2025</v>
      </c>
      <c r="F2883" s="4" t="s">
        <v>39</v>
      </c>
      <c r="G2883" s="4" t="s">
        <v>8651</v>
      </c>
      <c r="H2883" s="4" t="s">
        <v>8652</v>
      </c>
      <c r="I2883" s="4" t="s">
        <v>28</v>
      </c>
      <c r="J2883" s="4" t="s">
        <v>47</v>
      </c>
      <c r="K2883" s="4" t="s">
        <v>47</v>
      </c>
      <c r="L2883" s="4" t="s">
        <v>22</v>
      </c>
      <c r="M2883" s="4" t="s">
        <v>23</v>
      </c>
      <c r="N2883" s="4">
        <v>21.36</v>
      </c>
      <c r="O2883" s="4">
        <v>4</v>
      </c>
      <c r="P2883" s="4">
        <v>0.15</v>
      </c>
      <c r="Q2883" s="4">
        <v>3.36</v>
      </c>
    </row>
    <row r="2884" spans="1:17" s="4" customFormat="1" ht="12" x14ac:dyDescent="0.3">
      <c r="A2884" s="4">
        <v>2883</v>
      </c>
      <c r="B2884" s="4" t="s">
        <v>8653</v>
      </c>
      <c r="C2884" s="5">
        <v>45331</v>
      </c>
      <c r="D2884" s="5">
        <v>45337</v>
      </c>
      <c r="E2884" s="9">
        <f t="shared" si="45"/>
        <v>2024</v>
      </c>
      <c r="F2884" s="4" t="s">
        <v>17</v>
      </c>
      <c r="G2884" s="4" t="s">
        <v>8654</v>
      </c>
      <c r="H2884" s="4" t="s">
        <v>8655</v>
      </c>
      <c r="I2884" s="4" t="s">
        <v>28</v>
      </c>
      <c r="J2884" s="4" t="s">
        <v>79</v>
      </c>
      <c r="K2884" s="4" t="s">
        <v>80</v>
      </c>
      <c r="L2884" s="4" t="s">
        <v>36</v>
      </c>
      <c r="M2884" s="4" t="s">
        <v>138</v>
      </c>
      <c r="N2884" s="4">
        <v>1463.11</v>
      </c>
      <c r="O2884" s="4">
        <v>4</v>
      </c>
      <c r="P2884" s="4">
        <v>0.2</v>
      </c>
      <c r="Q2884" s="4">
        <v>-15.27</v>
      </c>
    </row>
    <row r="2885" spans="1:17" s="4" customFormat="1" ht="12" x14ac:dyDescent="0.3">
      <c r="A2885" s="4">
        <v>2884</v>
      </c>
      <c r="B2885" s="4" t="s">
        <v>8656</v>
      </c>
      <c r="C2885" s="5">
        <v>45386</v>
      </c>
      <c r="D2885" s="5">
        <v>45389</v>
      </c>
      <c r="E2885" s="9">
        <f t="shared" si="45"/>
        <v>2024</v>
      </c>
      <c r="F2885" s="4" t="s">
        <v>17</v>
      </c>
      <c r="G2885" s="4" t="s">
        <v>8657</v>
      </c>
      <c r="H2885" s="4" t="s">
        <v>8658</v>
      </c>
      <c r="I2885" s="4" t="s">
        <v>20</v>
      </c>
      <c r="J2885" s="4" t="s">
        <v>111</v>
      </c>
      <c r="K2885" s="4" t="s">
        <v>111</v>
      </c>
      <c r="L2885" s="4" t="s">
        <v>29</v>
      </c>
      <c r="M2885" s="4" t="s">
        <v>30</v>
      </c>
      <c r="N2885" s="4">
        <v>1209.17</v>
      </c>
      <c r="O2885" s="4">
        <v>8</v>
      </c>
      <c r="P2885" s="4">
        <v>0.1</v>
      </c>
      <c r="Q2885" s="4">
        <v>48.24</v>
      </c>
    </row>
    <row r="2886" spans="1:17" s="4" customFormat="1" ht="12" x14ac:dyDescent="0.3">
      <c r="A2886" s="4">
        <v>2885</v>
      </c>
      <c r="B2886" s="4" t="s">
        <v>8659</v>
      </c>
      <c r="C2886" s="5">
        <v>45705</v>
      </c>
      <c r="D2886" s="5">
        <v>45708</v>
      </c>
      <c r="E2886" s="9">
        <f t="shared" si="45"/>
        <v>2025</v>
      </c>
      <c r="F2886" s="4" t="s">
        <v>39</v>
      </c>
      <c r="G2886" s="4" t="s">
        <v>8660</v>
      </c>
      <c r="H2886" s="4" t="s">
        <v>8661</v>
      </c>
      <c r="I2886" s="4" t="s">
        <v>67</v>
      </c>
      <c r="J2886" s="4" t="s">
        <v>47</v>
      </c>
      <c r="K2886" s="4" t="s">
        <v>47</v>
      </c>
      <c r="L2886" s="4" t="s">
        <v>29</v>
      </c>
      <c r="M2886" s="4" t="s">
        <v>30</v>
      </c>
      <c r="N2886" s="4">
        <v>1492.14</v>
      </c>
      <c r="O2886" s="4">
        <v>10</v>
      </c>
      <c r="P2886" s="4">
        <v>0.15</v>
      </c>
      <c r="Q2886" s="4">
        <v>120.2</v>
      </c>
    </row>
    <row r="2887" spans="1:17" s="4" customFormat="1" ht="12" x14ac:dyDescent="0.3">
      <c r="A2887" s="4">
        <v>2886</v>
      </c>
      <c r="B2887" s="4" t="s">
        <v>8662</v>
      </c>
      <c r="C2887" s="5">
        <v>44979</v>
      </c>
      <c r="D2887" s="5">
        <v>44981</v>
      </c>
      <c r="E2887" s="9">
        <f t="shared" si="45"/>
        <v>2023</v>
      </c>
      <c r="F2887" s="4" t="s">
        <v>39</v>
      </c>
      <c r="G2887" s="4" t="s">
        <v>8663</v>
      </c>
      <c r="H2887" s="4" t="s">
        <v>8664</v>
      </c>
      <c r="I2887" s="4" t="s">
        <v>28</v>
      </c>
      <c r="J2887" s="4" t="s">
        <v>52</v>
      </c>
      <c r="K2887" s="4" t="s">
        <v>53</v>
      </c>
      <c r="L2887" s="4" t="s">
        <v>36</v>
      </c>
      <c r="M2887" s="4" t="s">
        <v>71</v>
      </c>
      <c r="N2887" s="4">
        <v>982.88</v>
      </c>
      <c r="O2887" s="4">
        <v>5</v>
      </c>
      <c r="P2887" s="4">
        <v>0.2</v>
      </c>
      <c r="Q2887" s="4">
        <v>153.27000000000001</v>
      </c>
    </row>
    <row r="2888" spans="1:17" s="4" customFormat="1" ht="12" x14ac:dyDescent="0.3">
      <c r="A2888" s="4">
        <v>2887</v>
      </c>
      <c r="B2888" s="4" t="s">
        <v>8665</v>
      </c>
      <c r="C2888" s="5">
        <v>45121</v>
      </c>
      <c r="D2888" s="5">
        <v>45123</v>
      </c>
      <c r="E2888" s="9">
        <f t="shared" si="45"/>
        <v>2023</v>
      </c>
      <c r="F2888" s="4" t="s">
        <v>17</v>
      </c>
      <c r="G2888" s="4" t="s">
        <v>8666</v>
      </c>
      <c r="H2888" s="4" t="s">
        <v>8667</v>
      </c>
      <c r="I2888" s="4" t="s">
        <v>20</v>
      </c>
      <c r="J2888" s="4" t="s">
        <v>34</v>
      </c>
      <c r="K2888" s="4" t="s">
        <v>35</v>
      </c>
      <c r="L2888" s="4" t="s">
        <v>36</v>
      </c>
      <c r="M2888" s="4" t="s">
        <v>37</v>
      </c>
      <c r="N2888" s="4">
        <v>754.73</v>
      </c>
      <c r="O2888" s="4">
        <v>8</v>
      </c>
      <c r="P2888" s="4">
        <v>0.1</v>
      </c>
      <c r="Q2888" s="4">
        <v>173.01</v>
      </c>
    </row>
    <row r="2889" spans="1:17" s="4" customFormat="1" ht="12" x14ac:dyDescent="0.3">
      <c r="A2889" s="4">
        <v>2888</v>
      </c>
      <c r="B2889" s="4" t="s">
        <v>8668</v>
      </c>
      <c r="C2889" s="5">
        <v>45102</v>
      </c>
      <c r="D2889" s="5">
        <v>45106</v>
      </c>
      <c r="E2889" s="9">
        <f t="shared" si="45"/>
        <v>2023</v>
      </c>
      <c r="F2889" s="4" t="s">
        <v>59</v>
      </c>
      <c r="G2889" s="4" t="s">
        <v>8669</v>
      </c>
      <c r="H2889" s="4" t="s">
        <v>8670</v>
      </c>
      <c r="I2889" s="4" t="s">
        <v>20</v>
      </c>
      <c r="J2889" s="4" t="s">
        <v>47</v>
      </c>
      <c r="K2889" s="4" t="s">
        <v>47</v>
      </c>
      <c r="L2889" s="4" t="s">
        <v>29</v>
      </c>
      <c r="M2889" s="4" t="s">
        <v>107</v>
      </c>
      <c r="N2889" s="4">
        <v>838.19</v>
      </c>
      <c r="O2889" s="4">
        <v>8</v>
      </c>
      <c r="P2889" s="4">
        <v>0.1</v>
      </c>
      <c r="Q2889" s="4">
        <v>118.61</v>
      </c>
    </row>
    <row r="2890" spans="1:17" s="4" customFormat="1" ht="12" x14ac:dyDescent="0.3">
      <c r="A2890" s="4">
        <v>2889</v>
      </c>
      <c r="B2890" s="4" t="s">
        <v>8671</v>
      </c>
      <c r="C2890" s="5">
        <v>45124</v>
      </c>
      <c r="D2890" s="5">
        <v>45127</v>
      </c>
      <c r="E2890" s="9">
        <f t="shared" si="45"/>
        <v>2023</v>
      </c>
      <c r="F2890" s="4" t="s">
        <v>59</v>
      </c>
      <c r="G2890" s="4" t="s">
        <v>8672</v>
      </c>
      <c r="H2890" s="4" t="s">
        <v>8673</v>
      </c>
      <c r="I2890" s="4" t="s">
        <v>20</v>
      </c>
      <c r="J2890" s="4" t="s">
        <v>47</v>
      </c>
      <c r="K2890" s="4" t="s">
        <v>47</v>
      </c>
      <c r="L2890" s="4" t="s">
        <v>29</v>
      </c>
      <c r="M2890" s="4" t="s">
        <v>30</v>
      </c>
      <c r="N2890" s="4">
        <v>708.8</v>
      </c>
      <c r="O2890" s="4">
        <v>6</v>
      </c>
      <c r="P2890" s="4">
        <v>0</v>
      </c>
      <c r="Q2890" s="4">
        <v>76.91</v>
      </c>
    </row>
    <row r="2891" spans="1:17" s="4" customFormat="1" ht="12" x14ac:dyDescent="0.3">
      <c r="A2891" s="4">
        <v>2890</v>
      </c>
      <c r="B2891" s="4" t="s">
        <v>8674</v>
      </c>
      <c r="C2891" s="5">
        <v>45391</v>
      </c>
      <c r="D2891" s="5">
        <v>45392</v>
      </c>
      <c r="E2891" s="9">
        <f t="shared" si="45"/>
        <v>2024</v>
      </c>
      <c r="F2891" s="4" t="s">
        <v>17</v>
      </c>
      <c r="G2891" s="4" t="s">
        <v>8675</v>
      </c>
      <c r="H2891" s="4" t="s">
        <v>8676</v>
      </c>
      <c r="I2891" s="4" t="s">
        <v>67</v>
      </c>
      <c r="J2891" s="4" t="s">
        <v>52</v>
      </c>
      <c r="K2891" s="4" t="s">
        <v>53</v>
      </c>
      <c r="L2891" s="4" t="s">
        <v>22</v>
      </c>
      <c r="M2891" s="4" t="s">
        <v>75</v>
      </c>
      <c r="N2891" s="4">
        <v>951.65</v>
      </c>
      <c r="O2891" s="4">
        <v>7</v>
      </c>
      <c r="P2891" s="4">
        <v>0.2</v>
      </c>
      <c r="Q2891" s="4">
        <v>34.96</v>
      </c>
    </row>
    <row r="2892" spans="1:17" s="4" customFormat="1" ht="12" x14ac:dyDescent="0.3">
      <c r="A2892" s="4">
        <v>2891</v>
      </c>
      <c r="B2892" s="4" t="s">
        <v>8677</v>
      </c>
      <c r="C2892" s="5">
        <v>44639</v>
      </c>
      <c r="D2892" s="5">
        <v>44642</v>
      </c>
      <c r="E2892" s="9">
        <f t="shared" si="45"/>
        <v>2022</v>
      </c>
      <c r="F2892" s="4" t="s">
        <v>25</v>
      </c>
      <c r="G2892" s="4" t="s">
        <v>8678</v>
      </c>
      <c r="H2892" s="4" t="s">
        <v>8679</v>
      </c>
      <c r="I2892" s="4" t="s">
        <v>67</v>
      </c>
      <c r="J2892" s="4" t="s">
        <v>111</v>
      </c>
      <c r="K2892" s="4" t="s">
        <v>111</v>
      </c>
      <c r="L2892" s="4" t="s">
        <v>22</v>
      </c>
      <c r="M2892" s="4" t="s">
        <v>75</v>
      </c>
      <c r="N2892" s="4">
        <v>484.2</v>
      </c>
      <c r="O2892" s="4">
        <v>8</v>
      </c>
      <c r="P2892" s="4">
        <v>0.1</v>
      </c>
      <c r="Q2892" s="4">
        <v>85.32</v>
      </c>
    </row>
    <row r="2893" spans="1:17" s="4" customFormat="1" ht="12" x14ac:dyDescent="0.3">
      <c r="A2893" s="4">
        <v>2892</v>
      </c>
      <c r="B2893" s="4" t="s">
        <v>8680</v>
      </c>
      <c r="C2893" s="5">
        <v>44543</v>
      </c>
      <c r="D2893" s="5">
        <v>44546</v>
      </c>
      <c r="E2893" s="9">
        <f t="shared" si="45"/>
        <v>2021</v>
      </c>
      <c r="F2893" s="4" t="s">
        <v>39</v>
      </c>
      <c r="G2893" s="4" t="s">
        <v>8681</v>
      </c>
      <c r="H2893" s="4" t="s">
        <v>8682</v>
      </c>
      <c r="I2893" s="4" t="s">
        <v>28</v>
      </c>
      <c r="J2893" s="4" t="s">
        <v>79</v>
      </c>
      <c r="K2893" s="4" t="s">
        <v>80</v>
      </c>
      <c r="L2893" s="4" t="s">
        <v>29</v>
      </c>
      <c r="M2893" s="4" t="s">
        <v>30</v>
      </c>
      <c r="N2893" s="4">
        <v>1299.75</v>
      </c>
      <c r="O2893" s="4">
        <v>6</v>
      </c>
      <c r="P2893" s="4">
        <v>0</v>
      </c>
      <c r="Q2893" s="4">
        <v>322.20999999999998</v>
      </c>
    </row>
    <row r="2894" spans="1:17" s="4" customFormat="1" ht="12" x14ac:dyDescent="0.3">
      <c r="A2894" s="4">
        <v>2893</v>
      </c>
      <c r="B2894" s="4" t="s">
        <v>8683</v>
      </c>
      <c r="C2894" s="5">
        <v>45320</v>
      </c>
      <c r="D2894" s="5">
        <v>45325</v>
      </c>
      <c r="E2894" s="9">
        <f t="shared" si="45"/>
        <v>2024</v>
      </c>
      <c r="F2894" s="4" t="s">
        <v>39</v>
      </c>
      <c r="G2894" s="4" t="s">
        <v>8684</v>
      </c>
      <c r="H2894" s="4" t="s">
        <v>8685</v>
      </c>
      <c r="I2894" s="4" t="s">
        <v>28</v>
      </c>
      <c r="J2894" s="4" t="s">
        <v>42</v>
      </c>
      <c r="K2894" s="4" t="s">
        <v>43</v>
      </c>
      <c r="L2894" s="4" t="s">
        <v>22</v>
      </c>
      <c r="M2894" s="4" t="s">
        <v>54</v>
      </c>
      <c r="N2894" s="4">
        <v>140.54</v>
      </c>
      <c r="O2894" s="4">
        <v>3</v>
      </c>
      <c r="P2894" s="4">
        <v>0.2</v>
      </c>
      <c r="Q2894" s="4">
        <v>15.98</v>
      </c>
    </row>
    <row r="2895" spans="1:17" s="4" customFormat="1" ht="12" x14ac:dyDescent="0.3">
      <c r="A2895" s="4">
        <v>2894</v>
      </c>
      <c r="B2895" s="4" t="s">
        <v>8686</v>
      </c>
      <c r="C2895" s="5">
        <v>45343</v>
      </c>
      <c r="D2895" s="5">
        <v>45347</v>
      </c>
      <c r="E2895" s="9">
        <f t="shared" si="45"/>
        <v>2024</v>
      </c>
      <c r="F2895" s="4" t="s">
        <v>59</v>
      </c>
      <c r="G2895" s="4" t="s">
        <v>8687</v>
      </c>
      <c r="H2895" s="4" t="s">
        <v>8688</v>
      </c>
      <c r="I2895" s="4" t="s">
        <v>20</v>
      </c>
      <c r="J2895" s="4" t="s">
        <v>42</v>
      </c>
      <c r="K2895" s="4" t="s">
        <v>43</v>
      </c>
      <c r="L2895" s="4" t="s">
        <v>22</v>
      </c>
      <c r="M2895" s="4" t="s">
        <v>134</v>
      </c>
      <c r="N2895" s="4">
        <v>927.44</v>
      </c>
      <c r="O2895" s="4">
        <v>8</v>
      </c>
      <c r="P2895" s="4">
        <v>0.1</v>
      </c>
      <c r="Q2895" s="4">
        <v>138.68</v>
      </c>
    </row>
    <row r="2896" spans="1:17" s="4" customFormat="1" ht="12" x14ac:dyDescent="0.3">
      <c r="A2896" s="4">
        <v>2895</v>
      </c>
      <c r="B2896" s="4" t="s">
        <v>8689</v>
      </c>
      <c r="C2896" s="5">
        <v>45563</v>
      </c>
      <c r="D2896" s="5">
        <v>45567</v>
      </c>
      <c r="E2896" s="9">
        <f t="shared" si="45"/>
        <v>2024</v>
      </c>
      <c r="F2896" s="4" t="s">
        <v>59</v>
      </c>
      <c r="G2896" s="4" t="s">
        <v>8690</v>
      </c>
      <c r="H2896" s="4" t="s">
        <v>8691</v>
      </c>
      <c r="I2896" s="4" t="s">
        <v>67</v>
      </c>
      <c r="J2896" s="4" t="s">
        <v>21</v>
      </c>
      <c r="K2896" s="4" t="s">
        <v>26647</v>
      </c>
      <c r="L2896" s="4" t="s">
        <v>36</v>
      </c>
      <c r="M2896" s="4" t="s">
        <v>118</v>
      </c>
      <c r="N2896" s="4">
        <v>1477.83</v>
      </c>
      <c r="O2896" s="4">
        <v>4</v>
      </c>
      <c r="P2896" s="4">
        <v>0</v>
      </c>
      <c r="Q2896" s="4">
        <v>383.22</v>
      </c>
    </row>
    <row r="2897" spans="1:17" s="4" customFormat="1" ht="12" x14ac:dyDescent="0.3">
      <c r="A2897" s="4">
        <v>2896</v>
      </c>
      <c r="B2897" s="4" t="s">
        <v>8692</v>
      </c>
      <c r="C2897" s="5">
        <v>44579</v>
      </c>
      <c r="D2897" s="5">
        <v>44584</v>
      </c>
      <c r="E2897" s="9">
        <f t="shared" si="45"/>
        <v>2022</v>
      </c>
      <c r="F2897" s="4" t="s">
        <v>59</v>
      </c>
      <c r="G2897" s="4" t="s">
        <v>8693</v>
      </c>
      <c r="H2897" s="4" t="s">
        <v>8694</v>
      </c>
      <c r="I2897" s="4" t="s">
        <v>67</v>
      </c>
      <c r="J2897" s="4" t="s">
        <v>21</v>
      </c>
      <c r="K2897" s="4" t="s">
        <v>26647</v>
      </c>
      <c r="L2897" s="4" t="s">
        <v>29</v>
      </c>
      <c r="M2897" s="4" t="s">
        <v>107</v>
      </c>
      <c r="N2897" s="4">
        <v>469.28</v>
      </c>
      <c r="O2897" s="4">
        <v>8</v>
      </c>
      <c r="P2897" s="4">
        <v>0.1</v>
      </c>
      <c r="Q2897" s="4">
        <v>18.260000000000002</v>
      </c>
    </row>
    <row r="2898" spans="1:17" s="4" customFormat="1" ht="12" x14ac:dyDescent="0.3">
      <c r="A2898" s="4">
        <v>2897</v>
      </c>
      <c r="B2898" s="4" t="s">
        <v>8695</v>
      </c>
      <c r="C2898" s="5">
        <v>44678</v>
      </c>
      <c r="D2898" s="5">
        <v>44683</v>
      </c>
      <c r="E2898" s="9">
        <f t="shared" si="45"/>
        <v>2022</v>
      </c>
      <c r="F2898" s="4" t="s">
        <v>59</v>
      </c>
      <c r="G2898" s="4" t="s">
        <v>8696</v>
      </c>
      <c r="H2898" s="4" t="s">
        <v>8697</v>
      </c>
      <c r="I2898" s="4" t="s">
        <v>20</v>
      </c>
      <c r="J2898" s="4" t="s">
        <v>145</v>
      </c>
      <c r="K2898" s="4" t="s">
        <v>80</v>
      </c>
      <c r="L2898" s="4" t="s">
        <v>29</v>
      </c>
      <c r="M2898" s="4" t="s">
        <v>107</v>
      </c>
      <c r="N2898" s="4">
        <v>642.80999999999995</v>
      </c>
      <c r="O2898" s="4">
        <v>3</v>
      </c>
      <c r="P2898" s="4">
        <v>0</v>
      </c>
      <c r="Q2898" s="4">
        <v>183.34</v>
      </c>
    </row>
    <row r="2899" spans="1:17" s="4" customFormat="1" ht="12" x14ac:dyDescent="0.3">
      <c r="A2899" s="4">
        <v>2898</v>
      </c>
      <c r="B2899" s="4" t="s">
        <v>8698</v>
      </c>
      <c r="C2899" s="5">
        <v>44875</v>
      </c>
      <c r="D2899" s="5">
        <v>44882</v>
      </c>
      <c r="E2899" s="9">
        <f t="shared" si="45"/>
        <v>2022</v>
      </c>
      <c r="F2899" s="4" t="s">
        <v>59</v>
      </c>
      <c r="G2899" s="4" t="s">
        <v>8699</v>
      </c>
      <c r="H2899" s="4" t="s">
        <v>8700</v>
      </c>
      <c r="I2899" s="4" t="s">
        <v>28</v>
      </c>
      <c r="J2899" s="4" t="s">
        <v>42</v>
      </c>
      <c r="K2899" s="4" t="s">
        <v>43</v>
      </c>
      <c r="L2899" s="4" t="s">
        <v>36</v>
      </c>
      <c r="M2899" s="4" t="s">
        <v>71</v>
      </c>
      <c r="N2899" s="4">
        <v>380.71</v>
      </c>
      <c r="O2899" s="4">
        <v>2</v>
      </c>
      <c r="P2899" s="4">
        <v>0.2</v>
      </c>
      <c r="Q2899" s="4">
        <v>63.66</v>
      </c>
    </row>
    <row r="2900" spans="1:17" s="4" customFormat="1" ht="12" x14ac:dyDescent="0.3">
      <c r="A2900" s="4">
        <v>2899</v>
      </c>
      <c r="B2900" s="4" t="s">
        <v>8701</v>
      </c>
      <c r="C2900" s="5">
        <v>45631</v>
      </c>
      <c r="D2900" s="5">
        <v>45635</v>
      </c>
      <c r="E2900" s="9">
        <f t="shared" si="45"/>
        <v>2024</v>
      </c>
      <c r="F2900" s="4" t="s">
        <v>59</v>
      </c>
      <c r="G2900" s="4" t="s">
        <v>8702</v>
      </c>
      <c r="H2900" s="4" t="s">
        <v>8703</v>
      </c>
      <c r="I2900" s="4" t="s">
        <v>67</v>
      </c>
      <c r="J2900" s="4" t="s">
        <v>52</v>
      </c>
      <c r="K2900" s="4" t="s">
        <v>53</v>
      </c>
      <c r="L2900" s="4" t="s">
        <v>29</v>
      </c>
      <c r="M2900" s="4" t="s">
        <v>30</v>
      </c>
      <c r="N2900" s="4">
        <v>695.82</v>
      </c>
      <c r="O2900" s="4">
        <v>2</v>
      </c>
      <c r="P2900" s="4">
        <v>0.1</v>
      </c>
      <c r="Q2900" s="4">
        <v>58.44</v>
      </c>
    </row>
    <row r="2901" spans="1:17" s="4" customFormat="1" ht="12" x14ac:dyDescent="0.3">
      <c r="A2901" s="4">
        <v>2900</v>
      </c>
      <c r="B2901" s="4" t="s">
        <v>8704</v>
      </c>
      <c r="C2901" s="5">
        <v>45155</v>
      </c>
      <c r="D2901" s="5">
        <v>45161</v>
      </c>
      <c r="E2901" s="9">
        <f t="shared" si="45"/>
        <v>2023</v>
      </c>
      <c r="F2901" s="4" t="s">
        <v>59</v>
      </c>
      <c r="G2901" s="4" t="s">
        <v>8705</v>
      </c>
      <c r="H2901" s="4" t="s">
        <v>8706</v>
      </c>
      <c r="I2901" s="4" t="s">
        <v>28</v>
      </c>
      <c r="J2901" s="4" t="s">
        <v>62</v>
      </c>
      <c r="K2901" s="4" t="s">
        <v>63</v>
      </c>
      <c r="L2901" s="4" t="s">
        <v>22</v>
      </c>
      <c r="M2901" s="4" t="s">
        <v>54</v>
      </c>
      <c r="N2901" s="4">
        <v>550.54999999999995</v>
      </c>
      <c r="O2901" s="4">
        <v>4</v>
      </c>
      <c r="P2901" s="4">
        <v>0</v>
      </c>
      <c r="Q2901" s="4">
        <v>5.98</v>
      </c>
    </row>
    <row r="2902" spans="1:17" s="4" customFormat="1" ht="12" x14ac:dyDescent="0.3">
      <c r="A2902" s="4">
        <v>2901</v>
      </c>
      <c r="B2902" s="4" t="s">
        <v>8707</v>
      </c>
      <c r="C2902" s="5">
        <v>45339</v>
      </c>
      <c r="D2902" s="5">
        <v>45341</v>
      </c>
      <c r="E2902" s="9">
        <f t="shared" si="45"/>
        <v>2024</v>
      </c>
      <c r="F2902" s="4" t="s">
        <v>59</v>
      </c>
      <c r="G2902" s="4" t="s">
        <v>8708</v>
      </c>
      <c r="H2902" s="4" t="s">
        <v>8709</v>
      </c>
      <c r="I2902" s="4" t="s">
        <v>28</v>
      </c>
      <c r="J2902" s="4" t="s">
        <v>145</v>
      </c>
      <c r="K2902" s="4" t="s">
        <v>80</v>
      </c>
      <c r="L2902" s="4" t="s">
        <v>29</v>
      </c>
      <c r="M2902" s="4" t="s">
        <v>90</v>
      </c>
      <c r="N2902" s="4">
        <v>246.35</v>
      </c>
      <c r="O2902" s="4">
        <v>10</v>
      </c>
      <c r="P2902" s="4">
        <v>0.2</v>
      </c>
      <c r="Q2902" s="4">
        <v>5.07</v>
      </c>
    </row>
    <row r="2903" spans="1:17" s="4" customFormat="1" ht="12" x14ac:dyDescent="0.3">
      <c r="A2903" s="4">
        <v>2902</v>
      </c>
      <c r="B2903" s="4" t="s">
        <v>8710</v>
      </c>
      <c r="C2903" s="5">
        <v>45066</v>
      </c>
      <c r="D2903" s="5">
        <v>45072</v>
      </c>
      <c r="E2903" s="9">
        <f t="shared" si="45"/>
        <v>2023</v>
      </c>
      <c r="F2903" s="4" t="s">
        <v>39</v>
      </c>
      <c r="G2903" s="4" t="s">
        <v>8711</v>
      </c>
      <c r="H2903" s="4" t="s">
        <v>8712</v>
      </c>
      <c r="I2903" s="4" t="s">
        <v>20</v>
      </c>
      <c r="J2903" s="4" t="s">
        <v>111</v>
      </c>
      <c r="K2903" s="4" t="s">
        <v>111</v>
      </c>
      <c r="L2903" s="4" t="s">
        <v>36</v>
      </c>
      <c r="M2903" s="4" t="s">
        <v>37</v>
      </c>
      <c r="N2903" s="4">
        <v>1088.1400000000001</v>
      </c>
      <c r="O2903" s="4">
        <v>10</v>
      </c>
      <c r="P2903" s="4">
        <v>0.15</v>
      </c>
      <c r="Q2903" s="4">
        <v>-6.62</v>
      </c>
    </row>
    <row r="2904" spans="1:17" s="4" customFormat="1" ht="12" x14ac:dyDescent="0.3">
      <c r="A2904" s="4">
        <v>2903</v>
      </c>
      <c r="B2904" s="4" t="s">
        <v>8713</v>
      </c>
      <c r="C2904" s="5">
        <v>45678</v>
      </c>
      <c r="D2904" s="5">
        <v>45679</v>
      </c>
      <c r="E2904" s="9">
        <f t="shared" si="45"/>
        <v>2025</v>
      </c>
      <c r="F2904" s="4" t="s">
        <v>17</v>
      </c>
      <c r="G2904" s="4" t="s">
        <v>8714</v>
      </c>
      <c r="H2904" s="4" t="s">
        <v>8715</v>
      </c>
      <c r="I2904" s="4" t="s">
        <v>67</v>
      </c>
      <c r="J2904" s="4" t="s">
        <v>79</v>
      </c>
      <c r="K2904" s="4" t="s">
        <v>80</v>
      </c>
      <c r="L2904" s="4" t="s">
        <v>22</v>
      </c>
      <c r="M2904" s="4" t="s">
        <v>23</v>
      </c>
      <c r="N2904" s="4">
        <v>782.22</v>
      </c>
      <c r="O2904" s="4">
        <v>8</v>
      </c>
      <c r="P2904" s="4">
        <v>0.1</v>
      </c>
      <c r="Q2904" s="4">
        <v>165.87</v>
      </c>
    </row>
    <row r="2905" spans="1:17" s="4" customFormat="1" ht="12" x14ac:dyDescent="0.3">
      <c r="A2905" s="4">
        <v>2904</v>
      </c>
      <c r="B2905" s="4" t="s">
        <v>8716</v>
      </c>
      <c r="C2905" s="5">
        <v>45311</v>
      </c>
      <c r="D2905" s="5">
        <v>45316</v>
      </c>
      <c r="E2905" s="9">
        <f t="shared" si="45"/>
        <v>2024</v>
      </c>
      <c r="F2905" s="4" t="s">
        <v>25</v>
      </c>
      <c r="G2905" s="4" t="s">
        <v>8717</v>
      </c>
      <c r="H2905" s="4" t="s">
        <v>8718</v>
      </c>
      <c r="I2905" s="4" t="s">
        <v>20</v>
      </c>
      <c r="J2905" s="4" t="s">
        <v>62</v>
      </c>
      <c r="K2905" s="4" t="s">
        <v>63</v>
      </c>
      <c r="L2905" s="4" t="s">
        <v>36</v>
      </c>
      <c r="M2905" s="4" t="s">
        <v>138</v>
      </c>
      <c r="N2905" s="4">
        <v>444.09</v>
      </c>
      <c r="O2905" s="4">
        <v>3</v>
      </c>
      <c r="P2905" s="4">
        <v>0.1</v>
      </c>
      <c r="Q2905" s="4">
        <v>26.83</v>
      </c>
    </row>
    <row r="2906" spans="1:17" s="4" customFormat="1" ht="12" x14ac:dyDescent="0.3">
      <c r="A2906" s="4">
        <v>2905</v>
      </c>
      <c r="B2906" s="4" t="s">
        <v>8719</v>
      </c>
      <c r="C2906" s="5">
        <v>45532</v>
      </c>
      <c r="D2906" s="5">
        <v>45537</v>
      </c>
      <c r="E2906" s="9">
        <f t="shared" si="45"/>
        <v>2024</v>
      </c>
      <c r="F2906" s="4" t="s">
        <v>39</v>
      </c>
      <c r="G2906" s="4" t="s">
        <v>8720</v>
      </c>
      <c r="H2906" s="4" t="s">
        <v>8721</v>
      </c>
      <c r="I2906" s="4" t="s">
        <v>20</v>
      </c>
      <c r="J2906" s="4" t="s">
        <v>47</v>
      </c>
      <c r="K2906" s="4" t="s">
        <v>47</v>
      </c>
      <c r="L2906" s="4" t="s">
        <v>29</v>
      </c>
      <c r="M2906" s="4" t="s">
        <v>30</v>
      </c>
      <c r="N2906" s="4">
        <v>955.16</v>
      </c>
      <c r="O2906" s="4">
        <v>8</v>
      </c>
      <c r="P2906" s="4">
        <v>0.1</v>
      </c>
      <c r="Q2906" s="4">
        <v>211.24</v>
      </c>
    </row>
    <row r="2907" spans="1:17" s="4" customFormat="1" ht="12" x14ac:dyDescent="0.3">
      <c r="A2907" s="4">
        <v>2906</v>
      </c>
      <c r="B2907" s="4" t="s">
        <v>8722</v>
      </c>
      <c r="C2907" s="5">
        <v>45819</v>
      </c>
      <c r="D2907" s="5">
        <v>45820</v>
      </c>
      <c r="E2907" s="9">
        <f t="shared" si="45"/>
        <v>2025</v>
      </c>
      <c r="F2907" s="4" t="s">
        <v>25</v>
      </c>
      <c r="G2907" s="4" t="s">
        <v>8723</v>
      </c>
      <c r="H2907" s="4" t="s">
        <v>8724</v>
      </c>
      <c r="I2907" s="4" t="s">
        <v>67</v>
      </c>
      <c r="J2907" s="4" t="s">
        <v>79</v>
      </c>
      <c r="K2907" s="4" t="s">
        <v>80</v>
      </c>
      <c r="L2907" s="4" t="s">
        <v>22</v>
      </c>
      <c r="M2907" s="4" t="s">
        <v>54</v>
      </c>
      <c r="N2907" s="4">
        <v>368.11</v>
      </c>
      <c r="O2907" s="4">
        <v>10</v>
      </c>
      <c r="P2907" s="4">
        <v>0.1</v>
      </c>
      <c r="Q2907" s="4">
        <v>-1.41</v>
      </c>
    </row>
    <row r="2908" spans="1:17" s="4" customFormat="1" ht="12" x14ac:dyDescent="0.3">
      <c r="A2908" s="4">
        <v>2907</v>
      </c>
      <c r="B2908" s="4" t="s">
        <v>8725</v>
      </c>
      <c r="C2908" s="5">
        <v>44840</v>
      </c>
      <c r="D2908" s="5">
        <v>44846</v>
      </c>
      <c r="E2908" s="9">
        <f t="shared" si="45"/>
        <v>2022</v>
      </c>
      <c r="F2908" s="4" t="s">
        <v>39</v>
      </c>
      <c r="G2908" s="4" t="s">
        <v>8726</v>
      </c>
      <c r="H2908" s="4" t="s">
        <v>8727</v>
      </c>
      <c r="I2908" s="4" t="s">
        <v>67</v>
      </c>
      <c r="J2908" s="4" t="s">
        <v>21</v>
      </c>
      <c r="K2908" s="4" t="s">
        <v>26647</v>
      </c>
      <c r="L2908" s="4" t="s">
        <v>36</v>
      </c>
      <c r="M2908" s="4" t="s">
        <v>138</v>
      </c>
      <c r="N2908" s="4">
        <v>219.46</v>
      </c>
      <c r="O2908" s="4">
        <v>5</v>
      </c>
      <c r="P2908" s="4">
        <v>0</v>
      </c>
      <c r="Q2908" s="4">
        <v>14.7</v>
      </c>
    </row>
    <row r="2909" spans="1:17" s="4" customFormat="1" ht="12" x14ac:dyDescent="0.3">
      <c r="A2909" s="4">
        <v>2908</v>
      </c>
      <c r="B2909" s="4" t="s">
        <v>8728</v>
      </c>
      <c r="C2909" s="5">
        <v>44506</v>
      </c>
      <c r="D2909" s="5">
        <v>44509</v>
      </c>
      <c r="E2909" s="9">
        <f t="shared" si="45"/>
        <v>2021</v>
      </c>
      <c r="F2909" s="4" t="s">
        <v>59</v>
      </c>
      <c r="G2909" s="4" t="s">
        <v>8729</v>
      </c>
      <c r="H2909" s="4" t="s">
        <v>8730</v>
      </c>
      <c r="I2909" s="4" t="s">
        <v>20</v>
      </c>
      <c r="J2909" s="4" t="s">
        <v>106</v>
      </c>
      <c r="K2909" s="4" t="s">
        <v>106</v>
      </c>
      <c r="L2909" s="4" t="s">
        <v>22</v>
      </c>
      <c r="M2909" s="4" t="s">
        <v>23</v>
      </c>
      <c r="N2909" s="4">
        <v>1230.71</v>
      </c>
      <c r="O2909" s="4">
        <v>6</v>
      </c>
      <c r="P2909" s="4">
        <v>0.2</v>
      </c>
      <c r="Q2909" s="4">
        <v>235.34</v>
      </c>
    </row>
    <row r="2910" spans="1:17" s="4" customFormat="1" ht="12" x14ac:dyDescent="0.3">
      <c r="A2910" s="4">
        <v>2909</v>
      </c>
      <c r="B2910" s="4" t="s">
        <v>8731</v>
      </c>
      <c r="C2910" s="5">
        <v>45656</v>
      </c>
      <c r="D2910" s="5">
        <v>45662</v>
      </c>
      <c r="E2910" s="9">
        <f t="shared" si="45"/>
        <v>2025</v>
      </c>
      <c r="F2910" s="4" t="s">
        <v>59</v>
      </c>
      <c r="G2910" s="4" t="s">
        <v>8732</v>
      </c>
      <c r="H2910" s="4" t="s">
        <v>8733</v>
      </c>
      <c r="I2910" s="4" t="s">
        <v>28</v>
      </c>
      <c r="J2910" s="4" t="s">
        <v>47</v>
      </c>
      <c r="K2910" s="4" t="s">
        <v>47</v>
      </c>
      <c r="L2910" s="4" t="s">
        <v>22</v>
      </c>
      <c r="M2910" s="4" t="s">
        <v>75</v>
      </c>
      <c r="N2910" s="4">
        <v>1056.0899999999999</v>
      </c>
      <c r="O2910" s="4">
        <v>10</v>
      </c>
      <c r="P2910" s="4">
        <v>0.2</v>
      </c>
      <c r="Q2910" s="4">
        <v>207.37</v>
      </c>
    </row>
    <row r="2911" spans="1:17" s="4" customFormat="1" ht="12" x14ac:dyDescent="0.3">
      <c r="A2911" s="4">
        <v>2910</v>
      </c>
      <c r="B2911" s="4" t="s">
        <v>8734</v>
      </c>
      <c r="C2911" s="5">
        <v>45728</v>
      </c>
      <c r="D2911" s="5">
        <v>45735</v>
      </c>
      <c r="E2911" s="9">
        <f t="shared" si="45"/>
        <v>2025</v>
      </c>
      <c r="F2911" s="4" t="s">
        <v>39</v>
      </c>
      <c r="G2911" s="4" t="s">
        <v>8735</v>
      </c>
      <c r="H2911" s="4" t="s">
        <v>8736</v>
      </c>
      <c r="I2911" s="4" t="s">
        <v>67</v>
      </c>
      <c r="J2911" s="4" t="s">
        <v>79</v>
      </c>
      <c r="K2911" s="4" t="s">
        <v>80</v>
      </c>
      <c r="L2911" s="4" t="s">
        <v>29</v>
      </c>
      <c r="M2911" s="4" t="s">
        <v>107</v>
      </c>
      <c r="N2911" s="4">
        <v>617.54</v>
      </c>
      <c r="O2911" s="4">
        <v>5</v>
      </c>
      <c r="P2911" s="4">
        <v>0.2</v>
      </c>
      <c r="Q2911" s="4">
        <v>68.3</v>
      </c>
    </row>
    <row r="2912" spans="1:17" s="4" customFormat="1" ht="12" x14ac:dyDescent="0.3">
      <c r="A2912" s="4">
        <v>2911</v>
      </c>
      <c r="B2912" s="4" t="s">
        <v>8737</v>
      </c>
      <c r="C2912" s="5">
        <v>45471</v>
      </c>
      <c r="D2912" s="5">
        <v>45474</v>
      </c>
      <c r="E2912" s="9">
        <f t="shared" si="45"/>
        <v>2024</v>
      </c>
      <c r="F2912" s="4" t="s">
        <v>25</v>
      </c>
      <c r="G2912" s="4" t="s">
        <v>8738</v>
      </c>
      <c r="H2912" s="4" t="s">
        <v>8739</v>
      </c>
      <c r="I2912" s="4" t="s">
        <v>20</v>
      </c>
      <c r="J2912" s="4" t="s">
        <v>145</v>
      </c>
      <c r="K2912" s="4" t="s">
        <v>80</v>
      </c>
      <c r="L2912" s="4" t="s">
        <v>29</v>
      </c>
      <c r="M2912" s="4" t="s">
        <v>48</v>
      </c>
      <c r="N2912" s="4">
        <v>288.74</v>
      </c>
      <c r="O2912" s="4">
        <v>4</v>
      </c>
      <c r="P2912" s="4">
        <v>0.15</v>
      </c>
      <c r="Q2912" s="4">
        <v>20.6</v>
      </c>
    </row>
    <row r="2913" spans="1:17" s="4" customFormat="1" ht="12" x14ac:dyDescent="0.3">
      <c r="A2913" s="4">
        <v>2912</v>
      </c>
      <c r="B2913" s="4" t="s">
        <v>8740</v>
      </c>
      <c r="C2913" s="5">
        <v>45393</v>
      </c>
      <c r="D2913" s="5">
        <v>45397</v>
      </c>
      <c r="E2913" s="9">
        <f t="shared" si="45"/>
        <v>2024</v>
      </c>
      <c r="F2913" s="4" t="s">
        <v>39</v>
      </c>
      <c r="G2913" s="4" t="s">
        <v>8741</v>
      </c>
      <c r="H2913" s="4" t="s">
        <v>8742</v>
      </c>
      <c r="I2913" s="4" t="s">
        <v>67</v>
      </c>
      <c r="J2913" s="4" t="s">
        <v>106</v>
      </c>
      <c r="K2913" s="4" t="s">
        <v>106</v>
      </c>
      <c r="L2913" s="4" t="s">
        <v>29</v>
      </c>
      <c r="M2913" s="4" t="s">
        <v>48</v>
      </c>
      <c r="N2913" s="4">
        <v>1211.03</v>
      </c>
      <c r="O2913" s="4">
        <v>7</v>
      </c>
      <c r="P2913" s="4">
        <v>0</v>
      </c>
      <c r="Q2913" s="4">
        <v>163.41999999999999</v>
      </c>
    </row>
    <row r="2914" spans="1:17" s="4" customFormat="1" ht="12" x14ac:dyDescent="0.3">
      <c r="A2914" s="4">
        <v>2913</v>
      </c>
      <c r="B2914" s="4" t="s">
        <v>8743</v>
      </c>
      <c r="C2914" s="5">
        <v>44623</v>
      </c>
      <c r="D2914" s="5">
        <v>44630</v>
      </c>
      <c r="E2914" s="9">
        <f t="shared" si="45"/>
        <v>2022</v>
      </c>
      <c r="F2914" s="4" t="s">
        <v>17</v>
      </c>
      <c r="G2914" s="4" t="s">
        <v>8744</v>
      </c>
      <c r="H2914" s="4" t="s">
        <v>8745</v>
      </c>
      <c r="I2914" s="4" t="s">
        <v>67</v>
      </c>
      <c r="J2914" s="4" t="s">
        <v>52</v>
      </c>
      <c r="K2914" s="4" t="s">
        <v>53</v>
      </c>
      <c r="L2914" s="4" t="s">
        <v>36</v>
      </c>
      <c r="M2914" s="4" t="s">
        <v>118</v>
      </c>
      <c r="N2914" s="4">
        <v>1409.93</v>
      </c>
      <c r="O2914" s="4">
        <v>8</v>
      </c>
      <c r="P2914" s="4">
        <v>0.15</v>
      </c>
      <c r="Q2914" s="4">
        <v>44.69</v>
      </c>
    </row>
    <row r="2915" spans="1:17" s="4" customFormat="1" ht="12" x14ac:dyDescent="0.3">
      <c r="A2915" s="4">
        <v>2914</v>
      </c>
      <c r="B2915" s="4" t="s">
        <v>8746</v>
      </c>
      <c r="C2915" s="5">
        <v>44826</v>
      </c>
      <c r="D2915" s="5">
        <v>44833</v>
      </c>
      <c r="E2915" s="9">
        <f t="shared" si="45"/>
        <v>2022</v>
      </c>
      <c r="F2915" s="4" t="s">
        <v>59</v>
      </c>
      <c r="G2915" s="4" t="s">
        <v>8747</v>
      </c>
      <c r="H2915" s="4" t="s">
        <v>8748</v>
      </c>
      <c r="I2915" s="4" t="s">
        <v>28</v>
      </c>
      <c r="J2915" s="4" t="s">
        <v>111</v>
      </c>
      <c r="K2915" s="4" t="s">
        <v>111</v>
      </c>
      <c r="L2915" s="4" t="s">
        <v>22</v>
      </c>
      <c r="M2915" s="4" t="s">
        <v>23</v>
      </c>
      <c r="N2915" s="4">
        <v>1007.3</v>
      </c>
      <c r="O2915" s="4">
        <v>9</v>
      </c>
      <c r="P2915" s="4">
        <v>0.15</v>
      </c>
      <c r="Q2915" s="4">
        <v>38.81</v>
      </c>
    </row>
    <row r="2916" spans="1:17" s="4" customFormat="1" ht="12" x14ac:dyDescent="0.3">
      <c r="A2916" s="4">
        <v>2915</v>
      </c>
      <c r="B2916" s="4" t="s">
        <v>8749</v>
      </c>
      <c r="C2916" s="5">
        <v>44899</v>
      </c>
      <c r="D2916" s="5">
        <v>44903</v>
      </c>
      <c r="E2916" s="9">
        <f t="shared" si="45"/>
        <v>2022</v>
      </c>
      <c r="F2916" s="4" t="s">
        <v>59</v>
      </c>
      <c r="G2916" s="4" t="s">
        <v>8750</v>
      </c>
      <c r="H2916" s="4" t="s">
        <v>8751</v>
      </c>
      <c r="I2916" s="4" t="s">
        <v>67</v>
      </c>
      <c r="J2916" s="4" t="s">
        <v>34</v>
      </c>
      <c r="K2916" s="4" t="s">
        <v>35</v>
      </c>
      <c r="L2916" s="4" t="s">
        <v>36</v>
      </c>
      <c r="M2916" s="4" t="s">
        <v>71</v>
      </c>
      <c r="N2916" s="4">
        <v>260.86</v>
      </c>
      <c r="O2916" s="4">
        <v>10</v>
      </c>
      <c r="P2916" s="4">
        <v>0.1</v>
      </c>
      <c r="Q2916" s="4">
        <v>47.22</v>
      </c>
    </row>
    <row r="2917" spans="1:17" s="4" customFormat="1" ht="12" x14ac:dyDescent="0.3">
      <c r="A2917" s="4">
        <v>2916</v>
      </c>
      <c r="B2917" s="4" t="s">
        <v>8752</v>
      </c>
      <c r="C2917" s="5">
        <v>44812</v>
      </c>
      <c r="D2917" s="5">
        <v>44814</v>
      </c>
      <c r="E2917" s="9">
        <f t="shared" si="45"/>
        <v>2022</v>
      </c>
      <c r="F2917" s="4" t="s">
        <v>17</v>
      </c>
      <c r="G2917" s="4" t="s">
        <v>8753</v>
      </c>
      <c r="H2917" s="4" t="s">
        <v>6840</v>
      </c>
      <c r="I2917" s="4" t="s">
        <v>28</v>
      </c>
      <c r="J2917" s="4" t="s">
        <v>62</v>
      </c>
      <c r="K2917" s="4" t="s">
        <v>63</v>
      </c>
      <c r="L2917" s="4" t="s">
        <v>36</v>
      </c>
      <c r="M2917" s="4" t="s">
        <v>37</v>
      </c>
      <c r="N2917" s="4">
        <v>730.27</v>
      </c>
      <c r="O2917" s="4">
        <v>4</v>
      </c>
      <c r="P2917" s="4">
        <v>0.1</v>
      </c>
      <c r="Q2917" s="4">
        <v>121.61</v>
      </c>
    </row>
    <row r="2918" spans="1:17" s="4" customFormat="1" ht="12" x14ac:dyDescent="0.3">
      <c r="A2918" s="4">
        <v>2917</v>
      </c>
      <c r="B2918" s="4" t="s">
        <v>8754</v>
      </c>
      <c r="C2918" s="5">
        <v>45150</v>
      </c>
      <c r="D2918" s="5">
        <v>45151</v>
      </c>
      <c r="E2918" s="9">
        <f t="shared" si="45"/>
        <v>2023</v>
      </c>
      <c r="F2918" s="4" t="s">
        <v>17</v>
      </c>
      <c r="G2918" s="4" t="s">
        <v>8755</v>
      </c>
      <c r="H2918" s="4" t="s">
        <v>8756</v>
      </c>
      <c r="I2918" s="4" t="s">
        <v>20</v>
      </c>
      <c r="J2918" s="4" t="s">
        <v>34</v>
      </c>
      <c r="K2918" s="4" t="s">
        <v>35</v>
      </c>
      <c r="L2918" s="4" t="s">
        <v>36</v>
      </c>
      <c r="M2918" s="4" t="s">
        <v>37</v>
      </c>
      <c r="N2918" s="4">
        <v>1183.27</v>
      </c>
      <c r="O2918" s="4">
        <v>1</v>
      </c>
      <c r="P2918" s="4">
        <v>0.1</v>
      </c>
      <c r="Q2918" s="4">
        <v>47.22</v>
      </c>
    </row>
    <row r="2919" spans="1:17" s="4" customFormat="1" ht="12" x14ac:dyDescent="0.3">
      <c r="A2919" s="4">
        <v>2918</v>
      </c>
      <c r="B2919" s="4" t="s">
        <v>8757</v>
      </c>
      <c r="C2919" s="5">
        <v>45557</v>
      </c>
      <c r="D2919" s="5">
        <v>45562</v>
      </c>
      <c r="E2919" s="9">
        <f t="shared" si="45"/>
        <v>2024</v>
      </c>
      <c r="F2919" s="4" t="s">
        <v>39</v>
      </c>
      <c r="G2919" s="4" t="s">
        <v>8758</v>
      </c>
      <c r="H2919" s="4" t="s">
        <v>8759</v>
      </c>
      <c r="I2919" s="4" t="s">
        <v>28</v>
      </c>
      <c r="J2919" s="4" t="s">
        <v>62</v>
      </c>
      <c r="K2919" s="4" t="s">
        <v>63</v>
      </c>
      <c r="L2919" s="4" t="s">
        <v>36</v>
      </c>
      <c r="M2919" s="4" t="s">
        <v>37</v>
      </c>
      <c r="N2919" s="4">
        <v>1024.6400000000001</v>
      </c>
      <c r="O2919" s="4">
        <v>4</v>
      </c>
      <c r="P2919" s="4">
        <v>0.15</v>
      </c>
      <c r="Q2919" s="4">
        <v>69.37</v>
      </c>
    </row>
    <row r="2920" spans="1:17" s="4" customFormat="1" ht="12" x14ac:dyDescent="0.3">
      <c r="A2920" s="4">
        <v>2919</v>
      </c>
      <c r="B2920" s="4" t="s">
        <v>8760</v>
      </c>
      <c r="C2920" s="5">
        <v>45347</v>
      </c>
      <c r="D2920" s="5">
        <v>45349</v>
      </c>
      <c r="E2920" s="9">
        <f t="shared" si="45"/>
        <v>2024</v>
      </c>
      <c r="F2920" s="4" t="s">
        <v>17</v>
      </c>
      <c r="G2920" s="4" t="s">
        <v>8761</v>
      </c>
      <c r="H2920" s="4" t="s">
        <v>8762</v>
      </c>
      <c r="I2920" s="4" t="s">
        <v>20</v>
      </c>
      <c r="J2920" s="4" t="s">
        <v>79</v>
      </c>
      <c r="K2920" s="4" t="s">
        <v>80</v>
      </c>
      <c r="L2920" s="4" t="s">
        <v>29</v>
      </c>
      <c r="M2920" s="4" t="s">
        <v>90</v>
      </c>
      <c r="N2920" s="4">
        <v>606.78</v>
      </c>
      <c r="O2920" s="4">
        <v>2</v>
      </c>
      <c r="P2920" s="4">
        <v>0.1</v>
      </c>
      <c r="Q2920" s="4">
        <v>24.99</v>
      </c>
    </row>
    <row r="2921" spans="1:17" s="4" customFormat="1" ht="12" x14ac:dyDescent="0.3">
      <c r="A2921" s="4">
        <v>2920</v>
      </c>
      <c r="B2921" s="4" t="s">
        <v>8763</v>
      </c>
      <c r="C2921" s="5">
        <v>44994</v>
      </c>
      <c r="D2921" s="5">
        <v>44998</v>
      </c>
      <c r="E2921" s="9">
        <f t="shared" si="45"/>
        <v>2023</v>
      </c>
      <c r="F2921" s="4" t="s">
        <v>17</v>
      </c>
      <c r="G2921" s="4" t="s">
        <v>8764</v>
      </c>
      <c r="H2921" s="4" t="s">
        <v>8765</v>
      </c>
      <c r="I2921" s="4" t="s">
        <v>67</v>
      </c>
      <c r="J2921" s="4" t="s">
        <v>62</v>
      </c>
      <c r="K2921" s="4" t="s">
        <v>63</v>
      </c>
      <c r="L2921" s="4" t="s">
        <v>22</v>
      </c>
      <c r="M2921" s="4" t="s">
        <v>75</v>
      </c>
      <c r="N2921" s="4">
        <v>1133.52</v>
      </c>
      <c r="O2921" s="4">
        <v>4</v>
      </c>
      <c r="P2921" s="4">
        <v>0.15</v>
      </c>
      <c r="Q2921" s="4">
        <v>64.92</v>
      </c>
    </row>
    <row r="2922" spans="1:17" s="4" customFormat="1" ht="12" x14ac:dyDescent="0.3">
      <c r="A2922" s="4">
        <v>2921</v>
      </c>
      <c r="B2922" s="4" t="s">
        <v>8766</v>
      </c>
      <c r="C2922" s="5">
        <v>45011</v>
      </c>
      <c r="D2922" s="5">
        <v>45012</v>
      </c>
      <c r="E2922" s="9">
        <f t="shared" si="45"/>
        <v>2023</v>
      </c>
      <c r="F2922" s="4" t="s">
        <v>39</v>
      </c>
      <c r="G2922" s="4" t="s">
        <v>8767</v>
      </c>
      <c r="H2922" s="4" t="s">
        <v>8768</v>
      </c>
      <c r="I2922" s="4" t="s">
        <v>20</v>
      </c>
      <c r="J2922" s="4" t="s">
        <v>52</v>
      </c>
      <c r="K2922" s="4" t="s">
        <v>53</v>
      </c>
      <c r="L2922" s="4" t="s">
        <v>22</v>
      </c>
      <c r="M2922" s="4" t="s">
        <v>134</v>
      </c>
      <c r="N2922" s="4">
        <v>1056.8900000000001</v>
      </c>
      <c r="O2922" s="4">
        <v>5</v>
      </c>
      <c r="P2922" s="4">
        <v>0.15</v>
      </c>
      <c r="Q2922" s="4">
        <v>150.02000000000001</v>
      </c>
    </row>
    <row r="2923" spans="1:17" s="4" customFormat="1" ht="12" x14ac:dyDescent="0.3">
      <c r="A2923" s="4">
        <v>2922</v>
      </c>
      <c r="B2923" s="4" t="s">
        <v>8769</v>
      </c>
      <c r="C2923" s="5">
        <v>44400</v>
      </c>
      <c r="D2923" s="5">
        <v>44406</v>
      </c>
      <c r="E2923" s="9">
        <f t="shared" si="45"/>
        <v>2021</v>
      </c>
      <c r="F2923" s="4" t="s">
        <v>59</v>
      </c>
      <c r="G2923" s="4" t="s">
        <v>8770</v>
      </c>
      <c r="H2923" s="4" t="s">
        <v>8771</v>
      </c>
      <c r="I2923" s="4" t="s">
        <v>20</v>
      </c>
      <c r="J2923" s="4" t="s">
        <v>145</v>
      </c>
      <c r="K2923" s="4" t="s">
        <v>80</v>
      </c>
      <c r="L2923" s="4" t="s">
        <v>22</v>
      </c>
      <c r="M2923" s="4" t="s">
        <v>23</v>
      </c>
      <c r="N2923" s="4">
        <v>636.54</v>
      </c>
      <c r="O2923" s="4">
        <v>6</v>
      </c>
      <c r="P2923" s="4">
        <v>0</v>
      </c>
      <c r="Q2923" s="4">
        <v>30.99</v>
      </c>
    </row>
    <row r="2924" spans="1:17" s="4" customFormat="1" ht="12" x14ac:dyDescent="0.3">
      <c r="A2924" s="4">
        <v>2923</v>
      </c>
      <c r="B2924" s="4" t="s">
        <v>8772</v>
      </c>
      <c r="C2924" s="5">
        <v>45515</v>
      </c>
      <c r="D2924" s="5">
        <v>45520</v>
      </c>
      <c r="E2924" s="9">
        <f t="shared" si="45"/>
        <v>2024</v>
      </c>
      <c r="F2924" s="4" t="s">
        <v>17</v>
      </c>
      <c r="G2924" s="4" t="s">
        <v>8773</v>
      </c>
      <c r="H2924" s="4" t="s">
        <v>8774</v>
      </c>
      <c r="I2924" s="4" t="s">
        <v>28</v>
      </c>
      <c r="J2924" s="4" t="s">
        <v>111</v>
      </c>
      <c r="K2924" s="4" t="s">
        <v>111</v>
      </c>
      <c r="L2924" s="4" t="s">
        <v>36</v>
      </c>
      <c r="M2924" s="4" t="s">
        <v>37</v>
      </c>
      <c r="N2924" s="4">
        <v>1004.55</v>
      </c>
      <c r="O2924" s="4">
        <v>10</v>
      </c>
      <c r="P2924" s="4">
        <v>0.2</v>
      </c>
      <c r="Q2924" s="4">
        <v>21.65</v>
      </c>
    </row>
    <row r="2925" spans="1:17" s="4" customFormat="1" ht="12" x14ac:dyDescent="0.3">
      <c r="A2925" s="4">
        <v>2924</v>
      </c>
      <c r="B2925" s="4" t="s">
        <v>8775</v>
      </c>
      <c r="C2925" s="5">
        <v>45802</v>
      </c>
      <c r="D2925" s="5">
        <v>45807</v>
      </c>
      <c r="E2925" s="9">
        <f t="shared" si="45"/>
        <v>2025</v>
      </c>
      <c r="F2925" s="4" t="s">
        <v>17</v>
      </c>
      <c r="G2925" s="4" t="s">
        <v>8776</v>
      </c>
      <c r="H2925" s="4" t="s">
        <v>8777</v>
      </c>
      <c r="I2925" s="4" t="s">
        <v>28</v>
      </c>
      <c r="J2925" s="4" t="s">
        <v>21</v>
      </c>
      <c r="K2925" s="4" t="s">
        <v>26647</v>
      </c>
      <c r="L2925" s="4" t="s">
        <v>36</v>
      </c>
      <c r="M2925" s="4" t="s">
        <v>138</v>
      </c>
      <c r="N2925" s="4">
        <v>515.42999999999995</v>
      </c>
      <c r="O2925" s="4">
        <v>1</v>
      </c>
      <c r="P2925" s="4">
        <v>0.1</v>
      </c>
      <c r="Q2925" s="4">
        <v>50.91</v>
      </c>
    </row>
    <row r="2926" spans="1:17" s="4" customFormat="1" ht="12" x14ac:dyDescent="0.3">
      <c r="A2926" s="4">
        <v>2925</v>
      </c>
      <c r="B2926" s="4" t="s">
        <v>8778</v>
      </c>
      <c r="C2926" s="5">
        <v>45199</v>
      </c>
      <c r="D2926" s="5">
        <v>45206</v>
      </c>
      <c r="E2926" s="9">
        <f t="shared" si="45"/>
        <v>2023</v>
      </c>
      <c r="F2926" s="4" t="s">
        <v>59</v>
      </c>
      <c r="G2926" s="4" t="s">
        <v>8779</v>
      </c>
      <c r="H2926" s="4" t="s">
        <v>8780</v>
      </c>
      <c r="I2926" s="4" t="s">
        <v>67</v>
      </c>
      <c r="J2926" s="4" t="s">
        <v>21</v>
      </c>
      <c r="K2926" s="4" t="s">
        <v>26647</v>
      </c>
      <c r="L2926" s="4" t="s">
        <v>29</v>
      </c>
      <c r="M2926" s="4" t="s">
        <v>90</v>
      </c>
      <c r="N2926" s="4">
        <v>703.22</v>
      </c>
      <c r="O2926" s="4">
        <v>8</v>
      </c>
      <c r="P2926" s="4">
        <v>0.15</v>
      </c>
      <c r="Q2926" s="4">
        <v>104.95</v>
      </c>
    </row>
    <row r="2927" spans="1:17" s="4" customFormat="1" ht="12" x14ac:dyDescent="0.3">
      <c r="A2927" s="4">
        <v>2926</v>
      </c>
      <c r="B2927" s="4" t="s">
        <v>8781</v>
      </c>
      <c r="C2927" s="5">
        <v>44695</v>
      </c>
      <c r="D2927" s="5">
        <v>44697</v>
      </c>
      <c r="E2927" s="9">
        <f t="shared" si="45"/>
        <v>2022</v>
      </c>
      <c r="F2927" s="4" t="s">
        <v>25</v>
      </c>
      <c r="G2927" s="4" t="s">
        <v>8782</v>
      </c>
      <c r="H2927" s="4" t="s">
        <v>8783</v>
      </c>
      <c r="I2927" s="4" t="s">
        <v>20</v>
      </c>
      <c r="J2927" s="4" t="s">
        <v>34</v>
      </c>
      <c r="K2927" s="4" t="s">
        <v>35</v>
      </c>
      <c r="L2927" s="4" t="s">
        <v>36</v>
      </c>
      <c r="M2927" s="4" t="s">
        <v>71</v>
      </c>
      <c r="N2927" s="4">
        <v>59.64</v>
      </c>
      <c r="O2927" s="4">
        <v>3</v>
      </c>
      <c r="P2927" s="4">
        <v>0</v>
      </c>
      <c r="Q2927" s="4">
        <v>11.05</v>
      </c>
    </row>
    <row r="2928" spans="1:17" s="4" customFormat="1" ht="12" x14ac:dyDescent="0.3">
      <c r="A2928" s="4">
        <v>2927</v>
      </c>
      <c r="B2928" s="4" t="s">
        <v>8784</v>
      </c>
      <c r="C2928" s="5">
        <v>44766</v>
      </c>
      <c r="D2928" s="5">
        <v>44771</v>
      </c>
      <c r="E2928" s="9">
        <f t="shared" si="45"/>
        <v>2022</v>
      </c>
      <c r="F2928" s="4" t="s">
        <v>59</v>
      </c>
      <c r="G2928" s="4" t="s">
        <v>8785</v>
      </c>
      <c r="H2928" s="4" t="s">
        <v>8786</v>
      </c>
      <c r="I2928" s="4" t="s">
        <v>28</v>
      </c>
      <c r="J2928" s="4" t="s">
        <v>62</v>
      </c>
      <c r="K2928" s="4" t="s">
        <v>63</v>
      </c>
      <c r="L2928" s="4" t="s">
        <v>29</v>
      </c>
      <c r="M2928" s="4" t="s">
        <v>48</v>
      </c>
      <c r="N2928" s="4">
        <v>1394.06</v>
      </c>
      <c r="O2928" s="4">
        <v>6</v>
      </c>
      <c r="P2928" s="4">
        <v>0</v>
      </c>
      <c r="Q2928" s="4">
        <v>197.37</v>
      </c>
    </row>
    <row r="2929" spans="1:17" s="4" customFormat="1" ht="12" x14ac:dyDescent="0.3">
      <c r="A2929" s="4">
        <v>2928</v>
      </c>
      <c r="B2929" s="4" t="s">
        <v>8787</v>
      </c>
      <c r="C2929" s="5">
        <v>44421</v>
      </c>
      <c r="D2929" s="5">
        <v>44426</v>
      </c>
      <c r="E2929" s="9">
        <f t="shared" si="45"/>
        <v>2021</v>
      </c>
      <c r="F2929" s="4" t="s">
        <v>59</v>
      </c>
      <c r="G2929" s="4" t="s">
        <v>8788</v>
      </c>
      <c r="H2929" s="4" t="s">
        <v>8789</v>
      </c>
      <c r="I2929" s="4" t="s">
        <v>67</v>
      </c>
      <c r="J2929" s="4" t="s">
        <v>145</v>
      </c>
      <c r="K2929" s="4" t="s">
        <v>80</v>
      </c>
      <c r="L2929" s="4" t="s">
        <v>36</v>
      </c>
      <c r="M2929" s="4" t="s">
        <v>37</v>
      </c>
      <c r="N2929" s="4">
        <v>251.26</v>
      </c>
      <c r="O2929" s="4">
        <v>5</v>
      </c>
      <c r="P2929" s="4">
        <v>0</v>
      </c>
      <c r="Q2929" s="4">
        <v>46.82</v>
      </c>
    </row>
    <row r="2930" spans="1:17" s="4" customFormat="1" ht="12" x14ac:dyDescent="0.3">
      <c r="A2930" s="4">
        <v>2929</v>
      </c>
      <c r="B2930" s="4" t="s">
        <v>8790</v>
      </c>
      <c r="C2930" s="5">
        <v>45669</v>
      </c>
      <c r="D2930" s="5">
        <v>45676</v>
      </c>
      <c r="E2930" s="9">
        <f t="shared" si="45"/>
        <v>2025</v>
      </c>
      <c r="F2930" s="4" t="s">
        <v>25</v>
      </c>
      <c r="G2930" s="4" t="s">
        <v>8791</v>
      </c>
      <c r="H2930" s="4" t="s">
        <v>8792</v>
      </c>
      <c r="I2930" s="4" t="s">
        <v>20</v>
      </c>
      <c r="J2930" s="4" t="s">
        <v>47</v>
      </c>
      <c r="K2930" s="4" t="s">
        <v>47</v>
      </c>
      <c r="L2930" s="4" t="s">
        <v>22</v>
      </c>
      <c r="M2930" s="4" t="s">
        <v>134</v>
      </c>
      <c r="N2930" s="4">
        <v>169.72</v>
      </c>
      <c r="O2930" s="4">
        <v>3</v>
      </c>
      <c r="P2930" s="4">
        <v>0.1</v>
      </c>
      <c r="Q2930" s="4">
        <v>25.01</v>
      </c>
    </row>
    <row r="2931" spans="1:17" s="4" customFormat="1" ht="12" x14ac:dyDescent="0.3">
      <c r="A2931" s="4">
        <v>2930</v>
      </c>
      <c r="B2931" s="4" t="s">
        <v>8793</v>
      </c>
      <c r="C2931" s="5">
        <v>44488</v>
      </c>
      <c r="D2931" s="5">
        <v>44489</v>
      </c>
      <c r="E2931" s="9">
        <f t="shared" si="45"/>
        <v>2021</v>
      </c>
      <c r="F2931" s="4" t="s">
        <v>59</v>
      </c>
      <c r="G2931" s="4" t="s">
        <v>8794</v>
      </c>
      <c r="H2931" s="4" t="s">
        <v>8795</v>
      </c>
      <c r="I2931" s="4" t="s">
        <v>20</v>
      </c>
      <c r="J2931" s="4" t="s">
        <v>52</v>
      </c>
      <c r="K2931" s="4" t="s">
        <v>53</v>
      </c>
      <c r="L2931" s="4" t="s">
        <v>22</v>
      </c>
      <c r="M2931" s="4" t="s">
        <v>54</v>
      </c>
      <c r="N2931" s="4">
        <v>183.67</v>
      </c>
      <c r="O2931" s="4">
        <v>4</v>
      </c>
      <c r="P2931" s="4">
        <v>0</v>
      </c>
      <c r="Q2931" s="4">
        <v>21.42</v>
      </c>
    </row>
    <row r="2932" spans="1:17" s="4" customFormat="1" ht="12" x14ac:dyDescent="0.3">
      <c r="A2932" s="4">
        <v>2931</v>
      </c>
      <c r="B2932" s="4" t="s">
        <v>8796</v>
      </c>
      <c r="C2932" s="5">
        <v>45396</v>
      </c>
      <c r="D2932" s="5">
        <v>45397</v>
      </c>
      <c r="E2932" s="9">
        <f t="shared" si="45"/>
        <v>2024</v>
      </c>
      <c r="F2932" s="4" t="s">
        <v>59</v>
      </c>
      <c r="G2932" s="4" t="s">
        <v>8797</v>
      </c>
      <c r="H2932" s="4" t="s">
        <v>8798</v>
      </c>
      <c r="I2932" s="4" t="s">
        <v>28</v>
      </c>
      <c r="J2932" s="4" t="s">
        <v>47</v>
      </c>
      <c r="K2932" s="4" t="s">
        <v>47</v>
      </c>
      <c r="L2932" s="4" t="s">
        <v>22</v>
      </c>
      <c r="M2932" s="4" t="s">
        <v>134</v>
      </c>
      <c r="N2932" s="4">
        <v>378.44</v>
      </c>
      <c r="O2932" s="4">
        <v>6</v>
      </c>
      <c r="P2932" s="4">
        <v>0.1</v>
      </c>
      <c r="Q2932" s="4">
        <v>83.38</v>
      </c>
    </row>
    <row r="2933" spans="1:17" s="4" customFormat="1" ht="12" x14ac:dyDescent="0.3">
      <c r="A2933" s="4">
        <v>2932</v>
      </c>
      <c r="B2933" s="4" t="s">
        <v>8799</v>
      </c>
      <c r="C2933" s="5">
        <v>45614</v>
      </c>
      <c r="D2933" s="5">
        <v>45620</v>
      </c>
      <c r="E2933" s="9">
        <f t="shared" si="45"/>
        <v>2024</v>
      </c>
      <c r="F2933" s="4" t="s">
        <v>17</v>
      </c>
      <c r="G2933" s="4" t="s">
        <v>8800</v>
      </c>
      <c r="H2933" s="4" t="s">
        <v>8801</v>
      </c>
      <c r="I2933" s="4" t="s">
        <v>67</v>
      </c>
      <c r="J2933" s="4" t="s">
        <v>52</v>
      </c>
      <c r="K2933" s="4" t="s">
        <v>53</v>
      </c>
      <c r="L2933" s="4" t="s">
        <v>22</v>
      </c>
      <c r="M2933" s="4" t="s">
        <v>75</v>
      </c>
      <c r="N2933" s="4">
        <v>806.34</v>
      </c>
      <c r="O2933" s="4">
        <v>4</v>
      </c>
      <c r="P2933" s="4">
        <v>0.15</v>
      </c>
      <c r="Q2933" s="4">
        <v>144.4</v>
      </c>
    </row>
    <row r="2934" spans="1:17" s="4" customFormat="1" ht="12" x14ac:dyDescent="0.3">
      <c r="A2934" s="4">
        <v>2933</v>
      </c>
      <c r="B2934" s="4" t="s">
        <v>8802</v>
      </c>
      <c r="C2934" s="5">
        <v>44762</v>
      </c>
      <c r="D2934" s="5">
        <v>44768</v>
      </c>
      <c r="E2934" s="9">
        <f t="shared" si="45"/>
        <v>2022</v>
      </c>
      <c r="F2934" s="4" t="s">
        <v>39</v>
      </c>
      <c r="G2934" s="4" t="s">
        <v>8803</v>
      </c>
      <c r="H2934" s="4" t="s">
        <v>8804</v>
      </c>
      <c r="I2934" s="4" t="s">
        <v>28</v>
      </c>
      <c r="J2934" s="4" t="s">
        <v>111</v>
      </c>
      <c r="K2934" s="4" t="s">
        <v>111</v>
      </c>
      <c r="L2934" s="4" t="s">
        <v>36</v>
      </c>
      <c r="M2934" s="4" t="s">
        <v>118</v>
      </c>
      <c r="N2934" s="4">
        <v>206.47</v>
      </c>
      <c r="O2934" s="4">
        <v>10</v>
      </c>
      <c r="P2934" s="4">
        <v>0</v>
      </c>
      <c r="Q2934" s="4">
        <v>11.74</v>
      </c>
    </row>
    <row r="2935" spans="1:17" s="4" customFormat="1" ht="12" x14ac:dyDescent="0.3">
      <c r="A2935" s="4">
        <v>2934</v>
      </c>
      <c r="B2935" s="4" t="s">
        <v>8805</v>
      </c>
      <c r="C2935" s="5">
        <v>45176</v>
      </c>
      <c r="D2935" s="5">
        <v>45177</v>
      </c>
      <c r="E2935" s="9">
        <f t="shared" si="45"/>
        <v>2023</v>
      </c>
      <c r="F2935" s="4" t="s">
        <v>25</v>
      </c>
      <c r="G2935" s="4" t="s">
        <v>8806</v>
      </c>
      <c r="H2935" s="4" t="s">
        <v>8807</v>
      </c>
      <c r="I2935" s="4" t="s">
        <v>20</v>
      </c>
      <c r="J2935" s="4" t="s">
        <v>42</v>
      </c>
      <c r="K2935" s="4" t="s">
        <v>43</v>
      </c>
      <c r="L2935" s="4" t="s">
        <v>22</v>
      </c>
      <c r="M2935" s="4" t="s">
        <v>134</v>
      </c>
      <c r="N2935" s="4">
        <v>1006.59</v>
      </c>
      <c r="O2935" s="4">
        <v>5</v>
      </c>
      <c r="P2935" s="4">
        <v>0.15</v>
      </c>
      <c r="Q2935" s="4">
        <v>53.87</v>
      </c>
    </row>
    <row r="2936" spans="1:17" s="4" customFormat="1" ht="12" x14ac:dyDescent="0.3">
      <c r="A2936" s="4">
        <v>2935</v>
      </c>
      <c r="B2936" s="4" t="s">
        <v>8808</v>
      </c>
      <c r="C2936" s="5">
        <v>45458</v>
      </c>
      <c r="D2936" s="5">
        <v>45461</v>
      </c>
      <c r="E2936" s="9">
        <f t="shared" si="45"/>
        <v>2024</v>
      </c>
      <c r="F2936" s="4" t="s">
        <v>39</v>
      </c>
      <c r="G2936" s="4" t="s">
        <v>8809</v>
      </c>
      <c r="H2936" s="4" t="s">
        <v>8810</v>
      </c>
      <c r="I2936" s="4" t="s">
        <v>28</v>
      </c>
      <c r="J2936" s="4" t="s">
        <v>145</v>
      </c>
      <c r="K2936" s="4" t="s">
        <v>80</v>
      </c>
      <c r="L2936" s="4" t="s">
        <v>29</v>
      </c>
      <c r="M2936" s="4" t="s">
        <v>90</v>
      </c>
      <c r="N2936" s="4">
        <v>1022.24</v>
      </c>
      <c r="O2936" s="4">
        <v>6</v>
      </c>
      <c r="P2936" s="4">
        <v>0.2</v>
      </c>
      <c r="Q2936" s="4">
        <v>210.64</v>
      </c>
    </row>
    <row r="2937" spans="1:17" s="4" customFormat="1" ht="12" x14ac:dyDescent="0.3">
      <c r="A2937" s="4">
        <v>2936</v>
      </c>
      <c r="B2937" s="4" t="s">
        <v>8811</v>
      </c>
      <c r="C2937" s="5">
        <v>44705</v>
      </c>
      <c r="D2937" s="5">
        <v>44708</v>
      </c>
      <c r="E2937" s="9">
        <f t="shared" si="45"/>
        <v>2022</v>
      </c>
      <c r="F2937" s="4" t="s">
        <v>59</v>
      </c>
      <c r="G2937" s="4" t="s">
        <v>8812</v>
      </c>
      <c r="H2937" s="4" t="s">
        <v>8813</v>
      </c>
      <c r="I2937" s="4" t="s">
        <v>67</v>
      </c>
      <c r="J2937" s="4" t="s">
        <v>52</v>
      </c>
      <c r="K2937" s="4" t="s">
        <v>53</v>
      </c>
      <c r="L2937" s="4" t="s">
        <v>36</v>
      </c>
      <c r="M2937" s="4" t="s">
        <v>138</v>
      </c>
      <c r="N2937" s="4">
        <v>69.56</v>
      </c>
      <c r="O2937" s="4">
        <v>4</v>
      </c>
      <c r="P2937" s="4">
        <v>0.2</v>
      </c>
      <c r="Q2937" s="4">
        <v>4.5999999999999996</v>
      </c>
    </row>
    <row r="2938" spans="1:17" s="4" customFormat="1" ht="12" x14ac:dyDescent="0.3">
      <c r="A2938" s="4">
        <v>2937</v>
      </c>
      <c r="B2938" s="4" t="s">
        <v>8814</v>
      </c>
      <c r="C2938" s="5">
        <v>45092</v>
      </c>
      <c r="D2938" s="5">
        <v>45095</v>
      </c>
      <c r="E2938" s="9">
        <f t="shared" si="45"/>
        <v>2023</v>
      </c>
      <c r="F2938" s="4" t="s">
        <v>17</v>
      </c>
      <c r="G2938" s="4" t="s">
        <v>8815</v>
      </c>
      <c r="H2938" s="4" t="s">
        <v>8816</v>
      </c>
      <c r="I2938" s="4" t="s">
        <v>28</v>
      </c>
      <c r="J2938" s="4" t="s">
        <v>145</v>
      </c>
      <c r="K2938" s="4" t="s">
        <v>80</v>
      </c>
      <c r="L2938" s="4" t="s">
        <v>22</v>
      </c>
      <c r="M2938" s="4" t="s">
        <v>54</v>
      </c>
      <c r="N2938" s="4">
        <v>249.13</v>
      </c>
      <c r="O2938" s="4">
        <v>5</v>
      </c>
      <c r="P2938" s="4">
        <v>0.2</v>
      </c>
      <c r="Q2938" s="4">
        <v>23.76</v>
      </c>
    </row>
    <row r="2939" spans="1:17" s="4" customFormat="1" ht="12" x14ac:dyDescent="0.3">
      <c r="A2939" s="4">
        <v>2938</v>
      </c>
      <c r="B2939" s="4" t="s">
        <v>8817</v>
      </c>
      <c r="C2939" s="5">
        <v>45084</v>
      </c>
      <c r="D2939" s="5">
        <v>45090</v>
      </c>
      <c r="E2939" s="9">
        <f t="shared" si="45"/>
        <v>2023</v>
      </c>
      <c r="F2939" s="4" t="s">
        <v>25</v>
      </c>
      <c r="G2939" s="4" t="s">
        <v>8818</v>
      </c>
      <c r="H2939" s="4" t="s">
        <v>8819</v>
      </c>
      <c r="I2939" s="4" t="s">
        <v>67</v>
      </c>
      <c r="J2939" s="4" t="s">
        <v>21</v>
      </c>
      <c r="K2939" s="4" t="s">
        <v>26647</v>
      </c>
      <c r="L2939" s="4" t="s">
        <v>36</v>
      </c>
      <c r="M2939" s="4" t="s">
        <v>71</v>
      </c>
      <c r="N2939" s="4">
        <v>476.66</v>
      </c>
      <c r="O2939" s="4">
        <v>10</v>
      </c>
      <c r="P2939" s="4">
        <v>0.1</v>
      </c>
      <c r="Q2939" s="4">
        <v>45.82</v>
      </c>
    </row>
    <row r="2940" spans="1:17" s="4" customFormat="1" ht="12" x14ac:dyDescent="0.3">
      <c r="A2940" s="4">
        <v>2939</v>
      </c>
      <c r="B2940" s="4" t="s">
        <v>8820</v>
      </c>
      <c r="C2940" s="5">
        <v>45057</v>
      </c>
      <c r="D2940" s="5">
        <v>45060</v>
      </c>
      <c r="E2940" s="9">
        <f t="shared" si="45"/>
        <v>2023</v>
      </c>
      <c r="F2940" s="4" t="s">
        <v>59</v>
      </c>
      <c r="G2940" s="4" t="s">
        <v>8821</v>
      </c>
      <c r="H2940" s="4" t="s">
        <v>8822</v>
      </c>
      <c r="I2940" s="4" t="s">
        <v>20</v>
      </c>
      <c r="J2940" s="4" t="s">
        <v>79</v>
      </c>
      <c r="K2940" s="4" t="s">
        <v>80</v>
      </c>
      <c r="L2940" s="4" t="s">
        <v>29</v>
      </c>
      <c r="M2940" s="4" t="s">
        <v>107</v>
      </c>
      <c r="N2940" s="4">
        <v>778.58</v>
      </c>
      <c r="O2940" s="4">
        <v>9</v>
      </c>
      <c r="P2940" s="4">
        <v>0.1</v>
      </c>
      <c r="Q2940" s="4">
        <v>128.4</v>
      </c>
    </row>
    <row r="2941" spans="1:17" s="4" customFormat="1" ht="12" x14ac:dyDescent="0.3">
      <c r="A2941" s="4">
        <v>2940</v>
      </c>
      <c r="B2941" s="4" t="s">
        <v>8823</v>
      </c>
      <c r="C2941" s="5">
        <v>45703</v>
      </c>
      <c r="D2941" s="5">
        <v>45706</v>
      </c>
      <c r="E2941" s="9">
        <f t="shared" si="45"/>
        <v>2025</v>
      </c>
      <c r="F2941" s="4" t="s">
        <v>59</v>
      </c>
      <c r="G2941" s="4" t="s">
        <v>8824</v>
      </c>
      <c r="H2941" s="4" t="s">
        <v>8825</v>
      </c>
      <c r="I2941" s="4" t="s">
        <v>67</v>
      </c>
      <c r="J2941" s="4" t="s">
        <v>42</v>
      </c>
      <c r="K2941" s="4" t="s">
        <v>43</v>
      </c>
      <c r="L2941" s="4" t="s">
        <v>22</v>
      </c>
      <c r="M2941" s="4" t="s">
        <v>134</v>
      </c>
      <c r="N2941" s="4">
        <v>829.99</v>
      </c>
      <c r="O2941" s="4">
        <v>3</v>
      </c>
      <c r="P2941" s="4">
        <v>0</v>
      </c>
      <c r="Q2941" s="4">
        <v>132.21</v>
      </c>
    </row>
    <row r="2942" spans="1:17" s="4" customFormat="1" ht="12" x14ac:dyDescent="0.3">
      <c r="A2942" s="4">
        <v>2941</v>
      </c>
      <c r="B2942" s="4" t="s">
        <v>8826</v>
      </c>
      <c r="C2942" s="5">
        <v>44971</v>
      </c>
      <c r="D2942" s="5">
        <v>44975</v>
      </c>
      <c r="E2942" s="9">
        <f t="shared" si="45"/>
        <v>2023</v>
      </c>
      <c r="F2942" s="4" t="s">
        <v>39</v>
      </c>
      <c r="G2942" s="4" t="s">
        <v>8827</v>
      </c>
      <c r="H2942" s="4" t="s">
        <v>8828</v>
      </c>
      <c r="I2942" s="4" t="s">
        <v>20</v>
      </c>
      <c r="J2942" s="4" t="s">
        <v>34</v>
      </c>
      <c r="K2942" s="4" t="s">
        <v>35</v>
      </c>
      <c r="L2942" s="4" t="s">
        <v>36</v>
      </c>
      <c r="M2942" s="4" t="s">
        <v>71</v>
      </c>
      <c r="N2942" s="4">
        <v>1491.19</v>
      </c>
      <c r="O2942" s="4">
        <v>7</v>
      </c>
      <c r="P2942" s="4">
        <v>0.15</v>
      </c>
      <c r="Q2942" s="4">
        <v>92.04</v>
      </c>
    </row>
    <row r="2943" spans="1:17" s="4" customFormat="1" ht="12" x14ac:dyDescent="0.3">
      <c r="A2943" s="4">
        <v>2942</v>
      </c>
      <c r="B2943" s="4" t="s">
        <v>8829</v>
      </c>
      <c r="C2943" s="5">
        <v>45452</v>
      </c>
      <c r="D2943" s="5">
        <v>45453</v>
      </c>
      <c r="E2943" s="9">
        <f t="shared" si="45"/>
        <v>2024</v>
      </c>
      <c r="F2943" s="4" t="s">
        <v>59</v>
      </c>
      <c r="G2943" s="4" t="s">
        <v>8830</v>
      </c>
      <c r="H2943" s="4" t="s">
        <v>8831</v>
      </c>
      <c r="I2943" s="4" t="s">
        <v>67</v>
      </c>
      <c r="J2943" s="4" t="s">
        <v>62</v>
      </c>
      <c r="K2943" s="4" t="s">
        <v>63</v>
      </c>
      <c r="L2943" s="4" t="s">
        <v>22</v>
      </c>
      <c r="M2943" s="4" t="s">
        <v>23</v>
      </c>
      <c r="N2943" s="4">
        <v>604.09</v>
      </c>
      <c r="O2943" s="4">
        <v>4</v>
      </c>
      <c r="P2943" s="4">
        <v>0.15</v>
      </c>
      <c r="Q2943" s="4">
        <v>111.35</v>
      </c>
    </row>
    <row r="2944" spans="1:17" s="4" customFormat="1" ht="12" x14ac:dyDescent="0.3">
      <c r="A2944" s="4">
        <v>2943</v>
      </c>
      <c r="B2944" s="4" t="s">
        <v>8832</v>
      </c>
      <c r="C2944" s="5">
        <v>44864</v>
      </c>
      <c r="D2944" s="5">
        <v>44869</v>
      </c>
      <c r="E2944" s="9">
        <f t="shared" si="45"/>
        <v>2022</v>
      </c>
      <c r="F2944" s="4" t="s">
        <v>39</v>
      </c>
      <c r="G2944" s="4" t="s">
        <v>8833</v>
      </c>
      <c r="H2944" s="4" t="s">
        <v>8834</v>
      </c>
      <c r="I2944" s="4" t="s">
        <v>67</v>
      </c>
      <c r="J2944" s="4" t="s">
        <v>62</v>
      </c>
      <c r="K2944" s="4" t="s">
        <v>63</v>
      </c>
      <c r="L2944" s="4" t="s">
        <v>36</v>
      </c>
      <c r="M2944" s="4" t="s">
        <v>37</v>
      </c>
      <c r="N2944" s="4">
        <v>92.42</v>
      </c>
      <c r="O2944" s="4">
        <v>2</v>
      </c>
      <c r="P2944" s="4">
        <v>0</v>
      </c>
      <c r="Q2944" s="4">
        <v>3.93</v>
      </c>
    </row>
    <row r="2945" spans="1:17" s="4" customFormat="1" ht="12" x14ac:dyDescent="0.3">
      <c r="A2945" s="4">
        <v>2944</v>
      </c>
      <c r="B2945" s="4" t="s">
        <v>8835</v>
      </c>
      <c r="C2945" s="5">
        <v>45840</v>
      </c>
      <c r="D2945" s="5">
        <v>45843</v>
      </c>
      <c r="E2945" s="9">
        <f t="shared" si="45"/>
        <v>2025</v>
      </c>
      <c r="F2945" s="4" t="s">
        <v>17</v>
      </c>
      <c r="G2945" s="4" t="s">
        <v>8836</v>
      </c>
      <c r="H2945" s="4" t="s">
        <v>8837</v>
      </c>
      <c r="I2945" s="4" t="s">
        <v>28</v>
      </c>
      <c r="J2945" s="4" t="s">
        <v>21</v>
      </c>
      <c r="K2945" s="4" t="s">
        <v>26647</v>
      </c>
      <c r="L2945" s="4" t="s">
        <v>36</v>
      </c>
      <c r="M2945" s="4" t="s">
        <v>37</v>
      </c>
      <c r="N2945" s="4">
        <v>856.53</v>
      </c>
      <c r="O2945" s="4">
        <v>2</v>
      </c>
      <c r="P2945" s="4">
        <v>0.15</v>
      </c>
      <c r="Q2945" s="4">
        <v>197.11</v>
      </c>
    </row>
    <row r="2946" spans="1:17" s="4" customFormat="1" ht="12" x14ac:dyDescent="0.3">
      <c r="A2946" s="4">
        <v>2945</v>
      </c>
      <c r="B2946" s="4" t="s">
        <v>8838</v>
      </c>
      <c r="C2946" s="5">
        <v>44740</v>
      </c>
      <c r="D2946" s="5">
        <v>44742</v>
      </c>
      <c r="E2946" s="9">
        <f t="shared" ref="E2946:E3009" si="46">YEAR(D2946)</f>
        <v>2022</v>
      </c>
      <c r="F2946" s="4" t="s">
        <v>17</v>
      </c>
      <c r="G2946" s="4" t="s">
        <v>8839</v>
      </c>
      <c r="H2946" s="4" t="s">
        <v>8840</v>
      </c>
      <c r="I2946" s="4" t="s">
        <v>67</v>
      </c>
      <c r="J2946" s="4" t="s">
        <v>52</v>
      </c>
      <c r="K2946" s="4" t="s">
        <v>53</v>
      </c>
      <c r="L2946" s="4" t="s">
        <v>36</v>
      </c>
      <c r="M2946" s="4" t="s">
        <v>37</v>
      </c>
      <c r="N2946" s="4">
        <v>136.08000000000001</v>
      </c>
      <c r="O2946" s="4">
        <v>5</v>
      </c>
      <c r="P2946" s="4">
        <v>0</v>
      </c>
      <c r="Q2946" s="4">
        <v>21.57</v>
      </c>
    </row>
    <row r="2947" spans="1:17" s="4" customFormat="1" ht="12" x14ac:dyDescent="0.3">
      <c r="A2947" s="4">
        <v>2946</v>
      </c>
      <c r="B2947" s="4" t="s">
        <v>8841</v>
      </c>
      <c r="C2947" s="5">
        <v>44451</v>
      </c>
      <c r="D2947" s="5">
        <v>44454</v>
      </c>
      <c r="E2947" s="9">
        <f t="shared" si="46"/>
        <v>2021</v>
      </c>
      <c r="F2947" s="4" t="s">
        <v>17</v>
      </c>
      <c r="G2947" s="4" t="s">
        <v>8842</v>
      </c>
      <c r="H2947" s="4" t="s">
        <v>8843</v>
      </c>
      <c r="I2947" s="4" t="s">
        <v>28</v>
      </c>
      <c r="J2947" s="4" t="s">
        <v>145</v>
      </c>
      <c r="K2947" s="4" t="s">
        <v>80</v>
      </c>
      <c r="L2947" s="4" t="s">
        <v>22</v>
      </c>
      <c r="M2947" s="4" t="s">
        <v>75</v>
      </c>
      <c r="N2947" s="4">
        <v>642.29999999999995</v>
      </c>
      <c r="O2947" s="4">
        <v>6</v>
      </c>
      <c r="P2947" s="4">
        <v>0.15</v>
      </c>
      <c r="Q2947" s="4">
        <v>139.11000000000001</v>
      </c>
    </row>
    <row r="2948" spans="1:17" s="4" customFormat="1" ht="12" x14ac:dyDescent="0.3">
      <c r="A2948" s="4">
        <v>2947</v>
      </c>
      <c r="B2948" s="4" t="s">
        <v>8844</v>
      </c>
      <c r="C2948" s="5">
        <v>44580</v>
      </c>
      <c r="D2948" s="5">
        <v>44586</v>
      </c>
      <c r="E2948" s="9">
        <f t="shared" si="46"/>
        <v>2022</v>
      </c>
      <c r="F2948" s="4" t="s">
        <v>59</v>
      </c>
      <c r="G2948" s="4" t="s">
        <v>8845</v>
      </c>
      <c r="H2948" s="4" t="s">
        <v>8846</v>
      </c>
      <c r="I2948" s="4" t="s">
        <v>67</v>
      </c>
      <c r="J2948" s="4" t="s">
        <v>21</v>
      </c>
      <c r="K2948" s="4" t="s">
        <v>26647</v>
      </c>
      <c r="L2948" s="4" t="s">
        <v>36</v>
      </c>
      <c r="M2948" s="4" t="s">
        <v>37</v>
      </c>
      <c r="N2948" s="4">
        <v>1132.24</v>
      </c>
      <c r="O2948" s="4">
        <v>9</v>
      </c>
      <c r="P2948" s="4">
        <v>0.2</v>
      </c>
      <c r="Q2948" s="4">
        <v>195.72</v>
      </c>
    </row>
    <row r="2949" spans="1:17" s="4" customFormat="1" ht="12" x14ac:dyDescent="0.3">
      <c r="A2949" s="4">
        <v>2948</v>
      </c>
      <c r="B2949" s="4" t="s">
        <v>8847</v>
      </c>
      <c r="C2949" s="5">
        <v>45517</v>
      </c>
      <c r="D2949" s="5">
        <v>45518</v>
      </c>
      <c r="E2949" s="9">
        <f t="shared" si="46"/>
        <v>2024</v>
      </c>
      <c r="F2949" s="4" t="s">
        <v>39</v>
      </c>
      <c r="G2949" s="4" t="s">
        <v>8848</v>
      </c>
      <c r="H2949" s="4" t="s">
        <v>8849</v>
      </c>
      <c r="I2949" s="4" t="s">
        <v>28</v>
      </c>
      <c r="J2949" s="4" t="s">
        <v>52</v>
      </c>
      <c r="K2949" s="4" t="s">
        <v>53</v>
      </c>
      <c r="L2949" s="4" t="s">
        <v>22</v>
      </c>
      <c r="M2949" s="4" t="s">
        <v>134</v>
      </c>
      <c r="N2949" s="4">
        <v>804.94</v>
      </c>
      <c r="O2949" s="4">
        <v>2</v>
      </c>
      <c r="P2949" s="4">
        <v>0.1</v>
      </c>
      <c r="Q2949" s="4">
        <v>7.15</v>
      </c>
    </row>
    <row r="2950" spans="1:17" s="4" customFormat="1" ht="12" x14ac:dyDescent="0.3">
      <c r="A2950" s="4">
        <v>2949</v>
      </c>
      <c r="B2950" s="4" t="s">
        <v>8850</v>
      </c>
      <c r="C2950" s="5">
        <v>45314</v>
      </c>
      <c r="D2950" s="5">
        <v>45319</v>
      </c>
      <c r="E2950" s="9">
        <f t="shared" si="46"/>
        <v>2024</v>
      </c>
      <c r="F2950" s="4" t="s">
        <v>25</v>
      </c>
      <c r="G2950" s="4" t="s">
        <v>8851</v>
      </c>
      <c r="H2950" s="4" t="s">
        <v>8852</v>
      </c>
      <c r="I2950" s="4" t="s">
        <v>67</v>
      </c>
      <c r="J2950" s="4" t="s">
        <v>145</v>
      </c>
      <c r="K2950" s="4" t="s">
        <v>80</v>
      </c>
      <c r="L2950" s="4" t="s">
        <v>36</v>
      </c>
      <c r="M2950" s="4" t="s">
        <v>138</v>
      </c>
      <c r="N2950" s="4">
        <v>382.57</v>
      </c>
      <c r="O2950" s="4">
        <v>5</v>
      </c>
      <c r="P2950" s="4">
        <v>0.1</v>
      </c>
      <c r="Q2950" s="4">
        <v>74.02</v>
      </c>
    </row>
    <row r="2951" spans="1:17" s="4" customFormat="1" ht="12" x14ac:dyDescent="0.3">
      <c r="A2951" s="4">
        <v>2950</v>
      </c>
      <c r="B2951" s="4" t="s">
        <v>8853</v>
      </c>
      <c r="C2951" s="5">
        <v>44957</v>
      </c>
      <c r="D2951" s="5">
        <v>44963</v>
      </c>
      <c r="E2951" s="9">
        <f t="shared" si="46"/>
        <v>2023</v>
      </c>
      <c r="F2951" s="4" t="s">
        <v>39</v>
      </c>
      <c r="G2951" s="4" t="s">
        <v>8854</v>
      </c>
      <c r="H2951" s="4" t="s">
        <v>8855</v>
      </c>
      <c r="I2951" s="4" t="s">
        <v>67</v>
      </c>
      <c r="J2951" s="4" t="s">
        <v>62</v>
      </c>
      <c r="K2951" s="4" t="s">
        <v>63</v>
      </c>
      <c r="L2951" s="4" t="s">
        <v>29</v>
      </c>
      <c r="M2951" s="4" t="s">
        <v>107</v>
      </c>
      <c r="N2951" s="4">
        <v>519.70000000000005</v>
      </c>
      <c r="O2951" s="4">
        <v>2</v>
      </c>
      <c r="P2951" s="4">
        <v>0.15</v>
      </c>
      <c r="Q2951" s="4">
        <v>14.05</v>
      </c>
    </row>
    <row r="2952" spans="1:17" s="4" customFormat="1" ht="12" x14ac:dyDescent="0.3">
      <c r="A2952" s="4">
        <v>2951</v>
      </c>
      <c r="B2952" s="4" t="s">
        <v>8856</v>
      </c>
      <c r="C2952" s="5">
        <v>44532</v>
      </c>
      <c r="D2952" s="5">
        <v>44533</v>
      </c>
      <c r="E2952" s="9">
        <f t="shared" si="46"/>
        <v>2021</v>
      </c>
      <c r="F2952" s="4" t="s">
        <v>39</v>
      </c>
      <c r="G2952" s="4" t="s">
        <v>8857</v>
      </c>
      <c r="H2952" s="4" t="s">
        <v>8858</v>
      </c>
      <c r="I2952" s="4" t="s">
        <v>28</v>
      </c>
      <c r="J2952" s="4" t="s">
        <v>62</v>
      </c>
      <c r="K2952" s="4" t="s">
        <v>63</v>
      </c>
      <c r="L2952" s="4" t="s">
        <v>36</v>
      </c>
      <c r="M2952" s="4" t="s">
        <v>37</v>
      </c>
      <c r="N2952" s="4">
        <v>94.82</v>
      </c>
      <c r="O2952" s="4">
        <v>1</v>
      </c>
      <c r="P2952" s="4">
        <v>0</v>
      </c>
      <c r="Q2952" s="4">
        <v>6.08</v>
      </c>
    </row>
    <row r="2953" spans="1:17" s="4" customFormat="1" ht="12" x14ac:dyDescent="0.3">
      <c r="A2953" s="4">
        <v>2952</v>
      </c>
      <c r="B2953" s="4" t="s">
        <v>8859</v>
      </c>
      <c r="C2953" s="5">
        <v>45242</v>
      </c>
      <c r="D2953" s="5">
        <v>45246</v>
      </c>
      <c r="E2953" s="9">
        <f t="shared" si="46"/>
        <v>2023</v>
      </c>
      <c r="F2953" s="4" t="s">
        <v>25</v>
      </c>
      <c r="G2953" s="4" t="s">
        <v>8860</v>
      </c>
      <c r="H2953" s="4" t="s">
        <v>8861</v>
      </c>
      <c r="I2953" s="4" t="s">
        <v>20</v>
      </c>
      <c r="J2953" s="4" t="s">
        <v>42</v>
      </c>
      <c r="K2953" s="4" t="s">
        <v>43</v>
      </c>
      <c r="L2953" s="4" t="s">
        <v>22</v>
      </c>
      <c r="M2953" s="4" t="s">
        <v>75</v>
      </c>
      <c r="N2953" s="4">
        <v>1475.98</v>
      </c>
      <c r="O2953" s="4">
        <v>9</v>
      </c>
      <c r="P2953" s="4">
        <v>0</v>
      </c>
      <c r="Q2953" s="4">
        <v>231.63</v>
      </c>
    </row>
    <row r="2954" spans="1:17" s="4" customFormat="1" ht="12" x14ac:dyDescent="0.3">
      <c r="A2954" s="4">
        <v>2953</v>
      </c>
      <c r="B2954" s="4" t="s">
        <v>8862</v>
      </c>
      <c r="C2954" s="5">
        <v>44767</v>
      </c>
      <c r="D2954" s="5">
        <v>44768</v>
      </c>
      <c r="E2954" s="9">
        <f t="shared" si="46"/>
        <v>2022</v>
      </c>
      <c r="F2954" s="4" t="s">
        <v>17</v>
      </c>
      <c r="G2954" s="4" t="s">
        <v>8863</v>
      </c>
      <c r="H2954" s="4" t="s">
        <v>8864</v>
      </c>
      <c r="I2954" s="4" t="s">
        <v>28</v>
      </c>
      <c r="J2954" s="4" t="s">
        <v>47</v>
      </c>
      <c r="K2954" s="4" t="s">
        <v>47</v>
      </c>
      <c r="L2954" s="4" t="s">
        <v>36</v>
      </c>
      <c r="M2954" s="4" t="s">
        <v>118</v>
      </c>
      <c r="N2954" s="4">
        <v>641.78</v>
      </c>
      <c r="O2954" s="4">
        <v>10</v>
      </c>
      <c r="P2954" s="4">
        <v>0</v>
      </c>
      <c r="Q2954" s="4">
        <v>150.88999999999999</v>
      </c>
    </row>
    <row r="2955" spans="1:17" s="4" customFormat="1" ht="12" x14ac:dyDescent="0.3">
      <c r="A2955" s="4">
        <v>2954</v>
      </c>
      <c r="B2955" s="4" t="s">
        <v>8865</v>
      </c>
      <c r="C2955" s="5">
        <v>45827</v>
      </c>
      <c r="D2955" s="5">
        <v>45829</v>
      </c>
      <c r="E2955" s="9">
        <f t="shared" si="46"/>
        <v>2025</v>
      </c>
      <c r="F2955" s="4" t="s">
        <v>59</v>
      </c>
      <c r="G2955" s="4" t="s">
        <v>8866</v>
      </c>
      <c r="H2955" s="4" t="s">
        <v>8867</v>
      </c>
      <c r="I2955" s="4" t="s">
        <v>28</v>
      </c>
      <c r="J2955" s="4" t="s">
        <v>52</v>
      </c>
      <c r="K2955" s="4" t="s">
        <v>53</v>
      </c>
      <c r="L2955" s="4" t="s">
        <v>29</v>
      </c>
      <c r="M2955" s="4" t="s">
        <v>48</v>
      </c>
      <c r="N2955" s="4">
        <v>1072.24</v>
      </c>
      <c r="O2955" s="4">
        <v>4</v>
      </c>
      <c r="P2955" s="4">
        <v>0</v>
      </c>
      <c r="Q2955" s="4">
        <v>224.31</v>
      </c>
    </row>
    <row r="2956" spans="1:17" s="4" customFormat="1" ht="12" x14ac:dyDescent="0.3">
      <c r="A2956" s="4">
        <v>2955</v>
      </c>
      <c r="B2956" s="4" t="s">
        <v>8868</v>
      </c>
      <c r="C2956" s="5">
        <v>45272</v>
      </c>
      <c r="D2956" s="5">
        <v>45276</v>
      </c>
      <c r="E2956" s="9">
        <f t="shared" si="46"/>
        <v>2023</v>
      </c>
      <c r="F2956" s="4" t="s">
        <v>59</v>
      </c>
      <c r="G2956" s="4" t="s">
        <v>8869</v>
      </c>
      <c r="H2956" s="4" t="s">
        <v>8870</v>
      </c>
      <c r="I2956" s="4" t="s">
        <v>67</v>
      </c>
      <c r="J2956" s="4" t="s">
        <v>47</v>
      </c>
      <c r="K2956" s="4" t="s">
        <v>47</v>
      </c>
      <c r="L2956" s="4" t="s">
        <v>36</v>
      </c>
      <c r="M2956" s="4" t="s">
        <v>37</v>
      </c>
      <c r="N2956" s="4">
        <v>941.62</v>
      </c>
      <c r="O2956" s="4">
        <v>10</v>
      </c>
      <c r="P2956" s="4">
        <v>0</v>
      </c>
      <c r="Q2956" s="4">
        <v>49.35</v>
      </c>
    </row>
    <row r="2957" spans="1:17" s="4" customFormat="1" ht="12" x14ac:dyDescent="0.3">
      <c r="A2957" s="4">
        <v>2956</v>
      </c>
      <c r="B2957" s="4" t="s">
        <v>8871</v>
      </c>
      <c r="C2957" s="5">
        <v>45678</v>
      </c>
      <c r="D2957" s="5">
        <v>45683</v>
      </c>
      <c r="E2957" s="9">
        <f t="shared" si="46"/>
        <v>2025</v>
      </c>
      <c r="F2957" s="4" t="s">
        <v>59</v>
      </c>
      <c r="G2957" s="4" t="s">
        <v>8872</v>
      </c>
      <c r="H2957" s="4" t="s">
        <v>8873</v>
      </c>
      <c r="I2957" s="4" t="s">
        <v>67</v>
      </c>
      <c r="J2957" s="4" t="s">
        <v>21</v>
      </c>
      <c r="K2957" s="4" t="s">
        <v>26647</v>
      </c>
      <c r="L2957" s="4" t="s">
        <v>29</v>
      </c>
      <c r="M2957" s="4" t="s">
        <v>48</v>
      </c>
      <c r="N2957" s="4">
        <v>631.38</v>
      </c>
      <c r="O2957" s="4">
        <v>7</v>
      </c>
      <c r="P2957" s="4">
        <v>0.2</v>
      </c>
      <c r="Q2957" s="4">
        <v>50.91</v>
      </c>
    </row>
    <row r="2958" spans="1:17" s="4" customFormat="1" ht="12" x14ac:dyDescent="0.3">
      <c r="A2958" s="4">
        <v>2957</v>
      </c>
      <c r="B2958" s="4" t="s">
        <v>8874</v>
      </c>
      <c r="C2958" s="5">
        <v>45793</v>
      </c>
      <c r="D2958" s="5">
        <v>45799</v>
      </c>
      <c r="E2958" s="9">
        <f t="shared" si="46"/>
        <v>2025</v>
      </c>
      <c r="F2958" s="4" t="s">
        <v>17</v>
      </c>
      <c r="G2958" s="4" t="s">
        <v>8875</v>
      </c>
      <c r="H2958" s="4" t="s">
        <v>8876</v>
      </c>
      <c r="I2958" s="4" t="s">
        <v>67</v>
      </c>
      <c r="J2958" s="4" t="s">
        <v>47</v>
      </c>
      <c r="K2958" s="4" t="s">
        <v>47</v>
      </c>
      <c r="L2958" s="4" t="s">
        <v>22</v>
      </c>
      <c r="M2958" s="4" t="s">
        <v>54</v>
      </c>
      <c r="N2958" s="4">
        <v>281.19</v>
      </c>
      <c r="O2958" s="4">
        <v>7</v>
      </c>
      <c r="P2958" s="4">
        <v>0.15</v>
      </c>
      <c r="Q2958" s="4">
        <v>1.81</v>
      </c>
    </row>
    <row r="2959" spans="1:17" s="4" customFormat="1" ht="12" x14ac:dyDescent="0.3">
      <c r="A2959" s="4">
        <v>2958</v>
      </c>
      <c r="B2959" s="4" t="s">
        <v>8877</v>
      </c>
      <c r="C2959" s="5">
        <v>44904</v>
      </c>
      <c r="D2959" s="5">
        <v>44906</v>
      </c>
      <c r="E2959" s="9">
        <f t="shared" si="46"/>
        <v>2022</v>
      </c>
      <c r="F2959" s="4" t="s">
        <v>25</v>
      </c>
      <c r="G2959" s="4" t="s">
        <v>8878</v>
      </c>
      <c r="H2959" s="4" t="s">
        <v>8879</v>
      </c>
      <c r="I2959" s="4" t="s">
        <v>28</v>
      </c>
      <c r="J2959" s="4" t="s">
        <v>34</v>
      </c>
      <c r="K2959" s="4" t="s">
        <v>35</v>
      </c>
      <c r="L2959" s="4" t="s">
        <v>22</v>
      </c>
      <c r="M2959" s="4" t="s">
        <v>134</v>
      </c>
      <c r="N2959" s="4">
        <v>1045.07</v>
      </c>
      <c r="O2959" s="4">
        <v>1</v>
      </c>
      <c r="P2959" s="4">
        <v>0.1</v>
      </c>
      <c r="Q2959" s="4">
        <v>120.79</v>
      </c>
    </row>
    <row r="2960" spans="1:17" s="4" customFormat="1" ht="12" x14ac:dyDescent="0.3">
      <c r="A2960" s="4">
        <v>2959</v>
      </c>
      <c r="B2960" s="4" t="s">
        <v>8880</v>
      </c>
      <c r="C2960" s="5">
        <v>44561</v>
      </c>
      <c r="D2960" s="5">
        <v>44568</v>
      </c>
      <c r="E2960" s="9">
        <f t="shared" si="46"/>
        <v>2022</v>
      </c>
      <c r="F2960" s="4" t="s">
        <v>39</v>
      </c>
      <c r="G2960" s="4" t="s">
        <v>8881</v>
      </c>
      <c r="H2960" s="4" t="s">
        <v>8882</v>
      </c>
      <c r="I2960" s="4" t="s">
        <v>20</v>
      </c>
      <c r="J2960" s="4" t="s">
        <v>21</v>
      </c>
      <c r="K2960" s="4" t="s">
        <v>26647</v>
      </c>
      <c r="L2960" s="4" t="s">
        <v>29</v>
      </c>
      <c r="M2960" s="4" t="s">
        <v>48</v>
      </c>
      <c r="N2960" s="4">
        <v>1234.32</v>
      </c>
      <c r="O2960" s="4">
        <v>9</v>
      </c>
      <c r="P2960" s="4">
        <v>0</v>
      </c>
      <c r="Q2960" s="4">
        <v>27.14</v>
      </c>
    </row>
    <row r="2961" spans="1:17" s="4" customFormat="1" ht="12" x14ac:dyDescent="0.3">
      <c r="A2961" s="4">
        <v>2960</v>
      </c>
      <c r="B2961" s="4" t="s">
        <v>8883</v>
      </c>
      <c r="C2961" s="5">
        <v>45772</v>
      </c>
      <c r="D2961" s="5">
        <v>45778</v>
      </c>
      <c r="E2961" s="9">
        <f t="shared" si="46"/>
        <v>2025</v>
      </c>
      <c r="F2961" s="4" t="s">
        <v>25</v>
      </c>
      <c r="G2961" s="4" t="s">
        <v>8884</v>
      </c>
      <c r="H2961" s="4" t="s">
        <v>8885</v>
      </c>
      <c r="I2961" s="4" t="s">
        <v>20</v>
      </c>
      <c r="J2961" s="4" t="s">
        <v>106</v>
      </c>
      <c r="K2961" s="4" t="s">
        <v>106</v>
      </c>
      <c r="L2961" s="4" t="s">
        <v>36</v>
      </c>
      <c r="M2961" s="4" t="s">
        <v>138</v>
      </c>
      <c r="N2961" s="4">
        <v>64.02</v>
      </c>
      <c r="O2961" s="4">
        <v>7</v>
      </c>
      <c r="P2961" s="4">
        <v>0.2</v>
      </c>
      <c r="Q2961" s="4">
        <v>7.03</v>
      </c>
    </row>
    <row r="2962" spans="1:17" s="4" customFormat="1" ht="12" x14ac:dyDescent="0.3">
      <c r="A2962" s="4">
        <v>2961</v>
      </c>
      <c r="B2962" s="4" t="s">
        <v>8886</v>
      </c>
      <c r="C2962" s="5">
        <v>45780</v>
      </c>
      <c r="D2962" s="5">
        <v>45782</v>
      </c>
      <c r="E2962" s="9">
        <f t="shared" si="46"/>
        <v>2025</v>
      </c>
      <c r="F2962" s="4" t="s">
        <v>25</v>
      </c>
      <c r="G2962" s="4" t="s">
        <v>8887</v>
      </c>
      <c r="H2962" s="4" t="s">
        <v>8888</v>
      </c>
      <c r="I2962" s="4" t="s">
        <v>28</v>
      </c>
      <c r="J2962" s="4" t="s">
        <v>42</v>
      </c>
      <c r="K2962" s="4" t="s">
        <v>43</v>
      </c>
      <c r="L2962" s="4" t="s">
        <v>29</v>
      </c>
      <c r="M2962" s="4" t="s">
        <v>30</v>
      </c>
      <c r="N2962" s="4">
        <v>194.28</v>
      </c>
      <c r="O2962" s="4">
        <v>4</v>
      </c>
      <c r="P2962" s="4">
        <v>0.2</v>
      </c>
      <c r="Q2962" s="4">
        <v>23.14</v>
      </c>
    </row>
    <row r="2963" spans="1:17" s="4" customFormat="1" ht="12" x14ac:dyDescent="0.3">
      <c r="A2963" s="4">
        <v>2962</v>
      </c>
      <c r="B2963" s="4" t="s">
        <v>8889</v>
      </c>
      <c r="C2963" s="5">
        <v>44999</v>
      </c>
      <c r="D2963" s="5">
        <v>45001</v>
      </c>
      <c r="E2963" s="9">
        <f t="shared" si="46"/>
        <v>2023</v>
      </c>
      <c r="F2963" s="4" t="s">
        <v>59</v>
      </c>
      <c r="G2963" s="4" t="s">
        <v>8890</v>
      </c>
      <c r="H2963" s="4" t="s">
        <v>8891</v>
      </c>
      <c r="I2963" s="4" t="s">
        <v>28</v>
      </c>
      <c r="J2963" s="4" t="s">
        <v>62</v>
      </c>
      <c r="K2963" s="4" t="s">
        <v>63</v>
      </c>
      <c r="L2963" s="4" t="s">
        <v>29</v>
      </c>
      <c r="M2963" s="4" t="s">
        <v>30</v>
      </c>
      <c r="N2963" s="4">
        <v>857.49</v>
      </c>
      <c r="O2963" s="4">
        <v>7</v>
      </c>
      <c r="P2963" s="4">
        <v>0.2</v>
      </c>
      <c r="Q2963" s="4">
        <v>187.74</v>
      </c>
    </row>
    <row r="2964" spans="1:17" s="4" customFormat="1" ht="12" x14ac:dyDescent="0.3">
      <c r="A2964" s="4">
        <v>2963</v>
      </c>
      <c r="B2964" s="4" t="s">
        <v>8892</v>
      </c>
      <c r="C2964" s="5">
        <v>45187</v>
      </c>
      <c r="D2964" s="5">
        <v>45193</v>
      </c>
      <c r="E2964" s="9">
        <f t="shared" si="46"/>
        <v>2023</v>
      </c>
      <c r="F2964" s="4" t="s">
        <v>17</v>
      </c>
      <c r="G2964" s="4" t="s">
        <v>8893</v>
      </c>
      <c r="H2964" s="4" t="s">
        <v>8894</v>
      </c>
      <c r="I2964" s="4" t="s">
        <v>20</v>
      </c>
      <c r="J2964" s="4" t="s">
        <v>106</v>
      </c>
      <c r="K2964" s="4" t="s">
        <v>106</v>
      </c>
      <c r="L2964" s="4" t="s">
        <v>36</v>
      </c>
      <c r="M2964" s="4" t="s">
        <v>138</v>
      </c>
      <c r="N2964" s="4">
        <v>314.29000000000002</v>
      </c>
      <c r="O2964" s="4">
        <v>2</v>
      </c>
      <c r="P2964" s="4">
        <v>0.15</v>
      </c>
      <c r="Q2964" s="4">
        <v>6.32</v>
      </c>
    </row>
    <row r="2965" spans="1:17" s="4" customFormat="1" ht="12" x14ac:dyDescent="0.3">
      <c r="A2965" s="4">
        <v>2964</v>
      </c>
      <c r="B2965" s="4" t="s">
        <v>8895</v>
      </c>
      <c r="C2965" s="5">
        <v>44644</v>
      </c>
      <c r="D2965" s="5">
        <v>44646</v>
      </c>
      <c r="E2965" s="9">
        <f t="shared" si="46"/>
        <v>2022</v>
      </c>
      <c r="F2965" s="4" t="s">
        <v>39</v>
      </c>
      <c r="G2965" s="4" t="s">
        <v>8896</v>
      </c>
      <c r="H2965" s="4" t="s">
        <v>8897</v>
      </c>
      <c r="I2965" s="4" t="s">
        <v>67</v>
      </c>
      <c r="J2965" s="4" t="s">
        <v>52</v>
      </c>
      <c r="K2965" s="4" t="s">
        <v>53</v>
      </c>
      <c r="L2965" s="4" t="s">
        <v>22</v>
      </c>
      <c r="M2965" s="4" t="s">
        <v>134</v>
      </c>
      <c r="N2965" s="4">
        <v>214.96</v>
      </c>
      <c r="O2965" s="4">
        <v>7</v>
      </c>
      <c r="P2965" s="4">
        <v>0</v>
      </c>
      <c r="Q2965" s="4">
        <v>57.69</v>
      </c>
    </row>
    <row r="2966" spans="1:17" s="4" customFormat="1" ht="12" x14ac:dyDescent="0.3">
      <c r="A2966" s="4">
        <v>2965</v>
      </c>
      <c r="B2966" s="4" t="s">
        <v>8898</v>
      </c>
      <c r="C2966" s="5">
        <v>44561</v>
      </c>
      <c r="D2966" s="5">
        <v>44562</v>
      </c>
      <c r="E2966" s="9">
        <f t="shared" si="46"/>
        <v>2022</v>
      </c>
      <c r="F2966" s="4" t="s">
        <v>39</v>
      </c>
      <c r="G2966" s="4" t="s">
        <v>8899</v>
      </c>
      <c r="H2966" s="4" t="s">
        <v>8900</v>
      </c>
      <c r="I2966" s="4" t="s">
        <v>20</v>
      </c>
      <c r="J2966" s="4" t="s">
        <v>106</v>
      </c>
      <c r="K2966" s="4" t="s">
        <v>106</v>
      </c>
      <c r="L2966" s="4" t="s">
        <v>29</v>
      </c>
      <c r="M2966" s="4" t="s">
        <v>90</v>
      </c>
      <c r="N2966" s="4">
        <v>751.84</v>
      </c>
      <c r="O2966" s="4">
        <v>5</v>
      </c>
      <c r="P2966" s="4">
        <v>0.15</v>
      </c>
      <c r="Q2966" s="4">
        <v>48.74</v>
      </c>
    </row>
    <row r="2967" spans="1:17" s="4" customFormat="1" ht="12" x14ac:dyDescent="0.3">
      <c r="A2967" s="4">
        <v>2966</v>
      </c>
      <c r="B2967" s="4" t="s">
        <v>8901</v>
      </c>
      <c r="C2967" s="5">
        <v>44406</v>
      </c>
      <c r="D2967" s="5">
        <v>44410</v>
      </c>
      <c r="E2967" s="9">
        <f t="shared" si="46"/>
        <v>2021</v>
      </c>
      <c r="F2967" s="4" t="s">
        <v>25</v>
      </c>
      <c r="G2967" s="4" t="s">
        <v>8902</v>
      </c>
      <c r="H2967" s="4" t="s">
        <v>8903</v>
      </c>
      <c r="I2967" s="4" t="s">
        <v>20</v>
      </c>
      <c r="J2967" s="4" t="s">
        <v>47</v>
      </c>
      <c r="K2967" s="4" t="s">
        <v>47</v>
      </c>
      <c r="L2967" s="4" t="s">
        <v>22</v>
      </c>
      <c r="M2967" s="4" t="s">
        <v>75</v>
      </c>
      <c r="N2967" s="4">
        <v>305.67</v>
      </c>
      <c r="O2967" s="4">
        <v>10</v>
      </c>
      <c r="P2967" s="4">
        <v>0.15</v>
      </c>
      <c r="Q2967" s="4">
        <v>19.579999999999998</v>
      </c>
    </row>
    <row r="2968" spans="1:17" s="4" customFormat="1" ht="12" x14ac:dyDescent="0.3">
      <c r="A2968" s="4">
        <v>2967</v>
      </c>
      <c r="B2968" s="4" t="s">
        <v>8904</v>
      </c>
      <c r="C2968" s="5">
        <v>44625</v>
      </c>
      <c r="D2968" s="5">
        <v>44629</v>
      </c>
      <c r="E2968" s="9">
        <f t="shared" si="46"/>
        <v>2022</v>
      </c>
      <c r="F2968" s="4" t="s">
        <v>59</v>
      </c>
      <c r="G2968" s="4" t="s">
        <v>8905</v>
      </c>
      <c r="H2968" s="4" t="s">
        <v>8906</v>
      </c>
      <c r="I2968" s="4" t="s">
        <v>28</v>
      </c>
      <c r="J2968" s="4" t="s">
        <v>34</v>
      </c>
      <c r="K2968" s="4" t="s">
        <v>35</v>
      </c>
      <c r="L2968" s="4" t="s">
        <v>36</v>
      </c>
      <c r="M2968" s="4" t="s">
        <v>118</v>
      </c>
      <c r="N2968" s="4">
        <v>978.42</v>
      </c>
      <c r="O2968" s="4">
        <v>10</v>
      </c>
      <c r="P2968" s="4">
        <v>0.1</v>
      </c>
      <c r="Q2968" s="4">
        <v>2.97</v>
      </c>
    </row>
    <row r="2969" spans="1:17" s="4" customFormat="1" ht="12" x14ac:dyDescent="0.3">
      <c r="A2969" s="4">
        <v>2968</v>
      </c>
      <c r="B2969" s="4" t="s">
        <v>8907</v>
      </c>
      <c r="C2969" s="5">
        <v>45688</v>
      </c>
      <c r="D2969" s="5">
        <v>45691</v>
      </c>
      <c r="E2969" s="9">
        <f t="shared" si="46"/>
        <v>2025</v>
      </c>
      <c r="F2969" s="4" t="s">
        <v>39</v>
      </c>
      <c r="G2969" s="4" t="s">
        <v>8908</v>
      </c>
      <c r="H2969" s="4" t="s">
        <v>8909</v>
      </c>
      <c r="I2969" s="4" t="s">
        <v>67</v>
      </c>
      <c r="J2969" s="4" t="s">
        <v>21</v>
      </c>
      <c r="K2969" s="4" t="s">
        <v>26647</v>
      </c>
      <c r="L2969" s="4" t="s">
        <v>29</v>
      </c>
      <c r="M2969" s="4" t="s">
        <v>107</v>
      </c>
      <c r="N2969" s="4">
        <v>855.26</v>
      </c>
      <c r="O2969" s="4">
        <v>2</v>
      </c>
      <c r="P2969" s="4">
        <v>0.2</v>
      </c>
      <c r="Q2969" s="4">
        <v>164.73</v>
      </c>
    </row>
    <row r="2970" spans="1:17" s="4" customFormat="1" ht="12" x14ac:dyDescent="0.3">
      <c r="A2970" s="4">
        <v>2969</v>
      </c>
      <c r="B2970" s="4" t="s">
        <v>8910</v>
      </c>
      <c r="C2970" s="5">
        <v>45048</v>
      </c>
      <c r="D2970" s="5">
        <v>45055</v>
      </c>
      <c r="E2970" s="9">
        <f t="shared" si="46"/>
        <v>2023</v>
      </c>
      <c r="F2970" s="4" t="s">
        <v>59</v>
      </c>
      <c r="G2970" s="4" t="s">
        <v>8911</v>
      </c>
      <c r="H2970" s="4" t="s">
        <v>8912</v>
      </c>
      <c r="I2970" s="4" t="s">
        <v>67</v>
      </c>
      <c r="J2970" s="4" t="s">
        <v>62</v>
      </c>
      <c r="K2970" s="4" t="s">
        <v>63</v>
      </c>
      <c r="L2970" s="4" t="s">
        <v>22</v>
      </c>
      <c r="M2970" s="4" t="s">
        <v>134</v>
      </c>
      <c r="N2970" s="4">
        <v>1119.03</v>
      </c>
      <c r="O2970" s="4">
        <v>9</v>
      </c>
      <c r="P2970" s="4">
        <v>0.15</v>
      </c>
      <c r="Q2970" s="4">
        <v>241.67</v>
      </c>
    </row>
    <row r="2971" spans="1:17" s="4" customFormat="1" ht="12" x14ac:dyDescent="0.3">
      <c r="A2971" s="4">
        <v>2970</v>
      </c>
      <c r="B2971" s="4" t="s">
        <v>8913</v>
      </c>
      <c r="C2971" s="5">
        <v>44471</v>
      </c>
      <c r="D2971" s="5">
        <v>44473</v>
      </c>
      <c r="E2971" s="9">
        <f t="shared" si="46"/>
        <v>2021</v>
      </c>
      <c r="F2971" s="4" t="s">
        <v>39</v>
      </c>
      <c r="G2971" s="4" t="s">
        <v>8914</v>
      </c>
      <c r="H2971" s="4" t="s">
        <v>8915</v>
      </c>
      <c r="I2971" s="4" t="s">
        <v>67</v>
      </c>
      <c r="J2971" s="4" t="s">
        <v>21</v>
      </c>
      <c r="K2971" s="4" t="s">
        <v>26647</v>
      </c>
      <c r="L2971" s="4" t="s">
        <v>36</v>
      </c>
      <c r="M2971" s="4" t="s">
        <v>118</v>
      </c>
      <c r="N2971" s="4">
        <v>451.86</v>
      </c>
      <c r="O2971" s="4">
        <v>8</v>
      </c>
      <c r="P2971" s="4">
        <v>0.2</v>
      </c>
      <c r="Q2971" s="4">
        <v>11.58</v>
      </c>
    </row>
    <row r="2972" spans="1:17" s="4" customFormat="1" ht="12" x14ac:dyDescent="0.3">
      <c r="A2972" s="4">
        <v>2971</v>
      </c>
      <c r="B2972" s="4" t="s">
        <v>8916</v>
      </c>
      <c r="C2972" s="5">
        <v>44762</v>
      </c>
      <c r="D2972" s="5">
        <v>44765</v>
      </c>
      <c r="E2972" s="9">
        <f t="shared" si="46"/>
        <v>2022</v>
      </c>
      <c r="F2972" s="4" t="s">
        <v>59</v>
      </c>
      <c r="G2972" s="4" t="s">
        <v>8917</v>
      </c>
      <c r="H2972" s="4" t="s">
        <v>8918</v>
      </c>
      <c r="I2972" s="4" t="s">
        <v>20</v>
      </c>
      <c r="J2972" s="4" t="s">
        <v>79</v>
      </c>
      <c r="K2972" s="4" t="s">
        <v>80</v>
      </c>
      <c r="L2972" s="4" t="s">
        <v>36</v>
      </c>
      <c r="M2972" s="4" t="s">
        <v>71</v>
      </c>
      <c r="N2972" s="4">
        <v>1346.97</v>
      </c>
      <c r="O2972" s="4">
        <v>8</v>
      </c>
      <c r="P2972" s="4">
        <v>0.15</v>
      </c>
      <c r="Q2972" s="4">
        <v>115.69</v>
      </c>
    </row>
    <row r="2973" spans="1:17" s="4" customFormat="1" ht="12" x14ac:dyDescent="0.3">
      <c r="A2973" s="4">
        <v>2972</v>
      </c>
      <c r="B2973" s="4" t="s">
        <v>8919</v>
      </c>
      <c r="C2973" s="5">
        <v>45693</v>
      </c>
      <c r="D2973" s="5">
        <v>45694</v>
      </c>
      <c r="E2973" s="9">
        <f t="shared" si="46"/>
        <v>2025</v>
      </c>
      <c r="F2973" s="4" t="s">
        <v>59</v>
      </c>
      <c r="G2973" s="4" t="s">
        <v>8920</v>
      </c>
      <c r="H2973" s="4" t="s">
        <v>8921</v>
      </c>
      <c r="I2973" s="4" t="s">
        <v>20</v>
      </c>
      <c r="J2973" s="4" t="s">
        <v>47</v>
      </c>
      <c r="K2973" s="4" t="s">
        <v>47</v>
      </c>
      <c r="L2973" s="4" t="s">
        <v>29</v>
      </c>
      <c r="M2973" s="4" t="s">
        <v>30</v>
      </c>
      <c r="N2973" s="4">
        <v>89.59</v>
      </c>
      <c r="O2973" s="4">
        <v>1</v>
      </c>
      <c r="P2973" s="4">
        <v>0.2</v>
      </c>
      <c r="Q2973" s="4">
        <v>14.68</v>
      </c>
    </row>
    <row r="2974" spans="1:17" s="4" customFormat="1" ht="12" x14ac:dyDescent="0.3">
      <c r="A2974" s="4">
        <v>2973</v>
      </c>
      <c r="B2974" s="4" t="s">
        <v>8922</v>
      </c>
      <c r="C2974" s="5">
        <v>44537</v>
      </c>
      <c r="D2974" s="5">
        <v>44543</v>
      </c>
      <c r="E2974" s="9">
        <f t="shared" si="46"/>
        <v>2021</v>
      </c>
      <c r="F2974" s="4" t="s">
        <v>17</v>
      </c>
      <c r="G2974" s="4" t="s">
        <v>8923</v>
      </c>
      <c r="H2974" s="4" t="s">
        <v>8924</v>
      </c>
      <c r="I2974" s="4" t="s">
        <v>28</v>
      </c>
      <c r="J2974" s="4" t="s">
        <v>21</v>
      </c>
      <c r="K2974" s="4" t="s">
        <v>26647</v>
      </c>
      <c r="L2974" s="4" t="s">
        <v>22</v>
      </c>
      <c r="M2974" s="4" t="s">
        <v>134</v>
      </c>
      <c r="N2974" s="4">
        <v>165.05</v>
      </c>
      <c r="O2974" s="4">
        <v>4</v>
      </c>
      <c r="P2974" s="4">
        <v>0.2</v>
      </c>
      <c r="Q2974" s="4">
        <v>29.92</v>
      </c>
    </row>
    <row r="2975" spans="1:17" s="4" customFormat="1" ht="12" x14ac:dyDescent="0.3">
      <c r="A2975" s="4">
        <v>2974</v>
      </c>
      <c r="B2975" s="4" t="s">
        <v>8925</v>
      </c>
      <c r="C2975" s="5">
        <v>45774</v>
      </c>
      <c r="D2975" s="5">
        <v>45775</v>
      </c>
      <c r="E2975" s="9">
        <f t="shared" si="46"/>
        <v>2025</v>
      </c>
      <c r="F2975" s="4" t="s">
        <v>25</v>
      </c>
      <c r="G2975" s="4" t="s">
        <v>8926</v>
      </c>
      <c r="H2975" s="4" t="s">
        <v>8927</v>
      </c>
      <c r="I2975" s="4" t="s">
        <v>28</v>
      </c>
      <c r="J2975" s="4" t="s">
        <v>145</v>
      </c>
      <c r="K2975" s="4" t="s">
        <v>80</v>
      </c>
      <c r="L2975" s="4" t="s">
        <v>29</v>
      </c>
      <c r="M2975" s="4" t="s">
        <v>48</v>
      </c>
      <c r="N2975" s="4">
        <v>1293.1500000000001</v>
      </c>
      <c r="O2975" s="4">
        <v>7</v>
      </c>
      <c r="P2975" s="4">
        <v>0</v>
      </c>
      <c r="Q2975" s="4">
        <v>273.56</v>
      </c>
    </row>
    <row r="2976" spans="1:17" s="4" customFormat="1" ht="12" x14ac:dyDescent="0.3">
      <c r="A2976" s="4">
        <v>2975</v>
      </c>
      <c r="B2976" s="4" t="s">
        <v>8928</v>
      </c>
      <c r="C2976" s="5">
        <v>45110</v>
      </c>
      <c r="D2976" s="5">
        <v>45111</v>
      </c>
      <c r="E2976" s="9">
        <f t="shared" si="46"/>
        <v>2023</v>
      </c>
      <c r="F2976" s="4" t="s">
        <v>17</v>
      </c>
      <c r="G2976" s="4" t="s">
        <v>8929</v>
      </c>
      <c r="H2976" s="4" t="s">
        <v>8930</v>
      </c>
      <c r="I2976" s="4" t="s">
        <v>28</v>
      </c>
      <c r="J2976" s="4" t="s">
        <v>62</v>
      </c>
      <c r="K2976" s="4" t="s">
        <v>63</v>
      </c>
      <c r="L2976" s="4" t="s">
        <v>29</v>
      </c>
      <c r="M2976" s="4" t="s">
        <v>48</v>
      </c>
      <c r="N2976" s="4">
        <v>73.430000000000007</v>
      </c>
      <c r="O2976" s="4">
        <v>8</v>
      </c>
      <c r="P2976" s="4">
        <v>0.1</v>
      </c>
      <c r="Q2976" s="4">
        <v>4.8899999999999997</v>
      </c>
    </row>
    <row r="2977" spans="1:17" s="4" customFormat="1" ht="12" x14ac:dyDescent="0.3">
      <c r="A2977" s="4">
        <v>2976</v>
      </c>
      <c r="B2977" s="4" t="s">
        <v>8931</v>
      </c>
      <c r="C2977" s="5">
        <v>45714</v>
      </c>
      <c r="D2977" s="5">
        <v>45719</v>
      </c>
      <c r="E2977" s="9">
        <f t="shared" si="46"/>
        <v>2025</v>
      </c>
      <c r="F2977" s="4" t="s">
        <v>25</v>
      </c>
      <c r="G2977" s="4" t="s">
        <v>8932</v>
      </c>
      <c r="H2977" s="4" t="s">
        <v>8933</v>
      </c>
      <c r="I2977" s="4" t="s">
        <v>20</v>
      </c>
      <c r="J2977" s="4" t="s">
        <v>34</v>
      </c>
      <c r="K2977" s="4" t="s">
        <v>35</v>
      </c>
      <c r="L2977" s="4" t="s">
        <v>22</v>
      </c>
      <c r="M2977" s="4" t="s">
        <v>134</v>
      </c>
      <c r="N2977" s="4">
        <v>643.23</v>
      </c>
      <c r="O2977" s="4">
        <v>2</v>
      </c>
      <c r="P2977" s="4">
        <v>0</v>
      </c>
      <c r="Q2977" s="4">
        <v>30.17</v>
      </c>
    </row>
    <row r="2978" spans="1:17" s="4" customFormat="1" ht="12" x14ac:dyDescent="0.3">
      <c r="A2978" s="4">
        <v>2977</v>
      </c>
      <c r="B2978" s="4" t="s">
        <v>8934</v>
      </c>
      <c r="C2978" s="5">
        <v>45804</v>
      </c>
      <c r="D2978" s="5">
        <v>45808</v>
      </c>
      <c r="E2978" s="9">
        <f t="shared" si="46"/>
        <v>2025</v>
      </c>
      <c r="F2978" s="4" t="s">
        <v>25</v>
      </c>
      <c r="G2978" s="4" t="s">
        <v>8935</v>
      </c>
      <c r="H2978" s="4" t="s">
        <v>8936</v>
      </c>
      <c r="I2978" s="4" t="s">
        <v>20</v>
      </c>
      <c r="J2978" s="4" t="s">
        <v>52</v>
      </c>
      <c r="K2978" s="4" t="s">
        <v>53</v>
      </c>
      <c r="L2978" s="4" t="s">
        <v>36</v>
      </c>
      <c r="M2978" s="4" t="s">
        <v>138</v>
      </c>
      <c r="N2978" s="4">
        <v>1209.32</v>
      </c>
      <c r="O2978" s="4">
        <v>7</v>
      </c>
      <c r="P2978" s="4">
        <v>0</v>
      </c>
      <c r="Q2978" s="4">
        <v>175.71</v>
      </c>
    </row>
    <row r="2979" spans="1:17" s="4" customFormat="1" ht="12" x14ac:dyDescent="0.3">
      <c r="A2979" s="4">
        <v>2978</v>
      </c>
      <c r="B2979" s="4" t="s">
        <v>8937</v>
      </c>
      <c r="C2979" s="5">
        <v>45129</v>
      </c>
      <c r="D2979" s="5">
        <v>45136</v>
      </c>
      <c r="E2979" s="9">
        <f t="shared" si="46"/>
        <v>2023</v>
      </c>
      <c r="F2979" s="4" t="s">
        <v>17</v>
      </c>
      <c r="G2979" s="4" t="s">
        <v>8938</v>
      </c>
      <c r="H2979" s="4" t="s">
        <v>8939</v>
      </c>
      <c r="I2979" s="4" t="s">
        <v>67</v>
      </c>
      <c r="J2979" s="4" t="s">
        <v>79</v>
      </c>
      <c r="K2979" s="4" t="s">
        <v>80</v>
      </c>
      <c r="L2979" s="4" t="s">
        <v>29</v>
      </c>
      <c r="M2979" s="4" t="s">
        <v>90</v>
      </c>
      <c r="N2979" s="4">
        <v>756.3</v>
      </c>
      <c r="O2979" s="4">
        <v>5</v>
      </c>
      <c r="P2979" s="4">
        <v>0.2</v>
      </c>
      <c r="Q2979" s="4">
        <v>-6.43</v>
      </c>
    </row>
    <row r="2980" spans="1:17" s="4" customFormat="1" ht="12" x14ac:dyDescent="0.3">
      <c r="A2980" s="4">
        <v>2979</v>
      </c>
      <c r="B2980" s="4" t="s">
        <v>8940</v>
      </c>
      <c r="C2980" s="5">
        <v>44733</v>
      </c>
      <c r="D2980" s="5">
        <v>44740</v>
      </c>
      <c r="E2980" s="9">
        <f t="shared" si="46"/>
        <v>2022</v>
      </c>
      <c r="F2980" s="4" t="s">
        <v>59</v>
      </c>
      <c r="G2980" s="4" t="s">
        <v>8941</v>
      </c>
      <c r="H2980" s="4" t="s">
        <v>8942</v>
      </c>
      <c r="I2980" s="4" t="s">
        <v>28</v>
      </c>
      <c r="J2980" s="4" t="s">
        <v>79</v>
      </c>
      <c r="K2980" s="4" t="s">
        <v>80</v>
      </c>
      <c r="L2980" s="4" t="s">
        <v>36</v>
      </c>
      <c r="M2980" s="4" t="s">
        <v>118</v>
      </c>
      <c r="N2980" s="4">
        <v>846.49</v>
      </c>
      <c r="O2980" s="4">
        <v>7</v>
      </c>
      <c r="P2980" s="4">
        <v>0.1</v>
      </c>
      <c r="Q2980" s="4">
        <v>82.4</v>
      </c>
    </row>
    <row r="2981" spans="1:17" s="4" customFormat="1" ht="12" x14ac:dyDescent="0.3">
      <c r="A2981" s="4">
        <v>2980</v>
      </c>
      <c r="B2981" s="4" t="s">
        <v>8943</v>
      </c>
      <c r="C2981" s="5">
        <v>45784</v>
      </c>
      <c r="D2981" s="5">
        <v>45791</v>
      </c>
      <c r="E2981" s="9">
        <f t="shared" si="46"/>
        <v>2025</v>
      </c>
      <c r="F2981" s="4" t="s">
        <v>39</v>
      </c>
      <c r="G2981" s="4" t="s">
        <v>8944</v>
      </c>
      <c r="H2981" s="4" t="s">
        <v>8945</v>
      </c>
      <c r="I2981" s="4" t="s">
        <v>67</v>
      </c>
      <c r="J2981" s="4" t="s">
        <v>47</v>
      </c>
      <c r="K2981" s="4" t="s">
        <v>47</v>
      </c>
      <c r="L2981" s="4" t="s">
        <v>22</v>
      </c>
      <c r="M2981" s="4" t="s">
        <v>75</v>
      </c>
      <c r="N2981" s="4">
        <v>259</v>
      </c>
      <c r="O2981" s="4">
        <v>3</v>
      </c>
      <c r="P2981" s="4">
        <v>0.1</v>
      </c>
      <c r="Q2981" s="4">
        <v>16.02</v>
      </c>
    </row>
    <row r="2982" spans="1:17" s="4" customFormat="1" ht="12" x14ac:dyDescent="0.3">
      <c r="A2982" s="4">
        <v>2981</v>
      </c>
      <c r="B2982" s="4" t="s">
        <v>8946</v>
      </c>
      <c r="C2982" s="5">
        <v>45588</v>
      </c>
      <c r="D2982" s="5">
        <v>45592</v>
      </c>
      <c r="E2982" s="9">
        <f t="shared" si="46"/>
        <v>2024</v>
      </c>
      <c r="F2982" s="4" t="s">
        <v>39</v>
      </c>
      <c r="G2982" s="4" t="s">
        <v>8947</v>
      </c>
      <c r="H2982" s="4" t="s">
        <v>8948</v>
      </c>
      <c r="I2982" s="4" t="s">
        <v>28</v>
      </c>
      <c r="J2982" s="4" t="s">
        <v>145</v>
      </c>
      <c r="K2982" s="4" t="s">
        <v>80</v>
      </c>
      <c r="L2982" s="4" t="s">
        <v>22</v>
      </c>
      <c r="M2982" s="4" t="s">
        <v>134</v>
      </c>
      <c r="N2982" s="4">
        <v>1327.35</v>
      </c>
      <c r="O2982" s="4">
        <v>9</v>
      </c>
      <c r="P2982" s="4">
        <v>0.15</v>
      </c>
      <c r="Q2982" s="4">
        <v>-18.239999999999998</v>
      </c>
    </row>
    <row r="2983" spans="1:17" s="4" customFormat="1" ht="12" x14ac:dyDescent="0.3">
      <c r="A2983" s="4">
        <v>2982</v>
      </c>
      <c r="B2983" s="4" t="s">
        <v>8949</v>
      </c>
      <c r="C2983" s="5">
        <v>44405</v>
      </c>
      <c r="D2983" s="5">
        <v>44411</v>
      </c>
      <c r="E2983" s="9">
        <f t="shared" si="46"/>
        <v>2021</v>
      </c>
      <c r="F2983" s="4" t="s">
        <v>39</v>
      </c>
      <c r="G2983" s="4" t="s">
        <v>8950</v>
      </c>
      <c r="H2983" s="4" t="s">
        <v>8951</v>
      </c>
      <c r="I2983" s="4" t="s">
        <v>20</v>
      </c>
      <c r="J2983" s="4" t="s">
        <v>47</v>
      </c>
      <c r="K2983" s="4" t="s">
        <v>47</v>
      </c>
      <c r="L2983" s="4" t="s">
        <v>36</v>
      </c>
      <c r="M2983" s="4" t="s">
        <v>71</v>
      </c>
      <c r="N2983" s="4">
        <v>417.59</v>
      </c>
      <c r="O2983" s="4">
        <v>2</v>
      </c>
      <c r="P2983" s="4">
        <v>0.15</v>
      </c>
      <c r="Q2983" s="4">
        <v>31.06</v>
      </c>
    </row>
    <row r="2984" spans="1:17" s="4" customFormat="1" ht="12" x14ac:dyDescent="0.3">
      <c r="A2984" s="4">
        <v>2983</v>
      </c>
      <c r="B2984" s="4" t="s">
        <v>8952</v>
      </c>
      <c r="C2984" s="5">
        <v>45486</v>
      </c>
      <c r="D2984" s="5">
        <v>45493</v>
      </c>
      <c r="E2984" s="9">
        <f t="shared" si="46"/>
        <v>2024</v>
      </c>
      <c r="F2984" s="4" t="s">
        <v>17</v>
      </c>
      <c r="G2984" s="4" t="s">
        <v>8953</v>
      </c>
      <c r="H2984" s="4" t="s">
        <v>8954</v>
      </c>
      <c r="I2984" s="4" t="s">
        <v>20</v>
      </c>
      <c r="J2984" s="4" t="s">
        <v>34</v>
      </c>
      <c r="K2984" s="4" t="s">
        <v>35</v>
      </c>
      <c r="L2984" s="4" t="s">
        <v>36</v>
      </c>
      <c r="M2984" s="4" t="s">
        <v>118</v>
      </c>
      <c r="N2984" s="4">
        <v>948.51</v>
      </c>
      <c r="O2984" s="4">
        <v>8</v>
      </c>
      <c r="P2984" s="4">
        <v>0.1</v>
      </c>
      <c r="Q2984" s="4">
        <v>207.6</v>
      </c>
    </row>
    <row r="2985" spans="1:17" s="4" customFormat="1" ht="12" x14ac:dyDescent="0.3">
      <c r="A2985" s="4">
        <v>2984</v>
      </c>
      <c r="B2985" s="4" t="s">
        <v>8955</v>
      </c>
      <c r="C2985" s="5">
        <v>45467</v>
      </c>
      <c r="D2985" s="5">
        <v>45471</v>
      </c>
      <c r="E2985" s="9">
        <f t="shared" si="46"/>
        <v>2024</v>
      </c>
      <c r="F2985" s="4" t="s">
        <v>39</v>
      </c>
      <c r="G2985" s="4" t="s">
        <v>8956</v>
      </c>
      <c r="H2985" s="4" t="s">
        <v>8957</v>
      </c>
      <c r="I2985" s="4" t="s">
        <v>20</v>
      </c>
      <c r="J2985" s="4" t="s">
        <v>62</v>
      </c>
      <c r="K2985" s="4" t="s">
        <v>63</v>
      </c>
      <c r="L2985" s="4" t="s">
        <v>29</v>
      </c>
      <c r="M2985" s="4" t="s">
        <v>107</v>
      </c>
      <c r="N2985" s="4">
        <v>1137.25</v>
      </c>
      <c r="O2985" s="4">
        <v>6</v>
      </c>
      <c r="P2985" s="4">
        <v>0.1</v>
      </c>
      <c r="Q2985" s="4">
        <v>257.70999999999998</v>
      </c>
    </row>
    <row r="2986" spans="1:17" s="4" customFormat="1" ht="12" x14ac:dyDescent="0.3">
      <c r="A2986" s="4">
        <v>2985</v>
      </c>
      <c r="B2986" s="4" t="s">
        <v>8958</v>
      </c>
      <c r="C2986" s="5">
        <v>45801</v>
      </c>
      <c r="D2986" s="5">
        <v>45805</v>
      </c>
      <c r="E2986" s="9">
        <f t="shared" si="46"/>
        <v>2025</v>
      </c>
      <c r="F2986" s="4" t="s">
        <v>25</v>
      </c>
      <c r="G2986" s="4" t="s">
        <v>8959</v>
      </c>
      <c r="H2986" s="4" t="s">
        <v>8960</v>
      </c>
      <c r="I2986" s="4" t="s">
        <v>67</v>
      </c>
      <c r="J2986" s="4" t="s">
        <v>47</v>
      </c>
      <c r="K2986" s="4" t="s">
        <v>47</v>
      </c>
      <c r="L2986" s="4" t="s">
        <v>29</v>
      </c>
      <c r="M2986" s="4" t="s">
        <v>30</v>
      </c>
      <c r="N2986" s="4">
        <v>1127.6199999999999</v>
      </c>
      <c r="O2986" s="4">
        <v>10</v>
      </c>
      <c r="P2986" s="4">
        <v>0</v>
      </c>
      <c r="Q2986" s="4">
        <v>42.05</v>
      </c>
    </row>
    <row r="2987" spans="1:17" s="4" customFormat="1" ht="12" x14ac:dyDescent="0.3">
      <c r="A2987" s="4">
        <v>2986</v>
      </c>
      <c r="B2987" s="4" t="s">
        <v>8961</v>
      </c>
      <c r="C2987" s="5">
        <v>45231</v>
      </c>
      <c r="D2987" s="5">
        <v>45232</v>
      </c>
      <c r="E2987" s="9">
        <f t="shared" si="46"/>
        <v>2023</v>
      </c>
      <c r="F2987" s="4" t="s">
        <v>39</v>
      </c>
      <c r="G2987" s="4" t="s">
        <v>8962</v>
      </c>
      <c r="H2987" s="4" t="s">
        <v>8963</v>
      </c>
      <c r="I2987" s="4" t="s">
        <v>28</v>
      </c>
      <c r="J2987" s="4" t="s">
        <v>145</v>
      </c>
      <c r="K2987" s="4" t="s">
        <v>80</v>
      </c>
      <c r="L2987" s="4" t="s">
        <v>29</v>
      </c>
      <c r="M2987" s="4" t="s">
        <v>30</v>
      </c>
      <c r="N2987" s="4">
        <v>143.57</v>
      </c>
      <c r="O2987" s="4">
        <v>3</v>
      </c>
      <c r="P2987" s="4">
        <v>0.1</v>
      </c>
      <c r="Q2987" s="4">
        <v>22.68</v>
      </c>
    </row>
    <row r="2988" spans="1:17" s="4" customFormat="1" ht="12" x14ac:dyDescent="0.3">
      <c r="A2988" s="4">
        <v>2987</v>
      </c>
      <c r="B2988" s="4" t="s">
        <v>8964</v>
      </c>
      <c r="C2988" s="5">
        <v>44538</v>
      </c>
      <c r="D2988" s="5">
        <v>44539</v>
      </c>
      <c r="E2988" s="9">
        <f t="shared" si="46"/>
        <v>2021</v>
      </c>
      <c r="F2988" s="4" t="s">
        <v>25</v>
      </c>
      <c r="G2988" s="4" t="s">
        <v>8965</v>
      </c>
      <c r="H2988" s="4" t="s">
        <v>8966</v>
      </c>
      <c r="I2988" s="4" t="s">
        <v>20</v>
      </c>
      <c r="J2988" s="4" t="s">
        <v>42</v>
      </c>
      <c r="K2988" s="4" t="s">
        <v>43</v>
      </c>
      <c r="L2988" s="4" t="s">
        <v>22</v>
      </c>
      <c r="M2988" s="4" t="s">
        <v>75</v>
      </c>
      <c r="N2988" s="4">
        <v>946.03</v>
      </c>
      <c r="O2988" s="4">
        <v>6</v>
      </c>
      <c r="P2988" s="4">
        <v>0.15</v>
      </c>
      <c r="Q2988" s="4">
        <v>178.1</v>
      </c>
    </row>
    <row r="2989" spans="1:17" s="4" customFormat="1" ht="12" x14ac:dyDescent="0.3">
      <c r="A2989" s="4">
        <v>2988</v>
      </c>
      <c r="B2989" s="4" t="s">
        <v>8967</v>
      </c>
      <c r="C2989" s="5">
        <v>44894</v>
      </c>
      <c r="D2989" s="5">
        <v>44897</v>
      </c>
      <c r="E2989" s="9">
        <f t="shared" si="46"/>
        <v>2022</v>
      </c>
      <c r="F2989" s="4" t="s">
        <v>17</v>
      </c>
      <c r="G2989" s="4" t="s">
        <v>8968</v>
      </c>
      <c r="H2989" s="4" t="s">
        <v>8969</v>
      </c>
      <c r="I2989" s="4" t="s">
        <v>20</v>
      </c>
      <c r="J2989" s="4" t="s">
        <v>145</v>
      </c>
      <c r="K2989" s="4" t="s">
        <v>80</v>
      </c>
      <c r="L2989" s="4" t="s">
        <v>29</v>
      </c>
      <c r="M2989" s="4" t="s">
        <v>48</v>
      </c>
      <c r="N2989" s="4">
        <v>1462.21</v>
      </c>
      <c r="O2989" s="4">
        <v>10</v>
      </c>
      <c r="P2989" s="4">
        <v>0</v>
      </c>
      <c r="Q2989" s="4">
        <v>252.35</v>
      </c>
    </row>
    <row r="2990" spans="1:17" s="4" customFormat="1" ht="12" x14ac:dyDescent="0.3">
      <c r="A2990" s="4">
        <v>2989</v>
      </c>
      <c r="B2990" s="4" t="s">
        <v>8970</v>
      </c>
      <c r="C2990" s="5">
        <v>44763</v>
      </c>
      <c r="D2990" s="5">
        <v>44764</v>
      </c>
      <c r="E2990" s="9">
        <f t="shared" si="46"/>
        <v>2022</v>
      </c>
      <c r="F2990" s="4" t="s">
        <v>39</v>
      </c>
      <c r="G2990" s="4" t="s">
        <v>8971</v>
      </c>
      <c r="H2990" s="4" t="s">
        <v>8972</v>
      </c>
      <c r="I2990" s="4" t="s">
        <v>20</v>
      </c>
      <c r="J2990" s="4" t="s">
        <v>21</v>
      </c>
      <c r="K2990" s="4" t="s">
        <v>26647</v>
      </c>
      <c r="L2990" s="4" t="s">
        <v>29</v>
      </c>
      <c r="M2990" s="4" t="s">
        <v>30</v>
      </c>
      <c r="N2990" s="4">
        <v>366.39</v>
      </c>
      <c r="O2990" s="4">
        <v>8</v>
      </c>
      <c r="P2990" s="4">
        <v>0.2</v>
      </c>
      <c r="Q2990" s="4">
        <v>7.38</v>
      </c>
    </row>
    <row r="2991" spans="1:17" s="4" customFormat="1" ht="12" x14ac:dyDescent="0.3">
      <c r="A2991" s="4">
        <v>2990</v>
      </c>
      <c r="B2991" s="4" t="s">
        <v>8973</v>
      </c>
      <c r="C2991" s="5">
        <v>44711</v>
      </c>
      <c r="D2991" s="5">
        <v>44714</v>
      </c>
      <c r="E2991" s="9">
        <f t="shared" si="46"/>
        <v>2022</v>
      </c>
      <c r="F2991" s="4" t="s">
        <v>39</v>
      </c>
      <c r="G2991" s="4" t="s">
        <v>8974</v>
      </c>
      <c r="H2991" s="4" t="s">
        <v>8975</v>
      </c>
      <c r="I2991" s="4" t="s">
        <v>20</v>
      </c>
      <c r="J2991" s="4" t="s">
        <v>62</v>
      </c>
      <c r="K2991" s="4" t="s">
        <v>63</v>
      </c>
      <c r="L2991" s="4" t="s">
        <v>22</v>
      </c>
      <c r="M2991" s="4" t="s">
        <v>54</v>
      </c>
      <c r="N2991" s="4">
        <v>776.12</v>
      </c>
      <c r="O2991" s="4">
        <v>2</v>
      </c>
      <c r="P2991" s="4">
        <v>0.1</v>
      </c>
      <c r="Q2991" s="4">
        <v>36.54</v>
      </c>
    </row>
    <row r="2992" spans="1:17" s="4" customFormat="1" ht="12" x14ac:dyDescent="0.3">
      <c r="A2992" s="4">
        <v>2991</v>
      </c>
      <c r="B2992" s="4" t="s">
        <v>8976</v>
      </c>
      <c r="C2992" s="5">
        <v>45488</v>
      </c>
      <c r="D2992" s="5">
        <v>45494</v>
      </c>
      <c r="E2992" s="9">
        <f t="shared" si="46"/>
        <v>2024</v>
      </c>
      <c r="F2992" s="4" t="s">
        <v>39</v>
      </c>
      <c r="G2992" s="4" t="s">
        <v>8977</v>
      </c>
      <c r="H2992" s="4" t="s">
        <v>8978</v>
      </c>
      <c r="I2992" s="4" t="s">
        <v>20</v>
      </c>
      <c r="J2992" s="4" t="s">
        <v>21</v>
      </c>
      <c r="K2992" s="4" t="s">
        <v>26647</v>
      </c>
      <c r="L2992" s="4" t="s">
        <v>22</v>
      </c>
      <c r="M2992" s="4" t="s">
        <v>54</v>
      </c>
      <c r="N2992" s="4">
        <v>1411.84</v>
      </c>
      <c r="O2992" s="4">
        <v>2</v>
      </c>
      <c r="P2992" s="4">
        <v>0</v>
      </c>
      <c r="Q2992" s="4">
        <v>80.48</v>
      </c>
    </row>
    <row r="2993" spans="1:17" s="4" customFormat="1" ht="12" x14ac:dyDescent="0.3">
      <c r="A2993" s="4">
        <v>2992</v>
      </c>
      <c r="B2993" s="4" t="s">
        <v>8979</v>
      </c>
      <c r="C2993" s="5">
        <v>45539</v>
      </c>
      <c r="D2993" s="5">
        <v>45542</v>
      </c>
      <c r="E2993" s="9">
        <f t="shared" si="46"/>
        <v>2024</v>
      </c>
      <c r="F2993" s="4" t="s">
        <v>59</v>
      </c>
      <c r="G2993" s="4" t="s">
        <v>8980</v>
      </c>
      <c r="H2993" s="4" t="s">
        <v>8981</v>
      </c>
      <c r="I2993" s="4" t="s">
        <v>20</v>
      </c>
      <c r="J2993" s="4" t="s">
        <v>79</v>
      </c>
      <c r="K2993" s="4" t="s">
        <v>80</v>
      </c>
      <c r="L2993" s="4" t="s">
        <v>29</v>
      </c>
      <c r="M2993" s="4" t="s">
        <v>107</v>
      </c>
      <c r="N2993" s="4">
        <v>1002.59</v>
      </c>
      <c r="O2993" s="4">
        <v>7</v>
      </c>
      <c r="P2993" s="4">
        <v>0.15</v>
      </c>
      <c r="Q2993" s="4">
        <v>5.71</v>
      </c>
    </row>
    <row r="2994" spans="1:17" s="4" customFormat="1" ht="12" x14ac:dyDescent="0.3">
      <c r="A2994" s="4">
        <v>2993</v>
      </c>
      <c r="B2994" s="4" t="s">
        <v>8982</v>
      </c>
      <c r="C2994" s="5">
        <v>44959</v>
      </c>
      <c r="D2994" s="5">
        <v>44962</v>
      </c>
      <c r="E2994" s="9">
        <f t="shared" si="46"/>
        <v>2023</v>
      </c>
      <c r="F2994" s="4" t="s">
        <v>59</v>
      </c>
      <c r="G2994" s="4" t="s">
        <v>8983</v>
      </c>
      <c r="H2994" s="4" t="s">
        <v>8984</v>
      </c>
      <c r="I2994" s="4" t="s">
        <v>28</v>
      </c>
      <c r="J2994" s="4" t="s">
        <v>21</v>
      </c>
      <c r="K2994" s="4" t="s">
        <v>26647</v>
      </c>
      <c r="L2994" s="4" t="s">
        <v>36</v>
      </c>
      <c r="M2994" s="4" t="s">
        <v>118</v>
      </c>
      <c r="N2994" s="4">
        <v>204.6</v>
      </c>
      <c r="O2994" s="4">
        <v>9</v>
      </c>
      <c r="P2994" s="4">
        <v>0</v>
      </c>
      <c r="Q2994" s="4">
        <v>13.93</v>
      </c>
    </row>
    <row r="2995" spans="1:17" s="4" customFormat="1" ht="12" x14ac:dyDescent="0.3">
      <c r="A2995" s="4">
        <v>2994</v>
      </c>
      <c r="B2995" s="4" t="s">
        <v>8985</v>
      </c>
      <c r="C2995" s="5">
        <v>45296</v>
      </c>
      <c r="D2995" s="5">
        <v>45297</v>
      </c>
      <c r="E2995" s="9">
        <f t="shared" si="46"/>
        <v>2024</v>
      </c>
      <c r="F2995" s="4" t="s">
        <v>17</v>
      </c>
      <c r="G2995" s="4" t="s">
        <v>8986</v>
      </c>
      <c r="H2995" s="4" t="s">
        <v>8987</v>
      </c>
      <c r="I2995" s="4" t="s">
        <v>67</v>
      </c>
      <c r="J2995" s="4" t="s">
        <v>79</v>
      </c>
      <c r="K2995" s="4" t="s">
        <v>80</v>
      </c>
      <c r="L2995" s="4" t="s">
        <v>36</v>
      </c>
      <c r="M2995" s="4" t="s">
        <v>71</v>
      </c>
      <c r="N2995" s="4">
        <v>491.95</v>
      </c>
      <c r="O2995" s="4">
        <v>8</v>
      </c>
      <c r="P2995" s="4">
        <v>0.15</v>
      </c>
      <c r="Q2995" s="4">
        <v>0.86</v>
      </c>
    </row>
    <row r="2996" spans="1:17" s="4" customFormat="1" ht="12" x14ac:dyDescent="0.3">
      <c r="A2996" s="4">
        <v>2995</v>
      </c>
      <c r="B2996" s="4" t="s">
        <v>8988</v>
      </c>
      <c r="C2996" s="5">
        <v>45771</v>
      </c>
      <c r="D2996" s="5">
        <v>45776</v>
      </c>
      <c r="E2996" s="9">
        <f t="shared" si="46"/>
        <v>2025</v>
      </c>
      <c r="F2996" s="4" t="s">
        <v>17</v>
      </c>
      <c r="G2996" s="4" t="s">
        <v>8989</v>
      </c>
      <c r="H2996" s="4" t="s">
        <v>8990</v>
      </c>
      <c r="I2996" s="4" t="s">
        <v>20</v>
      </c>
      <c r="J2996" s="4" t="s">
        <v>34</v>
      </c>
      <c r="K2996" s="4" t="s">
        <v>35</v>
      </c>
      <c r="L2996" s="4" t="s">
        <v>22</v>
      </c>
      <c r="M2996" s="4" t="s">
        <v>23</v>
      </c>
      <c r="N2996" s="4">
        <v>866.88</v>
      </c>
      <c r="O2996" s="4">
        <v>5</v>
      </c>
      <c r="P2996" s="4">
        <v>0.1</v>
      </c>
      <c r="Q2996" s="4">
        <v>155.76</v>
      </c>
    </row>
    <row r="2997" spans="1:17" s="4" customFormat="1" ht="12" x14ac:dyDescent="0.3">
      <c r="A2997" s="4">
        <v>2996</v>
      </c>
      <c r="B2997" s="4" t="s">
        <v>8991</v>
      </c>
      <c r="C2997" s="5">
        <v>44584</v>
      </c>
      <c r="D2997" s="5">
        <v>44586</v>
      </c>
      <c r="E2997" s="9">
        <f t="shared" si="46"/>
        <v>2022</v>
      </c>
      <c r="F2997" s="4" t="s">
        <v>25</v>
      </c>
      <c r="G2997" s="4" t="s">
        <v>8992</v>
      </c>
      <c r="H2997" s="4" t="s">
        <v>8993</v>
      </c>
      <c r="I2997" s="4" t="s">
        <v>28</v>
      </c>
      <c r="J2997" s="4" t="s">
        <v>62</v>
      </c>
      <c r="K2997" s="4" t="s">
        <v>63</v>
      </c>
      <c r="L2997" s="4" t="s">
        <v>29</v>
      </c>
      <c r="M2997" s="4" t="s">
        <v>107</v>
      </c>
      <c r="N2997" s="4">
        <v>152.66</v>
      </c>
      <c r="O2997" s="4">
        <v>3</v>
      </c>
      <c r="P2997" s="4">
        <v>0.2</v>
      </c>
      <c r="Q2997" s="4">
        <v>6.92</v>
      </c>
    </row>
    <row r="2998" spans="1:17" s="4" customFormat="1" ht="12" x14ac:dyDescent="0.3">
      <c r="A2998" s="4">
        <v>2997</v>
      </c>
      <c r="B2998" s="4" t="s">
        <v>8994</v>
      </c>
      <c r="C2998" s="5">
        <v>45287</v>
      </c>
      <c r="D2998" s="5">
        <v>45290</v>
      </c>
      <c r="E2998" s="9">
        <f t="shared" si="46"/>
        <v>2023</v>
      </c>
      <c r="F2998" s="4" t="s">
        <v>17</v>
      </c>
      <c r="G2998" s="4" t="s">
        <v>8995</v>
      </c>
      <c r="H2998" s="4" t="s">
        <v>8996</v>
      </c>
      <c r="I2998" s="4" t="s">
        <v>20</v>
      </c>
      <c r="J2998" s="4" t="s">
        <v>62</v>
      </c>
      <c r="K2998" s="4" t="s">
        <v>63</v>
      </c>
      <c r="L2998" s="4" t="s">
        <v>22</v>
      </c>
      <c r="M2998" s="4" t="s">
        <v>134</v>
      </c>
      <c r="N2998" s="4">
        <v>1143.68</v>
      </c>
      <c r="O2998" s="4">
        <v>7</v>
      </c>
      <c r="P2998" s="4">
        <v>0.15</v>
      </c>
      <c r="Q2998" s="4">
        <v>6.19</v>
      </c>
    </row>
    <row r="2999" spans="1:17" s="4" customFormat="1" ht="12" x14ac:dyDescent="0.3">
      <c r="A2999" s="4">
        <v>2998</v>
      </c>
      <c r="B2999" s="4" t="s">
        <v>8997</v>
      </c>
      <c r="C2999" s="5">
        <v>45792</v>
      </c>
      <c r="D2999" s="5">
        <v>45793</v>
      </c>
      <c r="E2999" s="9">
        <f t="shared" si="46"/>
        <v>2025</v>
      </c>
      <c r="F2999" s="4" t="s">
        <v>17</v>
      </c>
      <c r="G2999" s="4" t="s">
        <v>8998</v>
      </c>
      <c r="H2999" s="4" t="s">
        <v>8999</v>
      </c>
      <c r="I2999" s="4" t="s">
        <v>67</v>
      </c>
      <c r="J2999" s="4" t="s">
        <v>47</v>
      </c>
      <c r="K2999" s="4" t="s">
        <v>47</v>
      </c>
      <c r="L2999" s="4" t="s">
        <v>22</v>
      </c>
      <c r="M2999" s="4" t="s">
        <v>75</v>
      </c>
      <c r="N2999" s="4">
        <v>781.09</v>
      </c>
      <c r="O2999" s="4">
        <v>1</v>
      </c>
      <c r="P2999" s="4">
        <v>0</v>
      </c>
      <c r="Q2999" s="4">
        <v>44.31</v>
      </c>
    </row>
    <row r="3000" spans="1:17" s="4" customFormat="1" ht="12" x14ac:dyDescent="0.3">
      <c r="A3000" s="4">
        <v>2999</v>
      </c>
      <c r="B3000" s="4" t="s">
        <v>9000</v>
      </c>
      <c r="C3000" s="5">
        <v>44433</v>
      </c>
      <c r="D3000" s="5">
        <v>44434</v>
      </c>
      <c r="E3000" s="9">
        <f t="shared" si="46"/>
        <v>2021</v>
      </c>
      <c r="F3000" s="4" t="s">
        <v>17</v>
      </c>
      <c r="G3000" s="4" t="s">
        <v>9001</v>
      </c>
      <c r="H3000" s="4" t="s">
        <v>9002</v>
      </c>
      <c r="I3000" s="4" t="s">
        <v>67</v>
      </c>
      <c r="J3000" s="4" t="s">
        <v>111</v>
      </c>
      <c r="K3000" s="4" t="s">
        <v>111</v>
      </c>
      <c r="L3000" s="4" t="s">
        <v>36</v>
      </c>
      <c r="M3000" s="4" t="s">
        <v>138</v>
      </c>
      <c r="N3000" s="4">
        <v>815.9</v>
      </c>
      <c r="O3000" s="4">
        <v>8</v>
      </c>
      <c r="P3000" s="4">
        <v>0.15</v>
      </c>
      <c r="Q3000" s="4">
        <v>61.91</v>
      </c>
    </row>
    <row r="3001" spans="1:17" s="4" customFormat="1" ht="12" x14ac:dyDescent="0.3">
      <c r="A3001" s="4">
        <v>3000</v>
      </c>
      <c r="B3001" s="4" t="s">
        <v>9003</v>
      </c>
      <c r="C3001" s="5">
        <v>45458</v>
      </c>
      <c r="D3001" s="5">
        <v>45465</v>
      </c>
      <c r="E3001" s="9">
        <f t="shared" si="46"/>
        <v>2024</v>
      </c>
      <c r="F3001" s="4" t="s">
        <v>59</v>
      </c>
      <c r="G3001" s="4" t="s">
        <v>9004</v>
      </c>
      <c r="H3001" s="4" t="s">
        <v>9005</v>
      </c>
      <c r="I3001" s="4" t="s">
        <v>28</v>
      </c>
      <c r="J3001" s="4" t="s">
        <v>21</v>
      </c>
      <c r="K3001" s="4" t="s">
        <v>26647</v>
      </c>
      <c r="L3001" s="4" t="s">
        <v>36</v>
      </c>
      <c r="M3001" s="4" t="s">
        <v>118</v>
      </c>
      <c r="N3001" s="4">
        <v>1276.3900000000001</v>
      </c>
      <c r="O3001" s="4">
        <v>10</v>
      </c>
      <c r="P3001" s="4">
        <v>0.1</v>
      </c>
      <c r="Q3001" s="4">
        <v>63.58</v>
      </c>
    </row>
    <row r="3002" spans="1:17" s="4" customFormat="1" ht="12" x14ac:dyDescent="0.3">
      <c r="A3002" s="4">
        <v>3001</v>
      </c>
      <c r="B3002" s="4" t="s">
        <v>9006</v>
      </c>
      <c r="C3002" s="5">
        <v>44936</v>
      </c>
      <c r="D3002" s="5">
        <v>44941</v>
      </c>
      <c r="E3002" s="9">
        <f t="shared" si="46"/>
        <v>2023</v>
      </c>
      <c r="F3002" s="4" t="s">
        <v>25</v>
      </c>
      <c r="G3002" s="4" t="s">
        <v>9007</v>
      </c>
      <c r="H3002" s="4" t="s">
        <v>9008</v>
      </c>
      <c r="I3002" s="4" t="s">
        <v>28</v>
      </c>
      <c r="J3002" s="4" t="s">
        <v>42</v>
      </c>
      <c r="K3002" s="4" t="s">
        <v>43</v>
      </c>
      <c r="L3002" s="4" t="s">
        <v>36</v>
      </c>
      <c r="M3002" s="4" t="s">
        <v>118</v>
      </c>
      <c r="N3002" s="4">
        <v>1131.1400000000001</v>
      </c>
      <c r="O3002" s="4">
        <v>7</v>
      </c>
      <c r="P3002" s="4">
        <v>0</v>
      </c>
      <c r="Q3002" s="4">
        <v>142.28</v>
      </c>
    </row>
    <row r="3003" spans="1:17" s="4" customFormat="1" ht="12" x14ac:dyDescent="0.3">
      <c r="A3003" s="4">
        <v>3002</v>
      </c>
      <c r="B3003" s="4" t="s">
        <v>9009</v>
      </c>
      <c r="C3003" s="5">
        <v>45757</v>
      </c>
      <c r="D3003" s="5">
        <v>45761</v>
      </c>
      <c r="E3003" s="9">
        <f t="shared" si="46"/>
        <v>2025</v>
      </c>
      <c r="F3003" s="4" t="s">
        <v>39</v>
      </c>
      <c r="G3003" s="4" t="s">
        <v>9010</v>
      </c>
      <c r="H3003" s="4" t="s">
        <v>9011</v>
      </c>
      <c r="I3003" s="4" t="s">
        <v>20</v>
      </c>
      <c r="J3003" s="4" t="s">
        <v>34</v>
      </c>
      <c r="K3003" s="4" t="s">
        <v>35</v>
      </c>
      <c r="L3003" s="4" t="s">
        <v>29</v>
      </c>
      <c r="M3003" s="4" t="s">
        <v>30</v>
      </c>
      <c r="N3003" s="4">
        <v>414.82</v>
      </c>
      <c r="O3003" s="4">
        <v>6</v>
      </c>
      <c r="P3003" s="4">
        <v>0.1</v>
      </c>
      <c r="Q3003" s="4">
        <v>17.239999999999998</v>
      </c>
    </row>
    <row r="3004" spans="1:17" s="4" customFormat="1" ht="12" x14ac:dyDescent="0.3">
      <c r="A3004" s="4">
        <v>3003</v>
      </c>
      <c r="B3004" s="4" t="s">
        <v>9012</v>
      </c>
      <c r="C3004" s="5">
        <v>45766</v>
      </c>
      <c r="D3004" s="5">
        <v>45773</v>
      </c>
      <c r="E3004" s="9">
        <f t="shared" si="46"/>
        <v>2025</v>
      </c>
      <c r="F3004" s="4" t="s">
        <v>17</v>
      </c>
      <c r="G3004" s="4" t="s">
        <v>9013</v>
      </c>
      <c r="H3004" s="4" t="s">
        <v>9014</v>
      </c>
      <c r="I3004" s="4" t="s">
        <v>20</v>
      </c>
      <c r="J3004" s="4" t="s">
        <v>47</v>
      </c>
      <c r="K3004" s="4" t="s">
        <v>47</v>
      </c>
      <c r="L3004" s="4" t="s">
        <v>22</v>
      </c>
      <c r="M3004" s="4" t="s">
        <v>134</v>
      </c>
      <c r="N3004" s="4">
        <v>1082.3399999999999</v>
      </c>
      <c r="O3004" s="4">
        <v>6</v>
      </c>
      <c r="P3004" s="4">
        <v>0.15</v>
      </c>
      <c r="Q3004" s="4">
        <v>57.28</v>
      </c>
    </row>
    <row r="3005" spans="1:17" s="4" customFormat="1" ht="12" x14ac:dyDescent="0.3">
      <c r="A3005" s="4">
        <v>3004</v>
      </c>
      <c r="B3005" s="4" t="s">
        <v>9015</v>
      </c>
      <c r="C3005" s="5">
        <v>44654</v>
      </c>
      <c r="D3005" s="5">
        <v>44655</v>
      </c>
      <c r="E3005" s="9">
        <f t="shared" si="46"/>
        <v>2022</v>
      </c>
      <c r="F3005" s="4" t="s">
        <v>25</v>
      </c>
      <c r="G3005" s="4" t="s">
        <v>9016</v>
      </c>
      <c r="H3005" s="4" t="s">
        <v>9017</v>
      </c>
      <c r="I3005" s="4" t="s">
        <v>67</v>
      </c>
      <c r="J3005" s="4" t="s">
        <v>21</v>
      </c>
      <c r="K3005" s="4" t="s">
        <v>26647</v>
      </c>
      <c r="L3005" s="4" t="s">
        <v>22</v>
      </c>
      <c r="M3005" s="4" t="s">
        <v>134</v>
      </c>
      <c r="N3005" s="4">
        <v>1149.2</v>
      </c>
      <c r="O3005" s="4">
        <v>1</v>
      </c>
      <c r="P3005" s="4">
        <v>0.15</v>
      </c>
      <c r="Q3005" s="4">
        <v>172.31</v>
      </c>
    </row>
    <row r="3006" spans="1:17" s="4" customFormat="1" ht="12" x14ac:dyDescent="0.3">
      <c r="A3006" s="4">
        <v>3005</v>
      </c>
      <c r="B3006" s="4" t="s">
        <v>9018</v>
      </c>
      <c r="C3006" s="5">
        <v>45295</v>
      </c>
      <c r="D3006" s="5">
        <v>45300</v>
      </c>
      <c r="E3006" s="9">
        <f t="shared" si="46"/>
        <v>2024</v>
      </c>
      <c r="F3006" s="4" t="s">
        <v>25</v>
      </c>
      <c r="G3006" s="4" t="s">
        <v>9019</v>
      </c>
      <c r="H3006" s="4" t="s">
        <v>9020</v>
      </c>
      <c r="I3006" s="4" t="s">
        <v>67</v>
      </c>
      <c r="J3006" s="4" t="s">
        <v>42</v>
      </c>
      <c r="K3006" s="4" t="s">
        <v>43</v>
      </c>
      <c r="L3006" s="4" t="s">
        <v>22</v>
      </c>
      <c r="M3006" s="4" t="s">
        <v>23</v>
      </c>
      <c r="N3006" s="4">
        <v>292.14999999999998</v>
      </c>
      <c r="O3006" s="4">
        <v>5</v>
      </c>
      <c r="P3006" s="4">
        <v>0</v>
      </c>
      <c r="Q3006" s="4">
        <v>23.89</v>
      </c>
    </row>
    <row r="3007" spans="1:17" s="4" customFormat="1" ht="12" x14ac:dyDescent="0.3">
      <c r="A3007" s="4">
        <v>3006</v>
      </c>
      <c r="B3007" s="4" t="s">
        <v>9021</v>
      </c>
      <c r="C3007" s="5">
        <v>44518</v>
      </c>
      <c r="D3007" s="5">
        <v>44523</v>
      </c>
      <c r="E3007" s="9">
        <f t="shared" si="46"/>
        <v>2021</v>
      </c>
      <c r="F3007" s="4" t="s">
        <v>17</v>
      </c>
      <c r="G3007" s="4" t="s">
        <v>9022</v>
      </c>
      <c r="H3007" s="4" t="s">
        <v>9023</v>
      </c>
      <c r="I3007" s="4" t="s">
        <v>28</v>
      </c>
      <c r="J3007" s="4" t="s">
        <v>34</v>
      </c>
      <c r="K3007" s="4" t="s">
        <v>35</v>
      </c>
      <c r="L3007" s="4" t="s">
        <v>22</v>
      </c>
      <c r="M3007" s="4" t="s">
        <v>54</v>
      </c>
      <c r="N3007" s="4">
        <v>1467.33</v>
      </c>
      <c r="O3007" s="4">
        <v>10</v>
      </c>
      <c r="P3007" s="4">
        <v>0.2</v>
      </c>
      <c r="Q3007" s="4">
        <v>234.77</v>
      </c>
    </row>
    <row r="3008" spans="1:17" s="4" customFormat="1" ht="12" x14ac:dyDescent="0.3">
      <c r="A3008" s="4">
        <v>3007</v>
      </c>
      <c r="B3008" s="4" t="s">
        <v>9024</v>
      </c>
      <c r="C3008" s="5">
        <v>44646</v>
      </c>
      <c r="D3008" s="5">
        <v>44647</v>
      </c>
      <c r="E3008" s="9">
        <f t="shared" si="46"/>
        <v>2022</v>
      </c>
      <c r="F3008" s="4" t="s">
        <v>25</v>
      </c>
      <c r="G3008" s="4" t="s">
        <v>9025</v>
      </c>
      <c r="H3008" s="4" t="s">
        <v>283</v>
      </c>
      <c r="I3008" s="4" t="s">
        <v>28</v>
      </c>
      <c r="J3008" s="4" t="s">
        <v>79</v>
      </c>
      <c r="K3008" s="4" t="s">
        <v>80</v>
      </c>
      <c r="L3008" s="4" t="s">
        <v>29</v>
      </c>
      <c r="M3008" s="4" t="s">
        <v>107</v>
      </c>
      <c r="N3008" s="4">
        <v>509.96</v>
      </c>
      <c r="O3008" s="4">
        <v>7</v>
      </c>
      <c r="P3008" s="4">
        <v>0.15</v>
      </c>
      <c r="Q3008" s="4">
        <v>84.13</v>
      </c>
    </row>
    <row r="3009" spans="1:17" s="4" customFormat="1" ht="12" x14ac:dyDescent="0.3">
      <c r="A3009" s="4">
        <v>3008</v>
      </c>
      <c r="B3009" s="4" t="s">
        <v>9026</v>
      </c>
      <c r="C3009" s="5">
        <v>44765</v>
      </c>
      <c r="D3009" s="5">
        <v>44768</v>
      </c>
      <c r="E3009" s="9">
        <f t="shared" si="46"/>
        <v>2022</v>
      </c>
      <c r="F3009" s="4" t="s">
        <v>25</v>
      </c>
      <c r="G3009" s="4" t="s">
        <v>9027</v>
      </c>
      <c r="H3009" s="4" t="s">
        <v>9028</v>
      </c>
      <c r="I3009" s="4" t="s">
        <v>67</v>
      </c>
      <c r="J3009" s="4" t="s">
        <v>52</v>
      </c>
      <c r="K3009" s="4" t="s">
        <v>53</v>
      </c>
      <c r="L3009" s="4" t="s">
        <v>22</v>
      </c>
      <c r="M3009" s="4" t="s">
        <v>75</v>
      </c>
      <c r="N3009" s="4">
        <v>1040.6099999999999</v>
      </c>
      <c r="O3009" s="4">
        <v>7</v>
      </c>
      <c r="P3009" s="4">
        <v>0.2</v>
      </c>
      <c r="Q3009" s="4">
        <v>102.88</v>
      </c>
    </row>
    <row r="3010" spans="1:17" s="4" customFormat="1" ht="12" x14ac:dyDescent="0.3">
      <c r="A3010" s="4">
        <v>3009</v>
      </c>
      <c r="B3010" s="4" t="s">
        <v>9029</v>
      </c>
      <c r="C3010" s="5">
        <v>45599</v>
      </c>
      <c r="D3010" s="5">
        <v>45606</v>
      </c>
      <c r="E3010" s="9">
        <f t="shared" ref="E3010:E3073" si="47">YEAR(D3010)</f>
        <v>2024</v>
      </c>
      <c r="F3010" s="4" t="s">
        <v>59</v>
      </c>
      <c r="G3010" s="4" t="s">
        <v>9030</v>
      </c>
      <c r="H3010" s="4" t="s">
        <v>9031</v>
      </c>
      <c r="I3010" s="4" t="s">
        <v>20</v>
      </c>
      <c r="J3010" s="4" t="s">
        <v>62</v>
      </c>
      <c r="K3010" s="4" t="s">
        <v>63</v>
      </c>
      <c r="L3010" s="4" t="s">
        <v>22</v>
      </c>
      <c r="M3010" s="4" t="s">
        <v>54</v>
      </c>
      <c r="N3010" s="4">
        <v>1194.51</v>
      </c>
      <c r="O3010" s="4">
        <v>4</v>
      </c>
      <c r="P3010" s="4">
        <v>0.15</v>
      </c>
      <c r="Q3010" s="4">
        <v>169.18</v>
      </c>
    </row>
    <row r="3011" spans="1:17" s="4" customFormat="1" ht="12" x14ac:dyDescent="0.3">
      <c r="A3011" s="4">
        <v>3010</v>
      </c>
      <c r="B3011" s="4" t="s">
        <v>9032</v>
      </c>
      <c r="C3011" s="5">
        <v>45747</v>
      </c>
      <c r="D3011" s="5">
        <v>45752</v>
      </c>
      <c r="E3011" s="9">
        <f t="shared" si="47"/>
        <v>2025</v>
      </c>
      <c r="F3011" s="4" t="s">
        <v>25</v>
      </c>
      <c r="G3011" s="4" t="s">
        <v>9033</v>
      </c>
      <c r="H3011" s="4" t="s">
        <v>9034</v>
      </c>
      <c r="I3011" s="4" t="s">
        <v>20</v>
      </c>
      <c r="J3011" s="4" t="s">
        <v>47</v>
      </c>
      <c r="K3011" s="4" t="s">
        <v>47</v>
      </c>
      <c r="L3011" s="4" t="s">
        <v>22</v>
      </c>
      <c r="M3011" s="4" t="s">
        <v>54</v>
      </c>
      <c r="N3011" s="4">
        <v>641.91999999999996</v>
      </c>
      <c r="O3011" s="4">
        <v>8</v>
      </c>
      <c r="P3011" s="4">
        <v>0</v>
      </c>
      <c r="Q3011" s="4">
        <v>66.239999999999995</v>
      </c>
    </row>
    <row r="3012" spans="1:17" s="4" customFormat="1" ht="12" x14ac:dyDescent="0.3">
      <c r="A3012" s="4">
        <v>3011</v>
      </c>
      <c r="B3012" s="4" t="s">
        <v>9035</v>
      </c>
      <c r="C3012" s="5">
        <v>45349</v>
      </c>
      <c r="D3012" s="5">
        <v>45353</v>
      </c>
      <c r="E3012" s="9">
        <f t="shared" si="47"/>
        <v>2024</v>
      </c>
      <c r="F3012" s="4" t="s">
        <v>59</v>
      </c>
      <c r="G3012" s="4" t="s">
        <v>9036</v>
      </c>
      <c r="H3012" s="4" t="s">
        <v>9037</v>
      </c>
      <c r="I3012" s="4" t="s">
        <v>67</v>
      </c>
      <c r="J3012" s="4" t="s">
        <v>62</v>
      </c>
      <c r="K3012" s="4" t="s">
        <v>63</v>
      </c>
      <c r="L3012" s="4" t="s">
        <v>29</v>
      </c>
      <c r="M3012" s="4" t="s">
        <v>48</v>
      </c>
      <c r="N3012" s="4">
        <v>791.88</v>
      </c>
      <c r="O3012" s="4">
        <v>5</v>
      </c>
      <c r="P3012" s="4">
        <v>0</v>
      </c>
      <c r="Q3012" s="4">
        <v>230.49</v>
      </c>
    </row>
    <row r="3013" spans="1:17" s="4" customFormat="1" ht="12" x14ac:dyDescent="0.3">
      <c r="A3013" s="4">
        <v>3012</v>
      </c>
      <c r="B3013" s="4" t="s">
        <v>9038</v>
      </c>
      <c r="C3013" s="5">
        <v>44877</v>
      </c>
      <c r="D3013" s="5">
        <v>44878</v>
      </c>
      <c r="E3013" s="9">
        <f t="shared" si="47"/>
        <v>2022</v>
      </c>
      <c r="F3013" s="4" t="s">
        <v>39</v>
      </c>
      <c r="G3013" s="4" t="s">
        <v>9039</v>
      </c>
      <c r="H3013" s="4" t="s">
        <v>9040</v>
      </c>
      <c r="I3013" s="4" t="s">
        <v>28</v>
      </c>
      <c r="J3013" s="4" t="s">
        <v>79</v>
      </c>
      <c r="K3013" s="4" t="s">
        <v>80</v>
      </c>
      <c r="L3013" s="4" t="s">
        <v>22</v>
      </c>
      <c r="M3013" s="4" t="s">
        <v>134</v>
      </c>
      <c r="N3013" s="4">
        <v>75.44</v>
      </c>
      <c r="O3013" s="4">
        <v>7</v>
      </c>
      <c r="P3013" s="4">
        <v>0</v>
      </c>
      <c r="Q3013" s="4">
        <v>3.36</v>
      </c>
    </row>
    <row r="3014" spans="1:17" s="4" customFormat="1" ht="12" x14ac:dyDescent="0.3">
      <c r="A3014" s="4">
        <v>3013</v>
      </c>
      <c r="B3014" s="4" t="s">
        <v>9041</v>
      </c>
      <c r="C3014" s="5">
        <v>44674</v>
      </c>
      <c r="D3014" s="5">
        <v>44678</v>
      </c>
      <c r="E3014" s="9">
        <f t="shared" si="47"/>
        <v>2022</v>
      </c>
      <c r="F3014" s="4" t="s">
        <v>59</v>
      </c>
      <c r="G3014" s="4" t="s">
        <v>9042</v>
      </c>
      <c r="H3014" s="4" t="s">
        <v>9043</v>
      </c>
      <c r="I3014" s="4" t="s">
        <v>67</v>
      </c>
      <c r="J3014" s="4" t="s">
        <v>42</v>
      </c>
      <c r="K3014" s="4" t="s">
        <v>43</v>
      </c>
      <c r="L3014" s="4" t="s">
        <v>36</v>
      </c>
      <c r="M3014" s="4" t="s">
        <v>71</v>
      </c>
      <c r="N3014" s="4">
        <v>220.45</v>
      </c>
      <c r="O3014" s="4">
        <v>1</v>
      </c>
      <c r="P3014" s="4">
        <v>0.2</v>
      </c>
      <c r="Q3014" s="4">
        <v>40.07</v>
      </c>
    </row>
    <row r="3015" spans="1:17" s="4" customFormat="1" ht="12" x14ac:dyDescent="0.3">
      <c r="A3015" s="4">
        <v>3014</v>
      </c>
      <c r="B3015" s="4" t="s">
        <v>9044</v>
      </c>
      <c r="C3015" s="5">
        <v>44856</v>
      </c>
      <c r="D3015" s="5">
        <v>44863</v>
      </c>
      <c r="E3015" s="9">
        <f t="shared" si="47"/>
        <v>2022</v>
      </c>
      <c r="F3015" s="4" t="s">
        <v>59</v>
      </c>
      <c r="G3015" s="4" t="s">
        <v>9045</v>
      </c>
      <c r="H3015" s="4" t="s">
        <v>9046</v>
      </c>
      <c r="I3015" s="4" t="s">
        <v>67</v>
      </c>
      <c r="J3015" s="4" t="s">
        <v>52</v>
      </c>
      <c r="K3015" s="4" t="s">
        <v>53</v>
      </c>
      <c r="L3015" s="4" t="s">
        <v>22</v>
      </c>
      <c r="M3015" s="4" t="s">
        <v>23</v>
      </c>
      <c r="N3015" s="4">
        <v>497.51</v>
      </c>
      <c r="O3015" s="4">
        <v>2</v>
      </c>
      <c r="P3015" s="4">
        <v>0.15</v>
      </c>
      <c r="Q3015" s="4">
        <v>105.11</v>
      </c>
    </row>
    <row r="3016" spans="1:17" s="4" customFormat="1" ht="12" x14ac:dyDescent="0.3">
      <c r="A3016" s="4">
        <v>3015</v>
      </c>
      <c r="B3016" s="4" t="s">
        <v>9047</v>
      </c>
      <c r="C3016" s="5">
        <v>45306</v>
      </c>
      <c r="D3016" s="5">
        <v>45311</v>
      </c>
      <c r="E3016" s="9">
        <f t="shared" si="47"/>
        <v>2024</v>
      </c>
      <c r="F3016" s="4" t="s">
        <v>17</v>
      </c>
      <c r="G3016" s="4" t="s">
        <v>9048</v>
      </c>
      <c r="H3016" s="4" t="s">
        <v>9049</v>
      </c>
      <c r="I3016" s="4" t="s">
        <v>20</v>
      </c>
      <c r="J3016" s="4" t="s">
        <v>145</v>
      </c>
      <c r="K3016" s="4" t="s">
        <v>80</v>
      </c>
      <c r="L3016" s="4" t="s">
        <v>22</v>
      </c>
      <c r="M3016" s="4" t="s">
        <v>75</v>
      </c>
      <c r="N3016" s="4">
        <v>1256.1500000000001</v>
      </c>
      <c r="O3016" s="4">
        <v>2</v>
      </c>
      <c r="P3016" s="4">
        <v>0.15</v>
      </c>
      <c r="Q3016" s="4">
        <v>280.79000000000002</v>
      </c>
    </row>
    <row r="3017" spans="1:17" s="4" customFormat="1" ht="12" x14ac:dyDescent="0.3">
      <c r="A3017" s="4">
        <v>3016</v>
      </c>
      <c r="B3017" s="4" t="s">
        <v>9050</v>
      </c>
      <c r="C3017" s="5">
        <v>45489</v>
      </c>
      <c r="D3017" s="5">
        <v>45495</v>
      </c>
      <c r="E3017" s="9">
        <f t="shared" si="47"/>
        <v>2024</v>
      </c>
      <c r="F3017" s="4" t="s">
        <v>25</v>
      </c>
      <c r="G3017" s="4" t="s">
        <v>9051</v>
      </c>
      <c r="H3017" s="4" t="s">
        <v>9052</v>
      </c>
      <c r="I3017" s="4" t="s">
        <v>67</v>
      </c>
      <c r="J3017" s="4" t="s">
        <v>47</v>
      </c>
      <c r="K3017" s="4" t="s">
        <v>47</v>
      </c>
      <c r="L3017" s="4" t="s">
        <v>29</v>
      </c>
      <c r="M3017" s="4" t="s">
        <v>90</v>
      </c>
      <c r="N3017" s="4">
        <v>211.72</v>
      </c>
      <c r="O3017" s="4">
        <v>6</v>
      </c>
      <c r="P3017" s="4">
        <v>0.2</v>
      </c>
      <c r="Q3017" s="4">
        <v>17.7</v>
      </c>
    </row>
    <row r="3018" spans="1:17" s="4" customFormat="1" ht="12" x14ac:dyDescent="0.3">
      <c r="A3018" s="4">
        <v>3017</v>
      </c>
      <c r="B3018" s="4" t="s">
        <v>9053</v>
      </c>
      <c r="C3018" s="5">
        <v>44525</v>
      </c>
      <c r="D3018" s="5">
        <v>44526</v>
      </c>
      <c r="E3018" s="9">
        <f t="shared" si="47"/>
        <v>2021</v>
      </c>
      <c r="F3018" s="4" t="s">
        <v>39</v>
      </c>
      <c r="G3018" s="4" t="s">
        <v>9054</v>
      </c>
      <c r="H3018" s="4" t="s">
        <v>9055</v>
      </c>
      <c r="I3018" s="4" t="s">
        <v>20</v>
      </c>
      <c r="J3018" s="4" t="s">
        <v>79</v>
      </c>
      <c r="K3018" s="4" t="s">
        <v>80</v>
      </c>
      <c r="L3018" s="4" t="s">
        <v>22</v>
      </c>
      <c r="M3018" s="4" t="s">
        <v>134</v>
      </c>
      <c r="N3018" s="4">
        <v>534.29999999999995</v>
      </c>
      <c r="O3018" s="4">
        <v>2</v>
      </c>
      <c r="P3018" s="4">
        <v>0.15</v>
      </c>
      <c r="Q3018" s="4">
        <v>99.42</v>
      </c>
    </row>
    <row r="3019" spans="1:17" s="4" customFormat="1" ht="12" x14ac:dyDescent="0.3">
      <c r="A3019" s="4">
        <v>3018</v>
      </c>
      <c r="B3019" s="4" t="s">
        <v>9056</v>
      </c>
      <c r="C3019" s="5">
        <v>45263</v>
      </c>
      <c r="D3019" s="5">
        <v>45266</v>
      </c>
      <c r="E3019" s="9">
        <f t="shared" si="47"/>
        <v>2023</v>
      </c>
      <c r="F3019" s="4" t="s">
        <v>25</v>
      </c>
      <c r="G3019" s="4" t="s">
        <v>9057</v>
      </c>
      <c r="H3019" s="4" t="s">
        <v>9058</v>
      </c>
      <c r="I3019" s="4" t="s">
        <v>20</v>
      </c>
      <c r="J3019" s="4" t="s">
        <v>145</v>
      </c>
      <c r="K3019" s="4" t="s">
        <v>80</v>
      </c>
      <c r="L3019" s="4" t="s">
        <v>36</v>
      </c>
      <c r="M3019" s="4" t="s">
        <v>138</v>
      </c>
      <c r="N3019" s="4">
        <v>576.66</v>
      </c>
      <c r="O3019" s="4">
        <v>7</v>
      </c>
      <c r="P3019" s="4">
        <v>0.1</v>
      </c>
      <c r="Q3019" s="4">
        <v>36.17</v>
      </c>
    </row>
    <row r="3020" spans="1:17" s="4" customFormat="1" ht="12" x14ac:dyDescent="0.3">
      <c r="A3020" s="4">
        <v>3019</v>
      </c>
      <c r="B3020" s="4" t="s">
        <v>9059</v>
      </c>
      <c r="C3020" s="5">
        <v>45406</v>
      </c>
      <c r="D3020" s="5">
        <v>45407</v>
      </c>
      <c r="E3020" s="9">
        <f t="shared" si="47"/>
        <v>2024</v>
      </c>
      <c r="F3020" s="4" t="s">
        <v>39</v>
      </c>
      <c r="G3020" s="4" t="s">
        <v>9060</v>
      </c>
      <c r="H3020" s="4" t="s">
        <v>9061</v>
      </c>
      <c r="I3020" s="4" t="s">
        <v>28</v>
      </c>
      <c r="J3020" s="4" t="s">
        <v>79</v>
      </c>
      <c r="K3020" s="4" t="s">
        <v>80</v>
      </c>
      <c r="L3020" s="4" t="s">
        <v>36</v>
      </c>
      <c r="M3020" s="4" t="s">
        <v>71</v>
      </c>
      <c r="N3020" s="4">
        <v>576.07000000000005</v>
      </c>
      <c r="O3020" s="4">
        <v>4</v>
      </c>
      <c r="P3020" s="4">
        <v>0</v>
      </c>
      <c r="Q3020" s="4">
        <v>100.31</v>
      </c>
    </row>
    <row r="3021" spans="1:17" s="4" customFormat="1" ht="12" x14ac:dyDescent="0.3">
      <c r="A3021" s="4">
        <v>3020</v>
      </c>
      <c r="B3021" s="4" t="s">
        <v>9062</v>
      </c>
      <c r="C3021" s="5">
        <v>44491</v>
      </c>
      <c r="D3021" s="5">
        <v>44494</v>
      </c>
      <c r="E3021" s="9">
        <f t="shared" si="47"/>
        <v>2021</v>
      </c>
      <c r="F3021" s="4" t="s">
        <v>17</v>
      </c>
      <c r="G3021" s="4" t="s">
        <v>9063</v>
      </c>
      <c r="H3021" s="4" t="s">
        <v>9064</v>
      </c>
      <c r="I3021" s="4" t="s">
        <v>20</v>
      </c>
      <c r="J3021" s="4" t="s">
        <v>106</v>
      </c>
      <c r="K3021" s="4" t="s">
        <v>106</v>
      </c>
      <c r="L3021" s="4" t="s">
        <v>36</v>
      </c>
      <c r="M3021" s="4" t="s">
        <v>138</v>
      </c>
      <c r="N3021" s="4">
        <v>601.72</v>
      </c>
      <c r="O3021" s="4">
        <v>6</v>
      </c>
      <c r="P3021" s="4">
        <v>0.1</v>
      </c>
      <c r="Q3021" s="4">
        <v>26.54</v>
      </c>
    </row>
    <row r="3022" spans="1:17" s="4" customFormat="1" ht="12" x14ac:dyDescent="0.3">
      <c r="A3022" s="4">
        <v>3021</v>
      </c>
      <c r="B3022" s="4" t="s">
        <v>9065</v>
      </c>
      <c r="C3022" s="5">
        <v>45837</v>
      </c>
      <c r="D3022" s="5">
        <v>45839</v>
      </c>
      <c r="E3022" s="9">
        <f t="shared" si="47"/>
        <v>2025</v>
      </c>
      <c r="F3022" s="4" t="s">
        <v>39</v>
      </c>
      <c r="G3022" s="4" t="s">
        <v>9066</v>
      </c>
      <c r="H3022" s="4" t="s">
        <v>9067</v>
      </c>
      <c r="I3022" s="4" t="s">
        <v>28</v>
      </c>
      <c r="J3022" s="4" t="s">
        <v>106</v>
      </c>
      <c r="K3022" s="4" t="s">
        <v>106</v>
      </c>
      <c r="L3022" s="4" t="s">
        <v>36</v>
      </c>
      <c r="M3022" s="4" t="s">
        <v>118</v>
      </c>
      <c r="N3022" s="4">
        <v>622.01</v>
      </c>
      <c r="O3022" s="4">
        <v>5</v>
      </c>
      <c r="P3022" s="4">
        <v>0.1</v>
      </c>
      <c r="Q3022" s="4">
        <v>112.91</v>
      </c>
    </row>
    <row r="3023" spans="1:17" s="4" customFormat="1" ht="12" x14ac:dyDescent="0.3">
      <c r="A3023" s="4">
        <v>3022</v>
      </c>
      <c r="B3023" s="4" t="s">
        <v>9068</v>
      </c>
      <c r="C3023" s="5">
        <v>45496</v>
      </c>
      <c r="D3023" s="5">
        <v>45500</v>
      </c>
      <c r="E3023" s="9">
        <f t="shared" si="47"/>
        <v>2024</v>
      </c>
      <c r="F3023" s="4" t="s">
        <v>25</v>
      </c>
      <c r="G3023" s="4" t="s">
        <v>9069</v>
      </c>
      <c r="H3023" s="4" t="s">
        <v>9070</v>
      </c>
      <c r="I3023" s="4" t="s">
        <v>28</v>
      </c>
      <c r="J3023" s="4" t="s">
        <v>79</v>
      </c>
      <c r="K3023" s="4" t="s">
        <v>80</v>
      </c>
      <c r="L3023" s="4" t="s">
        <v>22</v>
      </c>
      <c r="M3023" s="4" t="s">
        <v>54</v>
      </c>
      <c r="N3023" s="4">
        <v>1189.0999999999999</v>
      </c>
      <c r="O3023" s="4">
        <v>3</v>
      </c>
      <c r="P3023" s="4">
        <v>0</v>
      </c>
      <c r="Q3023" s="4">
        <v>146.97</v>
      </c>
    </row>
    <row r="3024" spans="1:17" s="4" customFormat="1" ht="12" x14ac:dyDescent="0.3">
      <c r="A3024" s="4">
        <v>3023</v>
      </c>
      <c r="B3024" s="4" t="s">
        <v>9071</v>
      </c>
      <c r="C3024" s="5">
        <v>44801</v>
      </c>
      <c r="D3024" s="5">
        <v>44802</v>
      </c>
      <c r="E3024" s="9">
        <f t="shared" si="47"/>
        <v>2022</v>
      </c>
      <c r="F3024" s="4" t="s">
        <v>17</v>
      </c>
      <c r="G3024" s="4" t="s">
        <v>9072</v>
      </c>
      <c r="H3024" s="4" t="s">
        <v>9073</v>
      </c>
      <c r="I3024" s="4" t="s">
        <v>67</v>
      </c>
      <c r="J3024" s="4" t="s">
        <v>106</v>
      </c>
      <c r="K3024" s="4" t="s">
        <v>106</v>
      </c>
      <c r="L3024" s="4" t="s">
        <v>22</v>
      </c>
      <c r="M3024" s="4" t="s">
        <v>134</v>
      </c>
      <c r="N3024" s="4">
        <v>394.56</v>
      </c>
      <c r="O3024" s="4">
        <v>7</v>
      </c>
      <c r="P3024" s="4">
        <v>0.2</v>
      </c>
      <c r="Q3024" s="4">
        <v>84.42</v>
      </c>
    </row>
    <row r="3025" spans="1:17" s="4" customFormat="1" ht="12" x14ac:dyDescent="0.3">
      <c r="A3025" s="4">
        <v>3024</v>
      </c>
      <c r="B3025" s="4" t="s">
        <v>9074</v>
      </c>
      <c r="C3025" s="5">
        <v>44845</v>
      </c>
      <c r="D3025" s="5">
        <v>44851</v>
      </c>
      <c r="E3025" s="9">
        <f t="shared" si="47"/>
        <v>2022</v>
      </c>
      <c r="F3025" s="4" t="s">
        <v>39</v>
      </c>
      <c r="G3025" s="4" t="s">
        <v>9075</v>
      </c>
      <c r="H3025" s="4" t="s">
        <v>9076</v>
      </c>
      <c r="I3025" s="4" t="s">
        <v>28</v>
      </c>
      <c r="J3025" s="4" t="s">
        <v>111</v>
      </c>
      <c r="K3025" s="4" t="s">
        <v>111</v>
      </c>
      <c r="L3025" s="4" t="s">
        <v>22</v>
      </c>
      <c r="M3025" s="4" t="s">
        <v>75</v>
      </c>
      <c r="N3025" s="4">
        <v>132.07</v>
      </c>
      <c r="O3025" s="4">
        <v>6</v>
      </c>
      <c r="P3025" s="4">
        <v>0</v>
      </c>
      <c r="Q3025" s="4">
        <v>5.27</v>
      </c>
    </row>
    <row r="3026" spans="1:17" s="4" customFormat="1" ht="12" x14ac:dyDescent="0.3">
      <c r="A3026" s="4">
        <v>3025</v>
      </c>
      <c r="B3026" s="4" t="s">
        <v>9077</v>
      </c>
      <c r="C3026" s="5">
        <v>45703</v>
      </c>
      <c r="D3026" s="5">
        <v>45708</v>
      </c>
      <c r="E3026" s="9">
        <f t="shared" si="47"/>
        <v>2025</v>
      </c>
      <c r="F3026" s="4" t="s">
        <v>25</v>
      </c>
      <c r="G3026" s="4" t="s">
        <v>9078</v>
      </c>
      <c r="H3026" s="4" t="s">
        <v>9079</v>
      </c>
      <c r="I3026" s="4" t="s">
        <v>20</v>
      </c>
      <c r="J3026" s="4" t="s">
        <v>52</v>
      </c>
      <c r="K3026" s="4" t="s">
        <v>53</v>
      </c>
      <c r="L3026" s="4" t="s">
        <v>22</v>
      </c>
      <c r="M3026" s="4" t="s">
        <v>134</v>
      </c>
      <c r="N3026" s="4">
        <v>1465.47</v>
      </c>
      <c r="O3026" s="4">
        <v>6</v>
      </c>
      <c r="P3026" s="4">
        <v>0.15</v>
      </c>
      <c r="Q3026" s="4">
        <v>331.37</v>
      </c>
    </row>
    <row r="3027" spans="1:17" s="4" customFormat="1" ht="12" x14ac:dyDescent="0.3">
      <c r="A3027" s="4">
        <v>3026</v>
      </c>
      <c r="B3027" s="4" t="s">
        <v>9080</v>
      </c>
      <c r="C3027" s="5">
        <v>45401</v>
      </c>
      <c r="D3027" s="5">
        <v>45407</v>
      </c>
      <c r="E3027" s="9">
        <f t="shared" si="47"/>
        <v>2024</v>
      </c>
      <c r="F3027" s="4" t="s">
        <v>25</v>
      </c>
      <c r="G3027" s="4" t="s">
        <v>9081</v>
      </c>
      <c r="H3027" s="4" t="s">
        <v>9082</v>
      </c>
      <c r="I3027" s="4" t="s">
        <v>20</v>
      </c>
      <c r="J3027" s="4" t="s">
        <v>62</v>
      </c>
      <c r="K3027" s="4" t="s">
        <v>63</v>
      </c>
      <c r="L3027" s="4" t="s">
        <v>36</v>
      </c>
      <c r="M3027" s="4" t="s">
        <v>71</v>
      </c>
      <c r="N3027" s="4">
        <v>1240.8</v>
      </c>
      <c r="O3027" s="4">
        <v>7</v>
      </c>
      <c r="P3027" s="4">
        <v>0.1</v>
      </c>
      <c r="Q3027" s="4">
        <v>-2.74</v>
      </c>
    </row>
    <row r="3028" spans="1:17" s="4" customFormat="1" ht="12" x14ac:dyDescent="0.3">
      <c r="A3028" s="4">
        <v>3027</v>
      </c>
      <c r="B3028" s="4" t="s">
        <v>9083</v>
      </c>
      <c r="C3028" s="5">
        <v>45741</v>
      </c>
      <c r="D3028" s="5">
        <v>45743</v>
      </c>
      <c r="E3028" s="9">
        <f t="shared" si="47"/>
        <v>2025</v>
      </c>
      <c r="F3028" s="4" t="s">
        <v>17</v>
      </c>
      <c r="G3028" s="4" t="s">
        <v>9084</v>
      </c>
      <c r="H3028" s="4" t="s">
        <v>9085</v>
      </c>
      <c r="I3028" s="4" t="s">
        <v>67</v>
      </c>
      <c r="J3028" s="4" t="s">
        <v>79</v>
      </c>
      <c r="K3028" s="4" t="s">
        <v>80</v>
      </c>
      <c r="L3028" s="4" t="s">
        <v>36</v>
      </c>
      <c r="M3028" s="4" t="s">
        <v>71</v>
      </c>
      <c r="N3028" s="4">
        <v>1168.42</v>
      </c>
      <c r="O3028" s="4">
        <v>6</v>
      </c>
      <c r="P3028" s="4">
        <v>0.2</v>
      </c>
      <c r="Q3028" s="4">
        <v>53.01</v>
      </c>
    </row>
    <row r="3029" spans="1:17" s="4" customFormat="1" ht="12" x14ac:dyDescent="0.3">
      <c r="A3029" s="4">
        <v>3028</v>
      </c>
      <c r="B3029" s="4" t="s">
        <v>9086</v>
      </c>
      <c r="C3029" s="5">
        <v>45370</v>
      </c>
      <c r="D3029" s="5">
        <v>45375</v>
      </c>
      <c r="E3029" s="9">
        <f t="shared" si="47"/>
        <v>2024</v>
      </c>
      <c r="F3029" s="4" t="s">
        <v>25</v>
      </c>
      <c r="G3029" s="4" t="s">
        <v>9087</v>
      </c>
      <c r="H3029" s="4" t="s">
        <v>9088</v>
      </c>
      <c r="I3029" s="4" t="s">
        <v>28</v>
      </c>
      <c r="J3029" s="4" t="s">
        <v>62</v>
      </c>
      <c r="K3029" s="4" t="s">
        <v>63</v>
      </c>
      <c r="L3029" s="4" t="s">
        <v>36</v>
      </c>
      <c r="M3029" s="4" t="s">
        <v>118</v>
      </c>
      <c r="N3029" s="4">
        <v>530.21</v>
      </c>
      <c r="O3029" s="4">
        <v>9</v>
      </c>
      <c r="P3029" s="4">
        <v>0</v>
      </c>
      <c r="Q3029" s="4">
        <v>156.18</v>
      </c>
    </row>
    <row r="3030" spans="1:17" s="4" customFormat="1" ht="12" x14ac:dyDescent="0.3">
      <c r="A3030" s="4">
        <v>3029</v>
      </c>
      <c r="B3030" s="4" t="s">
        <v>9089</v>
      </c>
      <c r="C3030" s="5">
        <v>44676</v>
      </c>
      <c r="D3030" s="5">
        <v>44678</v>
      </c>
      <c r="E3030" s="9">
        <f t="shared" si="47"/>
        <v>2022</v>
      </c>
      <c r="F3030" s="4" t="s">
        <v>25</v>
      </c>
      <c r="G3030" s="4" t="s">
        <v>9090</v>
      </c>
      <c r="H3030" s="4" t="s">
        <v>9091</v>
      </c>
      <c r="I3030" s="4" t="s">
        <v>28</v>
      </c>
      <c r="J3030" s="4" t="s">
        <v>62</v>
      </c>
      <c r="K3030" s="4" t="s">
        <v>63</v>
      </c>
      <c r="L3030" s="4" t="s">
        <v>36</v>
      </c>
      <c r="M3030" s="4" t="s">
        <v>37</v>
      </c>
      <c r="N3030" s="4">
        <v>1250.02</v>
      </c>
      <c r="O3030" s="4">
        <v>4</v>
      </c>
      <c r="P3030" s="4">
        <v>0.2</v>
      </c>
      <c r="Q3030" s="4">
        <v>186.66</v>
      </c>
    </row>
    <row r="3031" spans="1:17" s="4" customFormat="1" ht="12" x14ac:dyDescent="0.3">
      <c r="A3031" s="4">
        <v>3030</v>
      </c>
      <c r="B3031" s="4" t="s">
        <v>9092</v>
      </c>
      <c r="C3031" s="5">
        <v>44571</v>
      </c>
      <c r="D3031" s="5">
        <v>44576</v>
      </c>
      <c r="E3031" s="9">
        <f t="shared" si="47"/>
        <v>2022</v>
      </c>
      <c r="F3031" s="4" t="s">
        <v>17</v>
      </c>
      <c r="G3031" s="4" t="s">
        <v>9093</v>
      </c>
      <c r="H3031" s="4" t="s">
        <v>9094</v>
      </c>
      <c r="I3031" s="4" t="s">
        <v>67</v>
      </c>
      <c r="J3031" s="4" t="s">
        <v>52</v>
      </c>
      <c r="K3031" s="4" t="s">
        <v>53</v>
      </c>
      <c r="L3031" s="4" t="s">
        <v>22</v>
      </c>
      <c r="M3031" s="4" t="s">
        <v>75</v>
      </c>
      <c r="N3031" s="4">
        <v>402.6</v>
      </c>
      <c r="O3031" s="4">
        <v>6</v>
      </c>
      <c r="P3031" s="4">
        <v>0.1</v>
      </c>
      <c r="Q3031" s="4">
        <v>76.819999999999993</v>
      </c>
    </row>
    <row r="3032" spans="1:17" s="4" customFormat="1" ht="12" x14ac:dyDescent="0.3">
      <c r="A3032" s="4">
        <v>3031</v>
      </c>
      <c r="B3032" s="4" t="s">
        <v>9095</v>
      </c>
      <c r="C3032" s="5">
        <v>44846</v>
      </c>
      <c r="D3032" s="5">
        <v>44847</v>
      </c>
      <c r="E3032" s="9">
        <f t="shared" si="47"/>
        <v>2022</v>
      </c>
      <c r="F3032" s="4" t="s">
        <v>17</v>
      </c>
      <c r="G3032" s="4" t="s">
        <v>9096</v>
      </c>
      <c r="H3032" s="4" t="s">
        <v>9097</v>
      </c>
      <c r="I3032" s="4" t="s">
        <v>28</v>
      </c>
      <c r="J3032" s="4" t="s">
        <v>106</v>
      </c>
      <c r="K3032" s="4" t="s">
        <v>106</v>
      </c>
      <c r="L3032" s="4" t="s">
        <v>22</v>
      </c>
      <c r="M3032" s="4" t="s">
        <v>75</v>
      </c>
      <c r="N3032" s="4">
        <v>150.49</v>
      </c>
      <c r="O3032" s="4">
        <v>5</v>
      </c>
      <c r="P3032" s="4">
        <v>0.1</v>
      </c>
      <c r="Q3032" s="4">
        <v>13.53</v>
      </c>
    </row>
    <row r="3033" spans="1:17" s="4" customFormat="1" ht="12" x14ac:dyDescent="0.3">
      <c r="A3033" s="4">
        <v>3032</v>
      </c>
      <c r="B3033" s="4" t="s">
        <v>9098</v>
      </c>
      <c r="C3033" s="5">
        <v>45432</v>
      </c>
      <c r="D3033" s="5">
        <v>45435</v>
      </c>
      <c r="E3033" s="9">
        <f t="shared" si="47"/>
        <v>2024</v>
      </c>
      <c r="F3033" s="4" t="s">
        <v>25</v>
      </c>
      <c r="G3033" s="4" t="s">
        <v>9099</v>
      </c>
      <c r="H3033" s="4" t="s">
        <v>9100</v>
      </c>
      <c r="I3033" s="4" t="s">
        <v>28</v>
      </c>
      <c r="J3033" s="4" t="s">
        <v>62</v>
      </c>
      <c r="K3033" s="4" t="s">
        <v>63</v>
      </c>
      <c r="L3033" s="4" t="s">
        <v>29</v>
      </c>
      <c r="M3033" s="4" t="s">
        <v>107</v>
      </c>
      <c r="N3033" s="4">
        <v>945.06</v>
      </c>
      <c r="O3033" s="4">
        <v>6</v>
      </c>
      <c r="P3033" s="4">
        <v>0</v>
      </c>
      <c r="Q3033" s="4">
        <v>42.93</v>
      </c>
    </row>
    <row r="3034" spans="1:17" s="4" customFormat="1" ht="12" x14ac:dyDescent="0.3">
      <c r="A3034" s="4">
        <v>3033</v>
      </c>
      <c r="B3034" s="4" t="s">
        <v>9101</v>
      </c>
      <c r="C3034" s="5">
        <v>45446</v>
      </c>
      <c r="D3034" s="5">
        <v>45451</v>
      </c>
      <c r="E3034" s="9">
        <f t="shared" si="47"/>
        <v>2024</v>
      </c>
      <c r="F3034" s="4" t="s">
        <v>17</v>
      </c>
      <c r="G3034" s="4" t="s">
        <v>9102</v>
      </c>
      <c r="H3034" s="4" t="s">
        <v>9103</v>
      </c>
      <c r="I3034" s="4" t="s">
        <v>67</v>
      </c>
      <c r="J3034" s="4" t="s">
        <v>21</v>
      </c>
      <c r="K3034" s="4" t="s">
        <v>26647</v>
      </c>
      <c r="L3034" s="4" t="s">
        <v>29</v>
      </c>
      <c r="M3034" s="4" t="s">
        <v>90</v>
      </c>
      <c r="N3034" s="4">
        <v>362.74</v>
      </c>
      <c r="O3034" s="4">
        <v>2</v>
      </c>
      <c r="P3034" s="4">
        <v>0.2</v>
      </c>
      <c r="Q3034" s="4">
        <v>58.6</v>
      </c>
    </row>
    <row r="3035" spans="1:17" s="4" customFormat="1" ht="12" x14ac:dyDescent="0.3">
      <c r="A3035" s="4">
        <v>3034</v>
      </c>
      <c r="B3035" s="4" t="s">
        <v>9104</v>
      </c>
      <c r="C3035" s="5">
        <v>45446</v>
      </c>
      <c r="D3035" s="5">
        <v>45450</v>
      </c>
      <c r="E3035" s="9">
        <f t="shared" si="47"/>
        <v>2024</v>
      </c>
      <c r="F3035" s="4" t="s">
        <v>17</v>
      </c>
      <c r="G3035" s="4" t="s">
        <v>9105</v>
      </c>
      <c r="H3035" s="4" t="s">
        <v>9106</v>
      </c>
      <c r="I3035" s="4" t="s">
        <v>67</v>
      </c>
      <c r="J3035" s="4" t="s">
        <v>52</v>
      </c>
      <c r="K3035" s="4" t="s">
        <v>53</v>
      </c>
      <c r="L3035" s="4" t="s">
        <v>22</v>
      </c>
      <c r="M3035" s="4" t="s">
        <v>75</v>
      </c>
      <c r="N3035" s="4">
        <v>1043.7</v>
      </c>
      <c r="O3035" s="4">
        <v>7</v>
      </c>
      <c r="P3035" s="4">
        <v>0.2</v>
      </c>
      <c r="Q3035" s="4">
        <v>52.78</v>
      </c>
    </row>
    <row r="3036" spans="1:17" s="4" customFormat="1" ht="12" x14ac:dyDescent="0.3">
      <c r="A3036" s="4">
        <v>3035</v>
      </c>
      <c r="B3036" s="4" t="s">
        <v>9107</v>
      </c>
      <c r="C3036" s="5">
        <v>45743</v>
      </c>
      <c r="D3036" s="5">
        <v>45744</v>
      </c>
      <c r="E3036" s="9">
        <f t="shared" si="47"/>
        <v>2025</v>
      </c>
      <c r="F3036" s="4" t="s">
        <v>17</v>
      </c>
      <c r="G3036" s="4" t="s">
        <v>9108</v>
      </c>
      <c r="H3036" s="4" t="s">
        <v>9109</v>
      </c>
      <c r="I3036" s="4" t="s">
        <v>67</v>
      </c>
      <c r="J3036" s="4" t="s">
        <v>111</v>
      </c>
      <c r="K3036" s="4" t="s">
        <v>111</v>
      </c>
      <c r="L3036" s="4" t="s">
        <v>29</v>
      </c>
      <c r="M3036" s="4" t="s">
        <v>30</v>
      </c>
      <c r="N3036" s="4">
        <v>64.38</v>
      </c>
      <c r="O3036" s="4">
        <v>1</v>
      </c>
      <c r="P3036" s="4">
        <v>0.2</v>
      </c>
      <c r="Q3036" s="4">
        <v>0.71</v>
      </c>
    </row>
    <row r="3037" spans="1:17" s="4" customFormat="1" ht="12" x14ac:dyDescent="0.3">
      <c r="A3037" s="4">
        <v>3036</v>
      </c>
      <c r="B3037" s="4" t="s">
        <v>9110</v>
      </c>
      <c r="C3037" s="5">
        <v>44788</v>
      </c>
      <c r="D3037" s="5">
        <v>44789</v>
      </c>
      <c r="E3037" s="9">
        <f t="shared" si="47"/>
        <v>2022</v>
      </c>
      <c r="F3037" s="4" t="s">
        <v>17</v>
      </c>
      <c r="G3037" s="4" t="s">
        <v>9111</v>
      </c>
      <c r="H3037" s="4" t="s">
        <v>9112</v>
      </c>
      <c r="I3037" s="4" t="s">
        <v>67</v>
      </c>
      <c r="J3037" s="4" t="s">
        <v>79</v>
      </c>
      <c r="K3037" s="4" t="s">
        <v>80</v>
      </c>
      <c r="L3037" s="4" t="s">
        <v>22</v>
      </c>
      <c r="M3037" s="4" t="s">
        <v>75</v>
      </c>
      <c r="N3037" s="4">
        <v>1365.14</v>
      </c>
      <c r="O3037" s="4">
        <v>9</v>
      </c>
      <c r="P3037" s="4">
        <v>0.1</v>
      </c>
      <c r="Q3037" s="4">
        <v>76.89</v>
      </c>
    </row>
    <row r="3038" spans="1:17" s="4" customFormat="1" ht="12" x14ac:dyDescent="0.3">
      <c r="A3038" s="4">
        <v>3037</v>
      </c>
      <c r="B3038" s="4" t="s">
        <v>9113</v>
      </c>
      <c r="C3038" s="5">
        <v>45088</v>
      </c>
      <c r="D3038" s="5">
        <v>45095</v>
      </c>
      <c r="E3038" s="9">
        <f t="shared" si="47"/>
        <v>2023</v>
      </c>
      <c r="F3038" s="4" t="s">
        <v>17</v>
      </c>
      <c r="G3038" s="4" t="s">
        <v>9114</v>
      </c>
      <c r="H3038" s="4" t="s">
        <v>9115</v>
      </c>
      <c r="I3038" s="4" t="s">
        <v>20</v>
      </c>
      <c r="J3038" s="4" t="s">
        <v>21</v>
      </c>
      <c r="K3038" s="4" t="s">
        <v>26647</v>
      </c>
      <c r="L3038" s="4" t="s">
        <v>22</v>
      </c>
      <c r="M3038" s="4" t="s">
        <v>54</v>
      </c>
      <c r="N3038" s="4">
        <v>944.54</v>
      </c>
      <c r="O3038" s="4">
        <v>3</v>
      </c>
      <c r="P3038" s="4">
        <v>0.2</v>
      </c>
      <c r="Q3038" s="4">
        <v>153.30000000000001</v>
      </c>
    </row>
    <row r="3039" spans="1:17" s="4" customFormat="1" ht="12" x14ac:dyDescent="0.3">
      <c r="A3039" s="4">
        <v>3038</v>
      </c>
      <c r="B3039" s="4" t="s">
        <v>9116</v>
      </c>
      <c r="C3039" s="5">
        <v>45018</v>
      </c>
      <c r="D3039" s="5">
        <v>45020</v>
      </c>
      <c r="E3039" s="9">
        <f t="shared" si="47"/>
        <v>2023</v>
      </c>
      <c r="F3039" s="4" t="s">
        <v>59</v>
      </c>
      <c r="G3039" s="4" t="s">
        <v>9117</v>
      </c>
      <c r="H3039" s="4" t="s">
        <v>9118</v>
      </c>
      <c r="I3039" s="4" t="s">
        <v>20</v>
      </c>
      <c r="J3039" s="4" t="s">
        <v>52</v>
      </c>
      <c r="K3039" s="4" t="s">
        <v>53</v>
      </c>
      <c r="L3039" s="4" t="s">
        <v>36</v>
      </c>
      <c r="M3039" s="4" t="s">
        <v>37</v>
      </c>
      <c r="N3039" s="4">
        <v>1365.94</v>
      </c>
      <c r="O3039" s="4">
        <v>7</v>
      </c>
      <c r="P3039" s="4">
        <v>0.2</v>
      </c>
      <c r="Q3039" s="4">
        <v>216.06</v>
      </c>
    </row>
    <row r="3040" spans="1:17" s="4" customFormat="1" ht="12" x14ac:dyDescent="0.3">
      <c r="A3040" s="4">
        <v>3039</v>
      </c>
      <c r="B3040" s="4" t="s">
        <v>9119</v>
      </c>
      <c r="C3040" s="5">
        <v>45386</v>
      </c>
      <c r="D3040" s="5">
        <v>45393</v>
      </c>
      <c r="E3040" s="9">
        <f t="shared" si="47"/>
        <v>2024</v>
      </c>
      <c r="F3040" s="4" t="s">
        <v>25</v>
      </c>
      <c r="G3040" s="4" t="s">
        <v>9120</v>
      </c>
      <c r="H3040" s="4" t="s">
        <v>9121</v>
      </c>
      <c r="I3040" s="4" t="s">
        <v>28</v>
      </c>
      <c r="J3040" s="4" t="s">
        <v>42</v>
      </c>
      <c r="K3040" s="4" t="s">
        <v>43</v>
      </c>
      <c r="L3040" s="4" t="s">
        <v>22</v>
      </c>
      <c r="M3040" s="4" t="s">
        <v>75</v>
      </c>
      <c r="N3040" s="4">
        <v>658.83</v>
      </c>
      <c r="O3040" s="4">
        <v>8</v>
      </c>
      <c r="P3040" s="4">
        <v>0.15</v>
      </c>
      <c r="Q3040" s="4">
        <v>44.55</v>
      </c>
    </row>
    <row r="3041" spans="1:17" s="4" customFormat="1" ht="12" x14ac:dyDescent="0.3">
      <c r="A3041" s="4">
        <v>3040</v>
      </c>
      <c r="B3041" s="4" t="s">
        <v>9122</v>
      </c>
      <c r="C3041" s="5">
        <v>45525</v>
      </c>
      <c r="D3041" s="5">
        <v>45529</v>
      </c>
      <c r="E3041" s="9">
        <f t="shared" si="47"/>
        <v>2024</v>
      </c>
      <c r="F3041" s="4" t="s">
        <v>25</v>
      </c>
      <c r="G3041" s="4" t="s">
        <v>9123</v>
      </c>
      <c r="H3041" s="4" t="s">
        <v>9124</v>
      </c>
      <c r="I3041" s="4" t="s">
        <v>67</v>
      </c>
      <c r="J3041" s="4" t="s">
        <v>47</v>
      </c>
      <c r="K3041" s="4" t="s">
        <v>47</v>
      </c>
      <c r="L3041" s="4" t="s">
        <v>29</v>
      </c>
      <c r="M3041" s="4" t="s">
        <v>107</v>
      </c>
      <c r="N3041" s="4">
        <v>89.47</v>
      </c>
      <c r="O3041" s="4">
        <v>3</v>
      </c>
      <c r="P3041" s="4">
        <v>0.15</v>
      </c>
      <c r="Q3041" s="4">
        <v>16.62</v>
      </c>
    </row>
    <row r="3042" spans="1:17" s="4" customFormat="1" ht="12" x14ac:dyDescent="0.3">
      <c r="A3042" s="4">
        <v>3041</v>
      </c>
      <c r="B3042" s="4" t="s">
        <v>9125</v>
      </c>
      <c r="C3042" s="5">
        <v>44799</v>
      </c>
      <c r="D3042" s="5">
        <v>44803</v>
      </c>
      <c r="E3042" s="9">
        <f t="shared" si="47"/>
        <v>2022</v>
      </c>
      <c r="F3042" s="4" t="s">
        <v>25</v>
      </c>
      <c r="G3042" s="4" t="s">
        <v>9126</v>
      </c>
      <c r="H3042" s="4" t="s">
        <v>9127</v>
      </c>
      <c r="I3042" s="4" t="s">
        <v>28</v>
      </c>
      <c r="J3042" s="4" t="s">
        <v>42</v>
      </c>
      <c r="K3042" s="4" t="s">
        <v>43</v>
      </c>
      <c r="L3042" s="4" t="s">
        <v>36</v>
      </c>
      <c r="M3042" s="4" t="s">
        <v>71</v>
      </c>
      <c r="N3042" s="4">
        <v>1272.27</v>
      </c>
      <c r="O3042" s="4">
        <v>4</v>
      </c>
      <c r="P3042" s="4">
        <v>0.2</v>
      </c>
      <c r="Q3042" s="4">
        <v>228.54</v>
      </c>
    </row>
    <row r="3043" spans="1:17" s="4" customFormat="1" ht="12" x14ac:dyDescent="0.3">
      <c r="A3043" s="4">
        <v>3042</v>
      </c>
      <c r="B3043" s="4" t="s">
        <v>9128</v>
      </c>
      <c r="C3043" s="5">
        <v>45153</v>
      </c>
      <c r="D3043" s="5">
        <v>45154</v>
      </c>
      <c r="E3043" s="9">
        <f t="shared" si="47"/>
        <v>2023</v>
      </c>
      <c r="F3043" s="4" t="s">
        <v>25</v>
      </c>
      <c r="G3043" s="4" t="s">
        <v>9129</v>
      </c>
      <c r="H3043" s="4" t="s">
        <v>9130</v>
      </c>
      <c r="I3043" s="4" t="s">
        <v>67</v>
      </c>
      <c r="J3043" s="4" t="s">
        <v>106</v>
      </c>
      <c r="K3043" s="4" t="s">
        <v>106</v>
      </c>
      <c r="L3043" s="4" t="s">
        <v>22</v>
      </c>
      <c r="M3043" s="4" t="s">
        <v>75</v>
      </c>
      <c r="N3043" s="4">
        <v>844.65</v>
      </c>
      <c r="O3043" s="4">
        <v>4</v>
      </c>
      <c r="P3043" s="4">
        <v>0.2</v>
      </c>
      <c r="Q3043" s="4">
        <v>80.13</v>
      </c>
    </row>
    <row r="3044" spans="1:17" s="4" customFormat="1" ht="12" x14ac:dyDescent="0.3">
      <c r="A3044" s="4">
        <v>3043</v>
      </c>
      <c r="B3044" s="4" t="s">
        <v>9131</v>
      </c>
      <c r="C3044" s="5">
        <v>45306</v>
      </c>
      <c r="D3044" s="5">
        <v>45312</v>
      </c>
      <c r="E3044" s="9">
        <f t="shared" si="47"/>
        <v>2024</v>
      </c>
      <c r="F3044" s="4" t="s">
        <v>17</v>
      </c>
      <c r="G3044" s="4" t="s">
        <v>9132</v>
      </c>
      <c r="H3044" s="4" t="s">
        <v>9133</v>
      </c>
      <c r="I3044" s="4" t="s">
        <v>67</v>
      </c>
      <c r="J3044" s="4" t="s">
        <v>34</v>
      </c>
      <c r="K3044" s="4" t="s">
        <v>35</v>
      </c>
      <c r="L3044" s="4" t="s">
        <v>36</v>
      </c>
      <c r="M3044" s="4" t="s">
        <v>138</v>
      </c>
      <c r="N3044" s="4">
        <v>926.37</v>
      </c>
      <c r="O3044" s="4">
        <v>10</v>
      </c>
      <c r="P3044" s="4">
        <v>0</v>
      </c>
      <c r="Q3044" s="4">
        <v>216.56</v>
      </c>
    </row>
    <row r="3045" spans="1:17" s="4" customFormat="1" ht="12" x14ac:dyDescent="0.3">
      <c r="A3045" s="4">
        <v>3044</v>
      </c>
      <c r="B3045" s="4" t="s">
        <v>9134</v>
      </c>
      <c r="C3045" s="5">
        <v>45374</v>
      </c>
      <c r="D3045" s="5">
        <v>45375</v>
      </c>
      <c r="E3045" s="9">
        <f t="shared" si="47"/>
        <v>2024</v>
      </c>
      <c r="F3045" s="4" t="s">
        <v>59</v>
      </c>
      <c r="G3045" s="4" t="s">
        <v>9135</v>
      </c>
      <c r="H3045" s="4" t="s">
        <v>9136</v>
      </c>
      <c r="I3045" s="4" t="s">
        <v>67</v>
      </c>
      <c r="J3045" s="4" t="s">
        <v>106</v>
      </c>
      <c r="K3045" s="4" t="s">
        <v>106</v>
      </c>
      <c r="L3045" s="4" t="s">
        <v>22</v>
      </c>
      <c r="M3045" s="4" t="s">
        <v>75</v>
      </c>
      <c r="N3045" s="4">
        <v>1093.0999999999999</v>
      </c>
      <c r="O3045" s="4">
        <v>3</v>
      </c>
      <c r="P3045" s="4">
        <v>0.15</v>
      </c>
      <c r="Q3045" s="4">
        <v>262.11</v>
      </c>
    </row>
    <row r="3046" spans="1:17" s="4" customFormat="1" ht="12" x14ac:dyDescent="0.3">
      <c r="A3046" s="4">
        <v>3045</v>
      </c>
      <c r="B3046" s="4" t="s">
        <v>9137</v>
      </c>
      <c r="C3046" s="5">
        <v>45068</v>
      </c>
      <c r="D3046" s="5">
        <v>45069</v>
      </c>
      <c r="E3046" s="9">
        <f t="shared" si="47"/>
        <v>2023</v>
      </c>
      <c r="F3046" s="4" t="s">
        <v>59</v>
      </c>
      <c r="G3046" s="4" t="s">
        <v>9138</v>
      </c>
      <c r="H3046" s="4" t="s">
        <v>9139</v>
      </c>
      <c r="I3046" s="4" t="s">
        <v>67</v>
      </c>
      <c r="J3046" s="4" t="s">
        <v>21</v>
      </c>
      <c r="K3046" s="4" t="s">
        <v>26647</v>
      </c>
      <c r="L3046" s="4" t="s">
        <v>29</v>
      </c>
      <c r="M3046" s="4" t="s">
        <v>107</v>
      </c>
      <c r="N3046" s="4">
        <v>1035.24</v>
      </c>
      <c r="O3046" s="4">
        <v>10</v>
      </c>
      <c r="P3046" s="4">
        <v>0</v>
      </c>
      <c r="Q3046" s="4">
        <v>285.75</v>
      </c>
    </row>
    <row r="3047" spans="1:17" s="4" customFormat="1" ht="12" x14ac:dyDescent="0.3">
      <c r="A3047" s="4">
        <v>3046</v>
      </c>
      <c r="B3047" s="4" t="s">
        <v>9140</v>
      </c>
      <c r="C3047" s="5">
        <v>45778</v>
      </c>
      <c r="D3047" s="5">
        <v>45785</v>
      </c>
      <c r="E3047" s="9">
        <f t="shared" si="47"/>
        <v>2025</v>
      </c>
      <c r="F3047" s="4" t="s">
        <v>39</v>
      </c>
      <c r="G3047" s="4" t="s">
        <v>9141</v>
      </c>
      <c r="H3047" s="4" t="s">
        <v>9142</v>
      </c>
      <c r="I3047" s="4" t="s">
        <v>67</v>
      </c>
      <c r="J3047" s="4" t="s">
        <v>111</v>
      </c>
      <c r="K3047" s="4" t="s">
        <v>111</v>
      </c>
      <c r="L3047" s="4" t="s">
        <v>36</v>
      </c>
      <c r="M3047" s="4" t="s">
        <v>118</v>
      </c>
      <c r="N3047" s="4">
        <v>315.10000000000002</v>
      </c>
      <c r="O3047" s="4">
        <v>9</v>
      </c>
      <c r="P3047" s="4">
        <v>0</v>
      </c>
      <c r="Q3047" s="4">
        <v>90.16</v>
      </c>
    </row>
    <row r="3048" spans="1:17" s="4" customFormat="1" ht="12" x14ac:dyDescent="0.3">
      <c r="A3048" s="4">
        <v>3047</v>
      </c>
      <c r="B3048" s="4" t="s">
        <v>9143</v>
      </c>
      <c r="C3048" s="5">
        <v>45574</v>
      </c>
      <c r="D3048" s="5">
        <v>45576</v>
      </c>
      <c r="E3048" s="9">
        <f t="shared" si="47"/>
        <v>2024</v>
      </c>
      <c r="F3048" s="4" t="s">
        <v>59</v>
      </c>
      <c r="G3048" s="4" t="s">
        <v>9144</v>
      </c>
      <c r="H3048" s="4" t="s">
        <v>9145</v>
      </c>
      <c r="I3048" s="4" t="s">
        <v>28</v>
      </c>
      <c r="J3048" s="4" t="s">
        <v>62</v>
      </c>
      <c r="K3048" s="4" t="s">
        <v>63</v>
      </c>
      <c r="L3048" s="4" t="s">
        <v>36</v>
      </c>
      <c r="M3048" s="4" t="s">
        <v>138</v>
      </c>
      <c r="N3048" s="4">
        <v>1177.8699999999999</v>
      </c>
      <c r="O3048" s="4">
        <v>5</v>
      </c>
      <c r="P3048" s="4">
        <v>0</v>
      </c>
      <c r="Q3048" s="4">
        <v>57.4</v>
      </c>
    </row>
    <row r="3049" spans="1:17" s="4" customFormat="1" ht="12" x14ac:dyDescent="0.3">
      <c r="A3049" s="4">
        <v>3048</v>
      </c>
      <c r="B3049" s="4" t="s">
        <v>9146</v>
      </c>
      <c r="C3049" s="5">
        <v>45323</v>
      </c>
      <c r="D3049" s="5">
        <v>45330</v>
      </c>
      <c r="E3049" s="9">
        <f t="shared" si="47"/>
        <v>2024</v>
      </c>
      <c r="F3049" s="4" t="s">
        <v>39</v>
      </c>
      <c r="G3049" s="4" t="s">
        <v>9147</v>
      </c>
      <c r="H3049" s="4" t="s">
        <v>9148</v>
      </c>
      <c r="I3049" s="4" t="s">
        <v>28</v>
      </c>
      <c r="J3049" s="4" t="s">
        <v>42</v>
      </c>
      <c r="K3049" s="4" t="s">
        <v>43</v>
      </c>
      <c r="L3049" s="4" t="s">
        <v>36</v>
      </c>
      <c r="M3049" s="4" t="s">
        <v>118</v>
      </c>
      <c r="N3049" s="4">
        <v>1374.94</v>
      </c>
      <c r="O3049" s="4">
        <v>3</v>
      </c>
      <c r="P3049" s="4">
        <v>0.1</v>
      </c>
      <c r="Q3049" s="4">
        <v>7.74</v>
      </c>
    </row>
    <row r="3050" spans="1:17" s="4" customFormat="1" ht="12" x14ac:dyDescent="0.3">
      <c r="A3050" s="4">
        <v>3049</v>
      </c>
      <c r="B3050" s="4" t="s">
        <v>9149</v>
      </c>
      <c r="C3050" s="5">
        <v>44460</v>
      </c>
      <c r="D3050" s="5">
        <v>44462</v>
      </c>
      <c r="E3050" s="9">
        <f t="shared" si="47"/>
        <v>2021</v>
      </c>
      <c r="F3050" s="4" t="s">
        <v>59</v>
      </c>
      <c r="G3050" s="4" t="s">
        <v>9150</v>
      </c>
      <c r="H3050" s="4" t="s">
        <v>9151</v>
      </c>
      <c r="I3050" s="4" t="s">
        <v>28</v>
      </c>
      <c r="J3050" s="4" t="s">
        <v>21</v>
      </c>
      <c r="K3050" s="4" t="s">
        <v>26647</v>
      </c>
      <c r="L3050" s="4" t="s">
        <v>36</v>
      </c>
      <c r="M3050" s="4" t="s">
        <v>118</v>
      </c>
      <c r="N3050" s="4">
        <v>1136.44</v>
      </c>
      <c r="O3050" s="4">
        <v>4</v>
      </c>
      <c r="P3050" s="4">
        <v>0</v>
      </c>
      <c r="Q3050" s="4">
        <v>154.25</v>
      </c>
    </row>
    <row r="3051" spans="1:17" s="4" customFormat="1" ht="12" x14ac:dyDescent="0.3">
      <c r="A3051" s="4">
        <v>3050</v>
      </c>
      <c r="B3051" s="4" t="s">
        <v>9152</v>
      </c>
      <c r="C3051" s="5">
        <v>45008</v>
      </c>
      <c r="D3051" s="5">
        <v>45015</v>
      </c>
      <c r="E3051" s="9">
        <f t="shared" si="47"/>
        <v>2023</v>
      </c>
      <c r="F3051" s="4" t="s">
        <v>39</v>
      </c>
      <c r="G3051" s="4" t="s">
        <v>9153</v>
      </c>
      <c r="H3051" s="4" t="s">
        <v>9154</v>
      </c>
      <c r="I3051" s="4" t="s">
        <v>20</v>
      </c>
      <c r="J3051" s="4" t="s">
        <v>145</v>
      </c>
      <c r="K3051" s="4" t="s">
        <v>80</v>
      </c>
      <c r="L3051" s="4" t="s">
        <v>29</v>
      </c>
      <c r="M3051" s="4" t="s">
        <v>30</v>
      </c>
      <c r="N3051" s="4">
        <v>95.41</v>
      </c>
      <c r="O3051" s="4">
        <v>1</v>
      </c>
      <c r="P3051" s="4">
        <v>0.2</v>
      </c>
      <c r="Q3051" s="4">
        <v>9.84</v>
      </c>
    </row>
    <row r="3052" spans="1:17" s="4" customFormat="1" ht="12" x14ac:dyDescent="0.3">
      <c r="A3052" s="4">
        <v>3051</v>
      </c>
      <c r="B3052" s="4" t="s">
        <v>9155</v>
      </c>
      <c r="C3052" s="5">
        <v>45484</v>
      </c>
      <c r="D3052" s="5">
        <v>45486</v>
      </c>
      <c r="E3052" s="9">
        <f t="shared" si="47"/>
        <v>2024</v>
      </c>
      <c r="F3052" s="4" t="s">
        <v>59</v>
      </c>
      <c r="G3052" s="4" t="s">
        <v>9156</v>
      </c>
      <c r="H3052" s="4" t="s">
        <v>9157</v>
      </c>
      <c r="I3052" s="4" t="s">
        <v>28</v>
      </c>
      <c r="J3052" s="4" t="s">
        <v>21</v>
      </c>
      <c r="K3052" s="4" t="s">
        <v>26647</v>
      </c>
      <c r="L3052" s="4" t="s">
        <v>22</v>
      </c>
      <c r="M3052" s="4" t="s">
        <v>54</v>
      </c>
      <c r="N3052" s="4">
        <v>23.77</v>
      </c>
      <c r="O3052" s="4">
        <v>9</v>
      </c>
      <c r="P3052" s="4">
        <v>0.15</v>
      </c>
      <c r="Q3052" s="4">
        <v>0.04</v>
      </c>
    </row>
    <row r="3053" spans="1:17" s="4" customFormat="1" ht="12" x14ac:dyDescent="0.3">
      <c r="A3053" s="4">
        <v>3052</v>
      </c>
      <c r="B3053" s="4" t="s">
        <v>9158</v>
      </c>
      <c r="C3053" s="5">
        <v>44837</v>
      </c>
      <c r="D3053" s="5">
        <v>44838</v>
      </c>
      <c r="E3053" s="9">
        <f t="shared" si="47"/>
        <v>2022</v>
      </c>
      <c r="F3053" s="4" t="s">
        <v>17</v>
      </c>
      <c r="G3053" s="4" t="s">
        <v>9159</v>
      </c>
      <c r="H3053" s="4" t="s">
        <v>9160</v>
      </c>
      <c r="I3053" s="4" t="s">
        <v>67</v>
      </c>
      <c r="J3053" s="4" t="s">
        <v>79</v>
      </c>
      <c r="K3053" s="4" t="s">
        <v>80</v>
      </c>
      <c r="L3053" s="4" t="s">
        <v>29</v>
      </c>
      <c r="M3053" s="4" t="s">
        <v>30</v>
      </c>
      <c r="N3053" s="4">
        <v>243.24</v>
      </c>
      <c r="O3053" s="4">
        <v>3</v>
      </c>
      <c r="P3053" s="4">
        <v>0.2</v>
      </c>
      <c r="Q3053" s="4">
        <v>-2.23</v>
      </c>
    </row>
    <row r="3054" spans="1:17" s="4" customFormat="1" ht="12" x14ac:dyDescent="0.3">
      <c r="A3054" s="4">
        <v>3053</v>
      </c>
      <c r="B3054" s="4" t="s">
        <v>9161</v>
      </c>
      <c r="C3054" s="5">
        <v>45594</v>
      </c>
      <c r="D3054" s="5">
        <v>45598</v>
      </c>
      <c r="E3054" s="9">
        <f t="shared" si="47"/>
        <v>2024</v>
      </c>
      <c r="F3054" s="4" t="s">
        <v>17</v>
      </c>
      <c r="G3054" s="4" t="s">
        <v>9162</v>
      </c>
      <c r="H3054" s="4" t="s">
        <v>9163</v>
      </c>
      <c r="I3054" s="4" t="s">
        <v>67</v>
      </c>
      <c r="J3054" s="4" t="s">
        <v>145</v>
      </c>
      <c r="K3054" s="4" t="s">
        <v>80</v>
      </c>
      <c r="L3054" s="4" t="s">
        <v>36</v>
      </c>
      <c r="M3054" s="4" t="s">
        <v>37</v>
      </c>
      <c r="N3054" s="4">
        <v>1249.48</v>
      </c>
      <c r="O3054" s="4">
        <v>10</v>
      </c>
      <c r="P3054" s="4">
        <v>0.1</v>
      </c>
      <c r="Q3054" s="4">
        <v>42.97</v>
      </c>
    </row>
    <row r="3055" spans="1:17" s="4" customFormat="1" ht="12" x14ac:dyDescent="0.3">
      <c r="A3055" s="4">
        <v>3054</v>
      </c>
      <c r="B3055" s="4" t="s">
        <v>9164</v>
      </c>
      <c r="C3055" s="5">
        <v>45695</v>
      </c>
      <c r="D3055" s="5">
        <v>45702</v>
      </c>
      <c r="E3055" s="9">
        <f t="shared" si="47"/>
        <v>2025</v>
      </c>
      <c r="F3055" s="4" t="s">
        <v>59</v>
      </c>
      <c r="G3055" s="4" t="s">
        <v>9165</v>
      </c>
      <c r="H3055" s="4" t="s">
        <v>9166</v>
      </c>
      <c r="I3055" s="4" t="s">
        <v>28</v>
      </c>
      <c r="J3055" s="4" t="s">
        <v>145</v>
      </c>
      <c r="K3055" s="4" t="s">
        <v>80</v>
      </c>
      <c r="L3055" s="4" t="s">
        <v>29</v>
      </c>
      <c r="M3055" s="4" t="s">
        <v>90</v>
      </c>
      <c r="N3055" s="4">
        <v>1115.08</v>
      </c>
      <c r="O3055" s="4">
        <v>5</v>
      </c>
      <c r="P3055" s="4">
        <v>0.1</v>
      </c>
      <c r="Q3055" s="4">
        <v>79.989999999999995</v>
      </c>
    </row>
    <row r="3056" spans="1:17" s="4" customFormat="1" ht="12" x14ac:dyDescent="0.3">
      <c r="A3056" s="4">
        <v>3055</v>
      </c>
      <c r="B3056" s="4" t="s">
        <v>9167</v>
      </c>
      <c r="C3056" s="5">
        <v>45290</v>
      </c>
      <c r="D3056" s="5">
        <v>45293</v>
      </c>
      <c r="E3056" s="9">
        <f t="shared" si="47"/>
        <v>2024</v>
      </c>
      <c r="F3056" s="4" t="s">
        <v>17</v>
      </c>
      <c r="G3056" s="4" t="s">
        <v>9168</v>
      </c>
      <c r="H3056" s="4" t="s">
        <v>9169</v>
      </c>
      <c r="I3056" s="4" t="s">
        <v>67</v>
      </c>
      <c r="J3056" s="4" t="s">
        <v>34</v>
      </c>
      <c r="K3056" s="4" t="s">
        <v>35</v>
      </c>
      <c r="L3056" s="4" t="s">
        <v>36</v>
      </c>
      <c r="M3056" s="4" t="s">
        <v>71</v>
      </c>
      <c r="N3056" s="4">
        <v>45.73</v>
      </c>
      <c r="O3056" s="4">
        <v>10</v>
      </c>
      <c r="P3056" s="4">
        <v>0.2</v>
      </c>
      <c r="Q3056" s="4">
        <v>0.15</v>
      </c>
    </row>
    <row r="3057" spans="1:17" s="4" customFormat="1" ht="12" x14ac:dyDescent="0.3">
      <c r="A3057" s="4">
        <v>3056</v>
      </c>
      <c r="B3057" s="4" t="s">
        <v>9170</v>
      </c>
      <c r="C3057" s="5">
        <v>44621</v>
      </c>
      <c r="D3057" s="5">
        <v>44624</v>
      </c>
      <c r="E3057" s="9">
        <f t="shared" si="47"/>
        <v>2022</v>
      </c>
      <c r="F3057" s="4" t="s">
        <v>17</v>
      </c>
      <c r="G3057" s="4" t="s">
        <v>9171</v>
      </c>
      <c r="H3057" s="4" t="s">
        <v>9172</v>
      </c>
      <c r="I3057" s="4" t="s">
        <v>28</v>
      </c>
      <c r="J3057" s="4" t="s">
        <v>145</v>
      </c>
      <c r="K3057" s="4" t="s">
        <v>80</v>
      </c>
      <c r="L3057" s="4" t="s">
        <v>29</v>
      </c>
      <c r="M3057" s="4" t="s">
        <v>30</v>
      </c>
      <c r="N3057" s="4">
        <v>1014.68</v>
      </c>
      <c r="O3057" s="4">
        <v>7</v>
      </c>
      <c r="P3057" s="4">
        <v>0</v>
      </c>
      <c r="Q3057" s="4">
        <v>246.67</v>
      </c>
    </row>
    <row r="3058" spans="1:17" s="4" customFormat="1" ht="12" x14ac:dyDescent="0.3">
      <c r="A3058" s="4">
        <v>3057</v>
      </c>
      <c r="B3058" s="4" t="s">
        <v>9173</v>
      </c>
      <c r="C3058" s="5">
        <v>45528</v>
      </c>
      <c r="D3058" s="5">
        <v>45531</v>
      </c>
      <c r="E3058" s="9">
        <f t="shared" si="47"/>
        <v>2024</v>
      </c>
      <c r="F3058" s="4" t="s">
        <v>25</v>
      </c>
      <c r="G3058" s="4" t="s">
        <v>9174</v>
      </c>
      <c r="H3058" s="4" t="s">
        <v>9175</v>
      </c>
      <c r="I3058" s="4" t="s">
        <v>28</v>
      </c>
      <c r="J3058" s="4" t="s">
        <v>106</v>
      </c>
      <c r="K3058" s="4" t="s">
        <v>106</v>
      </c>
      <c r="L3058" s="4" t="s">
        <v>29</v>
      </c>
      <c r="M3058" s="4" t="s">
        <v>48</v>
      </c>
      <c r="N3058" s="4">
        <v>992.5</v>
      </c>
      <c r="O3058" s="4">
        <v>9</v>
      </c>
      <c r="P3058" s="4">
        <v>0</v>
      </c>
      <c r="Q3058" s="4">
        <v>118.92</v>
      </c>
    </row>
    <row r="3059" spans="1:17" s="4" customFormat="1" ht="12" x14ac:dyDescent="0.3">
      <c r="A3059" s="4">
        <v>3058</v>
      </c>
      <c r="B3059" s="4" t="s">
        <v>9176</v>
      </c>
      <c r="C3059" s="5">
        <v>44907</v>
      </c>
      <c r="D3059" s="5">
        <v>44909</v>
      </c>
      <c r="E3059" s="9">
        <f t="shared" si="47"/>
        <v>2022</v>
      </c>
      <c r="F3059" s="4" t="s">
        <v>39</v>
      </c>
      <c r="G3059" s="4" t="s">
        <v>9177</v>
      </c>
      <c r="H3059" s="4" t="s">
        <v>9178</v>
      </c>
      <c r="I3059" s="4" t="s">
        <v>28</v>
      </c>
      <c r="J3059" s="4" t="s">
        <v>34</v>
      </c>
      <c r="K3059" s="4" t="s">
        <v>35</v>
      </c>
      <c r="L3059" s="4" t="s">
        <v>22</v>
      </c>
      <c r="M3059" s="4" t="s">
        <v>134</v>
      </c>
      <c r="N3059" s="4">
        <v>317.95999999999998</v>
      </c>
      <c r="O3059" s="4">
        <v>2</v>
      </c>
      <c r="P3059" s="4">
        <v>0</v>
      </c>
      <c r="Q3059" s="4">
        <v>49.46</v>
      </c>
    </row>
    <row r="3060" spans="1:17" s="4" customFormat="1" ht="12" x14ac:dyDescent="0.3">
      <c r="A3060" s="4">
        <v>3059</v>
      </c>
      <c r="B3060" s="4" t="s">
        <v>9179</v>
      </c>
      <c r="C3060" s="5">
        <v>45555</v>
      </c>
      <c r="D3060" s="5">
        <v>45557</v>
      </c>
      <c r="E3060" s="9">
        <f t="shared" si="47"/>
        <v>2024</v>
      </c>
      <c r="F3060" s="4" t="s">
        <v>59</v>
      </c>
      <c r="G3060" s="4" t="s">
        <v>9180</v>
      </c>
      <c r="H3060" s="4" t="s">
        <v>9181</v>
      </c>
      <c r="I3060" s="4" t="s">
        <v>67</v>
      </c>
      <c r="J3060" s="4" t="s">
        <v>111</v>
      </c>
      <c r="K3060" s="4" t="s">
        <v>111</v>
      </c>
      <c r="L3060" s="4" t="s">
        <v>36</v>
      </c>
      <c r="M3060" s="4" t="s">
        <v>118</v>
      </c>
      <c r="N3060" s="4">
        <v>715.04</v>
      </c>
      <c r="O3060" s="4">
        <v>3</v>
      </c>
      <c r="P3060" s="4">
        <v>0.2</v>
      </c>
      <c r="Q3060" s="4">
        <v>118.5</v>
      </c>
    </row>
    <row r="3061" spans="1:17" s="4" customFormat="1" ht="12" x14ac:dyDescent="0.3">
      <c r="A3061" s="4">
        <v>3060</v>
      </c>
      <c r="B3061" s="4" t="s">
        <v>9182</v>
      </c>
      <c r="C3061" s="5">
        <v>44631</v>
      </c>
      <c r="D3061" s="5">
        <v>44632</v>
      </c>
      <c r="E3061" s="9">
        <f t="shared" si="47"/>
        <v>2022</v>
      </c>
      <c r="F3061" s="4" t="s">
        <v>25</v>
      </c>
      <c r="G3061" s="4" t="s">
        <v>9183</v>
      </c>
      <c r="H3061" s="4" t="s">
        <v>9184</v>
      </c>
      <c r="I3061" s="4" t="s">
        <v>67</v>
      </c>
      <c r="J3061" s="4" t="s">
        <v>106</v>
      </c>
      <c r="K3061" s="4" t="s">
        <v>106</v>
      </c>
      <c r="L3061" s="4" t="s">
        <v>36</v>
      </c>
      <c r="M3061" s="4" t="s">
        <v>138</v>
      </c>
      <c r="N3061" s="4">
        <v>507.62</v>
      </c>
      <c r="O3061" s="4">
        <v>9</v>
      </c>
      <c r="P3061" s="4">
        <v>0.15</v>
      </c>
      <c r="Q3061" s="4">
        <v>12.43</v>
      </c>
    </row>
    <row r="3062" spans="1:17" s="4" customFormat="1" ht="12" x14ac:dyDescent="0.3">
      <c r="A3062" s="4">
        <v>3061</v>
      </c>
      <c r="B3062" s="4" t="s">
        <v>9185</v>
      </c>
      <c r="C3062" s="5">
        <v>44651</v>
      </c>
      <c r="D3062" s="5">
        <v>44652</v>
      </c>
      <c r="E3062" s="9">
        <f t="shared" si="47"/>
        <v>2022</v>
      </c>
      <c r="F3062" s="4" t="s">
        <v>59</v>
      </c>
      <c r="G3062" s="4" t="s">
        <v>9186</v>
      </c>
      <c r="H3062" s="4" t="s">
        <v>9187</v>
      </c>
      <c r="I3062" s="4" t="s">
        <v>20</v>
      </c>
      <c r="J3062" s="4" t="s">
        <v>111</v>
      </c>
      <c r="K3062" s="4" t="s">
        <v>111</v>
      </c>
      <c r="L3062" s="4" t="s">
        <v>29</v>
      </c>
      <c r="M3062" s="4" t="s">
        <v>107</v>
      </c>
      <c r="N3062" s="4">
        <v>259.07</v>
      </c>
      <c r="O3062" s="4">
        <v>2</v>
      </c>
      <c r="P3062" s="4">
        <v>0.2</v>
      </c>
      <c r="Q3062" s="4">
        <v>31.73</v>
      </c>
    </row>
    <row r="3063" spans="1:17" s="4" customFormat="1" ht="12" x14ac:dyDescent="0.3">
      <c r="A3063" s="4">
        <v>3062</v>
      </c>
      <c r="B3063" s="4" t="s">
        <v>9188</v>
      </c>
      <c r="C3063" s="5">
        <v>44803</v>
      </c>
      <c r="D3063" s="5">
        <v>44806</v>
      </c>
      <c r="E3063" s="9">
        <f t="shared" si="47"/>
        <v>2022</v>
      </c>
      <c r="F3063" s="4" t="s">
        <v>17</v>
      </c>
      <c r="G3063" s="4" t="s">
        <v>9189</v>
      </c>
      <c r="H3063" s="4" t="s">
        <v>9190</v>
      </c>
      <c r="I3063" s="4" t="s">
        <v>67</v>
      </c>
      <c r="J3063" s="4" t="s">
        <v>42</v>
      </c>
      <c r="K3063" s="4" t="s">
        <v>43</v>
      </c>
      <c r="L3063" s="4" t="s">
        <v>29</v>
      </c>
      <c r="M3063" s="4" t="s">
        <v>30</v>
      </c>
      <c r="N3063" s="4">
        <v>72.59</v>
      </c>
      <c r="O3063" s="4">
        <v>3</v>
      </c>
      <c r="P3063" s="4">
        <v>0.1</v>
      </c>
      <c r="Q3063" s="4">
        <v>5.14</v>
      </c>
    </row>
    <row r="3064" spans="1:17" s="4" customFormat="1" ht="12" x14ac:dyDescent="0.3">
      <c r="A3064" s="4">
        <v>3063</v>
      </c>
      <c r="B3064" s="4" t="s">
        <v>9191</v>
      </c>
      <c r="C3064" s="5">
        <v>45636</v>
      </c>
      <c r="D3064" s="5">
        <v>45643</v>
      </c>
      <c r="E3064" s="9">
        <f t="shared" si="47"/>
        <v>2024</v>
      </c>
      <c r="F3064" s="4" t="s">
        <v>25</v>
      </c>
      <c r="G3064" s="4" t="s">
        <v>9192</v>
      </c>
      <c r="H3064" s="4" t="s">
        <v>9193</v>
      </c>
      <c r="I3064" s="4" t="s">
        <v>67</v>
      </c>
      <c r="J3064" s="4" t="s">
        <v>47</v>
      </c>
      <c r="K3064" s="4" t="s">
        <v>47</v>
      </c>
      <c r="L3064" s="4" t="s">
        <v>22</v>
      </c>
      <c r="M3064" s="4" t="s">
        <v>134</v>
      </c>
      <c r="N3064" s="4">
        <v>818.09</v>
      </c>
      <c r="O3064" s="4">
        <v>9</v>
      </c>
      <c r="P3064" s="4">
        <v>0.2</v>
      </c>
      <c r="Q3064" s="4">
        <v>-11.12</v>
      </c>
    </row>
    <row r="3065" spans="1:17" s="4" customFormat="1" ht="12" x14ac:dyDescent="0.3">
      <c r="A3065" s="4">
        <v>3064</v>
      </c>
      <c r="B3065" s="4" t="s">
        <v>9194</v>
      </c>
      <c r="C3065" s="5">
        <v>44839</v>
      </c>
      <c r="D3065" s="5">
        <v>44843</v>
      </c>
      <c r="E3065" s="9">
        <f t="shared" si="47"/>
        <v>2022</v>
      </c>
      <c r="F3065" s="4" t="s">
        <v>39</v>
      </c>
      <c r="G3065" s="4" t="s">
        <v>9195</v>
      </c>
      <c r="H3065" s="4" t="s">
        <v>9196</v>
      </c>
      <c r="I3065" s="4" t="s">
        <v>28</v>
      </c>
      <c r="J3065" s="4" t="s">
        <v>42</v>
      </c>
      <c r="K3065" s="4" t="s">
        <v>43</v>
      </c>
      <c r="L3065" s="4" t="s">
        <v>36</v>
      </c>
      <c r="M3065" s="4" t="s">
        <v>37</v>
      </c>
      <c r="N3065" s="4">
        <v>136.22999999999999</v>
      </c>
      <c r="O3065" s="4">
        <v>8</v>
      </c>
      <c r="P3065" s="4">
        <v>0.2</v>
      </c>
      <c r="Q3065" s="4">
        <v>6.37</v>
      </c>
    </row>
    <row r="3066" spans="1:17" s="4" customFormat="1" ht="12" x14ac:dyDescent="0.3">
      <c r="A3066" s="4">
        <v>3065</v>
      </c>
      <c r="B3066" s="4" t="s">
        <v>9197</v>
      </c>
      <c r="C3066" s="5">
        <v>45340</v>
      </c>
      <c r="D3066" s="5">
        <v>45341</v>
      </c>
      <c r="E3066" s="9">
        <f t="shared" si="47"/>
        <v>2024</v>
      </c>
      <c r="F3066" s="4" t="s">
        <v>17</v>
      </c>
      <c r="G3066" s="4" t="s">
        <v>9198</v>
      </c>
      <c r="H3066" s="4" t="s">
        <v>9199</v>
      </c>
      <c r="I3066" s="4" t="s">
        <v>20</v>
      </c>
      <c r="J3066" s="4" t="s">
        <v>62</v>
      </c>
      <c r="K3066" s="4" t="s">
        <v>63</v>
      </c>
      <c r="L3066" s="4" t="s">
        <v>36</v>
      </c>
      <c r="M3066" s="4" t="s">
        <v>118</v>
      </c>
      <c r="N3066" s="4">
        <v>1468.77</v>
      </c>
      <c r="O3066" s="4">
        <v>7</v>
      </c>
      <c r="P3066" s="4">
        <v>0.2</v>
      </c>
      <c r="Q3066" s="4">
        <v>76.819999999999993</v>
      </c>
    </row>
    <row r="3067" spans="1:17" s="4" customFormat="1" ht="12" x14ac:dyDescent="0.3">
      <c r="A3067" s="4">
        <v>3066</v>
      </c>
      <c r="B3067" s="4" t="s">
        <v>9200</v>
      </c>
      <c r="C3067" s="5">
        <v>44865</v>
      </c>
      <c r="D3067" s="5">
        <v>44869</v>
      </c>
      <c r="E3067" s="9">
        <f t="shared" si="47"/>
        <v>2022</v>
      </c>
      <c r="F3067" s="4" t="s">
        <v>39</v>
      </c>
      <c r="G3067" s="4" t="s">
        <v>9201</v>
      </c>
      <c r="H3067" s="4" t="s">
        <v>9202</v>
      </c>
      <c r="I3067" s="4" t="s">
        <v>67</v>
      </c>
      <c r="J3067" s="4" t="s">
        <v>111</v>
      </c>
      <c r="K3067" s="4" t="s">
        <v>111</v>
      </c>
      <c r="L3067" s="4" t="s">
        <v>29</v>
      </c>
      <c r="M3067" s="4" t="s">
        <v>48</v>
      </c>
      <c r="N3067" s="4">
        <v>519.20000000000005</v>
      </c>
      <c r="O3067" s="4">
        <v>10</v>
      </c>
      <c r="P3067" s="4">
        <v>0.1</v>
      </c>
      <c r="Q3067" s="4">
        <v>62.29</v>
      </c>
    </row>
    <row r="3068" spans="1:17" s="4" customFormat="1" ht="12" x14ac:dyDescent="0.3">
      <c r="A3068" s="4">
        <v>3067</v>
      </c>
      <c r="B3068" s="4" t="s">
        <v>9203</v>
      </c>
      <c r="C3068" s="5">
        <v>45710</v>
      </c>
      <c r="D3068" s="5">
        <v>45715</v>
      </c>
      <c r="E3068" s="9">
        <f t="shared" si="47"/>
        <v>2025</v>
      </c>
      <c r="F3068" s="4" t="s">
        <v>25</v>
      </c>
      <c r="G3068" s="4" t="s">
        <v>9204</v>
      </c>
      <c r="H3068" s="4" t="s">
        <v>9205</v>
      </c>
      <c r="I3068" s="4" t="s">
        <v>67</v>
      </c>
      <c r="J3068" s="4" t="s">
        <v>34</v>
      </c>
      <c r="K3068" s="4" t="s">
        <v>35</v>
      </c>
      <c r="L3068" s="4" t="s">
        <v>36</v>
      </c>
      <c r="M3068" s="4" t="s">
        <v>138</v>
      </c>
      <c r="N3068" s="4">
        <v>905.87</v>
      </c>
      <c r="O3068" s="4">
        <v>9</v>
      </c>
      <c r="P3068" s="4">
        <v>0.1</v>
      </c>
      <c r="Q3068" s="4">
        <v>-0.63</v>
      </c>
    </row>
    <row r="3069" spans="1:17" s="4" customFormat="1" ht="12" x14ac:dyDescent="0.3">
      <c r="A3069" s="4">
        <v>3068</v>
      </c>
      <c r="B3069" s="4" t="s">
        <v>9206</v>
      </c>
      <c r="C3069" s="5">
        <v>44653</v>
      </c>
      <c r="D3069" s="5">
        <v>44658</v>
      </c>
      <c r="E3069" s="9">
        <f t="shared" si="47"/>
        <v>2022</v>
      </c>
      <c r="F3069" s="4" t="s">
        <v>25</v>
      </c>
      <c r="G3069" s="4" t="s">
        <v>9207</v>
      </c>
      <c r="H3069" s="4" t="s">
        <v>9208</v>
      </c>
      <c r="I3069" s="4" t="s">
        <v>67</v>
      </c>
      <c r="J3069" s="4" t="s">
        <v>106</v>
      </c>
      <c r="K3069" s="4" t="s">
        <v>106</v>
      </c>
      <c r="L3069" s="4" t="s">
        <v>22</v>
      </c>
      <c r="M3069" s="4" t="s">
        <v>75</v>
      </c>
      <c r="N3069" s="4">
        <v>911.81</v>
      </c>
      <c r="O3069" s="4">
        <v>1</v>
      </c>
      <c r="P3069" s="4">
        <v>0</v>
      </c>
      <c r="Q3069" s="4">
        <v>270.04000000000002</v>
      </c>
    </row>
    <row r="3070" spans="1:17" s="4" customFormat="1" ht="12" x14ac:dyDescent="0.3">
      <c r="A3070" s="4">
        <v>3069</v>
      </c>
      <c r="B3070" s="4" t="s">
        <v>9209</v>
      </c>
      <c r="C3070" s="5">
        <v>45357</v>
      </c>
      <c r="D3070" s="5">
        <v>45362</v>
      </c>
      <c r="E3070" s="9">
        <f t="shared" si="47"/>
        <v>2024</v>
      </c>
      <c r="F3070" s="4" t="s">
        <v>59</v>
      </c>
      <c r="G3070" s="4" t="s">
        <v>9210</v>
      </c>
      <c r="H3070" s="4" t="s">
        <v>9211</v>
      </c>
      <c r="I3070" s="4" t="s">
        <v>20</v>
      </c>
      <c r="J3070" s="4" t="s">
        <v>106</v>
      </c>
      <c r="K3070" s="4" t="s">
        <v>106</v>
      </c>
      <c r="L3070" s="4" t="s">
        <v>29</v>
      </c>
      <c r="M3070" s="4" t="s">
        <v>90</v>
      </c>
      <c r="N3070" s="4">
        <v>1112.0899999999999</v>
      </c>
      <c r="O3070" s="4">
        <v>6</v>
      </c>
      <c r="P3070" s="4">
        <v>0</v>
      </c>
      <c r="Q3070" s="4">
        <v>310.26</v>
      </c>
    </row>
    <row r="3071" spans="1:17" s="4" customFormat="1" ht="12" x14ac:dyDescent="0.3">
      <c r="A3071" s="4">
        <v>3070</v>
      </c>
      <c r="B3071" s="4" t="s">
        <v>9212</v>
      </c>
      <c r="C3071" s="5">
        <v>45324</v>
      </c>
      <c r="D3071" s="5">
        <v>45329</v>
      </c>
      <c r="E3071" s="9">
        <f t="shared" si="47"/>
        <v>2024</v>
      </c>
      <c r="F3071" s="4" t="s">
        <v>25</v>
      </c>
      <c r="G3071" s="4" t="s">
        <v>9213</v>
      </c>
      <c r="H3071" s="4" t="s">
        <v>9214</v>
      </c>
      <c r="I3071" s="4" t="s">
        <v>67</v>
      </c>
      <c r="J3071" s="4" t="s">
        <v>42</v>
      </c>
      <c r="K3071" s="4" t="s">
        <v>43</v>
      </c>
      <c r="L3071" s="4" t="s">
        <v>22</v>
      </c>
      <c r="M3071" s="4" t="s">
        <v>54</v>
      </c>
      <c r="N3071" s="4">
        <v>895.08</v>
      </c>
      <c r="O3071" s="4">
        <v>10</v>
      </c>
      <c r="P3071" s="4">
        <v>0</v>
      </c>
      <c r="Q3071" s="4">
        <v>25.39</v>
      </c>
    </row>
    <row r="3072" spans="1:17" s="4" customFormat="1" ht="12" x14ac:dyDescent="0.3">
      <c r="A3072" s="4">
        <v>3071</v>
      </c>
      <c r="B3072" s="4" t="s">
        <v>9215</v>
      </c>
      <c r="C3072" s="5">
        <v>45623</v>
      </c>
      <c r="D3072" s="5">
        <v>45626</v>
      </c>
      <c r="E3072" s="9">
        <f t="shared" si="47"/>
        <v>2024</v>
      </c>
      <c r="F3072" s="4" t="s">
        <v>59</v>
      </c>
      <c r="G3072" s="4" t="s">
        <v>9216</v>
      </c>
      <c r="H3072" s="4" t="s">
        <v>61</v>
      </c>
      <c r="I3072" s="4" t="s">
        <v>20</v>
      </c>
      <c r="J3072" s="4" t="s">
        <v>21</v>
      </c>
      <c r="K3072" s="4" t="s">
        <v>26647</v>
      </c>
      <c r="L3072" s="4" t="s">
        <v>22</v>
      </c>
      <c r="M3072" s="4" t="s">
        <v>75</v>
      </c>
      <c r="N3072" s="4">
        <v>77.92</v>
      </c>
      <c r="O3072" s="4">
        <v>4</v>
      </c>
      <c r="P3072" s="4">
        <v>0.2</v>
      </c>
      <c r="Q3072" s="4">
        <v>2.4300000000000002</v>
      </c>
    </row>
    <row r="3073" spans="1:17" s="4" customFormat="1" ht="12" x14ac:dyDescent="0.3">
      <c r="A3073" s="4">
        <v>3072</v>
      </c>
      <c r="B3073" s="4" t="s">
        <v>9217</v>
      </c>
      <c r="C3073" s="5">
        <v>45684</v>
      </c>
      <c r="D3073" s="5">
        <v>45691</v>
      </c>
      <c r="E3073" s="9">
        <f t="shared" si="47"/>
        <v>2025</v>
      </c>
      <c r="F3073" s="4" t="s">
        <v>25</v>
      </c>
      <c r="G3073" s="4" t="s">
        <v>9218</v>
      </c>
      <c r="H3073" s="4" t="s">
        <v>9219</v>
      </c>
      <c r="I3073" s="4" t="s">
        <v>67</v>
      </c>
      <c r="J3073" s="4" t="s">
        <v>52</v>
      </c>
      <c r="K3073" s="4" t="s">
        <v>53</v>
      </c>
      <c r="L3073" s="4" t="s">
        <v>22</v>
      </c>
      <c r="M3073" s="4" t="s">
        <v>134</v>
      </c>
      <c r="N3073" s="4">
        <v>950.25</v>
      </c>
      <c r="O3073" s="4">
        <v>2</v>
      </c>
      <c r="P3073" s="4">
        <v>0</v>
      </c>
      <c r="Q3073" s="4">
        <v>128.79</v>
      </c>
    </row>
    <row r="3074" spans="1:17" s="4" customFormat="1" ht="12" x14ac:dyDescent="0.3">
      <c r="A3074" s="4">
        <v>3073</v>
      </c>
      <c r="B3074" s="4" t="s">
        <v>9220</v>
      </c>
      <c r="C3074" s="5">
        <v>44642</v>
      </c>
      <c r="D3074" s="5">
        <v>44643</v>
      </c>
      <c r="E3074" s="9">
        <f t="shared" ref="E3074:E3137" si="48">YEAR(D3074)</f>
        <v>2022</v>
      </c>
      <c r="F3074" s="4" t="s">
        <v>39</v>
      </c>
      <c r="G3074" s="4" t="s">
        <v>9221</v>
      </c>
      <c r="H3074" s="4" t="s">
        <v>9222</v>
      </c>
      <c r="I3074" s="4" t="s">
        <v>67</v>
      </c>
      <c r="J3074" s="4" t="s">
        <v>21</v>
      </c>
      <c r="K3074" s="4" t="s">
        <v>26647</v>
      </c>
      <c r="L3074" s="4" t="s">
        <v>36</v>
      </c>
      <c r="M3074" s="4" t="s">
        <v>71</v>
      </c>
      <c r="N3074" s="4">
        <v>785.42</v>
      </c>
      <c r="O3074" s="4">
        <v>7</v>
      </c>
      <c r="P3074" s="4">
        <v>0</v>
      </c>
      <c r="Q3074" s="4">
        <v>190.25</v>
      </c>
    </row>
    <row r="3075" spans="1:17" s="4" customFormat="1" ht="12" x14ac:dyDescent="0.3">
      <c r="A3075" s="4">
        <v>3074</v>
      </c>
      <c r="B3075" s="4" t="s">
        <v>9223</v>
      </c>
      <c r="C3075" s="5">
        <v>44795</v>
      </c>
      <c r="D3075" s="5">
        <v>44798</v>
      </c>
      <c r="E3075" s="9">
        <f t="shared" si="48"/>
        <v>2022</v>
      </c>
      <c r="F3075" s="4" t="s">
        <v>59</v>
      </c>
      <c r="G3075" s="4" t="s">
        <v>9224</v>
      </c>
      <c r="H3075" s="4" t="s">
        <v>9225</v>
      </c>
      <c r="I3075" s="4" t="s">
        <v>67</v>
      </c>
      <c r="J3075" s="4" t="s">
        <v>47</v>
      </c>
      <c r="K3075" s="4" t="s">
        <v>47</v>
      </c>
      <c r="L3075" s="4" t="s">
        <v>29</v>
      </c>
      <c r="M3075" s="4" t="s">
        <v>30</v>
      </c>
      <c r="N3075" s="4">
        <v>478.16</v>
      </c>
      <c r="O3075" s="4">
        <v>4</v>
      </c>
      <c r="P3075" s="4">
        <v>0.15</v>
      </c>
      <c r="Q3075" s="4">
        <v>69.069999999999993</v>
      </c>
    </row>
    <row r="3076" spans="1:17" s="4" customFormat="1" ht="12" x14ac:dyDescent="0.3">
      <c r="A3076" s="4">
        <v>3075</v>
      </c>
      <c r="B3076" s="4" t="s">
        <v>9226</v>
      </c>
      <c r="C3076" s="5">
        <v>44541</v>
      </c>
      <c r="D3076" s="5">
        <v>44548</v>
      </c>
      <c r="E3076" s="9">
        <f t="shared" si="48"/>
        <v>2021</v>
      </c>
      <c r="F3076" s="4" t="s">
        <v>39</v>
      </c>
      <c r="G3076" s="4" t="s">
        <v>9227</v>
      </c>
      <c r="H3076" s="4" t="s">
        <v>9228</v>
      </c>
      <c r="I3076" s="4" t="s">
        <v>20</v>
      </c>
      <c r="J3076" s="4" t="s">
        <v>52</v>
      </c>
      <c r="K3076" s="4" t="s">
        <v>53</v>
      </c>
      <c r="L3076" s="4" t="s">
        <v>22</v>
      </c>
      <c r="M3076" s="4" t="s">
        <v>75</v>
      </c>
      <c r="N3076" s="4">
        <v>1369.04</v>
      </c>
      <c r="O3076" s="4">
        <v>5</v>
      </c>
      <c r="P3076" s="4">
        <v>0.15</v>
      </c>
      <c r="Q3076" s="4">
        <v>134.38</v>
      </c>
    </row>
    <row r="3077" spans="1:17" s="4" customFormat="1" ht="12" x14ac:dyDescent="0.3">
      <c r="A3077" s="4">
        <v>3076</v>
      </c>
      <c r="B3077" s="4" t="s">
        <v>9229</v>
      </c>
      <c r="C3077" s="5">
        <v>44483</v>
      </c>
      <c r="D3077" s="5">
        <v>44488</v>
      </c>
      <c r="E3077" s="9">
        <f t="shared" si="48"/>
        <v>2021</v>
      </c>
      <c r="F3077" s="4" t="s">
        <v>17</v>
      </c>
      <c r="G3077" s="4" t="s">
        <v>9230</v>
      </c>
      <c r="H3077" s="4" t="s">
        <v>9231</v>
      </c>
      <c r="I3077" s="4" t="s">
        <v>20</v>
      </c>
      <c r="J3077" s="4" t="s">
        <v>79</v>
      </c>
      <c r="K3077" s="4" t="s">
        <v>80</v>
      </c>
      <c r="L3077" s="4" t="s">
        <v>36</v>
      </c>
      <c r="M3077" s="4" t="s">
        <v>37</v>
      </c>
      <c r="N3077" s="4">
        <v>1018.45</v>
      </c>
      <c r="O3077" s="4">
        <v>2</v>
      </c>
      <c r="P3077" s="4">
        <v>0.1</v>
      </c>
      <c r="Q3077" s="4">
        <v>168.51</v>
      </c>
    </row>
    <row r="3078" spans="1:17" s="4" customFormat="1" ht="12" x14ac:dyDescent="0.3">
      <c r="A3078" s="4">
        <v>3077</v>
      </c>
      <c r="B3078" s="4" t="s">
        <v>9232</v>
      </c>
      <c r="C3078" s="5">
        <v>44786</v>
      </c>
      <c r="D3078" s="5">
        <v>44793</v>
      </c>
      <c r="E3078" s="9">
        <f t="shared" si="48"/>
        <v>2022</v>
      </c>
      <c r="F3078" s="4" t="s">
        <v>39</v>
      </c>
      <c r="G3078" s="4" t="s">
        <v>7330</v>
      </c>
      <c r="H3078" s="4" t="s">
        <v>9233</v>
      </c>
      <c r="I3078" s="4" t="s">
        <v>20</v>
      </c>
      <c r="J3078" s="4" t="s">
        <v>62</v>
      </c>
      <c r="K3078" s="4" t="s">
        <v>63</v>
      </c>
      <c r="L3078" s="4" t="s">
        <v>22</v>
      </c>
      <c r="M3078" s="4" t="s">
        <v>54</v>
      </c>
      <c r="N3078" s="4">
        <v>1445.51</v>
      </c>
      <c r="O3078" s="4">
        <v>5</v>
      </c>
      <c r="P3078" s="4">
        <v>0.2</v>
      </c>
      <c r="Q3078" s="4">
        <v>254.44</v>
      </c>
    </row>
    <row r="3079" spans="1:17" s="4" customFormat="1" ht="12" x14ac:dyDescent="0.3">
      <c r="A3079" s="4">
        <v>3078</v>
      </c>
      <c r="B3079" s="4" t="s">
        <v>9234</v>
      </c>
      <c r="C3079" s="5">
        <v>44940</v>
      </c>
      <c r="D3079" s="5">
        <v>44943</v>
      </c>
      <c r="E3079" s="9">
        <f t="shared" si="48"/>
        <v>2023</v>
      </c>
      <c r="F3079" s="4" t="s">
        <v>59</v>
      </c>
      <c r="G3079" s="4" t="s">
        <v>9235</v>
      </c>
      <c r="H3079" s="4" t="s">
        <v>9236</v>
      </c>
      <c r="I3079" s="4" t="s">
        <v>20</v>
      </c>
      <c r="J3079" s="4" t="s">
        <v>106</v>
      </c>
      <c r="K3079" s="4" t="s">
        <v>106</v>
      </c>
      <c r="L3079" s="4" t="s">
        <v>36</v>
      </c>
      <c r="M3079" s="4" t="s">
        <v>37</v>
      </c>
      <c r="N3079" s="4">
        <v>962.02</v>
      </c>
      <c r="O3079" s="4">
        <v>4</v>
      </c>
      <c r="P3079" s="4">
        <v>0</v>
      </c>
      <c r="Q3079" s="4">
        <v>118.07</v>
      </c>
    </row>
    <row r="3080" spans="1:17" s="4" customFormat="1" ht="12" x14ac:dyDescent="0.3">
      <c r="A3080" s="4">
        <v>3079</v>
      </c>
      <c r="B3080" s="4" t="s">
        <v>9237</v>
      </c>
      <c r="C3080" s="5">
        <v>44949</v>
      </c>
      <c r="D3080" s="5">
        <v>44956</v>
      </c>
      <c r="E3080" s="9">
        <f t="shared" si="48"/>
        <v>2023</v>
      </c>
      <c r="F3080" s="4" t="s">
        <v>39</v>
      </c>
      <c r="G3080" s="4" t="s">
        <v>9238</v>
      </c>
      <c r="H3080" s="4" t="s">
        <v>9239</v>
      </c>
      <c r="I3080" s="4" t="s">
        <v>67</v>
      </c>
      <c r="J3080" s="4" t="s">
        <v>52</v>
      </c>
      <c r="K3080" s="4" t="s">
        <v>53</v>
      </c>
      <c r="L3080" s="4" t="s">
        <v>29</v>
      </c>
      <c r="M3080" s="4" t="s">
        <v>30</v>
      </c>
      <c r="N3080" s="4">
        <v>266.69</v>
      </c>
      <c r="O3080" s="4">
        <v>6</v>
      </c>
      <c r="P3080" s="4">
        <v>0.1</v>
      </c>
      <c r="Q3080" s="4">
        <v>2.3199999999999998</v>
      </c>
    </row>
    <row r="3081" spans="1:17" s="4" customFormat="1" ht="12" x14ac:dyDescent="0.3">
      <c r="A3081" s="4">
        <v>3080</v>
      </c>
      <c r="B3081" s="4" t="s">
        <v>9240</v>
      </c>
      <c r="C3081" s="5">
        <v>44838</v>
      </c>
      <c r="D3081" s="5">
        <v>44842</v>
      </c>
      <c r="E3081" s="9">
        <f t="shared" si="48"/>
        <v>2022</v>
      </c>
      <c r="F3081" s="4" t="s">
        <v>59</v>
      </c>
      <c r="G3081" s="4" t="s">
        <v>9241</v>
      </c>
      <c r="H3081" s="4" t="s">
        <v>9242</v>
      </c>
      <c r="I3081" s="4" t="s">
        <v>67</v>
      </c>
      <c r="J3081" s="4" t="s">
        <v>62</v>
      </c>
      <c r="K3081" s="4" t="s">
        <v>63</v>
      </c>
      <c r="L3081" s="4" t="s">
        <v>22</v>
      </c>
      <c r="M3081" s="4" t="s">
        <v>75</v>
      </c>
      <c r="N3081" s="4">
        <v>91.87</v>
      </c>
      <c r="O3081" s="4">
        <v>3</v>
      </c>
      <c r="P3081" s="4">
        <v>0</v>
      </c>
      <c r="Q3081" s="4">
        <v>18.87</v>
      </c>
    </row>
    <row r="3082" spans="1:17" s="4" customFormat="1" ht="12" x14ac:dyDescent="0.3">
      <c r="A3082" s="4">
        <v>3081</v>
      </c>
      <c r="B3082" s="4" t="s">
        <v>9243</v>
      </c>
      <c r="C3082" s="5">
        <v>44617</v>
      </c>
      <c r="D3082" s="5">
        <v>44624</v>
      </c>
      <c r="E3082" s="9">
        <f t="shared" si="48"/>
        <v>2022</v>
      </c>
      <c r="F3082" s="4" t="s">
        <v>39</v>
      </c>
      <c r="G3082" s="4" t="s">
        <v>9244</v>
      </c>
      <c r="H3082" s="4" t="s">
        <v>9245</v>
      </c>
      <c r="I3082" s="4" t="s">
        <v>67</v>
      </c>
      <c r="J3082" s="4" t="s">
        <v>79</v>
      </c>
      <c r="K3082" s="4" t="s">
        <v>80</v>
      </c>
      <c r="L3082" s="4" t="s">
        <v>36</v>
      </c>
      <c r="M3082" s="4" t="s">
        <v>71</v>
      </c>
      <c r="N3082" s="4">
        <v>682.17</v>
      </c>
      <c r="O3082" s="4">
        <v>2</v>
      </c>
      <c r="P3082" s="4">
        <v>0.15</v>
      </c>
      <c r="Q3082" s="4">
        <v>45.03</v>
      </c>
    </row>
    <row r="3083" spans="1:17" s="4" customFormat="1" ht="12" x14ac:dyDescent="0.3">
      <c r="A3083" s="4">
        <v>3082</v>
      </c>
      <c r="B3083" s="4" t="s">
        <v>9246</v>
      </c>
      <c r="C3083" s="5">
        <v>44986</v>
      </c>
      <c r="D3083" s="5">
        <v>44989</v>
      </c>
      <c r="E3083" s="9">
        <f t="shared" si="48"/>
        <v>2023</v>
      </c>
      <c r="F3083" s="4" t="s">
        <v>39</v>
      </c>
      <c r="G3083" s="4" t="s">
        <v>9247</v>
      </c>
      <c r="H3083" s="4" t="s">
        <v>9248</v>
      </c>
      <c r="I3083" s="4" t="s">
        <v>28</v>
      </c>
      <c r="J3083" s="4" t="s">
        <v>34</v>
      </c>
      <c r="K3083" s="4" t="s">
        <v>35</v>
      </c>
      <c r="L3083" s="4" t="s">
        <v>22</v>
      </c>
      <c r="M3083" s="4" t="s">
        <v>75</v>
      </c>
      <c r="N3083" s="4">
        <v>565.79</v>
      </c>
      <c r="O3083" s="4">
        <v>7</v>
      </c>
      <c r="P3083" s="4">
        <v>0.15</v>
      </c>
      <c r="Q3083" s="4">
        <v>130.16999999999999</v>
      </c>
    </row>
    <row r="3084" spans="1:17" s="4" customFormat="1" ht="12" x14ac:dyDescent="0.3">
      <c r="A3084" s="4">
        <v>3083</v>
      </c>
      <c r="B3084" s="4" t="s">
        <v>9249</v>
      </c>
      <c r="C3084" s="5">
        <v>44815</v>
      </c>
      <c r="D3084" s="5">
        <v>44819</v>
      </c>
      <c r="E3084" s="9">
        <f t="shared" si="48"/>
        <v>2022</v>
      </c>
      <c r="F3084" s="4" t="s">
        <v>39</v>
      </c>
      <c r="G3084" s="4" t="s">
        <v>9250</v>
      </c>
      <c r="H3084" s="4" t="s">
        <v>9251</v>
      </c>
      <c r="I3084" s="4" t="s">
        <v>28</v>
      </c>
      <c r="J3084" s="4" t="s">
        <v>79</v>
      </c>
      <c r="K3084" s="4" t="s">
        <v>80</v>
      </c>
      <c r="L3084" s="4" t="s">
        <v>22</v>
      </c>
      <c r="M3084" s="4" t="s">
        <v>75</v>
      </c>
      <c r="N3084" s="4">
        <v>251.25</v>
      </c>
      <c r="O3084" s="4">
        <v>7</v>
      </c>
      <c r="P3084" s="4">
        <v>0.15</v>
      </c>
      <c r="Q3084" s="4">
        <v>-2.34</v>
      </c>
    </row>
    <row r="3085" spans="1:17" s="4" customFormat="1" ht="12" x14ac:dyDescent="0.3">
      <c r="A3085" s="4">
        <v>3084</v>
      </c>
      <c r="B3085" s="4" t="s">
        <v>9252</v>
      </c>
      <c r="C3085" s="5">
        <v>45791</v>
      </c>
      <c r="D3085" s="5">
        <v>45798</v>
      </c>
      <c r="E3085" s="9">
        <f t="shared" si="48"/>
        <v>2025</v>
      </c>
      <c r="F3085" s="4" t="s">
        <v>59</v>
      </c>
      <c r="G3085" s="4" t="s">
        <v>9253</v>
      </c>
      <c r="H3085" s="4" t="s">
        <v>9254</v>
      </c>
      <c r="I3085" s="4" t="s">
        <v>20</v>
      </c>
      <c r="J3085" s="4" t="s">
        <v>62</v>
      </c>
      <c r="K3085" s="4" t="s">
        <v>63</v>
      </c>
      <c r="L3085" s="4" t="s">
        <v>36</v>
      </c>
      <c r="M3085" s="4" t="s">
        <v>37</v>
      </c>
      <c r="N3085" s="4">
        <v>1153.5999999999999</v>
      </c>
      <c r="O3085" s="4">
        <v>7</v>
      </c>
      <c r="P3085" s="4">
        <v>0</v>
      </c>
      <c r="Q3085" s="4">
        <v>196.18</v>
      </c>
    </row>
    <row r="3086" spans="1:17" s="4" customFormat="1" ht="12" x14ac:dyDescent="0.3">
      <c r="A3086" s="4">
        <v>3085</v>
      </c>
      <c r="B3086" s="4" t="s">
        <v>9255</v>
      </c>
      <c r="C3086" s="5">
        <v>44996</v>
      </c>
      <c r="D3086" s="5">
        <v>45002</v>
      </c>
      <c r="E3086" s="9">
        <f t="shared" si="48"/>
        <v>2023</v>
      </c>
      <c r="F3086" s="4" t="s">
        <v>25</v>
      </c>
      <c r="G3086" s="4" t="s">
        <v>9256</v>
      </c>
      <c r="H3086" s="4" t="s">
        <v>9257</v>
      </c>
      <c r="I3086" s="4" t="s">
        <v>20</v>
      </c>
      <c r="J3086" s="4" t="s">
        <v>34</v>
      </c>
      <c r="K3086" s="4" t="s">
        <v>35</v>
      </c>
      <c r="L3086" s="4" t="s">
        <v>36</v>
      </c>
      <c r="M3086" s="4" t="s">
        <v>71</v>
      </c>
      <c r="N3086" s="4">
        <v>965.21</v>
      </c>
      <c r="O3086" s="4">
        <v>9</v>
      </c>
      <c r="P3086" s="4">
        <v>0.1</v>
      </c>
      <c r="Q3086" s="4">
        <v>129.88</v>
      </c>
    </row>
    <row r="3087" spans="1:17" s="4" customFormat="1" ht="12" x14ac:dyDescent="0.3">
      <c r="A3087" s="4">
        <v>3086</v>
      </c>
      <c r="B3087" s="4" t="s">
        <v>9258</v>
      </c>
      <c r="C3087" s="5">
        <v>44970</v>
      </c>
      <c r="D3087" s="5">
        <v>44973</v>
      </c>
      <c r="E3087" s="9">
        <f t="shared" si="48"/>
        <v>2023</v>
      </c>
      <c r="F3087" s="4" t="s">
        <v>39</v>
      </c>
      <c r="G3087" s="4" t="s">
        <v>9259</v>
      </c>
      <c r="H3087" s="4" t="s">
        <v>9260</v>
      </c>
      <c r="I3087" s="4" t="s">
        <v>67</v>
      </c>
      <c r="J3087" s="4" t="s">
        <v>21</v>
      </c>
      <c r="K3087" s="4" t="s">
        <v>26647</v>
      </c>
      <c r="L3087" s="4" t="s">
        <v>29</v>
      </c>
      <c r="M3087" s="4" t="s">
        <v>107</v>
      </c>
      <c r="N3087" s="4">
        <v>1009.5</v>
      </c>
      <c r="O3087" s="4">
        <v>8</v>
      </c>
      <c r="P3087" s="4">
        <v>0.1</v>
      </c>
      <c r="Q3087" s="4">
        <v>97.52</v>
      </c>
    </row>
    <row r="3088" spans="1:17" s="4" customFormat="1" ht="12" x14ac:dyDescent="0.3">
      <c r="A3088" s="4">
        <v>3087</v>
      </c>
      <c r="B3088" s="4" t="s">
        <v>9261</v>
      </c>
      <c r="C3088" s="5">
        <v>44879</v>
      </c>
      <c r="D3088" s="5">
        <v>44884</v>
      </c>
      <c r="E3088" s="9">
        <f t="shared" si="48"/>
        <v>2022</v>
      </c>
      <c r="F3088" s="4" t="s">
        <v>39</v>
      </c>
      <c r="G3088" s="4" t="s">
        <v>9262</v>
      </c>
      <c r="H3088" s="4" t="s">
        <v>9263</v>
      </c>
      <c r="I3088" s="4" t="s">
        <v>67</v>
      </c>
      <c r="J3088" s="4" t="s">
        <v>42</v>
      </c>
      <c r="K3088" s="4" t="s">
        <v>43</v>
      </c>
      <c r="L3088" s="4" t="s">
        <v>29</v>
      </c>
      <c r="M3088" s="4" t="s">
        <v>48</v>
      </c>
      <c r="N3088" s="4">
        <v>1416.27</v>
      </c>
      <c r="O3088" s="4">
        <v>6</v>
      </c>
      <c r="P3088" s="4">
        <v>0.1</v>
      </c>
      <c r="Q3088" s="4">
        <v>213.08</v>
      </c>
    </row>
    <row r="3089" spans="1:17" s="4" customFormat="1" ht="12" x14ac:dyDescent="0.3">
      <c r="A3089" s="4">
        <v>3088</v>
      </c>
      <c r="B3089" s="4" t="s">
        <v>9264</v>
      </c>
      <c r="C3089" s="5">
        <v>45715</v>
      </c>
      <c r="D3089" s="5">
        <v>45721</v>
      </c>
      <c r="E3089" s="9">
        <f t="shared" si="48"/>
        <v>2025</v>
      </c>
      <c r="F3089" s="4" t="s">
        <v>25</v>
      </c>
      <c r="G3089" s="4" t="s">
        <v>9265</v>
      </c>
      <c r="H3089" s="4" t="s">
        <v>9266</v>
      </c>
      <c r="I3089" s="4" t="s">
        <v>20</v>
      </c>
      <c r="J3089" s="4" t="s">
        <v>111</v>
      </c>
      <c r="K3089" s="4" t="s">
        <v>111</v>
      </c>
      <c r="L3089" s="4" t="s">
        <v>29</v>
      </c>
      <c r="M3089" s="4" t="s">
        <v>107</v>
      </c>
      <c r="N3089" s="4">
        <v>1214.3599999999999</v>
      </c>
      <c r="O3089" s="4">
        <v>10</v>
      </c>
      <c r="P3089" s="4">
        <v>0</v>
      </c>
      <c r="Q3089" s="4">
        <v>335.38</v>
      </c>
    </row>
    <row r="3090" spans="1:17" s="4" customFormat="1" ht="12" x14ac:dyDescent="0.3">
      <c r="A3090" s="4">
        <v>3089</v>
      </c>
      <c r="B3090" s="4" t="s">
        <v>9267</v>
      </c>
      <c r="C3090" s="5">
        <v>45485</v>
      </c>
      <c r="D3090" s="5">
        <v>45492</v>
      </c>
      <c r="E3090" s="9">
        <f t="shared" si="48"/>
        <v>2024</v>
      </c>
      <c r="F3090" s="4" t="s">
        <v>25</v>
      </c>
      <c r="G3090" s="4" t="s">
        <v>9268</v>
      </c>
      <c r="H3090" s="4" t="s">
        <v>9269</v>
      </c>
      <c r="I3090" s="4" t="s">
        <v>28</v>
      </c>
      <c r="J3090" s="4" t="s">
        <v>79</v>
      </c>
      <c r="K3090" s="4" t="s">
        <v>80</v>
      </c>
      <c r="L3090" s="4" t="s">
        <v>22</v>
      </c>
      <c r="M3090" s="4" t="s">
        <v>54</v>
      </c>
      <c r="N3090" s="4">
        <v>723.46</v>
      </c>
      <c r="O3090" s="4">
        <v>8</v>
      </c>
      <c r="P3090" s="4">
        <v>0.1</v>
      </c>
      <c r="Q3090" s="4">
        <v>142.16</v>
      </c>
    </row>
    <row r="3091" spans="1:17" s="4" customFormat="1" ht="12" x14ac:dyDescent="0.3">
      <c r="A3091" s="4">
        <v>3090</v>
      </c>
      <c r="B3091" s="4" t="s">
        <v>9270</v>
      </c>
      <c r="C3091" s="5">
        <v>44497</v>
      </c>
      <c r="D3091" s="5">
        <v>44504</v>
      </c>
      <c r="E3091" s="9">
        <f t="shared" si="48"/>
        <v>2021</v>
      </c>
      <c r="F3091" s="4" t="s">
        <v>25</v>
      </c>
      <c r="G3091" s="4" t="s">
        <v>9271</v>
      </c>
      <c r="H3091" s="4" t="s">
        <v>9272</v>
      </c>
      <c r="I3091" s="4" t="s">
        <v>67</v>
      </c>
      <c r="J3091" s="4" t="s">
        <v>42</v>
      </c>
      <c r="K3091" s="4" t="s">
        <v>43</v>
      </c>
      <c r="L3091" s="4" t="s">
        <v>22</v>
      </c>
      <c r="M3091" s="4" t="s">
        <v>75</v>
      </c>
      <c r="N3091" s="4">
        <v>68.22</v>
      </c>
      <c r="O3091" s="4">
        <v>10</v>
      </c>
      <c r="P3091" s="4">
        <v>0.15</v>
      </c>
      <c r="Q3091" s="4">
        <v>7.45</v>
      </c>
    </row>
    <row r="3092" spans="1:17" s="4" customFormat="1" ht="12" x14ac:dyDescent="0.3">
      <c r="A3092" s="4">
        <v>3091</v>
      </c>
      <c r="B3092" s="4" t="s">
        <v>9273</v>
      </c>
      <c r="C3092" s="5">
        <v>44600</v>
      </c>
      <c r="D3092" s="5">
        <v>44605</v>
      </c>
      <c r="E3092" s="9">
        <f t="shared" si="48"/>
        <v>2022</v>
      </c>
      <c r="F3092" s="4" t="s">
        <v>17</v>
      </c>
      <c r="G3092" s="4" t="s">
        <v>9274</v>
      </c>
      <c r="H3092" s="4" t="s">
        <v>9275</v>
      </c>
      <c r="I3092" s="4" t="s">
        <v>20</v>
      </c>
      <c r="J3092" s="4" t="s">
        <v>42</v>
      </c>
      <c r="K3092" s="4" t="s">
        <v>43</v>
      </c>
      <c r="L3092" s="4" t="s">
        <v>29</v>
      </c>
      <c r="M3092" s="4" t="s">
        <v>90</v>
      </c>
      <c r="N3092" s="4">
        <v>904.15</v>
      </c>
      <c r="O3092" s="4">
        <v>7</v>
      </c>
      <c r="P3092" s="4">
        <v>0</v>
      </c>
      <c r="Q3092" s="4">
        <v>115.29</v>
      </c>
    </row>
    <row r="3093" spans="1:17" s="4" customFormat="1" ht="12" x14ac:dyDescent="0.3">
      <c r="A3093" s="4">
        <v>3092</v>
      </c>
      <c r="B3093" s="4" t="s">
        <v>9276</v>
      </c>
      <c r="C3093" s="5">
        <v>45565</v>
      </c>
      <c r="D3093" s="5">
        <v>45566</v>
      </c>
      <c r="E3093" s="9">
        <f t="shared" si="48"/>
        <v>2024</v>
      </c>
      <c r="F3093" s="4" t="s">
        <v>17</v>
      </c>
      <c r="G3093" s="4" t="s">
        <v>9277</v>
      </c>
      <c r="H3093" s="4" t="s">
        <v>9278</v>
      </c>
      <c r="I3093" s="4" t="s">
        <v>28</v>
      </c>
      <c r="J3093" s="4" t="s">
        <v>106</v>
      </c>
      <c r="K3093" s="4" t="s">
        <v>106</v>
      </c>
      <c r="L3093" s="4" t="s">
        <v>36</v>
      </c>
      <c r="M3093" s="4" t="s">
        <v>71</v>
      </c>
      <c r="N3093" s="4">
        <v>1210.92</v>
      </c>
      <c r="O3093" s="4">
        <v>8</v>
      </c>
      <c r="P3093" s="4">
        <v>0.1</v>
      </c>
      <c r="Q3093" s="4">
        <v>238.42</v>
      </c>
    </row>
    <row r="3094" spans="1:17" s="4" customFormat="1" ht="12" x14ac:dyDescent="0.3">
      <c r="A3094" s="4">
        <v>3093</v>
      </c>
      <c r="B3094" s="4" t="s">
        <v>9279</v>
      </c>
      <c r="C3094" s="5">
        <v>45746</v>
      </c>
      <c r="D3094" s="5">
        <v>45753</v>
      </c>
      <c r="E3094" s="9">
        <f t="shared" si="48"/>
        <v>2025</v>
      </c>
      <c r="F3094" s="4" t="s">
        <v>39</v>
      </c>
      <c r="G3094" s="4" t="s">
        <v>9280</v>
      </c>
      <c r="H3094" s="4" t="s">
        <v>9281</v>
      </c>
      <c r="I3094" s="4" t="s">
        <v>20</v>
      </c>
      <c r="J3094" s="4" t="s">
        <v>79</v>
      </c>
      <c r="K3094" s="4" t="s">
        <v>80</v>
      </c>
      <c r="L3094" s="4" t="s">
        <v>36</v>
      </c>
      <c r="M3094" s="4" t="s">
        <v>71</v>
      </c>
      <c r="N3094" s="4">
        <v>1223.23</v>
      </c>
      <c r="O3094" s="4">
        <v>6</v>
      </c>
      <c r="P3094" s="4">
        <v>0.2</v>
      </c>
      <c r="Q3094" s="4">
        <v>134.22999999999999</v>
      </c>
    </row>
    <row r="3095" spans="1:17" s="4" customFormat="1" ht="12" x14ac:dyDescent="0.3">
      <c r="A3095" s="4">
        <v>3094</v>
      </c>
      <c r="B3095" s="4" t="s">
        <v>9282</v>
      </c>
      <c r="C3095" s="5">
        <v>44885</v>
      </c>
      <c r="D3095" s="5">
        <v>44889</v>
      </c>
      <c r="E3095" s="9">
        <f t="shared" si="48"/>
        <v>2022</v>
      </c>
      <c r="F3095" s="4" t="s">
        <v>17</v>
      </c>
      <c r="G3095" s="4" t="s">
        <v>9283</v>
      </c>
      <c r="H3095" s="4" t="s">
        <v>9284</v>
      </c>
      <c r="I3095" s="4" t="s">
        <v>20</v>
      </c>
      <c r="J3095" s="4" t="s">
        <v>145</v>
      </c>
      <c r="K3095" s="4" t="s">
        <v>80</v>
      </c>
      <c r="L3095" s="4" t="s">
        <v>36</v>
      </c>
      <c r="M3095" s="4" t="s">
        <v>37</v>
      </c>
      <c r="N3095" s="4">
        <v>404.51</v>
      </c>
      <c r="O3095" s="4">
        <v>1</v>
      </c>
      <c r="P3095" s="4">
        <v>0.2</v>
      </c>
      <c r="Q3095" s="4">
        <v>25.87</v>
      </c>
    </row>
    <row r="3096" spans="1:17" s="4" customFormat="1" ht="12" x14ac:dyDescent="0.3">
      <c r="A3096" s="4">
        <v>3095</v>
      </c>
      <c r="B3096" s="4" t="s">
        <v>9285</v>
      </c>
      <c r="C3096" s="5">
        <v>44745</v>
      </c>
      <c r="D3096" s="5">
        <v>44748</v>
      </c>
      <c r="E3096" s="9">
        <f t="shared" si="48"/>
        <v>2022</v>
      </c>
      <c r="F3096" s="4" t="s">
        <v>25</v>
      </c>
      <c r="G3096" s="4" t="s">
        <v>9286</v>
      </c>
      <c r="H3096" s="4" t="s">
        <v>9287</v>
      </c>
      <c r="I3096" s="4" t="s">
        <v>67</v>
      </c>
      <c r="J3096" s="4" t="s">
        <v>52</v>
      </c>
      <c r="K3096" s="4" t="s">
        <v>53</v>
      </c>
      <c r="L3096" s="4" t="s">
        <v>36</v>
      </c>
      <c r="M3096" s="4" t="s">
        <v>71</v>
      </c>
      <c r="N3096" s="4">
        <v>508.24</v>
      </c>
      <c r="O3096" s="4">
        <v>3</v>
      </c>
      <c r="P3096" s="4">
        <v>0.15</v>
      </c>
      <c r="Q3096" s="4">
        <v>38.770000000000003</v>
      </c>
    </row>
    <row r="3097" spans="1:17" s="4" customFormat="1" ht="12" x14ac:dyDescent="0.3">
      <c r="A3097" s="4">
        <v>3096</v>
      </c>
      <c r="B3097" s="4" t="s">
        <v>9288</v>
      </c>
      <c r="C3097" s="5">
        <v>45496</v>
      </c>
      <c r="D3097" s="5">
        <v>45498</v>
      </c>
      <c r="E3097" s="9">
        <f t="shared" si="48"/>
        <v>2024</v>
      </c>
      <c r="F3097" s="4" t="s">
        <v>39</v>
      </c>
      <c r="G3097" s="4" t="s">
        <v>9289</v>
      </c>
      <c r="H3097" s="4" t="s">
        <v>9290</v>
      </c>
      <c r="I3097" s="4" t="s">
        <v>67</v>
      </c>
      <c r="J3097" s="4" t="s">
        <v>62</v>
      </c>
      <c r="K3097" s="4" t="s">
        <v>63</v>
      </c>
      <c r="L3097" s="4" t="s">
        <v>29</v>
      </c>
      <c r="M3097" s="4" t="s">
        <v>30</v>
      </c>
      <c r="N3097" s="4">
        <v>1463.04</v>
      </c>
      <c r="O3097" s="4">
        <v>6</v>
      </c>
      <c r="P3097" s="4">
        <v>0.15</v>
      </c>
      <c r="Q3097" s="4">
        <v>18.32</v>
      </c>
    </row>
    <row r="3098" spans="1:17" s="4" customFormat="1" ht="12" x14ac:dyDescent="0.3">
      <c r="A3098" s="4">
        <v>3097</v>
      </c>
      <c r="B3098" s="4" t="s">
        <v>9291</v>
      </c>
      <c r="C3098" s="5">
        <v>44974</v>
      </c>
      <c r="D3098" s="5">
        <v>44977</v>
      </c>
      <c r="E3098" s="9">
        <f t="shared" si="48"/>
        <v>2023</v>
      </c>
      <c r="F3098" s="4" t="s">
        <v>25</v>
      </c>
      <c r="G3098" s="4" t="s">
        <v>9292</v>
      </c>
      <c r="H3098" s="4" t="s">
        <v>9293</v>
      </c>
      <c r="I3098" s="4" t="s">
        <v>20</v>
      </c>
      <c r="J3098" s="4" t="s">
        <v>47</v>
      </c>
      <c r="K3098" s="4" t="s">
        <v>47</v>
      </c>
      <c r="L3098" s="4" t="s">
        <v>22</v>
      </c>
      <c r="M3098" s="4" t="s">
        <v>134</v>
      </c>
      <c r="N3098" s="4">
        <v>1161.1099999999999</v>
      </c>
      <c r="O3098" s="4">
        <v>9</v>
      </c>
      <c r="P3098" s="4">
        <v>0</v>
      </c>
      <c r="Q3098" s="4">
        <v>185.96</v>
      </c>
    </row>
    <row r="3099" spans="1:17" s="4" customFormat="1" ht="12" x14ac:dyDescent="0.3">
      <c r="A3099" s="4">
        <v>3098</v>
      </c>
      <c r="B3099" s="4" t="s">
        <v>9294</v>
      </c>
      <c r="C3099" s="5">
        <v>44669</v>
      </c>
      <c r="D3099" s="5">
        <v>44674</v>
      </c>
      <c r="E3099" s="9">
        <f t="shared" si="48"/>
        <v>2022</v>
      </c>
      <c r="F3099" s="4" t="s">
        <v>17</v>
      </c>
      <c r="G3099" s="4" t="s">
        <v>9295</v>
      </c>
      <c r="H3099" s="4" t="s">
        <v>9296</v>
      </c>
      <c r="I3099" s="4" t="s">
        <v>67</v>
      </c>
      <c r="J3099" s="4" t="s">
        <v>106</v>
      </c>
      <c r="K3099" s="4" t="s">
        <v>106</v>
      </c>
      <c r="L3099" s="4" t="s">
        <v>29</v>
      </c>
      <c r="M3099" s="4" t="s">
        <v>30</v>
      </c>
      <c r="N3099" s="4">
        <v>1025.72</v>
      </c>
      <c r="O3099" s="4">
        <v>5</v>
      </c>
      <c r="P3099" s="4">
        <v>0.15</v>
      </c>
      <c r="Q3099" s="4">
        <v>186.03</v>
      </c>
    </row>
    <row r="3100" spans="1:17" s="4" customFormat="1" ht="12" x14ac:dyDescent="0.3">
      <c r="A3100" s="4">
        <v>3099</v>
      </c>
      <c r="B3100" s="4" t="s">
        <v>9297</v>
      </c>
      <c r="C3100" s="5">
        <v>45668</v>
      </c>
      <c r="D3100" s="5">
        <v>45669</v>
      </c>
      <c r="E3100" s="9">
        <f t="shared" si="48"/>
        <v>2025</v>
      </c>
      <c r="F3100" s="4" t="s">
        <v>59</v>
      </c>
      <c r="G3100" s="4" t="s">
        <v>9298</v>
      </c>
      <c r="H3100" s="4" t="s">
        <v>9299</v>
      </c>
      <c r="I3100" s="4" t="s">
        <v>28</v>
      </c>
      <c r="J3100" s="4" t="s">
        <v>111</v>
      </c>
      <c r="K3100" s="4" t="s">
        <v>111</v>
      </c>
      <c r="L3100" s="4" t="s">
        <v>36</v>
      </c>
      <c r="M3100" s="4" t="s">
        <v>118</v>
      </c>
      <c r="N3100" s="4">
        <v>81.760000000000005</v>
      </c>
      <c r="O3100" s="4">
        <v>1</v>
      </c>
      <c r="P3100" s="4">
        <v>0.1</v>
      </c>
      <c r="Q3100" s="4">
        <v>20.48</v>
      </c>
    </row>
    <row r="3101" spans="1:17" s="4" customFormat="1" ht="12" x14ac:dyDescent="0.3">
      <c r="A3101" s="4">
        <v>3100</v>
      </c>
      <c r="B3101" s="4" t="s">
        <v>9300</v>
      </c>
      <c r="C3101" s="5">
        <v>45362</v>
      </c>
      <c r="D3101" s="5">
        <v>45368</v>
      </c>
      <c r="E3101" s="9">
        <f t="shared" si="48"/>
        <v>2024</v>
      </c>
      <c r="F3101" s="4" t="s">
        <v>25</v>
      </c>
      <c r="G3101" s="4" t="s">
        <v>9301</v>
      </c>
      <c r="H3101" s="4" t="s">
        <v>9302</v>
      </c>
      <c r="I3101" s="4" t="s">
        <v>67</v>
      </c>
      <c r="J3101" s="4" t="s">
        <v>47</v>
      </c>
      <c r="K3101" s="4" t="s">
        <v>47</v>
      </c>
      <c r="L3101" s="4" t="s">
        <v>22</v>
      </c>
      <c r="M3101" s="4" t="s">
        <v>23</v>
      </c>
      <c r="N3101" s="4">
        <v>797.1</v>
      </c>
      <c r="O3101" s="4">
        <v>10</v>
      </c>
      <c r="P3101" s="4">
        <v>0</v>
      </c>
      <c r="Q3101" s="4">
        <v>60.11</v>
      </c>
    </row>
    <row r="3102" spans="1:17" s="4" customFormat="1" ht="12" x14ac:dyDescent="0.3">
      <c r="A3102" s="4">
        <v>3101</v>
      </c>
      <c r="B3102" s="4" t="s">
        <v>9303</v>
      </c>
      <c r="C3102" s="5">
        <v>44501</v>
      </c>
      <c r="D3102" s="5">
        <v>44503</v>
      </c>
      <c r="E3102" s="9">
        <f t="shared" si="48"/>
        <v>2021</v>
      </c>
      <c r="F3102" s="4" t="s">
        <v>25</v>
      </c>
      <c r="G3102" s="4" t="s">
        <v>9304</v>
      </c>
      <c r="H3102" s="4" t="s">
        <v>9305</v>
      </c>
      <c r="I3102" s="4" t="s">
        <v>28</v>
      </c>
      <c r="J3102" s="4" t="s">
        <v>21</v>
      </c>
      <c r="K3102" s="4" t="s">
        <v>26647</v>
      </c>
      <c r="L3102" s="4" t="s">
        <v>22</v>
      </c>
      <c r="M3102" s="4" t="s">
        <v>54</v>
      </c>
      <c r="N3102" s="4">
        <v>1184.29</v>
      </c>
      <c r="O3102" s="4">
        <v>7</v>
      </c>
      <c r="P3102" s="4">
        <v>0.2</v>
      </c>
      <c r="Q3102" s="4">
        <v>212.44</v>
      </c>
    </row>
    <row r="3103" spans="1:17" s="4" customFormat="1" ht="12" x14ac:dyDescent="0.3">
      <c r="A3103" s="4">
        <v>3102</v>
      </c>
      <c r="B3103" s="4" t="s">
        <v>9306</v>
      </c>
      <c r="C3103" s="5">
        <v>45157</v>
      </c>
      <c r="D3103" s="5">
        <v>45161</v>
      </c>
      <c r="E3103" s="9">
        <f t="shared" si="48"/>
        <v>2023</v>
      </c>
      <c r="F3103" s="4" t="s">
        <v>17</v>
      </c>
      <c r="G3103" s="4" t="s">
        <v>9307</v>
      </c>
      <c r="H3103" s="4" t="s">
        <v>9308</v>
      </c>
      <c r="I3103" s="4" t="s">
        <v>28</v>
      </c>
      <c r="J3103" s="4" t="s">
        <v>52</v>
      </c>
      <c r="K3103" s="4" t="s">
        <v>53</v>
      </c>
      <c r="L3103" s="4" t="s">
        <v>29</v>
      </c>
      <c r="M3103" s="4" t="s">
        <v>30</v>
      </c>
      <c r="N3103" s="4">
        <v>1371.92</v>
      </c>
      <c r="O3103" s="4">
        <v>1</v>
      </c>
      <c r="P3103" s="4">
        <v>0.1</v>
      </c>
      <c r="Q3103" s="4">
        <v>91.81</v>
      </c>
    </row>
    <row r="3104" spans="1:17" s="4" customFormat="1" ht="12" x14ac:dyDescent="0.3">
      <c r="A3104" s="4">
        <v>3103</v>
      </c>
      <c r="B3104" s="4" t="s">
        <v>9309</v>
      </c>
      <c r="C3104" s="5">
        <v>45827</v>
      </c>
      <c r="D3104" s="5">
        <v>45828</v>
      </c>
      <c r="E3104" s="9">
        <f t="shared" si="48"/>
        <v>2025</v>
      </c>
      <c r="F3104" s="4" t="s">
        <v>25</v>
      </c>
      <c r="G3104" s="4" t="s">
        <v>9310</v>
      </c>
      <c r="H3104" s="4" t="s">
        <v>9311</v>
      </c>
      <c r="I3104" s="4" t="s">
        <v>20</v>
      </c>
      <c r="J3104" s="4" t="s">
        <v>21</v>
      </c>
      <c r="K3104" s="4" t="s">
        <v>26647</v>
      </c>
      <c r="L3104" s="4" t="s">
        <v>22</v>
      </c>
      <c r="M3104" s="4" t="s">
        <v>54</v>
      </c>
      <c r="N3104" s="4">
        <v>315.89</v>
      </c>
      <c r="O3104" s="4">
        <v>2</v>
      </c>
      <c r="P3104" s="4">
        <v>0.2</v>
      </c>
      <c r="Q3104" s="4">
        <v>-1.35</v>
      </c>
    </row>
    <row r="3105" spans="1:17" s="4" customFormat="1" ht="12" x14ac:dyDescent="0.3">
      <c r="A3105" s="4">
        <v>3104</v>
      </c>
      <c r="B3105" s="4" t="s">
        <v>9312</v>
      </c>
      <c r="C3105" s="5">
        <v>44724</v>
      </c>
      <c r="D3105" s="5">
        <v>44727</v>
      </c>
      <c r="E3105" s="9">
        <f t="shared" si="48"/>
        <v>2022</v>
      </c>
      <c r="F3105" s="4" t="s">
        <v>25</v>
      </c>
      <c r="G3105" s="4" t="s">
        <v>9313</v>
      </c>
      <c r="H3105" s="4" t="s">
        <v>9314</v>
      </c>
      <c r="I3105" s="4" t="s">
        <v>28</v>
      </c>
      <c r="J3105" s="4" t="s">
        <v>34</v>
      </c>
      <c r="K3105" s="4" t="s">
        <v>35</v>
      </c>
      <c r="L3105" s="4" t="s">
        <v>36</v>
      </c>
      <c r="M3105" s="4" t="s">
        <v>138</v>
      </c>
      <c r="N3105" s="4">
        <v>271.42</v>
      </c>
      <c r="O3105" s="4">
        <v>9</v>
      </c>
      <c r="P3105" s="4">
        <v>0.2</v>
      </c>
      <c r="Q3105" s="4">
        <v>-0.77</v>
      </c>
    </row>
    <row r="3106" spans="1:17" s="4" customFormat="1" ht="12" x14ac:dyDescent="0.3">
      <c r="A3106" s="4">
        <v>3105</v>
      </c>
      <c r="B3106" s="4" t="s">
        <v>9315</v>
      </c>
      <c r="C3106" s="5">
        <v>45028</v>
      </c>
      <c r="D3106" s="5">
        <v>45031</v>
      </c>
      <c r="E3106" s="9">
        <f t="shared" si="48"/>
        <v>2023</v>
      </c>
      <c r="F3106" s="4" t="s">
        <v>59</v>
      </c>
      <c r="G3106" s="4" t="s">
        <v>9316</v>
      </c>
      <c r="H3106" s="4" t="s">
        <v>9317</v>
      </c>
      <c r="I3106" s="4" t="s">
        <v>28</v>
      </c>
      <c r="J3106" s="4" t="s">
        <v>21</v>
      </c>
      <c r="K3106" s="4" t="s">
        <v>26647</v>
      </c>
      <c r="L3106" s="4" t="s">
        <v>36</v>
      </c>
      <c r="M3106" s="4" t="s">
        <v>138</v>
      </c>
      <c r="N3106" s="4">
        <v>1323.82</v>
      </c>
      <c r="O3106" s="4">
        <v>3</v>
      </c>
      <c r="P3106" s="4">
        <v>0.1</v>
      </c>
      <c r="Q3106" s="4">
        <v>195.24</v>
      </c>
    </row>
    <row r="3107" spans="1:17" s="4" customFormat="1" ht="12" x14ac:dyDescent="0.3">
      <c r="A3107" s="4">
        <v>3106</v>
      </c>
      <c r="B3107" s="4" t="s">
        <v>9318</v>
      </c>
      <c r="C3107" s="5">
        <v>44728</v>
      </c>
      <c r="D3107" s="5">
        <v>44735</v>
      </c>
      <c r="E3107" s="9">
        <f t="shared" si="48"/>
        <v>2022</v>
      </c>
      <c r="F3107" s="4" t="s">
        <v>39</v>
      </c>
      <c r="G3107" s="4" t="s">
        <v>9319</v>
      </c>
      <c r="H3107" s="4" t="s">
        <v>9320</v>
      </c>
      <c r="I3107" s="4" t="s">
        <v>67</v>
      </c>
      <c r="J3107" s="4" t="s">
        <v>79</v>
      </c>
      <c r="K3107" s="4" t="s">
        <v>80</v>
      </c>
      <c r="L3107" s="4" t="s">
        <v>36</v>
      </c>
      <c r="M3107" s="4" t="s">
        <v>37</v>
      </c>
      <c r="N3107" s="4">
        <v>959.42</v>
      </c>
      <c r="O3107" s="4">
        <v>5</v>
      </c>
      <c r="P3107" s="4">
        <v>0.15</v>
      </c>
      <c r="Q3107" s="4">
        <v>67.23</v>
      </c>
    </row>
    <row r="3108" spans="1:17" s="4" customFormat="1" ht="12" x14ac:dyDescent="0.3">
      <c r="A3108" s="4">
        <v>3107</v>
      </c>
      <c r="B3108" s="4" t="s">
        <v>9321</v>
      </c>
      <c r="C3108" s="5">
        <v>45195</v>
      </c>
      <c r="D3108" s="5">
        <v>45198</v>
      </c>
      <c r="E3108" s="9">
        <f t="shared" si="48"/>
        <v>2023</v>
      </c>
      <c r="F3108" s="4" t="s">
        <v>59</v>
      </c>
      <c r="G3108" s="4" t="s">
        <v>9322</v>
      </c>
      <c r="H3108" s="4" t="s">
        <v>9323</v>
      </c>
      <c r="I3108" s="4" t="s">
        <v>20</v>
      </c>
      <c r="J3108" s="4" t="s">
        <v>111</v>
      </c>
      <c r="K3108" s="4" t="s">
        <v>111</v>
      </c>
      <c r="L3108" s="4" t="s">
        <v>29</v>
      </c>
      <c r="M3108" s="4" t="s">
        <v>90</v>
      </c>
      <c r="N3108" s="4">
        <v>1164.73</v>
      </c>
      <c r="O3108" s="4">
        <v>10</v>
      </c>
      <c r="P3108" s="4">
        <v>0.2</v>
      </c>
      <c r="Q3108" s="4">
        <v>240.15</v>
      </c>
    </row>
    <row r="3109" spans="1:17" s="4" customFormat="1" ht="12" x14ac:dyDescent="0.3">
      <c r="A3109" s="4">
        <v>3108</v>
      </c>
      <c r="B3109" s="4" t="s">
        <v>9324</v>
      </c>
      <c r="C3109" s="5">
        <v>45675</v>
      </c>
      <c r="D3109" s="5">
        <v>45682</v>
      </c>
      <c r="E3109" s="9">
        <f t="shared" si="48"/>
        <v>2025</v>
      </c>
      <c r="F3109" s="4" t="s">
        <v>25</v>
      </c>
      <c r="G3109" s="4" t="s">
        <v>9325</v>
      </c>
      <c r="H3109" s="4" t="s">
        <v>9326</v>
      </c>
      <c r="I3109" s="4" t="s">
        <v>20</v>
      </c>
      <c r="J3109" s="4" t="s">
        <v>79</v>
      </c>
      <c r="K3109" s="4" t="s">
        <v>80</v>
      </c>
      <c r="L3109" s="4" t="s">
        <v>22</v>
      </c>
      <c r="M3109" s="4" t="s">
        <v>54</v>
      </c>
      <c r="N3109" s="4">
        <v>766.92</v>
      </c>
      <c r="O3109" s="4">
        <v>6</v>
      </c>
      <c r="P3109" s="4">
        <v>0.15</v>
      </c>
      <c r="Q3109" s="4">
        <v>151.26</v>
      </c>
    </row>
    <row r="3110" spans="1:17" s="4" customFormat="1" ht="12" x14ac:dyDescent="0.3">
      <c r="A3110" s="4">
        <v>3109</v>
      </c>
      <c r="B3110" s="4" t="s">
        <v>9327</v>
      </c>
      <c r="C3110" s="5">
        <v>44845</v>
      </c>
      <c r="D3110" s="5">
        <v>44846</v>
      </c>
      <c r="E3110" s="9">
        <f t="shared" si="48"/>
        <v>2022</v>
      </c>
      <c r="F3110" s="4" t="s">
        <v>17</v>
      </c>
      <c r="G3110" s="4" t="s">
        <v>9328</v>
      </c>
      <c r="H3110" s="4" t="s">
        <v>9329</v>
      </c>
      <c r="I3110" s="4" t="s">
        <v>67</v>
      </c>
      <c r="J3110" s="4" t="s">
        <v>79</v>
      </c>
      <c r="K3110" s="4" t="s">
        <v>80</v>
      </c>
      <c r="L3110" s="4" t="s">
        <v>22</v>
      </c>
      <c r="M3110" s="4" t="s">
        <v>23</v>
      </c>
      <c r="N3110" s="4">
        <v>834.84</v>
      </c>
      <c r="O3110" s="4">
        <v>7</v>
      </c>
      <c r="P3110" s="4">
        <v>0.1</v>
      </c>
      <c r="Q3110" s="4">
        <v>21.78</v>
      </c>
    </row>
    <row r="3111" spans="1:17" s="4" customFormat="1" ht="12" x14ac:dyDescent="0.3">
      <c r="A3111" s="4">
        <v>3110</v>
      </c>
      <c r="B3111" s="4" t="s">
        <v>9330</v>
      </c>
      <c r="C3111" s="5">
        <v>45270</v>
      </c>
      <c r="D3111" s="5">
        <v>45271</v>
      </c>
      <c r="E3111" s="9">
        <f t="shared" si="48"/>
        <v>2023</v>
      </c>
      <c r="F3111" s="4" t="s">
        <v>25</v>
      </c>
      <c r="G3111" s="4" t="s">
        <v>9331</v>
      </c>
      <c r="H3111" s="4" t="s">
        <v>385</v>
      </c>
      <c r="I3111" s="4" t="s">
        <v>67</v>
      </c>
      <c r="J3111" s="4" t="s">
        <v>145</v>
      </c>
      <c r="K3111" s="4" t="s">
        <v>80</v>
      </c>
      <c r="L3111" s="4" t="s">
        <v>29</v>
      </c>
      <c r="M3111" s="4" t="s">
        <v>107</v>
      </c>
      <c r="N3111" s="4">
        <v>384.94</v>
      </c>
      <c r="O3111" s="4">
        <v>3</v>
      </c>
      <c r="P3111" s="4">
        <v>0.2</v>
      </c>
      <c r="Q3111" s="4">
        <v>39.79</v>
      </c>
    </row>
    <row r="3112" spans="1:17" s="4" customFormat="1" ht="12" x14ac:dyDescent="0.3">
      <c r="A3112" s="4">
        <v>3111</v>
      </c>
      <c r="B3112" s="4" t="s">
        <v>9332</v>
      </c>
      <c r="C3112" s="5">
        <v>44909</v>
      </c>
      <c r="D3112" s="5">
        <v>44912</v>
      </c>
      <c r="E3112" s="9">
        <f t="shared" si="48"/>
        <v>2022</v>
      </c>
      <c r="F3112" s="4" t="s">
        <v>25</v>
      </c>
      <c r="G3112" s="4" t="s">
        <v>9333</v>
      </c>
      <c r="H3112" s="4" t="s">
        <v>9334</v>
      </c>
      <c r="I3112" s="4" t="s">
        <v>20</v>
      </c>
      <c r="J3112" s="4" t="s">
        <v>21</v>
      </c>
      <c r="K3112" s="4" t="s">
        <v>26647</v>
      </c>
      <c r="L3112" s="4" t="s">
        <v>22</v>
      </c>
      <c r="M3112" s="4" t="s">
        <v>54</v>
      </c>
      <c r="N3112" s="4">
        <v>197.03</v>
      </c>
      <c r="O3112" s="4">
        <v>10</v>
      </c>
      <c r="P3112" s="4">
        <v>0.1</v>
      </c>
      <c r="Q3112" s="4">
        <v>38.590000000000003</v>
      </c>
    </row>
    <row r="3113" spans="1:17" s="4" customFormat="1" ht="12" x14ac:dyDescent="0.3">
      <c r="A3113" s="4">
        <v>3112</v>
      </c>
      <c r="B3113" s="4" t="s">
        <v>9335</v>
      </c>
      <c r="C3113" s="5">
        <v>45793</v>
      </c>
      <c r="D3113" s="5">
        <v>45794</v>
      </c>
      <c r="E3113" s="9">
        <f t="shared" si="48"/>
        <v>2025</v>
      </c>
      <c r="F3113" s="4" t="s">
        <v>17</v>
      </c>
      <c r="G3113" s="4" t="s">
        <v>9336</v>
      </c>
      <c r="H3113" s="4" t="s">
        <v>9337</v>
      </c>
      <c r="I3113" s="4" t="s">
        <v>28</v>
      </c>
      <c r="J3113" s="4" t="s">
        <v>62</v>
      </c>
      <c r="K3113" s="4" t="s">
        <v>63</v>
      </c>
      <c r="L3113" s="4" t="s">
        <v>29</v>
      </c>
      <c r="M3113" s="4" t="s">
        <v>48</v>
      </c>
      <c r="N3113" s="4">
        <v>331.29</v>
      </c>
      <c r="O3113" s="4">
        <v>10</v>
      </c>
      <c r="P3113" s="4">
        <v>0.15</v>
      </c>
      <c r="Q3113" s="4">
        <v>63.08</v>
      </c>
    </row>
    <row r="3114" spans="1:17" s="4" customFormat="1" ht="12" x14ac:dyDescent="0.3">
      <c r="A3114" s="4">
        <v>3113</v>
      </c>
      <c r="B3114" s="4" t="s">
        <v>9338</v>
      </c>
      <c r="C3114" s="5">
        <v>45638</v>
      </c>
      <c r="D3114" s="5">
        <v>45642</v>
      </c>
      <c r="E3114" s="9">
        <f t="shared" si="48"/>
        <v>2024</v>
      </c>
      <c r="F3114" s="4" t="s">
        <v>17</v>
      </c>
      <c r="G3114" s="4" t="s">
        <v>9339</v>
      </c>
      <c r="H3114" s="4" t="s">
        <v>9340</v>
      </c>
      <c r="I3114" s="4" t="s">
        <v>28</v>
      </c>
      <c r="J3114" s="4" t="s">
        <v>47</v>
      </c>
      <c r="K3114" s="4" t="s">
        <v>47</v>
      </c>
      <c r="L3114" s="4" t="s">
        <v>22</v>
      </c>
      <c r="M3114" s="4" t="s">
        <v>134</v>
      </c>
      <c r="N3114" s="4">
        <v>823.42</v>
      </c>
      <c r="O3114" s="4">
        <v>1</v>
      </c>
      <c r="P3114" s="4">
        <v>0.1</v>
      </c>
      <c r="Q3114" s="4">
        <v>64.86</v>
      </c>
    </row>
    <row r="3115" spans="1:17" s="4" customFormat="1" ht="12" x14ac:dyDescent="0.3">
      <c r="A3115" s="4">
        <v>3114</v>
      </c>
      <c r="B3115" s="4" t="s">
        <v>9341</v>
      </c>
      <c r="C3115" s="5">
        <v>45015</v>
      </c>
      <c r="D3115" s="5">
        <v>45021</v>
      </c>
      <c r="E3115" s="9">
        <f t="shared" si="48"/>
        <v>2023</v>
      </c>
      <c r="F3115" s="4" t="s">
        <v>25</v>
      </c>
      <c r="G3115" s="4" t="s">
        <v>9342</v>
      </c>
      <c r="H3115" s="4" t="s">
        <v>9343</v>
      </c>
      <c r="I3115" s="4" t="s">
        <v>20</v>
      </c>
      <c r="J3115" s="4" t="s">
        <v>21</v>
      </c>
      <c r="K3115" s="4" t="s">
        <v>26647</v>
      </c>
      <c r="L3115" s="4" t="s">
        <v>29</v>
      </c>
      <c r="M3115" s="4" t="s">
        <v>48</v>
      </c>
      <c r="N3115" s="4">
        <v>1477.13</v>
      </c>
      <c r="O3115" s="4">
        <v>5</v>
      </c>
      <c r="P3115" s="4">
        <v>0.2</v>
      </c>
      <c r="Q3115" s="4">
        <v>205.6</v>
      </c>
    </row>
    <row r="3116" spans="1:17" s="4" customFormat="1" ht="12" x14ac:dyDescent="0.3">
      <c r="A3116" s="4">
        <v>3115</v>
      </c>
      <c r="B3116" s="4" t="s">
        <v>9344</v>
      </c>
      <c r="C3116" s="5">
        <v>44666</v>
      </c>
      <c r="D3116" s="5">
        <v>44669</v>
      </c>
      <c r="E3116" s="9">
        <f t="shared" si="48"/>
        <v>2022</v>
      </c>
      <c r="F3116" s="4" t="s">
        <v>25</v>
      </c>
      <c r="G3116" s="4" t="s">
        <v>9345</v>
      </c>
      <c r="H3116" s="4" t="s">
        <v>9346</v>
      </c>
      <c r="I3116" s="4" t="s">
        <v>28</v>
      </c>
      <c r="J3116" s="4" t="s">
        <v>34</v>
      </c>
      <c r="K3116" s="4" t="s">
        <v>35</v>
      </c>
      <c r="L3116" s="4" t="s">
        <v>22</v>
      </c>
      <c r="M3116" s="4" t="s">
        <v>54</v>
      </c>
      <c r="N3116" s="4">
        <v>1063.82</v>
      </c>
      <c r="O3116" s="4">
        <v>3</v>
      </c>
      <c r="P3116" s="4">
        <v>0.1</v>
      </c>
      <c r="Q3116" s="4">
        <v>209.89</v>
      </c>
    </row>
    <row r="3117" spans="1:17" s="4" customFormat="1" ht="12" x14ac:dyDescent="0.3">
      <c r="A3117" s="4">
        <v>3116</v>
      </c>
      <c r="B3117" s="4" t="s">
        <v>9347</v>
      </c>
      <c r="C3117" s="5">
        <v>44397</v>
      </c>
      <c r="D3117" s="5">
        <v>44398</v>
      </c>
      <c r="E3117" s="9">
        <f t="shared" si="48"/>
        <v>2021</v>
      </c>
      <c r="F3117" s="4" t="s">
        <v>39</v>
      </c>
      <c r="G3117" s="4" t="s">
        <v>9348</v>
      </c>
      <c r="H3117" s="4" t="s">
        <v>9349</v>
      </c>
      <c r="I3117" s="4" t="s">
        <v>20</v>
      </c>
      <c r="J3117" s="4" t="s">
        <v>21</v>
      </c>
      <c r="K3117" s="4" t="s">
        <v>26647</v>
      </c>
      <c r="L3117" s="4" t="s">
        <v>36</v>
      </c>
      <c r="M3117" s="4" t="s">
        <v>138</v>
      </c>
      <c r="N3117" s="4">
        <v>1030.81</v>
      </c>
      <c r="O3117" s="4">
        <v>4</v>
      </c>
      <c r="P3117" s="4">
        <v>0</v>
      </c>
      <c r="Q3117" s="4">
        <v>251.15</v>
      </c>
    </row>
    <row r="3118" spans="1:17" s="4" customFormat="1" ht="12" x14ac:dyDescent="0.3">
      <c r="A3118" s="4">
        <v>3117</v>
      </c>
      <c r="B3118" s="4" t="s">
        <v>9350</v>
      </c>
      <c r="C3118" s="5">
        <v>44890</v>
      </c>
      <c r="D3118" s="5">
        <v>44896</v>
      </c>
      <c r="E3118" s="9">
        <f t="shared" si="48"/>
        <v>2022</v>
      </c>
      <c r="F3118" s="4" t="s">
        <v>59</v>
      </c>
      <c r="G3118" s="4" t="s">
        <v>9351</v>
      </c>
      <c r="H3118" s="4" t="s">
        <v>472</v>
      </c>
      <c r="I3118" s="4" t="s">
        <v>67</v>
      </c>
      <c r="J3118" s="4" t="s">
        <v>145</v>
      </c>
      <c r="K3118" s="4" t="s">
        <v>80</v>
      </c>
      <c r="L3118" s="4" t="s">
        <v>29</v>
      </c>
      <c r="M3118" s="4" t="s">
        <v>90</v>
      </c>
      <c r="N3118" s="4">
        <v>513.71</v>
      </c>
      <c r="O3118" s="4">
        <v>2</v>
      </c>
      <c r="P3118" s="4">
        <v>0.2</v>
      </c>
      <c r="Q3118" s="4">
        <v>54.87</v>
      </c>
    </row>
    <row r="3119" spans="1:17" s="4" customFormat="1" ht="12" x14ac:dyDescent="0.3">
      <c r="A3119" s="4">
        <v>3118</v>
      </c>
      <c r="B3119" s="4" t="s">
        <v>9352</v>
      </c>
      <c r="C3119" s="5">
        <v>44649</v>
      </c>
      <c r="D3119" s="5">
        <v>44651</v>
      </c>
      <c r="E3119" s="9">
        <f t="shared" si="48"/>
        <v>2022</v>
      </c>
      <c r="F3119" s="4" t="s">
        <v>25</v>
      </c>
      <c r="G3119" s="4" t="s">
        <v>9353</v>
      </c>
      <c r="H3119" s="4" t="s">
        <v>9354</v>
      </c>
      <c r="I3119" s="4" t="s">
        <v>67</v>
      </c>
      <c r="J3119" s="4" t="s">
        <v>21</v>
      </c>
      <c r="K3119" s="4" t="s">
        <v>26647</v>
      </c>
      <c r="L3119" s="4" t="s">
        <v>22</v>
      </c>
      <c r="M3119" s="4" t="s">
        <v>23</v>
      </c>
      <c r="N3119" s="4">
        <v>1268.45</v>
      </c>
      <c r="O3119" s="4">
        <v>5</v>
      </c>
      <c r="P3119" s="4">
        <v>0.15</v>
      </c>
      <c r="Q3119" s="4">
        <v>242.3</v>
      </c>
    </row>
    <row r="3120" spans="1:17" s="4" customFormat="1" ht="12" x14ac:dyDescent="0.3">
      <c r="A3120" s="4">
        <v>3119</v>
      </c>
      <c r="B3120" s="4" t="s">
        <v>9355</v>
      </c>
      <c r="C3120" s="5">
        <v>45107</v>
      </c>
      <c r="D3120" s="5">
        <v>45111</v>
      </c>
      <c r="E3120" s="9">
        <f t="shared" si="48"/>
        <v>2023</v>
      </c>
      <c r="F3120" s="4" t="s">
        <v>59</v>
      </c>
      <c r="G3120" s="4" t="s">
        <v>9356</v>
      </c>
      <c r="H3120" s="4" t="s">
        <v>9357</v>
      </c>
      <c r="I3120" s="4" t="s">
        <v>67</v>
      </c>
      <c r="J3120" s="4" t="s">
        <v>52</v>
      </c>
      <c r="K3120" s="4" t="s">
        <v>53</v>
      </c>
      <c r="L3120" s="4" t="s">
        <v>36</v>
      </c>
      <c r="M3120" s="4" t="s">
        <v>118</v>
      </c>
      <c r="N3120" s="4">
        <v>903.61</v>
      </c>
      <c r="O3120" s="4">
        <v>9</v>
      </c>
      <c r="P3120" s="4">
        <v>0.1</v>
      </c>
      <c r="Q3120" s="4">
        <v>11.75</v>
      </c>
    </row>
    <row r="3121" spans="1:17" s="4" customFormat="1" ht="12" x14ac:dyDescent="0.3">
      <c r="A3121" s="4">
        <v>3120</v>
      </c>
      <c r="B3121" s="4" t="s">
        <v>9358</v>
      </c>
      <c r="C3121" s="5">
        <v>44926</v>
      </c>
      <c r="D3121" s="5">
        <v>44932</v>
      </c>
      <c r="E3121" s="9">
        <f t="shared" si="48"/>
        <v>2023</v>
      </c>
      <c r="F3121" s="4" t="s">
        <v>25</v>
      </c>
      <c r="G3121" s="4" t="s">
        <v>9359</v>
      </c>
      <c r="H3121" s="4" t="s">
        <v>9360</v>
      </c>
      <c r="I3121" s="4" t="s">
        <v>20</v>
      </c>
      <c r="J3121" s="4" t="s">
        <v>79</v>
      </c>
      <c r="K3121" s="4" t="s">
        <v>80</v>
      </c>
      <c r="L3121" s="4" t="s">
        <v>22</v>
      </c>
      <c r="M3121" s="4" t="s">
        <v>75</v>
      </c>
      <c r="N3121" s="4">
        <v>1417.37</v>
      </c>
      <c r="O3121" s="4">
        <v>2</v>
      </c>
      <c r="P3121" s="4">
        <v>0</v>
      </c>
      <c r="Q3121" s="4">
        <v>158.93</v>
      </c>
    </row>
    <row r="3122" spans="1:17" s="4" customFormat="1" ht="12" x14ac:dyDescent="0.3">
      <c r="A3122" s="4">
        <v>3121</v>
      </c>
      <c r="B3122" s="4" t="s">
        <v>9361</v>
      </c>
      <c r="C3122" s="5">
        <v>45588</v>
      </c>
      <c r="D3122" s="5">
        <v>45589</v>
      </c>
      <c r="E3122" s="9">
        <f t="shared" si="48"/>
        <v>2024</v>
      </c>
      <c r="F3122" s="4" t="s">
        <v>25</v>
      </c>
      <c r="G3122" s="4" t="s">
        <v>9362</v>
      </c>
      <c r="H3122" s="4" t="s">
        <v>9363</v>
      </c>
      <c r="I3122" s="4" t="s">
        <v>28</v>
      </c>
      <c r="J3122" s="4" t="s">
        <v>42</v>
      </c>
      <c r="K3122" s="4" t="s">
        <v>43</v>
      </c>
      <c r="L3122" s="4" t="s">
        <v>36</v>
      </c>
      <c r="M3122" s="4" t="s">
        <v>118</v>
      </c>
      <c r="N3122" s="4">
        <v>1179.1500000000001</v>
      </c>
      <c r="O3122" s="4">
        <v>4</v>
      </c>
      <c r="P3122" s="4">
        <v>0.1</v>
      </c>
      <c r="Q3122" s="4">
        <v>285.64999999999998</v>
      </c>
    </row>
    <row r="3123" spans="1:17" s="4" customFormat="1" ht="12" x14ac:dyDescent="0.3">
      <c r="A3123" s="4">
        <v>3122</v>
      </c>
      <c r="B3123" s="4" t="s">
        <v>9364</v>
      </c>
      <c r="C3123" s="5">
        <v>45262</v>
      </c>
      <c r="D3123" s="5">
        <v>45265</v>
      </c>
      <c r="E3123" s="9">
        <f t="shared" si="48"/>
        <v>2023</v>
      </c>
      <c r="F3123" s="4" t="s">
        <v>59</v>
      </c>
      <c r="G3123" s="4" t="s">
        <v>9365</v>
      </c>
      <c r="H3123" s="4" t="s">
        <v>9366</v>
      </c>
      <c r="I3123" s="4" t="s">
        <v>20</v>
      </c>
      <c r="J3123" s="4" t="s">
        <v>79</v>
      </c>
      <c r="K3123" s="4" t="s">
        <v>80</v>
      </c>
      <c r="L3123" s="4" t="s">
        <v>29</v>
      </c>
      <c r="M3123" s="4" t="s">
        <v>30</v>
      </c>
      <c r="N3123" s="4">
        <v>1305.4000000000001</v>
      </c>
      <c r="O3123" s="4">
        <v>4</v>
      </c>
      <c r="P3123" s="4">
        <v>0.15</v>
      </c>
      <c r="Q3123" s="4">
        <v>257.08999999999997</v>
      </c>
    </row>
    <row r="3124" spans="1:17" s="4" customFormat="1" ht="12" x14ac:dyDescent="0.3">
      <c r="A3124" s="4">
        <v>3123</v>
      </c>
      <c r="B3124" s="4" t="s">
        <v>9367</v>
      </c>
      <c r="C3124" s="5">
        <v>45665</v>
      </c>
      <c r="D3124" s="5">
        <v>45670</v>
      </c>
      <c r="E3124" s="9">
        <f t="shared" si="48"/>
        <v>2025</v>
      </c>
      <c r="F3124" s="4" t="s">
        <v>17</v>
      </c>
      <c r="G3124" s="4" t="s">
        <v>9368</v>
      </c>
      <c r="H3124" s="4" t="s">
        <v>9369</v>
      </c>
      <c r="I3124" s="4" t="s">
        <v>67</v>
      </c>
      <c r="J3124" s="4" t="s">
        <v>111</v>
      </c>
      <c r="K3124" s="4" t="s">
        <v>111</v>
      </c>
      <c r="L3124" s="4" t="s">
        <v>22</v>
      </c>
      <c r="M3124" s="4" t="s">
        <v>134</v>
      </c>
      <c r="N3124" s="4">
        <v>639.63</v>
      </c>
      <c r="O3124" s="4">
        <v>3</v>
      </c>
      <c r="P3124" s="4">
        <v>0.15</v>
      </c>
      <c r="Q3124" s="4">
        <v>113.52</v>
      </c>
    </row>
    <row r="3125" spans="1:17" s="4" customFormat="1" ht="12" x14ac:dyDescent="0.3">
      <c r="A3125" s="4">
        <v>3124</v>
      </c>
      <c r="B3125" s="4" t="s">
        <v>9370</v>
      </c>
      <c r="C3125" s="5">
        <v>45686</v>
      </c>
      <c r="D3125" s="5">
        <v>45689</v>
      </c>
      <c r="E3125" s="9">
        <f t="shared" si="48"/>
        <v>2025</v>
      </c>
      <c r="F3125" s="4" t="s">
        <v>39</v>
      </c>
      <c r="G3125" s="4" t="s">
        <v>9371</v>
      </c>
      <c r="H3125" s="4" t="s">
        <v>9372</v>
      </c>
      <c r="I3125" s="4" t="s">
        <v>20</v>
      </c>
      <c r="J3125" s="4" t="s">
        <v>42</v>
      </c>
      <c r="K3125" s="4" t="s">
        <v>43</v>
      </c>
      <c r="L3125" s="4" t="s">
        <v>36</v>
      </c>
      <c r="M3125" s="4" t="s">
        <v>71</v>
      </c>
      <c r="N3125" s="4">
        <v>41.74</v>
      </c>
      <c r="O3125" s="4">
        <v>3</v>
      </c>
      <c r="P3125" s="4">
        <v>0.2</v>
      </c>
      <c r="Q3125" s="4">
        <v>0.06</v>
      </c>
    </row>
    <row r="3126" spans="1:17" s="4" customFormat="1" ht="12" x14ac:dyDescent="0.3">
      <c r="A3126" s="4">
        <v>3125</v>
      </c>
      <c r="B3126" s="4" t="s">
        <v>9373</v>
      </c>
      <c r="C3126" s="5">
        <v>45313</v>
      </c>
      <c r="D3126" s="5">
        <v>45318</v>
      </c>
      <c r="E3126" s="9">
        <f t="shared" si="48"/>
        <v>2024</v>
      </c>
      <c r="F3126" s="4" t="s">
        <v>25</v>
      </c>
      <c r="G3126" s="4" t="s">
        <v>9374</v>
      </c>
      <c r="H3126" s="4" t="s">
        <v>9375</v>
      </c>
      <c r="I3126" s="4" t="s">
        <v>20</v>
      </c>
      <c r="J3126" s="4" t="s">
        <v>47</v>
      </c>
      <c r="K3126" s="4" t="s">
        <v>47</v>
      </c>
      <c r="L3126" s="4" t="s">
        <v>36</v>
      </c>
      <c r="M3126" s="4" t="s">
        <v>138</v>
      </c>
      <c r="N3126" s="4">
        <v>1146.54</v>
      </c>
      <c r="O3126" s="4">
        <v>3</v>
      </c>
      <c r="P3126" s="4">
        <v>0</v>
      </c>
      <c r="Q3126" s="4">
        <v>199.42</v>
      </c>
    </row>
    <row r="3127" spans="1:17" s="4" customFormat="1" ht="12" x14ac:dyDescent="0.3">
      <c r="A3127" s="4">
        <v>3126</v>
      </c>
      <c r="B3127" s="4" t="s">
        <v>9376</v>
      </c>
      <c r="C3127" s="5">
        <v>44746</v>
      </c>
      <c r="D3127" s="5">
        <v>44753</v>
      </c>
      <c r="E3127" s="9">
        <f t="shared" si="48"/>
        <v>2022</v>
      </c>
      <c r="F3127" s="4" t="s">
        <v>17</v>
      </c>
      <c r="G3127" s="4" t="s">
        <v>9377</v>
      </c>
      <c r="H3127" s="4" t="s">
        <v>9378</v>
      </c>
      <c r="I3127" s="4" t="s">
        <v>20</v>
      </c>
      <c r="J3127" s="4" t="s">
        <v>106</v>
      </c>
      <c r="K3127" s="4" t="s">
        <v>106</v>
      </c>
      <c r="L3127" s="4" t="s">
        <v>36</v>
      </c>
      <c r="M3127" s="4" t="s">
        <v>37</v>
      </c>
      <c r="N3127" s="4">
        <v>1101.73</v>
      </c>
      <c r="O3127" s="4">
        <v>7</v>
      </c>
      <c r="P3127" s="4">
        <v>0.1</v>
      </c>
      <c r="Q3127" s="4">
        <v>71.36</v>
      </c>
    </row>
    <row r="3128" spans="1:17" s="4" customFormat="1" ht="12" x14ac:dyDescent="0.3">
      <c r="A3128" s="4">
        <v>3127</v>
      </c>
      <c r="B3128" s="4" t="s">
        <v>9379</v>
      </c>
      <c r="C3128" s="5">
        <v>44420</v>
      </c>
      <c r="D3128" s="5">
        <v>44427</v>
      </c>
      <c r="E3128" s="9">
        <f t="shared" si="48"/>
        <v>2021</v>
      </c>
      <c r="F3128" s="4" t="s">
        <v>39</v>
      </c>
      <c r="G3128" s="4" t="s">
        <v>9380</v>
      </c>
      <c r="H3128" s="4" t="s">
        <v>6011</v>
      </c>
      <c r="I3128" s="4" t="s">
        <v>67</v>
      </c>
      <c r="J3128" s="4" t="s">
        <v>62</v>
      </c>
      <c r="K3128" s="4" t="s">
        <v>63</v>
      </c>
      <c r="L3128" s="4" t="s">
        <v>22</v>
      </c>
      <c r="M3128" s="4" t="s">
        <v>134</v>
      </c>
      <c r="N3128" s="4">
        <v>646.52</v>
      </c>
      <c r="O3128" s="4">
        <v>9</v>
      </c>
      <c r="P3128" s="4">
        <v>0.15</v>
      </c>
      <c r="Q3128" s="4">
        <v>32.36</v>
      </c>
    </row>
    <row r="3129" spans="1:17" s="4" customFormat="1" ht="12" x14ac:dyDescent="0.3">
      <c r="A3129" s="4">
        <v>3128</v>
      </c>
      <c r="B3129" s="4" t="s">
        <v>9381</v>
      </c>
      <c r="C3129" s="5">
        <v>45013</v>
      </c>
      <c r="D3129" s="5">
        <v>45018</v>
      </c>
      <c r="E3129" s="9">
        <f t="shared" si="48"/>
        <v>2023</v>
      </c>
      <c r="F3129" s="4" t="s">
        <v>39</v>
      </c>
      <c r="G3129" s="4" t="s">
        <v>9382</v>
      </c>
      <c r="H3129" s="4" t="s">
        <v>9383</v>
      </c>
      <c r="I3129" s="4" t="s">
        <v>67</v>
      </c>
      <c r="J3129" s="4" t="s">
        <v>79</v>
      </c>
      <c r="K3129" s="4" t="s">
        <v>80</v>
      </c>
      <c r="L3129" s="4" t="s">
        <v>29</v>
      </c>
      <c r="M3129" s="4" t="s">
        <v>30</v>
      </c>
      <c r="N3129" s="4">
        <v>298.75</v>
      </c>
      <c r="O3129" s="4">
        <v>7</v>
      </c>
      <c r="P3129" s="4">
        <v>0</v>
      </c>
      <c r="Q3129" s="4">
        <v>18.059999999999999</v>
      </c>
    </row>
    <row r="3130" spans="1:17" s="4" customFormat="1" ht="12" x14ac:dyDescent="0.3">
      <c r="A3130" s="4">
        <v>3129</v>
      </c>
      <c r="B3130" s="4" t="s">
        <v>9384</v>
      </c>
      <c r="C3130" s="5">
        <v>45099</v>
      </c>
      <c r="D3130" s="5">
        <v>45100</v>
      </c>
      <c r="E3130" s="9">
        <f t="shared" si="48"/>
        <v>2023</v>
      </c>
      <c r="F3130" s="4" t="s">
        <v>59</v>
      </c>
      <c r="G3130" s="4" t="s">
        <v>9385</v>
      </c>
      <c r="H3130" s="4" t="s">
        <v>9386</v>
      </c>
      <c r="I3130" s="4" t="s">
        <v>67</v>
      </c>
      <c r="J3130" s="4" t="s">
        <v>21</v>
      </c>
      <c r="K3130" s="4" t="s">
        <v>26647</v>
      </c>
      <c r="L3130" s="4" t="s">
        <v>22</v>
      </c>
      <c r="M3130" s="4" t="s">
        <v>134</v>
      </c>
      <c r="N3130" s="4">
        <v>965.34</v>
      </c>
      <c r="O3130" s="4">
        <v>1</v>
      </c>
      <c r="P3130" s="4">
        <v>0.1</v>
      </c>
      <c r="Q3130" s="4">
        <v>119.74</v>
      </c>
    </row>
    <row r="3131" spans="1:17" s="4" customFormat="1" ht="12" x14ac:dyDescent="0.3">
      <c r="A3131" s="4">
        <v>3130</v>
      </c>
      <c r="B3131" s="4" t="s">
        <v>9387</v>
      </c>
      <c r="C3131" s="5">
        <v>45253</v>
      </c>
      <c r="D3131" s="5">
        <v>45260</v>
      </c>
      <c r="E3131" s="9">
        <f t="shared" si="48"/>
        <v>2023</v>
      </c>
      <c r="F3131" s="4" t="s">
        <v>59</v>
      </c>
      <c r="G3131" s="4" t="s">
        <v>9388</v>
      </c>
      <c r="H3131" s="4" t="s">
        <v>9389</v>
      </c>
      <c r="I3131" s="4" t="s">
        <v>67</v>
      </c>
      <c r="J3131" s="4" t="s">
        <v>52</v>
      </c>
      <c r="K3131" s="4" t="s">
        <v>53</v>
      </c>
      <c r="L3131" s="4" t="s">
        <v>29</v>
      </c>
      <c r="M3131" s="4" t="s">
        <v>48</v>
      </c>
      <c r="N3131" s="4">
        <v>1238.3</v>
      </c>
      <c r="O3131" s="4">
        <v>6</v>
      </c>
      <c r="P3131" s="4">
        <v>0.2</v>
      </c>
      <c r="Q3131" s="4">
        <v>-2.73</v>
      </c>
    </row>
    <row r="3132" spans="1:17" s="4" customFormat="1" ht="12" x14ac:dyDescent="0.3">
      <c r="A3132" s="4">
        <v>3131</v>
      </c>
      <c r="B3132" s="4" t="s">
        <v>9390</v>
      </c>
      <c r="C3132" s="5">
        <v>44547</v>
      </c>
      <c r="D3132" s="5">
        <v>44554</v>
      </c>
      <c r="E3132" s="9">
        <f t="shared" si="48"/>
        <v>2021</v>
      </c>
      <c r="F3132" s="4" t="s">
        <v>39</v>
      </c>
      <c r="G3132" s="4" t="s">
        <v>9391</v>
      </c>
      <c r="H3132" s="4" t="s">
        <v>9392</v>
      </c>
      <c r="I3132" s="4" t="s">
        <v>28</v>
      </c>
      <c r="J3132" s="4" t="s">
        <v>52</v>
      </c>
      <c r="K3132" s="4" t="s">
        <v>53</v>
      </c>
      <c r="L3132" s="4" t="s">
        <v>36</v>
      </c>
      <c r="M3132" s="4" t="s">
        <v>37</v>
      </c>
      <c r="N3132" s="4">
        <v>52.52</v>
      </c>
      <c r="O3132" s="4">
        <v>7</v>
      </c>
      <c r="P3132" s="4">
        <v>0.15</v>
      </c>
      <c r="Q3132" s="4">
        <v>10.88</v>
      </c>
    </row>
    <row r="3133" spans="1:17" s="4" customFormat="1" ht="12" x14ac:dyDescent="0.3">
      <c r="A3133" s="4">
        <v>3132</v>
      </c>
      <c r="B3133" s="4" t="s">
        <v>9393</v>
      </c>
      <c r="C3133" s="5">
        <v>44486</v>
      </c>
      <c r="D3133" s="5">
        <v>44490</v>
      </c>
      <c r="E3133" s="9">
        <f t="shared" si="48"/>
        <v>2021</v>
      </c>
      <c r="F3133" s="4" t="s">
        <v>17</v>
      </c>
      <c r="G3133" s="4" t="s">
        <v>9394</v>
      </c>
      <c r="H3133" s="4" t="s">
        <v>9395</v>
      </c>
      <c r="I3133" s="4" t="s">
        <v>67</v>
      </c>
      <c r="J3133" s="4" t="s">
        <v>52</v>
      </c>
      <c r="K3133" s="4" t="s">
        <v>53</v>
      </c>
      <c r="L3133" s="4" t="s">
        <v>22</v>
      </c>
      <c r="M3133" s="4" t="s">
        <v>75</v>
      </c>
      <c r="N3133" s="4">
        <v>145.19</v>
      </c>
      <c r="O3133" s="4">
        <v>5</v>
      </c>
      <c r="P3133" s="4">
        <v>0.15</v>
      </c>
      <c r="Q3133" s="4">
        <v>-0.82</v>
      </c>
    </row>
    <row r="3134" spans="1:17" s="4" customFormat="1" ht="12" x14ac:dyDescent="0.3">
      <c r="A3134" s="4">
        <v>3133</v>
      </c>
      <c r="B3134" s="4" t="s">
        <v>9396</v>
      </c>
      <c r="C3134" s="5">
        <v>44602</v>
      </c>
      <c r="D3134" s="5">
        <v>44606</v>
      </c>
      <c r="E3134" s="9">
        <f t="shared" si="48"/>
        <v>2022</v>
      </c>
      <c r="F3134" s="4" t="s">
        <v>17</v>
      </c>
      <c r="G3134" s="4" t="s">
        <v>9397</v>
      </c>
      <c r="H3134" s="4" t="s">
        <v>9398</v>
      </c>
      <c r="I3134" s="4" t="s">
        <v>20</v>
      </c>
      <c r="J3134" s="4" t="s">
        <v>42</v>
      </c>
      <c r="K3134" s="4" t="s">
        <v>43</v>
      </c>
      <c r="L3134" s="4" t="s">
        <v>22</v>
      </c>
      <c r="M3134" s="4" t="s">
        <v>75</v>
      </c>
      <c r="N3134" s="4">
        <v>1330.22</v>
      </c>
      <c r="O3134" s="4">
        <v>1</v>
      </c>
      <c r="P3134" s="4">
        <v>0.15</v>
      </c>
      <c r="Q3134" s="4">
        <v>-9.7899999999999991</v>
      </c>
    </row>
    <row r="3135" spans="1:17" s="4" customFormat="1" ht="12" x14ac:dyDescent="0.3">
      <c r="A3135" s="4">
        <v>3134</v>
      </c>
      <c r="B3135" s="4" t="s">
        <v>9399</v>
      </c>
      <c r="C3135" s="5">
        <v>45281</v>
      </c>
      <c r="D3135" s="5">
        <v>45283</v>
      </c>
      <c r="E3135" s="9">
        <f t="shared" si="48"/>
        <v>2023</v>
      </c>
      <c r="F3135" s="4" t="s">
        <v>39</v>
      </c>
      <c r="G3135" s="4" t="s">
        <v>9400</v>
      </c>
      <c r="H3135" s="4" t="s">
        <v>9401</v>
      </c>
      <c r="I3135" s="4" t="s">
        <v>20</v>
      </c>
      <c r="J3135" s="4" t="s">
        <v>111</v>
      </c>
      <c r="K3135" s="4" t="s">
        <v>111</v>
      </c>
      <c r="L3135" s="4" t="s">
        <v>29</v>
      </c>
      <c r="M3135" s="4" t="s">
        <v>48</v>
      </c>
      <c r="N3135" s="4">
        <v>757.37</v>
      </c>
      <c r="O3135" s="4">
        <v>3</v>
      </c>
      <c r="P3135" s="4">
        <v>0.2</v>
      </c>
      <c r="Q3135" s="4">
        <v>-8.3800000000000008</v>
      </c>
    </row>
    <row r="3136" spans="1:17" s="4" customFormat="1" ht="12" x14ac:dyDescent="0.3">
      <c r="A3136" s="4">
        <v>3135</v>
      </c>
      <c r="B3136" s="4" t="s">
        <v>9402</v>
      </c>
      <c r="C3136" s="5">
        <v>45670</v>
      </c>
      <c r="D3136" s="5">
        <v>45671</v>
      </c>
      <c r="E3136" s="9">
        <f t="shared" si="48"/>
        <v>2025</v>
      </c>
      <c r="F3136" s="4" t="s">
        <v>25</v>
      </c>
      <c r="G3136" s="4" t="s">
        <v>9403</v>
      </c>
      <c r="H3136" s="4" t="s">
        <v>9404</v>
      </c>
      <c r="I3136" s="4" t="s">
        <v>20</v>
      </c>
      <c r="J3136" s="4" t="s">
        <v>62</v>
      </c>
      <c r="K3136" s="4" t="s">
        <v>63</v>
      </c>
      <c r="L3136" s="4" t="s">
        <v>29</v>
      </c>
      <c r="M3136" s="4" t="s">
        <v>107</v>
      </c>
      <c r="N3136" s="4">
        <v>1439.98</v>
      </c>
      <c r="O3136" s="4">
        <v>2</v>
      </c>
      <c r="P3136" s="4">
        <v>0.15</v>
      </c>
      <c r="Q3136" s="4">
        <v>175.2</v>
      </c>
    </row>
    <row r="3137" spans="1:17" s="4" customFormat="1" ht="12" x14ac:dyDescent="0.3">
      <c r="A3137" s="4">
        <v>3136</v>
      </c>
      <c r="B3137" s="4" t="s">
        <v>9405</v>
      </c>
      <c r="C3137" s="5">
        <v>44459</v>
      </c>
      <c r="D3137" s="5">
        <v>44460</v>
      </c>
      <c r="E3137" s="9">
        <f t="shared" si="48"/>
        <v>2021</v>
      </c>
      <c r="F3137" s="4" t="s">
        <v>17</v>
      </c>
      <c r="G3137" s="4" t="s">
        <v>9406</v>
      </c>
      <c r="H3137" s="4" t="s">
        <v>9407</v>
      </c>
      <c r="I3137" s="4" t="s">
        <v>67</v>
      </c>
      <c r="J3137" s="4" t="s">
        <v>52</v>
      </c>
      <c r="K3137" s="4" t="s">
        <v>53</v>
      </c>
      <c r="L3137" s="4" t="s">
        <v>36</v>
      </c>
      <c r="M3137" s="4" t="s">
        <v>71</v>
      </c>
      <c r="N3137" s="4">
        <v>445.65</v>
      </c>
      <c r="O3137" s="4">
        <v>6</v>
      </c>
      <c r="P3137" s="4">
        <v>0</v>
      </c>
      <c r="Q3137" s="4">
        <v>127.63</v>
      </c>
    </row>
    <row r="3138" spans="1:17" s="4" customFormat="1" ht="12" x14ac:dyDescent="0.3">
      <c r="A3138" s="4">
        <v>3137</v>
      </c>
      <c r="B3138" s="4" t="s">
        <v>9408</v>
      </c>
      <c r="C3138" s="5">
        <v>44548</v>
      </c>
      <c r="D3138" s="5">
        <v>44551</v>
      </c>
      <c r="E3138" s="9">
        <f t="shared" ref="E3138:E3201" si="49">YEAR(D3138)</f>
        <v>2021</v>
      </c>
      <c r="F3138" s="4" t="s">
        <v>39</v>
      </c>
      <c r="G3138" s="4" t="s">
        <v>9409</v>
      </c>
      <c r="H3138" s="4" t="s">
        <v>9410</v>
      </c>
      <c r="I3138" s="4" t="s">
        <v>20</v>
      </c>
      <c r="J3138" s="4" t="s">
        <v>21</v>
      </c>
      <c r="K3138" s="4" t="s">
        <v>26647</v>
      </c>
      <c r="L3138" s="4" t="s">
        <v>36</v>
      </c>
      <c r="M3138" s="4" t="s">
        <v>138</v>
      </c>
      <c r="N3138" s="4">
        <v>275.77</v>
      </c>
      <c r="O3138" s="4">
        <v>7</v>
      </c>
      <c r="P3138" s="4">
        <v>0</v>
      </c>
      <c r="Q3138" s="4">
        <v>18.98</v>
      </c>
    </row>
    <row r="3139" spans="1:17" s="4" customFormat="1" ht="12" x14ac:dyDescent="0.3">
      <c r="A3139" s="4">
        <v>3138</v>
      </c>
      <c r="B3139" s="4" t="s">
        <v>9411</v>
      </c>
      <c r="C3139" s="5">
        <v>45228</v>
      </c>
      <c r="D3139" s="5">
        <v>45229</v>
      </c>
      <c r="E3139" s="9">
        <f t="shared" si="49"/>
        <v>2023</v>
      </c>
      <c r="F3139" s="4" t="s">
        <v>17</v>
      </c>
      <c r="G3139" s="4" t="s">
        <v>9412</v>
      </c>
      <c r="H3139" s="4" t="s">
        <v>9413</v>
      </c>
      <c r="I3139" s="4" t="s">
        <v>67</v>
      </c>
      <c r="J3139" s="4" t="s">
        <v>21</v>
      </c>
      <c r="K3139" s="4" t="s">
        <v>26647</v>
      </c>
      <c r="L3139" s="4" t="s">
        <v>29</v>
      </c>
      <c r="M3139" s="4" t="s">
        <v>107</v>
      </c>
      <c r="N3139" s="4">
        <v>1016.15</v>
      </c>
      <c r="O3139" s="4">
        <v>2</v>
      </c>
      <c r="P3139" s="4">
        <v>0.2</v>
      </c>
      <c r="Q3139" s="4">
        <v>222.17</v>
      </c>
    </row>
    <row r="3140" spans="1:17" s="4" customFormat="1" ht="12" x14ac:dyDescent="0.3">
      <c r="A3140" s="4">
        <v>3139</v>
      </c>
      <c r="B3140" s="4" t="s">
        <v>9414</v>
      </c>
      <c r="C3140" s="5">
        <v>44686</v>
      </c>
      <c r="D3140" s="5">
        <v>44687</v>
      </c>
      <c r="E3140" s="9">
        <f t="shared" si="49"/>
        <v>2022</v>
      </c>
      <c r="F3140" s="4" t="s">
        <v>59</v>
      </c>
      <c r="G3140" s="4" t="s">
        <v>9415</v>
      </c>
      <c r="H3140" s="4" t="s">
        <v>9416</v>
      </c>
      <c r="I3140" s="4" t="s">
        <v>28</v>
      </c>
      <c r="J3140" s="4" t="s">
        <v>111</v>
      </c>
      <c r="K3140" s="4" t="s">
        <v>111</v>
      </c>
      <c r="L3140" s="4" t="s">
        <v>36</v>
      </c>
      <c r="M3140" s="4" t="s">
        <v>118</v>
      </c>
      <c r="N3140" s="4">
        <v>524.76</v>
      </c>
      <c r="O3140" s="4">
        <v>6</v>
      </c>
      <c r="P3140" s="4">
        <v>0.2</v>
      </c>
      <c r="Q3140" s="4">
        <v>105.69</v>
      </c>
    </row>
    <row r="3141" spans="1:17" s="4" customFormat="1" ht="12" x14ac:dyDescent="0.3">
      <c r="A3141" s="4">
        <v>3140</v>
      </c>
      <c r="B3141" s="4" t="s">
        <v>9417</v>
      </c>
      <c r="C3141" s="5">
        <v>45566</v>
      </c>
      <c r="D3141" s="5">
        <v>45570</v>
      </c>
      <c r="E3141" s="9">
        <f t="shared" si="49"/>
        <v>2024</v>
      </c>
      <c r="F3141" s="4" t="s">
        <v>17</v>
      </c>
      <c r="G3141" s="4" t="s">
        <v>9418</v>
      </c>
      <c r="H3141" s="4" t="s">
        <v>9419</v>
      </c>
      <c r="I3141" s="4" t="s">
        <v>67</v>
      </c>
      <c r="J3141" s="4" t="s">
        <v>52</v>
      </c>
      <c r="K3141" s="4" t="s">
        <v>53</v>
      </c>
      <c r="L3141" s="4" t="s">
        <v>36</v>
      </c>
      <c r="M3141" s="4" t="s">
        <v>118</v>
      </c>
      <c r="N3141" s="4">
        <v>1480.47</v>
      </c>
      <c r="O3141" s="4">
        <v>9</v>
      </c>
      <c r="P3141" s="4">
        <v>0.2</v>
      </c>
      <c r="Q3141" s="4">
        <v>-7.22</v>
      </c>
    </row>
    <row r="3142" spans="1:17" s="4" customFormat="1" ht="12" x14ac:dyDescent="0.3">
      <c r="A3142" s="4">
        <v>3141</v>
      </c>
      <c r="B3142" s="4" t="s">
        <v>9420</v>
      </c>
      <c r="C3142" s="5">
        <v>45486</v>
      </c>
      <c r="D3142" s="5">
        <v>45491</v>
      </c>
      <c r="E3142" s="9">
        <f t="shared" si="49"/>
        <v>2024</v>
      </c>
      <c r="F3142" s="4" t="s">
        <v>59</v>
      </c>
      <c r="G3142" s="4" t="s">
        <v>9421</v>
      </c>
      <c r="H3142" s="4" t="s">
        <v>9422</v>
      </c>
      <c r="I3142" s="4" t="s">
        <v>67</v>
      </c>
      <c r="J3142" s="4" t="s">
        <v>21</v>
      </c>
      <c r="K3142" s="4" t="s">
        <v>26647</v>
      </c>
      <c r="L3142" s="4" t="s">
        <v>29</v>
      </c>
      <c r="M3142" s="4" t="s">
        <v>30</v>
      </c>
      <c r="N3142" s="4">
        <v>1078</v>
      </c>
      <c r="O3142" s="4">
        <v>5</v>
      </c>
      <c r="P3142" s="4">
        <v>0</v>
      </c>
      <c r="Q3142" s="4">
        <v>59.14</v>
      </c>
    </row>
    <row r="3143" spans="1:17" s="4" customFormat="1" ht="12" x14ac:dyDescent="0.3">
      <c r="A3143" s="4">
        <v>3142</v>
      </c>
      <c r="B3143" s="4" t="s">
        <v>9423</v>
      </c>
      <c r="C3143" s="5">
        <v>45390</v>
      </c>
      <c r="D3143" s="5">
        <v>45393</v>
      </c>
      <c r="E3143" s="9">
        <f t="shared" si="49"/>
        <v>2024</v>
      </c>
      <c r="F3143" s="4" t="s">
        <v>59</v>
      </c>
      <c r="G3143" s="4" t="s">
        <v>9424</v>
      </c>
      <c r="H3143" s="4" t="s">
        <v>9425</v>
      </c>
      <c r="I3143" s="4" t="s">
        <v>20</v>
      </c>
      <c r="J3143" s="4" t="s">
        <v>21</v>
      </c>
      <c r="K3143" s="4" t="s">
        <v>26647</v>
      </c>
      <c r="L3143" s="4" t="s">
        <v>22</v>
      </c>
      <c r="M3143" s="4" t="s">
        <v>75</v>
      </c>
      <c r="N3143" s="4">
        <v>1050.68</v>
      </c>
      <c r="O3143" s="4">
        <v>7</v>
      </c>
      <c r="P3143" s="4">
        <v>0.1</v>
      </c>
      <c r="Q3143" s="4">
        <v>129.54</v>
      </c>
    </row>
    <row r="3144" spans="1:17" s="4" customFormat="1" ht="12" x14ac:dyDescent="0.3">
      <c r="A3144" s="4">
        <v>3143</v>
      </c>
      <c r="B3144" s="4" t="s">
        <v>9426</v>
      </c>
      <c r="C3144" s="5">
        <v>45452</v>
      </c>
      <c r="D3144" s="5">
        <v>45453</v>
      </c>
      <c r="E3144" s="9">
        <f t="shared" si="49"/>
        <v>2024</v>
      </c>
      <c r="F3144" s="4" t="s">
        <v>25</v>
      </c>
      <c r="G3144" s="4" t="s">
        <v>9427</v>
      </c>
      <c r="H3144" s="4" t="s">
        <v>9428</v>
      </c>
      <c r="I3144" s="4" t="s">
        <v>20</v>
      </c>
      <c r="J3144" s="4" t="s">
        <v>62</v>
      </c>
      <c r="K3144" s="4" t="s">
        <v>63</v>
      </c>
      <c r="L3144" s="4" t="s">
        <v>36</v>
      </c>
      <c r="M3144" s="4" t="s">
        <v>37</v>
      </c>
      <c r="N3144" s="4">
        <v>1028.68</v>
      </c>
      <c r="O3144" s="4">
        <v>9</v>
      </c>
      <c r="P3144" s="4">
        <v>0.2</v>
      </c>
      <c r="Q3144" s="4">
        <v>108.65</v>
      </c>
    </row>
    <row r="3145" spans="1:17" s="4" customFormat="1" ht="12" x14ac:dyDescent="0.3">
      <c r="A3145" s="4">
        <v>3144</v>
      </c>
      <c r="B3145" s="4" t="s">
        <v>9429</v>
      </c>
      <c r="C3145" s="5">
        <v>45424</v>
      </c>
      <c r="D3145" s="5">
        <v>45426</v>
      </c>
      <c r="E3145" s="9">
        <f t="shared" si="49"/>
        <v>2024</v>
      </c>
      <c r="F3145" s="4" t="s">
        <v>39</v>
      </c>
      <c r="G3145" s="4" t="s">
        <v>9430</v>
      </c>
      <c r="H3145" s="4" t="s">
        <v>9431</v>
      </c>
      <c r="I3145" s="4" t="s">
        <v>28</v>
      </c>
      <c r="J3145" s="4" t="s">
        <v>106</v>
      </c>
      <c r="K3145" s="4" t="s">
        <v>106</v>
      </c>
      <c r="L3145" s="4" t="s">
        <v>29</v>
      </c>
      <c r="M3145" s="4" t="s">
        <v>90</v>
      </c>
      <c r="N3145" s="4">
        <v>1118.81</v>
      </c>
      <c r="O3145" s="4">
        <v>8</v>
      </c>
      <c r="P3145" s="4">
        <v>0</v>
      </c>
      <c r="Q3145" s="4">
        <v>94.05</v>
      </c>
    </row>
    <row r="3146" spans="1:17" s="4" customFormat="1" ht="12" x14ac:dyDescent="0.3">
      <c r="A3146" s="4">
        <v>3145</v>
      </c>
      <c r="B3146" s="4" t="s">
        <v>9432</v>
      </c>
      <c r="C3146" s="5">
        <v>44538</v>
      </c>
      <c r="D3146" s="5">
        <v>44542</v>
      </c>
      <c r="E3146" s="9">
        <f t="shared" si="49"/>
        <v>2021</v>
      </c>
      <c r="F3146" s="4" t="s">
        <v>59</v>
      </c>
      <c r="G3146" s="4" t="s">
        <v>9433</v>
      </c>
      <c r="H3146" s="4" t="s">
        <v>9434</v>
      </c>
      <c r="I3146" s="4" t="s">
        <v>67</v>
      </c>
      <c r="J3146" s="4" t="s">
        <v>111</v>
      </c>
      <c r="K3146" s="4" t="s">
        <v>111</v>
      </c>
      <c r="L3146" s="4" t="s">
        <v>22</v>
      </c>
      <c r="M3146" s="4" t="s">
        <v>54</v>
      </c>
      <c r="N3146" s="4">
        <v>351.42</v>
      </c>
      <c r="O3146" s="4">
        <v>4</v>
      </c>
      <c r="P3146" s="4">
        <v>0.15</v>
      </c>
      <c r="Q3146" s="4">
        <v>-2.54</v>
      </c>
    </row>
    <row r="3147" spans="1:17" s="4" customFormat="1" ht="12" x14ac:dyDescent="0.3">
      <c r="A3147" s="4">
        <v>3146</v>
      </c>
      <c r="B3147" s="4" t="s">
        <v>9435</v>
      </c>
      <c r="C3147" s="5">
        <v>45838</v>
      </c>
      <c r="D3147" s="5">
        <v>45842</v>
      </c>
      <c r="E3147" s="9">
        <f t="shared" si="49"/>
        <v>2025</v>
      </c>
      <c r="F3147" s="4" t="s">
        <v>39</v>
      </c>
      <c r="G3147" s="4" t="s">
        <v>9436</v>
      </c>
      <c r="H3147" s="4" t="s">
        <v>9437</v>
      </c>
      <c r="I3147" s="4" t="s">
        <v>20</v>
      </c>
      <c r="J3147" s="4" t="s">
        <v>145</v>
      </c>
      <c r="K3147" s="4" t="s">
        <v>80</v>
      </c>
      <c r="L3147" s="4" t="s">
        <v>36</v>
      </c>
      <c r="M3147" s="4" t="s">
        <v>37</v>
      </c>
      <c r="N3147" s="4">
        <v>890.64</v>
      </c>
      <c r="O3147" s="4">
        <v>3</v>
      </c>
      <c r="P3147" s="4">
        <v>0.1</v>
      </c>
      <c r="Q3147" s="4">
        <v>100.28</v>
      </c>
    </row>
    <row r="3148" spans="1:17" s="4" customFormat="1" ht="12" x14ac:dyDescent="0.3">
      <c r="A3148" s="4">
        <v>3147</v>
      </c>
      <c r="B3148" s="4" t="s">
        <v>9438</v>
      </c>
      <c r="C3148" s="5">
        <v>45371</v>
      </c>
      <c r="D3148" s="5">
        <v>45377</v>
      </c>
      <c r="E3148" s="9">
        <f t="shared" si="49"/>
        <v>2024</v>
      </c>
      <c r="F3148" s="4" t="s">
        <v>25</v>
      </c>
      <c r="G3148" s="4" t="s">
        <v>9439</v>
      </c>
      <c r="H3148" s="4" t="s">
        <v>9440</v>
      </c>
      <c r="I3148" s="4" t="s">
        <v>67</v>
      </c>
      <c r="J3148" s="4" t="s">
        <v>42</v>
      </c>
      <c r="K3148" s="4" t="s">
        <v>43</v>
      </c>
      <c r="L3148" s="4" t="s">
        <v>29</v>
      </c>
      <c r="M3148" s="4" t="s">
        <v>48</v>
      </c>
      <c r="N3148" s="4">
        <v>1067.8399999999999</v>
      </c>
      <c r="O3148" s="4">
        <v>8</v>
      </c>
      <c r="P3148" s="4">
        <v>0.2</v>
      </c>
      <c r="Q3148" s="4">
        <v>215.88</v>
      </c>
    </row>
    <row r="3149" spans="1:17" s="4" customFormat="1" ht="12" x14ac:dyDescent="0.3">
      <c r="A3149" s="4">
        <v>3148</v>
      </c>
      <c r="B3149" s="4" t="s">
        <v>9441</v>
      </c>
      <c r="C3149" s="5">
        <v>45395</v>
      </c>
      <c r="D3149" s="5">
        <v>45398</v>
      </c>
      <c r="E3149" s="9">
        <f t="shared" si="49"/>
        <v>2024</v>
      </c>
      <c r="F3149" s="4" t="s">
        <v>17</v>
      </c>
      <c r="G3149" s="4" t="s">
        <v>9442</v>
      </c>
      <c r="H3149" s="4" t="s">
        <v>9443</v>
      </c>
      <c r="I3149" s="4" t="s">
        <v>28</v>
      </c>
      <c r="J3149" s="4" t="s">
        <v>106</v>
      </c>
      <c r="K3149" s="4" t="s">
        <v>106</v>
      </c>
      <c r="L3149" s="4" t="s">
        <v>29</v>
      </c>
      <c r="M3149" s="4" t="s">
        <v>90</v>
      </c>
      <c r="N3149" s="4">
        <v>170.75</v>
      </c>
      <c r="O3149" s="4">
        <v>7</v>
      </c>
      <c r="P3149" s="4">
        <v>0</v>
      </c>
      <c r="Q3149" s="4">
        <v>47.55</v>
      </c>
    </row>
    <row r="3150" spans="1:17" s="4" customFormat="1" ht="12" x14ac:dyDescent="0.3">
      <c r="A3150" s="4">
        <v>3149</v>
      </c>
      <c r="B3150" s="4" t="s">
        <v>9444</v>
      </c>
      <c r="C3150" s="5">
        <v>45676</v>
      </c>
      <c r="D3150" s="5">
        <v>45683</v>
      </c>
      <c r="E3150" s="9">
        <f t="shared" si="49"/>
        <v>2025</v>
      </c>
      <c r="F3150" s="4" t="s">
        <v>59</v>
      </c>
      <c r="G3150" s="4" t="s">
        <v>9445</v>
      </c>
      <c r="H3150" s="4" t="s">
        <v>9446</v>
      </c>
      <c r="I3150" s="4" t="s">
        <v>20</v>
      </c>
      <c r="J3150" s="4" t="s">
        <v>52</v>
      </c>
      <c r="K3150" s="4" t="s">
        <v>53</v>
      </c>
      <c r="L3150" s="4" t="s">
        <v>22</v>
      </c>
      <c r="M3150" s="4" t="s">
        <v>75</v>
      </c>
      <c r="N3150" s="4">
        <v>1247.02</v>
      </c>
      <c r="O3150" s="4">
        <v>4</v>
      </c>
      <c r="P3150" s="4">
        <v>0.1</v>
      </c>
      <c r="Q3150" s="4">
        <v>199.86</v>
      </c>
    </row>
    <row r="3151" spans="1:17" s="4" customFormat="1" ht="12" x14ac:dyDescent="0.3">
      <c r="A3151" s="4">
        <v>3150</v>
      </c>
      <c r="B3151" s="4" t="s">
        <v>9447</v>
      </c>
      <c r="C3151" s="5">
        <v>45613</v>
      </c>
      <c r="D3151" s="5">
        <v>45617</v>
      </c>
      <c r="E3151" s="9">
        <f t="shared" si="49"/>
        <v>2024</v>
      </c>
      <c r="F3151" s="4" t="s">
        <v>39</v>
      </c>
      <c r="G3151" s="4" t="s">
        <v>9448</v>
      </c>
      <c r="H3151" s="4" t="s">
        <v>9449</v>
      </c>
      <c r="I3151" s="4" t="s">
        <v>67</v>
      </c>
      <c r="J3151" s="4" t="s">
        <v>62</v>
      </c>
      <c r="K3151" s="4" t="s">
        <v>63</v>
      </c>
      <c r="L3151" s="4" t="s">
        <v>36</v>
      </c>
      <c r="M3151" s="4" t="s">
        <v>37</v>
      </c>
      <c r="N3151" s="4">
        <v>1292.1500000000001</v>
      </c>
      <c r="O3151" s="4">
        <v>3</v>
      </c>
      <c r="P3151" s="4">
        <v>0.2</v>
      </c>
      <c r="Q3151" s="4">
        <v>259.70999999999998</v>
      </c>
    </row>
    <row r="3152" spans="1:17" s="4" customFormat="1" ht="12" x14ac:dyDescent="0.3">
      <c r="A3152" s="4">
        <v>3151</v>
      </c>
      <c r="B3152" s="4" t="s">
        <v>9450</v>
      </c>
      <c r="C3152" s="5">
        <v>45501</v>
      </c>
      <c r="D3152" s="5">
        <v>45504</v>
      </c>
      <c r="E3152" s="9">
        <f t="shared" si="49"/>
        <v>2024</v>
      </c>
      <c r="F3152" s="4" t="s">
        <v>39</v>
      </c>
      <c r="G3152" s="4" t="s">
        <v>9451</v>
      </c>
      <c r="H3152" s="4" t="s">
        <v>9452</v>
      </c>
      <c r="I3152" s="4" t="s">
        <v>28</v>
      </c>
      <c r="J3152" s="4" t="s">
        <v>106</v>
      </c>
      <c r="K3152" s="4" t="s">
        <v>106</v>
      </c>
      <c r="L3152" s="4" t="s">
        <v>29</v>
      </c>
      <c r="M3152" s="4" t="s">
        <v>107</v>
      </c>
      <c r="N3152" s="4">
        <v>747.18</v>
      </c>
      <c r="O3152" s="4">
        <v>8</v>
      </c>
      <c r="P3152" s="4">
        <v>0.2</v>
      </c>
      <c r="Q3152" s="4">
        <v>76.040000000000006</v>
      </c>
    </row>
    <row r="3153" spans="1:17" s="4" customFormat="1" ht="12" x14ac:dyDescent="0.3">
      <c r="A3153" s="4">
        <v>3152</v>
      </c>
      <c r="B3153" s="4" t="s">
        <v>9453</v>
      </c>
      <c r="C3153" s="5">
        <v>45418</v>
      </c>
      <c r="D3153" s="5">
        <v>45425</v>
      </c>
      <c r="E3153" s="9">
        <f t="shared" si="49"/>
        <v>2024</v>
      </c>
      <c r="F3153" s="4" t="s">
        <v>17</v>
      </c>
      <c r="G3153" s="4" t="s">
        <v>9454</v>
      </c>
      <c r="H3153" s="4" t="s">
        <v>9455</v>
      </c>
      <c r="I3153" s="4" t="s">
        <v>67</v>
      </c>
      <c r="J3153" s="4" t="s">
        <v>21</v>
      </c>
      <c r="K3153" s="4" t="s">
        <v>26647</v>
      </c>
      <c r="L3153" s="4" t="s">
        <v>29</v>
      </c>
      <c r="M3153" s="4" t="s">
        <v>30</v>
      </c>
      <c r="N3153" s="4">
        <v>388.82</v>
      </c>
      <c r="O3153" s="4">
        <v>10</v>
      </c>
      <c r="P3153" s="4">
        <v>0</v>
      </c>
      <c r="Q3153" s="4">
        <v>40.020000000000003</v>
      </c>
    </row>
    <row r="3154" spans="1:17" s="4" customFormat="1" ht="12" x14ac:dyDescent="0.3">
      <c r="A3154" s="4">
        <v>3153</v>
      </c>
      <c r="B3154" s="4" t="s">
        <v>9456</v>
      </c>
      <c r="C3154" s="5">
        <v>45614</v>
      </c>
      <c r="D3154" s="5">
        <v>45619</v>
      </c>
      <c r="E3154" s="9">
        <f t="shared" si="49"/>
        <v>2024</v>
      </c>
      <c r="F3154" s="4" t="s">
        <v>25</v>
      </c>
      <c r="G3154" s="4" t="s">
        <v>9457</v>
      </c>
      <c r="H3154" s="4" t="s">
        <v>9458</v>
      </c>
      <c r="I3154" s="4" t="s">
        <v>28</v>
      </c>
      <c r="J3154" s="4" t="s">
        <v>62</v>
      </c>
      <c r="K3154" s="4" t="s">
        <v>63</v>
      </c>
      <c r="L3154" s="4" t="s">
        <v>29</v>
      </c>
      <c r="M3154" s="4" t="s">
        <v>48</v>
      </c>
      <c r="N3154" s="4">
        <v>412.47</v>
      </c>
      <c r="O3154" s="4">
        <v>7</v>
      </c>
      <c r="P3154" s="4">
        <v>0</v>
      </c>
      <c r="Q3154" s="4">
        <v>114.73</v>
      </c>
    </row>
    <row r="3155" spans="1:17" s="4" customFormat="1" ht="12" x14ac:dyDescent="0.3">
      <c r="A3155" s="4">
        <v>3154</v>
      </c>
      <c r="B3155" s="4" t="s">
        <v>9459</v>
      </c>
      <c r="C3155" s="5">
        <v>45057</v>
      </c>
      <c r="D3155" s="5">
        <v>45062</v>
      </c>
      <c r="E3155" s="9">
        <f t="shared" si="49"/>
        <v>2023</v>
      </c>
      <c r="F3155" s="4" t="s">
        <v>17</v>
      </c>
      <c r="G3155" s="4" t="s">
        <v>9460</v>
      </c>
      <c r="H3155" s="4" t="s">
        <v>9461</v>
      </c>
      <c r="I3155" s="4" t="s">
        <v>20</v>
      </c>
      <c r="J3155" s="4" t="s">
        <v>79</v>
      </c>
      <c r="K3155" s="4" t="s">
        <v>80</v>
      </c>
      <c r="L3155" s="4" t="s">
        <v>36</v>
      </c>
      <c r="M3155" s="4" t="s">
        <v>118</v>
      </c>
      <c r="N3155" s="4">
        <v>1156.25</v>
      </c>
      <c r="O3155" s="4">
        <v>5</v>
      </c>
      <c r="P3155" s="4">
        <v>0.15</v>
      </c>
      <c r="Q3155" s="4">
        <v>77.95</v>
      </c>
    </row>
    <row r="3156" spans="1:17" s="4" customFormat="1" ht="12" x14ac:dyDescent="0.3">
      <c r="A3156" s="4">
        <v>3155</v>
      </c>
      <c r="B3156" s="4" t="s">
        <v>9462</v>
      </c>
      <c r="C3156" s="5">
        <v>45159</v>
      </c>
      <c r="D3156" s="5">
        <v>45163</v>
      </c>
      <c r="E3156" s="9">
        <f t="shared" si="49"/>
        <v>2023</v>
      </c>
      <c r="F3156" s="4" t="s">
        <v>39</v>
      </c>
      <c r="G3156" s="4" t="s">
        <v>9463</v>
      </c>
      <c r="H3156" s="4" t="s">
        <v>9464</v>
      </c>
      <c r="I3156" s="4" t="s">
        <v>67</v>
      </c>
      <c r="J3156" s="4" t="s">
        <v>34</v>
      </c>
      <c r="K3156" s="4" t="s">
        <v>35</v>
      </c>
      <c r="L3156" s="4" t="s">
        <v>29</v>
      </c>
      <c r="M3156" s="4" t="s">
        <v>48</v>
      </c>
      <c r="N3156" s="4">
        <v>296.38</v>
      </c>
      <c r="O3156" s="4">
        <v>8</v>
      </c>
      <c r="P3156" s="4">
        <v>0</v>
      </c>
      <c r="Q3156" s="4">
        <v>67.790000000000006</v>
      </c>
    </row>
    <row r="3157" spans="1:17" s="4" customFormat="1" ht="12" x14ac:dyDescent="0.3">
      <c r="A3157" s="4">
        <v>3156</v>
      </c>
      <c r="B3157" s="4" t="s">
        <v>9465</v>
      </c>
      <c r="C3157" s="5">
        <v>45289</v>
      </c>
      <c r="D3157" s="5">
        <v>45295</v>
      </c>
      <c r="E3157" s="9">
        <f t="shared" si="49"/>
        <v>2024</v>
      </c>
      <c r="F3157" s="4" t="s">
        <v>17</v>
      </c>
      <c r="G3157" s="4" t="s">
        <v>9466</v>
      </c>
      <c r="H3157" s="4" t="s">
        <v>9467</v>
      </c>
      <c r="I3157" s="4" t="s">
        <v>67</v>
      </c>
      <c r="J3157" s="4" t="s">
        <v>111</v>
      </c>
      <c r="K3157" s="4" t="s">
        <v>111</v>
      </c>
      <c r="L3157" s="4" t="s">
        <v>29</v>
      </c>
      <c r="M3157" s="4" t="s">
        <v>90</v>
      </c>
      <c r="N3157" s="4">
        <v>686.73</v>
      </c>
      <c r="O3157" s="4">
        <v>9</v>
      </c>
      <c r="P3157" s="4">
        <v>0</v>
      </c>
      <c r="Q3157" s="4">
        <v>5.56</v>
      </c>
    </row>
    <row r="3158" spans="1:17" s="4" customFormat="1" ht="12" x14ac:dyDescent="0.3">
      <c r="A3158" s="4">
        <v>3157</v>
      </c>
      <c r="B3158" s="4" t="s">
        <v>9468</v>
      </c>
      <c r="C3158" s="5">
        <v>44936</v>
      </c>
      <c r="D3158" s="5">
        <v>44943</v>
      </c>
      <c r="E3158" s="9">
        <f t="shared" si="49"/>
        <v>2023</v>
      </c>
      <c r="F3158" s="4" t="s">
        <v>59</v>
      </c>
      <c r="G3158" s="4" t="s">
        <v>9469</v>
      </c>
      <c r="H3158" s="4" t="s">
        <v>9470</v>
      </c>
      <c r="I3158" s="4" t="s">
        <v>67</v>
      </c>
      <c r="J3158" s="4" t="s">
        <v>62</v>
      </c>
      <c r="K3158" s="4" t="s">
        <v>63</v>
      </c>
      <c r="L3158" s="4" t="s">
        <v>29</v>
      </c>
      <c r="M3158" s="4" t="s">
        <v>107</v>
      </c>
      <c r="N3158" s="4">
        <v>828.19</v>
      </c>
      <c r="O3158" s="4">
        <v>4</v>
      </c>
      <c r="P3158" s="4">
        <v>0.2</v>
      </c>
      <c r="Q3158" s="4">
        <v>112.02</v>
      </c>
    </row>
    <row r="3159" spans="1:17" s="4" customFormat="1" ht="12" x14ac:dyDescent="0.3">
      <c r="A3159" s="4">
        <v>3158</v>
      </c>
      <c r="B3159" s="4" t="s">
        <v>9471</v>
      </c>
      <c r="C3159" s="5">
        <v>45290</v>
      </c>
      <c r="D3159" s="5">
        <v>45291</v>
      </c>
      <c r="E3159" s="9">
        <f t="shared" si="49"/>
        <v>2023</v>
      </c>
      <c r="F3159" s="4" t="s">
        <v>59</v>
      </c>
      <c r="G3159" s="4" t="s">
        <v>9472</v>
      </c>
      <c r="H3159" s="4" t="s">
        <v>9473</v>
      </c>
      <c r="I3159" s="4" t="s">
        <v>28</v>
      </c>
      <c r="J3159" s="4" t="s">
        <v>106</v>
      </c>
      <c r="K3159" s="4" t="s">
        <v>106</v>
      </c>
      <c r="L3159" s="4" t="s">
        <v>36</v>
      </c>
      <c r="M3159" s="4" t="s">
        <v>138</v>
      </c>
      <c r="N3159" s="4">
        <v>459.66</v>
      </c>
      <c r="O3159" s="4">
        <v>7</v>
      </c>
      <c r="P3159" s="4">
        <v>0.15</v>
      </c>
      <c r="Q3159" s="4">
        <v>37.04</v>
      </c>
    </row>
    <row r="3160" spans="1:17" s="4" customFormat="1" ht="12" x14ac:dyDescent="0.3">
      <c r="A3160" s="4">
        <v>3159</v>
      </c>
      <c r="B3160" s="4" t="s">
        <v>9474</v>
      </c>
      <c r="C3160" s="5">
        <v>45120</v>
      </c>
      <c r="D3160" s="5">
        <v>45127</v>
      </c>
      <c r="E3160" s="9">
        <f t="shared" si="49"/>
        <v>2023</v>
      </c>
      <c r="F3160" s="4" t="s">
        <v>25</v>
      </c>
      <c r="G3160" s="4" t="s">
        <v>9475</v>
      </c>
      <c r="H3160" s="4" t="s">
        <v>9476</v>
      </c>
      <c r="I3160" s="4" t="s">
        <v>28</v>
      </c>
      <c r="J3160" s="4" t="s">
        <v>145</v>
      </c>
      <c r="K3160" s="4" t="s">
        <v>80</v>
      </c>
      <c r="L3160" s="4" t="s">
        <v>22</v>
      </c>
      <c r="M3160" s="4" t="s">
        <v>134</v>
      </c>
      <c r="N3160" s="4">
        <v>354.59</v>
      </c>
      <c r="O3160" s="4">
        <v>4</v>
      </c>
      <c r="P3160" s="4">
        <v>0.2</v>
      </c>
      <c r="Q3160" s="4">
        <v>28.64</v>
      </c>
    </row>
    <row r="3161" spans="1:17" s="4" customFormat="1" ht="12" x14ac:dyDescent="0.3">
      <c r="A3161" s="4">
        <v>3160</v>
      </c>
      <c r="B3161" s="4" t="s">
        <v>9477</v>
      </c>
      <c r="C3161" s="5">
        <v>45784</v>
      </c>
      <c r="D3161" s="5">
        <v>45787</v>
      </c>
      <c r="E3161" s="9">
        <f t="shared" si="49"/>
        <v>2025</v>
      </c>
      <c r="F3161" s="4" t="s">
        <v>39</v>
      </c>
      <c r="G3161" s="4" t="s">
        <v>9478</v>
      </c>
      <c r="H3161" s="4" t="s">
        <v>9479</v>
      </c>
      <c r="I3161" s="4" t="s">
        <v>28</v>
      </c>
      <c r="J3161" s="4" t="s">
        <v>34</v>
      </c>
      <c r="K3161" s="4" t="s">
        <v>35</v>
      </c>
      <c r="L3161" s="4" t="s">
        <v>36</v>
      </c>
      <c r="M3161" s="4" t="s">
        <v>118</v>
      </c>
      <c r="N3161" s="4">
        <v>356.76</v>
      </c>
      <c r="O3161" s="4">
        <v>3</v>
      </c>
      <c r="P3161" s="4">
        <v>0</v>
      </c>
      <c r="Q3161" s="4">
        <v>48.15</v>
      </c>
    </row>
    <row r="3162" spans="1:17" s="4" customFormat="1" ht="12" x14ac:dyDescent="0.3">
      <c r="A3162" s="4">
        <v>3161</v>
      </c>
      <c r="B3162" s="4" t="s">
        <v>9480</v>
      </c>
      <c r="C3162" s="5">
        <v>45538</v>
      </c>
      <c r="D3162" s="5">
        <v>45542</v>
      </c>
      <c r="E3162" s="9">
        <f t="shared" si="49"/>
        <v>2024</v>
      </c>
      <c r="F3162" s="4" t="s">
        <v>17</v>
      </c>
      <c r="G3162" s="4" t="s">
        <v>9481</v>
      </c>
      <c r="H3162" s="4" t="s">
        <v>9482</v>
      </c>
      <c r="I3162" s="4" t="s">
        <v>28</v>
      </c>
      <c r="J3162" s="4" t="s">
        <v>47</v>
      </c>
      <c r="K3162" s="4" t="s">
        <v>47</v>
      </c>
      <c r="L3162" s="4" t="s">
        <v>29</v>
      </c>
      <c r="M3162" s="4" t="s">
        <v>30</v>
      </c>
      <c r="N3162" s="4">
        <v>1162.5899999999999</v>
      </c>
      <c r="O3162" s="4">
        <v>8</v>
      </c>
      <c r="P3162" s="4">
        <v>0</v>
      </c>
      <c r="Q3162" s="4">
        <v>160.13999999999999</v>
      </c>
    </row>
    <row r="3163" spans="1:17" s="4" customFormat="1" ht="12" x14ac:dyDescent="0.3">
      <c r="A3163" s="4">
        <v>3162</v>
      </c>
      <c r="B3163" s="4" t="s">
        <v>9483</v>
      </c>
      <c r="C3163" s="5">
        <v>45076</v>
      </c>
      <c r="D3163" s="5">
        <v>45080</v>
      </c>
      <c r="E3163" s="9">
        <f t="shared" si="49"/>
        <v>2023</v>
      </c>
      <c r="F3163" s="4" t="s">
        <v>39</v>
      </c>
      <c r="G3163" s="4" t="s">
        <v>9484</v>
      </c>
      <c r="H3163" s="4" t="s">
        <v>9485</v>
      </c>
      <c r="I3163" s="4" t="s">
        <v>28</v>
      </c>
      <c r="J3163" s="4" t="s">
        <v>34</v>
      </c>
      <c r="K3163" s="4" t="s">
        <v>35</v>
      </c>
      <c r="L3163" s="4" t="s">
        <v>29</v>
      </c>
      <c r="M3163" s="4" t="s">
        <v>48</v>
      </c>
      <c r="N3163" s="4">
        <v>955.64</v>
      </c>
      <c r="O3163" s="4">
        <v>9</v>
      </c>
      <c r="P3163" s="4">
        <v>0.15</v>
      </c>
      <c r="Q3163" s="4">
        <v>40.86</v>
      </c>
    </row>
    <row r="3164" spans="1:17" s="4" customFormat="1" ht="12" x14ac:dyDescent="0.3">
      <c r="A3164" s="4">
        <v>3163</v>
      </c>
      <c r="B3164" s="4" t="s">
        <v>9486</v>
      </c>
      <c r="C3164" s="5">
        <v>45354</v>
      </c>
      <c r="D3164" s="5">
        <v>45358</v>
      </c>
      <c r="E3164" s="9">
        <f t="shared" si="49"/>
        <v>2024</v>
      </c>
      <c r="F3164" s="4" t="s">
        <v>25</v>
      </c>
      <c r="G3164" s="4" t="s">
        <v>9487</v>
      </c>
      <c r="H3164" s="4" t="s">
        <v>9488</v>
      </c>
      <c r="I3164" s="4" t="s">
        <v>67</v>
      </c>
      <c r="J3164" s="4" t="s">
        <v>79</v>
      </c>
      <c r="K3164" s="4" t="s">
        <v>80</v>
      </c>
      <c r="L3164" s="4" t="s">
        <v>36</v>
      </c>
      <c r="M3164" s="4" t="s">
        <v>37</v>
      </c>
      <c r="N3164" s="4">
        <v>1060.47</v>
      </c>
      <c r="O3164" s="4">
        <v>5</v>
      </c>
      <c r="P3164" s="4">
        <v>0.1</v>
      </c>
      <c r="Q3164" s="4">
        <v>162.80000000000001</v>
      </c>
    </row>
    <row r="3165" spans="1:17" s="4" customFormat="1" ht="12" x14ac:dyDescent="0.3">
      <c r="A3165" s="4">
        <v>3164</v>
      </c>
      <c r="B3165" s="4" t="s">
        <v>9489</v>
      </c>
      <c r="C3165" s="5">
        <v>45413</v>
      </c>
      <c r="D3165" s="5">
        <v>45415</v>
      </c>
      <c r="E3165" s="9">
        <f t="shared" si="49"/>
        <v>2024</v>
      </c>
      <c r="F3165" s="4" t="s">
        <v>39</v>
      </c>
      <c r="G3165" s="4" t="s">
        <v>9490</v>
      </c>
      <c r="H3165" s="4" t="s">
        <v>9491</v>
      </c>
      <c r="I3165" s="4" t="s">
        <v>20</v>
      </c>
      <c r="J3165" s="4" t="s">
        <v>47</v>
      </c>
      <c r="K3165" s="4" t="s">
        <v>47</v>
      </c>
      <c r="L3165" s="4" t="s">
        <v>29</v>
      </c>
      <c r="M3165" s="4" t="s">
        <v>107</v>
      </c>
      <c r="N3165" s="4">
        <v>634.9</v>
      </c>
      <c r="O3165" s="4">
        <v>8</v>
      </c>
      <c r="P3165" s="4">
        <v>0.1</v>
      </c>
      <c r="Q3165" s="4">
        <v>54.71</v>
      </c>
    </row>
    <row r="3166" spans="1:17" s="4" customFormat="1" ht="12" x14ac:dyDescent="0.3">
      <c r="A3166" s="4">
        <v>3165</v>
      </c>
      <c r="B3166" s="4" t="s">
        <v>9492</v>
      </c>
      <c r="C3166" s="5">
        <v>45763</v>
      </c>
      <c r="D3166" s="5">
        <v>45765</v>
      </c>
      <c r="E3166" s="9">
        <f t="shared" si="49"/>
        <v>2025</v>
      </c>
      <c r="F3166" s="4" t="s">
        <v>39</v>
      </c>
      <c r="G3166" s="4" t="s">
        <v>9493</v>
      </c>
      <c r="H3166" s="4" t="s">
        <v>9494</v>
      </c>
      <c r="I3166" s="4" t="s">
        <v>67</v>
      </c>
      <c r="J3166" s="4" t="s">
        <v>111</v>
      </c>
      <c r="K3166" s="4" t="s">
        <v>111</v>
      </c>
      <c r="L3166" s="4" t="s">
        <v>29</v>
      </c>
      <c r="M3166" s="4" t="s">
        <v>107</v>
      </c>
      <c r="N3166" s="4">
        <v>921.73</v>
      </c>
      <c r="O3166" s="4">
        <v>7</v>
      </c>
      <c r="P3166" s="4">
        <v>0</v>
      </c>
      <c r="Q3166" s="4">
        <v>150.94</v>
      </c>
    </row>
    <row r="3167" spans="1:17" s="4" customFormat="1" ht="12" x14ac:dyDescent="0.3">
      <c r="A3167" s="4">
        <v>3166</v>
      </c>
      <c r="B3167" s="4" t="s">
        <v>9495</v>
      </c>
      <c r="C3167" s="5">
        <v>44859</v>
      </c>
      <c r="D3167" s="5">
        <v>44865</v>
      </c>
      <c r="E3167" s="9">
        <f t="shared" si="49"/>
        <v>2022</v>
      </c>
      <c r="F3167" s="4" t="s">
        <v>17</v>
      </c>
      <c r="G3167" s="4" t="s">
        <v>9496</v>
      </c>
      <c r="H3167" s="4" t="s">
        <v>9497</v>
      </c>
      <c r="I3167" s="4" t="s">
        <v>67</v>
      </c>
      <c r="J3167" s="4" t="s">
        <v>34</v>
      </c>
      <c r="K3167" s="4" t="s">
        <v>35</v>
      </c>
      <c r="L3167" s="4" t="s">
        <v>29</v>
      </c>
      <c r="M3167" s="4" t="s">
        <v>48</v>
      </c>
      <c r="N3167" s="4">
        <v>793.59</v>
      </c>
      <c r="O3167" s="4">
        <v>10</v>
      </c>
      <c r="P3167" s="4">
        <v>0</v>
      </c>
      <c r="Q3167" s="4">
        <v>6.55</v>
      </c>
    </row>
    <row r="3168" spans="1:17" s="4" customFormat="1" ht="12" x14ac:dyDescent="0.3">
      <c r="A3168" s="4">
        <v>3167</v>
      </c>
      <c r="B3168" s="4" t="s">
        <v>9498</v>
      </c>
      <c r="C3168" s="5">
        <v>45174</v>
      </c>
      <c r="D3168" s="5">
        <v>45178</v>
      </c>
      <c r="E3168" s="9">
        <f t="shared" si="49"/>
        <v>2023</v>
      </c>
      <c r="F3168" s="4" t="s">
        <v>59</v>
      </c>
      <c r="G3168" s="4" t="s">
        <v>9499</v>
      </c>
      <c r="H3168" s="4" t="s">
        <v>9500</v>
      </c>
      <c r="I3168" s="4" t="s">
        <v>20</v>
      </c>
      <c r="J3168" s="4" t="s">
        <v>34</v>
      </c>
      <c r="K3168" s="4" t="s">
        <v>35</v>
      </c>
      <c r="L3168" s="4" t="s">
        <v>36</v>
      </c>
      <c r="M3168" s="4" t="s">
        <v>118</v>
      </c>
      <c r="N3168" s="4">
        <v>346.48</v>
      </c>
      <c r="O3168" s="4">
        <v>2</v>
      </c>
      <c r="P3168" s="4">
        <v>0.2</v>
      </c>
      <c r="Q3168" s="4">
        <v>58.7</v>
      </c>
    </row>
    <row r="3169" spans="1:17" s="4" customFormat="1" ht="12" x14ac:dyDescent="0.3">
      <c r="A3169" s="4">
        <v>3168</v>
      </c>
      <c r="B3169" s="4" t="s">
        <v>9501</v>
      </c>
      <c r="C3169" s="5">
        <v>45164</v>
      </c>
      <c r="D3169" s="5">
        <v>45170</v>
      </c>
      <c r="E3169" s="9">
        <f t="shared" si="49"/>
        <v>2023</v>
      </c>
      <c r="F3169" s="4" t="s">
        <v>17</v>
      </c>
      <c r="G3169" s="4" t="s">
        <v>9502</v>
      </c>
      <c r="H3169" s="4" t="s">
        <v>9503</v>
      </c>
      <c r="I3169" s="4" t="s">
        <v>67</v>
      </c>
      <c r="J3169" s="4" t="s">
        <v>21</v>
      </c>
      <c r="K3169" s="4" t="s">
        <v>26647</v>
      </c>
      <c r="L3169" s="4" t="s">
        <v>22</v>
      </c>
      <c r="M3169" s="4" t="s">
        <v>75</v>
      </c>
      <c r="N3169" s="4">
        <v>1303.3699999999999</v>
      </c>
      <c r="O3169" s="4">
        <v>7</v>
      </c>
      <c r="P3169" s="4">
        <v>0.2</v>
      </c>
      <c r="Q3169" s="4">
        <v>62.68</v>
      </c>
    </row>
    <row r="3170" spans="1:17" s="4" customFormat="1" ht="12" x14ac:dyDescent="0.3">
      <c r="A3170" s="4">
        <v>3169</v>
      </c>
      <c r="B3170" s="4" t="s">
        <v>9504</v>
      </c>
      <c r="C3170" s="5">
        <v>45040</v>
      </c>
      <c r="D3170" s="5">
        <v>45042</v>
      </c>
      <c r="E3170" s="9">
        <f t="shared" si="49"/>
        <v>2023</v>
      </c>
      <c r="F3170" s="4" t="s">
        <v>25</v>
      </c>
      <c r="G3170" s="4" t="s">
        <v>9505</v>
      </c>
      <c r="H3170" s="4" t="s">
        <v>9506</v>
      </c>
      <c r="I3170" s="4" t="s">
        <v>67</v>
      </c>
      <c r="J3170" s="4" t="s">
        <v>52</v>
      </c>
      <c r="K3170" s="4" t="s">
        <v>53</v>
      </c>
      <c r="L3170" s="4" t="s">
        <v>36</v>
      </c>
      <c r="M3170" s="4" t="s">
        <v>71</v>
      </c>
      <c r="N3170" s="4">
        <v>214.49</v>
      </c>
      <c r="O3170" s="4">
        <v>2</v>
      </c>
      <c r="P3170" s="4">
        <v>0</v>
      </c>
      <c r="Q3170" s="4">
        <v>63.57</v>
      </c>
    </row>
    <row r="3171" spans="1:17" s="4" customFormat="1" ht="12" x14ac:dyDescent="0.3">
      <c r="A3171" s="4">
        <v>3170</v>
      </c>
      <c r="B3171" s="4" t="s">
        <v>9507</v>
      </c>
      <c r="C3171" s="5">
        <v>44691</v>
      </c>
      <c r="D3171" s="5">
        <v>44693</v>
      </c>
      <c r="E3171" s="9">
        <f t="shared" si="49"/>
        <v>2022</v>
      </c>
      <c r="F3171" s="4" t="s">
        <v>59</v>
      </c>
      <c r="G3171" s="4" t="s">
        <v>9508</v>
      </c>
      <c r="H3171" s="4" t="s">
        <v>9509</v>
      </c>
      <c r="I3171" s="4" t="s">
        <v>28</v>
      </c>
      <c r="J3171" s="4" t="s">
        <v>52</v>
      </c>
      <c r="K3171" s="4" t="s">
        <v>53</v>
      </c>
      <c r="L3171" s="4" t="s">
        <v>29</v>
      </c>
      <c r="M3171" s="4" t="s">
        <v>30</v>
      </c>
      <c r="N3171" s="4">
        <v>237.29</v>
      </c>
      <c r="O3171" s="4">
        <v>3</v>
      </c>
      <c r="P3171" s="4">
        <v>0.15</v>
      </c>
      <c r="Q3171" s="4">
        <v>39.46</v>
      </c>
    </row>
    <row r="3172" spans="1:17" s="4" customFormat="1" ht="12" x14ac:dyDescent="0.3">
      <c r="A3172" s="4">
        <v>3171</v>
      </c>
      <c r="B3172" s="4" t="s">
        <v>9510</v>
      </c>
      <c r="C3172" s="5">
        <v>44482</v>
      </c>
      <c r="D3172" s="5">
        <v>44488</v>
      </c>
      <c r="E3172" s="9">
        <f t="shared" si="49"/>
        <v>2021</v>
      </c>
      <c r="F3172" s="4" t="s">
        <v>25</v>
      </c>
      <c r="G3172" s="4" t="s">
        <v>9511</v>
      </c>
      <c r="H3172" s="4" t="s">
        <v>9512</v>
      </c>
      <c r="I3172" s="4" t="s">
        <v>67</v>
      </c>
      <c r="J3172" s="4" t="s">
        <v>111</v>
      </c>
      <c r="K3172" s="4" t="s">
        <v>111</v>
      </c>
      <c r="L3172" s="4" t="s">
        <v>22</v>
      </c>
      <c r="M3172" s="4" t="s">
        <v>54</v>
      </c>
      <c r="N3172" s="4">
        <v>1477.37</v>
      </c>
      <c r="O3172" s="4">
        <v>10</v>
      </c>
      <c r="P3172" s="4">
        <v>0.15</v>
      </c>
      <c r="Q3172" s="4">
        <v>61.85</v>
      </c>
    </row>
    <row r="3173" spans="1:17" s="4" customFormat="1" ht="12" x14ac:dyDescent="0.3">
      <c r="A3173" s="4">
        <v>3172</v>
      </c>
      <c r="B3173" s="4" t="s">
        <v>9513</v>
      </c>
      <c r="C3173" s="5">
        <v>45471</v>
      </c>
      <c r="D3173" s="5">
        <v>45478</v>
      </c>
      <c r="E3173" s="9">
        <f t="shared" si="49"/>
        <v>2024</v>
      </c>
      <c r="F3173" s="4" t="s">
        <v>59</v>
      </c>
      <c r="G3173" s="4" t="s">
        <v>9514</v>
      </c>
      <c r="H3173" s="4" t="s">
        <v>9515</v>
      </c>
      <c r="I3173" s="4" t="s">
        <v>67</v>
      </c>
      <c r="J3173" s="4" t="s">
        <v>79</v>
      </c>
      <c r="K3173" s="4" t="s">
        <v>80</v>
      </c>
      <c r="L3173" s="4" t="s">
        <v>22</v>
      </c>
      <c r="M3173" s="4" t="s">
        <v>75</v>
      </c>
      <c r="N3173" s="4">
        <v>201.06</v>
      </c>
      <c r="O3173" s="4">
        <v>3</v>
      </c>
      <c r="P3173" s="4">
        <v>0</v>
      </c>
      <c r="Q3173" s="4">
        <v>21.99</v>
      </c>
    </row>
    <row r="3174" spans="1:17" s="4" customFormat="1" ht="12" x14ac:dyDescent="0.3">
      <c r="A3174" s="4">
        <v>3173</v>
      </c>
      <c r="B3174" s="4" t="s">
        <v>9516</v>
      </c>
      <c r="C3174" s="5">
        <v>45581</v>
      </c>
      <c r="D3174" s="5">
        <v>45585</v>
      </c>
      <c r="E3174" s="9">
        <f t="shared" si="49"/>
        <v>2024</v>
      </c>
      <c r="F3174" s="4" t="s">
        <v>39</v>
      </c>
      <c r="G3174" s="4" t="s">
        <v>9517</v>
      </c>
      <c r="H3174" s="4" t="s">
        <v>9518</v>
      </c>
      <c r="I3174" s="4" t="s">
        <v>67</v>
      </c>
      <c r="J3174" s="4" t="s">
        <v>145</v>
      </c>
      <c r="K3174" s="4" t="s">
        <v>80</v>
      </c>
      <c r="L3174" s="4" t="s">
        <v>22</v>
      </c>
      <c r="M3174" s="4" t="s">
        <v>54</v>
      </c>
      <c r="N3174" s="4">
        <v>308.26</v>
      </c>
      <c r="O3174" s="4">
        <v>6</v>
      </c>
      <c r="P3174" s="4">
        <v>0.1</v>
      </c>
      <c r="Q3174" s="4">
        <v>22.6</v>
      </c>
    </row>
    <row r="3175" spans="1:17" s="4" customFormat="1" ht="12" x14ac:dyDescent="0.3">
      <c r="A3175" s="4">
        <v>3174</v>
      </c>
      <c r="B3175" s="4" t="s">
        <v>9519</v>
      </c>
      <c r="C3175" s="5">
        <v>45050</v>
      </c>
      <c r="D3175" s="5">
        <v>45051</v>
      </c>
      <c r="E3175" s="9">
        <f t="shared" si="49"/>
        <v>2023</v>
      </c>
      <c r="F3175" s="4" t="s">
        <v>59</v>
      </c>
      <c r="G3175" s="4" t="s">
        <v>9520</v>
      </c>
      <c r="H3175" s="4" t="s">
        <v>9521</v>
      </c>
      <c r="I3175" s="4" t="s">
        <v>28</v>
      </c>
      <c r="J3175" s="4" t="s">
        <v>34</v>
      </c>
      <c r="K3175" s="4" t="s">
        <v>35</v>
      </c>
      <c r="L3175" s="4" t="s">
        <v>22</v>
      </c>
      <c r="M3175" s="4" t="s">
        <v>75</v>
      </c>
      <c r="N3175" s="4">
        <v>315.48</v>
      </c>
      <c r="O3175" s="4">
        <v>6</v>
      </c>
      <c r="P3175" s="4">
        <v>0</v>
      </c>
      <c r="Q3175" s="4">
        <v>68.599999999999994</v>
      </c>
    </row>
    <row r="3176" spans="1:17" s="4" customFormat="1" ht="12" x14ac:dyDescent="0.3">
      <c r="A3176" s="4">
        <v>3175</v>
      </c>
      <c r="B3176" s="4" t="s">
        <v>9522</v>
      </c>
      <c r="C3176" s="5">
        <v>44976</v>
      </c>
      <c r="D3176" s="5">
        <v>44983</v>
      </c>
      <c r="E3176" s="9">
        <f t="shared" si="49"/>
        <v>2023</v>
      </c>
      <c r="F3176" s="4" t="s">
        <v>17</v>
      </c>
      <c r="G3176" s="4" t="s">
        <v>9523</v>
      </c>
      <c r="H3176" s="4" t="s">
        <v>9524</v>
      </c>
      <c r="I3176" s="4" t="s">
        <v>28</v>
      </c>
      <c r="J3176" s="4" t="s">
        <v>42</v>
      </c>
      <c r="K3176" s="4" t="s">
        <v>43</v>
      </c>
      <c r="L3176" s="4" t="s">
        <v>29</v>
      </c>
      <c r="M3176" s="4" t="s">
        <v>107</v>
      </c>
      <c r="N3176" s="4">
        <v>1298.1400000000001</v>
      </c>
      <c r="O3176" s="4">
        <v>3</v>
      </c>
      <c r="P3176" s="4">
        <v>0</v>
      </c>
      <c r="Q3176" s="4">
        <v>209.74</v>
      </c>
    </row>
    <row r="3177" spans="1:17" s="4" customFormat="1" ht="12" x14ac:dyDescent="0.3">
      <c r="A3177" s="4">
        <v>3176</v>
      </c>
      <c r="B3177" s="4" t="s">
        <v>9525</v>
      </c>
      <c r="C3177" s="5">
        <v>45284</v>
      </c>
      <c r="D3177" s="5">
        <v>45285</v>
      </c>
      <c r="E3177" s="9">
        <f t="shared" si="49"/>
        <v>2023</v>
      </c>
      <c r="F3177" s="4" t="s">
        <v>39</v>
      </c>
      <c r="G3177" s="4" t="s">
        <v>9526</v>
      </c>
      <c r="H3177" s="4" t="s">
        <v>9527</v>
      </c>
      <c r="I3177" s="4" t="s">
        <v>67</v>
      </c>
      <c r="J3177" s="4" t="s">
        <v>42</v>
      </c>
      <c r="K3177" s="4" t="s">
        <v>43</v>
      </c>
      <c r="L3177" s="4" t="s">
        <v>36</v>
      </c>
      <c r="M3177" s="4" t="s">
        <v>71</v>
      </c>
      <c r="N3177" s="4">
        <v>821.16</v>
      </c>
      <c r="O3177" s="4">
        <v>5</v>
      </c>
      <c r="P3177" s="4">
        <v>0.2</v>
      </c>
      <c r="Q3177" s="4">
        <v>-10.93</v>
      </c>
    </row>
    <row r="3178" spans="1:17" s="4" customFormat="1" ht="12" x14ac:dyDescent="0.3">
      <c r="A3178" s="4">
        <v>3177</v>
      </c>
      <c r="B3178" s="4" t="s">
        <v>9528</v>
      </c>
      <c r="C3178" s="5">
        <v>45185</v>
      </c>
      <c r="D3178" s="5">
        <v>45186</v>
      </c>
      <c r="E3178" s="9">
        <f t="shared" si="49"/>
        <v>2023</v>
      </c>
      <c r="F3178" s="4" t="s">
        <v>59</v>
      </c>
      <c r="G3178" s="4" t="s">
        <v>9529</v>
      </c>
      <c r="H3178" s="4" t="s">
        <v>9530</v>
      </c>
      <c r="I3178" s="4" t="s">
        <v>20</v>
      </c>
      <c r="J3178" s="4" t="s">
        <v>42</v>
      </c>
      <c r="K3178" s="4" t="s">
        <v>43</v>
      </c>
      <c r="L3178" s="4" t="s">
        <v>29</v>
      </c>
      <c r="M3178" s="4" t="s">
        <v>107</v>
      </c>
      <c r="N3178" s="4">
        <v>1487.89</v>
      </c>
      <c r="O3178" s="4">
        <v>7</v>
      </c>
      <c r="P3178" s="4">
        <v>0.2</v>
      </c>
      <c r="Q3178" s="4">
        <v>270.76</v>
      </c>
    </row>
    <row r="3179" spans="1:17" s="4" customFormat="1" ht="12" x14ac:dyDescent="0.3">
      <c r="A3179" s="4">
        <v>3178</v>
      </c>
      <c r="B3179" s="4" t="s">
        <v>9531</v>
      </c>
      <c r="C3179" s="5">
        <v>45507</v>
      </c>
      <c r="D3179" s="5">
        <v>45512</v>
      </c>
      <c r="E3179" s="9">
        <f t="shared" si="49"/>
        <v>2024</v>
      </c>
      <c r="F3179" s="4" t="s">
        <v>17</v>
      </c>
      <c r="G3179" s="4" t="s">
        <v>9532</v>
      </c>
      <c r="H3179" s="4" t="s">
        <v>9533</v>
      </c>
      <c r="I3179" s="4" t="s">
        <v>28</v>
      </c>
      <c r="J3179" s="4" t="s">
        <v>145</v>
      </c>
      <c r="K3179" s="4" t="s">
        <v>80</v>
      </c>
      <c r="L3179" s="4" t="s">
        <v>36</v>
      </c>
      <c r="M3179" s="4" t="s">
        <v>118</v>
      </c>
      <c r="N3179" s="4">
        <v>1235.0999999999999</v>
      </c>
      <c r="O3179" s="4">
        <v>4</v>
      </c>
      <c r="P3179" s="4">
        <v>0.1</v>
      </c>
      <c r="Q3179" s="4">
        <v>51.24</v>
      </c>
    </row>
    <row r="3180" spans="1:17" s="4" customFormat="1" ht="12" x14ac:dyDescent="0.3">
      <c r="A3180" s="4">
        <v>3179</v>
      </c>
      <c r="B3180" s="4" t="s">
        <v>9534</v>
      </c>
      <c r="C3180" s="5">
        <v>44550</v>
      </c>
      <c r="D3180" s="5">
        <v>44553</v>
      </c>
      <c r="E3180" s="9">
        <f t="shared" si="49"/>
        <v>2021</v>
      </c>
      <c r="F3180" s="4" t="s">
        <v>39</v>
      </c>
      <c r="G3180" s="4" t="s">
        <v>9535</v>
      </c>
      <c r="H3180" s="4" t="s">
        <v>9536</v>
      </c>
      <c r="I3180" s="4" t="s">
        <v>67</v>
      </c>
      <c r="J3180" s="4" t="s">
        <v>111</v>
      </c>
      <c r="K3180" s="4" t="s">
        <v>111</v>
      </c>
      <c r="L3180" s="4" t="s">
        <v>36</v>
      </c>
      <c r="M3180" s="4" t="s">
        <v>118</v>
      </c>
      <c r="N3180" s="4">
        <v>26.31</v>
      </c>
      <c r="O3180" s="4">
        <v>10</v>
      </c>
      <c r="P3180" s="4">
        <v>0.15</v>
      </c>
      <c r="Q3180" s="4">
        <v>5.95</v>
      </c>
    </row>
    <row r="3181" spans="1:17" s="4" customFormat="1" ht="12" x14ac:dyDescent="0.3">
      <c r="A3181" s="4">
        <v>3180</v>
      </c>
      <c r="B3181" s="4" t="s">
        <v>9537</v>
      </c>
      <c r="C3181" s="5">
        <v>44998</v>
      </c>
      <c r="D3181" s="5">
        <v>45000</v>
      </c>
      <c r="E3181" s="9">
        <f t="shared" si="49"/>
        <v>2023</v>
      </c>
      <c r="F3181" s="4" t="s">
        <v>17</v>
      </c>
      <c r="G3181" s="4" t="s">
        <v>9538</v>
      </c>
      <c r="H3181" s="4" t="s">
        <v>9539</v>
      </c>
      <c r="I3181" s="4" t="s">
        <v>20</v>
      </c>
      <c r="J3181" s="4" t="s">
        <v>34</v>
      </c>
      <c r="K3181" s="4" t="s">
        <v>35</v>
      </c>
      <c r="L3181" s="4" t="s">
        <v>29</v>
      </c>
      <c r="M3181" s="4" t="s">
        <v>107</v>
      </c>
      <c r="N3181" s="4">
        <v>1488.31</v>
      </c>
      <c r="O3181" s="4">
        <v>6</v>
      </c>
      <c r="P3181" s="4">
        <v>0.15</v>
      </c>
      <c r="Q3181" s="4">
        <v>4.2300000000000004</v>
      </c>
    </row>
    <row r="3182" spans="1:17" s="4" customFormat="1" ht="12" x14ac:dyDescent="0.3">
      <c r="A3182" s="4">
        <v>3181</v>
      </c>
      <c r="B3182" s="4" t="s">
        <v>9540</v>
      </c>
      <c r="C3182" s="5">
        <v>44538</v>
      </c>
      <c r="D3182" s="5">
        <v>44542</v>
      </c>
      <c r="E3182" s="9">
        <f t="shared" si="49"/>
        <v>2021</v>
      </c>
      <c r="F3182" s="4" t="s">
        <v>59</v>
      </c>
      <c r="G3182" s="4" t="s">
        <v>9541</v>
      </c>
      <c r="H3182" s="4" t="s">
        <v>9542</v>
      </c>
      <c r="I3182" s="4" t="s">
        <v>20</v>
      </c>
      <c r="J3182" s="4" t="s">
        <v>34</v>
      </c>
      <c r="K3182" s="4" t="s">
        <v>35</v>
      </c>
      <c r="L3182" s="4" t="s">
        <v>22</v>
      </c>
      <c r="M3182" s="4" t="s">
        <v>54</v>
      </c>
      <c r="N3182" s="4">
        <v>559.11</v>
      </c>
      <c r="O3182" s="4">
        <v>3</v>
      </c>
      <c r="P3182" s="4">
        <v>0.1</v>
      </c>
      <c r="Q3182" s="4">
        <v>33.53</v>
      </c>
    </row>
    <row r="3183" spans="1:17" s="4" customFormat="1" ht="12" x14ac:dyDescent="0.3">
      <c r="A3183" s="4">
        <v>3182</v>
      </c>
      <c r="B3183" s="4" t="s">
        <v>9543</v>
      </c>
      <c r="C3183" s="5">
        <v>45673</v>
      </c>
      <c r="D3183" s="5">
        <v>45678</v>
      </c>
      <c r="E3183" s="9">
        <f t="shared" si="49"/>
        <v>2025</v>
      </c>
      <c r="F3183" s="4" t="s">
        <v>59</v>
      </c>
      <c r="G3183" s="4" t="s">
        <v>9544</v>
      </c>
      <c r="H3183" s="4" t="s">
        <v>9545</v>
      </c>
      <c r="I3183" s="4" t="s">
        <v>28</v>
      </c>
      <c r="J3183" s="4" t="s">
        <v>47</v>
      </c>
      <c r="K3183" s="4" t="s">
        <v>47</v>
      </c>
      <c r="L3183" s="4" t="s">
        <v>29</v>
      </c>
      <c r="M3183" s="4" t="s">
        <v>48</v>
      </c>
      <c r="N3183" s="4">
        <v>1027.7</v>
      </c>
      <c r="O3183" s="4">
        <v>10</v>
      </c>
      <c r="P3183" s="4">
        <v>0.2</v>
      </c>
      <c r="Q3183" s="4">
        <v>72.959999999999994</v>
      </c>
    </row>
    <row r="3184" spans="1:17" s="4" customFormat="1" ht="12" x14ac:dyDescent="0.3">
      <c r="A3184" s="4">
        <v>3183</v>
      </c>
      <c r="B3184" s="4" t="s">
        <v>9546</v>
      </c>
      <c r="C3184" s="5">
        <v>45419</v>
      </c>
      <c r="D3184" s="5">
        <v>45424</v>
      </c>
      <c r="E3184" s="9">
        <f t="shared" si="49"/>
        <v>2024</v>
      </c>
      <c r="F3184" s="4" t="s">
        <v>59</v>
      </c>
      <c r="G3184" s="4" t="s">
        <v>9547</v>
      </c>
      <c r="H3184" s="4" t="s">
        <v>9548</v>
      </c>
      <c r="I3184" s="4" t="s">
        <v>20</v>
      </c>
      <c r="J3184" s="4" t="s">
        <v>145</v>
      </c>
      <c r="K3184" s="4" t="s">
        <v>80</v>
      </c>
      <c r="L3184" s="4" t="s">
        <v>22</v>
      </c>
      <c r="M3184" s="4" t="s">
        <v>23</v>
      </c>
      <c r="N3184" s="4">
        <v>1033.72</v>
      </c>
      <c r="O3184" s="4">
        <v>3</v>
      </c>
      <c r="P3184" s="4">
        <v>0.15</v>
      </c>
      <c r="Q3184" s="4">
        <v>120.58</v>
      </c>
    </row>
    <row r="3185" spans="1:17" s="4" customFormat="1" ht="12" x14ac:dyDescent="0.3">
      <c r="A3185" s="4">
        <v>3184</v>
      </c>
      <c r="B3185" s="4" t="s">
        <v>9549</v>
      </c>
      <c r="C3185" s="5">
        <v>45805</v>
      </c>
      <c r="D3185" s="5">
        <v>45812</v>
      </c>
      <c r="E3185" s="9">
        <f t="shared" si="49"/>
        <v>2025</v>
      </c>
      <c r="F3185" s="4" t="s">
        <v>59</v>
      </c>
      <c r="G3185" s="4" t="s">
        <v>9550</v>
      </c>
      <c r="H3185" s="4" t="s">
        <v>9551</v>
      </c>
      <c r="I3185" s="4" t="s">
        <v>67</v>
      </c>
      <c r="J3185" s="4" t="s">
        <v>52</v>
      </c>
      <c r="K3185" s="4" t="s">
        <v>53</v>
      </c>
      <c r="L3185" s="4" t="s">
        <v>29</v>
      </c>
      <c r="M3185" s="4" t="s">
        <v>30</v>
      </c>
      <c r="N3185" s="4">
        <v>259.33</v>
      </c>
      <c r="O3185" s="4">
        <v>6</v>
      </c>
      <c r="P3185" s="4">
        <v>0.1</v>
      </c>
      <c r="Q3185" s="4">
        <v>50.51</v>
      </c>
    </row>
    <row r="3186" spans="1:17" s="4" customFormat="1" ht="12" x14ac:dyDescent="0.3">
      <c r="A3186" s="4">
        <v>3185</v>
      </c>
      <c r="B3186" s="4" t="s">
        <v>9552</v>
      </c>
      <c r="C3186" s="5">
        <v>44652</v>
      </c>
      <c r="D3186" s="5">
        <v>44654</v>
      </c>
      <c r="E3186" s="9">
        <f t="shared" si="49"/>
        <v>2022</v>
      </c>
      <c r="F3186" s="4" t="s">
        <v>59</v>
      </c>
      <c r="G3186" s="4" t="s">
        <v>9553</v>
      </c>
      <c r="H3186" s="4" t="s">
        <v>9554</v>
      </c>
      <c r="I3186" s="4" t="s">
        <v>20</v>
      </c>
      <c r="J3186" s="4" t="s">
        <v>21</v>
      </c>
      <c r="K3186" s="4" t="s">
        <v>26647</v>
      </c>
      <c r="L3186" s="4" t="s">
        <v>36</v>
      </c>
      <c r="M3186" s="4" t="s">
        <v>71</v>
      </c>
      <c r="N3186" s="4">
        <v>1499.79</v>
      </c>
      <c r="O3186" s="4">
        <v>2</v>
      </c>
      <c r="P3186" s="4">
        <v>0.15</v>
      </c>
      <c r="Q3186" s="4">
        <v>221.57</v>
      </c>
    </row>
    <row r="3187" spans="1:17" s="4" customFormat="1" ht="12" x14ac:dyDescent="0.3">
      <c r="A3187" s="4">
        <v>3186</v>
      </c>
      <c r="B3187" s="4" t="s">
        <v>9555</v>
      </c>
      <c r="C3187" s="5">
        <v>44875</v>
      </c>
      <c r="D3187" s="5">
        <v>44880</v>
      </c>
      <c r="E3187" s="9">
        <f t="shared" si="49"/>
        <v>2022</v>
      </c>
      <c r="F3187" s="4" t="s">
        <v>59</v>
      </c>
      <c r="G3187" s="4" t="s">
        <v>9556</v>
      </c>
      <c r="H3187" s="4" t="s">
        <v>9557</v>
      </c>
      <c r="I3187" s="4" t="s">
        <v>20</v>
      </c>
      <c r="J3187" s="4" t="s">
        <v>106</v>
      </c>
      <c r="K3187" s="4" t="s">
        <v>106</v>
      </c>
      <c r="L3187" s="4" t="s">
        <v>29</v>
      </c>
      <c r="M3187" s="4" t="s">
        <v>48</v>
      </c>
      <c r="N3187" s="4">
        <v>944.12</v>
      </c>
      <c r="O3187" s="4">
        <v>2</v>
      </c>
      <c r="P3187" s="4">
        <v>0.1</v>
      </c>
      <c r="Q3187" s="4">
        <v>206.09</v>
      </c>
    </row>
    <row r="3188" spans="1:17" s="4" customFormat="1" ht="12" x14ac:dyDescent="0.3">
      <c r="A3188" s="4">
        <v>3187</v>
      </c>
      <c r="B3188" s="4" t="s">
        <v>9558</v>
      </c>
      <c r="C3188" s="5">
        <v>45817</v>
      </c>
      <c r="D3188" s="5">
        <v>45820</v>
      </c>
      <c r="E3188" s="9">
        <f t="shared" si="49"/>
        <v>2025</v>
      </c>
      <c r="F3188" s="4" t="s">
        <v>17</v>
      </c>
      <c r="G3188" s="4" t="s">
        <v>9559</v>
      </c>
      <c r="H3188" s="4" t="s">
        <v>9560</v>
      </c>
      <c r="I3188" s="4" t="s">
        <v>28</v>
      </c>
      <c r="J3188" s="4" t="s">
        <v>79</v>
      </c>
      <c r="K3188" s="4" t="s">
        <v>80</v>
      </c>
      <c r="L3188" s="4" t="s">
        <v>22</v>
      </c>
      <c r="M3188" s="4" t="s">
        <v>134</v>
      </c>
      <c r="N3188" s="4">
        <v>599.62</v>
      </c>
      <c r="O3188" s="4">
        <v>10</v>
      </c>
      <c r="P3188" s="4">
        <v>0</v>
      </c>
      <c r="Q3188" s="4">
        <v>7.02</v>
      </c>
    </row>
    <row r="3189" spans="1:17" s="4" customFormat="1" ht="12" x14ac:dyDescent="0.3">
      <c r="A3189" s="4">
        <v>3188</v>
      </c>
      <c r="B3189" s="4" t="s">
        <v>9561</v>
      </c>
      <c r="C3189" s="5">
        <v>44910</v>
      </c>
      <c r="D3189" s="5">
        <v>44911</v>
      </c>
      <c r="E3189" s="9">
        <f t="shared" si="49"/>
        <v>2022</v>
      </c>
      <c r="F3189" s="4" t="s">
        <v>17</v>
      </c>
      <c r="G3189" s="4" t="s">
        <v>9562</v>
      </c>
      <c r="H3189" s="4" t="s">
        <v>9563</v>
      </c>
      <c r="I3189" s="4" t="s">
        <v>20</v>
      </c>
      <c r="J3189" s="4" t="s">
        <v>21</v>
      </c>
      <c r="K3189" s="4" t="s">
        <v>26647</v>
      </c>
      <c r="L3189" s="4" t="s">
        <v>22</v>
      </c>
      <c r="M3189" s="4" t="s">
        <v>54</v>
      </c>
      <c r="N3189" s="4">
        <v>1129.55</v>
      </c>
      <c r="O3189" s="4">
        <v>4</v>
      </c>
      <c r="P3189" s="4">
        <v>0.1</v>
      </c>
      <c r="Q3189" s="4">
        <v>106.06</v>
      </c>
    </row>
    <row r="3190" spans="1:17" s="4" customFormat="1" ht="12" x14ac:dyDescent="0.3">
      <c r="A3190" s="4">
        <v>3189</v>
      </c>
      <c r="B3190" s="4" t="s">
        <v>9564</v>
      </c>
      <c r="C3190" s="5">
        <v>45335</v>
      </c>
      <c r="D3190" s="5">
        <v>45337</v>
      </c>
      <c r="E3190" s="9">
        <f t="shared" si="49"/>
        <v>2024</v>
      </c>
      <c r="F3190" s="4" t="s">
        <v>59</v>
      </c>
      <c r="G3190" s="4" t="s">
        <v>9565</v>
      </c>
      <c r="H3190" s="4" t="s">
        <v>9566</v>
      </c>
      <c r="I3190" s="4" t="s">
        <v>28</v>
      </c>
      <c r="J3190" s="4" t="s">
        <v>52</v>
      </c>
      <c r="K3190" s="4" t="s">
        <v>53</v>
      </c>
      <c r="L3190" s="4" t="s">
        <v>29</v>
      </c>
      <c r="M3190" s="4" t="s">
        <v>48</v>
      </c>
      <c r="N3190" s="4">
        <v>753.79</v>
      </c>
      <c r="O3190" s="4">
        <v>3</v>
      </c>
      <c r="P3190" s="4">
        <v>0.1</v>
      </c>
      <c r="Q3190" s="4">
        <v>113.32</v>
      </c>
    </row>
    <row r="3191" spans="1:17" s="4" customFormat="1" ht="12" x14ac:dyDescent="0.3">
      <c r="A3191" s="4">
        <v>3190</v>
      </c>
      <c r="B3191" s="4" t="s">
        <v>9567</v>
      </c>
      <c r="C3191" s="5">
        <v>45533</v>
      </c>
      <c r="D3191" s="5">
        <v>45534</v>
      </c>
      <c r="E3191" s="9">
        <f t="shared" si="49"/>
        <v>2024</v>
      </c>
      <c r="F3191" s="4" t="s">
        <v>59</v>
      </c>
      <c r="G3191" s="4" t="s">
        <v>9568</v>
      </c>
      <c r="H3191" s="4" t="s">
        <v>9569</v>
      </c>
      <c r="I3191" s="4" t="s">
        <v>67</v>
      </c>
      <c r="J3191" s="4" t="s">
        <v>21</v>
      </c>
      <c r="K3191" s="4" t="s">
        <v>26647</v>
      </c>
      <c r="L3191" s="4" t="s">
        <v>36</v>
      </c>
      <c r="M3191" s="4" t="s">
        <v>118</v>
      </c>
      <c r="N3191" s="4">
        <v>464.71</v>
      </c>
      <c r="O3191" s="4">
        <v>1</v>
      </c>
      <c r="P3191" s="4">
        <v>0.2</v>
      </c>
      <c r="Q3191" s="4">
        <v>68.540000000000006</v>
      </c>
    </row>
    <row r="3192" spans="1:17" s="4" customFormat="1" ht="12" x14ac:dyDescent="0.3">
      <c r="A3192" s="4">
        <v>3191</v>
      </c>
      <c r="B3192" s="4" t="s">
        <v>9570</v>
      </c>
      <c r="C3192" s="5">
        <v>45133</v>
      </c>
      <c r="D3192" s="5">
        <v>45134</v>
      </c>
      <c r="E3192" s="9">
        <f t="shared" si="49"/>
        <v>2023</v>
      </c>
      <c r="F3192" s="4" t="s">
        <v>39</v>
      </c>
      <c r="G3192" s="4" t="s">
        <v>9571</v>
      </c>
      <c r="H3192" s="4" t="s">
        <v>9572</v>
      </c>
      <c r="I3192" s="4" t="s">
        <v>67</v>
      </c>
      <c r="J3192" s="4" t="s">
        <v>111</v>
      </c>
      <c r="K3192" s="4" t="s">
        <v>111</v>
      </c>
      <c r="L3192" s="4" t="s">
        <v>29</v>
      </c>
      <c r="M3192" s="4" t="s">
        <v>107</v>
      </c>
      <c r="N3192" s="4">
        <v>857.6</v>
      </c>
      <c r="O3192" s="4">
        <v>9</v>
      </c>
      <c r="P3192" s="4">
        <v>0.1</v>
      </c>
      <c r="Q3192" s="4">
        <v>196.55</v>
      </c>
    </row>
    <row r="3193" spans="1:17" s="4" customFormat="1" ht="12" x14ac:dyDescent="0.3">
      <c r="A3193" s="4">
        <v>3192</v>
      </c>
      <c r="B3193" s="4" t="s">
        <v>9573</v>
      </c>
      <c r="C3193" s="5">
        <v>45786</v>
      </c>
      <c r="D3193" s="5">
        <v>45788</v>
      </c>
      <c r="E3193" s="9">
        <f t="shared" si="49"/>
        <v>2025</v>
      </c>
      <c r="F3193" s="4" t="s">
        <v>17</v>
      </c>
      <c r="G3193" s="4" t="s">
        <v>9574</v>
      </c>
      <c r="H3193" s="4" t="s">
        <v>9575</v>
      </c>
      <c r="I3193" s="4" t="s">
        <v>67</v>
      </c>
      <c r="J3193" s="4" t="s">
        <v>52</v>
      </c>
      <c r="K3193" s="4" t="s">
        <v>53</v>
      </c>
      <c r="L3193" s="4" t="s">
        <v>29</v>
      </c>
      <c r="M3193" s="4" t="s">
        <v>30</v>
      </c>
      <c r="N3193" s="4">
        <v>705.63</v>
      </c>
      <c r="O3193" s="4">
        <v>6</v>
      </c>
      <c r="P3193" s="4">
        <v>0.2</v>
      </c>
      <c r="Q3193" s="4">
        <v>88.27</v>
      </c>
    </row>
    <row r="3194" spans="1:17" s="4" customFormat="1" ht="12" x14ac:dyDescent="0.3">
      <c r="A3194" s="4">
        <v>3193</v>
      </c>
      <c r="B3194" s="4" t="s">
        <v>9576</v>
      </c>
      <c r="C3194" s="5">
        <v>44670</v>
      </c>
      <c r="D3194" s="5">
        <v>44674</v>
      </c>
      <c r="E3194" s="9">
        <f t="shared" si="49"/>
        <v>2022</v>
      </c>
      <c r="F3194" s="4" t="s">
        <v>17</v>
      </c>
      <c r="G3194" s="4" t="s">
        <v>9577</v>
      </c>
      <c r="H3194" s="4" t="s">
        <v>9578</v>
      </c>
      <c r="I3194" s="4" t="s">
        <v>67</v>
      </c>
      <c r="J3194" s="4" t="s">
        <v>111</v>
      </c>
      <c r="K3194" s="4" t="s">
        <v>111</v>
      </c>
      <c r="L3194" s="4" t="s">
        <v>36</v>
      </c>
      <c r="M3194" s="4" t="s">
        <v>37</v>
      </c>
      <c r="N3194" s="4">
        <v>241.19</v>
      </c>
      <c r="O3194" s="4">
        <v>3</v>
      </c>
      <c r="P3194" s="4">
        <v>0.15</v>
      </c>
      <c r="Q3194" s="4">
        <v>47.15</v>
      </c>
    </row>
    <row r="3195" spans="1:17" s="4" customFormat="1" ht="12" x14ac:dyDescent="0.3">
      <c r="A3195" s="4">
        <v>3194</v>
      </c>
      <c r="B3195" s="4" t="s">
        <v>9579</v>
      </c>
      <c r="C3195" s="5">
        <v>44701</v>
      </c>
      <c r="D3195" s="5">
        <v>44708</v>
      </c>
      <c r="E3195" s="9">
        <f t="shared" si="49"/>
        <v>2022</v>
      </c>
      <c r="F3195" s="4" t="s">
        <v>59</v>
      </c>
      <c r="G3195" s="4" t="s">
        <v>9580</v>
      </c>
      <c r="H3195" s="4" t="s">
        <v>4786</v>
      </c>
      <c r="I3195" s="4" t="s">
        <v>67</v>
      </c>
      <c r="J3195" s="4" t="s">
        <v>106</v>
      </c>
      <c r="K3195" s="4" t="s">
        <v>106</v>
      </c>
      <c r="L3195" s="4" t="s">
        <v>36</v>
      </c>
      <c r="M3195" s="4" t="s">
        <v>71</v>
      </c>
      <c r="N3195" s="4">
        <v>1185.1500000000001</v>
      </c>
      <c r="O3195" s="4">
        <v>8</v>
      </c>
      <c r="P3195" s="4">
        <v>0</v>
      </c>
      <c r="Q3195" s="4">
        <v>226.74</v>
      </c>
    </row>
    <row r="3196" spans="1:17" s="4" customFormat="1" ht="12" x14ac:dyDescent="0.3">
      <c r="A3196" s="4">
        <v>3195</v>
      </c>
      <c r="B3196" s="4" t="s">
        <v>9581</v>
      </c>
      <c r="C3196" s="5">
        <v>45499</v>
      </c>
      <c r="D3196" s="5">
        <v>45501</v>
      </c>
      <c r="E3196" s="9">
        <f t="shared" si="49"/>
        <v>2024</v>
      </c>
      <c r="F3196" s="4" t="s">
        <v>59</v>
      </c>
      <c r="G3196" s="4" t="s">
        <v>9582</v>
      </c>
      <c r="H3196" s="4" t="s">
        <v>9583</v>
      </c>
      <c r="I3196" s="4" t="s">
        <v>20</v>
      </c>
      <c r="J3196" s="4" t="s">
        <v>111</v>
      </c>
      <c r="K3196" s="4" t="s">
        <v>111</v>
      </c>
      <c r="L3196" s="4" t="s">
        <v>36</v>
      </c>
      <c r="M3196" s="4" t="s">
        <v>37</v>
      </c>
      <c r="N3196" s="4">
        <v>342.08</v>
      </c>
      <c r="O3196" s="4">
        <v>8</v>
      </c>
      <c r="P3196" s="4">
        <v>0</v>
      </c>
      <c r="Q3196" s="4">
        <v>31.33</v>
      </c>
    </row>
    <row r="3197" spans="1:17" s="4" customFormat="1" ht="12" x14ac:dyDescent="0.3">
      <c r="A3197" s="4">
        <v>3196</v>
      </c>
      <c r="B3197" s="4" t="s">
        <v>9584</v>
      </c>
      <c r="C3197" s="5">
        <v>44813</v>
      </c>
      <c r="D3197" s="5">
        <v>44818</v>
      </c>
      <c r="E3197" s="9">
        <f t="shared" si="49"/>
        <v>2022</v>
      </c>
      <c r="F3197" s="4" t="s">
        <v>59</v>
      </c>
      <c r="G3197" s="4" t="s">
        <v>9585</v>
      </c>
      <c r="H3197" s="4" t="s">
        <v>9586</v>
      </c>
      <c r="I3197" s="4" t="s">
        <v>20</v>
      </c>
      <c r="J3197" s="4" t="s">
        <v>42</v>
      </c>
      <c r="K3197" s="4" t="s">
        <v>43</v>
      </c>
      <c r="L3197" s="4" t="s">
        <v>29</v>
      </c>
      <c r="M3197" s="4" t="s">
        <v>90</v>
      </c>
      <c r="N3197" s="4">
        <v>1319.43</v>
      </c>
      <c r="O3197" s="4">
        <v>6</v>
      </c>
      <c r="P3197" s="4">
        <v>0.1</v>
      </c>
      <c r="Q3197" s="4">
        <v>130.77000000000001</v>
      </c>
    </row>
    <row r="3198" spans="1:17" s="4" customFormat="1" ht="12" x14ac:dyDescent="0.3">
      <c r="A3198" s="4">
        <v>3197</v>
      </c>
      <c r="B3198" s="4" t="s">
        <v>9587</v>
      </c>
      <c r="C3198" s="5">
        <v>44604</v>
      </c>
      <c r="D3198" s="5">
        <v>44606</v>
      </c>
      <c r="E3198" s="9">
        <f t="shared" si="49"/>
        <v>2022</v>
      </c>
      <c r="F3198" s="4" t="s">
        <v>25</v>
      </c>
      <c r="G3198" s="4" t="s">
        <v>9588</v>
      </c>
      <c r="H3198" s="4" t="s">
        <v>9589</v>
      </c>
      <c r="I3198" s="4" t="s">
        <v>28</v>
      </c>
      <c r="J3198" s="4" t="s">
        <v>42</v>
      </c>
      <c r="K3198" s="4" t="s">
        <v>43</v>
      </c>
      <c r="L3198" s="4" t="s">
        <v>22</v>
      </c>
      <c r="M3198" s="4" t="s">
        <v>134</v>
      </c>
      <c r="N3198" s="4">
        <v>588.55999999999995</v>
      </c>
      <c r="O3198" s="4">
        <v>7</v>
      </c>
      <c r="P3198" s="4">
        <v>0.1</v>
      </c>
      <c r="Q3198" s="4">
        <v>2.85</v>
      </c>
    </row>
    <row r="3199" spans="1:17" s="4" customFormat="1" ht="12" x14ac:dyDescent="0.3">
      <c r="A3199" s="4">
        <v>3198</v>
      </c>
      <c r="B3199" s="4" t="s">
        <v>9590</v>
      </c>
      <c r="C3199" s="5">
        <v>45710</v>
      </c>
      <c r="D3199" s="5">
        <v>45717</v>
      </c>
      <c r="E3199" s="9">
        <f t="shared" si="49"/>
        <v>2025</v>
      </c>
      <c r="F3199" s="4" t="s">
        <v>39</v>
      </c>
      <c r="G3199" s="4" t="s">
        <v>9591</v>
      </c>
      <c r="H3199" s="4" t="s">
        <v>9592</v>
      </c>
      <c r="I3199" s="4" t="s">
        <v>20</v>
      </c>
      <c r="J3199" s="4" t="s">
        <v>47</v>
      </c>
      <c r="K3199" s="4" t="s">
        <v>47</v>
      </c>
      <c r="L3199" s="4" t="s">
        <v>22</v>
      </c>
      <c r="M3199" s="4" t="s">
        <v>75</v>
      </c>
      <c r="N3199" s="4">
        <v>755.22</v>
      </c>
      <c r="O3199" s="4">
        <v>8</v>
      </c>
      <c r="P3199" s="4">
        <v>0.15</v>
      </c>
      <c r="Q3199" s="4">
        <v>170.01</v>
      </c>
    </row>
    <row r="3200" spans="1:17" s="4" customFormat="1" ht="12" x14ac:dyDescent="0.3">
      <c r="A3200" s="4">
        <v>3199</v>
      </c>
      <c r="B3200" s="4" t="s">
        <v>9593</v>
      </c>
      <c r="C3200" s="5">
        <v>44549</v>
      </c>
      <c r="D3200" s="5">
        <v>44550</v>
      </c>
      <c r="E3200" s="9">
        <f t="shared" si="49"/>
        <v>2021</v>
      </c>
      <c r="F3200" s="4" t="s">
        <v>59</v>
      </c>
      <c r="G3200" s="4" t="s">
        <v>9594</v>
      </c>
      <c r="H3200" s="4" t="s">
        <v>9595</v>
      </c>
      <c r="I3200" s="4" t="s">
        <v>20</v>
      </c>
      <c r="J3200" s="4" t="s">
        <v>34</v>
      </c>
      <c r="K3200" s="4" t="s">
        <v>35</v>
      </c>
      <c r="L3200" s="4" t="s">
        <v>29</v>
      </c>
      <c r="M3200" s="4" t="s">
        <v>90</v>
      </c>
      <c r="N3200" s="4">
        <v>525.30999999999995</v>
      </c>
      <c r="O3200" s="4">
        <v>8</v>
      </c>
      <c r="P3200" s="4">
        <v>0.2</v>
      </c>
      <c r="Q3200" s="4">
        <v>-0.73</v>
      </c>
    </row>
    <row r="3201" spans="1:17" s="4" customFormat="1" ht="12" x14ac:dyDescent="0.3">
      <c r="A3201" s="4">
        <v>3200</v>
      </c>
      <c r="B3201" s="4" t="s">
        <v>9596</v>
      </c>
      <c r="C3201" s="5">
        <v>45367</v>
      </c>
      <c r="D3201" s="5">
        <v>45368</v>
      </c>
      <c r="E3201" s="9">
        <f t="shared" si="49"/>
        <v>2024</v>
      </c>
      <c r="F3201" s="4" t="s">
        <v>59</v>
      </c>
      <c r="G3201" s="4" t="s">
        <v>9597</v>
      </c>
      <c r="H3201" s="4" t="s">
        <v>9598</v>
      </c>
      <c r="I3201" s="4" t="s">
        <v>28</v>
      </c>
      <c r="J3201" s="4" t="s">
        <v>106</v>
      </c>
      <c r="K3201" s="4" t="s">
        <v>106</v>
      </c>
      <c r="L3201" s="4" t="s">
        <v>36</v>
      </c>
      <c r="M3201" s="4" t="s">
        <v>37</v>
      </c>
      <c r="N3201" s="4">
        <v>1398.55</v>
      </c>
      <c r="O3201" s="4">
        <v>5</v>
      </c>
      <c r="P3201" s="4">
        <v>0</v>
      </c>
      <c r="Q3201" s="4">
        <v>277.11</v>
      </c>
    </row>
    <row r="3202" spans="1:17" s="4" customFormat="1" ht="12" x14ac:dyDescent="0.3">
      <c r="A3202" s="4">
        <v>3201</v>
      </c>
      <c r="B3202" s="4" t="s">
        <v>9599</v>
      </c>
      <c r="C3202" s="5">
        <v>45169</v>
      </c>
      <c r="D3202" s="5">
        <v>45176</v>
      </c>
      <c r="E3202" s="9">
        <f t="shared" ref="E3202:E3265" si="50">YEAR(D3202)</f>
        <v>2023</v>
      </c>
      <c r="F3202" s="4" t="s">
        <v>59</v>
      </c>
      <c r="G3202" s="4" t="s">
        <v>9600</v>
      </c>
      <c r="H3202" s="4" t="s">
        <v>9601</v>
      </c>
      <c r="I3202" s="4" t="s">
        <v>28</v>
      </c>
      <c r="J3202" s="4" t="s">
        <v>34</v>
      </c>
      <c r="K3202" s="4" t="s">
        <v>35</v>
      </c>
      <c r="L3202" s="4" t="s">
        <v>29</v>
      </c>
      <c r="M3202" s="4" t="s">
        <v>48</v>
      </c>
      <c r="N3202" s="4">
        <v>609.16999999999996</v>
      </c>
      <c r="O3202" s="4">
        <v>4</v>
      </c>
      <c r="P3202" s="4">
        <v>0.15</v>
      </c>
      <c r="Q3202" s="4">
        <v>72.84</v>
      </c>
    </row>
    <row r="3203" spans="1:17" s="4" customFormat="1" ht="12" x14ac:dyDescent="0.3">
      <c r="A3203" s="4">
        <v>3202</v>
      </c>
      <c r="B3203" s="4" t="s">
        <v>9602</v>
      </c>
      <c r="C3203" s="5">
        <v>45583</v>
      </c>
      <c r="D3203" s="5">
        <v>45587</v>
      </c>
      <c r="E3203" s="9">
        <f t="shared" si="50"/>
        <v>2024</v>
      </c>
      <c r="F3203" s="4" t="s">
        <v>17</v>
      </c>
      <c r="G3203" s="4" t="s">
        <v>9603</v>
      </c>
      <c r="H3203" s="4" t="s">
        <v>9604</v>
      </c>
      <c r="I3203" s="4" t="s">
        <v>67</v>
      </c>
      <c r="J3203" s="4" t="s">
        <v>21</v>
      </c>
      <c r="K3203" s="4" t="s">
        <v>26647</v>
      </c>
      <c r="L3203" s="4" t="s">
        <v>29</v>
      </c>
      <c r="M3203" s="4" t="s">
        <v>30</v>
      </c>
      <c r="N3203" s="4">
        <v>987.45</v>
      </c>
      <c r="O3203" s="4">
        <v>10</v>
      </c>
      <c r="P3203" s="4">
        <v>0.1</v>
      </c>
      <c r="Q3203" s="4">
        <v>90.74</v>
      </c>
    </row>
    <row r="3204" spans="1:17" s="4" customFormat="1" ht="12" x14ac:dyDescent="0.3">
      <c r="A3204" s="4">
        <v>3203</v>
      </c>
      <c r="B3204" s="4" t="s">
        <v>9605</v>
      </c>
      <c r="C3204" s="5">
        <v>45261</v>
      </c>
      <c r="D3204" s="5">
        <v>45262</v>
      </c>
      <c r="E3204" s="9">
        <f t="shared" si="50"/>
        <v>2023</v>
      </c>
      <c r="F3204" s="4" t="s">
        <v>59</v>
      </c>
      <c r="G3204" s="4" t="s">
        <v>9606</v>
      </c>
      <c r="H3204" s="4" t="s">
        <v>9607</v>
      </c>
      <c r="I3204" s="4" t="s">
        <v>67</v>
      </c>
      <c r="J3204" s="4" t="s">
        <v>42</v>
      </c>
      <c r="K3204" s="4" t="s">
        <v>43</v>
      </c>
      <c r="L3204" s="4" t="s">
        <v>36</v>
      </c>
      <c r="M3204" s="4" t="s">
        <v>37</v>
      </c>
      <c r="N3204" s="4">
        <v>1000.78</v>
      </c>
      <c r="O3204" s="4">
        <v>1</v>
      </c>
      <c r="P3204" s="4">
        <v>0.1</v>
      </c>
      <c r="Q3204" s="4">
        <v>109.26</v>
      </c>
    </row>
    <row r="3205" spans="1:17" s="4" customFormat="1" ht="12" x14ac:dyDescent="0.3">
      <c r="A3205" s="4">
        <v>3204</v>
      </c>
      <c r="B3205" s="4" t="s">
        <v>9608</v>
      </c>
      <c r="C3205" s="5">
        <v>45333</v>
      </c>
      <c r="D3205" s="5">
        <v>45337</v>
      </c>
      <c r="E3205" s="9">
        <f t="shared" si="50"/>
        <v>2024</v>
      </c>
      <c r="F3205" s="4" t="s">
        <v>25</v>
      </c>
      <c r="G3205" s="4" t="s">
        <v>9609</v>
      </c>
      <c r="H3205" s="4" t="s">
        <v>9610</v>
      </c>
      <c r="I3205" s="4" t="s">
        <v>28</v>
      </c>
      <c r="J3205" s="4" t="s">
        <v>52</v>
      </c>
      <c r="K3205" s="4" t="s">
        <v>53</v>
      </c>
      <c r="L3205" s="4" t="s">
        <v>29</v>
      </c>
      <c r="M3205" s="4" t="s">
        <v>48</v>
      </c>
      <c r="N3205" s="4">
        <v>1169.27</v>
      </c>
      <c r="O3205" s="4">
        <v>3</v>
      </c>
      <c r="P3205" s="4">
        <v>0.15</v>
      </c>
      <c r="Q3205" s="4">
        <v>48.06</v>
      </c>
    </row>
    <row r="3206" spans="1:17" s="4" customFormat="1" ht="12" x14ac:dyDescent="0.3">
      <c r="A3206" s="4">
        <v>3205</v>
      </c>
      <c r="B3206" s="4" t="s">
        <v>9611</v>
      </c>
      <c r="C3206" s="5">
        <v>44404</v>
      </c>
      <c r="D3206" s="5">
        <v>44411</v>
      </c>
      <c r="E3206" s="9">
        <f t="shared" si="50"/>
        <v>2021</v>
      </c>
      <c r="F3206" s="4" t="s">
        <v>39</v>
      </c>
      <c r="G3206" s="4" t="s">
        <v>9612</v>
      </c>
      <c r="H3206" s="4" t="s">
        <v>9613</v>
      </c>
      <c r="I3206" s="4" t="s">
        <v>28</v>
      </c>
      <c r="J3206" s="4" t="s">
        <v>47</v>
      </c>
      <c r="K3206" s="4" t="s">
        <v>47</v>
      </c>
      <c r="L3206" s="4" t="s">
        <v>29</v>
      </c>
      <c r="M3206" s="4" t="s">
        <v>90</v>
      </c>
      <c r="N3206" s="4">
        <v>64.73</v>
      </c>
      <c r="O3206" s="4">
        <v>9</v>
      </c>
      <c r="P3206" s="4">
        <v>0</v>
      </c>
      <c r="Q3206" s="4">
        <v>5.53</v>
      </c>
    </row>
    <row r="3207" spans="1:17" s="4" customFormat="1" ht="12" x14ac:dyDescent="0.3">
      <c r="A3207" s="4">
        <v>3206</v>
      </c>
      <c r="B3207" s="4" t="s">
        <v>9614</v>
      </c>
      <c r="C3207" s="5">
        <v>45407</v>
      </c>
      <c r="D3207" s="5">
        <v>45412</v>
      </c>
      <c r="E3207" s="9">
        <f t="shared" si="50"/>
        <v>2024</v>
      </c>
      <c r="F3207" s="4" t="s">
        <v>39</v>
      </c>
      <c r="G3207" s="4" t="s">
        <v>9615</v>
      </c>
      <c r="H3207" s="4" t="s">
        <v>9616</v>
      </c>
      <c r="I3207" s="4" t="s">
        <v>28</v>
      </c>
      <c r="J3207" s="4" t="s">
        <v>79</v>
      </c>
      <c r="K3207" s="4" t="s">
        <v>80</v>
      </c>
      <c r="L3207" s="4" t="s">
        <v>29</v>
      </c>
      <c r="M3207" s="4" t="s">
        <v>107</v>
      </c>
      <c r="N3207" s="4">
        <v>1430.63</v>
      </c>
      <c r="O3207" s="4">
        <v>2</v>
      </c>
      <c r="P3207" s="4">
        <v>0</v>
      </c>
      <c r="Q3207" s="4">
        <v>163.63</v>
      </c>
    </row>
    <row r="3208" spans="1:17" s="4" customFormat="1" ht="12" x14ac:dyDescent="0.3">
      <c r="A3208" s="4">
        <v>3207</v>
      </c>
      <c r="B3208" s="4" t="s">
        <v>9617</v>
      </c>
      <c r="C3208" s="5">
        <v>44408</v>
      </c>
      <c r="D3208" s="5">
        <v>44409</v>
      </c>
      <c r="E3208" s="9">
        <f t="shared" si="50"/>
        <v>2021</v>
      </c>
      <c r="F3208" s="4" t="s">
        <v>17</v>
      </c>
      <c r="G3208" s="4" t="s">
        <v>9618</v>
      </c>
      <c r="H3208" s="4" t="s">
        <v>9619</v>
      </c>
      <c r="I3208" s="4" t="s">
        <v>20</v>
      </c>
      <c r="J3208" s="4" t="s">
        <v>145</v>
      </c>
      <c r="K3208" s="4" t="s">
        <v>80</v>
      </c>
      <c r="L3208" s="4" t="s">
        <v>22</v>
      </c>
      <c r="M3208" s="4" t="s">
        <v>54</v>
      </c>
      <c r="N3208" s="4">
        <v>768.07</v>
      </c>
      <c r="O3208" s="4">
        <v>1</v>
      </c>
      <c r="P3208" s="4">
        <v>0.1</v>
      </c>
      <c r="Q3208" s="4">
        <v>129.22</v>
      </c>
    </row>
    <row r="3209" spans="1:17" s="4" customFormat="1" ht="12" x14ac:dyDescent="0.3">
      <c r="A3209" s="4">
        <v>3208</v>
      </c>
      <c r="B3209" s="4" t="s">
        <v>9620</v>
      </c>
      <c r="C3209" s="5">
        <v>45249</v>
      </c>
      <c r="D3209" s="5">
        <v>45250</v>
      </c>
      <c r="E3209" s="9">
        <f t="shared" si="50"/>
        <v>2023</v>
      </c>
      <c r="F3209" s="4" t="s">
        <v>17</v>
      </c>
      <c r="G3209" s="4" t="s">
        <v>9621</v>
      </c>
      <c r="H3209" s="4" t="s">
        <v>9622</v>
      </c>
      <c r="I3209" s="4" t="s">
        <v>20</v>
      </c>
      <c r="J3209" s="4" t="s">
        <v>79</v>
      </c>
      <c r="K3209" s="4" t="s">
        <v>80</v>
      </c>
      <c r="L3209" s="4" t="s">
        <v>36</v>
      </c>
      <c r="M3209" s="4" t="s">
        <v>138</v>
      </c>
      <c r="N3209" s="4">
        <v>393.3</v>
      </c>
      <c r="O3209" s="4">
        <v>6</v>
      </c>
      <c r="P3209" s="4">
        <v>0.1</v>
      </c>
      <c r="Q3209" s="4">
        <v>13.83</v>
      </c>
    </row>
    <row r="3210" spans="1:17" s="4" customFormat="1" ht="12" x14ac:dyDescent="0.3">
      <c r="A3210" s="4">
        <v>3209</v>
      </c>
      <c r="B3210" s="4" t="s">
        <v>9623</v>
      </c>
      <c r="C3210" s="5">
        <v>45090</v>
      </c>
      <c r="D3210" s="5">
        <v>45091</v>
      </c>
      <c r="E3210" s="9">
        <f t="shared" si="50"/>
        <v>2023</v>
      </c>
      <c r="F3210" s="4" t="s">
        <v>25</v>
      </c>
      <c r="G3210" s="4" t="s">
        <v>9624</v>
      </c>
      <c r="H3210" s="4" t="s">
        <v>9515</v>
      </c>
      <c r="I3210" s="4" t="s">
        <v>28</v>
      </c>
      <c r="J3210" s="4" t="s">
        <v>47</v>
      </c>
      <c r="K3210" s="4" t="s">
        <v>47</v>
      </c>
      <c r="L3210" s="4" t="s">
        <v>29</v>
      </c>
      <c r="M3210" s="4" t="s">
        <v>48</v>
      </c>
      <c r="N3210" s="4">
        <v>1072.06</v>
      </c>
      <c r="O3210" s="4">
        <v>10</v>
      </c>
      <c r="P3210" s="4">
        <v>0</v>
      </c>
      <c r="Q3210" s="4">
        <v>210.93</v>
      </c>
    </row>
    <row r="3211" spans="1:17" s="4" customFormat="1" ht="12" x14ac:dyDescent="0.3">
      <c r="A3211" s="4">
        <v>3210</v>
      </c>
      <c r="B3211" s="4" t="s">
        <v>9625</v>
      </c>
      <c r="C3211" s="5">
        <v>44391</v>
      </c>
      <c r="D3211" s="5">
        <v>44392</v>
      </c>
      <c r="E3211" s="9">
        <f t="shared" si="50"/>
        <v>2021</v>
      </c>
      <c r="F3211" s="4" t="s">
        <v>17</v>
      </c>
      <c r="G3211" s="4" t="s">
        <v>9626</v>
      </c>
      <c r="H3211" s="4" t="s">
        <v>9627</v>
      </c>
      <c r="I3211" s="4" t="s">
        <v>20</v>
      </c>
      <c r="J3211" s="4" t="s">
        <v>21</v>
      </c>
      <c r="K3211" s="4" t="s">
        <v>26647</v>
      </c>
      <c r="L3211" s="4" t="s">
        <v>22</v>
      </c>
      <c r="M3211" s="4" t="s">
        <v>75</v>
      </c>
      <c r="N3211" s="4">
        <v>999.93</v>
      </c>
      <c r="O3211" s="4">
        <v>8</v>
      </c>
      <c r="P3211" s="4">
        <v>0.2</v>
      </c>
      <c r="Q3211" s="4">
        <v>169.63</v>
      </c>
    </row>
    <row r="3212" spans="1:17" s="4" customFormat="1" ht="12" x14ac:dyDescent="0.3">
      <c r="A3212" s="4">
        <v>3211</v>
      </c>
      <c r="B3212" s="4" t="s">
        <v>9628</v>
      </c>
      <c r="C3212" s="5">
        <v>45401</v>
      </c>
      <c r="D3212" s="5">
        <v>45403</v>
      </c>
      <c r="E3212" s="9">
        <f t="shared" si="50"/>
        <v>2024</v>
      </c>
      <c r="F3212" s="4" t="s">
        <v>25</v>
      </c>
      <c r="G3212" s="4" t="s">
        <v>9629</v>
      </c>
      <c r="H3212" s="4" t="s">
        <v>9630</v>
      </c>
      <c r="I3212" s="4" t="s">
        <v>67</v>
      </c>
      <c r="J3212" s="4" t="s">
        <v>106</v>
      </c>
      <c r="K3212" s="4" t="s">
        <v>106</v>
      </c>
      <c r="L3212" s="4" t="s">
        <v>29</v>
      </c>
      <c r="M3212" s="4" t="s">
        <v>107</v>
      </c>
      <c r="N3212" s="4">
        <v>941.33</v>
      </c>
      <c r="O3212" s="4">
        <v>3</v>
      </c>
      <c r="P3212" s="4">
        <v>0.2</v>
      </c>
      <c r="Q3212" s="4">
        <v>41.58</v>
      </c>
    </row>
    <row r="3213" spans="1:17" s="4" customFormat="1" ht="12" x14ac:dyDescent="0.3">
      <c r="A3213" s="4">
        <v>3212</v>
      </c>
      <c r="B3213" s="4" t="s">
        <v>9631</v>
      </c>
      <c r="C3213" s="5">
        <v>44954</v>
      </c>
      <c r="D3213" s="5">
        <v>44956</v>
      </c>
      <c r="E3213" s="9">
        <f t="shared" si="50"/>
        <v>2023</v>
      </c>
      <c r="F3213" s="4" t="s">
        <v>17</v>
      </c>
      <c r="G3213" s="4" t="s">
        <v>9632</v>
      </c>
      <c r="H3213" s="4" t="s">
        <v>9633</v>
      </c>
      <c r="I3213" s="4" t="s">
        <v>67</v>
      </c>
      <c r="J3213" s="4" t="s">
        <v>21</v>
      </c>
      <c r="K3213" s="4" t="s">
        <v>26647</v>
      </c>
      <c r="L3213" s="4" t="s">
        <v>29</v>
      </c>
      <c r="M3213" s="4" t="s">
        <v>48</v>
      </c>
      <c r="N3213" s="4">
        <v>1441.69</v>
      </c>
      <c r="O3213" s="4">
        <v>1</v>
      </c>
      <c r="P3213" s="4">
        <v>0.2</v>
      </c>
      <c r="Q3213" s="4">
        <v>-25.15</v>
      </c>
    </row>
    <row r="3214" spans="1:17" s="4" customFormat="1" ht="12" x14ac:dyDescent="0.3">
      <c r="A3214" s="4">
        <v>3213</v>
      </c>
      <c r="B3214" s="4" t="s">
        <v>9634</v>
      </c>
      <c r="C3214" s="5">
        <v>45173</v>
      </c>
      <c r="D3214" s="5">
        <v>45178</v>
      </c>
      <c r="E3214" s="9">
        <f t="shared" si="50"/>
        <v>2023</v>
      </c>
      <c r="F3214" s="4" t="s">
        <v>39</v>
      </c>
      <c r="G3214" s="4" t="s">
        <v>9635</v>
      </c>
      <c r="H3214" s="4" t="s">
        <v>9636</v>
      </c>
      <c r="I3214" s="4" t="s">
        <v>28</v>
      </c>
      <c r="J3214" s="4" t="s">
        <v>79</v>
      </c>
      <c r="K3214" s="4" t="s">
        <v>80</v>
      </c>
      <c r="L3214" s="4" t="s">
        <v>36</v>
      </c>
      <c r="M3214" s="4" t="s">
        <v>71</v>
      </c>
      <c r="N3214" s="4">
        <v>729.95</v>
      </c>
      <c r="O3214" s="4">
        <v>1</v>
      </c>
      <c r="P3214" s="4">
        <v>0</v>
      </c>
      <c r="Q3214" s="4">
        <v>54.68</v>
      </c>
    </row>
    <row r="3215" spans="1:17" s="4" customFormat="1" ht="12" x14ac:dyDescent="0.3">
      <c r="A3215" s="4">
        <v>3214</v>
      </c>
      <c r="B3215" s="4" t="s">
        <v>9637</v>
      </c>
      <c r="C3215" s="5">
        <v>45638</v>
      </c>
      <c r="D3215" s="5">
        <v>45641</v>
      </c>
      <c r="E3215" s="9">
        <f t="shared" si="50"/>
        <v>2024</v>
      </c>
      <c r="F3215" s="4" t="s">
        <v>59</v>
      </c>
      <c r="G3215" s="4" t="s">
        <v>9638</v>
      </c>
      <c r="H3215" s="4" t="s">
        <v>9639</v>
      </c>
      <c r="I3215" s="4" t="s">
        <v>67</v>
      </c>
      <c r="J3215" s="4" t="s">
        <v>62</v>
      </c>
      <c r="K3215" s="4" t="s">
        <v>63</v>
      </c>
      <c r="L3215" s="4" t="s">
        <v>29</v>
      </c>
      <c r="M3215" s="4" t="s">
        <v>90</v>
      </c>
      <c r="N3215" s="4">
        <v>1189.42</v>
      </c>
      <c r="O3215" s="4">
        <v>9</v>
      </c>
      <c r="P3215" s="4">
        <v>0.1</v>
      </c>
      <c r="Q3215" s="4">
        <v>100.83</v>
      </c>
    </row>
    <row r="3216" spans="1:17" s="4" customFormat="1" ht="12" x14ac:dyDescent="0.3">
      <c r="A3216" s="4">
        <v>3215</v>
      </c>
      <c r="B3216" s="4" t="s">
        <v>9640</v>
      </c>
      <c r="C3216" s="5">
        <v>45268</v>
      </c>
      <c r="D3216" s="5">
        <v>45270</v>
      </c>
      <c r="E3216" s="9">
        <f t="shared" si="50"/>
        <v>2023</v>
      </c>
      <c r="F3216" s="4" t="s">
        <v>39</v>
      </c>
      <c r="G3216" s="4" t="s">
        <v>9641</v>
      </c>
      <c r="H3216" s="4" t="s">
        <v>9642</v>
      </c>
      <c r="I3216" s="4" t="s">
        <v>28</v>
      </c>
      <c r="J3216" s="4" t="s">
        <v>62</v>
      </c>
      <c r="K3216" s="4" t="s">
        <v>63</v>
      </c>
      <c r="L3216" s="4" t="s">
        <v>22</v>
      </c>
      <c r="M3216" s="4" t="s">
        <v>134</v>
      </c>
      <c r="N3216" s="4">
        <v>856.52</v>
      </c>
      <c r="O3216" s="4">
        <v>3</v>
      </c>
      <c r="P3216" s="4">
        <v>0.1</v>
      </c>
      <c r="Q3216" s="4">
        <v>125.38</v>
      </c>
    </row>
    <row r="3217" spans="1:17" s="4" customFormat="1" ht="12" x14ac:dyDescent="0.3">
      <c r="A3217" s="4">
        <v>3216</v>
      </c>
      <c r="B3217" s="4" t="s">
        <v>9643</v>
      </c>
      <c r="C3217" s="5">
        <v>44938</v>
      </c>
      <c r="D3217" s="5">
        <v>44939</v>
      </c>
      <c r="E3217" s="9">
        <f t="shared" si="50"/>
        <v>2023</v>
      </c>
      <c r="F3217" s="4" t="s">
        <v>25</v>
      </c>
      <c r="G3217" s="4" t="s">
        <v>9644</v>
      </c>
      <c r="H3217" s="4" t="s">
        <v>9645</v>
      </c>
      <c r="I3217" s="4" t="s">
        <v>28</v>
      </c>
      <c r="J3217" s="4" t="s">
        <v>52</v>
      </c>
      <c r="K3217" s="4" t="s">
        <v>53</v>
      </c>
      <c r="L3217" s="4" t="s">
        <v>22</v>
      </c>
      <c r="M3217" s="4" t="s">
        <v>134</v>
      </c>
      <c r="N3217" s="4">
        <v>827.05</v>
      </c>
      <c r="O3217" s="4">
        <v>8</v>
      </c>
      <c r="P3217" s="4">
        <v>0.1</v>
      </c>
      <c r="Q3217" s="4">
        <v>194.63</v>
      </c>
    </row>
    <row r="3218" spans="1:17" s="4" customFormat="1" ht="12" x14ac:dyDescent="0.3">
      <c r="A3218" s="4">
        <v>3217</v>
      </c>
      <c r="B3218" s="4" t="s">
        <v>9646</v>
      </c>
      <c r="C3218" s="5">
        <v>44847</v>
      </c>
      <c r="D3218" s="5">
        <v>44853</v>
      </c>
      <c r="E3218" s="9">
        <f t="shared" si="50"/>
        <v>2022</v>
      </c>
      <c r="F3218" s="4" t="s">
        <v>39</v>
      </c>
      <c r="G3218" s="4" t="s">
        <v>9647</v>
      </c>
      <c r="H3218" s="4" t="s">
        <v>9648</v>
      </c>
      <c r="I3218" s="4" t="s">
        <v>20</v>
      </c>
      <c r="J3218" s="4" t="s">
        <v>21</v>
      </c>
      <c r="K3218" s="4" t="s">
        <v>26647</v>
      </c>
      <c r="L3218" s="4" t="s">
        <v>36</v>
      </c>
      <c r="M3218" s="4" t="s">
        <v>118</v>
      </c>
      <c r="N3218" s="4">
        <v>1423.05</v>
      </c>
      <c r="O3218" s="4">
        <v>5</v>
      </c>
      <c r="P3218" s="4">
        <v>0</v>
      </c>
      <c r="Q3218" s="4">
        <v>401.15</v>
      </c>
    </row>
    <row r="3219" spans="1:17" s="4" customFormat="1" ht="12" x14ac:dyDescent="0.3">
      <c r="A3219" s="4">
        <v>3218</v>
      </c>
      <c r="B3219" s="4" t="s">
        <v>9649</v>
      </c>
      <c r="C3219" s="5">
        <v>45840</v>
      </c>
      <c r="D3219" s="5">
        <v>45842</v>
      </c>
      <c r="E3219" s="9">
        <f t="shared" si="50"/>
        <v>2025</v>
      </c>
      <c r="F3219" s="4" t="s">
        <v>39</v>
      </c>
      <c r="G3219" s="4" t="s">
        <v>9650</v>
      </c>
      <c r="H3219" s="4" t="s">
        <v>9651</v>
      </c>
      <c r="I3219" s="4" t="s">
        <v>20</v>
      </c>
      <c r="J3219" s="4" t="s">
        <v>47</v>
      </c>
      <c r="K3219" s="4" t="s">
        <v>47</v>
      </c>
      <c r="L3219" s="4" t="s">
        <v>22</v>
      </c>
      <c r="M3219" s="4" t="s">
        <v>75</v>
      </c>
      <c r="N3219" s="4">
        <v>1126.32</v>
      </c>
      <c r="O3219" s="4">
        <v>10</v>
      </c>
      <c r="P3219" s="4">
        <v>0.2</v>
      </c>
      <c r="Q3219" s="4">
        <v>122.57</v>
      </c>
    </row>
    <row r="3220" spans="1:17" s="4" customFormat="1" ht="12" x14ac:dyDescent="0.3">
      <c r="A3220" s="4">
        <v>3219</v>
      </c>
      <c r="B3220" s="4" t="s">
        <v>9652</v>
      </c>
      <c r="C3220" s="5">
        <v>45827</v>
      </c>
      <c r="D3220" s="5">
        <v>45828</v>
      </c>
      <c r="E3220" s="9">
        <f t="shared" si="50"/>
        <v>2025</v>
      </c>
      <c r="F3220" s="4" t="s">
        <v>59</v>
      </c>
      <c r="G3220" s="4" t="s">
        <v>9653</v>
      </c>
      <c r="H3220" s="4" t="s">
        <v>9654</v>
      </c>
      <c r="I3220" s="4" t="s">
        <v>20</v>
      </c>
      <c r="J3220" s="4" t="s">
        <v>79</v>
      </c>
      <c r="K3220" s="4" t="s">
        <v>80</v>
      </c>
      <c r="L3220" s="4" t="s">
        <v>36</v>
      </c>
      <c r="M3220" s="4" t="s">
        <v>71</v>
      </c>
      <c r="N3220" s="4">
        <v>56.26</v>
      </c>
      <c r="O3220" s="4">
        <v>8</v>
      </c>
      <c r="P3220" s="4">
        <v>0</v>
      </c>
      <c r="Q3220" s="4">
        <v>2.64</v>
      </c>
    </row>
    <row r="3221" spans="1:17" s="4" customFormat="1" ht="12" x14ac:dyDescent="0.3">
      <c r="A3221" s="4">
        <v>3220</v>
      </c>
      <c r="B3221" s="4" t="s">
        <v>9655</v>
      </c>
      <c r="C3221" s="5">
        <v>45240</v>
      </c>
      <c r="D3221" s="5">
        <v>45246</v>
      </c>
      <c r="E3221" s="9">
        <f t="shared" si="50"/>
        <v>2023</v>
      </c>
      <c r="F3221" s="4" t="s">
        <v>17</v>
      </c>
      <c r="G3221" s="4" t="s">
        <v>9656</v>
      </c>
      <c r="H3221" s="4" t="s">
        <v>9657</v>
      </c>
      <c r="I3221" s="4" t="s">
        <v>28</v>
      </c>
      <c r="J3221" s="4" t="s">
        <v>111</v>
      </c>
      <c r="K3221" s="4" t="s">
        <v>111</v>
      </c>
      <c r="L3221" s="4" t="s">
        <v>36</v>
      </c>
      <c r="M3221" s="4" t="s">
        <v>118</v>
      </c>
      <c r="N3221" s="4">
        <v>35</v>
      </c>
      <c r="O3221" s="4">
        <v>2</v>
      </c>
      <c r="P3221" s="4">
        <v>0.15</v>
      </c>
      <c r="Q3221" s="4">
        <v>7.68</v>
      </c>
    </row>
    <row r="3222" spans="1:17" s="4" customFormat="1" ht="12" x14ac:dyDescent="0.3">
      <c r="A3222" s="4">
        <v>3221</v>
      </c>
      <c r="B3222" s="4" t="s">
        <v>9658</v>
      </c>
      <c r="C3222" s="5">
        <v>44688</v>
      </c>
      <c r="D3222" s="5">
        <v>44693</v>
      </c>
      <c r="E3222" s="9">
        <f t="shared" si="50"/>
        <v>2022</v>
      </c>
      <c r="F3222" s="4" t="s">
        <v>39</v>
      </c>
      <c r="G3222" s="4" t="s">
        <v>9659</v>
      </c>
      <c r="H3222" s="4" t="s">
        <v>9660</v>
      </c>
      <c r="I3222" s="4" t="s">
        <v>28</v>
      </c>
      <c r="J3222" s="4" t="s">
        <v>145</v>
      </c>
      <c r="K3222" s="4" t="s">
        <v>80</v>
      </c>
      <c r="L3222" s="4" t="s">
        <v>22</v>
      </c>
      <c r="M3222" s="4" t="s">
        <v>75</v>
      </c>
      <c r="N3222" s="4">
        <v>909.2</v>
      </c>
      <c r="O3222" s="4">
        <v>4</v>
      </c>
      <c r="P3222" s="4">
        <v>0.1</v>
      </c>
      <c r="Q3222" s="4">
        <v>140.19</v>
      </c>
    </row>
    <row r="3223" spans="1:17" s="4" customFormat="1" ht="12" x14ac:dyDescent="0.3">
      <c r="A3223" s="4">
        <v>3222</v>
      </c>
      <c r="B3223" s="4" t="s">
        <v>9661</v>
      </c>
      <c r="C3223" s="5">
        <v>45196</v>
      </c>
      <c r="D3223" s="5">
        <v>45197</v>
      </c>
      <c r="E3223" s="9">
        <f t="shared" si="50"/>
        <v>2023</v>
      </c>
      <c r="F3223" s="4" t="s">
        <v>25</v>
      </c>
      <c r="G3223" s="4" t="s">
        <v>9662</v>
      </c>
      <c r="H3223" s="4" t="s">
        <v>9663</v>
      </c>
      <c r="I3223" s="4" t="s">
        <v>20</v>
      </c>
      <c r="J3223" s="4" t="s">
        <v>106</v>
      </c>
      <c r="K3223" s="4" t="s">
        <v>106</v>
      </c>
      <c r="L3223" s="4" t="s">
        <v>36</v>
      </c>
      <c r="M3223" s="4" t="s">
        <v>71</v>
      </c>
      <c r="N3223" s="4">
        <v>649.49</v>
      </c>
      <c r="O3223" s="4">
        <v>2</v>
      </c>
      <c r="P3223" s="4">
        <v>0.1</v>
      </c>
      <c r="Q3223" s="4">
        <v>85.23</v>
      </c>
    </row>
    <row r="3224" spans="1:17" s="4" customFormat="1" ht="12" x14ac:dyDescent="0.3">
      <c r="A3224" s="4">
        <v>3223</v>
      </c>
      <c r="B3224" s="4" t="s">
        <v>9664</v>
      </c>
      <c r="C3224" s="5">
        <v>45372</v>
      </c>
      <c r="D3224" s="5">
        <v>45378</v>
      </c>
      <c r="E3224" s="9">
        <f t="shared" si="50"/>
        <v>2024</v>
      </c>
      <c r="F3224" s="4" t="s">
        <v>25</v>
      </c>
      <c r="G3224" s="4" t="s">
        <v>9665</v>
      </c>
      <c r="H3224" s="4" t="s">
        <v>9666</v>
      </c>
      <c r="I3224" s="4" t="s">
        <v>28</v>
      </c>
      <c r="J3224" s="4" t="s">
        <v>62</v>
      </c>
      <c r="K3224" s="4" t="s">
        <v>63</v>
      </c>
      <c r="L3224" s="4" t="s">
        <v>22</v>
      </c>
      <c r="M3224" s="4" t="s">
        <v>134</v>
      </c>
      <c r="N3224" s="4">
        <v>105.05</v>
      </c>
      <c r="O3224" s="4">
        <v>7</v>
      </c>
      <c r="P3224" s="4">
        <v>0.15</v>
      </c>
      <c r="Q3224" s="4">
        <v>13.28</v>
      </c>
    </row>
    <row r="3225" spans="1:17" s="4" customFormat="1" ht="12" x14ac:dyDescent="0.3">
      <c r="A3225" s="4">
        <v>3224</v>
      </c>
      <c r="B3225" s="4" t="s">
        <v>9667</v>
      </c>
      <c r="C3225" s="5">
        <v>45250</v>
      </c>
      <c r="D3225" s="5">
        <v>45254</v>
      </c>
      <c r="E3225" s="9">
        <f t="shared" si="50"/>
        <v>2023</v>
      </c>
      <c r="F3225" s="4" t="s">
        <v>39</v>
      </c>
      <c r="G3225" s="4" t="s">
        <v>9668</v>
      </c>
      <c r="H3225" s="4" t="s">
        <v>9669</v>
      </c>
      <c r="I3225" s="4" t="s">
        <v>20</v>
      </c>
      <c r="J3225" s="4" t="s">
        <v>106</v>
      </c>
      <c r="K3225" s="4" t="s">
        <v>106</v>
      </c>
      <c r="L3225" s="4" t="s">
        <v>22</v>
      </c>
      <c r="M3225" s="4" t="s">
        <v>23</v>
      </c>
      <c r="N3225" s="4">
        <v>893.76</v>
      </c>
      <c r="O3225" s="4">
        <v>7</v>
      </c>
      <c r="P3225" s="4">
        <v>0</v>
      </c>
      <c r="Q3225" s="4">
        <v>120.24</v>
      </c>
    </row>
    <row r="3226" spans="1:17" s="4" customFormat="1" ht="12" x14ac:dyDescent="0.3">
      <c r="A3226" s="4">
        <v>3225</v>
      </c>
      <c r="B3226" s="4" t="s">
        <v>9670</v>
      </c>
      <c r="C3226" s="5">
        <v>45506</v>
      </c>
      <c r="D3226" s="5">
        <v>45510</v>
      </c>
      <c r="E3226" s="9">
        <f t="shared" si="50"/>
        <v>2024</v>
      </c>
      <c r="F3226" s="4" t="s">
        <v>59</v>
      </c>
      <c r="G3226" s="4" t="s">
        <v>9671</v>
      </c>
      <c r="H3226" s="4" t="s">
        <v>9672</v>
      </c>
      <c r="I3226" s="4" t="s">
        <v>28</v>
      </c>
      <c r="J3226" s="4" t="s">
        <v>62</v>
      </c>
      <c r="K3226" s="4" t="s">
        <v>63</v>
      </c>
      <c r="L3226" s="4" t="s">
        <v>36</v>
      </c>
      <c r="M3226" s="4" t="s">
        <v>118</v>
      </c>
      <c r="N3226" s="4">
        <v>1088.25</v>
      </c>
      <c r="O3226" s="4">
        <v>1</v>
      </c>
      <c r="P3226" s="4">
        <v>0.2</v>
      </c>
      <c r="Q3226" s="4">
        <v>104.84</v>
      </c>
    </row>
    <row r="3227" spans="1:17" s="4" customFormat="1" ht="12" x14ac:dyDescent="0.3">
      <c r="A3227" s="4">
        <v>3226</v>
      </c>
      <c r="B3227" s="4" t="s">
        <v>9673</v>
      </c>
      <c r="C3227" s="5">
        <v>45822</v>
      </c>
      <c r="D3227" s="5">
        <v>45829</v>
      </c>
      <c r="E3227" s="9">
        <f t="shared" si="50"/>
        <v>2025</v>
      </c>
      <c r="F3227" s="4" t="s">
        <v>25</v>
      </c>
      <c r="G3227" s="4" t="s">
        <v>9674</v>
      </c>
      <c r="H3227" s="4" t="s">
        <v>9675</v>
      </c>
      <c r="I3227" s="4" t="s">
        <v>28</v>
      </c>
      <c r="J3227" s="4" t="s">
        <v>21</v>
      </c>
      <c r="K3227" s="4" t="s">
        <v>26647</v>
      </c>
      <c r="L3227" s="4" t="s">
        <v>29</v>
      </c>
      <c r="M3227" s="4" t="s">
        <v>107</v>
      </c>
      <c r="N3227" s="4">
        <v>392.08</v>
      </c>
      <c r="O3227" s="4">
        <v>6</v>
      </c>
      <c r="P3227" s="4">
        <v>0.1</v>
      </c>
      <c r="Q3227" s="4">
        <v>42.39</v>
      </c>
    </row>
    <row r="3228" spans="1:17" s="4" customFormat="1" ht="12" x14ac:dyDescent="0.3">
      <c r="A3228" s="4">
        <v>3227</v>
      </c>
      <c r="B3228" s="4" t="s">
        <v>9676</v>
      </c>
      <c r="C3228" s="5">
        <v>45024</v>
      </c>
      <c r="D3228" s="5">
        <v>45029</v>
      </c>
      <c r="E3228" s="9">
        <f t="shared" si="50"/>
        <v>2023</v>
      </c>
      <c r="F3228" s="4" t="s">
        <v>59</v>
      </c>
      <c r="G3228" s="4" t="s">
        <v>9677</v>
      </c>
      <c r="H3228" s="4" t="s">
        <v>9678</v>
      </c>
      <c r="I3228" s="4" t="s">
        <v>67</v>
      </c>
      <c r="J3228" s="4" t="s">
        <v>34</v>
      </c>
      <c r="K3228" s="4" t="s">
        <v>35</v>
      </c>
      <c r="L3228" s="4" t="s">
        <v>29</v>
      </c>
      <c r="M3228" s="4" t="s">
        <v>90</v>
      </c>
      <c r="N3228" s="4">
        <v>254.93</v>
      </c>
      <c r="O3228" s="4">
        <v>6</v>
      </c>
      <c r="P3228" s="4">
        <v>0.2</v>
      </c>
      <c r="Q3228" s="4">
        <v>27.97</v>
      </c>
    </row>
    <row r="3229" spans="1:17" s="4" customFormat="1" ht="12" x14ac:dyDescent="0.3">
      <c r="A3229" s="4">
        <v>3228</v>
      </c>
      <c r="B3229" s="4" t="s">
        <v>9679</v>
      </c>
      <c r="C3229" s="5">
        <v>45104</v>
      </c>
      <c r="D3229" s="5">
        <v>45106</v>
      </c>
      <c r="E3229" s="9">
        <f t="shared" si="50"/>
        <v>2023</v>
      </c>
      <c r="F3229" s="4" t="s">
        <v>17</v>
      </c>
      <c r="G3229" s="4" t="s">
        <v>9680</v>
      </c>
      <c r="H3229" s="4" t="s">
        <v>9681</v>
      </c>
      <c r="I3229" s="4" t="s">
        <v>28</v>
      </c>
      <c r="J3229" s="4" t="s">
        <v>21</v>
      </c>
      <c r="K3229" s="4" t="s">
        <v>26647</v>
      </c>
      <c r="L3229" s="4" t="s">
        <v>36</v>
      </c>
      <c r="M3229" s="4" t="s">
        <v>71</v>
      </c>
      <c r="N3229" s="4">
        <v>945.76</v>
      </c>
      <c r="O3229" s="4">
        <v>9</v>
      </c>
      <c r="P3229" s="4">
        <v>0</v>
      </c>
      <c r="Q3229" s="4">
        <v>169.25</v>
      </c>
    </row>
    <row r="3230" spans="1:17" s="4" customFormat="1" ht="12" x14ac:dyDescent="0.3">
      <c r="A3230" s="4">
        <v>3229</v>
      </c>
      <c r="B3230" s="4" t="s">
        <v>9682</v>
      </c>
      <c r="C3230" s="5">
        <v>45438</v>
      </c>
      <c r="D3230" s="5">
        <v>45442</v>
      </c>
      <c r="E3230" s="9">
        <f t="shared" si="50"/>
        <v>2024</v>
      </c>
      <c r="F3230" s="4" t="s">
        <v>25</v>
      </c>
      <c r="G3230" s="4" t="s">
        <v>9683</v>
      </c>
      <c r="H3230" s="4" t="s">
        <v>9684</v>
      </c>
      <c r="I3230" s="4" t="s">
        <v>28</v>
      </c>
      <c r="J3230" s="4" t="s">
        <v>62</v>
      </c>
      <c r="K3230" s="4" t="s">
        <v>63</v>
      </c>
      <c r="L3230" s="4" t="s">
        <v>29</v>
      </c>
      <c r="M3230" s="4" t="s">
        <v>107</v>
      </c>
      <c r="N3230" s="4">
        <v>604.45000000000005</v>
      </c>
      <c r="O3230" s="4">
        <v>5</v>
      </c>
      <c r="P3230" s="4">
        <v>0.2</v>
      </c>
      <c r="Q3230" s="4">
        <v>26.75</v>
      </c>
    </row>
    <row r="3231" spans="1:17" s="4" customFormat="1" ht="12" x14ac:dyDescent="0.3">
      <c r="A3231" s="4">
        <v>3230</v>
      </c>
      <c r="B3231" s="4" t="s">
        <v>9685</v>
      </c>
      <c r="C3231" s="5">
        <v>45210</v>
      </c>
      <c r="D3231" s="5">
        <v>45215</v>
      </c>
      <c r="E3231" s="9">
        <f t="shared" si="50"/>
        <v>2023</v>
      </c>
      <c r="F3231" s="4" t="s">
        <v>25</v>
      </c>
      <c r="G3231" s="4" t="s">
        <v>9686</v>
      </c>
      <c r="H3231" s="4" t="s">
        <v>9687</v>
      </c>
      <c r="I3231" s="4" t="s">
        <v>28</v>
      </c>
      <c r="J3231" s="4" t="s">
        <v>111</v>
      </c>
      <c r="K3231" s="4" t="s">
        <v>111</v>
      </c>
      <c r="L3231" s="4" t="s">
        <v>22</v>
      </c>
      <c r="M3231" s="4" t="s">
        <v>23</v>
      </c>
      <c r="N3231" s="4">
        <v>529.54999999999995</v>
      </c>
      <c r="O3231" s="4">
        <v>3</v>
      </c>
      <c r="P3231" s="4">
        <v>0</v>
      </c>
      <c r="Q3231" s="4">
        <v>100.54</v>
      </c>
    </row>
    <row r="3232" spans="1:17" s="4" customFormat="1" ht="12" x14ac:dyDescent="0.3">
      <c r="A3232" s="4">
        <v>3231</v>
      </c>
      <c r="B3232" s="4" t="s">
        <v>9688</v>
      </c>
      <c r="C3232" s="5">
        <v>45592</v>
      </c>
      <c r="D3232" s="5">
        <v>45599</v>
      </c>
      <c r="E3232" s="9">
        <f t="shared" si="50"/>
        <v>2024</v>
      </c>
      <c r="F3232" s="4" t="s">
        <v>59</v>
      </c>
      <c r="G3232" s="4" t="s">
        <v>9689</v>
      </c>
      <c r="H3232" s="4" t="s">
        <v>9690</v>
      </c>
      <c r="I3232" s="4" t="s">
        <v>28</v>
      </c>
      <c r="J3232" s="4" t="s">
        <v>111</v>
      </c>
      <c r="K3232" s="4" t="s">
        <v>111</v>
      </c>
      <c r="L3232" s="4" t="s">
        <v>22</v>
      </c>
      <c r="M3232" s="4" t="s">
        <v>75</v>
      </c>
      <c r="N3232" s="4">
        <v>757.85</v>
      </c>
      <c r="O3232" s="4">
        <v>8</v>
      </c>
      <c r="P3232" s="4">
        <v>0.2</v>
      </c>
      <c r="Q3232" s="4">
        <v>8.4700000000000006</v>
      </c>
    </row>
    <row r="3233" spans="1:17" s="4" customFormat="1" ht="12" x14ac:dyDescent="0.3">
      <c r="A3233" s="4">
        <v>3232</v>
      </c>
      <c r="B3233" s="4" t="s">
        <v>9691</v>
      </c>
      <c r="C3233" s="5">
        <v>44596</v>
      </c>
      <c r="D3233" s="5">
        <v>44600</v>
      </c>
      <c r="E3233" s="9">
        <f t="shared" si="50"/>
        <v>2022</v>
      </c>
      <c r="F3233" s="4" t="s">
        <v>25</v>
      </c>
      <c r="G3233" s="4" t="s">
        <v>9692</v>
      </c>
      <c r="H3233" s="4" t="s">
        <v>9693</v>
      </c>
      <c r="I3233" s="4" t="s">
        <v>67</v>
      </c>
      <c r="J3233" s="4" t="s">
        <v>62</v>
      </c>
      <c r="K3233" s="4" t="s">
        <v>63</v>
      </c>
      <c r="L3233" s="4" t="s">
        <v>36</v>
      </c>
      <c r="M3233" s="4" t="s">
        <v>138</v>
      </c>
      <c r="N3233" s="4">
        <v>192.89</v>
      </c>
      <c r="O3233" s="4">
        <v>1</v>
      </c>
      <c r="P3233" s="4">
        <v>0.15</v>
      </c>
      <c r="Q3233" s="4">
        <v>0.96</v>
      </c>
    </row>
    <row r="3234" spans="1:17" s="4" customFormat="1" ht="12" x14ac:dyDescent="0.3">
      <c r="A3234" s="4">
        <v>3233</v>
      </c>
      <c r="B3234" s="4" t="s">
        <v>9694</v>
      </c>
      <c r="C3234" s="5">
        <v>45113</v>
      </c>
      <c r="D3234" s="5">
        <v>45117</v>
      </c>
      <c r="E3234" s="9">
        <f t="shared" si="50"/>
        <v>2023</v>
      </c>
      <c r="F3234" s="4" t="s">
        <v>39</v>
      </c>
      <c r="G3234" s="4" t="s">
        <v>9695</v>
      </c>
      <c r="H3234" s="4" t="s">
        <v>9696</v>
      </c>
      <c r="I3234" s="4" t="s">
        <v>67</v>
      </c>
      <c r="J3234" s="4" t="s">
        <v>47</v>
      </c>
      <c r="K3234" s="4" t="s">
        <v>47</v>
      </c>
      <c r="L3234" s="4" t="s">
        <v>36</v>
      </c>
      <c r="M3234" s="4" t="s">
        <v>118</v>
      </c>
      <c r="N3234" s="4">
        <v>383.38</v>
      </c>
      <c r="O3234" s="4">
        <v>3</v>
      </c>
      <c r="P3234" s="4">
        <v>0</v>
      </c>
      <c r="Q3234" s="4">
        <v>100.07</v>
      </c>
    </row>
    <row r="3235" spans="1:17" s="4" customFormat="1" ht="12" x14ac:dyDescent="0.3">
      <c r="A3235" s="4">
        <v>3234</v>
      </c>
      <c r="B3235" s="4" t="s">
        <v>9697</v>
      </c>
      <c r="C3235" s="5">
        <v>45013</v>
      </c>
      <c r="D3235" s="5">
        <v>45019</v>
      </c>
      <c r="E3235" s="9">
        <f t="shared" si="50"/>
        <v>2023</v>
      </c>
      <c r="F3235" s="4" t="s">
        <v>59</v>
      </c>
      <c r="G3235" s="4" t="s">
        <v>9698</v>
      </c>
      <c r="H3235" s="4" t="s">
        <v>9699</v>
      </c>
      <c r="I3235" s="4" t="s">
        <v>28</v>
      </c>
      <c r="J3235" s="4" t="s">
        <v>79</v>
      </c>
      <c r="K3235" s="4" t="s">
        <v>80</v>
      </c>
      <c r="L3235" s="4" t="s">
        <v>22</v>
      </c>
      <c r="M3235" s="4" t="s">
        <v>23</v>
      </c>
      <c r="N3235" s="4">
        <v>703.69</v>
      </c>
      <c r="O3235" s="4">
        <v>5</v>
      </c>
      <c r="P3235" s="4">
        <v>0.15</v>
      </c>
      <c r="Q3235" s="4">
        <v>117.08</v>
      </c>
    </row>
    <row r="3236" spans="1:17" s="4" customFormat="1" ht="12" x14ac:dyDescent="0.3">
      <c r="A3236" s="4">
        <v>3235</v>
      </c>
      <c r="B3236" s="4" t="s">
        <v>9700</v>
      </c>
      <c r="C3236" s="5">
        <v>44643</v>
      </c>
      <c r="D3236" s="5">
        <v>44649</v>
      </c>
      <c r="E3236" s="9">
        <f t="shared" si="50"/>
        <v>2022</v>
      </c>
      <c r="F3236" s="4" t="s">
        <v>25</v>
      </c>
      <c r="G3236" s="4" t="s">
        <v>9701</v>
      </c>
      <c r="H3236" s="4" t="s">
        <v>9702</v>
      </c>
      <c r="I3236" s="4" t="s">
        <v>67</v>
      </c>
      <c r="J3236" s="4" t="s">
        <v>52</v>
      </c>
      <c r="K3236" s="4" t="s">
        <v>53</v>
      </c>
      <c r="L3236" s="4" t="s">
        <v>29</v>
      </c>
      <c r="M3236" s="4" t="s">
        <v>30</v>
      </c>
      <c r="N3236" s="4">
        <v>1318.54</v>
      </c>
      <c r="O3236" s="4">
        <v>10</v>
      </c>
      <c r="P3236" s="4">
        <v>0.1</v>
      </c>
      <c r="Q3236" s="4">
        <v>185.32</v>
      </c>
    </row>
    <row r="3237" spans="1:17" s="4" customFormat="1" ht="12" x14ac:dyDescent="0.3">
      <c r="A3237" s="4">
        <v>3236</v>
      </c>
      <c r="B3237" s="4" t="s">
        <v>9703</v>
      </c>
      <c r="C3237" s="5">
        <v>45451</v>
      </c>
      <c r="D3237" s="5">
        <v>45457</v>
      </c>
      <c r="E3237" s="9">
        <f t="shared" si="50"/>
        <v>2024</v>
      </c>
      <c r="F3237" s="4" t="s">
        <v>17</v>
      </c>
      <c r="G3237" s="4" t="s">
        <v>9704</v>
      </c>
      <c r="H3237" s="4" t="s">
        <v>9705</v>
      </c>
      <c r="I3237" s="4" t="s">
        <v>67</v>
      </c>
      <c r="J3237" s="4" t="s">
        <v>52</v>
      </c>
      <c r="K3237" s="4" t="s">
        <v>53</v>
      </c>
      <c r="L3237" s="4" t="s">
        <v>36</v>
      </c>
      <c r="M3237" s="4" t="s">
        <v>37</v>
      </c>
      <c r="N3237" s="4">
        <v>1105.8599999999999</v>
      </c>
      <c r="O3237" s="4">
        <v>1</v>
      </c>
      <c r="P3237" s="4">
        <v>0.2</v>
      </c>
      <c r="Q3237" s="4">
        <v>46.33</v>
      </c>
    </row>
    <row r="3238" spans="1:17" s="4" customFormat="1" ht="12" x14ac:dyDescent="0.3">
      <c r="A3238" s="4">
        <v>3237</v>
      </c>
      <c r="B3238" s="4" t="s">
        <v>9706</v>
      </c>
      <c r="C3238" s="5">
        <v>44403</v>
      </c>
      <c r="D3238" s="5">
        <v>44408</v>
      </c>
      <c r="E3238" s="9">
        <f t="shared" si="50"/>
        <v>2021</v>
      </c>
      <c r="F3238" s="4" t="s">
        <v>59</v>
      </c>
      <c r="G3238" s="4" t="s">
        <v>9707</v>
      </c>
      <c r="H3238" s="4" t="s">
        <v>9708</v>
      </c>
      <c r="I3238" s="4" t="s">
        <v>20</v>
      </c>
      <c r="J3238" s="4" t="s">
        <v>21</v>
      </c>
      <c r="K3238" s="4" t="s">
        <v>26647</v>
      </c>
      <c r="L3238" s="4" t="s">
        <v>36</v>
      </c>
      <c r="M3238" s="4" t="s">
        <v>138</v>
      </c>
      <c r="N3238" s="4">
        <v>474.74</v>
      </c>
      <c r="O3238" s="4">
        <v>1</v>
      </c>
      <c r="P3238" s="4">
        <v>0.1</v>
      </c>
      <c r="Q3238" s="4">
        <v>50.67</v>
      </c>
    </row>
    <row r="3239" spans="1:17" s="4" customFormat="1" ht="12" x14ac:dyDescent="0.3">
      <c r="A3239" s="4">
        <v>3238</v>
      </c>
      <c r="B3239" s="4" t="s">
        <v>9709</v>
      </c>
      <c r="C3239" s="5">
        <v>45047</v>
      </c>
      <c r="D3239" s="5">
        <v>45048</v>
      </c>
      <c r="E3239" s="9">
        <f t="shared" si="50"/>
        <v>2023</v>
      </c>
      <c r="F3239" s="4" t="s">
        <v>17</v>
      </c>
      <c r="G3239" s="4" t="s">
        <v>9710</v>
      </c>
      <c r="H3239" s="4" t="s">
        <v>1489</v>
      </c>
      <c r="I3239" s="4" t="s">
        <v>20</v>
      </c>
      <c r="J3239" s="4" t="s">
        <v>106</v>
      </c>
      <c r="K3239" s="4" t="s">
        <v>106</v>
      </c>
      <c r="L3239" s="4" t="s">
        <v>22</v>
      </c>
      <c r="M3239" s="4" t="s">
        <v>134</v>
      </c>
      <c r="N3239" s="4">
        <v>1180.44</v>
      </c>
      <c r="O3239" s="4">
        <v>10</v>
      </c>
      <c r="P3239" s="4">
        <v>0.15</v>
      </c>
      <c r="Q3239" s="4">
        <v>6.59</v>
      </c>
    </row>
    <row r="3240" spans="1:17" s="4" customFormat="1" ht="12" x14ac:dyDescent="0.3">
      <c r="A3240" s="4">
        <v>3239</v>
      </c>
      <c r="B3240" s="4" t="s">
        <v>9711</v>
      </c>
      <c r="C3240" s="5">
        <v>44867</v>
      </c>
      <c r="D3240" s="5">
        <v>44870</v>
      </c>
      <c r="E3240" s="9">
        <f t="shared" si="50"/>
        <v>2022</v>
      </c>
      <c r="F3240" s="4" t="s">
        <v>17</v>
      </c>
      <c r="G3240" s="4" t="s">
        <v>9712</v>
      </c>
      <c r="H3240" s="4" t="s">
        <v>9713</v>
      </c>
      <c r="I3240" s="4" t="s">
        <v>20</v>
      </c>
      <c r="J3240" s="4" t="s">
        <v>34</v>
      </c>
      <c r="K3240" s="4" t="s">
        <v>35</v>
      </c>
      <c r="L3240" s="4" t="s">
        <v>22</v>
      </c>
      <c r="M3240" s="4" t="s">
        <v>134</v>
      </c>
      <c r="N3240" s="4">
        <v>326.64</v>
      </c>
      <c r="O3240" s="4">
        <v>8</v>
      </c>
      <c r="P3240" s="4">
        <v>0.15</v>
      </c>
      <c r="Q3240" s="4">
        <v>0.57999999999999996</v>
      </c>
    </row>
    <row r="3241" spans="1:17" s="4" customFormat="1" ht="12" x14ac:dyDescent="0.3">
      <c r="A3241" s="4">
        <v>3240</v>
      </c>
      <c r="B3241" s="4" t="s">
        <v>9714</v>
      </c>
      <c r="C3241" s="5">
        <v>44446</v>
      </c>
      <c r="D3241" s="5">
        <v>44452</v>
      </c>
      <c r="E3241" s="9">
        <f t="shared" si="50"/>
        <v>2021</v>
      </c>
      <c r="F3241" s="4" t="s">
        <v>17</v>
      </c>
      <c r="G3241" s="4" t="s">
        <v>9715</v>
      </c>
      <c r="H3241" s="4" t="s">
        <v>9716</v>
      </c>
      <c r="I3241" s="4" t="s">
        <v>28</v>
      </c>
      <c r="J3241" s="4" t="s">
        <v>47</v>
      </c>
      <c r="K3241" s="4" t="s">
        <v>47</v>
      </c>
      <c r="L3241" s="4" t="s">
        <v>29</v>
      </c>
      <c r="M3241" s="4" t="s">
        <v>107</v>
      </c>
      <c r="N3241" s="4">
        <v>1311.52</v>
      </c>
      <c r="O3241" s="4">
        <v>10</v>
      </c>
      <c r="P3241" s="4">
        <v>0.15</v>
      </c>
      <c r="Q3241" s="4">
        <v>44.91</v>
      </c>
    </row>
    <row r="3242" spans="1:17" s="4" customFormat="1" ht="12" x14ac:dyDescent="0.3">
      <c r="A3242" s="4">
        <v>3241</v>
      </c>
      <c r="B3242" s="4" t="s">
        <v>9717</v>
      </c>
      <c r="C3242" s="5">
        <v>44983</v>
      </c>
      <c r="D3242" s="5">
        <v>44986</v>
      </c>
      <c r="E3242" s="9">
        <f t="shared" si="50"/>
        <v>2023</v>
      </c>
      <c r="F3242" s="4" t="s">
        <v>17</v>
      </c>
      <c r="G3242" s="4" t="s">
        <v>9718</v>
      </c>
      <c r="H3242" s="4" t="s">
        <v>9719</v>
      </c>
      <c r="I3242" s="4" t="s">
        <v>28</v>
      </c>
      <c r="J3242" s="4" t="s">
        <v>21</v>
      </c>
      <c r="K3242" s="4" t="s">
        <v>26647</v>
      </c>
      <c r="L3242" s="4" t="s">
        <v>36</v>
      </c>
      <c r="M3242" s="4" t="s">
        <v>37</v>
      </c>
      <c r="N3242" s="4">
        <v>1292.3699999999999</v>
      </c>
      <c r="O3242" s="4">
        <v>5</v>
      </c>
      <c r="P3242" s="4">
        <v>0.15</v>
      </c>
      <c r="Q3242" s="4">
        <v>298.89</v>
      </c>
    </row>
    <row r="3243" spans="1:17" s="4" customFormat="1" ht="12" x14ac:dyDescent="0.3">
      <c r="A3243" s="4">
        <v>3242</v>
      </c>
      <c r="B3243" s="4" t="s">
        <v>9720</v>
      </c>
      <c r="C3243" s="5">
        <v>44390</v>
      </c>
      <c r="D3243" s="5">
        <v>44391</v>
      </c>
      <c r="E3243" s="9">
        <f t="shared" si="50"/>
        <v>2021</v>
      </c>
      <c r="F3243" s="4" t="s">
        <v>25</v>
      </c>
      <c r="G3243" s="4" t="s">
        <v>9721</v>
      </c>
      <c r="H3243" s="4" t="s">
        <v>9722</v>
      </c>
      <c r="I3243" s="4" t="s">
        <v>67</v>
      </c>
      <c r="J3243" s="4" t="s">
        <v>145</v>
      </c>
      <c r="K3243" s="4" t="s">
        <v>80</v>
      </c>
      <c r="L3243" s="4" t="s">
        <v>29</v>
      </c>
      <c r="M3243" s="4" t="s">
        <v>107</v>
      </c>
      <c r="N3243" s="4">
        <v>559.64</v>
      </c>
      <c r="O3243" s="4">
        <v>7</v>
      </c>
      <c r="P3243" s="4">
        <v>0.1</v>
      </c>
      <c r="Q3243" s="4">
        <v>14.74</v>
      </c>
    </row>
    <row r="3244" spans="1:17" s="4" customFormat="1" ht="12" x14ac:dyDescent="0.3">
      <c r="A3244" s="4">
        <v>3243</v>
      </c>
      <c r="B3244" s="4" t="s">
        <v>9723</v>
      </c>
      <c r="C3244" s="5">
        <v>45268</v>
      </c>
      <c r="D3244" s="5">
        <v>45269</v>
      </c>
      <c r="E3244" s="9">
        <f t="shared" si="50"/>
        <v>2023</v>
      </c>
      <c r="F3244" s="4" t="s">
        <v>17</v>
      </c>
      <c r="G3244" s="4" t="s">
        <v>9724</v>
      </c>
      <c r="H3244" s="4" t="s">
        <v>9725</v>
      </c>
      <c r="I3244" s="4" t="s">
        <v>20</v>
      </c>
      <c r="J3244" s="4" t="s">
        <v>47</v>
      </c>
      <c r="K3244" s="4" t="s">
        <v>47</v>
      </c>
      <c r="L3244" s="4" t="s">
        <v>36</v>
      </c>
      <c r="M3244" s="4" t="s">
        <v>37</v>
      </c>
      <c r="N3244" s="4">
        <v>443.93</v>
      </c>
      <c r="O3244" s="4">
        <v>8</v>
      </c>
      <c r="P3244" s="4">
        <v>0</v>
      </c>
      <c r="Q3244" s="4">
        <v>123.53</v>
      </c>
    </row>
    <row r="3245" spans="1:17" s="4" customFormat="1" ht="12" x14ac:dyDescent="0.3">
      <c r="A3245" s="4">
        <v>3244</v>
      </c>
      <c r="B3245" s="4" t="s">
        <v>9726</v>
      </c>
      <c r="C3245" s="5">
        <v>44461</v>
      </c>
      <c r="D3245" s="5">
        <v>44468</v>
      </c>
      <c r="E3245" s="9">
        <f t="shared" si="50"/>
        <v>2021</v>
      </c>
      <c r="F3245" s="4" t="s">
        <v>39</v>
      </c>
      <c r="G3245" s="4" t="s">
        <v>9727</v>
      </c>
      <c r="H3245" s="4" t="s">
        <v>9728</v>
      </c>
      <c r="I3245" s="4" t="s">
        <v>28</v>
      </c>
      <c r="J3245" s="4" t="s">
        <v>106</v>
      </c>
      <c r="K3245" s="4" t="s">
        <v>106</v>
      </c>
      <c r="L3245" s="4" t="s">
        <v>22</v>
      </c>
      <c r="M3245" s="4" t="s">
        <v>134</v>
      </c>
      <c r="N3245" s="4">
        <v>1329.56</v>
      </c>
      <c r="O3245" s="4">
        <v>2</v>
      </c>
      <c r="P3245" s="4">
        <v>0.2</v>
      </c>
      <c r="Q3245" s="4">
        <v>11.14</v>
      </c>
    </row>
    <row r="3246" spans="1:17" s="4" customFormat="1" ht="12" x14ac:dyDescent="0.3">
      <c r="A3246" s="4">
        <v>3245</v>
      </c>
      <c r="B3246" s="4" t="s">
        <v>9729</v>
      </c>
      <c r="C3246" s="5">
        <v>45350</v>
      </c>
      <c r="D3246" s="5">
        <v>45355</v>
      </c>
      <c r="E3246" s="9">
        <f t="shared" si="50"/>
        <v>2024</v>
      </c>
      <c r="F3246" s="4" t="s">
        <v>39</v>
      </c>
      <c r="G3246" s="4" t="s">
        <v>9730</v>
      </c>
      <c r="H3246" s="4" t="s">
        <v>9731</v>
      </c>
      <c r="I3246" s="4" t="s">
        <v>67</v>
      </c>
      <c r="J3246" s="4" t="s">
        <v>21</v>
      </c>
      <c r="K3246" s="4" t="s">
        <v>26647</v>
      </c>
      <c r="L3246" s="4" t="s">
        <v>29</v>
      </c>
      <c r="M3246" s="4" t="s">
        <v>90</v>
      </c>
      <c r="N3246" s="4">
        <v>1455.32</v>
      </c>
      <c r="O3246" s="4">
        <v>1</v>
      </c>
      <c r="P3246" s="4">
        <v>0</v>
      </c>
      <c r="Q3246" s="4">
        <v>218.19</v>
      </c>
    </row>
    <row r="3247" spans="1:17" s="4" customFormat="1" ht="12" x14ac:dyDescent="0.3">
      <c r="A3247" s="4">
        <v>3246</v>
      </c>
      <c r="B3247" s="4" t="s">
        <v>9732</v>
      </c>
      <c r="C3247" s="5">
        <v>44793</v>
      </c>
      <c r="D3247" s="5">
        <v>44796</v>
      </c>
      <c r="E3247" s="9">
        <f t="shared" si="50"/>
        <v>2022</v>
      </c>
      <c r="F3247" s="4" t="s">
        <v>17</v>
      </c>
      <c r="G3247" s="4" t="s">
        <v>9733</v>
      </c>
      <c r="H3247" s="4" t="s">
        <v>9734</v>
      </c>
      <c r="I3247" s="4" t="s">
        <v>67</v>
      </c>
      <c r="J3247" s="4" t="s">
        <v>79</v>
      </c>
      <c r="K3247" s="4" t="s">
        <v>80</v>
      </c>
      <c r="L3247" s="4" t="s">
        <v>29</v>
      </c>
      <c r="M3247" s="4" t="s">
        <v>30</v>
      </c>
      <c r="N3247" s="4">
        <v>508.27</v>
      </c>
      <c r="O3247" s="4">
        <v>10</v>
      </c>
      <c r="P3247" s="4">
        <v>0</v>
      </c>
      <c r="Q3247" s="4">
        <v>63.84</v>
      </c>
    </row>
    <row r="3248" spans="1:17" s="4" customFormat="1" ht="12" x14ac:dyDescent="0.3">
      <c r="A3248" s="4">
        <v>3247</v>
      </c>
      <c r="B3248" s="4" t="s">
        <v>9735</v>
      </c>
      <c r="C3248" s="5">
        <v>45038</v>
      </c>
      <c r="D3248" s="5">
        <v>45040</v>
      </c>
      <c r="E3248" s="9">
        <f t="shared" si="50"/>
        <v>2023</v>
      </c>
      <c r="F3248" s="4" t="s">
        <v>39</v>
      </c>
      <c r="G3248" s="4" t="s">
        <v>9736</v>
      </c>
      <c r="H3248" s="4" t="s">
        <v>9737</v>
      </c>
      <c r="I3248" s="4" t="s">
        <v>28</v>
      </c>
      <c r="J3248" s="4" t="s">
        <v>47</v>
      </c>
      <c r="K3248" s="4" t="s">
        <v>47</v>
      </c>
      <c r="L3248" s="4" t="s">
        <v>22</v>
      </c>
      <c r="M3248" s="4" t="s">
        <v>23</v>
      </c>
      <c r="N3248" s="4">
        <v>183.2</v>
      </c>
      <c r="O3248" s="4">
        <v>10</v>
      </c>
      <c r="P3248" s="4">
        <v>0.15</v>
      </c>
      <c r="Q3248" s="4">
        <v>-1.8</v>
      </c>
    </row>
    <row r="3249" spans="1:17" s="4" customFormat="1" ht="12" x14ac:dyDescent="0.3">
      <c r="A3249" s="4">
        <v>3248</v>
      </c>
      <c r="B3249" s="4" t="s">
        <v>9738</v>
      </c>
      <c r="C3249" s="5">
        <v>44916</v>
      </c>
      <c r="D3249" s="5">
        <v>44919</v>
      </c>
      <c r="E3249" s="9">
        <f t="shared" si="50"/>
        <v>2022</v>
      </c>
      <c r="F3249" s="4" t="s">
        <v>17</v>
      </c>
      <c r="G3249" s="4" t="s">
        <v>9739</v>
      </c>
      <c r="H3249" s="4" t="s">
        <v>9740</v>
      </c>
      <c r="I3249" s="4" t="s">
        <v>67</v>
      </c>
      <c r="J3249" s="4" t="s">
        <v>47</v>
      </c>
      <c r="K3249" s="4" t="s">
        <v>47</v>
      </c>
      <c r="L3249" s="4" t="s">
        <v>36</v>
      </c>
      <c r="M3249" s="4" t="s">
        <v>118</v>
      </c>
      <c r="N3249" s="4">
        <v>282.10000000000002</v>
      </c>
      <c r="O3249" s="4">
        <v>4</v>
      </c>
      <c r="P3249" s="4">
        <v>0.15</v>
      </c>
      <c r="Q3249" s="4">
        <v>27.94</v>
      </c>
    </row>
    <row r="3250" spans="1:17" s="4" customFormat="1" ht="12" x14ac:dyDescent="0.3">
      <c r="A3250" s="4">
        <v>3249</v>
      </c>
      <c r="B3250" s="4" t="s">
        <v>9741</v>
      </c>
      <c r="C3250" s="5">
        <v>45641</v>
      </c>
      <c r="D3250" s="5">
        <v>45643</v>
      </c>
      <c r="E3250" s="9">
        <f t="shared" si="50"/>
        <v>2024</v>
      </c>
      <c r="F3250" s="4" t="s">
        <v>59</v>
      </c>
      <c r="G3250" s="4" t="s">
        <v>9742</v>
      </c>
      <c r="H3250" s="4" t="s">
        <v>9743</v>
      </c>
      <c r="I3250" s="4" t="s">
        <v>28</v>
      </c>
      <c r="J3250" s="4" t="s">
        <v>21</v>
      </c>
      <c r="K3250" s="4" t="s">
        <v>26647</v>
      </c>
      <c r="L3250" s="4" t="s">
        <v>29</v>
      </c>
      <c r="M3250" s="4" t="s">
        <v>90</v>
      </c>
      <c r="N3250" s="4">
        <v>705.81</v>
      </c>
      <c r="O3250" s="4">
        <v>8</v>
      </c>
      <c r="P3250" s="4">
        <v>0</v>
      </c>
      <c r="Q3250" s="4">
        <v>132.33000000000001</v>
      </c>
    </row>
    <row r="3251" spans="1:17" s="4" customFormat="1" ht="12" x14ac:dyDescent="0.3">
      <c r="A3251" s="4">
        <v>3250</v>
      </c>
      <c r="B3251" s="4" t="s">
        <v>9744</v>
      </c>
      <c r="C3251" s="5">
        <v>45390</v>
      </c>
      <c r="D3251" s="5">
        <v>45397</v>
      </c>
      <c r="E3251" s="9">
        <f t="shared" si="50"/>
        <v>2024</v>
      </c>
      <c r="F3251" s="4" t="s">
        <v>25</v>
      </c>
      <c r="G3251" s="4" t="s">
        <v>9745</v>
      </c>
      <c r="H3251" s="4" t="s">
        <v>9746</v>
      </c>
      <c r="I3251" s="4" t="s">
        <v>67</v>
      </c>
      <c r="J3251" s="4" t="s">
        <v>52</v>
      </c>
      <c r="K3251" s="4" t="s">
        <v>53</v>
      </c>
      <c r="L3251" s="4" t="s">
        <v>22</v>
      </c>
      <c r="M3251" s="4" t="s">
        <v>23</v>
      </c>
      <c r="N3251" s="4">
        <v>369.55</v>
      </c>
      <c r="O3251" s="4">
        <v>4</v>
      </c>
      <c r="P3251" s="4">
        <v>0.1</v>
      </c>
      <c r="Q3251" s="4">
        <v>73.760000000000005</v>
      </c>
    </row>
    <row r="3252" spans="1:17" s="4" customFormat="1" ht="12" x14ac:dyDescent="0.3">
      <c r="A3252" s="4">
        <v>3251</v>
      </c>
      <c r="B3252" s="4" t="s">
        <v>9747</v>
      </c>
      <c r="C3252" s="5">
        <v>45239</v>
      </c>
      <c r="D3252" s="5">
        <v>45242</v>
      </c>
      <c r="E3252" s="9">
        <f t="shared" si="50"/>
        <v>2023</v>
      </c>
      <c r="F3252" s="4" t="s">
        <v>39</v>
      </c>
      <c r="G3252" s="4" t="s">
        <v>9748</v>
      </c>
      <c r="H3252" s="4" t="s">
        <v>9749</v>
      </c>
      <c r="I3252" s="4" t="s">
        <v>20</v>
      </c>
      <c r="J3252" s="4" t="s">
        <v>42</v>
      </c>
      <c r="K3252" s="4" t="s">
        <v>43</v>
      </c>
      <c r="L3252" s="4" t="s">
        <v>29</v>
      </c>
      <c r="M3252" s="4" t="s">
        <v>48</v>
      </c>
      <c r="N3252" s="4">
        <v>945.06</v>
      </c>
      <c r="O3252" s="4">
        <v>1</v>
      </c>
      <c r="P3252" s="4">
        <v>0.1</v>
      </c>
      <c r="Q3252" s="4">
        <v>240.86</v>
      </c>
    </row>
    <row r="3253" spans="1:17" s="4" customFormat="1" ht="12" x14ac:dyDescent="0.3">
      <c r="A3253" s="4">
        <v>3252</v>
      </c>
      <c r="B3253" s="4" t="s">
        <v>9750</v>
      </c>
      <c r="C3253" s="5">
        <v>45470</v>
      </c>
      <c r="D3253" s="5">
        <v>45476</v>
      </c>
      <c r="E3253" s="9">
        <f t="shared" si="50"/>
        <v>2024</v>
      </c>
      <c r="F3253" s="4" t="s">
        <v>59</v>
      </c>
      <c r="G3253" s="4" t="s">
        <v>9751</v>
      </c>
      <c r="H3253" s="4" t="s">
        <v>9752</v>
      </c>
      <c r="I3253" s="4" t="s">
        <v>20</v>
      </c>
      <c r="J3253" s="4" t="s">
        <v>79</v>
      </c>
      <c r="K3253" s="4" t="s">
        <v>80</v>
      </c>
      <c r="L3253" s="4" t="s">
        <v>22</v>
      </c>
      <c r="M3253" s="4" t="s">
        <v>75</v>
      </c>
      <c r="N3253" s="4">
        <v>634.45000000000005</v>
      </c>
      <c r="O3253" s="4">
        <v>4</v>
      </c>
      <c r="P3253" s="4">
        <v>0.15</v>
      </c>
      <c r="Q3253" s="4">
        <v>41.89</v>
      </c>
    </row>
    <row r="3254" spans="1:17" s="4" customFormat="1" ht="12" x14ac:dyDescent="0.3">
      <c r="A3254" s="4">
        <v>3253</v>
      </c>
      <c r="B3254" s="4" t="s">
        <v>9753</v>
      </c>
      <c r="C3254" s="5">
        <v>44443</v>
      </c>
      <c r="D3254" s="5">
        <v>44447</v>
      </c>
      <c r="E3254" s="9">
        <f t="shared" si="50"/>
        <v>2021</v>
      </c>
      <c r="F3254" s="4" t="s">
        <v>17</v>
      </c>
      <c r="G3254" s="4" t="s">
        <v>9754</v>
      </c>
      <c r="H3254" s="4" t="s">
        <v>9755</v>
      </c>
      <c r="I3254" s="4" t="s">
        <v>67</v>
      </c>
      <c r="J3254" s="4" t="s">
        <v>47</v>
      </c>
      <c r="K3254" s="4" t="s">
        <v>47</v>
      </c>
      <c r="L3254" s="4" t="s">
        <v>22</v>
      </c>
      <c r="M3254" s="4" t="s">
        <v>134</v>
      </c>
      <c r="N3254" s="4">
        <v>1317.3</v>
      </c>
      <c r="O3254" s="4">
        <v>2</v>
      </c>
      <c r="P3254" s="4">
        <v>0.2</v>
      </c>
      <c r="Q3254" s="4">
        <v>122.29</v>
      </c>
    </row>
    <row r="3255" spans="1:17" s="4" customFormat="1" ht="12" x14ac:dyDescent="0.3">
      <c r="A3255" s="4">
        <v>3254</v>
      </c>
      <c r="B3255" s="4" t="s">
        <v>9756</v>
      </c>
      <c r="C3255" s="5">
        <v>44407</v>
      </c>
      <c r="D3255" s="5">
        <v>44413</v>
      </c>
      <c r="E3255" s="9">
        <f t="shared" si="50"/>
        <v>2021</v>
      </c>
      <c r="F3255" s="4" t="s">
        <v>59</v>
      </c>
      <c r="G3255" s="4" t="s">
        <v>9757</v>
      </c>
      <c r="H3255" s="4" t="s">
        <v>9758</v>
      </c>
      <c r="I3255" s="4" t="s">
        <v>67</v>
      </c>
      <c r="J3255" s="4" t="s">
        <v>21</v>
      </c>
      <c r="K3255" s="4" t="s">
        <v>26647</v>
      </c>
      <c r="L3255" s="4" t="s">
        <v>36</v>
      </c>
      <c r="M3255" s="4" t="s">
        <v>71</v>
      </c>
      <c r="N3255" s="4">
        <v>967</v>
      </c>
      <c r="O3255" s="4">
        <v>1</v>
      </c>
      <c r="P3255" s="4">
        <v>0</v>
      </c>
      <c r="Q3255" s="4">
        <v>11.77</v>
      </c>
    </row>
    <row r="3256" spans="1:17" s="4" customFormat="1" ht="12" x14ac:dyDescent="0.3">
      <c r="A3256" s="4">
        <v>3255</v>
      </c>
      <c r="B3256" s="4" t="s">
        <v>9759</v>
      </c>
      <c r="C3256" s="5">
        <v>45580</v>
      </c>
      <c r="D3256" s="5">
        <v>45587</v>
      </c>
      <c r="E3256" s="9">
        <f t="shared" si="50"/>
        <v>2024</v>
      </c>
      <c r="F3256" s="4" t="s">
        <v>25</v>
      </c>
      <c r="G3256" s="4" t="s">
        <v>9760</v>
      </c>
      <c r="H3256" s="4" t="s">
        <v>9761</v>
      </c>
      <c r="I3256" s="4" t="s">
        <v>67</v>
      </c>
      <c r="J3256" s="4" t="s">
        <v>62</v>
      </c>
      <c r="K3256" s="4" t="s">
        <v>63</v>
      </c>
      <c r="L3256" s="4" t="s">
        <v>22</v>
      </c>
      <c r="M3256" s="4" t="s">
        <v>75</v>
      </c>
      <c r="N3256" s="4">
        <v>448.1</v>
      </c>
      <c r="O3256" s="4">
        <v>1</v>
      </c>
      <c r="P3256" s="4">
        <v>0.1</v>
      </c>
      <c r="Q3256" s="4">
        <v>62.87</v>
      </c>
    </row>
    <row r="3257" spans="1:17" s="4" customFormat="1" ht="12" x14ac:dyDescent="0.3">
      <c r="A3257" s="4">
        <v>3256</v>
      </c>
      <c r="B3257" s="4" t="s">
        <v>9762</v>
      </c>
      <c r="C3257" s="5">
        <v>44764</v>
      </c>
      <c r="D3257" s="5">
        <v>44769</v>
      </c>
      <c r="E3257" s="9">
        <f t="shared" si="50"/>
        <v>2022</v>
      </c>
      <c r="F3257" s="4" t="s">
        <v>39</v>
      </c>
      <c r="G3257" s="4" t="s">
        <v>9763</v>
      </c>
      <c r="H3257" s="4" t="s">
        <v>9764</v>
      </c>
      <c r="I3257" s="4" t="s">
        <v>20</v>
      </c>
      <c r="J3257" s="4" t="s">
        <v>106</v>
      </c>
      <c r="K3257" s="4" t="s">
        <v>106</v>
      </c>
      <c r="L3257" s="4" t="s">
        <v>22</v>
      </c>
      <c r="M3257" s="4" t="s">
        <v>75</v>
      </c>
      <c r="N3257" s="4">
        <v>773.95</v>
      </c>
      <c r="O3257" s="4">
        <v>8</v>
      </c>
      <c r="P3257" s="4">
        <v>0.15</v>
      </c>
      <c r="Q3257" s="4">
        <v>-1.38</v>
      </c>
    </row>
    <row r="3258" spans="1:17" s="4" customFormat="1" ht="12" x14ac:dyDescent="0.3">
      <c r="A3258" s="4">
        <v>3257</v>
      </c>
      <c r="B3258" s="4" t="s">
        <v>9765</v>
      </c>
      <c r="C3258" s="5">
        <v>45376</v>
      </c>
      <c r="D3258" s="5">
        <v>45382</v>
      </c>
      <c r="E3258" s="9">
        <f t="shared" si="50"/>
        <v>2024</v>
      </c>
      <c r="F3258" s="4" t="s">
        <v>25</v>
      </c>
      <c r="G3258" s="4" t="s">
        <v>9766</v>
      </c>
      <c r="H3258" s="4" t="s">
        <v>9767</v>
      </c>
      <c r="I3258" s="4" t="s">
        <v>20</v>
      </c>
      <c r="J3258" s="4" t="s">
        <v>34</v>
      </c>
      <c r="K3258" s="4" t="s">
        <v>35</v>
      </c>
      <c r="L3258" s="4" t="s">
        <v>22</v>
      </c>
      <c r="M3258" s="4" t="s">
        <v>75</v>
      </c>
      <c r="N3258" s="4">
        <v>400.56</v>
      </c>
      <c r="O3258" s="4">
        <v>8</v>
      </c>
      <c r="P3258" s="4">
        <v>0.1</v>
      </c>
      <c r="Q3258" s="4">
        <v>77.87</v>
      </c>
    </row>
    <row r="3259" spans="1:17" s="4" customFormat="1" ht="12" x14ac:dyDescent="0.3">
      <c r="A3259" s="4">
        <v>3258</v>
      </c>
      <c r="B3259" s="4" t="s">
        <v>9768</v>
      </c>
      <c r="C3259" s="5">
        <v>45151</v>
      </c>
      <c r="D3259" s="5">
        <v>45158</v>
      </c>
      <c r="E3259" s="9">
        <f t="shared" si="50"/>
        <v>2023</v>
      </c>
      <c r="F3259" s="4" t="s">
        <v>39</v>
      </c>
      <c r="G3259" s="4" t="s">
        <v>9769</v>
      </c>
      <c r="H3259" s="4" t="s">
        <v>9770</v>
      </c>
      <c r="I3259" s="4" t="s">
        <v>67</v>
      </c>
      <c r="J3259" s="4" t="s">
        <v>79</v>
      </c>
      <c r="K3259" s="4" t="s">
        <v>80</v>
      </c>
      <c r="L3259" s="4" t="s">
        <v>22</v>
      </c>
      <c r="M3259" s="4" t="s">
        <v>23</v>
      </c>
      <c r="N3259" s="4">
        <v>631.27</v>
      </c>
      <c r="O3259" s="4">
        <v>10</v>
      </c>
      <c r="P3259" s="4">
        <v>0.2</v>
      </c>
      <c r="Q3259" s="4">
        <v>127.41</v>
      </c>
    </row>
    <row r="3260" spans="1:17" s="4" customFormat="1" ht="12" x14ac:dyDescent="0.3">
      <c r="A3260" s="4">
        <v>3259</v>
      </c>
      <c r="B3260" s="4" t="s">
        <v>9771</v>
      </c>
      <c r="C3260" s="5">
        <v>45592</v>
      </c>
      <c r="D3260" s="5">
        <v>45599</v>
      </c>
      <c r="E3260" s="9">
        <f t="shared" si="50"/>
        <v>2024</v>
      </c>
      <c r="F3260" s="4" t="s">
        <v>17</v>
      </c>
      <c r="G3260" s="4" t="s">
        <v>9772</v>
      </c>
      <c r="H3260" s="4" t="s">
        <v>9773</v>
      </c>
      <c r="I3260" s="4" t="s">
        <v>20</v>
      </c>
      <c r="J3260" s="4" t="s">
        <v>62</v>
      </c>
      <c r="K3260" s="4" t="s">
        <v>63</v>
      </c>
      <c r="L3260" s="4" t="s">
        <v>22</v>
      </c>
      <c r="M3260" s="4" t="s">
        <v>134</v>
      </c>
      <c r="N3260" s="4">
        <v>353.18</v>
      </c>
      <c r="O3260" s="4">
        <v>7</v>
      </c>
      <c r="P3260" s="4">
        <v>0</v>
      </c>
      <c r="Q3260" s="4">
        <v>4.5</v>
      </c>
    </row>
    <row r="3261" spans="1:17" s="4" customFormat="1" ht="12" x14ac:dyDescent="0.3">
      <c r="A3261" s="4">
        <v>3260</v>
      </c>
      <c r="B3261" s="4" t="s">
        <v>9774</v>
      </c>
      <c r="C3261" s="5">
        <v>45357</v>
      </c>
      <c r="D3261" s="5">
        <v>45358</v>
      </c>
      <c r="E3261" s="9">
        <f t="shared" si="50"/>
        <v>2024</v>
      </c>
      <c r="F3261" s="4" t="s">
        <v>39</v>
      </c>
      <c r="G3261" s="4" t="s">
        <v>9775</v>
      </c>
      <c r="H3261" s="4" t="s">
        <v>9776</v>
      </c>
      <c r="I3261" s="4" t="s">
        <v>28</v>
      </c>
      <c r="J3261" s="4" t="s">
        <v>111</v>
      </c>
      <c r="K3261" s="4" t="s">
        <v>111</v>
      </c>
      <c r="L3261" s="4" t="s">
        <v>22</v>
      </c>
      <c r="M3261" s="4" t="s">
        <v>134</v>
      </c>
      <c r="N3261" s="4">
        <v>429.88</v>
      </c>
      <c r="O3261" s="4">
        <v>9</v>
      </c>
      <c r="P3261" s="4">
        <v>0.2</v>
      </c>
      <c r="Q3261" s="4">
        <v>59.3</v>
      </c>
    </row>
    <row r="3262" spans="1:17" s="4" customFormat="1" ht="12" x14ac:dyDescent="0.3">
      <c r="A3262" s="4">
        <v>3261</v>
      </c>
      <c r="B3262" s="4" t="s">
        <v>9777</v>
      </c>
      <c r="C3262" s="5">
        <v>45329</v>
      </c>
      <c r="D3262" s="5">
        <v>45334</v>
      </c>
      <c r="E3262" s="9">
        <f t="shared" si="50"/>
        <v>2024</v>
      </c>
      <c r="F3262" s="4" t="s">
        <v>25</v>
      </c>
      <c r="G3262" s="4" t="s">
        <v>9778</v>
      </c>
      <c r="H3262" s="4" t="s">
        <v>9779</v>
      </c>
      <c r="I3262" s="4" t="s">
        <v>20</v>
      </c>
      <c r="J3262" s="4" t="s">
        <v>47</v>
      </c>
      <c r="K3262" s="4" t="s">
        <v>47</v>
      </c>
      <c r="L3262" s="4" t="s">
        <v>29</v>
      </c>
      <c r="M3262" s="4" t="s">
        <v>30</v>
      </c>
      <c r="N3262" s="4">
        <v>1409.68</v>
      </c>
      <c r="O3262" s="4">
        <v>9</v>
      </c>
      <c r="P3262" s="4">
        <v>0.15</v>
      </c>
      <c r="Q3262" s="4">
        <v>239.61</v>
      </c>
    </row>
    <row r="3263" spans="1:17" s="4" customFormat="1" ht="12" x14ac:dyDescent="0.3">
      <c r="A3263" s="4">
        <v>3262</v>
      </c>
      <c r="B3263" s="4" t="s">
        <v>9780</v>
      </c>
      <c r="C3263" s="5">
        <v>45063</v>
      </c>
      <c r="D3263" s="5">
        <v>45066</v>
      </c>
      <c r="E3263" s="9">
        <f t="shared" si="50"/>
        <v>2023</v>
      </c>
      <c r="F3263" s="4" t="s">
        <v>17</v>
      </c>
      <c r="G3263" s="4" t="s">
        <v>9781</v>
      </c>
      <c r="H3263" s="4" t="s">
        <v>9782</v>
      </c>
      <c r="I3263" s="4" t="s">
        <v>20</v>
      </c>
      <c r="J3263" s="4" t="s">
        <v>34</v>
      </c>
      <c r="K3263" s="4" t="s">
        <v>35</v>
      </c>
      <c r="L3263" s="4" t="s">
        <v>36</v>
      </c>
      <c r="M3263" s="4" t="s">
        <v>71</v>
      </c>
      <c r="N3263" s="4">
        <v>537.5</v>
      </c>
      <c r="O3263" s="4">
        <v>7</v>
      </c>
      <c r="P3263" s="4">
        <v>0.2</v>
      </c>
      <c r="Q3263" s="4">
        <v>114.01</v>
      </c>
    </row>
    <row r="3264" spans="1:17" s="4" customFormat="1" ht="12" x14ac:dyDescent="0.3">
      <c r="A3264" s="4">
        <v>3263</v>
      </c>
      <c r="B3264" s="4" t="s">
        <v>9783</v>
      </c>
      <c r="C3264" s="5">
        <v>44600</v>
      </c>
      <c r="D3264" s="5">
        <v>44606</v>
      </c>
      <c r="E3264" s="9">
        <f t="shared" si="50"/>
        <v>2022</v>
      </c>
      <c r="F3264" s="4" t="s">
        <v>25</v>
      </c>
      <c r="G3264" s="4" t="s">
        <v>9784</v>
      </c>
      <c r="H3264" s="4" t="s">
        <v>9785</v>
      </c>
      <c r="I3264" s="4" t="s">
        <v>67</v>
      </c>
      <c r="J3264" s="4" t="s">
        <v>21</v>
      </c>
      <c r="K3264" s="4" t="s">
        <v>26647</v>
      </c>
      <c r="L3264" s="4" t="s">
        <v>22</v>
      </c>
      <c r="M3264" s="4" t="s">
        <v>23</v>
      </c>
      <c r="N3264" s="4">
        <v>1052.8800000000001</v>
      </c>
      <c r="O3264" s="4">
        <v>7</v>
      </c>
      <c r="P3264" s="4">
        <v>0</v>
      </c>
      <c r="Q3264" s="4">
        <v>207.39</v>
      </c>
    </row>
    <row r="3265" spans="1:17" s="4" customFormat="1" ht="12" x14ac:dyDescent="0.3">
      <c r="A3265" s="4">
        <v>3264</v>
      </c>
      <c r="B3265" s="4" t="s">
        <v>9786</v>
      </c>
      <c r="C3265" s="5">
        <v>44806</v>
      </c>
      <c r="D3265" s="5">
        <v>44813</v>
      </c>
      <c r="E3265" s="9">
        <f t="shared" si="50"/>
        <v>2022</v>
      </c>
      <c r="F3265" s="4" t="s">
        <v>25</v>
      </c>
      <c r="G3265" s="4" t="s">
        <v>9787</v>
      </c>
      <c r="H3265" s="4" t="s">
        <v>9788</v>
      </c>
      <c r="I3265" s="4" t="s">
        <v>20</v>
      </c>
      <c r="J3265" s="4" t="s">
        <v>21</v>
      </c>
      <c r="K3265" s="4" t="s">
        <v>26647</v>
      </c>
      <c r="L3265" s="4" t="s">
        <v>22</v>
      </c>
      <c r="M3265" s="4" t="s">
        <v>134</v>
      </c>
      <c r="N3265" s="4">
        <v>1424.23</v>
      </c>
      <c r="O3265" s="4">
        <v>2</v>
      </c>
      <c r="P3265" s="4">
        <v>0</v>
      </c>
      <c r="Q3265" s="4">
        <v>45.73</v>
      </c>
    </row>
    <row r="3266" spans="1:17" s="4" customFormat="1" ht="12" x14ac:dyDescent="0.3">
      <c r="A3266" s="4">
        <v>3265</v>
      </c>
      <c r="B3266" s="4" t="s">
        <v>9789</v>
      </c>
      <c r="C3266" s="5">
        <v>45611</v>
      </c>
      <c r="D3266" s="5">
        <v>45614</v>
      </c>
      <c r="E3266" s="9">
        <f t="shared" ref="E3266:E3329" si="51">YEAR(D3266)</f>
        <v>2024</v>
      </c>
      <c r="F3266" s="4" t="s">
        <v>17</v>
      </c>
      <c r="G3266" s="4" t="s">
        <v>9790</v>
      </c>
      <c r="H3266" s="4" t="s">
        <v>9791</v>
      </c>
      <c r="I3266" s="4" t="s">
        <v>67</v>
      </c>
      <c r="J3266" s="4" t="s">
        <v>62</v>
      </c>
      <c r="K3266" s="4" t="s">
        <v>63</v>
      </c>
      <c r="L3266" s="4" t="s">
        <v>22</v>
      </c>
      <c r="M3266" s="4" t="s">
        <v>23</v>
      </c>
      <c r="N3266" s="4">
        <v>240.61</v>
      </c>
      <c r="O3266" s="4">
        <v>8</v>
      </c>
      <c r="P3266" s="4">
        <v>0.2</v>
      </c>
      <c r="Q3266" s="4">
        <v>39.869999999999997</v>
      </c>
    </row>
    <row r="3267" spans="1:17" s="4" customFormat="1" ht="12" x14ac:dyDescent="0.3">
      <c r="A3267" s="4">
        <v>3266</v>
      </c>
      <c r="B3267" s="4" t="s">
        <v>9792</v>
      </c>
      <c r="C3267" s="5">
        <v>45138</v>
      </c>
      <c r="D3267" s="5">
        <v>45145</v>
      </c>
      <c r="E3267" s="9">
        <f t="shared" si="51"/>
        <v>2023</v>
      </c>
      <c r="F3267" s="4" t="s">
        <v>39</v>
      </c>
      <c r="G3267" s="4" t="s">
        <v>9793</v>
      </c>
      <c r="H3267" s="4" t="s">
        <v>9794</v>
      </c>
      <c r="I3267" s="4" t="s">
        <v>67</v>
      </c>
      <c r="J3267" s="4" t="s">
        <v>111</v>
      </c>
      <c r="K3267" s="4" t="s">
        <v>111</v>
      </c>
      <c r="L3267" s="4" t="s">
        <v>36</v>
      </c>
      <c r="M3267" s="4" t="s">
        <v>118</v>
      </c>
      <c r="N3267" s="4">
        <v>142.41999999999999</v>
      </c>
      <c r="O3267" s="4">
        <v>8</v>
      </c>
      <c r="P3267" s="4">
        <v>0.15</v>
      </c>
      <c r="Q3267" s="4">
        <v>22.41</v>
      </c>
    </row>
    <row r="3268" spans="1:17" s="4" customFormat="1" ht="12" x14ac:dyDescent="0.3">
      <c r="A3268" s="4">
        <v>3267</v>
      </c>
      <c r="B3268" s="4" t="s">
        <v>9795</v>
      </c>
      <c r="C3268" s="5">
        <v>45850</v>
      </c>
      <c r="D3268" s="5">
        <v>45856</v>
      </c>
      <c r="E3268" s="9">
        <f t="shared" si="51"/>
        <v>2025</v>
      </c>
      <c r="F3268" s="4" t="s">
        <v>25</v>
      </c>
      <c r="G3268" s="4" t="s">
        <v>9796</v>
      </c>
      <c r="H3268" s="4" t="s">
        <v>9797</v>
      </c>
      <c r="I3268" s="4" t="s">
        <v>67</v>
      </c>
      <c r="J3268" s="4" t="s">
        <v>42</v>
      </c>
      <c r="K3268" s="4" t="s">
        <v>43</v>
      </c>
      <c r="L3268" s="4" t="s">
        <v>29</v>
      </c>
      <c r="M3268" s="4" t="s">
        <v>30</v>
      </c>
      <c r="N3268" s="4">
        <v>205.91</v>
      </c>
      <c r="O3268" s="4">
        <v>9</v>
      </c>
      <c r="P3268" s="4">
        <v>0.2</v>
      </c>
      <c r="Q3268" s="4">
        <v>15.37</v>
      </c>
    </row>
    <row r="3269" spans="1:17" s="4" customFormat="1" ht="12" x14ac:dyDescent="0.3">
      <c r="A3269" s="4">
        <v>3268</v>
      </c>
      <c r="B3269" s="4" t="s">
        <v>9798</v>
      </c>
      <c r="C3269" s="5">
        <v>45465</v>
      </c>
      <c r="D3269" s="5">
        <v>45471</v>
      </c>
      <c r="E3269" s="9">
        <f t="shared" si="51"/>
        <v>2024</v>
      </c>
      <c r="F3269" s="4" t="s">
        <v>25</v>
      </c>
      <c r="G3269" s="4" t="s">
        <v>9799</v>
      </c>
      <c r="H3269" s="4" t="s">
        <v>9800</v>
      </c>
      <c r="I3269" s="4" t="s">
        <v>20</v>
      </c>
      <c r="J3269" s="4" t="s">
        <v>52</v>
      </c>
      <c r="K3269" s="4" t="s">
        <v>53</v>
      </c>
      <c r="L3269" s="4" t="s">
        <v>29</v>
      </c>
      <c r="M3269" s="4" t="s">
        <v>30</v>
      </c>
      <c r="N3269" s="4">
        <v>470.04</v>
      </c>
      <c r="O3269" s="4">
        <v>8</v>
      </c>
      <c r="P3269" s="4">
        <v>0.2</v>
      </c>
      <c r="Q3269" s="4">
        <v>54.88</v>
      </c>
    </row>
    <row r="3270" spans="1:17" s="4" customFormat="1" ht="12" x14ac:dyDescent="0.3">
      <c r="A3270" s="4">
        <v>3269</v>
      </c>
      <c r="B3270" s="4" t="s">
        <v>9801</v>
      </c>
      <c r="C3270" s="5">
        <v>45156</v>
      </c>
      <c r="D3270" s="5">
        <v>45159</v>
      </c>
      <c r="E3270" s="9">
        <f t="shared" si="51"/>
        <v>2023</v>
      </c>
      <c r="F3270" s="4" t="s">
        <v>17</v>
      </c>
      <c r="G3270" s="4" t="s">
        <v>9802</v>
      </c>
      <c r="H3270" s="4" t="s">
        <v>9803</v>
      </c>
      <c r="I3270" s="4" t="s">
        <v>20</v>
      </c>
      <c r="J3270" s="4" t="s">
        <v>21</v>
      </c>
      <c r="K3270" s="4" t="s">
        <v>26647</v>
      </c>
      <c r="L3270" s="4" t="s">
        <v>29</v>
      </c>
      <c r="M3270" s="4" t="s">
        <v>90</v>
      </c>
      <c r="N3270" s="4">
        <v>724.86</v>
      </c>
      <c r="O3270" s="4">
        <v>9</v>
      </c>
      <c r="P3270" s="4">
        <v>0.15</v>
      </c>
      <c r="Q3270" s="4">
        <v>161.72999999999999</v>
      </c>
    </row>
    <row r="3271" spans="1:17" s="4" customFormat="1" ht="12" x14ac:dyDescent="0.3">
      <c r="A3271" s="4">
        <v>3270</v>
      </c>
      <c r="B3271" s="4" t="s">
        <v>9804</v>
      </c>
      <c r="C3271" s="5">
        <v>44604</v>
      </c>
      <c r="D3271" s="5">
        <v>44606</v>
      </c>
      <c r="E3271" s="9">
        <f t="shared" si="51"/>
        <v>2022</v>
      </c>
      <c r="F3271" s="4" t="s">
        <v>59</v>
      </c>
      <c r="G3271" s="4" t="s">
        <v>9805</v>
      </c>
      <c r="H3271" s="4" t="s">
        <v>9806</v>
      </c>
      <c r="I3271" s="4" t="s">
        <v>67</v>
      </c>
      <c r="J3271" s="4" t="s">
        <v>62</v>
      </c>
      <c r="K3271" s="4" t="s">
        <v>63</v>
      </c>
      <c r="L3271" s="4" t="s">
        <v>29</v>
      </c>
      <c r="M3271" s="4" t="s">
        <v>107</v>
      </c>
      <c r="N3271" s="4">
        <v>189.68</v>
      </c>
      <c r="O3271" s="4">
        <v>1</v>
      </c>
      <c r="P3271" s="4">
        <v>0.2</v>
      </c>
      <c r="Q3271" s="4">
        <v>18.43</v>
      </c>
    </row>
    <row r="3272" spans="1:17" s="4" customFormat="1" ht="12" x14ac:dyDescent="0.3">
      <c r="A3272" s="4">
        <v>3271</v>
      </c>
      <c r="B3272" s="4" t="s">
        <v>9807</v>
      </c>
      <c r="C3272" s="5">
        <v>44585</v>
      </c>
      <c r="D3272" s="5">
        <v>44591</v>
      </c>
      <c r="E3272" s="9">
        <f t="shared" si="51"/>
        <v>2022</v>
      </c>
      <c r="F3272" s="4" t="s">
        <v>59</v>
      </c>
      <c r="G3272" s="4" t="s">
        <v>5998</v>
      </c>
      <c r="H3272" s="4" t="s">
        <v>9808</v>
      </c>
      <c r="I3272" s="4" t="s">
        <v>28</v>
      </c>
      <c r="J3272" s="4" t="s">
        <v>47</v>
      </c>
      <c r="K3272" s="4" t="s">
        <v>47</v>
      </c>
      <c r="L3272" s="4" t="s">
        <v>36</v>
      </c>
      <c r="M3272" s="4" t="s">
        <v>118</v>
      </c>
      <c r="N3272" s="4">
        <v>994.07</v>
      </c>
      <c r="O3272" s="4">
        <v>8</v>
      </c>
      <c r="P3272" s="4">
        <v>0.2</v>
      </c>
      <c r="Q3272" s="4">
        <v>213.69</v>
      </c>
    </row>
    <row r="3273" spans="1:17" s="4" customFormat="1" ht="12" x14ac:dyDescent="0.3">
      <c r="A3273" s="4">
        <v>3272</v>
      </c>
      <c r="B3273" s="4" t="s">
        <v>9809</v>
      </c>
      <c r="C3273" s="5">
        <v>45077</v>
      </c>
      <c r="D3273" s="5">
        <v>45081</v>
      </c>
      <c r="E3273" s="9">
        <f t="shared" si="51"/>
        <v>2023</v>
      </c>
      <c r="F3273" s="4" t="s">
        <v>59</v>
      </c>
      <c r="G3273" s="4" t="s">
        <v>9810</v>
      </c>
      <c r="H3273" s="4" t="s">
        <v>9811</v>
      </c>
      <c r="I3273" s="4" t="s">
        <v>20</v>
      </c>
      <c r="J3273" s="4" t="s">
        <v>79</v>
      </c>
      <c r="K3273" s="4" t="s">
        <v>80</v>
      </c>
      <c r="L3273" s="4" t="s">
        <v>29</v>
      </c>
      <c r="M3273" s="4" t="s">
        <v>48</v>
      </c>
      <c r="N3273" s="4">
        <v>225.32</v>
      </c>
      <c r="O3273" s="4">
        <v>9</v>
      </c>
      <c r="P3273" s="4">
        <v>0.2</v>
      </c>
      <c r="Q3273" s="4">
        <v>1.01</v>
      </c>
    </row>
    <row r="3274" spans="1:17" s="4" customFormat="1" ht="12" x14ac:dyDescent="0.3">
      <c r="A3274" s="4">
        <v>3273</v>
      </c>
      <c r="B3274" s="4" t="s">
        <v>9812</v>
      </c>
      <c r="C3274" s="5">
        <v>45444</v>
      </c>
      <c r="D3274" s="5">
        <v>45446</v>
      </c>
      <c r="E3274" s="9">
        <f t="shared" si="51"/>
        <v>2024</v>
      </c>
      <c r="F3274" s="4" t="s">
        <v>59</v>
      </c>
      <c r="G3274" s="4" t="s">
        <v>9813</v>
      </c>
      <c r="H3274" s="4" t="s">
        <v>9814</v>
      </c>
      <c r="I3274" s="4" t="s">
        <v>28</v>
      </c>
      <c r="J3274" s="4" t="s">
        <v>62</v>
      </c>
      <c r="K3274" s="4" t="s">
        <v>63</v>
      </c>
      <c r="L3274" s="4" t="s">
        <v>22</v>
      </c>
      <c r="M3274" s="4" t="s">
        <v>23</v>
      </c>
      <c r="N3274" s="4">
        <v>779.33</v>
      </c>
      <c r="O3274" s="4">
        <v>3</v>
      </c>
      <c r="P3274" s="4">
        <v>0</v>
      </c>
      <c r="Q3274" s="4">
        <v>146.38</v>
      </c>
    </row>
    <row r="3275" spans="1:17" s="4" customFormat="1" ht="12" x14ac:dyDescent="0.3">
      <c r="A3275" s="4">
        <v>3274</v>
      </c>
      <c r="B3275" s="4" t="s">
        <v>9815</v>
      </c>
      <c r="C3275" s="5">
        <v>44786</v>
      </c>
      <c r="D3275" s="5">
        <v>44793</v>
      </c>
      <c r="E3275" s="9">
        <f t="shared" si="51"/>
        <v>2022</v>
      </c>
      <c r="F3275" s="4" t="s">
        <v>59</v>
      </c>
      <c r="G3275" s="4" t="s">
        <v>9816</v>
      </c>
      <c r="H3275" s="4" t="s">
        <v>9817</v>
      </c>
      <c r="I3275" s="4" t="s">
        <v>67</v>
      </c>
      <c r="J3275" s="4" t="s">
        <v>34</v>
      </c>
      <c r="K3275" s="4" t="s">
        <v>35</v>
      </c>
      <c r="L3275" s="4" t="s">
        <v>36</v>
      </c>
      <c r="M3275" s="4" t="s">
        <v>118</v>
      </c>
      <c r="N3275" s="4">
        <v>1374.31</v>
      </c>
      <c r="O3275" s="4">
        <v>9</v>
      </c>
      <c r="P3275" s="4">
        <v>0.15</v>
      </c>
      <c r="Q3275" s="4">
        <v>236.81</v>
      </c>
    </row>
    <row r="3276" spans="1:17" s="4" customFormat="1" ht="12" x14ac:dyDescent="0.3">
      <c r="A3276" s="4">
        <v>3275</v>
      </c>
      <c r="B3276" s="4" t="s">
        <v>9818</v>
      </c>
      <c r="C3276" s="5">
        <v>44419</v>
      </c>
      <c r="D3276" s="5">
        <v>44423</v>
      </c>
      <c r="E3276" s="9">
        <f t="shared" si="51"/>
        <v>2021</v>
      </c>
      <c r="F3276" s="4" t="s">
        <v>25</v>
      </c>
      <c r="G3276" s="4" t="s">
        <v>9819</v>
      </c>
      <c r="H3276" s="4" t="s">
        <v>9820</v>
      </c>
      <c r="I3276" s="4" t="s">
        <v>28</v>
      </c>
      <c r="J3276" s="4" t="s">
        <v>79</v>
      </c>
      <c r="K3276" s="4" t="s">
        <v>80</v>
      </c>
      <c r="L3276" s="4" t="s">
        <v>22</v>
      </c>
      <c r="M3276" s="4" t="s">
        <v>54</v>
      </c>
      <c r="N3276" s="4">
        <v>105.05</v>
      </c>
      <c r="O3276" s="4">
        <v>1</v>
      </c>
      <c r="P3276" s="4">
        <v>0.15</v>
      </c>
      <c r="Q3276" s="4">
        <v>9.3699999999999992</v>
      </c>
    </row>
    <row r="3277" spans="1:17" s="4" customFormat="1" ht="12" x14ac:dyDescent="0.3">
      <c r="A3277" s="4">
        <v>3276</v>
      </c>
      <c r="B3277" s="4" t="s">
        <v>9821</v>
      </c>
      <c r="C3277" s="5">
        <v>44997</v>
      </c>
      <c r="D3277" s="5">
        <v>44999</v>
      </c>
      <c r="E3277" s="9">
        <f t="shared" si="51"/>
        <v>2023</v>
      </c>
      <c r="F3277" s="4" t="s">
        <v>59</v>
      </c>
      <c r="G3277" s="4" t="s">
        <v>9822</v>
      </c>
      <c r="H3277" s="4" t="s">
        <v>9823</v>
      </c>
      <c r="I3277" s="4" t="s">
        <v>28</v>
      </c>
      <c r="J3277" s="4" t="s">
        <v>21</v>
      </c>
      <c r="K3277" s="4" t="s">
        <v>26647</v>
      </c>
      <c r="L3277" s="4" t="s">
        <v>36</v>
      </c>
      <c r="M3277" s="4" t="s">
        <v>118</v>
      </c>
      <c r="N3277" s="4">
        <v>507.16</v>
      </c>
      <c r="O3277" s="4">
        <v>6</v>
      </c>
      <c r="P3277" s="4">
        <v>0</v>
      </c>
      <c r="Q3277" s="4">
        <v>38.67</v>
      </c>
    </row>
    <row r="3278" spans="1:17" s="4" customFormat="1" ht="12" x14ac:dyDescent="0.3">
      <c r="A3278" s="4">
        <v>3277</v>
      </c>
      <c r="B3278" s="4" t="s">
        <v>9824</v>
      </c>
      <c r="C3278" s="5">
        <v>45611</v>
      </c>
      <c r="D3278" s="5">
        <v>45616</v>
      </c>
      <c r="E3278" s="9">
        <f t="shared" si="51"/>
        <v>2024</v>
      </c>
      <c r="F3278" s="4" t="s">
        <v>25</v>
      </c>
      <c r="G3278" s="4" t="s">
        <v>9825</v>
      </c>
      <c r="H3278" s="4" t="s">
        <v>9826</v>
      </c>
      <c r="I3278" s="4" t="s">
        <v>28</v>
      </c>
      <c r="J3278" s="4" t="s">
        <v>62</v>
      </c>
      <c r="K3278" s="4" t="s">
        <v>63</v>
      </c>
      <c r="L3278" s="4" t="s">
        <v>22</v>
      </c>
      <c r="M3278" s="4" t="s">
        <v>54</v>
      </c>
      <c r="N3278" s="4">
        <v>693.29</v>
      </c>
      <c r="O3278" s="4">
        <v>2</v>
      </c>
      <c r="P3278" s="4">
        <v>0.2</v>
      </c>
      <c r="Q3278" s="4">
        <v>47.3</v>
      </c>
    </row>
    <row r="3279" spans="1:17" s="4" customFormat="1" ht="12" x14ac:dyDescent="0.3">
      <c r="A3279" s="4">
        <v>3278</v>
      </c>
      <c r="B3279" s="4" t="s">
        <v>9827</v>
      </c>
      <c r="C3279" s="5">
        <v>45233</v>
      </c>
      <c r="D3279" s="5">
        <v>45236</v>
      </c>
      <c r="E3279" s="9">
        <f t="shared" si="51"/>
        <v>2023</v>
      </c>
      <c r="F3279" s="4" t="s">
        <v>17</v>
      </c>
      <c r="G3279" s="4" t="s">
        <v>9828</v>
      </c>
      <c r="H3279" s="4" t="s">
        <v>9829</v>
      </c>
      <c r="I3279" s="4" t="s">
        <v>28</v>
      </c>
      <c r="J3279" s="4" t="s">
        <v>47</v>
      </c>
      <c r="K3279" s="4" t="s">
        <v>47</v>
      </c>
      <c r="L3279" s="4" t="s">
        <v>29</v>
      </c>
      <c r="M3279" s="4" t="s">
        <v>30</v>
      </c>
      <c r="N3279" s="4">
        <v>1321.64</v>
      </c>
      <c r="O3279" s="4">
        <v>8</v>
      </c>
      <c r="P3279" s="4">
        <v>0</v>
      </c>
      <c r="Q3279" s="4">
        <v>352.74</v>
      </c>
    </row>
    <row r="3280" spans="1:17" s="4" customFormat="1" ht="12" x14ac:dyDescent="0.3">
      <c r="A3280" s="4">
        <v>3279</v>
      </c>
      <c r="B3280" s="4" t="s">
        <v>9830</v>
      </c>
      <c r="C3280" s="5">
        <v>45087</v>
      </c>
      <c r="D3280" s="5">
        <v>45089</v>
      </c>
      <c r="E3280" s="9">
        <f t="shared" si="51"/>
        <v>2023</v>
      </c>
      <c r="F3280" s="4" t="s">
        <v>25</v>
      </c>
      <c r="G3280" s="4" t="s">
        <v>9831</v>
      </c>
      <c r="H3280" s="4" t="s">
        <v>9832</v>
      </c>
      <c r="I3280" s="4" t="s">
        <v>67</v>
      </c>
      <c r="J3280" s="4" t="s">
        <v>111</v>
      </c>
      <c r="K3280" s="4" t="s">
        <v>111</v>
      </c>
      <c r="L3280" s="4" t="s">
        <v>29</v>
      </c>
      <c r="M3280" s="4" t="s">
        <v>30</v>
      </c>
      <c r="N3280" s="4">
        <v>1435.06</v>
      </c>
      <c r="O3280" s="4">
        <v>10</v>
      </c>
      <c r="P3280" s="4">
        <v>0.1</v>
      </c>
      <c r="Q3280" s="4">
        <v>116.06</v>
      </c>
    </row>
    <row r="3281" spans="1:17" s="4" customFormat="1" ht="12" x14ac:dyDescent="0.3">
      <c r="A3281" s="4">
        <v>3280</v>
      </c>
      <c r="B3281" s="4" t="s">
        <v>9833</v>
      </c>
      <c r="C3281" s="5">
        <v>45748</v>
      </c>
      <c r="D3281" s="5">
        <v>45753</v>
      </c>
      <c r="E3281" s="9">
        <f t="shared" si="51"/>
        <v>2025</v>
      </c>
      <c r="F3281" s="4" t="s">
        <v>59</v>
      </c>
      <c r="G3281" s="4" t="s">
        <v>9834</v>
      </c>
      <c r="H3281" s="4" t="s">
        <v>9835</v>
      </c>
      <c r="I3281" s="4" t="s">
        <v>67</v>
      </c>
      <c r="J3281" s="4" t="s">
        <v>145</v>
      </c>
      <c r="K3281" s="4" t="s">
        <v>80</v>
      </c>
      <c r="L3281" s="4" t="s">
        <v>29</v>
      </c>
      <c r="M3281" s="4" t="s">
        <v>107</v>
      </c>
      <c r="N3281" s="4">
        <v>887.26</v>
      </c>
      <c r="O3281" s="4">
        <v>5</v>
      </c>
      <c r="P3281" s="4">
        <v>0.15</v>
      </c>
      <c r="Q3281" s="4">
        <v>37</v>
      </c>
    </row>
    <row r="3282" spans="1:17" s="4" customFormat="1" ht="12" x14ac:dyDescent="0.3">
      <c r="A3282" s="4">
        <v>3281</v>
      </c>
      <c r="B3282" s="4" t="s">
        <v>9836</v>
      </c>
      <c r="C3282" s="5">
        <v>44485</v>
      </c>
      <c r="D3282" s="5">
        <v>44488</v>
      </c>
      <c r="E3282" s="9">
        <f t="shared" si="51"/>
        <v>2021</v>
      </c>
      <c r="F3282" s="4" t="s">
        <v>17</v>
      </c>
      <c r="G3282" s="4" t="s">
        <v>9837</v>
      </c>
      <c r="H3282" s="4" t="s">
        <v>9838</v>
      </c>
      <c r="I3282" s="4" t="s">
        <v>20</v>
      </c>
      <c r="J3282" s="4" t="s">
        <v>145</v>
      </c>
      <c r="K3282" s="4" t="s">
        <v>80</v>
      </c>
      <c r="L3282" s="4" t="s">
        <v>22</v>
      </c>
      <c r="M3282" s="4" t="s">
        <v>54</v>
      </c>
      <c r="N3282" s="4">
        <v>1418.62</v>
      </c>
      <c r="O3282" s="4">
        <v>10</v>
      </c>
      <c r="P3282" s="4">
        <v>0.15</v>
      </c>
      <c r="Q3282" s="4">
        <v>70.56</v>
      </c>
    </row>
    <row r="3283" spans="1:17" s="4" customFormat="1" ht="12" x14ac:dyDescent="0.3">
      <c r="A3283" s="4">
        <v>3282</v>
      </c>
      <c r="B3283" s="4" t="s">
        <v>9839</v>
      </c>
      <c r="C3283" s="5">
        <v>45131</v>
      </c>
      <c r="D3283" s="5">
        <v>45135</v>
      </c>
      <c r="E3283" s="9">
        <f t="shared" si="51"/>
        <v>2023</v>
      </c>
      <c r="F3283" s="4" t="s">
        <v>39</v>
      </c>
      <c r="G3283" s="4" t="s">
        <v>9840</v>
      </c>
      <c r="H3283" s="4" t="s">
        <v>9841</v>
      </c>
      <c r="I3283" s="4" t="s">
        <v>67</v>
      </c>
      <c r="J3283" s="4" t="s">
        <v>79</v>
      </c>
      <c r="K3283" s="4" t="s">
        <v>80</v>
      </c>
      <c r="L3283" s="4" t="s">
        <v>29</v>
      </c>
      <c r="M3283" s="4" t="s">
        <v>107</v>
      </c>
      <c r="N3283" s="4">
        <v>1019.37</v>
      </c>
      <c r="O3283" s="4">
        <v>10</v>
      </c>
      <c r="P3283" s="4">
        <v>0</v>
      </c>
      <c r="Q3283" s="4">
        <v>142.65</v>
      </c>
    </row>
    <row r="3284" spans="1:17" s="4" customFormat="1" ht="12" x14ac:dyDescent="0.3">
      <c r="A3284" s="4">
        <v>3283</v>
      </c>
      <c r="B3284" s="4" t="s">
        <v>9842</v>
      </c>
      <c r="C3284" s="5">
        <v>45080</v>
      </c>
      <c r="D3284" s="5">
        <v>45085</v>
      </c>
      <c r="E3284" s="9">
        <f t="shared" si="51"/>
        <v>2023</v>
      </c>
      <c r="F3284" s="4" t="s">
        <v>25</v>
      </c>
      <c r="G3284" s="4" t="s">
        <v>9843</v>
      </c>
      <c r="H3284" s="4" t="s">
        <v>9844</v>
      </c>
      <c r="I3284" s="4" t="s">
        <v>28</v>
      </c>
      <c r="J3284" s="4" t="s">
        <v>111</v>
      </c>
      <c r="K3284" s="4" t="s">
        <v>111</v>
      </c>
      <c r="L3284" s="4" t="s">
        <v>22</v>
      </c>
      <c r="M3284" s="4" t="s">
        <v>54</v>
      </c>
      <c r="N3284" s="4">
        <v>1056.3699999999999</v>
      </c>
      <c r="O3284" s="4">
        <v>8</v>
      </c>
      <c r="P3284" s="4">
        <v>0.2</v>
      </c>
      <c r="Q3284" s="4">
        <v>16.54</v>
      </c>
    </row>
    <row r="3285" spans="1:17" s="4" customFormat="1" ht="12" x14ac:dyDescent="0.3">
      <c r="A3285" s="4">
        <v>3284</v>
      </c>
      <c r="B3285" s="4" t="s">
        <v>9845</v>
      </c>
      <c r="C3285" s="5">
        <v>45740</v>
      </c>
      <c r="D3285" s="5">
        <v>45742</v>
      </c>
      <c r="E3285" s="9">
        <f t="shared" si="51"/>
        <v>2025</v>
      </c>
      <c r="F3285" s="4" t="s">
        <v>59</v>
      </c>
      <c r="G3285" s="4" t="s">
        <v>9846</v>
      </c>
      <c r="H3285" s="4" t="s">
        <v>9847</v>
      </c>
      <c r="I3285" s="4" t="s">
        <v>20</v>
      </c>
      <c r="J3285" s="4" t="s">
        <v>21</v>
      </c>
      <c r="K3285" s="4" t="s">
        <v>26647</v>
      </c>
      <c r="L3285" s="4" t="s">
        <v>36</v>
      </c>
      <c r="M3285" s="4" t="s">
        <v>118</v>
      </c>
      <c r="N3285" s="4">
        <v>440.16</v>
      </c>
      <c r="O3285" s="4">
        <v>10</v>
      </c>
      <c r="P3285" s="4">
        <v>0</v>
      </c>
      <c r="Q3285" s="4">
        <v>120.85</v>
      </c>
    </row>
    <row r="3286" spans="1:17" s="4" customFormat="1" ht="12" x14ac:dyDescent="0.3">
      <c r="A3286" s="4">
        <v>3285</v>
      </c>
      <c r="B3286" s="4" t="s">
        <v>9848</v>
      </c>
      <c r="C3286" s="5">
        <v>45299</v>
      </c>
      <c r="D3286" s="5">
        <v>45304</v>
      </c>
      <c r="E3286" s="9">
        <f t="shared" si="51"/>
        <v>2024</v>
      </c>
      <c r="F3286" s="4" t="s">
        <v>59</v>
      </c>
      <c r="G3286" s="4" t="s">
        <v>9849</v>
      </c>
      <c r="H3286" s="4" t="s">
        <v>9850</v>
      </c>
      <c r="I3286" s="4" t="s">
        <v>20</v>
      </c>
      <c r="J3286" s="4" t="s">
        <v>42</v>
      </c>
      <c r="K3286" s="4" t="s">
        <v>43</v>
      </c>
      <c r="L3286" s="4" t="s">
        <v>29</v>
      </c>
      <c r="M3286" s="4" t="s">
        <v>30</v>
      </c>
      <c r="N3286" s="4">
        <v>1475.99</v>
      </c>
      <c r="O3286" s="4">
        <v>8</v>
      </c>
      <c r="P3286" s="4">
        <v>0.2</v>
      </c>
      <c r="Q3286" s="4">
        <v>234.26</v>
      </c>
    </row>
    <row r="3287" spans="1:17" s="4" customFormat="1" ht="12" x14ac:dyDescent="0.3">
      <c r="A3287" s="4">
        <v>3286</v>
      </c>
      <c r="B3287" s="4" t="s">
        <v>9851</v>
      </c>
      <c r="C3287" s="5">
        <v>44768</v>
      </c>
      <c r="D3287" s="5">
        <v>44772</v>
      </c>
      <c r="E3287" s="9">
        <f t="shared" si="51"/>
        <v>2022</v>
      </c>
      <c r="F3287" s="4" t="s">
        <v>25</v>
      </c>
      <c r="G3287" s="4" t="s">
        <v>9852</v>
      </c>
      <c r="H3287" s="4" t="s">
        <v>9853</v>
      </c>
      <c r="I3287" s="4" t="s">
        <v>67</v>
      </c>
      <c r="J3287" s="4" t="s">
        <v>52</v>
      </c>
      <c r="K3287" s="4" t="s">
        <v>53</v>
      </c>
      <c r="L3287" s="4" t="s">
        <v>22</v>
      </c>
      <c r="M3287" s="4" t="s">
        <v>134</v>
      </c>
      <c r="N3287" s="4">
        <v>601.41</v>
      </c>
      <c r="O3287" s="4">
        <v>4</v>
      </c>
      <c r="P3287" s="4">
        <v>0.15</v>
      </c>
      <c r="Q3287" s="4">
        <v>-8.09</v>
      </c>
    </row>
    <row r="3288" spans="1:17" s="4" customFormat="1" ht="12" x14ac:dyDescent="0.3">
      <c r="A3288" s="4">
        <v>3287</v>
      </c>
      <c r="B3288" s="4" t="s">
        <v>9854</v>
      </c>
      <c r="C3288" s="5">
        <v>45285</v>
      </c>
      <c r="D3288" s="5">
        <v>45292</v>
      </c>
      <c r="E3288" s="9">
        <f t="shared" si="51"/>
        <v>2024</v>
      </c>
      <c r="F3288" s="4" t="s">
        <v>17</v>
      </c>
      <c r="G3288" s="4" t="s">
        <v>9855</v>
      </c>
      <c r="H3288" s="4" t="s">
        <v>9856</v>
      </c>
      <c r="I3288" s="4" t="s">
        <v>67</v>
      </c>
      <c r="J3288" s="4" t="s">
        <v>21</v>
      </c>
      <c r="K3288" s="4" t="s">
        <v>26647</v>
      </c>
      <c r="L3288" s="4" t="s">
        <v>36</v>
      </c>
      <c r="M3288" s="4" t="s">
        <v>118</v>
      </c>
      <c r="N3288" s="4">
        <v>1038.79</v>
      </c>
      <c r="O3288" s="4">
        <v>5</v>
      </c>
      <c r="P3288" s="4">
        <v>0.2</v>
      </c>
      <c r="Q3288" s="4">
        <v>99.38</v>
      </c>
    </row>
    <row r="3289" spans="1:17" s="4" customFormat="1" ht="12" x14ac:dyDescent="0.3">
      <c r="A3289" s="4">
        <v>3288</v>
      </c>
      <c r="B3289" s="4" t="s">
        <v>9857</v>
      </c>
      <c r="C3289" s="5">
        <v>44405</v>
      </c>
      <c r="D3289" s="5">
        <v>44409</v>
      </c>
      <c r="E3289" s="9">
        <f t="shared" si="51"/>
        <v>2021</v>
      </c>
      <c r="F3289" s="4" t="s">
        <v>39</v>
      </c>
      <c r="G3289" s="4" t="s">
        <v>9858</v>
      </c>
      <c r="H3289" s="4" t="s">
        <v>9859</v>
      </c>
      <c r="I3289" s="4" t="s">
        <v>20</v>
      </c>
      <c r="J3289" s="4" t="s">
        <v>52</v>
      </c>
      <c r="K3289" s="4" t="s">
        <v>53</v>
      </c>
      <c r="L3289" s="4" t="s">
        <v>29</v>
      </c>
      <c r="M3289" s="4" t="s">
        <v>48</v>
      </c>
      <c r="N3289" s="4">
        <v>329.04</v>
      </c>
      <c r="O3289" s="4">
        <v>3</v>
      </c>
      <c r="P3289" s="4">
        <v>0.2</v>
      </c>
      <c r="Q3289" s="4">
        <v>18.45</v>
      </c>
    </row>
    <row r="3290" spans="1:17" s="4" customFormat="1" ht="12" x14ac:dyDescent="0.3">
      <c r="A3290" s="4">
        <v>3289</v>
      </c>
      <c r="B3290" s="4" t="s">
        <v>9860</v>
      </c>
      <c r="C3290" s="5">
        <v>45592</v>
      </c>
      <c r="D3290" s="5">
        <v>45594</v>
      </c>
      <c r="E3290" s="9">
        <f t="shared" si="51"/>
        <v>2024</v>
      </c>
      <c r="F3290" s="4" t="s">
        <v>39</v>
      </c>
      <c r="G3290" s="4" t="s">
        <v>9861</v>
      </c>
      <c r="H3290" s="4" t="s">
        <v>9862</v>
      </c>
      <c r="I3290" s="4" t="s">
        <v>28</v>
      </c>
      <c r="J3290" s="4" t="s">
        <v>42</v>
      </c>
      <c r="K3290" s="4" t="s">
        <v>43</v>
      </c>
      <c r="L3290" s="4" t="s">
        <v>36</v>
      </c>
      <c r="M3290" s="4" t="s">
        <v>71</v>
      </c>
      <c r="N3290" s="4">
        <v>557.61</v>
      </c>
      <c r="O3290" s="4">
        <v>4</v>
      </c>
      <c r="P3290" s="4">
        <v>0.15</v>
      </c>
      <c r="Q3290" s="4">
        <v>52.9</v>
      </c>
    </row>
    <row r="3291" spans="1:17" s="4" customFormat="1" ht="12" x14ac:dyDescent="0.3">
      <c r="A3291" s="4">
        <v>3290</v>
      </c>
      <c r="B3291" s="4" t="s">
        <v>9863</v>
      </c>
      <c r="C3291" s="5">
        <v>45429</v>
      </c>
      <c r="D3291" s="5">
        <v>45435</v>
      </c>
      <c r="E3291" s="9">
        <f t="shared" si="51"/>
        <v>2024</v>
      </c>
      <c r="F3291" s="4" t="s">
        <v>59</v>
      </c>
      <c r="G3291" s="4" t="s">
        <v>9864</v>
      </c>
      <c r="H3291" s="4" t="s">
        <v>9865</v>
      </c>
      <c r="I3291" s="4" t="s">
        <v>67</v>
      </c>
      <c r="J3291" s="4" t="s">
        <v>79</v>
      </c>
      <c r="K3291" s="4" t="s">
        <v>80</v>
      </c>
      <c r="L3291" s="4" t="s">
        <v>36</v>
      </c>
      <c r="M3291" s="4" t="s">
        <v>71</v>
      </c>
      <c r="N3291" s="4">
        <v>237.86</v>
      </c>
      <c r="O3291" s="4">
        <v>9</v>
      </c>
      <c r="P3291" s="4">
        <v>0.1</v>
      </c>
      <c r="Q3291" s="4">
        <v>19.940000000000001</v>
      </c>
    </row>
    <row r="3292" spans="1:17" s="4" customFormat="1" ht="12" x14ac:dyDescent="0.3">
      <c r="A3292" s="4">
        <v>3291</v>
      </c>
      <c r="B3292" s="4" t="s">
        <v>9866</v>
      </c>
      <c r="C3292" s="5">
        <v>44488</v>
      </c>
      <c r="D3292" s="5">
        <v>44493</v>
      </c>
      <c r="E3292" s="9">
        <f t="shared" si="51"/>
        <v>2021</v>
      </c>
      <c r="F3292" s="4" t="s">
        <v>39</v>
      </c>
      <c r="G3292" s="4" t="s">
        <v>9867</v>
      </c>
      <c r="H3292" s="4" t="s">
        <v>9868</v>
      </c>
      <c r="I3292" s="4" t="s">
        <v>28</v>
      </c>
      <c r="J3292" s="4" t="s">
        <v>42</v>
      </c>
      <c r="K3292" s="4" t="s">
        <v>43</v>
      </c>
      <c r="L3292" s="4" t="s">
        <v>29</v>
      </c>
      <c r="M3292" s="4" t="s">
        <v>107</v>
      </c>
      <c r="N3292" s="4">
        <v>721.15</v>
      </c>
      <c r="O3292" s="4">
        <v>5</v>
      </c>
      <c r="P3292" s="4">
        <v>0.1</v>
      </c>
      <c r="Q3292" s="4">
        <v>95.3</v>
      </c>
    </row>
    <row r="3293" spans="1:17" s="4" customFormat="1" ht="12" x14ac:dyDescent="0.3">
      <c r="A3293" s="4">
        <v>3292</v>
      </c>
      <c r="B3293" s="4" t="s">
        <v>9869</v>
      </c>
      <c r="C3293" s="5">
        <v>44807</v>
      </c>
      <c r="D3293" s="5">
        <v>44811</v>
      </c>
      <c r="E3293" s="9">
        <f t="shared" si="51"/>
        <v>2022</v>
      </c>
      <c r="F3293" s="4" t="s">
        <v>25</v>
      </c>
      <c r="G3293" s="4" t="s">
        <v>9870</v>
      </c>
      <c r="H3293" s="4" t="s">
        <v>9871</v>
      </c>
      <c r="I3293" s="4" t="s">
        <v>28</v>
      </c>
      <c r="J3293" s="4" t="s">
        <v>111</v>
      </c>
      <c r="K3293" s="4" t="s">
        <v>111</v>
      </c>
      <c r="L3293" s="4" t="s">
        <v>29</v>
      </c>
      <c r="M3293" s="4" t="s">
        <v>48</v>
      </c>
      <c r="N3293" s="4">
        <v>134.96</v>
      </c>
      <c r="O3293" s="4">
        <v>6</v>
      </c>
      <c r="P3293" s="4">
        <v>0.1</v>
      </c>
      <c r="Q3293" s="4">
        <v>22.3</v>
      </c>
    </row>
    <row r="3294" spans="1:17" s="4" customFormat="1" ht="12" x14ac:dyDescent="0.3">
      <c r="A3294" s="4">
        <v>3293</v>
      </c>
      <c r="B3294" s="4" t="s">
        <v>9872</v>
      </c>
      <c r="C3294" s="5">
        <v>45525</v>
      </c>
      <c r="D3294" s="5">
        <v>45529</v>
      </c>
      <c r="E3294" s="9">
        <f t="shared" si="51"/>
        <v>2024</v>
      </c>
      <c r="F3294" s="4" t="s">
        <v>17</v>
      </c>
      <c r="G3294" s="4" t="s">
        <v>9873</v>
      </c>
      <c r="H3294" s="4" t="s">
        <v>9874</v>
      </c>
      <c r="I3294" s="4" t="s">
        <v>67</v>
      </c>
      <c r="J3294" s="4" t="s">
        <v>47</v>
      </c>
      <c r="K3294" s="4" t="s">
        <v>47</v>
      </c>
      <c r="L3294" s="4" t="s">
        <v>36</v>
      </c>
      <c r="M3294" s="4" t="s">
        <v>71</v>
      </c>
      <c r="N3294" s="4">
        <v>815.44</v>
      </c>
      <c r="O3294" s="4">
        <v>6</v>
      </c>
      <c r="P3294" s="4">
        <v>0.1</v>
      </c>
      <c r="Q3294" s="4">
        <v>57.96</v>
      </c>
    </row>
    <row r="3295" spans="1:17" s="4" customFormat="1" ht="12" x14ac:dyDescent="0.3">
      <c r="A3295" s="4">
        <v>3294</v>
      </c>
      <c r="B3295" s="4" t="s">
        <v>9875</v>
      </c>
      <c r="C3295" s="5">
        <v>45620</v>
      </c>
      <c r="D3295" s="5">
        <v>45621</v>
      </c>
      <c r="E3295" s="9">
        <f t="shared" si="51"/>
        <v>2024</v>
      </c>
      <c r="F3295" s="4" t="s">
        <v>39</v>
      </c>
      <c r="G3295" s="4" t="s">
        <v>9876</v>
      </c>
      <c r="H3295" s="4" t="s">
        <v>9877</v>
      </c>
      <c r="I3295" s="4" t="s">
        <v>67</v>
      </c>
      <c r="J3295" s="4" t="s">
        <v>62</v>
      </c>
      <c r="K3295" s="4" t="s">
        <v>63</v>
      </c>
      <c r="L3295" s="4" t="s">
        <v>29</v>
      </c>
      <c r="M3295" s="4" t="s">
        <v>90</v>
      </c>
      <c r="N3295" s="4">
        <v>1065.8599999999999</v>
      </c>
      <c r="O3295" s="4">
        <v>8</v>
      </c>
      <c r="P3295" s="4">
        <v>0.15</v>
      </c>
      <c r="Q3295" s="4">
        <v>251.53</v>
      </c>
    </row>
    <row r="3296" spans="1:17" s="4" customFormat="1" ht="12" x14ac:dyDescent="0.3">
      <c r="A3296" s="4">
        <v>3295</v>
      </c>
      <c r="B3296" s="4" t="s">
        <v>9878</v>
      </c>
      <c r="C3296" s="5">
        <v>45627</v>
      </c>
      <c r="D3296" s="5">
        <v>45631</v>
      </c>
      <c r="E3296" s="9">
        <f t="shared" si="51"/>
        <v>2024</v>
      </c>
      <c r="F3296" s="4" t="s">
        <v>39</v>
      </c>
      <c r="G3296" s="4" t="s">
        <v>9879</v>
      </c>
      <c r="H3296" s="4" t="s">
        <v>9880</v>
      </c>
      <c r="I3296" s="4" t="s">
        <v>67</v>
      </c>
      <c r="J3296" s="4" t="s">
        <v>47</v>
      </c>
      <c r="K3296" s="4" t="s">
        <v>47</v>
      </c>
      <c r="L3296" s="4" t="s">
        <v>29</v>
      </c>
      <c r="M3296" s="4" t="s">
        <v>90</v>
      </c>
      <c r="N3296" s="4">
        <v>787.27</v>
      </c>
      <c r="O3296" s="4">
        <v>1</v>
      </c>
      <c r="P3296" s="4">
        <v>0.1</v>
      </c>
      <c r="Q3296" s="4">
        <v>111.44</v>
      </c>
    </row>
    <row r="3297" spans="1:17" s="4" customFormat="1" ht="12" x14ac:dyDescent="0.3">
      <c r="A3297" s="4">
        <v>3296</v>
      </c>
      <c r="B3297" s="4" t="s">
        <v>9881</v>
      </c>
      <c r="C3297" s="5">
        <v>45358</v>
      </c>
      <c r="D3297" s="5">
        <v>45362</v>
      </c>
      <c r="E3297" s="9">
        <f t="shared" si="51"/>
        <v>2024</v>
      </c>
      <c r="F3297" s="4" t="s">
        <v>59</v>
      </c>
      <c r="G3297" s="4" t="s">
        <v>9882</v>
      </c>
      <c r="H3297" s="4" t="s">
        <v>9883</v>
      </c>
      <c r="I3297" s="4" t="s">
        <v>20</v>
      </c>
      <c r="J3297" s="4" t="s">
        <v>21</v>
      </c>
      <c r="K3297" s="4" t="s">
        <v>26647</v>
      </c>
      <c r="L3297" s="4" t="s">
        <v>36</v>
      </c>
      <c r="M3297" s="4" t="s">
        <v>37</v>
      </c>
      <c r="N3297" s="4">
        <v>1473.93</v>
      </c>
      <c r="O3297" s="4">
        <v>2</v>
      </c>
      <c r="P3297" s="4">
        <v>0.15</v>
      </c>
      <c r="Q3297" s="4">
        <v>100.05</v>
      </c>
    </row>
    <row r="3298" spans="1:17" s="4" customFormat="1" ht="12" x14ac:dyDescent="0.3">
      <c r="A3298" s="4">
        <v>3297</v>
      </c>
      <c r="B3298" s="4" t="s">
        <v>9884</v>
      </c>
      <c r="C3298" s="5">
        <v>45028</v>
      </c>
      <c r="D3298" s="5">
        <v>45030</v>
      </c>
      <c r="E3298" s="9">
        <f t="shared" si="51"/>
        <v>2023</v>
      </c>
      <c r="F3298" s="4" t="s">
        <v>25</v>
      </c>
      <c r="G3298" s="4" t="s">
        <v>9885</v>
      </c>
      <c r="H3298" s="4" t="s">
        <v>9886</v>
      </c>
      <c r="I3298" s="4" t="s">
        <v>20</v>
      </c>
      <c r="J3298" s="4" t="s">
        <v>145</v>
      </c>
      <c r="K3298" s="4" t="s">
        <v>80</v>
      </c>
      <c r="L3298" s="4" t="s">
        <v>36</v>
      </c>
      <c r="M3298" s="4" t="s">
        <v>118</v>
      </c>
      <c r="N3298" s="4">
        <v>333.12</v>
      </c>
      <c r="O3298" s="4">
        <v>10</v>
      </c>
      <c r="P3298" s="4">
        <v>0.1</v>
      </c>
      <c r="Q3298" s="4">
        <v>80.849999999999994</v>
      </c>
    </row>
    <row r="3299" spans="1:17" s="4" customFormat="1" ht="12" x14ac:dyDescent="0.3">
      <c r="A3299" s="4">
        <v>3298</v>
      </c>
      <c r="B3299" s="4" t="s">
        <v>9887</v>
      </c>
      <c r="C3299" s="5">
        <v>44902</v>
      </c>
      <c r="D3299" s="5">
        <v>44908</v>
      </c>
      <c r="E3299" s="9">
        <f t="shared" si="51"/>
        <v>2022</v>
      </c>
      <c r="F3299" s="4" t="s">
        <v>39</v>
      </c>
      <c r="G3299" s="4" t="s">
        <v>9888</v>
      </c>
      <c r="H3299" s="4" t="s">
        <v>9889</v>
      </c>
      <c r="I3299" s="4" t="s">
        <v>67</v>
      </c>
      <c r="J3299" s="4" t="s">
        <v>145</v>
      </c>
      <c r="K3299" s="4" t="s">
        <v>80</v>
      </c>
      <c r="L3299" s="4" t="s">
        <v>36</v>
      </c>
      <c r="M3299" s="4" t="s">
        <v>118</v>
      </c>
      <c r="N3299" s="4">
        <v>1009.33</v>
      </c>
      <c r="O3299" s="4">
        <v>3</v>
      </c>
      <c r="P3299" s="4">
        <v>0.2</v>
      </c>
      <c r="Q3299" s="4">
        <v>196.22</v>
      </c>
    </row>
    <row r="3300" spans="1:17" s="4" customFormat="1" ht="12" x14ac:dyDescent="0.3">
      <c r="A3300" s="4">
        <v>3299</v>
      </c>
      <c r="B3300" s="4" t="s">
        <v>9890</v>
      </c>
      <c r="C3300" s="5">
        <v>45770</v>
      </c>
      <c r="D3300" s="5">
        <v>45772</v>
      </c>
      <c r="E3300" s="9">
        <f t="shared" si="51"/>
        <v>2025</v>
      </c>
      <c r="F3300" s="4" t="s">
        <v>59</v>
      </c>
      <c r="G3300" s="4" t="s">
        <v>9891</v>
      </c>
      <c r="H3300" s="4" t="s">
        <v>9892</v>
      </c>
      <c r="I3300" s="4" t="s">
        <v>67</v>
      </c>
      <c r="J3300" s="4" t="s">
        <v>34</v>
      </c>
      <c r="K3300" s="4" t="s">
        <v>35</v>
      </c>
      <c r="L3300" s="4" t="s">
        <v>36</v>
      </c>
      <c r="M3300" s="4" t="s">
        <v>37</v>
      </c>
      <c r="N3300" s="4">
        <v>1419.93</v>
      </c>
      <c r="O3300" s="4">
        <v>8</v>
      </c>
      <c r="P3300" s="4">
        <v>0.1</v>
      </c>
      <c r="Q3300" s="4">
        <v>23.09</v>
      </c>
    </row>
    <row r="3301" spans="1:17" s="4" customFormat="1" ht="12" x14ac:dyDescent="0.3">
      <c r="A3301" s="4">
        <v>3300</v>
      </c>
      <c r="B3301" s="4" t="s">
        <v>9893</v>
      </c>
      <c r="C3301" s="5">
        <v>45164</v>
      </c>
      <c r="D3301" s="5">
        <v>45168</v>
      </c>
      <c r="E3301" s="9">
        <f t="shared" si="51"/>
        <v>2023</v>
      </c>
      <c r="F3301" s="4" t="s">
        <v>17</v>
      </c>
      <c r="G3301" s="4" t="s">
        <v>9894</v>
      </c>
      <c r="H3301" s="4" t="s">
        <v>9895</v>
      </c>
      <c r="I3301" s="4" t="s">
        <v>67</v>
      </c>
      <c r="J3301" s="4" t="s">
        <v>21</v>
      </c>
      <c r="K3301" s="4" t="s">
        <v>26647</v>
      </c>
      <c r="L3301" s="4" t="s">
        <v>29</v>
      </c>
      <c r="M3301" s="4" t="s">
        <v>90</v>
      </c>
      <c r="N3301" s="4">
        <v>169.68</v>
      </c>
      <c r="O3301" s="4">
        <v>9</v>
      </c>
      <c r="P3301" s="4">
        <v>0.2</v>
      </c>
      <c r="Q3301" s="4">
        <v>4.72</v>
      </c>
    </row>
    <row r="3302" spans="1:17" s="4" customFormat="1" ht="12" x14ac:dyDescent="0.3">
      <c r="A3302" s="4">
        <v>3301</v>
      </c>
      <c r="B3302" s="4" t="s">
        <v>9896</v>
      </c>
      <c r="C3302" s="5">
        <v>45562</v>
      </c>
      <c r="D3302" s="5">
        <v>45563</v>
      </c>
      <c r="E3302" s="9">
        <f t="shared" si="51"/>
        <v>2024</v>
      </c>
      <c r="F3302" s="4" t="s">
        <v>59</v>
      </c>
      <c r="G3302" s="4" t="s">
        <v>9897</v>
      </c>
      <c r="H3302" s="4" t="s">
        <v>9898</v>
      </c>
      <c r="I3302" s="4" t="s">
        <v>67</v>
      </c>
      <c r="J3302" s="4" t="s">
        <v>106</v>
      </c>
      <c r="K3302" s="4" t="s">
        <v>106</v>
      </c>
      <c r="L3302" s="4" t="s">
        <v>22</v>
      </c>
      <c r="M3302" s="4" t="s">
        <v>54</v>
      </c>
      <c r="N3302" s="4">
        <v>809.21</v>
      </c>
      <c r="O3302" s="4">
        <v>6</v>
      </c>
      <c r="P3302" s="4">
        <v>0</v>
      </c>
      <c r="Q3302" s="4">
        <v>120.88</v>
      </c>
    </row>
    <row r="3303" spans="1:17" s="4" customFormat="1" ht="12" x14ac:dyDescent="0.3">
      <c r="A3303" s="4">
        <v>3302</v>
      </c>
      <c r="B3303" s="4" t="s">
        <v>9899</v>
      </c>
      <c r="C3303" s="5">
        <v>44640</v>
      </c>
      <c r="D3303" s="5">
        <v>44642</v>
      </c>
      <c r="E3303" s="9">
        <f t="shared" si="51"/>
        <v>2022</v>
      </c>
      <c r="F3303" s="4" t="s">
        <v>25</v>
      </c>
      <c r="G3303" s="4" t="s">
        <v>9900</v>
      </c>
      <c r="H3303" s="4" t="s">
        <v>9901</v>
      </c>
      <c r="I3303" s="4" t="s">
        <v>20</v>
      </c>
      <c r="J3303" s="4" t="s">
        <v>145</v>
      </c>
      <c r="K3303" s="4" t="s">
        <v>80</v>
      </c>
      <c r="L3303" s="4" t="s">
        <v>36</v>
      </c>
      <c r="M3303" s="4" t="s">
        <v>118</v>
      </c>
      <c r="N3303" s="4">
        <v>826.82</v>
      </c>
      <c r="O3303" s="4">
        <v>2</v>
      </c>
      <c r="P3303" s="4">
        <v>0</v>
      </c>
      <c r="Q3303" s="4">
        <v>3.98</v>
      </c>
    </row>
    <row r="3304" spans="1:17" s="4" customFormat="1" ht="12" x14ac:dyDescent="0.3">
      <c r="A3304" s="4">
        <v>3303</v>
      </c>
      <c r="B3304" s="4" t="s">
        <v>9902</v>
      </c>
      <c r="C3304" s="5">
        <v>44876</v>
      </c>
      <c r="D3304" s="5">
        <v>44880</v>
      </c>
      <c r="E3304" s="9">
        <f t="shared" si="51"/>
        <v>2022</v>
      </c>
      <c r="F3304" s="4" t="s">
        <v>59</v>
      </c>
      <c r="G3304" s="4" t="s">
        <v>9903</v>
      </c>
      <c r="H3304" s="4" t="s">
        <v>9904</v>
      </c>
      <c r="I3304" s="4" t="s">
        <v>28</v>
      </c>
      <c r="J3304" s="4" t="s">
        <v>34</v>
      </c>
      <c r="K3304" s="4" t="s">
        <v>35</v>
      </c>
      <c r="L3304" s="4" t="s">
        <v>29</v>
      </c>
      <c r="M3304" s="4" t="s">
        <v>48</v>
      </c>
      <c r="N3304" s="4">
        <v>384.23</v>
      </c>
      <c r="O3304" s="4">
        <v>2</v>
      </c>
      <c r="P3304" s="4">
        <v>0.1</v>
      </c>
      <c r="Q3304" s="4">
        <v>13.65</v>
      </c>
    </row>
    <row r="3305" spans="1:17" s="4" customFormat="1" ht="12" x14ac:dyDescent="0.3">
      <c r="A3305" s="4">
        <v>3304</v>
      </c>
      <c r="B3305" s="4" t="s">
        <v>9905</v>
      </c>
      <c r="C3305" s="5">
        <v>45181</v>
      </c>
      <c r="D3305" s="5">
        <v>45185</v>
      </c>
      <c r="E3305" s="9">
        <f t="shared" si="51"/>
        <v>2023</v>
      </c>
      <c r="F3305" s="4" t="s">
        <v>25</v>
      </c>
      <c r="G3305" s="4" t="s">
        <v>9906</v>
      </c>
      <c r="H3305" s="4" t="s">
        <v>9907</v>
      </c>
      <c r="I3305" s="4" t="s">
        <v>67</v>
      </c>
      <c r="J3305" s="4" t="s">
        <v>42</v>
      </c>
      <c r="K3305" s="4" t="s">
        <v>43</v>
      </c>
      <c r="L3305" s="4" t="s">
        <v>36</v>
      </c>
      <c r="M3305" s="4" t="s">
        <v>118</v>
      </c>
      <c r="N3305" s="4">
        <v>374.58</v>
      </c>
      <c r="O3305" s="4">
        <v>9</v>
      </c>
      <c r="P3305" s="4">
        <v>0</v>
      </c>
      <c r="Q3305" s="4">
        <v>104.12</v>
      </c>
    </row>
    <row r="3306" spans="1:17" s="4" customFormat="1" ht="12" x14ac:dyDescent="0.3">
      <c r="A3306" s="4">
        <v>3305</v>
      </c>
      <c r="B3306" s="4" t="s">
        <v>9908</v>
      </c>
      <c r="C3306" s="5">
        <v>45544</v>
      </c>
      <c r="D3306" s="5">
        <v>45550</v>
      </c>
      <c r="E3306" s="9">
        <f t="shared" si="51"/>
        <v>2024</v>
      </c>
      <c r="F3306" s="4" t="s">
        <v>59</v>
      </c>
      <c r="G3306" s="4" t="s">
        <v>9909</v>
      </c>
      <c r="H3306" s="4" t="s">
        <v>9910</v>
      </c>
      <c r="I3306" s="4" t="s">
        <v>28</v>
      </c>
      <c r="J3306" s="4" t="s">
        <v>79</v>
      </c>
      <c r="K3306" s="4" t="s">
        <v>80</v>
      </c>
      <c r="L3306" s="4" t="s">
        <v>29</v>
      </c>
      <c r="M3306" s="4" t="s">
        <v>48</v>
      </c>
      <c r="N3306" s="4">
        <v>1345.6</v>
      </c>
      <c r="O3306" s="4">
        <v>7</v>
      </c>
      <c r="P3306" s="4">
        <v>0.15</v>
      </c>
      <c r="Q3306" s="4">
        <v>31.8</v>
      </c>
    </row>
    <row r="3307" spans="1:17" s="4" customFormat="1" ht="12" x14ac:dyDescent="0.3">
      <c r="A3307" s="4">
        <v>3306</v>
      </c>
      <c r="B3307" s="4" t="s">
        <v>9911</v>
      </c>
      <c r="C3307" s="5">
        <v>45536</v>
      </c>
      <c r="D3307" s="5">
        <v>45541</v>
      </c>
      <c r="E3307" s="9">
        <f t="shared" si="51"/>
        <v>2024</v>
      </c>
      <c r="F3307" s="4" t="s">
        <v>59</v>
      </c>
      <c r="G3307" s="4" t="s">
        <v>9912</v>
      </c>
      <c r="H3307" s="4" t="s">
        <v>9913</v>
      </c>
      <c r="I3307" s="4" t="s">
        <v>28</v>
      </c>
      <c r="J3307" s="4" t="s">
        <v>106</v>
      </c>
      <c r="K3307" s="4" t="s">
        <v>106</v>
      </c>
      <c r="L3307" s="4" t="s">
        <v>29</v>
      </c>
      <c r="M3307" s="4" t="s">
        <v>90</v>
      </c>
      <c r="N3307" s="4">
        <v>1169.21</v>
      </c>
      <c r="O3307" s="4">
        <v>9</v>
      </c>
      <c r="P3307" s="4">
        <v>0.1</v>
      </c>
      <c r="Q3307" s="4">
        <v>88.52</v>
      </c>
    </row>
    <row r="3308" spans="1:17" s="4" customFormat="1" ht="12" x14ac:dyDescent="0.3">
      <c r="A3308" s="4">
        <v>3307</v>
      </c>
      <c r="B3308" s="4" t="s">
        <v>9914</v>
      </c>
      <c r="C3308" s="5">
        <v>44700</v>
      </c>
      <c r="D3308" s="5">
        <v>44705</v>
      </c>
      <c r="E3308" s="9">
        <f t="shared" si="51"/>
        <v>2022</v>
      </c>
      <c r="F3308" s="4" t="s">
        <v>17</v>
      </c>
      <c r="G3308" s="4" t="s">
        <v>9915</v>
      </c>
      <c r="H3308" s="4" t="s">
        <v>9916</v>
      </c>
      <c r="I3308" s="4" t="s">
        <v>20</v>
      </c>
      <c r="J3308" s="4" t="s">
        <v>42</v>
      </c>
      <c r="K3308" s="4" t="s">
        <v>43</v>
      </c>
      <c r="L3308" s="4" t="s">
        <v>29</v>
      </c>
      <c r="M3308" s="4" t="s">
        <v>90</v>
      </c>
      <c r="N3308" s="4">
        <v>1487.99</v>
      </c>
      <c r="O3308" s="4">
        <v>1</v>
      </c>
      <c r="P3308" s="4">
        <v>0.1</v>
      </c>
      <c r="Q3308" s="4">
        <v>163.15</v>
      </c>
    </row>
    <row r="3309" spans="1:17" s="4" customFormat="1" ht="12" x14ac:dyDescent="0.3">
      <c r="A3309" s="4">
        <v>3308</v>
      </c>
      <c r="B3309" s="4" t="s">
        <v>9917</v>
      </c>
      <c r="C3309" s="5">
        <v>45779</v>
      </c>
      <c r="D3309" s="5">
        <v>45782</v>
      </c>
      <c r="E3309" s="9">
        <f t="shared" si="51"/>
        <v>2025</v>
      </c>
      <c r="F3309" s="4" t="s">
        <v>39</v>
      </c>
      <c r="G3309" s="4" t="s">
        <v>9918</v>
      </c>
      <c r="H3309" s="4" t="s">
        <v>9919</v>
      </c>
      <c r="I3309" s="4" t="s">
        <v>28</v>
      </c>
      <c r="J3309" s="4" t="s">
        <v>42</v>
      </c>
      <c r="K3309" s="4" t="s">
        <v>43</v>
      </c>
      <c r="L3309" s="4" t="s">
        <v>22</v>
      </c>
      <c r="M3309" s="4" t="s">
        <v>75</v>
      </c>
      <c r="N3309" s="4">
        <v>253.7</v>
      </c>
      <c r="O3309" s="4">
        <v>2</v>
      </c>
      <c r="P3309" s="4">
        <v>0.2</v>
      </c>
      <c r="Q3309" s="4">
        <v>26.99</v>
      </c>
    </row>
    <row r="3310" spans="1:17" s="4" customFormat="1" ht="12" x14ac:dyDescent="0.3">
      <c r="A3310" s="4">
        <v>3309</v>
      </c>
      <c r="B3310" s="4" t="s">
        <v>9920</v>
      </c>
      <c r="C3310" s="5">
        <v>44831</v>
      </c>
      <c r="D3310" s="5">
        <v>44832</v>
      </c>
      <c r="E3310" s="9">
        <f t="shared" si="51"/>
        <v>2022</v>
      </c>
      <c r="F3310" s="4" t="s">
        <v>25</v>
      </c>
      <c r="G3310" s="4" t="s">
        <v>9921</v>
      </c>
      <c r="H3310" s="4" t="s">
        <v>9922</v>
      </c>
      <c r="I3310" s="4" t="s">
        <v>28</v>
      </c>
      <c r="J3310" s="4" t="s">
        <v>21</v>
      </c>
      <c r="K3310" s="4" t="s">
        <v>26647</v>
      </c>
      <c r="L3310" s="4" t="s">
        <v>29</v>
      </c>
      <c r="M3310" s="4" t="s">
        <v>48</v>
      </c>
      <c r="N3310" s="4">
        <v>1174.1600000000001</v>
      </c>
      <c r="O3310" s="4">
        <v>2</v>
      </c>
      <c r="P3310" s="4">
        <v>0.15</v>
      </c>
      <c r="Q3310" s="4">
        <v>123.63</v>
      </c>
    </row>
    <row r="3311" spans="1:17" s="4" customFormat="1" ht="12" x14ac:dyDescent="0.3">
      <c r="A3311" s="4">
        <v>3310</v>
      </c>
      <c r="B3311" s="4" t="s">
        <v>9923</v>
      </c>
      <c r="C3311" s="5">
        <v>44565</v>
      </c>
      <c r="D3311" s="5">
        <v>44570</v>
      </c>
      <c r="E3311" s="9">
        <f t="shared" si="51"/>
        <v>2022</v>
      </c>
      <c r="F3311" s="4" t="s">
        <v>59</v>
      </c>
      <c r="G3311" s="4" t="s">
        <v>9924</v>
      </c>
      <c r="H3311" s="4" t="s">
        <v>9925</v>
      </c>
      <c r="I3311" s="4" t="s">
        <v>28</v>
      </c>
      <c r="J3311" s="4" t="s">
        <v>52</v>
      </c>
      <c r="K3311" s="4" t="s">
        <v>53</v>
      </c>
      <c r="L3311" s="4" t="s">
        <v>22</v>
      </c>
      <c r="M3311" s="4" t="s">
        <v>75</v>
      </c>
      <c r="N3311" s="4">
        <v>1207.57</v>
      </c>
      <c r="O3311" s="4">
        <v>5</v>
      </c>
      <c r="P3311" s="4">
        <v>0.15</v>
      </c>
      <c r="Q3311" s="4">
        <v>179.89</v>
      </c>
    </row>
    <row r="3312" spans="1:17" s="4" customFormat="1" ht="12" x14ac:dyDescent="0.3">
      <c r="A3312" s="4">
        <v>3311</v>
      </c>
      <c r="B3312" s="4" t="s">
        <v>9926</v>
      </c>
      <c r="C3312" s="5">
        <v>45475</v>
      </c>
      <c r="D3312" s="5">
        <v>45477</v>
      </c>
      <c r="E3312" s="9">
        <f t="shared" si="51"/>
        <v>2024</v>
      </c>
      <c r="F3312" s="4" t="s">
        <v>25</v>
      </c>
      <c r="G3312" s="4" t="s">
        <v>9927</v>
      </c>
      <c r="H3312" s="4" t="s">
        <v>9928</v>
      </c>
      <c r="I3312" s="4" t="s">
        <v>67</v>
      </c>
      <c r="J3312" s="4" t="s">
        <v>62</v>
      </c>
      <c r="K3312" s="4" t="s">
        <v>63</v>
      </c>
      <c r="L3312" s="4" t="s">
        <v>29</v>
      </c>
      <c r="M3312" s="4" t="s">
        <v>30</v>
      </c>
      <c r="N3312" s="4">
        <v>610.45000000000005</v>
      </c>
      <c r="O3312" s="4">
        <v>1</v>
      </c>
      <c r="P3312" s="4">
        <v>0.15</v>
      </c>
      <c r="Q3312" s="4">
        <v>12.46</v>
      </c>
    </row>
    <row r="3313" spans="1:17" s="4" customFormat="1" ht="12" x14ac:dyDescent="0.3">
      <c r="A3313" s="4">
        <v>3312</v>
      </c>
      <c r="B3313" s="4" t="s">
        <v>9929</v>
      </c>
      <c r="C3313" s="5">
        <v>45390</v>
      </c>
      <c r="D3313" s="5">
        <v>45394</v>
      </c>
      <c r="E3313" s="9">
        <f t="shared" si="51"/>
        <v>2024</v>
      </c>
      <c r="F3313" s="4" t="s">
        <v>25</v>
      </c>
      <c r="G3313" s="4" t="s">
        <v>9930</v>
      </c>
      <c r="H3313" s="4" t="s">
        <v>9931</v>
      </c>
      <c r="I3313" s="4" t="s">
        <v>67</v>
      </c>
      <c r="J3313" s="4" t="s">
        <v>62</v>
      </c>
      <c r="K3313" s="4" t="s">
        <v>63</v>
      </c>
      <c r="L3313" s="4" t="s">
        <v>36</v>
      </c>
      <c r="M3313" s="4" t="s">
        <v>71</v>
      </c>
      <c r="N3313" s="4">
        <v>682.7</v>
      </c>
      <c r="O3313" s="4">
        <v>1</v>
      </c>
      <c r="P3313" s="4">
        <v>0.15</v>
      </c>
      <c r="Q3313" s="4">
        <v>92.94</v>
      </c>
    </row>
    <row r="3314" spans="1:17" s="4" customFormat="1" ht="12" x14ac:dyDescent="0.3">
      <c r="A3314" s="4">
        <v>3313</v>
      </c>
      <c r="B3314" s="4" t="s">
        <v>9932</v>
      </c>
      <c r="C3314" s="5">
        <v>44976</v>
      </c>
      <c r="D3314" s="5">
        <v>44978</v>
      </c>
      <c r="E3314" s="9">
        <f t="shared" si="51"/>
        <v>2023</v>
      </c>
      <c r="F3314" s="4" t="s">
        <v>25</v>
      </c>
      <c r="G3314" s="4" t="s">
        <v>9933</v>
      </c>
      <c r="H3314" s="4" t="s">
        <v>9934</v>
      </c>
      <c r="I3314" s="4" t="s">
        <v>20</v>
      </c>
      <c r="J3314" s="4" t="s">
        <v>42</v>
      </c>
      <c r="K3314" s="4" t="s">
        <v>43</v>
      </c>
      <c r="L3314" s="4" t="s">
        <v>22</v>
      </c>
      <c r="M3314" s="4" t="s">
        <v>75</v>
      </c>
      <c r="N3314" s="4">
        <v>1280.72</v>
      </c>
      <c r="O3314" s="4">
        <v>7</v>
      </c>
      <c r="P3314" s="4">
        <v>0</v>
      </c>
      <c r="Q3314" s="4">
        <v>30.85</v>
      </c>
    </row>
    <row r="3315" spans="1:17" s="4" customFormat="1" ht="12" x14ac:dyDescent="0.3">
      <c r="A3315" s="4">
        <v>3314</v>
      </c>
      <c r="B3315" s="4" t="s">
        <v>9935</v>
      </c>
      <c r="C3315" s="5">
        <v>45222</v>
      </c>
      <c r="D3315" s="5">
        <v>45227</v>
      </c>
      <c r="E3315" s="9">
        <f t="shared" si="51"/>
        <v>2023</v>
      </c>
      <c r="F3315" s="4" t="s">
        <v>17</v>
      </c>
      <c r="G3315" s="4" t="s">
        <v>9936</v>
      </c>
      <c r="H3315" s="4" t="s">
        <v>9937</v>
      </c>
      <c r="I3315" s="4" t="s">
        <v>67</v>
      </c>
      <c r="J3315" s="4" t="s">
        <v>106</v>
      </c>
      <c r="K3315" s="4" t="s">
        <v>106</v>
      </c>
      <c r="L3315" s="4" t="s">
        <v>22</v>
      </c>
      <c r="M3315" s="4" t="s">
        <v>134</v>
      </c>
      <c r="N3315" s="4">
        <v>973.56</v>
      </c>
      <c r="O3315" s="4">
        <v>3</v>
      </c>
      <c r="P3315" s="4">
        <v>0</v>
      </c>
      <c r="Q3315" s="4">
        <v>15.33</v>
      </c>
    </row>
    <row r="3316" spans="1:17" s="4" customFormat="1" ht="12" x14ac:dyDescent="0.3">
      <c r="A3316" s="4">
        <v>3315</v>
      </c>
      <c r="B3316" s="4" t="s">
        <v>9938</v>
      </c>
      <c r="C3316" s="5">
        <v>45432</v>
      </c>
      <c r="D3316" s="5">
        <v>45438</v>
      </c>
      <c r="E3316" s="9">
        <f t="shared" si="51"/>
        <v>2024</v>
      </c>
      <c r="F3316" s="4" t="s">
        <v>39</v>
      </c>
      <c r="G3316" s="4" t="s">
        <v>9939</v>
      </c>
      <c r="H3316" s="4" t="s">
        <v>9940</v>
      </c>
      <c r="I3316" s="4" t="s">
        <v>20</v>
      </c>
      <c r="J3316" s="4" t="s">
        <v>34</v>
      </c>
      <c r="K3316" s="4" t="s">
        <v>35</v>
      </c>
      <c r="L3316" s="4" t="s">
        <v>29</v>
      </c>
      <c r="M3316" s="4" t="s">
        <v>30</v>
      </c>
      <c r="N3316" s="4">
        <v>843.29</v>
      </c>
      <c r="O3316" s="4">
        <v>10</v>
      </c>
      <c r="P3316" s="4">
        <v>0.15</v>
      </c>
      <c r="Q3316" s="4">
        <v>26.15</v>
      </c>
    </row>
    <row r="3317" spans="1:17" s="4" customFormat="1" ht="12" x14ac:dyDescent="0.3">
      <c r="A3317" s="4">
        <v>3316</v>
      </c>
      <c r="B3317" s="4" t="s">
        <v>9941</v>
      </c>
      <c r="C3317" s="5">
        <v>44998</v>
      </c>
      <c r="D3317" s="5">
        <v>45001</v>
      </c>
      <c r="E3317" s="9">
        <f t="shared" si="51"/>
        <v>2023</v>
      </c>
      <c r="F3317" s="4" t="s">
        <v>17</v>
      </c>
      <c r="G3317" s="4" t="s">
        <v>9942</v>
      </c>
      <c r="H3317" s="4" t="s">
        <v>9943</v>
      </c>
      <c r="I3317" s="4" t="s">
        <v>28</v>
      </c>
      <c r="J3317" s="4" t="s">
        <v>145</v>
      </c>
      <c r="K3317" s="4" t="s">
        <v>80</v>
      </c>
      <c r="L3317" s="4" t="s">
        <v>29</v>
      </c>
      <c r="M3317" s="4" t="s">
        <v>48</v>
      </c>
      <c r="N3317" s="4">
        <v>243.71</v>
      </c>
      <c r="O3317" s="4">
        <v>7</v>
      </c>
      <c r="P3317" s="4">
        <v>0.2</v>
      </c>
      <c r="Q3317" s="4">
        <v>52.21</v>
      </c>
    </row>
    <row r="3318" spans="1:17" s="4" customFormat="1" ht="12" x14ac:dyDescent="0.3">
      <c r="A3318" s="4">
        <v>3317</v>
      </c>
      <c r="B3318" s="4" t="s">
        <v>9944</v>
      </c>
      <c r="C3318" s="5">
        <v>44517</v>
      </c>
      <c r="D3318" s="5">
        <v>44518</v>
      </c>
      <c r="E3318" s="9">
        <f t="shared" si="51"/>
        <v>2021</v>
      </c>
      <c r="F3318" s="4" t="s">
        <v>39</v>
      </c>
      <c r="G3318" s="4" t="s">
        <v>9945</v>
      </c>
      <c r="H3318" s="4" t="s">
        <v>9946</v>
      </c>
      <c r="I3318" s="4" t="s">
        <v>28</v>
      </c>
      <c r="J3318" s="4" t="s">
        <v>47</v>
      </c>
      <c r="K3318" s="4" t="s">
        <v>47</v>
      </c>
      <c r="L3318" s="4" t="s">
        <v>29</v>
      </c>
      <c r="M3318" s="4" t="s">
        <v>90</v>
      </c>
      <c r="N3318" s="4">
        <v>308.44</v>
      </c>
      <c r="O3318" s="4">
        <v>2</v>
      </c>
      <c r="P3318" s="4">
        <v>0.15</v>
      </c>
      <c r="Q3318" s="4">
        <v>30.49</v>
      </c>
    </row>
    <row r="3319" spans="1:17" s="4" customFormat="1" ht="12" x14ac:dyDescent="0.3">
      <c r="A3319" s="4">
        <v>3318</v>
      </c>
      <c r="B3319" s="4" t="s">
        <v>9947</v>
      </c>
      <c r="C3319" s="5">
        <v>44522</v>
      </c>
      <c r="D3319" s="5">
        <v>44524</v>
      </c>
      <c r="E3319" s="9">
        <f t="shared" si="51"/>
        <v>2021</v>
      </c>
      <c r="F3319" s="4" t="s">
        <v>39</v>
      </c>
      <c r="G3319" s="4" t="s">
        <v>9948</v>
      </c>
      <c r="H3319" s="4" t="s">
        <v>9949</v>
      </c>
      <c r="I3319" s="4" t="s">
        <v>28</v>
      </c>
      <c r="J3319" s="4" t="s">
        <v>47</v>
      </c>
      <c r="K3319" s="4" t="s">
        <v>47</v>
      </c>
      <c r="L3319" s="4" t="s">
        <v>36</v>
      </c>
      <c r="M3319" s="4" t="s">
        <v>37</v>
      </c>
      <c r="N3319" s="4">
        <v>890.01</v>
      </c>
      <c r="O3319" s="4">
        <v>9</v>
      </c>
      <c r="P3319" s="4">
        <v>0</v>
      </c>
      <c r="Q3319" s="4">
        <v>1.54</v>
      </c>
    </row>
    <row r="3320" spans="1:17" s="4" customFormat="1" ht="12" x14ac:dyDescent="0.3">
      <c r="A3320" s="4">
        <v>3319</v>
      </c>
      <c r="B3320" s="4" t="s">
        <v>9950</v>
      </c>
      <c r="C3320" s="5">
        <v>45655</v>
      </c>
      <c r="D3320" s="5">
        <v>45658</v>
      </c>
      <c r="E3320" s="9">
        <f t="shared" si="51"/>
        <v>2025</v>
      </c>
      <c r="F3320" s="4" t="s">
        <v>25</v>
      </c>
      <c r="G3320" s="4" t="s">
        <v>9951</v>
      </c>
      <c r="H3320" s="4" t="s">
        <v>9952</v>
      </c>
      <c r="I3320" s="4" t="s">
        <v>67</v>
      </c>
      <c r="J3320" s="4" t="s">
        <v>47</v>
      </c>
      <c r="K3320" s="4" t="s">
        <v>47</v>
      </c>
      <c r="L3320" s="4" t="s">
        <v>36</v>
      </c>
      <c r="M3320" s="4" t="s">
        <v>118</v>
      </c>
      <c r="N3320" s="4">
        <v>563.96</v>
      </c>
      <c r="O3320" s="4">
        <v>4</v>
      </c>
      <c r="P3320" s="4">
        <v>0</v>
      </c>
      <c r="Q3320" s="4">
        <v>117.8</v>
      </c>
    </row>
    <row r="3321" spans="1:17" s="4" customFormat="1" ht="12" x14ac:dyDescent="0.3">
      <c r="A3321" s="4">
        <v>3320</v>
      </c>
      <c r="B3321" s="4" t="s">
        <v>9953</v>
      </c>
      <c r="C3321" s="5">
        <v>44861</v>
      </c>
      <c r="D3321" s="5">
        <v>44866</v>
      </c>
      <c r="E3321" s="9">
        <f t="shared" si="51"/>
        <v>2022</v>
      </c>
      <c r="F3321" s="4" t="s">
        <v>25</v>
      </c>
      <c r="G3321" s="4" t="s">
        <v>9954</v>
      </c>
      <c r="H3321" s="4" t="s">
        <v>9955</v>
      </c>
      <c r="I3321" s="4" t="s">
        <v>67</v>
      </c>
      <c r="J3321" s="4" t="s">
        <v>111</v>
      </c>
      <c r="K3321" s="4" t="s">
        <v>111</v>
      </c>
      <c r="L3321" s="4" t="s">
        <v>29</v>
      </c>
      <c r="M3321" s="4" t="s">
        <v>90</v>
      </c>
      <c r="N3321" s="4">
        <v>859.95</v>
      </c>
      <c r="O3321" s="4">
        <v>7</v>
      </c>
      <c r="P3321" s="4">
        <v>0.15</v>
      </c>
      <c r="Q3321" s="4">
        <v>48.49</v>
      </c>
    </row>
    <row r="3322" spans="1:17" s="4" customFormat="1" ht="12" x14ac:dyDescent="0.3">
      <c r="A3322" s="4">
        <v>3321</v>
      </c>
      <c r="B3322" s="4" t="s">
        <v>9956</v>
      </c>
      <c r="C3322" s="5">
        <v>44504</v>
      </c>
      <c r="D3322" s="5">
        <v>44505</v>
      </c>
      <c r="E3322" s="9">
        <f t="shared" si="51"/>
        <v>2021</v>
      </c>
      <c r="F3322" s="4" t="s">
        <v>17</v>
      </c>
      <c r="G3322" s="4" t="s">
        <v>9957</v>
      </c>
      <c r="H3322" s="4" t="s">
        <v>9958</v>
      </c>
      <c r="I3322" s="4" t="s">
        <v>20</v>
      </c>
      <c r="J3322" s="4" t="s">
        <v>145</v>
      </c>
      <c r="K3322" s="4" t="s">
        <v>80</v>
      </c>
      <c r="L3322" s="4" t="s">
        <v>22</v>
      </c>
      <c r="M3322" s="4" t="s">
        <v>23</v>
      </c>
      <c r="N3322" s="4">
        <v>226.88</v>
      </c>
      <c r="O3322" s="4">
        <v>9</v>
      </c>
      <c r="P3322" s="4">
        <v>0.15</v>
      </c>
      <c r="Q3322" s="4">
        <v>38.58</v>
      </c>
    </row>
    <row r="3323" spans="1:17" s="4" customFormat="1" ht="12" x14ac:dyDescent="0.3">
      <c r="A3323" s="4">
        <v>3322</v>
      </c>
      <c r="B3323" s="4" t="s">
        <v>9959</v>
      </c>
      <c r="C3323" s="5">
        <v>45275</v>
      </c>
      <c r="D3323" s="5">
        <v>45279</v>
      </c>
      <c r="E3323" s="9">
        <f t="shared" si="51"/>
        <v>2023</v>
      </c>
      <c r="F3323" s="4" t="s">
        <v>25</v>
      </c>
      <c r="G3323" s="4" t="s">
        <v>9960</v>
      </c>
      <c r="H3323" s="4" t="s">
        <v>9961</v>
      </c>
      <c r="I3323" s="4" t="s">
        <v>67</v>
      </c>
      <c r="J3323" s="4" t="s">
        <v>52</v>
      </c>
      <c r="K3323" s="4" t="s">
        <v>53</v>
      </c>
      <c r="L3323" s="4" t="s">
        <v>36</v>
      </c>
      <c r="M3323" s="4" t="s">
        <v>71</v>
      </c>
      <c r="N3323" s="4">
        <v>1001.46</v>
      </c>
      <c r="O3323" s="4">
        <v>9</v>
      </c>
      <c r="P3323" s="4">
        <v>0.2</v>
      </c>
      <c r="Q3323" s="4">
        <v>106.66</v>
      </c>
    </row>
    <row r="3324" spans="1:17" s="4" customFormat="1" ht="12" x14ac:dyDescent="0.3">
      <c r="A3324" s="4">
        <v>3323</v>
      </c>
      <c r="B3324" s="4" t="s">
        <v>9962</v>
      </c>
      <c r="C3324" s="5">
        <v>44747</v>
      </c>
      <c r="D3324" s="5">
        <v>44749</v>
      </c>
      <c r="E3324" s="9">
        <f t="shared" si="51"/>
        <v>2022</v>
      </c>
      <c r="F3324" s="4" t="s">
        <v>17</v>
      </c>
      <c r="G3324" s="4" t="s">
        <v>9963</v>
      </c>
      <c r="H3324" s="4" t="s">
        <v>9964</v>
      </c>
      <c r="I3324" s="4" t="s">
        <v>20</v>
      </c>
      <c r="J3324" s="4" t="s">
        <v>145</v>
      </c>
      <c r="K3324" s="4" t="s">
        <v>80</v>
      </c>
      <c r="L3324" s="4" t="s">
        <v>22</v>
      </c>
      <c r="M3324" s="4" t="s">
        <v>54</v>
      </c>
      <c r="N3324" s="4">
        <v>974.55</v>
      </c>
      <c r="O3324" s="4">
        <v>6</v>
      </c>
      <c r="P3324" s="4">
        <v>0.15</v>
      </c>
      <c r="Q3324" s="4">
        <v>53.68</v>
      </c>
    </row>
    <row r="3325" spans="1:17" s="4" customFormat="1" ht="12" x14ac:dyDescent="0.3">
      <c r="A3325" s="4">
        <v>3324</v>
      </c>
      <c r="B3325" s="4" t="s">
        <v>9965</v>
      </c>
      <c r="C3325" s="5">
        <v>45594</v>
      </c>
      <c r="D3325" s="5">
        <v>45595</v>
      </c>
      <c r="E3325" s="9">
        <f t="shared" si="51"/>
        <v>2024</v>
      </c>
      <c r="F3325" s="4" t="s">
        <v>25</v>
      </c>
      <c r="G3325" s="4" t="s">
        <v>9966</v>
      </c>
      <c r="H3325" s="4" t="s">
        <v>9967</v>
      </c>
      <c r="I3325" s="4" t="s">
        <v>28</v>
      </c>
      <c r="J3325" s="4" t="s">
        <v>21</v>
      </c>
      <c r="K3325" s="4" t="s">
        <v>26647</v>
      </c>
      <c r="L3325" s="4" t="s">
        <v>36</v>
      </c>
      <c r="M3325" s="4" t="s">
        <v>71</v>
      </c>
      <c r="N3325" s="4">
        <v>1446.79</v>
      </c>
      <c r="O3325" s="4">
        <v>2</v>
      </c>
      <c r="P3325" s="4">
        <v>0.15</v>
      </c>
      <c r="Q3325" s="4">
        <v>209.7</v>
      </c>
    </row>
    <row r="3326" spans="1:17" s="4" customFormat="1" ht="12" x14ac:dyDescent="0.3">
      <c r="A3326" s="4">
        <v>3325</v>
      </c>
      <c r="B3326" s="4" t="s">
        <v>9968</v>
      </c>
      <c r="C3326" s="5">
        <v>44644</v>
      </c>
      <c r="D3326" s="5">
        <v>44651</v>
      </c>
      <c r="E3326" s="9">
        <f t="shared" si="51"/>
        <v>2022</v>
      </c>
      <c r="F3326" s="4" t="s">
        <v>25</v>
      </c>
      <c r="G3326" s="4" t="s">
        <v>9969</v>
      </c>
      <c r="H3326" s="4" t="s">
        <v>9970</v>
      </c>
      <c r="I3326" s="4" t="s">
        <v>28</v>
      </c>
      <c r="J3326" s="4" t="s">
        <v>52</v>
      </c>
      <c r="K3326" s="4" t="s">
        <v>53</v>
      </c>
      <c r="L3326" s="4" t="s">
        <v>29</v>
      </c>
      <c r="M3326" s="4" t="s">
        <v>90</v>
      </c>
      <c r="N3326" s="4">
        <v>603.02</v>
      </c>
      <c r="O3326" s="4">
        <v>3</v>
      </c>
      <c r="P3326" s="4">
        <v>0</v>
      </c>
      <c r="Q3326" s="4">
        <v>108.29</v>
      </c>
    </row>
    <row r="3327" spans="1:17" s="4" customFormat="1" ht="12" x14ac:dyDescent="0.3">
      <c r="A3327" s="4">
        <v>3326</v>
      </c>
      <c r="B3327" s="4" t="s">
        <v>9971</v>
      </c>
      <c r="C3327" s="5">
        <v>45608</v>
      </c>
      <c r="D3327" s="5">
        <v>45612</v>
      </c>
      <c r="E3327" s="9">
        <f t="shared" si="51"/>
        <v>2024</v>
      </c>
      <c r="F3327" s="4" t="s">
        <v>39</v>
      </c>
      <c r="G3327" s="4" t="s">
        <v>9972</v>
      </c>
      <c r="H3327" s="4" t="s">
        <v>9973</v>
      </c>
      <c r="I3327" s="4" t="s">
        <v>20</v>
      </c>
      <c r="J3327" s="4" t="s">
        <v>42</v>
      </c>
      <c r="K3327" s="4" t="s">
        <v>43</v>
      </c>
      <c r="L3327" s="4" t="s">
        <v>29</v>
      </c>
      <c r="M3327" s="4" t="s">
        <v>107</v>
      </c>
      <c r="N3327" s="4">
        <v>1355.36</v>
      </c>
      <c r="O3327" s="4">
        <v>3</v>
      </c>
      <c r="P3327" s="4">
        <v>0.15</v>
      </c>
      <c r="Q3327" s="4">
        <v>230.07</v>
      </c>
    </row>
    <row r="3328" spans="1:17" s="4" customFormat="1" ht="12" x14ac:dyDescent="0.3">
      <c r="A3328" s="4">
        <v>3327</v>
      </c>
      <c r="B3328" s="4" t="s">
        <v>9974</v>
      </c>
      <c r="C3328" s="5">
        <v>44670</v>
      </c>
      <c r="D3328" s="5">
        <v>44675</v>
      </c>
      <c r="E3328" s="9">
        <f t="shared" si="51"/>
        <v>2022</v>
      </c>
      <c r="F3328" s="4" t="s">
        <v>17</v>
      </c>
      <c r="G3328" s="4" t="s">
        <v>9975</v>
      </c>
      <c r="H3328" s="4" t="s">
        <v>9976</v>
      </c>
      <c r="I3328" s="4" t="s">
        <v>20</v>
      </c>
      <c r="J3328" s="4" t="s">
        <v>21</v>
      </c>
      <c r="K3328" s="4" t="s">
        <v>26647</v>
      </c>
      <c r="L3328" s="4" t="s">
        <v>22</v>
      </c>
      <c r="M3328" s="4" t="s">
        <v>75</v>
      </c>
      <c r="N3328" s="4">
        <v>1390.62</v>
      </c>
      <c r="O3328" s="4">
        <v>1</v>
      </c>
      <c r="P3328" s="4">
        <v>0.15</v>
      </c>
      <c r="Q3328" s="4">
        <v>98.92</v>
      </c>
    </row>
    <row r="3329" spans="1:17" s="4" customFormat="1" ht="12" x14ac:dyDescent="0.3">
      <c r="A3329" s="4">
        <v>3328</v>
      </c>
      <c r="B3329" s="4" t="s">
        <v>9977</v>
      </c>
      <c r="C3329" s="5">
        <v>44644</v>
      </c>
      <c r="D3329" s="5">
        <v>44645</v>
      </c>
      <c r="E3329" s="9">
        <f t="shared" si="51"/>
        <v>2022</v>
      </c>
      <c r="F3329" s="4" t="s">
        <v>17</v>
      </c>
      <c r="G3329" s="4" t="s">
        <v>9978</v>
      </c>
      <c r="H3329" s="4" t="s">
        <v>9979</v>
      </c>
      <c r="I3329" s="4" t="s">
        <v>67</v>
      </c>
      <c r="J3329" s="4" t="s">
        <v>111</v>
      </c>
      <c r="K3329" s="4" t="s">
        <v>111</v>
      </c>
      <c r="L3329" s="4" t="s">
        <v>22</v>
      </c>
      <c r="M3329" s="4" t="s">
        <v>23</v>
      </c>
      <c r="N3329" s="4">
        <v>428.65</v>
      </c>
      <c r="O3329" s="4">
        <v>2</v>
      </c>
      <c r="P3329" s="4">
        <v>0.2</v>
      </c>
      <c r="Q3329" s="4">
        <v>16.440000000000001</v>
      </c>
    </row>
    <row r="3330" spans="1:17" s="4" customFormat="1" ht="12" x14ac:dyDescent="0.3">
      <c r="A3330" s="4">
        <v>3329</v>
      </c>
      <c r="B3330" s="4" t="s">
        <v>9980</v>
      </c>
      <c r="C3330" s="5">
        <v>45521</v>
      </c>
      <c r="D3330" s="5">
        <v>45522</v>
      </c>
      <c r="E3330" s="9">
        <f t="shared" ref="E3330:E3393" si="52">YEAR(D3330)</f>
        <v>2024</v>
      </c>
      <c r="F3330" s="4" t="s">
        <v>17</v>
      </c>
      <c r="G3330" s="4" t="s">
        <v>9981</v>
      </c>
      <c r="H3330" s="4" t="s">
        <v>9982</v>
      </c>
      <c r="I3330" s="4" t="s">
        <v>20</v>
      </c>
      <c r="J3330" s="4" t="s">
        <v>106</v>
      </c>
      <c r="K3330" s="4" t="s">
        <v>106</v>
      </c>
      <c r="L3330" s="4" t="s">
        <v>29</v>
      </c>
      <c r="M3330" s="4" t="s">
        <v>107</v>
      </c>
      <c r="N3330" s="4">
        <v>270.44</v>
      </c>
      <c r="O3330" s="4">
        <v>9</v>
      </c>
      <c r="P3330" s="4">
        <v>0.2</v>
      </c>
      <c r="Q3330" s="4">
        <v>33.770000000000003</v>
      </c>
    </row>
    <row r="3331" spans="1:17" s="4" customFormat="1" ht="12" x14ac:dyDescent="0.3">
      <c r="A3331" s="4">
        <v>3330</v>
      </c>
      <c r="B3331" s="4" t="s">
        <v>9983</v>
      </c>
      <c r="C3331" s="5">
        <v>45273</v>
      </c>
      <c r="D3331" s="5">
        <v>45276</v>
      </c>
      <c r="E3331" s="9">
        <f t="shared" si="52"/>
        <v>2023</v>
      </c>
      <c r="F3331" s="4" t="s">
        <v>59</v>
      </c>
      <c r="G3331" s="4" t="s">
        <v>9984</v>
      </c>
      <c r="H3331" s="4" t="s">
        <v>9985</v>
      </c>
      <c r="I3331" s="4" t="s">
        <v>67</v>
      </c>
      <c r="J3331" s="4" t="s">
        <v>106</v>
      </c>
      <c r="K3331" s="4" t="s">
        <v>106</v>
      </c>
      <c r="L3331" s="4" t="s">
        <v>29</v>
      </c>
      <c r="M3331" s="4" t="s">
        <v>90</v>
      </c>
      <c r="N3331" s="4">
        <v>746.31</v>
      </c>
      <c r="O3331" s="4">
        <v>9</v>
      </c>
      <c r="P3331" s="4">
        <v>0</v>
      </c>
      <c r="Q3331" s="4">
        <v>21.74</v>
      </c>
    </row>
    <row r="3332" spans="1:17" s="4" customFormat="1" ht="12" x14ac:dyDescent="0.3">
      <c r="A3332" s="4">
        <v>3331</v>
      </c>
      <c r="B3332" s="4" t="s">
        <v>9986</v>
      </c>
      <c r="C3332" s="5">
        <v>45030</v>
      </c>
      <c r="D3332" s="5">
        <v>45031</v>
      </c>
      <c r="E3332" s="9">
        <f t="shared" si="52"/>
        <v>2023</v>
      </c>
      <c r="F3332" s="4" t="s">
        <v>59</v>
      </c>
      <c r="G3332" s="4" t="s">
        <v>9987</v>
      </c>
      <c r="H3332" s="4" t="s">
        <v>9988</v>
      </c>
      <c r="I3332" s="4" t="s">
        <v>20</v>
      </c>
      <c r="J3332" s="4" t="s">
        <v>111</v>
      </c>
      <c r="K3332" s="4" t="s">
        <v>111</v>
      </c>
      <c r="L3332" s="4" t="s">
        <v>29</v>
      </c>
      <c r="M3332" s="4" t="s">
        <v>30</v>
      </c>
      <c r="N3332" s="4">
        <v>953.33</v>
      </c>
      <c r="O3332" s="4">
        <v>5</v>
      </c>
      <c r="P3332" s="4">
        <v>0.15</v>
      </c>
      <c r="Q3332" s="4">
        <v>163.04</v>
      </c>
    </row>
    <row r="3333" spans="1:17" s="4" customFormat="1" ht="12" x14ac:dyDescent="0.3">
      <c r="A3333" s="4">
        <v>3332</v>
      </c>
      <c r="B3333" s="4" t="s">
        <v>9989</v>
      </c>
      <c r="C3333" s="5">
        <v>44985</v>
      </c>
      <c r="D3333" s="5">
        <v>44990</v>
      </c>
      <c r="E3333" s="9">
        <f t="shared" si="52"/>
        <v>2023</v>
      </c>
      <c r="F3333" s="4" t="s">
        <v>39</v>
      </c>
      <c r="G3333" s="4" t="s">
        <v>9990</v>
      </c>
      <c r="H3333" s="4" t="s">
        <v>9991</v>
      </c>
      <c r="I3333" s="4" t="s">
        <v>20</v>
      </c>
      <c r="J3333" s="4" t="s">
        <v>42</v>
      </c>
      <c r="K3333" s="4" t="s">
        <v>43</v>
      </c>
      <c r="L3333" s="4" t="s">
        <v>22</v>
      </c>
      <c r="M3333" s="4" t="s">
        <v>75</v>
      </c>
      <c r="N3333" s="4">
        <v>1054.17</v>
      </c>
      <c r="O3333" s="4">
        <v>2</v>
      </c>
      <c r="P3333" s="4">
        <v>0.1</v>
      </c>
      <c r="Q3333" s="4">
        <v>252.16</v>
      </c>
    </row>
    <row r="3334" spans="1:17" s="4" customFormat="1" ht="12" x14ac:dyDescent="0.3">
      <c r="A3334" s="4">
        <v>3333</v>
      </c>
      <c r="B3334" s="4" t="s">
        <v>9992</v>
      </c>
      <c r="C3334" s="5">
        <v>45421</v>
      </c>
      <c r="D3334" s="5">
        <v>45427</v>
      </c>
      <c r="E3334" s="9">
        <f t="shared" si="52"/>
        <v>2024</v>
      </c>
      <c r="F3334" s="4" t="s">
        <v>59</v>
      </c>
      <c r="G3334" s="4" t="s">
        <v>9993</v>
      </c>
      <c r="H3334" s="4" t="s">
        <v>9994</v>
      </c>
      <c r="I3334" s="4" t="s">
        <v>20</v>
      </c>
      <c r="J3334" s="4" t="s">
        <v>145</v>
      </c>
      <c r="K3334" s="4" t="s">
        <v>80</v>
      </c>
      <c r="L3334" s="4" t="s">
        <v>29</v>
      </c>
      <c r="M3334" s="4" t="s">
        <v>107</v>
      </c>
      <c r="N3334" s="4">
        <v>1226.42</v>
      </c>
      <c r="O3334" s="4">
        <v>8</v>
      </c>
      <c r="P3334" s="4">
        <v>0.2</v>
      </c>
      <c r="Q3334" s="4">
        <v>182.17</v>
      </c>
    </row>
    <row r="3335" spans="1:17" s="4" customFormat="1" ht="12" x14ac:dyDescent="0.3">
      <c r="A3335" s="4">
        <v>3334</v>
      </c>
      <c r="B3335" s="4" t="s">
        <v>9995</v>
      </c>
      <c r="C3335" s="5">
        <v>45305</v>
      </c>
      <c r="D3335" s="5">
        <v>45308</v>
      </c>
      <c r="E3335" s="9">
        <f t="shared" si="52"/>
        <v>2024</v>
      </c>
      <c r="F3335" s="4" t="s">
        <v>17</v>
      </c>
      <c r="G3335" s="4" t="s">
        <v>9996</v>
      </c>
      <c r="H3335" s="4" t="s">
        <v>9997</v>
      </c>
      <c r="I3335" s="4" t="s">
        <v>20</v>
      </c>
      <c r="J3335" s="4" t="s">
        <v>145</v>
      </c>
      <c r="K3335" s="4" t="s">
        <v>80</v>
      </c>
      <c r="L3335" s="4" t="s">
        <v>22</v>
      </c>
      <c r="M3335" s="4" t="s">
        <v>75</v>
      </c>
      <c r="N3335" s="4">
        <v>476.97</v>
      </c>
      <c r="O3335" s="4">
        <v>8</v>
      </c>
      <c r="P3335" s="4">
        <v>0.15</v>
      </c>
      <c r="Q3335" s="4">
        <v>79.78</v>
      </c>
    </row>
    <row r="3336" spans="1:17" s="4" customFormat="1" ht="12" x14ac:dyDescent="0.3">
      <c r="A3336" s="4">
        <v>3335</v>
      </c>
      <c r="B3336" s="4" t="s">
        <v>9998</v>
      </c>
      <c r="C3336" s="5">
        <v>45167</v>
      </c>
      <c r="D3336" s="5">
        <v>45172</v>
      </c>
      <c r="E3336" s="9">
        <f t="shared" si="52"/>
        <v>2023</v>
      </c>
      <c r="F3336" s="4" t="s">
        <v>39</v>
      </c>
      <c r="G3336" s="4" t="s">
        <v>9999</v>
      </c>
      <c r="H3336" s="4" t="s">
        <v>10000</v>
      </c>
      <c r="I3336" s="4" t="s">
        <v>28</v>
      </c>
      <c r="J3336" s="4" t="s">
        <v>47</v>
      </c>
      <c r="K3336" s="4" t="s">
        <v>47</v>
      </c>
      <c r="L3336" s="4" t="s">
        <v>29</v>
      </c>
      <c r="M3336" s="4" t="s">
        <v>90</v>
      </c>
      <c r="N3336" s="4">
        <v>688.59</v>
      </c>
      <c r="O3336" s="4">
        <v>8</v>
      </c>
      <c r="P3336" s="4">
        <v>0.2</v>
      </c>
      <c r="Q3336" s="4">
        <v>11.84</v>
      </c>
    </row>
    <row r="3337" spans="1:17" s="4" customFormat="1" ht="12" x14ac:dyDescent="0.3">
      <c r="A3337" s="4">
        <v>3336</v>
      </c>
      <c r="B3337" s="4" t="s">
        <v>10001</v>
      </c>
      <c r="C3337" s="5">
        <v>44559</v>
      </c>
      <c r="D3337" s="5">
        <v>44566</v>
      </c>
      <c r="E3337" s="9">
        <f t="shared" si="52"/>
        <v>2022</v>
      </c>
      <c r="F3337" s="4" t="s">
        <v>25</v>
      </c>
      <c r="G3337" s="4" t="s">
        <v>10002</v>
      </c>
      <c r="H3337" s="4" t="s">
        <v>10003</v>
      </c>
      <c r="I3337" s="4" t="s">
        <v>20</v>
      </c>
      <c r="J3337" s="4" t="s">
        <v>145</v>
      </c>
      <c r="K3337" s="4" t="s">
        <v>80</v>
      </c>
      <c r="L3337" s="4" t="s">
        <v>29</v>
      </c>
      <c r="M3337" s="4" t="s">
        <v>48</v>
      </c>
      <c r="N3337" s="4">
        <v>874.41</v>
      </c>
      <c r="O3337" s="4">
        <v>8</v>
      </c>
      <c r="P3337" s="4">
        <v>0</v>
      </c>
      <c r="Q3337" s="4">
        <v>47.27</v>
      </c>
    </row>
    <row r="3338" spans="1:17" s="4" customFormat="1" ht="12" x14ac:dyDescent="0.3">
      <c r="A3338" s="4">
        <v>3337</v>
      </c>
      <c r="B3338" s="4" t="s">
        <v>10004</v>
      </c>
      <c r="C3338" s="5">
        <v>44984</v>
      </c>
      <c r="D3338" s="5">
        <v>44990</v>
      </c>
      <c r="E3338" s="9">
        <f t="shared" si="52"/>
        <v>2023</v>
      </c>
      <c r="F3338" s="4" t="s">
        <v>17</v>
      </c>
      <c r="G3338" s="4" t="s">
        <v>10005</v>
      </c>
      <c r="H3338" s="4" t="s">
        <v>10006</v>
      </c>
      <c r="I3338" s="4" t="s">
        <v>20</v>
      </c>
      <c r="J3338" s="4" t="s">
        <v>34</v>
      </c>
      <c r="K3338" s="4" t="s">
        <v>35</v>
      </c>
      <c r="L3338" s="4" t="s">
        <v>29</v>
      </c>
      <c r="M3338" s="4" t="s">
        <v>48</v>
      </c>
      <c r="N3338" s="4">
        <v>619.82000000000005</v>
      </c>
      <c r="O3338" s="4">
        <v>6</v>
      </c>
      <c r="P3338" s="4">
        <v>0</v>
      </c>
      <c r="Q3338" s="4">
        <v>73.16</v>
      </c>
    </row>
    <row r="3339" spans="1:17" s="4" customFormat="1" ht="12" x14ac:dyDescent="0.3">
      <c r="A3339" s="4">
        <v>3338</v>
      </c>
      <c r="B3339" s="4" t="s">
        <v>10007</v>
      </c>
      <c r="C3339" s="5">
        <v>45189</v>
      </c>
      <c r="D3339" s="5">
        <v>45196</v>
      </c>
      <c r="E3339" s="9">
        <f t="shared" si="52"/>
        <v>2023</v>
      </c>
      <c r="F3339" s="4" t="s">
        <v>59</v>
      </c>
      <c r="G3339" s="4" t="s">
        <v>10008</v>
      </c>
      <c r="H3339" s="4" t="s">
        <v>10009</v>
      </c>
      <c r="I3339" s="4" t="s">
        <v>28</v>
      </c>
      <c r="J3339" s="4" t="s">
        <v>34</v>
      </c>
      <c r="K3339" s="4" t="s">
        <v>35</v>
      </c>
      <c r="L3339" s="4" t="s">
        <v>36</v>
      </c>
      <c r="M3339" s="4" t="s">
        <v>118</v>
      </c>
      <c r="N3339" s="4">
        <v>1490.83</v>
      </c>
      <c r="O3339" s="4">
        <v>7</v>
      </c>
      <c r="P3339" s="4">
        <v>0.1</v>
      </c>
      <c r="Q3339" s="4">
        <v>204.63</v>
      </c>
    </row>
    <row r="3340" spans="1:17" s="4" customFormat="1" ht="12" x14ac:dyDescent="0.3">
      <c r="A3340" s="4">
        <v>3339</v>
      </c>
      <c r="B3340" s="4" t="s">
        <v>10010</v>
      </c>
      <c r="C3340" s="5">
        <v>45182</v>
      </c>
      <c r="D3340" s="5">
        <v>45187</v>
      </c>
      <c r="E3340" s="9">
        <f t="shared" si="52"/>
        <v>2023</v>
      </c>
      <c r="F3340" s="4" t="s">
        <v>59</v>
      </c>
      <c r="G3340" s="4" t="s">
        <v>10011</v>
      </c>
      <c r="H3340" s="4" t="s">
        <v>10012</v>
      </c>
      <c r="I3340" s="4" t="s">
        <v>20</v>
      </c>
      <c r="J3340" s="4" t="s">
        <v>145</v>
      </c>
      <c r="K3340" s="4" t="s">
        <v>80</v>
      </c>
      <c r="L3340" s="4" t="s">
        <v>29</v>
      </c>
      <c r="M3340" s="4" t="s">
        <v>107</v>
      </c>
      <c r="N3340" s="4">
        <v>1193.83</v>
      </c>
      <c r="O3340" s="4">
        <v>5</v>
      </c>
      <c r="P3340" s="4">
        <v>0.15</v>
      </c>
      <c r="Q3340" s="4">
        <v>85.3</v>
      </c>
    </row>
    <row r="3341" spans="1:17" s="4" customFormat="1" ht="12" x14ac:dyDescent="0.3">
      <c r="A3341" s="4">
        <v>3340</v>
      </c>
      <c r="B3341" s="4" t="s">
        <v>10013</v>
      </c>
      <c r="C3341" s="5">
        <v>44663</v>
      </c>
      <c r="D3341" s="5">
        <v>44669</v>
      </c>
      <c r="E3341" s="9">
        <f t="shared" si="52"/>
        <v>2022</v>
      </c>
      <c r="F3341" s="4" t="s">
        <v>17</v>
      </c>
      <c r="G3341" s="4" t="s">
        <v>10014</v>
      </c>
      <c r="H3341" s="4" t="s">
        <v>10015</v>
      </c>
      <c r="I3341" s="4" t="s">
        <v>20</v>
      </c>
      <c r="J3341" s="4" t="s">
        <v>111</v>
      </c>
      <c r="K3341" s="4" t="s">
        <v>111</v>
      </c>
      <c r="L3341" s="4" t="s">
        <v>36</v>
      </c>
      <c r="M3341" s="4" t="s">
        <v>138</v>
      </c>
      <c r="N3341" s="4">
        <v>702.92</v>
      </c>
      <c r="O3341" s="4">
        <v>5</v>
      </c>
      <c r="P3341" s="4">
        <v>0</v>
      </c>
      <c r="Q3341" s="4">
        <v>135.24</v>
      </c>
    </row>
    <row r="3342" spans="1:17" s="4" customFormat="1" ht="12" x14ac:dyDescent="0.3">
      <c r="A3342" s="4">
        <v>3341</v>
      </c>
      <c r="B3342" s="4" t="s">
        <v>10016</v>
      </c>
      <c r="C3342" s="5">
        <v>44644</v>
      </c>
      <c r="D3342" s="5">
        <v>44651</v>
      </c>
      <c r="E3342" s="9">
        <f t="shared" si="52"/>
        <v>2022</v>
      </c>
      <c r="F3342" s="4" t="s">
        <v>39</v>
      </c>
      <c r="G3342" s="4" t="s">
        <v>10017</v>
      </c>
      <c r="H3342" s="4" t="s">
        <v>10018</v>
      </c>
      <c r="I3342" s="4" t="s">
        <v>28</v>
      </c>
      <c r="J3342" s="4" t="s">
        <v>145</v>
      </c>
      <c r="K3342" s="4" t="s">
        <v>80</v>
      </c>
      <c r="L3342" s="4" t="s">
        <v>36</v>
      </c>
      <c r="M3342" s="4" t="s">
        <v>118</v>
      </c>
      <c r="N3342" s="4">
        <v>1337.07</v>
      </c>
      <c r="O3342" s="4">
        <v>7</v>
      </c>
      <c r="P3342" s="4">
        <v>0.15</v>
      </c>
      <c r="Q3342" s="4">
        <v>105.84</v>
      </c>
    </row>
    <row r="3343" spans="1:17" s="4" customFormat="1" ht="12" x14ac:dyDescent="0.3">
      <c r="A3343" s="4">
        <v>3342</v>
      </c>
      <c r="B3343" s="4" t="s">
        <v>10019</v>
      </c>
      <c r="C3343" s="5">
        <v>44968</v>
      </c>
      <c r="D3343" s="5">
        <v>44973</v>
      </c>
      <c r="E3343" s="9">
        <f t="shared" si="52"/>
        <v>2023</v>
      </c>
      <c r="F3343" s="4" t="s">
        <v>39</v>
      </c>
      <c r="G3343" s="4" t="s">
        <v>10020</v>
      </c>
      <c r="H3343" s="4" t="s">
        <v>10021</v>
      </c>
      <c r="I3343" s="4" t="s">
        <v>67</v>
      </c>
      <c r="J3343" s="4" t="s">
        <v>145</v>
      </c>
      <c r="K3343" s="4" t="s">
        <v>80</v>
      </c>
      <c r="L3343" s="4" t="s">
        <v>36</v>
      </c>
      <c r="M3343" s="4" t="s">
        <v>118</v>
      </c>
      <c r="N3343" s="4">
        <v>917.73</v>
      </c>
      <c r="O3343" s="4">
        <v>5</v>
      </c>
      <c r="P3343" s="4">
        <v>0.2</v>
      </c>
      <c r="Q3343" s="4">
        <v>-2.73</v>
      </c>
    </row>
    <row r="3344" spans="1:17" s="4" customFormat="1" ht="12" x14ac:dyDescent="0.3">
      <c r="A3344" s="4">
        <v>3343</v>
      </c>
      <c r="B3344" s="4" t="s">
        <v>10022</v>
      </c>
      <c r="C3344" s="5">
        <v>45294</v>
      </c>
      <c r="D3344" s="5">
        <v>45298</v>
      </c>
      <c r="E3344" s="9">
        <f t="shared" si="52"/>
        <v>2024</v>
      </c>
      <c r="F3344" s="4" t="s">
        <v>39</v>
      </c>
      <c r="G3344" s="4" t="s">
        <v>10023</v>
      </c>
      <c r="H3344" s="4" t="s">
        <v>10024</v>
      </c>
      <c r="I3344" s="4" t="s">
        <v>28</v>
      </c>
      <c r="J3344" s="4" t="s">
        <v>106</v>
      </c>
      <c r="K3344" s="4" t="s">
        <v>106</v>
      </c>
      <c r="L3344" s="4" t="s">
        <v>36</v>
      </c>
      <c r="M3344" s="4" t="s">
        <v>71</v>
      </c>
      <c r="N3344" s="4">
        <v>1433.34</v>
      </c>
      <c r="O3344" s="4">
        <v>5</v>
      </c>
      <c r="P3344" s="4">
        <v>0.1</v>
      </c>
      <c r="Q3344" s="4">
        <v>302.93</v>
      </c>
    </row>
    <row r="3345" spans="1:17" s="4" customFormat="1" ht="12" x14ac:dyDescent="0.3">
      <c r="A3345" s="4">
        <v>3344</v>
      </c>
      <c r="B3345" s="4" t="s">
        <v>10025</v>
      </c>
      <c r="C3345" s="5">
        <v>44474</v>
      </c>
      <c r="D3345" s="5">
        <v>44475</v>
      </c>
      <c r="E3345" s="9">
        <f t="shared" si="52"/>
        <v>2021</v>
      </c>
      <c r="F3345" s="4" t="s">
        <v>59</v>
      </c>
      <c r="G3345" s="4" t="s">
        <v>10026</v>
      </c>
      <c r="H3345" s="4" t="s">
        <v>10027</v>
      </c>
      <c r="I3345" s="4" t="s">
        <v>67</v>
      </c>
      <c r="J3345" s="4" t="s">
        <v>145</v>
      </c>
      <c r="K3345" s="4" t="s">
        <v>80</v>
      </c>
      <c r="L3345" s="4" t="s">
        <v>29</v>
      </c>
      <c r="M3345" s="4" t="s">
        <v>30</v>
      </c>
      <c r="N3345" s="4">
        <v>678.7</v>
      </c>
      <c r="O3345" s="4">
        <v>7</v>
      </c>
      <c r="P3345" s="4">
        <v>0</v>
      </c>
      <c r="Q3345" s="4">
        <v>155.80000000000001</v>
      </c>
    </row>
    <row r="3346" spans="1:17" s="4" customFormat="1" ht="12" x14ac:dyDescent="0.3">
      <c r="A3346" s="4">
        <v>3345</v>
      </c>
      <c r="B3346" s="4" t="s">
        <v>10028</v>
      </c>
      <c r="C3346" s="5">
        <v>44928</v>
      </c>
      <c r="D3346" s="5">
        <v>44933</v>
      </c>
      <c r="E3346" s="9">
        <f t="shared" si="52"/>
        <v>2023</v>
      </c>
      <c r="F3346" s="4" t="s">
        <v>25</v>
      </c>
      <c r="G3346" s="4" t="s">
        <v>10029</v>
      </c>
      <c r="H3346" s="4" t="s">
        <v>10030</v>
      </c>
      <c r="I3346" s="4" t="s">
        <v>28</v>
      </c>
      <c r="J3346" s="4" t="s">
        <v>145</v>
      </c>
      <c r="K3346" s="4" t="s">
        <v>80</v>
      </c>
      <c r="L3346" s="4" t="s">
        <v>29</v>
      </c>
      <c r="M3346" s="4" t="s">
        <v>30</v>
      </c>
      <c r="N3346" s="4">
        <v>431.63</v>
      </c>
      <c r="O3346" s="4">
        <v>5</v>
      </c>
      <c r="P3346" s="4">
        <v>0.1</v>
      </c>
      <c r="Q3346" s="4">
        <v>107.36</v>
      </c>
    </row>
    <row r="3347" spans="1:17" s="4" customFormat="1" ht="12" x14ac:dyDescent="0.3">
      <c r="A3347" s="4">
        <v>3346</v>
      </c>
      <c r="B3347" s="4" t="s">
        <v>10031</v>
      </c>
      <c r="C3347" s="5">
        <v>45320</v>
      </c>
      <c r="D3347" s="5">
        <v>45321</v>
      </c>
      <c r="E3347" s="9">
        <f t="shared" si="52"/>
        <v>2024</v>
      </c>
      <c r="F3347" s="4" t="s">
        <v>59</v>
      </c>
      <c r="G3347" s="4" t="s">
        <v>10032</v>
      </c>
      <c r="H3347" s="4" t="s">
        <v>10033</v>
      </c>
      <c r="I3347" s="4" t="s">
        <v>28</v>
      </c>
      <c r="J3347" s="4" t="s">
        <v>42</v>
      </c>
      <c r="K3347" s="4" t="s">
        <v>43</v>
      </c>
      <c r="L3347" s="4" t="s">
        <v>22</v>
      </c>
      <c r="M3347" s="4" t="s">
        <v>134</v>
      </c>
      <c r="N3347" s="4">
        <v>1371.34</v>
      </c>
      <c r="O3347" s="4">
        <v>6</v>
      </c>
      <c r="P3347" s="4">
        <v>0.15</v>
      </c>
      <c r="Q3347" s="4">
        <v>129.43</v>
      </c>
    </row>
    <row r="3348" spans="1:17" s="4" customFormat="1" ht="12" x14ac:dyDescent="0.3">
      <c r="A3348" s="4">
        <v>3347</v>
      </c>
      <c r="B3348" s="4" t="s">
        <v>10034</v>
      </c>
      <c r="C3348" s="5">
        <v>44848</v>
      </c>
      <c r="D3348" s="5">
        <v>44853</v>
      </c>
      <c r="E3348" s="9">
        <f t="shared" si="52"/>
        <v>2022</v>
      </c>
      <c r="F3348" s="4" t="s">
        <v>17</v>
      </c>
      <c r="G3348" s="4" t="s">
        <v>10035</v>
      </c>
      <c r="H3348" s="4" t="s">
        <v>10036</v>
      </c>
      <c r="I3348" s="4" t="s">
        <v>67</v>
      </c>
      <c r="J3348" s="4" t="s">
        <v>79</v>
      </c>
      <c r="K3348" s="4" t="s">
        <v>80</v>
      </c>
      <c r="L3348" s="4" t="s">
        <v>29</v>
      </c>
      <c r="M3348" s="4" t="s">
        <v>48</v>
      </c>
      <c r="N3348" s="4">
        <v>189.79</v>
      </c>
      <c r="O3348" s="4">
        <v>4</v>
      </c>
      <c r="P3348" s="4">
        <v>0</v>
      </c>
      <c r="Q3348" s="4">
        <v>48.58</v>
      </c>
    </row>
    <row r="3349" spans="1:17" s="4" customFormat="1" ht="12" x14ac:dyDescent="0.3">
      <c r="A3349" s="4">
        <v>3348</v>
      </c>
      <c r="B3349" s="4" t="s">
        <v>10037</v>
      </c>
      <c r="C3349" s="5">
        <v>45741</v>
      </c>
      <c r="D3349" s="5">
        <v>45745</v>
      </c>
      <c r="E3349" s="9">
        <f t="shared" si="52"/>
        <v>2025</v>
      </c>
      <c r="F3349" s="4" t="s">
        <v>17</v>
      </c>
      <c r="G3349" s="4" t="s">
        <v>10038</v>
      </c>
      <c r="H3349" s="4" t="s">
        <v>10039</v>
      </c>
      <c r="I3349" s="4" t="s">
        <v>20</v>
      </c>
      <c r="J3349" s="4" t="s">
        <v>62</v>
      </c>
      <c r="K3349" s="4" t="s">
        <v>63</v>
      </c>
      <c r="L3349" s="4" t="s">
        <v>22</v>
      </c>
      <c r="M3349" s="4" t="s">
        <v>134</v>
      </c>
      <c r="N3349" s="4">
        <v>667.77</v>
      </c>
      <c r="O3349" s="4">
        <v>4</v>
      </c>
      <c r="P3349" s="4">
        <v>0.15</v>
      </c>
      <c r="Q3349" s="4">
        <v>17.64</v>
      </c>
    </row>
    <row r="3350" spans="1:17" s="4" customFormat="1" ht="12" x14ac:dyDescent="0.3">
      <c r="A3350" s="4">
        <v>3349</v>
      </c>
      <c r="B3350" s="4" t="s">
        <v>10040</v>
      </c>
      <c r="C3350" s="5">
        <v>45260</v>
      </c>
      <c r="D3350" s="5">
        <v>45266</v>
      </c>
      <c r="E3350" s="9">
        <f t="shared" si="52"/>
        <v>2023</v>
      </c>
      <c r="F3350" s="4" t="s">
        <v>39</v>
      </c>
      <c r="G3350" s="4" t="s">
        <v>10041</v>
      </c>
      <c r="H3350" s="4" t="s">
        <v>10042</v>
      </c>
      <c r="I3350" s="4" t="s">
        <v>28</v>
      </c>
      <c r="J3350" s="4" t="s">
        <v>79</v>
      </c>
      <c r="K3350" s="4" t="s">
        <v>80</v>
      </c>
      <c r="L3350" s="4" t="s">
        <v>29</v>
      </c>
      <c r="M3350" s="4" t="s">
        <v>107</v>
      </c>
      <c r="N3350" s="4">
        <v>526.54</v>
      </c>
      <c r="O3350" s="4">
        <v>4</v>
      </c>
      <c r="P3350" s="4">
        <v>0</v>
      </c>
      <c r="Q3350" s="4">
        <v>29.45</v>
      </c>
    </row>
    <row r="3351" spans="1:17" s="4" customFormat="1" ht="12" x14ac:dyDescent="0.3">
      <c r="A3351" s="4">
        <v>3350</v>
      </c>
      <c r="B3351" s="4" t="s">
        <v>10043</v>
      </c>
      <c r="C3351" s="5">
        <v>45479</v>
      </c>
      <c r="D3351" s="5">
        <v>45480</v>
      </c>
      <c r="E3351" s="9">
        <f t="shared" si="52"/>
        <v>2024</v>
      </c>
      <c r="F3351" s="4" t="s">
        <v>17</v>
      </c>
      <c r="G3351" s="4" t="s">
        <v>10044</v>
      </c>
      <c r="H3351" s="4" t="s">
        <v>10045</v>
      </c>
      <c r="I3351" s="4" t="s">
        <v>67</v>
      </c>
      <c r="J3351" s="4" t="s">
        <v>21</v>
      </c>
      <c r="K3351" s="4" t="s">
        <v>26647</v>
      </c>
      <c r="L3351" s="4" t="s">
        <v>29</v>
      </c>
      <c r="M3351" s="4" t="s">
        <v>30</v>
      </c>
      <c r="N3351" s="4">
        <v>455.61</v>
      </c>
      <c r="O3351" s="4">
        <v>8</v>
      </c>
      <c r="P3351" s="4">
        <v>0.1</v>
      </c>
      <c r="Q3351" s="4">
        <v>67.290000000000006</v>
      </c>
    </row>
    <row r="3352" spans="1:17" s="4" customFormat="1" ht="12" x14ac:dyDescent="0.3">
      <c r="A3352" s="4">
        <v>3351</v>
      </c>
      <c r="B3352" s="4" t="s">
        <v>10046</v>
      </c>
      <c r="C3352" s="5">
        <v>44654</v>
      </c>
      <c r="D3352" s="5">
        <v>44658</v>
      </c>
      <c r="E3352" s="9">
        <f t="shared" si="52"/>
        <v>2022</v>
      </c>
      <c r="F3352" s="4" t="s">
        <v>39</v>
      </c>
      <c r="G3352" s="4" t="s">
        <v>10047</v>
      </c>
      <c r="H3352" s="4" t="s">
        <v>10048</v>
      </c>
      <c r="I3352" s="4" t="s">
        <v>67</v>
      </c>
      <c r="J3352" s="4" t="s">
        <v>62</v>
      </c>
      <c r="K3352" s="4" t="s">
        <v>63</v>
      </c>
      <c r="L3352" s="4" t="s">
        <v>29</v>
      </c>
      <c r="M3352" s="4" t="s">
        <v>90</v>
      </c>
      <c r="N3352" s="4">
        <v>495.29</v>
      </c>
      <c r="O3352" s="4">
        <v>10</v>
      </c>
      <c r="P3352" s="4">
        <v>0.15</v>
      </c>
      <c r="Q3352" s="4">
        <v>92.95</v>
      </c>
    </row>
    <row r="3353" spans="1:17" s="4" customFormat="1" ht="12" x14ac:dyDescent="0.3">
      <c r="A3353" s="4">
        <v>3352</v>
      </c>
      <c r="B3353" s="4" t="s">
        <v>10049</v>
      </c>
      <c r="C3353" s="5">
        <v>45442</v>
      </c>
      <c r="D3353" s="5">
        <v>45444</v>
      </c>
      <c r="E3353" s="9">
        <f t="shared" si="52"/>
        <v>2024</v>
      </c>
      <c r="F3353" s="4" t="s">
        <v>59</v>
      </c>
      <c r="G3353" s="4" t="s">
        <v>10050</v>
      </c>
      <c r="H3353" s="4" t="s">
        <v>10051</v>
      </c>
      <c r="I3353" s="4" t="s">
        <v>20</v>
      </c>
      <c r="J3353" s="4" t="s">
        <v>52</v>
      </c>
      <c r="K3353" s="4" t="s">
        <v>53</v>
      </c>
      <c r="L3353" s="4" t="s">
        <v>36</v>
      </c>
      <c r="M3353" s="4" t="s">
        <v>118</v>
      </c>
      <c r="N3353" s="4">
        <v>899.54</v>
      </c>
      <c r="O3353" s="4">
        <v>1</v>
      </c>
      <c r="P3353" s="4">
        <v>0.15</v>
      </c>
      <c r="Q3353" s="4">
        <v>175.66</v>
      </c>
    </row>
    <row r="3354" spans="1:17" s="4" customFormat="1" ht="12" x14ac:dyDescent="0.3">
      <c r="A3354" s="4">
        <v>3353</v>
      </c>
      <c r="B3354" s="4" t="s">
        <v>10052</v>
      </c>
      <c r="C3354" s="5">
        <v>45724</v>
      </c>
      <c r="D3354" s="5">
        <v>45730</v>
      </c>
      <c r="E3354" s="9">
        <f t="shared" si="52"/>
        <v>2025</v>
      </c>
      <c r="F3354" s="4" t="s">
        <v>25</v>
      </c>
      <c r="G3354" s="4" t="s">
        <v>10053</v>
      </c>
      <c r="H3354" s="4" t="s">
        <v>10054</v>
      </c>
      <c r="I3354" s="4" t="s">
        <v>20</v>
      </c>
      <c r="J3354" s="4" t="s">
        <v>106</v>
      </c>
      <c r="K3354" s="4" t="s">
        <v>106</v>
      </c>
      <c r="L3354" s="4" t="s">
        <v>29</v>
      </c>
      <c r="M3354" s="4" t="s">
        <v>107</v>
      </c>
      <c r="N3354" s="4">
        <v>562.73</v>
      </c>
      <c r="O3354" s="4">
        <v>3</v>
      </c>
      <c r="P3354" s="4">
        <v>0</v>
      </c>
      <c r="Q3354" s="4">
        <v>72.91</v>
      </c>
    </row>
    <row r="3355" spans="1:17" s="4" customFormat="1" ht="12" x14ac:dyDescent="0.3">
      <c r="A3355" s="4">
        <v>3354</v>
      </c>
      <c r="B3355" s="4" t="s">
        <v>10055</v>
      </c>
      <c r="C3355" s="5">
        <v>45540</v>
      </c>
      <c r="D3355" s="5">
        <v>45543</v>
      </c>
      <c r="E3355" s="9">
        <f t="shared" si="52"/>
        <v>2024</v>
      </c>
      <c r="F3355" s="4" t="s">
        <v>59</v>
      </c>
      <c r="G3355" s="4" t="s">
        <v>10056</v>
      </c>
      <c r="H3355" s="4" t="s">
        <v>10057</v>
      </c>
      <c r="I3355" s="4" t="s">
        <v>28</v>
      </c>
      <c r="J3355" s="4" t="s">
        <v>42</v>
      </c>
      <c r="K3355" s="4" t="s">
        <v>43</v>
      </c>
      <c r="L3355" s="4" t="s">
        <v>36</v>
      </c>
      <c r="M3355" s="4" t="s">
        <v>37</v>
      </c>
      <c r="N3355" s="4">
        <v>119.89</v>
      </c>
      <c r="O3355" s="4">
        <v>2</v>
      </c>
      <c r="P3355" s="4">
        <v>0.15</v>
      </c>
      <c r="Q3355" s="4">
        <v>11.45</v>
      </c>
    </row>
    <row r="3356" spans="1:17" s="4" customFormat="1" ht="12" x14ac:dyDescent="0.3">
      <c r="A3356" s="4">
        <v>3355</v>
      </c>
      <c r="B3356" s="4" t="s">
        <v>10058</v>
      </c>
      <c r="C3356" s="5">
        <v>45487</v>
      </c>
      <c r="D3356" s="5">
        <v>45490</v>
      </c>
      <c r="E3356" s="9">
        <f t="shared" si="52"/>
        <v>2024</v>
      </c>
      <c r="F3356" s="4" t="s">
        <v>59</v>
      </c>
      <c r="G3356" s="4" t="s">
        <v>10059</v>
      </c>
      <c r="H3356" s="4" t="s">
        <v>10060</v>
      </c>
      <c r="I3356" s="4" t="s">
        <v>28</v>
      </c>
      <c r="J3356" s="4" t="s">
        <v>79</v>
      </c>
      <c r="K3356" s="4" t="s">
        <v>80</v>
      </c>
      <c r="L3356" s="4" t="s">
        <v>29</v>
      </c>
      <c r="M3356" s="4" t="s">
        <v>48</v>
      </c>
      <c r="N3356" s="4">
        <v>1453.03</v>
      </c>
      <c r="O3356" s="4">
        <v>9</v>
      </c>
      <c r="P3356" s="4">
        <v>0</v>
      </c>
      <c r="Q3356" s="4">
        <v>83.27</v>
      </c>
    </row>
    <row r="3357" spans="1:17" s="4" customFormat="1" ht="12" x14ac:dyDescent="0.3">
      <c r="A3357" s="4">
        <v>3356</v>
      </c>
      <c r="B3357" s="4" t="s">
        <v>10061</v>
      </c>
      <c r="C3357" s="5">
        <v>45540</v>
      </c>
      <c r="D3357" s="5">
        <v>45543</v>
      </c>
      <c r="E3357" s="9">
        <f t="shared" si="52"/>
        <v>2024</v>
      </c>
      <c r="F3357" s="4" t="s">
        <v>17</v>
      </c>
      <c r="G3357" s="4" t="s">
        <v>10062</v>
      </c>
      <c r="H3357" s="4" t="s">
        <v>10063</v>
      </c>
      <c r="I3357" s="4" t="s">
        <v>28</v>
      </c>
      <c r="J3357" s="4" t="s">
        <v>145</v>
      </c>
      <c r="K3357" s="4" t="s">
        <v>80</v>
      </c>
      <c r="L3357" s="4" t="s">
        <v>29</v>
      </c>
      <c r="M3357" s="4" t="s">
        <v>90</v>
      </c>
      <c r="N3357" s="4">
        <v>1344.55</v>
      </c>
      <c r="O3357" s="4">
        <v>2</v>
      </c>
      <c r="P3357" s="4">
        <v>0.2</v>
      </c>
      <c r="Q3357" s="4">
        <v>216.98</v>
      </c>
    </row>
    <row r="3358" spans="1:17" s="4" customFormat="1" ht="12" x14ac:dyDescent="0.3">
      <c r="A3358" s="4">
        <v>3357</v>
      </c>
      <c r="B3358" s="4" t="s">
        <v>10064</v>
      </c>
      <c r="C3358" s="5">
        <v>44632</v>
      </c>
      <c r="D3358" s="5">
        <v>44635</v>
      </c>
      <c r="E3358" s="9">
        <f t="shared" si="52"/>
        <v>2022</v>
      </c>
      <c r="F3358" s="4" t="s">
        <v>25</v>
      </c>
      <c r="G3358" s="4" t="s">
        <v>10065</v>
      </c>
      <c r="H3358" s="4" t="s">
        <v>10066</v>
      </c>
      <c r="I3358" s="4" t="s">
        <v>28</v>
      </c>
      <c r="J3358" s="4" t="s">
        <v>62</v>
      </c>
      <c r="K3358" s="4" t="s">
        <v>63</v>
      </c>
      <c r="L3358" s="4" t="s">
        <v>36</v>
      </c>
      <c r="M3358" s="4" t="s">
        <v>118</v>
      </c>
      <c r="N3358" s="4">
        <v>722.86</v>
      </c>
      <c r="O3358" s="4">
        <v>1</v>
      </c>
      <c r="P3358" s="4">
        <v>0.1</v>
      </c>
      <c r="Q3358" s="4">
        <v>103.55</v>
      </c>
    </row>
    <row r="3359" spans="1:17" s="4" customFormat="1" ht="12" x14ac:dyDescent="0.3">
      <c r="A3359" s="4">
        <v>3358</v>
      </c>
      <c r="B3359" s="4" t="s">
        <v>10067</v>
      </c>
      <c r="C3359" s="5">
        <v>44634</v>
      </c>
      <c r="D3359" s="5">
        <v>44641</v>
      </c>
      <c r="E3359" s="9">
        <f t="shared" si="52"/>
        <v>2022</v>
      </c>
      <c r="F3359" s="4" t="s">
        <v>17</v>
      </c>
      <c r="G3359" s="4" t="s">
        <v>10068</v>
      </c>
      <c r="H3359" s="4" t="s">
        <v>10069</v>
      </c>
      <c r="I3359" s="4" t="s">
        <v>67</v>
      </c>
      <c r="J3359" s="4" t="s">
        <v>79</v>
      </c>
      <c r="K3359" s="4" t="s">
        <v>80</v>
      </c>
      <c r="L3359" s="4" t="s">
        <v>22</v>
      </c>
      <c r="M3359" s="4" t="s">
        <v>134</v>
      </c>
      <c r="N3359" s="4">
        <v>1224.94</v>
      </c>
      <c r="O3359" s="4">
        <v>3</v>
      </c>
      <c r="P3359" s="4">
        <v>0</v>
      </c>
      <c r="Q3359" s="4">
        <v>349.85</v>
      </c>
    </row>
    <row r="3360" spans="1:17" s="4" customFormat="1" ht="12" x14ac:dyDescent="0.3">
      <c r="A3360" s="4">
        <v>3359</v>
      </c>
      <c r="B3360" s="4" t="s">
        <v>10070</v>
      </c>
      <c r="C3360" s="5">
        <v>45450</v>
      </c>
      <c r="D3360" s="5">
        <v>45453</v>
      </c>
      <c r="E3360" s="9">
        <f t="shared" si="52"/>
        <v>2024</v>
      </c>
      <c r="F3360" s="4" t="s">
        <v>17</v>
      </c>
      <c r="G3360" s="4" t="s">
        <v>10071</v>
      </c>
      <c r="H3360" s="4" t="s">
        <v>10072</v>
      </c>
      <c r="I3360" s="4" t="s">
        <v>20</v>
      </c>
      <c r="J3360" s="4" t="s">
        <v>106</v>
      </c>
      <c r="K3360" s="4" t="s">
        <v>106</v>
      </c>
      <c r="L3360" s="4" t="s">
        <v>22</v>
      </c>
      <c r="M3360" s="4" t="s">
        <v>75</v>
      </c>
      <c r="N3360" s="4">
        <v>1043.43</v>
      </c>
      <c r="O3360" s="4">
        <v>10</v>
      </c>
      <c r="P3360" s="4">
        <v>0.2</v>
      </c>
      <c r="Q3360" s="4">
        <v>105.79</v>
      </c>
    </row>
    <row r="3361" spans="1:17" s="4" customFormat="1" ht="12" x14ac:dyDescent="0.3">
      <c r="A3361" s="4">
        <v>3360</v>
      </c>
      <c r="B3361" s="4" t="s">
        <v>10073</v>
      </c>
      <c r="C3361" s="5">
        <v>45662</v>
      </c>
      <c r="D3361" s="5">
        <v>45663</v>
      </c>
      <c r="E3361" s="9">
        <f t="shared" si="52"/>
        <v>2025</v>
      </c>
      <c r="F3361" s="4" t="s">
        <v>39</v>
      </c>
      <c r="G3361" s="4" t="s">
        <v>10074</v>
      </c>
      <c r="H3361" s="4" t="s">
        <v>10075</v>
      </c>
      <c r="I3361" s="4" t="s">
        <v>67</v>
      </c>
      <c r="J3361" s="4" t="s">
        <v>34</v>
      </c>
      <c r="K3361" s="4" t="s">
        <v>35</v>
      </c>
      <c r="L3361" s="4" t="s">
        <v>22</v>
      </c>
      <c r="M3361" s="4" t="s">
        <v>54</v>
      </c>
      <c r="N3361" s="4">
        <v>202.35</v>
      </c>
      <c r="O3361" s="4">
        <v>1</v>
      </c>
      <c r="P3361" s="4">
        <v>0.2</v>
      </c>
      <c r="Q3361" s="4">
        <v>16.48</v>
      </c>
    </row>
    <row r="3362" spans="1:17" s="4" customFormat="1" ht="12" x14ac:dyDescent="0.3">
      <c r="A3362" s="4">
        <v>3361</v>
      </c>
      <c r="B3362" s="4" t="s">
        <v>10076</v>
      </c>
      <c r="C3362" s="5">
        <v>45595</v>
      </c>
      <c r="D3362" s="5">
        <v>45597</v>
      </c>
      <c r="E3362" s="9">
        <f t="shared" si="52"/>
        <v>2024</v>
      </c>
      <c r="F3362" s="4" t="s">
        <v>17</v>
      </c>
      <c r="G3362" s="4" t="s">
        <v>10077</v>
      </c>
      <c r="H3362" s="4" t="s">
        <v>10078</v>
      </c>
      <c r="I3362" s="4" t="s">
        <v>20</v>
      </c>
      <c r="J3362" s="4" t="s">
        <v>62</v>
      </c>
      <c r="K3362" s="4" t="s">
        <v>63</v>
      </c>
      <c r="L3362" s="4" t="s">
        <v>29</v>
      </c>
      <c r="M3362" s="4" t="s">
        <v>48</v>
      </c>
      <c r="N3362" s="4">
        <v>1134.52</v>
      </c>
      <c r="O3362" s="4">
        <v>3</v>
      </c>
      <c r="P3362" s="4">
        <v>0</v>
      </c>
      <c r="Q3362" s="4">
        <v>22.87</v>
      </c>
    </row>
    <row r="3363" spans="1:17" s="4" customFormat="1" ht="12" x14ac:dyDescent="0.3">
      <c r="A3363" s="4">
        <v>3362</v>
      </c>
      <c r="B3363" s="4" t="s">
        <v>10079</v>
      </c>
      <c r="C3363" s="5">
        <v>44845</v>
      </c>
      <c r="D3363" s="5">
        <v>44849</v>
      </c>
      <c r="E3363" s="9">
        <f t="shared" si="52"/>
        <v>2022</v>
      </c>
      <c r="F3363" s="4" t="s">
        <v>17</v>
      </c>
      <c r="G3363" s="4" t="s">
        <v>10080</v>
      </c>
      <c r="H3363" s="4" t="s">
        <v>10081</v>
      </c>
      <c r="I3363" s="4" t="s">
        <v>67</v>
      </c>
      <c r="J3363" s="4" t="s">
        <v>52</v>
      </c>
      <c r="K3363" s="4" t="s">
        <v>53</v>
      </c>
      <c r="L3363" s="4" t="s">
        <v>22</v>
      </c>
      <c r="M3363" s="4" t="s">
        <v>23</v>
      </c>
      <c r="N3363" s="4">
        <v>1179.17</v>
      </c>
      <c r="O3363" s="4">
        <v>1</v>
      </c>
      <c r="P3363" s="4">
        <v>0</v>
      </c>
      <c r="Q3363" s="4">
        <v>40.92</v>
      </c>
    </row>
    <row r="3364" spans="1:17" s="4" customFormat="1" ht="12" x14ac:dyDescent="0.3">
      <c r="A3364" s="4">
        <v>3363</v>
      </c>
      <c r="B3364" s="4" t="s">
        <v>10082</v>
      </c>
      <c r="C3364" s="5">
        <v>44706</v>
      </c>
      <c r="D3364" s="5">
        <v>44713</v>
      </c>
      <c r="E3364" s="9">
        <f t="shared" si="52"/>
        <v>2022</v>
      </c>
      <c r="F3364" s="4" t="s">
        <v>25</v>
      </c>
      <c r="G3364" s="4" t="s">
        <v>10083</v>
      </c>
      <c r="H3364" s="4" t="s">
        <v>10084</v>
      </c>
      <c r="I3364" s="4" t="s">
        <v>28</v>
      </c>
      <c r="J3364" s="4" t="s">
        <v>52</v>
      </c>
      <c r="K3364" s="4" t="s">
        <v>53</v>
      </c>
      <c r="L3364" s="4" t="s">
        <v>36</v>
      </c>
      <c r="M3364" s="4" t="s">
        <v>71</v>
      </c>
      <c r="N3364" s="4">
        <v>1303.25</v>
      </c>
      <c r="O3364" s="4">
        <v>4</v>
      </c>
      <c r="P3364" s="4">
        <v>0.1</v>
      </c>
      <c r="Q3364" s="4">
        <v>205.88</v>
      </c>
    </row>
    <row r="3365" spans="1:17" s="4" customFormat="1" ht="12" x14ac:dyDescent="0.3">
      <c r="A3365" s="4">
        <v>3364</v>
      </c>
      <c r="B3365" s="4" t="s">
        <v>10085</v>
      </c>
      <c r="C3365" s="5">
        <v>45728</v>
      </c>
      <c r="D3365" s="5">
        <v>45730</v>
      </c>
      <c r="E3365" s="9">
        <f t="shared" si="52"/>
        <v>2025</v>
      </c>
      <c r="F3365" s="4" t="s">
        <v>25</v>
      </c>
      <c r="G3365" s="4" t="s">
        <v>10086</v>
      </c>
      <c r="H3365" s="4" t="s">
        <v>10087</v>
      </c>
      <c r="I3365" s="4" t="s">
        <v>28</v>
      </c>
      <c r="J3365" s="4" t="s">
        <v>62</v>
      </c>
      <c r="K3365" s="4" t="s">
        <v>63</v>
      </c>
      <c r="L3365" s="4" t="s">
        <v>36</v>
      </c>
      <c r="M3365" s="4" t="s">
        <v>71</v>
      </c>
      <c r="N3365" s="4">
        <v>1228.46</v>
      </c>
      <c r="O3365" s="4">
        <v>1</v>
      </c>
      <c r="P3365" s="4">
        <v>0.2</v>
      </c>
      <c r="Q3365" s="4">
        <v>77.67</v>
      </c>
    </row>
    <row r="3366" spans="1:17" s="4" customFormat="1" ht="12" x14ac:dyDescent="0.3">
      <c r="A3366" s="4">
        <v>3365</v>
      </c>
      <c r="B3366" s="4" t="s">
        <v>10088</v>
      </c>
      <c r="C3366" s="5">
        <v>45802</v>
      </c>
      <c r="D3366" s="5">
        <v>45805</v>
      </c>
      <c r="E3366" s="9">
        <f t="shared" si="52"/>
        <v>2025</v>
      </c>
      <c r="F3366" s="4" t="s">
        <v>39</v>
      </c>
      <c r="G3366" s="4" t="s">
        <v>10089</v>
      </c>
      <c r="H3366" s="4" t="s">
        <v>10090</v>
      </c>
      <c r="I3366" s="4" t="s">
        <v>20</v>
      </c>
      <c r="J3366" s="4" t="s">
        <v>62</v>
      </c>
      <c r="K3366" s="4" t="s">
        <v>63</v>
      </c>
      <c r="L3366" s="4" t="s">
        <v>29</v>
      </c>
      <c r="M3366" s="4" t="s">
        <v>48</v>
      </c>
      <c r="N3366" s="4">
        <v>353.51</v>
      </c>
      <c r="O3366" s="4">
        <v>7</v>
      </c>
      <c r="P3366" s="4">
        <v>0</v>
      </c>
      <c r="Q3366" s="4">
        <v>55.31</v>
      </c>
    </row>
    <row r="3367" spans="1:17" s="4" customFormat="1" ht="12" x14ac:dyDescent="0.3">
      <c r="A3367" s="4">
        <v>3366</v>
      </c>
      <c r="B3367" s="4" t="s">
        <v>10091</v>
      </c>
      <c r="C3367" s="5">
        <v>45246</v>
      </c>
      <c r="D3367" s="5">
        <v>45248</v>
      </c>
      <c r="E3367" s="9">
        <f t="shared" si="52"/>
        <v>2023</v>
      </c>
      <c r="F3367" s="4" t="s">
        <v>59</v>
      </c>
      <c r="G3367" s="4" t="s">
        <v>10092</v>
      </c>
      <c r="H3367" s="4" t="s">
        <v>10093</v>
      </c>
      <c r="I3367" s="4" t="s">
        <v>20</v>
      </c>
      <c r="J3367" s="4" t="s">
        <v>47</v>
      </c>
      <c r="K3367" s="4" t="s">
        <v>47</v>
      </c>
      <c r="L3367" s="4" t="s">
        <v>36</v>
      </c>
      <c r="M3367" s="4" t="s">
        <v>37</v>
      </c>
      <c r="N3367" s="4">
        <v>737.72</v>
      </c>
      <c r="O3367" s="4">
        <v>6</v>
      </c>
      <c r="P3367" s="4">
        <v>0</v>
      </c>
      <c r="Q3367" s="4">
        <v>34</v>
      </c>
    </row>
    <row r="3368" spans="1:17" s="4" customFormat="1" ht="12" x14ac:dyDescent="0.3">
      <c r="A3368" s="4">
        <v>3367</v>
      </c>
      <c r="B3368" s="4" t="s">
        <v>10094</v>
      </c>
      <c r="C3368" s="5">
        <v>44986</v>
      </c>
      <c r="D3368" s="5">
        <v>44988</v>
      </c>
      <c r="E3368" s="9">
        <f t="shared" si="52"/>
        <v>2023</v>
      </c>
      <c r="F3368" s="4" t="s">
        <v>25</v>
      </c>
      <c r="G3368" s="4" t="s">
        <v>10095</v>
      </c>
      <c r="H3368" s="4" t="s">
        <v>10096</v>
      </c>
      <c r="I3368" s="4" t="s">
        <v>67</v>
      </c>
      <c r="J3368" s="4" t="s">
        <v>111</v>
      </c>
      <c r="K3368" s="4" t="s">
        <v>111</v>
      </c>
      <c r="L3368" s="4" t="s">
        <v>36</v>
      </c>
      <c r="M3368" s="4" t="s">
        <v>138</v>
      </c>
      <c r="N3368" s="4">
        <v>996.91</v>
      </c>
      <c r="O3368" s="4">
        <v>8</v>
      </c>
      <c r="P3368" s="4">
        <v>0</v>
      </c>
      <c r="Q3368" s="4">
        <v>61.04</v>
      </c>
    </row>
    <row r="3369" spans="1:17" s="4" customFormat="1" ht="12" x14ac:dyDescent="0.3">
      <c r="A3369" s="4">
        <v>3368</v>
      </c>
      <c r="B3369" s="4" t="s">
        <v>10097</v>
      </c>
      <c r="C3369" s="5">
        <v>45211</v>
      </c>
      <c r="D3369" s="5">
        <v>45215</v>
      </c>
      <c r="E3369" s="9">
        <f t="shared" si="52"/>
        <v>2023</v>
      </c>
      <c r="F3369" s="4" t="s">
        <v>39</v>
      </c>
      <c r="G3369" s="4" t="s">
        <v>10098</v>
      </c>
      <c r="H3369" s="4" t="s">
        <v>10099</v>
      </c>
      <c r="I3369" s="4" t="s">
        <v>28</v>
      </c>
      <c r="J3369" s="4" t="s">
        <v>34</v>
      </c>
      <c r="K3369" s="4" t="s">
        <v>35</v>
      </c>
      <c r="L3369" s="4" t="s">
        <v>29</v>
      </c>
      <c r="M3369" s="4" t="s">
        <v>90</v>
      </c>
      <c r="N3369" s="4">
        <v>1494.47</v>
      </c>
      <c r="O3369" s="4">
        <v>7</v>
      </c>
      <c r="P3369" s="4">
        <v>0</v>
      </c>
      <c r="Q3369" s="4">
        <v>211.92</v>
      </c>
    </row>
    <row r="3370" spans="1:17" s="4" customFormat="1" ht="12" x14ac:dyDescent="0.3">
      <c r="A3370" s="4">
        <v>3369</v>
      </c>
      <c r="B3370" s="4" t="s">
        <v>10100</v>
      </c>
      <c r="C3370" s="5">
        <v>45586</v>
      </c>
      <c r="D3370" s="5">
        <v>45590</v>
      </c>
      <c r="E3370" s="9">
        <f t="shared" si="52"/>
        <v>2024</v>
      </c>
      <c r="F3370" s="4" t="s">
        <v>59</v>
      </c>
      <c r="G3370" s="4" t="s">
        <v>10101</v>
      </c>
      <c r="H3370" s="4" t="s">
        <v>10102</v>
      </c>
      <c r="I3370" s="4" t="s">
        <v>20</v>
      </c>
      <c r="J3370" s="4" t="s">
        <v>52</v>
      </c>
      <c r="K3370" s="4" t="s">
        <v>53</v>
      </c>
      <c r="L3370" s="4" t="s">
        <v>22</v>
      </c>
      <c r="M3370" s="4" t="s">
        <v>54</v>
      </c>
      <c r="N3370" s="4">
        <v>1074.21</v>
      </c>
      <c r="O3370" s="4">
        <v>2</v>
      </c>
      <c r="P3370" s="4">
        <v>0.15</v>
      </c>
      <c r="Q3370" s="4">
        <v>28.88</v>
      </c>
    </row>
    <row r="3371" spans="1:17" s="4" customFormat="1" ht="12" x14ac:dyDescent="0.3">
      <c r="A3371" s="4">
        <v>3370</v>
      </c>
      <c r="B3371" s="4" t="s">
        <v>10103</v>
      </c>
      <c r="C3371" s="5">
        <v>45580</v>
      </c>
      <c r="D3371" s="5">
        <v>45583</v>
      </c>
      <c r="E3371" s="9">
        <f t="shared" si="52"/>
        <v>2024</v>
      </c>
      <c r="F3371" s="4" t="s">
        <v>39</v>
      </c>
      <c r="G3371" s="4" t="s">
        <v>10104</v>
      </c>
      <c r="H3371" s="4" t="s">
        <v>10105</v>
      </c>
      <c r="I3371" s="4" t="s">
        <v>67</v>
      </c>
      <c r="J3371" s="4" t="s">
        <v>47</v>
      </c>
      <c r="K3371" s="4" t="s">
        <v>47</v>
      </c>
      <c r="L3371" s="4" t="s">
        <v>29</v>
      </c>
      <c r="M3371" s="4" t="s">
        <v>48</v>
      </c>
      <c r="N3371" s="4">
        <v>923.06</v>
      </c>
      <c r="O3371" s="4">
        <v>2</v>
      </c>
      <c r="P3371" s="4">
        <v>0.2</v>
      </c>
      <c r="Q3371" s="4">
        <v>142.03</v>
      </c>
    </row>
    <row r="3372" spans="1:17" s="4" customFormat="1" ht="12" x14ac:dyDescent="0.3">
      <c r="A3372" s="4">
        <v>3371</v>
      </c>
      <c r="B3372" s="4" t="s">
        <v>10106</v>
      </c>
      <c r="C3372" s="5">
        <v>45225</v>
      </c>
      <c r="D3372" s="5">
        <v>45227</v>
      </c>
      <c r="E3372" s="9">
        <f t="shared" si="52"/>
        <v>2023</v>
      </c>
      <c r="F3372" s="4" t="s">
        <v>59</v>
      </c>
      <c r="G3372" s="4" t="s">
        <v>10107</v>
      </c>
      <c r="H3372" s="4" t="s">
        <v>10108</v>
      </c>
      <c r="I3372" s="4" t="s">
        <v>20</v>
      </c>
      <c r="J3372" s="4" t="s">
        <v>62</v>
      </c>
      <c r="K3372" s="4" t="s">
        <v>63</v>
      </c>
      <c r="L3372" s="4" t="s">
        <v>29</v>
      </c>
      <c r="M3372" s="4" t="s">
        <v>90</v>
      </c>
      <c r="N3372" s="4">
        <v>782.73</v>
      </c>
      <c r="O3372" s="4">
        <v>2</v>
      </c>
      <c r="P3372" s="4">
        <v>0</v>
      </c>
      <c r="Q3372" s="4">
        <v>28.44</v>
      </c>
    </row>
    <row r="3373" spans="1:17" s="4" customFormat="1" ht="12" x14ac:dyDescent="0.3">
      <c r="A3373" s="4">
        <v>3372</v>
      </c>
      <c r="B3373" s="4" t="s">
        <v>10109</v>
      </c>
      <c r="C3373" s="5">
        <v>45293</v>
      </c>
      <c r="D3373" s="5">
        <v>45294</v>
      </c>
      <c r="E3373" s="9">
        <f t="shared" si="52"/>
        <v>2024</v>
      </c>
      <c r="F3373" s="4" t="s">
        <v>39</v>
      </c>
      <c r="G3373" s="4" t="s">
        <v>10110</v>
      </c>
      <c r="H3373" s="4" t="s">
        <v>10111</v>
      </c>
      <c r="I3373" s="4" t="s">
        <v>20</v>
      </c>
      <c r="J3373" s="4" t="s">
        <v>62</v>
      </c>
      <c r="K3373" s="4" t="s">
        <v>63</v>
      </c>
      <c r="L3373" s="4" t="s">
        <v>36</v>
      </c>
      <c r="M3373" s="4" t="s">
        <v>37</v>
      </c>
      <c r="N3373" s="4">
        <v>925.2</v>
      </c>
      <c r="O3373" s="4">
        <v>8</v>
      </c>
      <c r="P3373" s="4">
        <v>0.1</v>
      </c>
      <c r="Q3373" s="4">
        <v>88.5</v>
      </c>
    </row>
    <row r="3374" spans="1:17" s="4" customFormat="1" ht="12" x14ac:dyDescent="0.3">
      <c r="A3374" s="4">
        <v>3373</v>
      </c>
      <c r="B3374" s="4" t="s">
        <v>10112</v>
      </c>
      <c r="C3374" s="5">
        <v>44780</v>
      </c>
      <c r="D3374" s="5">
        <v>44782</v>
      </c>
      <c r="E3374" s="9">
        <f t="shared" si="52"/>
        <v>2022</v>
      </c>
      <c r="F3374" s="4" t="s">
        <v>25</v>
      </c>
      <c r="G3374" s="4" t="s">
        <v>10113</v>
      </c>
      <c r="H3374" s="4" t="s">
        <v>10114</v>
      </c>
      <c r="I3374" s="4" t="s">
        <v>67</v>
      </c>
      <c r="J3374" s="4" t="s">
        <v>145</v>
      </c>
      <c r="K3374" s="4" t="s">
        <v>80</v>
      </c>
      <c r="L3374" s="4" t="s">
        <v>22</v>
      </c>
      <c r="M3374" s="4" t="s">
        <v>54</v>
      </c>
      <c r="N3374" s="4">
        <v>1331.69</v>
      </c>
      <c r="O3374" s="4">
        <v>5</v>
      </c>
      <c r="P3374" s="4">
        <v>0.15</v>
      </c>
      <c r="Q3374" s="4">
        <v>222.82</v>
      </c>
    </row>
    <row r="3375" spans="1:17" s="4" customFormat="1" ht="12" x14ac:dyDescent="0.3">
      <c r="A3375" s="4">
        <v>3374</v>
      </c>
      <c r="B3375" s="4" t="s">
        <v>10115</v>
      </c>
      <c r="C3375" s="5">
        <v>45203</v>
      </c>
      <c r="D3375" s="5">
        <v>45208</v>
      </c>
      <c r="E3375" s="9">
        <f t="shared" si="52"/>
        <v>2023</v>
      </c>
      <c r="F3375" s="4" t="s">
        <v>39</v>
      </c>
      <c r="G3375" s="4" t="s">
        <v>10116</v>
      </c>
      <c r="H3375" s="4" t="s">
        <v>10117</v>
      </c>
      <c r="I3375" s="4" t="s">
        <v>28</v>
      </c>
      <c r="J3375" s="4" t="s">
        <v>62</v>
      </c>
      <c r="K3375" s="4" t="s">
        <v>63</v>
      </c>
      <c r="L3375" s="4" t="s">
        <v>29</v>
      </c>
      <c r="M3375" s="4" t="s">
        <v>90</v>
      </c>
      <c r="N3375" s="4">
        <v>1415.18</v>
      </c>
      <c r="O3375" s="4">
        <v>1</v>
      </c>
      <c r="P3375" s="4">
        <v>0.2</v>
      </c>
      <c r="Q3375" s="4">
        <v>32.33</v>
      </c>
    </row>
    <row r="3376" spans="1:17" s="4" customFormat="1" ht="12" x14ac:dyDescent="0.3">
      <c r="A3376" s="4">
        <v>3375</v>
      </c>
      <c r="B3376" s="4" t="s">
        <v>10118</v>
      </c>
      <c r="C3376" s="5">
        <v>45518</v>
      </c>
      <c r="D3376" s="5">
        <v>45519</v>
      </c>
      <c r="E3376" s="9">
        <f t="shared" si="52"/>
        <v>2024</v>
      </c>
      <c r="F3376" s="4" t="s">
        <v>59</v>
      </c>
      <c r="G3376" s="4" t="s">
        <v>10119</v>
      </c>
      <c r="H3376" s="4" t="s">
        <v>10120</v>
      </c>
      <c r="I3376" s="4" t="s">
        <v>67</v>
      </c>
      <c r="J3376" s="4" t="s">
        <v>106</v>
      </c>
      <c r="K3376" s="4" t="s">
        <v>106</v>
      </c>
      <c r="L3376" s="4" t="s">
        <v>22</v>
      </c>
      <c r="M3376" s="4" t="s">
        <v>134</v>
      </c>
      <c r="N3376" s="4">
        <v>1084.31</v>
      </c>
      <c r="O3376" s="4">
        <v>5</v>
      </c>
      <c r="P3376" s="4">
        <v>0</v>
      </c>
      <c r="Q3376" s="4">
        <v>201.67</v>
      </c>
    </row>
    <row r="3377" spans="1:17" s="4" customFormat="1" ht="12" x14ac:dyDescent="0.3">
      <c r="A3377" s="4">
        <v>3376</v>
      </c>
      <c r="B3377" s="4" t="s">
        <v>10121</v>
      </c>
      <c r="C3377" s="5">
        <v>44523</v>
      </c>
      <c r="D3377" s="5">
        <v>44527</v>
      </c>
      <c r="E3377" s="9">
        <f t="shared" si="52"/>
        <v>2021</v>
      </c>
      <c r="F3377" s="4" t="s">
        <v>39</v>
      </c>
      <c r="G3377" s="4" t="s">
        <v>10122</v>
      </c>
      <c r="H3377" s="4" t="s">
        <v>10123</v>
      </c>
      <c r="I3377" s="4" t="s">
        <v>28</v>
      </c>
      <c r="J3377" s="4" t="s">
        <v>145</v>
      </c>
      <c r="K3377" s="4" t="s">
        <v>80</v>
      </c>
      <c r="L3377" s="4" t="s">
        <v>36</v>
      </c>
      <c r="M3377" s="4" t="s">
        <v>118</v>
      </c>
      <c r="N3377" s="4">
        <v>494.1</v>
      </c>
      <c r="O3377" s="4">
        <v>1</v>
      </c>
      <c r="P3377" s="4">
        <v>0</v>
      </c>
      <c r="Q3377" s="4">
        <v>89.03</v>
      </c>
    </row>
    <row r="3378" spans="1:17" s="4" customFormat="1" ht="12" x14ac:dyDescent="0.3">
      <c r="A3378" s="4">
        <v>3377</v>
      </c>
      <c r="B3378" s="4" t="s">
        <v>10124</v>
      </c>
      <c r="C3378" s="5">
        <v>45063</v>
      </c>
      <c r="D3378" s="5">
        <v>45066</v>
      </c>
      <c r="E3378" s="9">
        <f t="shared" si="52"/>
        <v>2023</v>
      </c>
      <c r="F3378" s="4" t="s">
        <v>39</v>
      </c>
      <c r="G3378" s="4" t="s">
        <v>10125</v>
      </c>
      <c r="H3378" s="4" t="s">
        <v>10126</v>
      </c>
      <c r="I3378" s="4" t="s">
        <v>20</v>
      </c>
      <c r="J3378" s="4" t="s">
        <v>42</v>
      </c>
      <c r="K3378" s="4" t="s">
        <v>43</v>
      </c>
      <c r="L3378" s="4" t="s">
        <v>22</v>
      </c>
      <c r="M3378" s="4" t="s">
        <v>54</v>
      </c>
      <c r="N3378" s="4">
        <v>1259.8</v>
      </c>
      <c r="O3378" s="4">
        <v>7</v>
      </c>
      <c r="P3378" s="4">
        <v>0.2</v>
      </c>
      <c r="Q3378" s="4">
        <v>-11.5</v>
      </c>
    </row>
    <row r="3379" spans="1:17" s="4" customFormat="1" ht="12" x14ac:dyDescent="0.3">
      <c r="A3379" s="4">
        <v>3378</v>
      </c>
      <c r="B3379" s="4" t="s">
        <v>10127</v>
      </c>
      <c r="C3379" s="5">
        <v>44435</v>
      </c>
      <c r="D3379" s="5">
        <v>44441</v>
      </c>
      <c r="E3379" s="9">
        <f t="shared" si="52"/>
        <v>2021</v>
      </c>
      <c r="F3379" s="4" t="s">
        <v>25</v>
      </c>
      <c r="G3379" s="4" t="s">
        <v>10128</v>
      </c>
      <c r="H3379" s="4" t="s">
        <v>10129</v>
      </c>
      <c r="I3379" s="4" t="s">
        <v>67</v>
      </c>
      <c r="J3379" s="4" t="s">
        <v>34</v>
      </c>
      <c r="K3379" s="4" t="s">
        <v>35</v>
      </c>
      <c r="L3379" s="4" t="s">
        <v>22</v>
      </c>
      <c r="M3379" s="4" t="s">
        <v>75</v>
      </c>
      <c r="N3379" s="4">
        <v>670.26</v>
      </c>
      <c r="O3379" s="4">
        <v>10</v>
      </c>
      <c r="P3379" s="4">
        <v>0</v>
      </c>
      <c r="Q3379" s="4">
        <v>116.58</v>
      </c>
    </row>
    <row r="3380" spans="1:17" s="4" customFormat="1" ht="12" x14ac:dyDescent="0.3">
      <c r="A3380" s="4">
        <v>3379</v>
      </c>
      <c r="B3380" s="4" t="s">
        <v>10130</v>
      </c>
      <c r="C3380" s="5">
        <v>45770</v>
      </c>
      <c r="D3380" s="5">
        <v>45774</v>
      </c>
      <c r="E3380" s="9">
        <f t="shared" si="52"/>
        <v>2025</v>
      </c>
      <c r="F3380" s="4" t="s">
        <v>39</v>
      </c>
      <c r="G3380" s="4" t="s">
        <v>10131</v>
      </c>
      <c r="H3380" s="4" t="s">
        <v>10132</v>
      </c>
      <c r="I3380" s="4" t="s">
        <v>28</v>
      </c>
      <c r="J3380" s="4" t="s">
        <v>21</v>
      </c>
      <c r="K3380" s="4" t="s">
        <v>26647</v>
      </c>
      <c r="L3380" s="4" t="s">
        <v>36</v>
      </c>
      <c r="M3380" s="4" t="s">
        <v>118</v>
      </c>
      <c r="N3380" s="4">
        <v>517.87</v>
      </c>
      <c r="O3380" s="4">
        <v>3</v>
      </c>
      <c r="P3380" s="4">
        <v>0</v>
      </c>
      <c r="Q3380" s="4">
        <v>81</v>
      </c>
    </row>
    <row r="3381" spans="1:17" s="4" customFormat="1" ht="12" x14ac:dyDescent="0.3">
      <c r="A3381" s="4">
        <v>3380</v>
      </c>
      <c r="B3381" s="4" t="s">
        <v>10133</v>
      </c>
      <c r="C3381" s="5">
        <v>44692</v>
      </c>
      <c r="D3381" s="5">
        <v>44698</v>
      </c>
      <c r="E3381" s="9">
        <f t="shared" si="52"/>
        <v>2022</v>
      </c>
      <c r="F3381" s="4" t="s">
        <v>25</v>
      </c>
      <c r="G3381" s="4" t="s">
        <v>10134</v>
      </c>
      <c r="H3381" s="4" t="s">
        <v>10135</v>
      </c>
      <c r="I3381" s="4" t="s">
        <v>20</v>
      </c>
      <c r="J3381" s="4" t="s">
        <v>52</v>
      </c>
      <c r="K3381" s="4" t="s">
        <v>53</v>
      </c>
      <c r="L3381" s="4" t="s">
        <v>29</v>
      </c>
      <c r="M3381" s="4" t="s">
        <v>48</v>
      </c>
      <c r="N3381" s="4">
        <v>525.30999999999995</v>
      </c>
      <c r="O3381" s="4">
        <v>7</v>
      </c>
      <c r="P3381" s="4">
        <v>0.15</v>
      </c>
      <c r="Q3381" s="4">
        <v>0.34</v>
      </c>
    </row>
    <row r="3382" spans="1:17" s="4" customFormat="1" ht="12" x14ac:dyDescent="0.3">
      <c r="A3382" s="4">
        <v>3381</v>
      </c>
      <c r="B3382" s="4" t="s">
        <v>10136</v>
      </c>
      <c r="C3382" s="5">
        <v>45716</v>
      </c>
      <c r="D3382" s="5">
        <v>45723</v>
      </c>
      <c r="E3382" s="9">
        <f t="shared" si="52"/>
        <v>2025</v>
      </c>
      <c r="F3382" s="4" t="s">
        <v>25</v>
      </c>
      <c r="G3382" s="4" t="s">
        <v>10137</v>
      </c>
      <c r="H3382" s="4" t="s">
        <v>10138</v>
      </c>
      <c r="I3382" s="4" t="s">
        <v>67</v>
      </c>
      <c r="J3382" s="4" t="s">
        <v>79</v>
      </c>
      <c r="K3382" s="4" t="s">
        <v>80</v>
      </c>
      <c r="L3382" s="4" t="s">
        <v>22</v>
      </c>
      <c r="M3382" s="4" t="s">
        <v>134</v>
      </c>
      <c r="N3382" s="4">
        <v>583.37</v>
      </c>
      <c r="O3382" s="4">
        <v>1</v>
      </c>
      <c r="P3382" s="4">
        <v>0.2</v>
      </c>
      <c r="Q3382" s="4">
        <v>117.95</v>
      </c>
    </row>
    <row r="3383" spans="1:17" s="4" customFormat="1" ht="12" x14ac:dyDescent="0.3">
      <c r="A3383" s="4">
        <v>3382</v>
      </c>
      <c r="B3383" s="4" t="s">
        <v>10139</v>
      </c>
      <c r="C3383" s="5">
        <v>45116</v>
      </c>
      <c r="D3383" s="5">
        <v>45117</v>
      </c>
      <c r="E3383" s="9">
        <f t="shared" si="52"/>
        <v>2023</v>
      </c>
      <c r="F3383" s="4" t="s">
        <v>17</v>
      </c>
      <c r="G3383" s="4" t="s">
        <v>10140</v>
      </c>
      <c r="H3383" s="4" t="s">
        <v>10141</v>
      </c>
      <c r="I3383" s="4" t="s">
        <v>20</v>
      </c>
      <c r="J3383" s="4" t="s">
        <v>111</v>
      </c>
      <c r="K3383" s="4" t="s">
        <v>111</v>
      </c>
      <c r="L3383" s="4" t="s">
        <v>22</v>
      </c>
      <c r="M3383" s="4" t="s">
        <v>54</v>
      </c>
      <c r="N3383" s="4">
        <v>478.37</v>
      </c>
      <c r="O3383" s="4">
        <v>5</v>
      </c>
      <c r="P3383" s="4">
        <v>0.1</v>
      </c>
      <c r="Q3383" s="4">
        <v>52.23</v>
      </c>
    </row>
    <row r="3384" spans="1:17" s="4" customFormat="1" ht="12" x14ac:dyDescent="0.3">
      <c r="A3384" s="4">
        <v>3383</v>
      </c>
      <c r="B3384" s="4" t="s">
        <v>10142</v>
      </c>
      <c r="C3384" s="5">
        <v>44525</v>
      </c>
      <c r="D3384" s="5">
        <v>44526</v>
      </c>
      <c r="E3384" s="9">
        <f t="shared" si="52"/>
        <v>2021</v>
      </c>
      <c r="F3384" s="4" t="s">
        <v>25</v>
      </c>
      <c r="G3384" s="4" t="s">
        <v>10143</v>
      </c>
      <c r="H3384" s="4" t="s">
        <v>10144</v>
      </c>
      <c r="I3384" s="4" t="s">
        <v>20</v>
      </c>
      <c r="J3384" s="4" t="s">
        <v>47</v>
      </c>
      <c r="K3384" s="4" t="s">
        <v>47</v>
      </c>
      <c r="L3384" s="4" t="s">
        <v>36</v>
      </c>
      <c r="M3384" s="4" t="s">
        <v>71</v>
      </c>
      <c r="N3384" s="4">
        <v>228.44</v>
      </c>
      <c r="O3384" s="4">
        <v>7</v>
      </c>
      <c r="P3384" s="4">
        <v>0.15</v>
      </c>
      <c r="Q3384" s="4">
        <v>43.74</v>
      </c>
    </row>
    <row r="3385" spans="1:17" s="4" customFormat="1" ht="12" x14ac:dyDescent="0.3">
      <c r="A3385" s="4">
        <v>3384</v>
      </c>
      <c r="B3385" s="4" t="s">
        <v>10145</v>
      </c>
      <c r="C3385" s="5">
        <v>45633</v>
      </c>
      <c r="D3385" s="5">
        <v>45636</v>
      </c>
      <c r="E3385" s="9">
        <f t="shared" si="52"/>
        <v>2024</v>
      </c>
      <c r="F3385" s="4" t="s">
        <v>17</v>
      </c>
      <c r="G3385" s="4" t="s">
        <v>10146</v>
      </c>
      <c r="H3385" s="4" t="s">
        <v>10147</v>
      </c>
      <c r="I3385" s="4" t="s">
        <v>20</v>
      </c>
      <c r="J3385" s="4" t="s">
        <v>47</v>
      </c>
      <c r="K3385" s="4" t="s">
        <v>47</v>
      </c>
      <c r="L3385" s="4" t="s">
        <v>36</v>
      </c>
      <c r="M3385" s="4" t="s">
        <v>37</v>
      </c>
      <c r="N3385" s="4">
        <v>1099.1500000000001</v>
      </c>
      <c r="O3385" s="4">
        <v>2</v>
      </c>
      <c r="P3385" s="4">
        <v>0.1</v>
      </c>
      <c r="Q3385" s="4">
        <v>133.96</v>
      </c>
    </row>
    <row r="3386" spans="1:17" s="4" customFormat="1" ht="12" x14ac:dyDescent="0.3">
      <c r="A3386" s="4">
        <v>3385</v>
      </c>
      <c r="B3386" s="4" t="s">
        <v>10148</v>
      </c>
      <c r="C3386" s="5">
        <v>44611</v>
      </c>
      <c r="D3386" s="5">
        <v>44615</v>
      </c>
      <c r="E3386" s="9">
        <f t="shared" si="52"/>
        <v>2022</v>
      </c>
      <c r="F3386" s="4" t="s">
        <v>59</v>
      </c>
      <c r="G3386" s="4" t="s">
        <v>10149</v>
      </c>
      <c r="H3386" s="4" t="s">
        <v>10150</v>
      </c>
      <c r="I3386" s="4" t="s">
        <v>20</v>
      </c>
      <c r="J3386" s="4" t="s">
        <v>79</v>
      </c>
      <c r="K3386" s="4" t="s">
        <v>80</v>
      </c>
      <c r="L3386" s="4" t="s">
        <v>29</v>
      </c>
      <c r="M3386" s="4" t="s">
        <v>48</v>
      </c>
      <c r="N3386" s="4">
        <v>390.22</v>
      </c>
      <c r="O3386" s="4">
        <v>3</v>
      </c>
      <c r="P3386" s="4">
        <v>0.1</v>
      </c>
      <c r="Q3386" s="4">
        <v>87.99</v>
      </c>
    </row>
    <row r="3387" spans="1:17" s="4" customFormat="1" ht="12" x14ac:dyDescent="0.3">
      <c r="A3387" s="4">
        <v>3386</v>
      </c>
      <c r="B3387" s="4" t="s">
        <v>10151</v>
      </c>
      <c r="C3387" s="5">
        <v>45159</v>
      </c>
      <c r="D3387" s="5">
        <v>45161</v>
      </c>
      <c r="E3387" s="9">
        <f t="shared" si="52"/>
        <v>2023</v>
      </c>
      <c r="F3387" s="4" t="s">
        <v>17</v>
      </c>
      <c r="G3387" s="4" t="s">
        <v>10152</v>
      </c>
      <c r="H3387" s="4" t="s">
        <v>10153</v>
      </c>
      <c r="I3387" s="4" t="s">
        <v>28</v>
      </c>
      <c r="J3387" s="4" t="s">
        <v>79</v>
      </c>
      <c r="K3387" s="4" t="s">
        <v>80</v>
      </c>
      <c r="L3387" s="4" t="s">
        <v>36</v>
      </c>
      <c r="M3387" s="4" t="s">
        <v>118</v>
      </c>
      <c r="N3387" s="4">
        <v>116.8</v>
      </c>
      <c r="O3387" s="4">
        <v>5</v>
      </c>
      <c r="P3387" s="4">
        <v>0.15</v>
      </c>
      <c r="Q3387" s="4">
        <v>9.75</v>
      </c>
    </row>
    <row r="3388" spans="1:17" s="4" customFormat="1" ht="12" x14ac:dyDescent="0.3">
      <c r="A3388" s="4">
        <v>3387</v>
      </c>
      <c r="B3388" s="4" t="s">
        <v>10154</v>
      </c>
      <c r="C3388" s="5">
        <v>44731</v>
      </c>
      <c r="D3388" s="5">
        <v>44738</v>
      </c>
      <c r="E3388" s="9">
        <f t="shared" si="52"/>
        <v>2022</v>
      </c>
      <c r="F3388" s="4" t="s">
        <v>17</v>
      </c>
      <c r="G3388" s="4" t="s">
        <v>10155</v>
      </c>
      <c r="H3388" s="4" t="s">
        <v>10156</v>
      </c>
      <c r="I3388" s="4" t="s">
        <v>28</v>
      </c>
      <c r="J3388" s="4" t="s">
        <v>52</v>
      </c>
      <c r="K3388" s="4" t="s">
        <v>53</v>
      </c>
      <c r="L3388" s="4" t="s">
        <v>29</v>
      </c>
      <c r="M3388" s="4" t="s">
        <v>48</v>
      </c>
      <c r="N3388" s="4">
        <v>1347.17</v>
      </c>
      <c r="O3388" s="4">
        <v>10</v>
      </c>
      <c r="P3388" s="4">
        <v>0.15</v>
      </c>
      <c r="Q3388" s="4">
        <v>50.28</v>
      </c>
    </row>
    <row r="3389" spans="1:17" s="4" customFormat="1" ht="12" x14ac:dyDescent="0.3">
      <c r="A3389" s="4">
        <v>3388</v>
      </c>
      <c r="B3389" s="4" t="s">
        <v>10157</v>
      </c>
      <c r="C3389" s="5">
        <v>44533</v>
      </c>
      <c r="D3389" s="5">
        <v>44536</v>
      </c>
      <c r="E3389" s="9">
        <f t="shared" si="52"/>
        <v>2021</v>
      </c>
      <c r="F3389" s="4" t="s">
        <v>25</v>
      </c>
      <c r="G3389" s="4" t="s">
        <v>10158</v>
      </c>
      <c r="H3389" s="4" t="s">
        <v>10159</v>
      </c>
      <c r="I3389" s="4" t="s">
        <v>67</v>
      </c>
      <c r="J3389" s="4" t="s">
        <v>111</v>
      </c>
      <c r="K3389" s="4" t="s">
        <v>111</v>
      </c>
      <c r="L3389" s="4" t="s">
        <v>36</v>
      </c>
      <c r="M3389" s="4" t="s">
        <v>71</v>
      </c>
      <c r="N3389" s="4">
        <v>600.53</v>
      </c>
      <c r="O3389" s="4">
        <v>2</v>
      </c>
      <c r="P3389" s="4">
        <v>0.1</v>
      </c>
      <c r="Q3389" s="4">
        <v>49.51</v>
      </c>
    </row>
    <row r="3390" spans="1:17" s="4" customFormat="1" ht="12" x14ac:dyDescent="0.3">
      <c r="A3390" s="4">
        <v>3389</v>
      </c>
      <c r="B3390" s="4" t="s">
        <v>10160</v>
      </c>
      <c r="C3390" s="5">
        <v>45602</v>
      </c>
      <c r="D3390" s="5">
        <v>45607</v>
      </c>
      <c r="E3390" s="9">
        <f t="shared" si="52"/>
        <v>2024</v>
      </c>
      <c r="F3390" s="4" t="s">
        <v>39</v>
      </c>
      <c r="G3390" s="4" t="s">
        <v>10161</v>
      </c>
      <c r="H3390" s="4" t="s">
        <v>10162</v>
      </c>
      <c r="I3390" s="4" t="s">
        <v>28</v>
      </c>
      <c r="J3390" s="4" t="s">
        <v>21</v>
      </c>
      <c r="K3390" s="4" t="s">
        <v>26647</v>
      </c>
      <c r="L3390" s="4" t="s">
        <v>36</v>
      </c>
      <c r="M3390" s="4" t="s">
        <v>71</v>
      </c>
      <c r="N3390" s="4">
        <v>830.89</v>
      </c>
      <c r="O3390" s="4">
        <v>2</v>
      </c>
      <c r="P3390" s="4">
        <v>0.2</v>
      </c>
      <c r="Q3390" s="4">
        <v>169.77</v>
      </c>
    </row>
    <row r="3391" spans="1:17" s="4" customFormat="1" ht="12" x14ac:dyDescent="0.3">
      <c r="A3391" s="4">
        <v>3390</v>
      </c>
      <c r="B3391" s="4" t="s">
        <v>10163</v>
      </c>
      <c r="C3391" s="5">
        <v>45338</v>
      </c>
      <c r="D3391" s="5">
        <v>45343</v>
      </c>
      <c r="E3391" s="9">
        <f t="shared" si="52"/>
        <v>2024</v>
      </c>
      <c r="F3391" s="4" t="s">
        <v>39</v>
      </c>
      <c r="G3391" s="4" t="s">
        <v>10164</v>
      </c>
      <c r="H3391" s="4" t="s">
        <v>10165</v>
      </c>
      <c r="I3391" s="4" t="s">
        <v>28</v>
      </c>
      <c r="J3391" s="4" t="s">
        <v>145</v>
      </c>
      <c r="K3391" s="4" t="s">
        <v>80</v>
      </c>
      <c r="L3391" s="4" t="s">
        <v>22</v>
      </c>
      <c r="M3391" s="4" t="s">
        <v>54</v>
      </c>
      <c r="N3391" s="4">
        <v>392.97</v>
      </c>
      <c r="O3391" s="4">
        <v>10</v>
      </c>
      <c r="P3391" s="4">
        <v>0.2</v>
      </c>
      <c r="Q3391" s="4">
        <v>49.42</v>
      </c>
    </row>
    <row r="3392" spans="1:17" s="4" customFormat="1" ht="12" x14ac:dyDescent="0.3">
      <c r="A3392" s="4">
        <v>3391</v>
      </c>
      <c r="B3392" s="4" t="s">
        <v>10166</v>
      </c>
      <c r="C3392" s="5">
        <v>45358</v>
      </c>
      <c r="D3392" s="5">
        <v>45365</v>
      </c>
      <c r="E3392" s="9">
        <f t="shared" si="52"/>
        <v>2024</v>
      </c>
      <c r="F3392" s="4" t="s">
        <v>17</v>
      </c>
      <c r="G3392" s="4" t="s">
        <v>10167</v>
      </c>
      <c r="H3392" s="4" t="s">
        <v>10168</v>
      </c>
      <c r="I3392" s="4" t="s">
        <v>28</v>
      </c>
      <c r="J3392" s="4" t="s">
        <v>47</v>
      </c>
      <c r="K3392" s="4" t="s">
        <v>47</v>
      </c>
      <c r="L3392" s="4" t="s">
        <v>36</v>
      </c>
      <c r="M3392" s="4" t="s">
        <v>71</v>
      </c>
      <c r="N3392" s="4">
        <v>554.07000000000005</v>
      </c>
      <c r="O3392" s="4">
        <v>5</v>
      </c>
      <c r="P3392" s="4">
        <v>0.2</v>
      </c>
      <c r="Q3392" s="4">
        <v>99.35</v>
      </c>
    </row>
    <row r="3393" spans="1:17" s="4" customFormat="1" ht="12" x14ac:dyDescent="0.3">
      <c r="A3393" s="4">
        <v>3392</v>
      </c>
      <c r="B3393" s="4" t="s">
        <v>10169</v>
      </c>
      <c r="C3393" s="5">
        <v>44431</v>
      </c>
      <c r="D3393" s="5">
        <v>44432</v>
      </c>
      <c r="E3393" s="9">
        <f t="shared" si="52"/>
        <v>2021</v>
      </c>
      <c r="F3393" s="4" t="s">
        <v>17</v>
      </c>
      <c r="G3393" s="4" t="s">
        <v>10170</v>
      </c>
      <c r="H3393" s="4" t="s">
        <v>10171</v>
      </c>
      <c r="I3393" s="4" t="s">
        <v>67</v>
      </c>
      <c r="J3393" s="4" t="s">
        <v>42</v>
      </c>
      <c r="K3393" s="4" t="s">
        <v>43</v>
      </c>
      <c r="L3393" s="4" t="s">
        <v>22</v>
      </c>
      <c r="M3393" s="4" t="s">
        <v>23</v>
      </c>
      <c r="N3393" s="4">
        <v>141.41</v>
      </c>
      <c r="O3393" s="4">
        <v>5</v>
      </c>
      <c r="P3393" s="4">
        <v>0.1</v>
      </c>
      <c r="Q3393" s="4">
        <v>28.95</v>
      </c>
    </row>
    <row r="3394" spans="1:17" s="4" customFormat="1" ht="12" x14ac:dyDescent="0.3">
      <c r="A3394" s="4">
        <v>3393</v>
      </c>
      <c r="B3394" s="4" t="s">
        <v>10172</v>
      </c>
      <c r="C3394" s="5">
        <v>44988</v>
      </c>
      <c r="D3394" s="5">
        <v>44993</v>
      </c>
      <c r="E3394" s="9">
        <f t="shared" ref="E3394:E3457" si="53">YEAR(D3394)</f>
        <v>2023</v>
      </c>
      <c r="F3394" s="4" t="s">
        <v>59</v>
      </c>
      <c r="G3394" s="4" t="s">
        <v>10173</v>
      </c>
      <c r="H3394" s="4" t="s">
        <v>10174</v>
      </c>
      <c r="I3394" s="4" t="s">
        <v>28</v>
      </c>
      <c r="J3394" s="4" t="s">
        <v>62</v>
      </c>
      <c r="K3394" s="4" t="s">
        <v>63</v>
      </c>
      <c r="L3394" s="4" t="s">
        <v>22</v>
      </c>
      <c r="M3394" s="4" t="s">
        <v>75</v>
      </c>
      <c r="N3394" s="4">
        <v>421.26</v>
      </c>
      <c r="O3394" s="4">
        <v>6</v>
      </c>
      <c r="P3394" s="4">
        <v>0.2</v>
      </c>
      <c r="Q3394" s="4">
        <v>80.650000000000006</v>
      </c>
    </row>
    <row r="3395" spans="1:17" s="4" customFormat="1" ht="12" x14ac:dyDescent="0.3">
      <c r="A3395" s="4">
        <v>3394</v>
      </c>
      <c r="B3395" s="4" t="s">
        <v>10175</v>
      </c>
      <c r="C3395" s="5">
        <v>45614</v>
      </c>
      <c r="D3395" s="5">
        <v>45619</v>
      </c>
      <c r="E3395" s="9">
        <f t="shared" si="53"/>
        <v>2024</v>
      </c>
      <c r="F3395" s="4" t="s">
        <v>59</v>
      </c>
      <c r="G3395" s="4" t="s">
        <v>10176</v>
      </c>
      <c r="H3395" s="4" t="s">
        <v>10177</v>
      </c>
      <c r="I3395" s="4" t="s">
        <v>67</v>
      </c>
      <c r="J3395" s="4" t="s">
        <v>21</v>
      </c>
      <c r="K3395" s="4" t="s">
        <v>26647</v>
      </c>
      <c r="L3395" s="4" t="s">
        <v>22</v>
      </c>
      <c r="M3395" s="4" t="s">
        <v>23</v>
      </c>
      <c r="N3395" s="4">
        <v>366.06</v>
      </c>
      <c r="O3395" s="4">
        <v>7</v>
      </c>
      <c r="P3395" s="4">
        <v>0</v>
      </c>
      <c r="Q3395" s="4">
        <v>31.04</v>
      </c>
    </row>
    <row r="3396" spans="1:17" s="4" customFormat="1" ht="12" x14ac:dyDescent="0.3">
      <c r="A3396" s="4">
        <v>3395</v>
      </c>
      <c r="B3396" s="4" t="s">
        <v>10178</v>
      </c>
      <c r="C3396" s="5">
        <v>45391</v>
      </c>
      <c r="D3396" s="5">
        <v>45394</v>
      </c>
      <c r="E3396" s="9">
        <f t="shared" si="53"/>
        <v>2024</v>
      </c>
      <c r="F3396" s="4" t="s">
        <v>59</v>
      </c>
      <c r="G3396" s="4" t="s">
        <v>10179</v>
      </c>
      <c r="H3396" s="4" t="s">
        <v>10180</v>
      </c>
      <c r="I3396" s="4" t="s">
        <v>20</v>
      </c>
      <c r="J3396" s="4" t="s">
        <v>52</v>
      </c>
      <c r="K3396" s="4" t="s">
        <v>53</v>
      </c>
      <c r="L3396" s="4" t="s">
        <v>22</v>
      </c>
      <c r="M3396" s="4" t="s">
        <v>75</v>
      </c>
      <c r="N3396" s="4">
        <v>303.95</v>
      </c>
      <c r="O3396" s="4">
        <v>5</v>
      </c>
      <c r="P3396" s="4">
        <v>0.15</v>
      </c>
      <c r="Q3396" s="4">
        <v>41.68</v>
      </c>
    </row>
    <row r="3397" spans="1:17" s="4" customFormat="1" ht="12" x14ac:dyDescent="0.3">
      <c r="A3397" s="4">
        <v>3396</v>
      </c>
      <c r="B3397" s="4" t="s">
        <v>10181</v>
      </c>
      <c r="C3397" s="5">
        <v>44756</v>
      </c>
      <c r="D3397" s="5">
        <v>44761</v>
      </c>
      <c r="E3397" s="9">
        <f t="shared" si="53"/>
        <v>2022</v>
      </c>
      <c r="F3397" s="4" t="s">
        <v>17</v>
      </c>
      <c r="G3397" s="4" t="s">
        <v>10182</v>
      </c>
      <c r="H3397" s="4" t="s">
        <v>10183</v>
      </c>
      <c r="I3397" s="4" t="s">
        <v>28</v>
      </c>
      <c r="J3397" s="4" t="s">
        <v>106</v>
      </c>
      <c r="K3397" s="4" t="s">
        <v>106</v>
      </c>
      <c r="L3397" s="4" t="s">
        <v>29</v>
      </c>
      <c r="M3397" s="4" t="s">
        <v>30</v>
      </c>
      <c r="N3397" s="4">
        <v>1268.67</v>
      </c>
      <c r="O3397" s="4">
        <v>8</v>
      </c>
      <c r="P3397" s="4">
        <v>0.2</v>
      </c>
      <c r="Q3397" s="4">
        <v>41.22</v>
      </c>
    </row>
    <row r="3398" spans="1:17" s="4" customFormat="1" ht="12" x14ac:dyDescent="0.3">
      <c r="A3398" s="4">
        <v>3397</v>
      </c>
      <c r="B3398" s="4" t="s">
        <v>10184</v>
      </c>
      <c r="C3398" s="5">
        <v>44693</v>
      </c>
      <c r="D3398" s="5">
        <v>44694</v>
      </c>
      <c r="E3398" s="9">
        <f t="shared" si="53"/>
        <v>2022</v>
      </c>
      <c r="F3398" s="4" t="s">
        <v>17</v>
      </c>
      <c r="G3398" s="4" t="s">
        <v>10185</v>
      </c>
      <c r="H3398" s="4" t="s">
        <v>10186</v>
      </c>
      <c r="I3398" s="4" t="s">
        <v>67</v>
      </c>
      <c r="J3398" s="4" t="s">
        <v>21</v>
      </c>
      <c r="K3398" s="4" t="s">
        <v>26647</v>
      </c>
      <c r="L3398" s="4" t="s">
        <v>22</v>
      </c>
      <c r="M3398" s="4" t="s">
        <v>54</v>
      </c>
      <c r="N3398" s="4">
        <v>801.95</v>
      </c>
      <c r="O3398" s="4">
        <v>1</v>
      </c>
      <c r="P3398" s="4">
        <v>0.15</v>
      </c>
      <c r="Q3398" s="4">
        <v>70.78</v>
      </c>
    </row>
    <row r="3399" spans="1:17" s="4" customFormat="1" ht="12" x14ac:dyDescent="0.3">
      <c r="A3399" s="4">
        <v>3398</v>
      </c>
      <c r="B3399" s="4" t="s">
        <v>10187</v>
      </c>
      <c r="C3399" s="5">
        <v>45497</v>
      </c>
      <c r="D3399" s="5">
        <v>45500</v>
      </c>
      <c r="E3399" s="9">
        <f t="shared" si="53"/>
        <v>2024</v>
      </c>
      <c r="F3399" s="4" t="s">
        <v>59</v>
      </c>
      <c r="G3399" s="4" t="s">
        <v>10188</v>
      </c>
      <c r="H3399" s="4" t="s">
        <v>10189</v>
      </c>
      <c r="I3399" s="4" t="s">
        <v>28</v>
      </c>
      <c r="J3399" s="4" t="s">
        <v>106</v>
      </c>
      <c r="K3399" s="4" t="s">
        <v>106</v>
      </c>
      <c r="L3399" s="4" t="s">
        <v>22</v>
      </c>
      <c r="M3399" s="4" t="s">
        <v>75</v>
      </c>
      <c r="N3399" s="4">
        <v>1001.4</v>
      </c>
      <c r="O3399" s="4">
        <v>4</v>
      </c>
      <c r="P3399" s="4">
        <v>0.1</v>
      </c>
      <c r="Q3399" s="4">
        <v>165.48</v>
      </c>
    </row>
    <row r="3400" spans="1:17" s="4" customFormat="1" ht="12" x14ac:dyDescent="0.3">
      <c r="A3400" s="4">
        <v>3399</v>
      </c>
      <c r="B3400" s="4" t="s">
        <v>10190</v>
      </c>
      <c r="C3400" s="5">
        <v>45778</v>
      </c>
      <c r="D3400" s="5">
        <v>45781</v>
      </c>
      <c r="E3400" s="9">
        <f t="shared" si="53"/>
        <v>2025</v>
      </c>
      <c r="F3400" s="4" t="s">
        <v>39</v>
      </c>
      <c r="G3400" s="4" t="s">
        <v>10191</v>
      </c>
      <c r="H3400" s="4" t="s">
        <v>10192</v>
      </c>
      <c r="I3400" s="4" t="s">
        <v>20</v>
      </c>
      <c r="J3400" s="4" t="s">
        <v>106</v>
      </c>
      <c r="K3400" s="4" t="s">
        <v>106</v>
      </c>
      <c r="L3400" s="4" t="s">
        <v>36</v>
      </c>
      <c r="M3400" s="4" t="s">
        <v>118</v>
      </c>
      <c r="N3400" s="4">
        <v>1266.46</v>
      </c>
      <c r="O3400" s="4">
        <v>7</v>
      </c>
      <c r="P3400" s="4">
        <v>0</v>
      </c>
      <c r="Q3400" s="4">
        <v>58.37</v>
      </c>
    </row>
    <row r="3401" spans="1:17" s="4" customFormat="1" ht="12" x14ac:dyDescent="0.3">
      <c r="A3401" s="4">
        <v>3400</v>
      </c>
      <c r="B3401" s="4" t="s">
        <v>10193</v>
      </c>
      <c r="C3401" s="5">
        <v>45437</v>
      </c>
      <c r="D3401" s="5">
        <v>45444</v>
      </c>
      <c r="E3401" s="9">
        <f t="shared" si="53"/>
        <v>2024</v>
      </c>
      <c r="F3401" s="4" t="s">
        <v>39</v>
      </c>
      <c r="G3401" s="4" t="s">
        <v>10194</v>
      </c>
      <c r="H3401" s="4" t="s">
        <v>10195</v>
      </c>
      <c r="I3401" s="4" t="s">
        <v>20</v>
      </c>
      <c r="J3401" s="4" t="s">
        <v>21</v>
      </c>
      <c r="K3401" s="4" t="s">
        <v>26647</v>
      </c>
      <c r="L3401" s="4" t="s">
        <v>36</v>
      </c>
      <c r="M3401" s="4" t="s">
        <v>138</v>
      </c>
      <c r="N3401" s="4">
        <v>762.55</v>
      </c>
      <c r="O3401" s="4">
        <v>2</v>
      </c>
      <c r="P3401" s="4">
        <v>0</v>
      </c>
      <c r="Q3401" s="4">
        <v>51.23</v>
      </c>
    </row>
    <row r="3402" spans="1:17" s="4" customFormat="1" ht="12" x14ac:dyDescent="0.3">
      <c r="A3402" s="4">
        <v>3401</v>
      </c>
      <c r="B3402" s="4" t="s">
        <v>10196</v>
      </c>
      <c r="C3402" s="5">
        <v>45377</v>
      </c>
      <c r="D3402" s="5">
        <v>45384</v>
      </c>
      <c r="E3402" s="9">
        <f t="shared" si="53"/>
        <v>2024</v>
      </c>
      <c r="F3402" s="4" t="s">
        <v>59</v>
      </c>
      <c r="G3402" s="4" t="s">
        <v>10197</v>
      </c>
      <c r="H3402" s="4" t="s">
        <v>10198</v>
      </c>
      <c r="I3402" s="4" t="s">
        <v>28</v>
      </c>
      <c r="J3402" s="4" t="s">
        <v>111</v>
      </c>
      <c r="K3402" s="4" t="s">
        <v>111</v>
      </c>
      <c r="L3402" s="4" t="s">
        <v>36</v>
      </c>
      <c r="M3402" s="4" t="s">
        <v>71</v>
      </c>
      <c r="N3402" s="4">
        <v>621.70000000000005</v>
      </c>
      <c r="O3402" s="4">
        <v>5</v>
      </c>
      <c r="P3402" s="4">
        <v>0</v>
      </c>
      <c r="Q3402" s="4">
        <v>185.99</v>
      </c>
    </row>
    <row r="3403" spans="1:17" s="4" customFormat="1" ht="12" x14ac:dyDescent="0.3">
      <c r="A3403" s="4">
        <v>3402</v>
      </c>
      <c r="B3403" s="4" t="s">
        <v>10199</v>
      </c>
      <c r="C3403" s="5">
        <v>45606</v>
      </c>
      <c r="D3403" s="5">
        <v>45612</v>
      </c>
      <c r="E3403" s="9">
        <f t="shared" si="53"/>
        <v>2024</v>
      </c>
      <c r="F3403" s="4" t="s">
        <v>59</v>
      </c>
      <c r="G3403" s="4" t="s">
        <v>10200</v>
      </c>
      <c r="H3403" s="4" t="s">
        <v>10201</v>
      </c>
      <c r="I3403" s="4" t="s">
        <v>67</v>
      </c>
      <c r="J3403" s="4" t="s">
        <v>62</v>
      </c>
      <c r="K3403" s="4" t="s">
        <v>63</v>
      </c>
      <c r="L3403" s="4" t="s">
        <v>29</v>
      </c>
      <c r="M3403" s="4" t="s">
        <v>107</v>
      </c>
      <c r="N3403" s="4">
        <v>622.78</v>
      </c>
      <c r="O3403" s="4">
        <v>1</v>
      </c>
      <c r="P3403" s="4">
        <v>0.15</v>
      </c>
      <c r="Q3403" s="4">
        <v>58.1</v>
      </c>
    </row>
    <row r="3404" spans="1:17" s="4" customFormat="1" ht="12" x14ac:dyDescent="0.3">
      <c r="A3404" s="4">
        <v>3403</v>
      </c>
      <c r="B3404" s="4" t="s">
        <v>10202</v>
      </c>
      <c r="C3404" s="5">
        <v>45095</v>
      </c>
      <c r="D3404" s="5">
        <v>45098</v>
      </c>
      <c r="E3404" s="9">
        <f t="shared" si="53"/>
        <v>2023</v>
      </c>
      <c r="F3404" s="4" t="s">
        <v>39</v>
      </c>
      <c r="G3404" s="4" t="s">
        <v>10203</v>
      </c>
      <c r="H3404" s="4" t="s">
        <v>4652</v>
      </c>
      <c r="I3404" s="4" t="s">
        <v>67</v>
      </c>
      <c r="J3404" s="4" t="s">
        <v>145</v>
      </c>
      <c r="K3404" s="4" t="s">
        <v>80</v>
      </c>
      <c r="L3404" s="4" t="s">
        <v>36</v>
      </c>
      <c r="M3404" s="4" t="s">
        <v>118</v>
      </c>
      <c r="N3404" s="4">
        <v>1278.1600000000001</v>
      </c>
      <c r="O3404" s="4">
        <v>1</v>
      </c>
      <c r="P3404" s="4">
        <v>0.2</v>
      </c>
      <c r="Q3404" s="4">
        <v>277.10000000000002</v>
      </c>
    </row>
    <row r="3405" spans="1:17" s="4" customFormat="1" ht="12" x14ac:dyDescent="0.3">
      <c r="A3405" s="4">
        <v>3404</v>
      </c>
      <c r="B3405" s="4" t="s">
        <v>10204</v>
      </c>
      <c r="C3405" s="5">
        <v>45820</v>
      </c>
      <c r="D3405" s="5">
        <v>45824</v>
      </c>
      <c r="E3405" s="9">
        <f t="shared" si="53"/>
        <v>2025</v>
      </c>
      <c r="F3405" s="4" t="s">
        <v>39</v>
      </c>
      <c r="G3405" s="4" t="s">
        <v>10205</v>
      </c>
      <c r="H3405" s="4" t="s">
        <v>10206</v>
      </c>
      <c r="I3405" s="4" t="s">
        <v>67</v>
      </c>
      <c r="J3405" s="4" t="s">
        <v>62</v>
      </c>
      <c r="K3405" s="4" t="s">
        <v>63</v>
      </c>
      <c r="L3405" s="4" t="s">
        <v>36</v>
      </c>
      <c r="M3405" s="4" t="s">
        <v>138</v>
      </c>
      <c r="N3405" s="4">
        <v>224.53</v>
      </c>
      <c r="O3405" s="4">
        <v>5</v>
      </c>
      <c r="P3405" s="4">
        <v>0.1</v>
      </c>
      <c r="Q3405" s="4">
        <v>-1.59</v>
      </c>
    </row>
    <row r="3406" spans="1:17" s="4" customFormat="1" ht="12" x14ac:dyDescent="0.3">
      <c r="A3406" s="4">
        <v>3405</v>
      </c>
      <c r="B3406" s="4" t="s">
        <v>10207</v>
      </c>
      <c r="C3406" s="5">
        <v>45843</v>
      </c>
      <c r="D3406" s="5">
        <v>45845</v>
      </c>
      <c r="E3406" s="9">
        <f t="shared" si="53"/>
        <v>2025</v>
      </c>
      <c r="F3406" s="4" t="s">
        <v>17</v>
      </c>
      <c r="G3406" s="4" t="s">
        <v>10208</v>
      </c>
      <c r="H3406" s="4" t="s">
        <v>10209</v>
      </c>
      <c r="I3406" s="4" t="s">
        <v>67</v>
      </c>
      <c r="J3406" s="4" t="s">
        <v>52</v>
      </c>
      <c r="K3406" s="4" t="s">
        <v>53</v>
      </c>
      <c r="L3406" s="4" t="s">
        <v>29</v>
      </c>
      <c r="M3406" s="4" t="s">
        <v>30</v>
      </c>
      <c r="N3406" s="4">
        <v>409.42</v>
      </c>
      <c r="O3406" s="4">
        <v>10</v>
      </c>
      <c r="P3406" s="4">
        <v>0.15</v>
      </c>
      <c r="Q3406" s="4">
        <v>3.79</v>
      </c>
    </row>
    <row r="3407" spans="1:17" s="4" customFormat="1" ht="12" x14ac:dyDescent="0.3">
      <c r="A3407" s="4">
        <v>3406</v>
      </c>
      <c r="B3407" s="4" t="s">
        <v>10210</v>
      </c>
      <c r="C3407" s="5">
        <v>45804</v>
      </c>
      <c r="D3407" s="5">
        <v>45808</v>
      </c>
      <c r="E3407" s="9">
        <f t="shared" si="53"/>
        <v>2025</v>
      </c>
      <c r="F3407" s="4" t="s">
        <v>59</v>
      </c>
      <c r="G3407" s="4" t="s">
        <v>10211</v>
      </c>
      <c r="H3407" s="4" t="s">
        <v>10212</v>
      </c>
      <c r="I3407" s="4" t="s">
        <v>67</v>
      </c>
      <c r="J3407" s="4" t="s">
        <v>47</v>
      </c>
      <c r="K3407" s="4" t="s">
        <v>47</v>
      </c>
      <c r="L3407" s="4" t="s">
        <v>36</v>
      </c>
      <c r="M3407" s="4" t="s">
        <v>37</v>
      </c>
      <c r="N3407" s="4">
        <v>410.1</v>
      </c>
      <c r="O3407" s="4">
        <v>9</v>
      </c>
      <c r="P3407" s="4">
        <v>0.2</v>
      </c>
      <c r="Q3407" s="4">
        <v>69.8</v>
      </c>
    </row>
    <row r="3408" spans="1:17" s="4" customFormat="1" ht="12" x14ac:dyDescent="0.3">
      <c r="A3408" s="4">
        <v>3407</v>
      </c>
      <c r="B3408" s="4" t="s">
        <v>10213</v>
      </c>
      <c r="C3408" s="5">
        <v>44854</v>
      </c>
      <c r="D3408" s="5">
        <v>44858</v>
      </c>
      <c r="E3408" s="9">
        <f t="shared" si="53"/>
        <v>2022</v>
      </c>
      <c r="F3408" s="4" t="s">
        <v>39</v>
      </c>
      <c r="G3408" s="4" t="s">
        <v>10214</v>
      </c>
      <c r="H3408" s="4" t="s">
        <v>10215</v>
      </c>
      <c r="I3408" s="4" t="s">
        <v>67</v>
      </c>
      <c r="J3408" s="4" t="s">
        <v>145</v>
      </c>
      <c r="K3408" s="4" t="s">
        <v>80</v>
      </c>
      <c r="L3408" s="4" t="s">
        <v>22</v>
      </c>
      <c r="M3408" s="4" t="s">
        <v>54</v>
      </c>
      <c r="N3408" s="4">
        <v>321.13</v>
      </c>
      <c r="O3408" s="4">
        <v>5</v>
      </c>
      <c r="P3408" s="4">
        <v>0.2</v>
      </c>
      <c r="Q3408" s="4">
        <v>26.73</v>
      </c>
    </row>
    <row r="3409" spans="1:17" s="4" customFormat="1" ht="12" x14ac:dyDescent="0.3">
      <c r="A3409" s="4">
        <v>3408</v>
      </c>
      <c r="B3409" s="4" t="s">
        <v>10216</v>
      </c>
      <c r="C3409" s="5">
        <v>44497</v>
      </c>
      <c r="D3409" s="5">
        <v>44498</v>
      </c>
      <c r="E3409" s="9">
        <f t="shared" si="53"/>
        <v>2021</v>
      </c>
      <c r="F3409" s="4" t="s">
        <v>39</v>
      </c>
      <c r="G3409" s="4" t="s">
        <v>10217</v>
      </c>
      <c r="H3409" s="4" t="s">
        <v>10218</v>
      </c>
      <c r="I3409" s="4" t="s">
        <v>67</v>
      </c>
      <c r="J3409" s="4" t="s">
        <v>145</v>
      </c>
      <c r="K3409" s="4" t="s">
        <v>80</v>
      </c>
      <c r="L3409" s="4" t="s">
        <v>29</v>
      </c>
      <c r="M3409" s="4" t="s">
        <v>48</v>
      </c>
      <c r="N3409" s="4">
        <v>427.41</v>
      </c>
      <c r="O3409" s="4">
        <v>2</v>
      </c>
      <c r="P3409" s="4">
        <v>0</v>
      </c>
      <c r="Q3409" s="4">
        <v>105.15</v>
      </c>
    </row>
    <row r="3410" spans="1:17" s="4" customFormat="1" ht="12" x14ac:dyDescent="0.3">
      <c r="A3410" s="4">
        <v>3409</v>
      </c>
      <c r="B3410" s="4" t="s">
        <v>10219</v>
      </c>
      <c r="C3410" s="5">
        <v>45677</v>
      </c>
      <c r="D3410" s="5">
        <v>45683</v>
      </c>
      <c r="E3410" s="9">
        <f t="shared" si="53"/>
        <v>2025</v>
      </c>
      <c r="F3410" s="4" t="s">
        <v>17</v>
      </c>
      <c r="G3410" s="4" t="s">
        <v>10220</v>
      </c>
      <c r="H3410" s="4" t="s">
        <v>10221</v>
      </c>
      <c r="I3410" s="4" t="s">
        <v>67</v>
      </c>
      <c r="J3410" s="4" t="s">
        <v>34</v>
      </c>
      <c r="K3410" s="4" t="s">
        <v>35</v>
      </c>
      <c r="L3410" s="4" t="s">
        <v>29</v>
      </c>
      <c r="M3410" s="4" t="s">
        <v>48</v>
      </c>
      <c r="N3410" s="4">
        <v>805.6</v>
      </c>
      <c r="O3410" s="4">
        <v>10</v>
      </c>
      <c r="P3410" s="4">
        <v>0.1</v>
      </c>
      <c r="Q3410" s="4">
        <v>112.92</v>
      </c>
    </row>
    <row r="3411" spans="1:17" s="4" customFormat="1" ht="12" x14ac:dyDescent="0.3">
      <c r="A3411" s="4">
        <v>3410</v>
      </c>
      <c r="B3411" s="4" t="s">
        <v>10222</v>
      </c>
      <c r="C3411" s="5">
        <v>45849</v>
      </c>
      <c r="D3411" s="5">
        <v>45851</v>
      </c>
      <c r="E3411" s="9">
        <f t="shared" si="53"/>
        <v>2025</v>
      </c>
      <c r="F3411" s="4" t="s">
        <v>25</v>
      </c>
      <c r="G3411" s="4" t="s">
        <v>10223</v>
      </c>
      <c r="H3411" s="4" t="s">
        <v>10224</v>
      </c>
      <c r="I3411" s="4" t="s">
        <v>20</v>
      </c>
      <c r="J3411" s="4" t="s">
        <v>47</v>
      </c>
      <c r="K3411" s="4" t="s">
        <v>47</v>
      </c>
      <c r="L3411" s="4" t="s">
        <v>22</v>
      </c>
      <c r="M3411" s="4" t="s">
        <v>23</v>
      </c>
      <c r="N3411" s="4">
        <v>97.26</v>
      </c>
      <c r="O3411" s="4">
        <v>2</v>
      </c>
      <c r="P3411" s="4">
        <v>0.2</v>
      </c>
      <c r="Q3411" s="4">
        <v>21.22</v>
      </c>
    </row>
    <row r="3412" spans="1:17" s="4" customFormat="1" ht="12" x14ac:dyDescent="0.3">
      <c r="A3412" s="4">
        <v>3411</v>
      </c>
      <c r="B3412" s="4" t="s">
        <v>10225</v>
      </c>
      <c r="C3412" s="5">
        <v>45394</v>
      </c>
      <c r="D3412" s="5">
        <v>45401</v>
      </c>
      <c r="E3412" s="9">
        <f t="shared" si="53"/>
        <v>2024</v>
      </c>
      <c r="F3412" s="4" t="s">
        <v>17</v>
      </c>
      <c r="G3412" s="4" t="s">
        <v>10226</v>
      </c>
      <c r="H3412" s="4" t="s">
        <v>10227</v>
      </c>
      <c r="I3412" s="4" t="s">
        <v>20</v>
      </c>
      <c r="J3412" s="4" t="s">
        <v>21</v>
      </c>
      <c r="K3412" s="4" t="s">
        <v>26647</v>
      </c>
      <c r="L3412" s="4" t="s">
        <v>22</v>
      </c>
      <c r="M3412" s="4" t="s">
        <v>23</v>
      </c>
      <c r="N3412" s="4">
        <v>1335.85</v>
      </c>
      <c r="O3412" s="4">
        <v>2</v>
      </c>
      <c r="P3412" s="4">
        <v>0.2</v>
      </c>
      <c r="Q3412" s="4">
        <v>93.7</v>
      </c>
    </row>
    <row r="3413" spans="1:17" s="4" customFormat="1" ht="12" x14ac:dyDescent="0.3">
      <c r="A3413" s="4">
        <v>3412</v>
      </c>
      <c r="B3413" s="4" t="s">
        <v>10228</v>
      </c>
      <c r="C3413" s="5">
        <v>45075</v>
      </c>
      <c r="D3413" s="5">
        <v>45077</v>
      </c>
      <c r="E3413" s="9">
        <f t="shared" si="53"/>
        <v>2023</v>
      </c>
      <c r="F3413" s="4" t="s">
        <v>39</v>
      </c>
      <c r="G3413" s="4" t="s">
        <v>10229</v>
      </c>
      <c r="H3413" s="4" t="s">
        <v>10230</v>
      </c>
      <c r="I3413" s="4" t="s">
        <v>67</v>
      </c>
      <c r="J3413" s="4" t="s">
        <v>21</v>
      </c>
      <c r="K3413" s="4" t="s">
        <v>26647</v>
      </c>
      <c r="L3413" s="4" t="s">
        <v>29</v>
      </c>
      <c r="M3413" s="4" t="s">
        <v>48</v>
      </c>
      <c r="N3413" s="4">
        <v>1309.5</v>
      </c>
      <c r="O3413" s="4">
        <v>10</v>
      </c>
      <c r="P3413" s="4">
        <v>0.1</v>
      </c>
      <c r="Q3413" s="4">
        <v>143.47999999999999</v>
      </c>
    </row>
    <row r="3414" spans="1:17" s="4" customFormat="1" ht="12" x14ac:dyDescent="0.3">
      <c r="A3414" s="4">
        <v>3413</v>
      </c>
      <c r="B3414" s="4" t="s">
        <v>10231</v>
      </c>
      <c r="C3414" s="5">
        <v>45020</v>
      </c>
      <c r="D3414" s="5">
        <v>45025</v>
      </c>
      <c r="E3414" s="9">
        <f t="shared" si="53"/>
        <v>2023</v>
      </c>
      <c r="F3414" s="4" t="s">
        <v>59</v>
      </c>
      <c r="G3414" s="4" t="s">
        <v>10232</v>
      </c>
      <c r="H3414" s="4" t="s">
        <v>10233</v>
      </c>
      <c r="I3414" s="4" t="s">
        <v>67</v>
      </c>
      <c r="J3414" s="4" t="s">
        <v>79</v>
      </c>
      <c r="K3414" s="4" t="s">
        <v>80</v>
      </c>
      <c r="L3414" s="4" t="s">
        <v>36</v>
      </c>
      <c r="M3414" s="4" t="s">
        <v>118</v>
      </c>
      <c r="N3414" s="4">
        <v>986.41</v>
      </c>
      <c r="O3414" s="4">
        <v>2</v>
      </c>
      <c r="P3414" s="4">
        <v>0.1</v>
      </c>
      <c r="Q3414" s="4">
        <v>16.04</v>
      </c>
    </row>
    <row r="3415" spans="1:17" s="4" customFormat="1" ht="12" x14ac:dyDescent="0.3">
      <c r="A3415" s="4">
        <v>3414</v>
      </c>
      <c r="B3415" s="4" t="s">
        <v>10234</v>
      </c>
      <c r="C3415" s="5">
        <v>45053</v>
      </c>
      <c r="D3415" s="5">
        <v>45054</v>
      </c>
      <c r="E3415" s="9">
        <f t="shared" si="53"/>
        <v>2023</v>
      </c>
      <c r="F3415" s="4" t="s">
        <v>25</v>
      </c>
      <c r="G3415" s="4" t="s">
        <v>10235</v>
      </c>
      <c r="H3415" s="4" t="s">
        <v>10236</v>
      </c>
      <c r="I3415" s="4" t="s">
        <v>28</v>
      </c>
      <c r="J3415" s="4" t="s">
        <v>79</v>
      </c>
      <c r="K3415" s="4" t="s">
        <v>80</v>
      </c>
      <c r="L3415" s="4" t="s">
        <v>29</v>
      </c>
      <c r="M3415" s="4" t="s">
        <v>30</v>
      </c>
      <c r="N3415" s="4">
        <v>423.21</v>
      </c>
      <c r="O3415" s="4">
        <v>7</v>
      </c>
      <c r="P3415" s="4">
        <v>0.1</v>
      </c>
      <c r="Q3415" s="4">
        <v>0.42</v>
      </c>
    </row>
    <row r="3416" spans="1:17" s="4" customFormat="1" ht="12" x14ac:dyDescent="0.3">
      <c r="A3416" s="4">
        <v>3415</v>
      </c>
      <c r="B3416" s="4" t="s">
        <v>10237</v>
      </c>
      <c r="C3416" s="5">
        <v>45313</v>
      </c>
      <c r="D3416" s="5">
        <v>45315</v>
      </c>
      <c r="E3416" s="9">
        <f t="shared" si="53"/>
        <v>2024</v>
      </c>
      <c r="F3416" s="4" t="s">
        <v>39</v>
      </c>
      <c r="G3416" s="4" t="s">
        <v>10238</v>
      </c>
      <c r="H3416" s="4" t="s">
        <v>10239</v>
      </c>
      <c r="I3416" s="4" t="s">
        <v>20</v>
      </c>
      <c r="J3416" s="4" t="s">
        <v>79</v>
      </c>
      <c r="K3416" s="4" t="s">
        <v>80</v>
      </c>
      <c r="L3416" s="4" t="s">
        <v>29</v>
      </c>
      <c r="M3416" s="4" t="s">
        <v>90</v>
      </c>
      <c r="N3416" s="4">
        <v>1259.07</v>
      </c>
      <c r="O3416" s="4">
        <v>9</v>
      </c>
      <c r="P3416" s="4">
        <v>0</v>
      </c>
      <c r="Q3416" s="4">
        <v>202.73</v>
      </c>
    </row>
    <row r="3417" spans="1:17" s="4" customFormat="1" ht="12" x14ac:dyDescent="0.3">
      <c r="A3417" s="4">
        <v>3416</v>
      </c>
      <c r="B3417" s="4" t="s">
        <v>10240</v>
      </c>
      <c r="C3417" s="5">
        <v>44991</v>
      </c>
      <c r="D3417" s="5">
        <v>44996</v>
      </c>
      <c r="E3417" s="9">
        <f t="shared" si="53"/>
        <v>2023</v>
      </c>
      <c r="F3417" s="4" t="s">
        <v>39</v>
      </c>
      <c r="G3417" s="4" t="s">
        <v>10241</v>
      </c>
      <c r="H3417" s="4" t="s">
        <v>10242</v>
      </c>
      <c r="I3417" s="4" t="s">
        <v>67</v>
      </c>
      <c r="J3417" s="4" t="s">
        <v>21</v>
      </c>
      <c r="K3417" s="4" t="s">
        <v>26647</v>
      </c>
      <c r="L3417" s="4" t="s">
        <v>22</v>
      </c>
      <c r="M3417" s="4" t="s">
        <v>75</v>
      </c>
      <c r="N3417" s="4">
        <v>345.11</v>
      </c>
      <c r="O3417" s="4">
        <v>7</v>
      </c>
      <c r="P3417" s="4">
        <v>0.1</v>
      </c>
      <c r="Q3417" s="4">
        <v>61.14</v>
      </c>
    </row>
    <row r="3418" spans="1:17" s="4" customFormat="1" ht="12" x14ac:dyDescent="0.3">
      <c r="A3418" s="4">
        <v>3417</v>
      </c>
      <c r="B3418" s="4" t="s">
        <v>10243</v>
      </c>
      <c r="C3418" s="5">
        <v>45362</v>
      </c>
      <c r="D3418" s="5">
        <v>45368</v>
      </c>
      <c r="E3418" s="9">
        <f t="shared" si="53"/>
        <v>2024</v>
      </c>
      <c r="F3418" s="4" t="s">
        <v>25</v>
      </c>
      <c r="G3418" s="4" t="s">
        <v>10244</v>
      </c>
      <c r="H3418" s="4" t="s">
        <v>10245</v>
      </c>
      <c r="I3418" s="4" t="s">
        <v>28</v>
      </c>
      <c r="J3418" s="4" t="s">
        <v>62</v>
      </c>
      <c r="K3418" s="4" t="s">
        <v>63</v>
      </c>
      <c r="L3418" s="4" t="s">
        <v>36</v>
      </c>
      <c r="M3418" s="4" t="s">
        <v>118</v>
      </c>
      <c r="N3418" s="4">
        <v>60.14</v>
      </c>
      <c r="O3418" s="4">
        <v>5</v>
      </c>
      <c r="P3418" s="4">
        <v>0.2</v>
      </c>
      <c r="Q3418" s="4">
        <v>0.71</v>
      </c>
    </row>
    <row r="3419" spans="1:17" s="4" customFormat="1" ht="12" x14ac:dyDescent="0.3">
      <c r="A3419" s="4">
        <v>3418</v>
      </c>
      <c r="B3419" s="4" t="s">
        <v>10246</v>
      </c>
      <c r="C3419" s="5">
        <v>45576</v>
      </c>
      <c r="D3419" s="5">
        <v>45579</v>
      </c>
      <c r="E3419" s="9">
        <f t="shared" si="53"/>
        <v>2024</v>
      </c>
      <c r="F3419" s="4" t="s">
        <v>39</v>
      </c>
      <c r="G3419" s="4" t="s">
        <v>10247</v>
      </c>
      <c r="H3419" s="4" t="s">
        <v>10248</v>
      </c>
      <c r="I3419" s="4" t="s">
        <v>67</v>
      </c>
      <c r="J3419" s="4" t="s">
        <v>34</v>
      </c>
      <c r="K3419" s="4" t="s">
        <v>35</v>
      </c>
      <c r="L3419" s="4" t="s">
        <v>22</v>
      </c>
      <c r="M3419" s="4" t="s">
        <v>23</v>
      </c>
      <c r="N3419" s="4">
        <v>948.91</v>
      </c>
      <c r="O3419" s="4">
        <v>8</v>
      </c>
      <c r="P3419" s="4">
        <v>0.1</v>
      </c>
      <c r="Q3419" s="4">
        <v>178.94</v>
      </c>
    </row>
    <row r="3420" spans="1:17" s="4" customFormat="1" ht="12" x14ac:dyDescent="0.3">
      <c r="A3420" s="4">
        <v>3419</v>
      </c>
      <c r="B3420" s="4" t="s">
        <v>10249</v>
      </c>
      <c r="C3420" s="5">
        <v>45223</v>
      </c>
      <c r="D3420" s="5">
        <v>45228</v>
      </c>
      <c r="E3420" s="9">
        <f t="shared" si="53"/>
        <v>2023</v>
      </c>
      <c r="F3420" s="4" t="s">
        <v>17</v>
      </c>
      <c r="G3420" s="4" t="s">
        <v>10250</v>
      </c>
      <c r="H3420" s="4" t="s">
        <v>10251</v>
      </c>
      <c r="I3420" s="4" t="s">
        <v>28</v>
      </c>
      <c r="J3420" s="4" t="s">
        <v>34</v>
      </c>
      <c r="K3420" s="4" t="s">
        <v>35</v>
      </c>
      <c r="L3420" s="4" t="s">
        <v>29</v>
      </c>
      <c r="M3420" s="4" t="s">
        <v>107</v>
      </c>
      <c r="N3420" s="4">
        <v>793.32</v>
      </c>
      <c r="O3420" s="4">
        <v>6</v>
      </c>
      <c r="P3420" s="4">
        <v>0.1</v>
      </c>
      <c r="Q3420" s="4">
        <v>176.13</v>
      </c>
    </row>
    <row r="3421" spans="1:17" s="4" customFormat="1" ht="12" x14ac:dyDescent="0.3">
      <c r="A3421" s="4">
        <v>3420</v>
      </c>
      <c r="B3421" s="4" t="s">
        <v>10252</v>
      </c>
      <c r="C3421" s="5">
        <v>45063</v>
      </c>
      <c r="D3421" s="5">
        <v>45065</v>
      </c>
      <c r="E3421" s="9">
        <f t="shared" si="53"/>
        <v>2023</v>
      </c>
      <c r="F3421" s="4" t="s">
        <v>39</v>
      </c>
      <c r="G3421" s="4" t="s">
        <v>10253</v>
      </c>
      <c r="H3421" s="4" t="s">
        <v>10254</v>
      </c>
      <c r="I3421" s="4" t="s">
        <v>67</v>
      </c>
      <c r="J3421" s="4" t="s">
        <v>62</v>
      </c>
      <c r="K3421" s="4" t="s">
        <v>63</v>
      </c>
      <c r="L3421" s="4" t="s">
        <v>36</v>
      </c>
      <c r="M3421" s="4" t="s">
        <v>37</v>
      </c>
      <c r="N3421" s="4">
        <v>1039.01</v>
      </c>
      <c r="O3421" s="4">
        <v>10</v>
      </c>
      <c r="P3421" s="4">
        <v>0</v>
      </c>
      <c r="Q3421" s="4">
        <v>44.96</v>
      </c>
    </row>
    <row r="3422" spans="1:17" s="4" customFormat="1" ht="12" x14ac:dyDescent="0.3">
      <c r="A3422" s="4">
        <v>3421</v>
      </c>
      <c r="B3422" s="4" t="s">
        <v>10255</v>
      </c>
      <c r="C3422" s="5">
        <v>45747</v>
      </c>
      <c r="D3422" s="5">
        <v>45751</v>
      </c>
      <c r="E3422" s="9">
        <f t="shared" si="53"/>
        <v>2025</v>
      </c>
      <c r="F3422" s="4" t="s">
        <v>25</v>
      </c>
      <c r="G3422" s="4" t="s">
        <v>10256</v>
      </c>
      <c r="H3422" s="4" t="s">
        <v>10257</v>
      </c>
      <c r="I3422" s="4" t="s">
        <v>67</v>
      </c>
      <c r="J3422" s="4" t="s">
        <v>42</v>
      </c>
      <c r="K3422" s="4" t="s">
        <v>43</v>
      </c>
      <c r="L3422" s="4" t="s">
        <v>29</v>
      </c>
      <c r="M3422" s="4" t="s">
        <v>90</v>
      </c>
      <c r="N3422" s="4">
        <v>1087.4100000000001</v>
      </c>
      <c r="O3422" s="4">
        <v>4</v>
      </c>
      <c r="P3422" s="4">
        <v>0.1</v>
      </c>
      <c r="Q3422" s="4">
        <v>122.11</v>
      </c>
    </row>
    <row r="3423" spans="1:17" s="4" customFormat="1" ht="12" x14ac:dyDescent="0.3">
      <c r="A3423" s="4">
        <v>3422</v>
      </c>
      <c r="B3423" s="4" t="s">
        <v>10258</v>
      </c>
      <c r="C3423" s="5">
        <v>44671</v>
      </c>
      <c r="D3423" s="5">
        <v>44676</v>
      </c>
      <c r="E3423" s="9">
        <f t="shared" si="53"/>
        <v>2022</v>
      </c>
      <c r="F3423" s="4" t="s">
        <v>59</v>
      </c>
      <c r="G3423" s="4" t="s">
        <v>10259</v>
      </c>
      <c r="H3423" s="4" t="s">
        <v>10260</v>
      </c>
      <c r="I3423" s="4" t="s">
        <v>20</v>
      </c>
      <c r="J3423" s="4" t="s">
        <v>34</v>
      </c>
      <c r="K3423" s="4" t="s">
        <v>35</v>
      </c>
      <c r="L3423" s="4" t="s">
        <v>29</v>
      </c>
      <c r="M3423" s="4" t="s">
        <v>30</v>
      </c>
      <c r="N3423" s="4">
        <v>818.14</v>
      </c>
      <c r="O3423" s="4">
        <v>1</v>
      </c>
      <c r="P3423" s="4">
        <v>0.15</v>
      </c>
      <c r="Q3423" s="4">
        <v>-4.09</v>
      </c>
    </row>
    <row r="3424" spans="1:17" s="4" customFormat="1" ht="12" x14ac:dyDescent="0.3">
      <c r="A3424" s="4">
        <v>3423</v>
      </c>
      <c r="B3424" s="4" t="s">
        <v>10261</v>
      </c>
      <c r="C3424" s="5">
        <v>44832</v>
      </c>
      <c r="D3424" s="5">
        <v>44838</v>
      </c>
      <c r="E3424" s="9">
        <f t="shared" si="53"/>
        <v>2022</v>
      </c>
      <c r="F3424" s="4" t="s">
        <v>59</v>
      </c>
      <c r="G3424" s="4" t="s">
        <v>10262</v>
      </c>
      <c r="H3424" s="4" t="s">
        <v>10263</v>
      </c>
      <c r="I3424" s="4" t="s">
        <v>20</v>
      </c>
      <c r="J3424" s="4" t="s">
        <v>21</v>
      </c>
      <c r="K3424" s="4" t="s">
        <v>26647</v>
      </c>
      <c r="L3424" s="4" t="s">
        <v>36</v>
      </c>
      <c r="M3424" s="4" t="s">
        <v>138</v>
      </c>
      <c r="N3424" s="4">
        <v>843.1</v>
      </c>
      <c r="O3424" s="4">
        <v>2</v>
      </c>
      <c r="P3424" s="4">
        <v>0</v>
      </c>
      <c r="Q3424" s="4">
        <v>32.31</v>
      </c>
    </row>
    <row r="3425" spans="1:17" s="4" customFormat="1" ht="12" x14ac:dyDescent="0.3">
      <c r="A3425" s="4">
        <v>3424</v>
      </c>
      <c r="B3425" s="4" t="s">
        <v>10264</v>
      </c>
      <c r="C3425" s="5">
        <v>44630</v>
      </c>
      <c r="D3425" s="5">
        <v>44632</v>
      </c>
      <c r="E3425" s="9">
        <f t="shared" si="53"/>
        <v>2022</v>
      </c>
      <c r="F3425" s="4" t="s">
        <v>59</v>
      </c>
      <c r="G3425" s="4" t="s">
        <v>10265</v>
      </c>
      <c r="H3425" s="4" t="s">
        <v>10266</v>
      </c>
      <c r="I3425" s="4" t="s">
        <v>28</v>
      </c>
      <c r="J3425" s="4" t="s">
        <v>52</v>
      </c>
      <c r="K3425" s="4" t="s">
        <v>53</v>
      </c>
      <c r="L3425" s="4" t="s">
        <v>29</v>
      </c>
      <c r="M3425" s="4" t="s">
        <v>107</v>
      </c>
      <c r="N3425" s="4">
        <v>1391.3</v>
      </c>
      <c r="O3425" s="4">
        <v>2</v>
      </c>
      <c r="P3425" s="4">
        <v>0</v>
      </c>
      <c r="Q3425" s="4">
        <v>336.53</v>
      </c>
    </row>
    <row r="3426" spans="1:17" s="4" customFormat="1" ht="12" x14ac:dyDescent="0.3">
      <c r="A3426" s="4">
        <v>3425</v>
      </c>
      <c r="B3426" s="4" t="s">
        <v>10267</v>
      </c>
      <c r="C3426" s="5">
        <v>45026</v>
      </c>
      <c r="D3426" s="5">
        <v>45033</v>
      </c>
      <c r="E3426" s="9">
        <f t="shared" si="53"/>
        <v>2023</v>
      </c>
      <c r="F3426" s="4" t="s">
        <v>59</v>
      </c>
      <c r="G3426" s="4" t="s">
        <v>10268</v>
      </c>
      <c r="H3426" s="4" t="s">
        <v>10269</v>
      </c>
      <c r="I3426" s="4" t="s">
        <v>67</v>
      </c>
      <c r="J3426" s="4" t="s">
        <v>21</v>
      </c>
      <c r="K3426" s="4" t="s">
        <v>26647</v>
      </c>
      <c r="L3426" s="4" t="s">
        <v>22</v>
      </c>
      <c r="M3426" s="4" t="s">
        <v>54</v>
      </c>
      <c r="N3426" s="4">
        <v>787.05</v>
      </c>
      <c r="O3426" s="4">
        <v>3</v>
      </c>
      <c r="P3426" s="4">
        <v>0.2</v>
      </c>
      <c r="Q3426" s="4">
        <v>150.87</v>
      </c>
    </row>
    <row r="3427" spans="1:17" s="4" customFormat="1" ht="12" x14ac:dyDescent="0.3">
      <c r="A3427" s="4">
        <v>3426</v>
      </c>
      <c r="B3427" s="4" t="s">
        <v>10270</v>
      </c>
      <c r="C3427" s="5">
        <v>44457</v>
      </c>
      <c r="D3427" s="5">
        <v>44463</v>
      </c>
      <c r="E3427" s="9">
        <f t="shared" si="53"/>
        <v>2021</v>
      </c>
      <c r="F3427" s="4" t="s">
        <v>59</v>
      </c>
      <c r="G3427" s="4" t="s">
        <v>10271</v>
      </c>
      <c r="H3427" s="4" t="s">
        <v>10272</v>
      </c>
      <c r="I3427" s="4" t="s">
        <v>67</v>
      </c>
      <c r="J3427" s="4" t="s">
        <v>34</v>
      </c>
      <c r="K3427" s="4" t="s">
        <v>35</v>
      </c>
      <c r="L3427" s="4" t="s">
        <v>29</v>
      </c>
      <c r="M3427" s="4" t="s">
        <v>90</v>
      </c>
      <c r="N3427" s="4">
        <v>1282.28</v>
      </c>
      <c r="O3427" s="4">
        <v>4</v>
      </c>
      <c r="P3427" s="4">
        <v>0.1</v>
      </c>
      <c r="Q3427" s="4">
        <v>74.069999999999993</v>
      </c>
    </row>
    <row r="3428" spans="1:17" s="4" customFormat="1" ht="12" x14ac:dyDescent="0.3">
      <c r="A3428" s="4">
        <v>3427</v>
      </c>
      <c r="B3428" s="4" t="s">
        <v>10273</v>
      </c>
      <c r="C3428" s="5">
        <v>44623</v>
      </c>
      <c r="D3428" s="5">
        <v>44628</v>
      </c>
      <c r="E3428" s="9">
        <f t="shared" si="53"/>
        <v>2022</v>
      </c>
      <c r="F3428" s="4" t="s">
        <v>59</v>
      </c>
      <c r="G3428" s="4" t="s">
        <v>10274</v>
      </c>
      <c r="H3428" s="4" t="s">
        <v>10275</v>
      </c>
      <c r="I3428" s="4" t="s">
        <v>28</v>
      </c>
      <c r="J3428" s="4" t="s">
        <v>145</v>
      </c>
      <c r="K3428" s="4" t="s">
        <v>80</v>
      </c>
      <c r="L3428" s="4" t="s">
        <v>22</v>
      </c>
      <c r="M3428" s="4" t="s">
        <v>134</v>
      </c>
      <c r="N3428" s="4">
        <v>443.41</v>
      </c>
      <c r="O3428" s="4">
        <v>3</v>
      </c>
      <c r="P3428" s="4">
        <v>0</v>
      </c>
      <c r="Q3428" s="4">
        <v>37.08</v>
      </c>
    </row>
    <row r="3429" spans="1:17" s="4" customFormat="1" ht="12" x14ac:dyDescent="0.3">
      <c r="A3429" s="4">
        <v>3428</v>
      </c>
      <c r="B3429" s="4" t="s">
        <v>10276</v>
      </c>
      <c r="C3429" s="5">
        <v>44550</v>
      </c>
      <c r="D3429" s="5">
        <v>44553</v>
      </c>
      <c r="E3429" s="9">
        <f t="shared" si="53"/>
        <v>2021</v>
      </c>
      <c r="F3429" s="4" t="s">
        <v>25</v>
      </c>
      <c r="G3429" s="4" t="s">
        <v>10277</v>
      </c>
      <c r="H3429" s="4" t="s">
        <v>10278</v>
      </c>
      <c r="I3429" s="4" t="s">
        <v>67</v>
      </c>
      <c r="J3429" s="4" t="s">
        <v>79</v>
      </c>
      <c r="K3429" s="4" t="s">
        <v>80</v>
      </c>
      <c r="L3429" s="4" t="s">
        <v>36</v>
      </c>
      <c r="M3429" s="4" t="s">
        <v>118</v>
      </c>
      <c r="N3429" s="4">
        <v>969.78</v>
      </c>
      <c r="O3429" s="4">
        <v>1</v>
      </c>
      <c r="P3429" s="4">
        <v>0.2</v>
      </c>
      <c r="Q3429" s="4">
        <v>158.83000000000001</v>
      </c>
    </row>
    <row r="3430" spans="1:17" s="4" customFormat="1" ht="12" x14ac:dyDescent="0.3">
      <c r="A3430" s="4">
        <v>3429</v>
      </c>
      <c r="B3430" s="4" t="s">
        <v>5100</v>
      </c>
      <c r="C3430" s="5">
        <v>45488</v>
      </c>
      <c r="D3430" s="5">
        <v>45494</v>
      </c>
      <c r="E3430" s="9">
        <f t="shared" si="53"/>
        <v>2024</v>
      </c>
      <c r="F3430" s="4" t="s">
        <v>59</v>
      </c>
      <c r="G3430" s="4" t="s">
        <v>10279</v>
      </c>
      <c r="H3430" s="4" t="s">
        <v>10280</v>
      </c>
      <c r="I3430" s="4" t="s">
        <v>67</v>
      </c>
      <c r="J3430" s="4" t="s">
        <v>21</v>
      </c>
      <c r="K3430" s="4" t="s">
        <v>26647</v>
      </c>
      <c r="L3430" s="4" t="s">
        <v>29</v>
      </c>
      <c r="M3430" s="4" t="s">
        <v>90</v>
      </c>
      <c r="N3430" s="4">
        <v>1395.08</v>
      </c>
      <c r="O3430" s="4">
        <v>5</v>
      </c>
      <c r="P3430" s="4">
        <v>0.1</v>
      </c>
      <c r="Q3430" s="4">
        <v>112.74</v>
      </c>
    </row>
    <row r="3431" spans="1:17" s="4" customFormat="1" ht="12" x14ac:dyDescent="0.3">
      <c r="A3431" s="4">
        <v>3430</v>
      </c>
      <c r="B3431" s="4" t="s">
        <v>10281</v>
      </c>
      <c r="C3431" s="5">
        <v>45622</v>
      </c>
      <c r="D3431" s="5">
        <v>45625</v>
      </c>
      <c r="E3431" s="9">
        <f t="shared" si="53"/>
        <v>2024</v>
      </c>
      <c r="F3431" s="4" t="s">
        <v>39</v>
      </c>
      <c r="G3431" s="4" t="s">
        <v>2658</v>
      </c>
      <c r="H3431" s="4" t="s">
        <v>10282</v>
      </c>
      <c r="I3431" s="4" t="s">
        <v>67</v>
      </c>
      <c r="J3431" s="4" t="s">
        <v>106</v>
      </c>
      <c r="K3431" s="4" t="s">
        <v>106</v>
      </c>
      <c r="L3431" s="4" t="s">
        <v>36</v>
      </c>
      <c r="M3431" s="4" t="s">
        <v>37</v>
      </c>
      <c r="N3431" s="4">
        <v>1139.1500000000001</v>
      </c>
      <c r="O3431" s="4">
        <v>6</v>
      </c>
      <c r="P3431" s="4">
        <v>0.15</v>
      </c>
      <c r="Q3431" s="4">
        <v>33.75</v>
      </c>
    </row>
    <row r="3432" spans="1:17" s="4" customFormat="1" ht="12" x14ac:dyDescent="0.3">
      <c r="A3432" s="4">
        <v>3431</v>
      </c>
      <c r="B3432" s="4" t="s">
        <v>10283</v>
      </c>
      <c r="C3432" s="5">
        <v>45655</v>
      </c>
      <c r="D3432" s="5">
        <v>45656</v>
      </c>
      <c r="E3432" s="9">
        <f t="shared" si="53"/>
        <v>2024</v>
      </c>
      <c r="F3432" s="4" t="s">
        <v>59</v>
      </c>
      <c r="G3432" s="4" t="s">
        <v>10284</v>
      </c>
      <c r="H3432" s="4" t="s">
        <v>10285</v>
      </c>
      <c r="I3432" s="4" t="s">
        <v>28</v>
      </c>
      <c r="J3432" s="4" t="s">
        <v>34</v>
      </c>
      <c r="K3432" s="4" t="s">
        <v>35</v>
      </c>
      <c r="L3432" s="4" t="s">
        <v>22</v>
      </c>
      <c r="M3432" s="4" t="s">
        <v>75</v>
      </c>
      <c r="N3432" s="4">
        <v>441.41</v>
      </c>
      <c r="O3432" s="4">
        <v>6</v>
      </c>
      <c r="P3432" s="4">
        <v>0.15</v>
      </c>
      <c r="Q3432" s="4">
        <v>90.12</v>
      </c>
    </row>
    <row r="3433" spans="1:17" s="4" customFormat="1" ht="12" x14ac:dyDescent="0.3">
      <c r="A3433" s="4">
        <v>3432</v>
      </c>
      <c r="B3433" s="4" t="s">
        <v>10286</v>
      </c>
      <c r="C3433" s="5">
        <v>45717</v>
      </c>
      <c r="D3433" s="5">
        <v>45718</v>
      </c>
      <c r="E3433" s="9">
        <f t="shared" si="53"/>
        <v>2025</v>
      </c>
      <c r="F3433" s="4" t="s">
        <v>17</v>
      </c>
      <c r="G3433" s="4" t="s">
        <v>10287</v>
      </c>
      <c r="H3433" s="4" t="s">
        <v>10288</v>
      </c>
      <c r="I3433" s="4" t="s">
        <v>20</v>
      </c>
      <c r="J3433" s="4" t="s">
        <v>34</v>
      </c>
      <c r="K3433" s="4" t="s">
        <v>35</v>
      </c>
      <c r="L3433" s="4" t="s">
        <v>36</v>
      </c>
      <c r="M3433" s="4" t="s">
        <v>138</v>
      </c>
      <c r="N3433" s="4">
        <v>593.80999999999995</v>
      </c>
      <c r="O3433" s="4">
        <v>2</v>
      </c>
      <c r="P3433" s="4">
        <v>0.15</v>
      </c>
      <c r="Q3433" s="4">
        <v>36.36</v>
      </c>
    </row>
    <row r="3434" spans="1:17" s="4" customFormat="1" ht="12" x14ac:dyDescent="0.3">
      <c r="A3434" s="4">
        <v>3433</v>
      </c>
      <c r="B3434" s="4" t="s">
        <v>10289</v>
      </c>
      <c r="C3434" s="5">
        <v>44539</v>
      </c>
      <c r="D3434" s="5">
        <v>44546</v>
      </c>
      <c r="E3434" s="9">
        <f t="shared" si="53"/>
        <v>2021</v>
      </c>
      <c r="F3434" s="4" t="s">
        <v>39</v>
      </c>
      <c r="G3434" s="4" t="s">
        <v>10290</v>
      </c>
      <c r="H3434" s="4" t="s">
        <v>10291</v>
      </c>
      <c r="I3434" s="4" t="s">
        <v>28</v>
      </c>
      <c r="J3434" s="4" t="s">
        <v>145</v>
      </c>
      <c r="K3434" s="4" t="s">
        <v>80</v>
      </c>
      <c r="L3434" s="4" t="s">
        <v>36</v>
      </c>
      <c r="M3434" s="4" t="s">
        <v>71</v>
      </c>
      <c r="N3434" s="4">
        <v>951.34</v>
      </c>
      <c r="O3434" s="4">
        <v>2</v>
      </c>
      <c r="P3434" s="4">
        <v>0.2</v>
      </c>
      <c r="Q3434" s="4">
        <v>1.47</v>
      </c>
    </row>
    <row r="3435" spans="1:17" s="4" customFormat="1" ht="12" x14ac:dyDescent="0.3">
      <c r="A3435" s="4">
        <v>3434</v>
      </c>
      <c r="B3435" s="4" t="s">
        <v>10292</v>
      </c>
      <c r="C3435" s="5">
        <v>45810</v>
      </c>
      <c r="D3435" s="5">
        <v>45814</v>
      </c>
      <c r="E3435" s="9">
        <f t="shared" si="53"/>
        <v>2025</v>
      </c>
      <c r="F3435" s="4" t="s">
        <v>39</v>
      </c>
      <c r="G3435" s="4" t="s">
        <v>10293</v>
      </c>
      <c r="H3435" s="4" t="s">
        <v>10294</v>
      </c>
      <c r="I3435" s="4" t="s">
        <v>20</v>
      </c>
      <c r="J3435" s="4" t="s">
        <v>62</v>
      </c>
      <c r="K3435" s="4" t="s">
        <v>63</v>
      </c>
      <c r="L3435" s="4" t="s">
        <v>29</v>
      </c>
      <c r="M3435" s="4" t="s">
        <v>30</v>
      </c>
      <c r="N3435" s="4">
        <v>140.12</v>
      </c>
      <c r="O3435" s="4">
        <v>6</v>
      </c>
      <c r="P3435" s="4">
        <v>0</v>
      </c>
      <c r="Q3435" s="4">
        <v>35.04</v>
      </c>
    </row>
    <row r="3436" spans="1:17" s="4" customFormat="1" ht="12" x14ac:dyDescent="0.3">
      <c r="A3436" s="4">
        <v>3435</v>
      </c>
      <c r="B3436" s="4" t="s">
        <v>10295</v>
      </c>
      <c r="C3436" s="5">
        <v>45099</v>
      </c>
      <c r="D3436" s="5">
        <v>45100</v>
      </c>
      <c r="E3436" s="9">
        <f t="shared" si="53"/>
        <v>2023</v>
      </c>
      <c r="F3436" s="4" t="s">
        <v>25</v>
      </c>
      <c r="G3436" s="4" t="s">
        <v>10296</v>
      </c>
      <c r="H3436" s="4" t="s">
        <v>10297</v>
      </c>
      <c r="I3436" s="4" t="s">
        <v>28</v>
      </c>
      <c r="J3436" s="4" t="s">
        <v>52</v>
      </c>
      <c r="K3436" s="4" t="s">
        <v>53</v>
      </c>
      <c r="L3436" s="4" t="s">
        <v>22</v>
      </c>
      <c r="M3436" s="4" t="s">
        <v>75</v>
      </c>
      <c r="N3436" s="4">
        <v>1007.92</v>
      </c>
      <c r="O3436" s="4">
        <v>10</v>
      </c>
      <c r="P3436" s="4">
        <v>0.1</v>
      </c>
      <c r="Q3436" s="4">
        <v>29.95</v>
      </c>
    </row>
    <row r="3437" spans="1:17" s="4" customFormat="1" ht="12" x14ac:dyDescent="0.3">
      <c r="A3437" s="4">
        <v>3436</v>
      </c>
      <c r="B3437" s="4" t="s">
        <v>10298</v>
      </c>
      <c r="C3437" s="5">
        <v>44583</v>
      </c>
      <c r="D3437" s="5">
        <v>44590</v>
      </c>
      <c r="E3437" s="9">
        <f t="shared" si="53"/>
        <v>2022</v>
      </c>
      <c r="F3437" s="4" t="s">
        <v>17</v>
      </c>
      <c r="G3437" s="4" t="s">
        <v>10299</v>
      </c>
      <c r="H3437" s="4" t="s">
        <v>10300</v>
      </c>
      <c r="I3437" s="4" t="s">
        <v>20</v>
      </c>
      <c r="J3437" s="4" t="s">
        <v>145</v>
      </c>
      <c r="K3437" s="4" t="s">
        <v>80</v>
      </c>
      <c r="L3437" s="4" t="s">
        <v>36</v>
      </c>
      <c r="M3437" s="4" t="s">
        <v>138</v>
      </c>
      <c r="N3437" s="4">
        <v>347.08</v>
      </c>
      <c r="O3437" s="4">
        <v>5</v>
      </c>
      <c r="P3437" s="4">
        <v>0</v>
      </c>
      <c r="Q3437" s="4">
        <v>68.73</v>
      </c>
    </row>
    <row r="3438" spans="1:17" s="4" customFormat="1" ht="12" x14ac:dyDescent="0.3">
      <c r="A3438" s="4">
        <v>3437</v>
      </c>
      <c r="B3438" s="4" t="s">
        <v>10301</v>
      </c>
      <c r="C3438" s="5">
        <v>45587</v>
      </c>
      <c r="D3438" s="5">
        <v>45591</v>
      </c>
      <c r="E3438" s="9">
        <f t="shared" si="53"/>
        <v>2024</v>
      </c>
      <c r="F3438" s="4" t="s">
        <v>59</v>
      </c>
      <c r="G3438" s="4" t="s">
        <v>10302</v>
      </c>
      <c r="H3438" s="4" t="s">
        <v>10303</v>
      </c>
      <c r="I3438" s="4" t="s">
        <v>28</v>
      </c>
      <c r="J3438" s="4" t="s">
        <v>21</v>
      </c>
      <c r="K3438" s="4" t="s">
        <v>26647</v>
      </c>
      <c r="L3438" s="4" t="s">
        <v>29</v>
      </c>
      <c r="M3438" s="4" t="s">
        <v>48</v>
      </c>
      <c r="N3438" s="4">
        <v>475.14</v>
      </c>
      <c r="O3438" s="4">
        <v>6</v>
      </c>
      <c r="P3438" s="4">
        <v>0</v>
      </c>
      <c r="Q3438" s="4">
        <v>131.80000000000001</v>
      </c>
    </row>
    <row r="3439" spans="1:17" s="4" customFormat="1" ht="12" x14ac:dyDescent="0.3">
      <c r="A3439" s="4">
        <v>3438</v>
      </c>
      <c r="B3439" s="4" t="s">
        <v>10304</v>
      </c>
      <c r="C3439" s="5">
        <v>45339</v>
      </c>
      <c r="D3439" s="5">
        <v>45345</v>
      </c>
      <c r="E3439" s="9">
        <f t="shared" si="53"/>
        <v>2024</v>
      </c>
      <c r="F3439" s="4" t="s">
        <v>25</v>
      </c>
      <c r="G3439" s="4" t="s">
        <v>10305</v>
      </c>
      <c r="H3439" s="4" t="s">
        <v>10306</v>
      </c>
      <c r="I3439" s="4" t="s">
        <v>20</v>
      </c>
      <c r="J3439" s="4" t="s">
        <v>62</v>
      </c>
      <c r="K3439" s="4" t="s">
        <v>63</v>
      </c>
      <c r="L3439" s="4" t="s">
        <v>36</v>
      </c>
      <c r="M3439" s="4" t="s">
        <v>138</v>
      </c>
      <c r="N3439" s="4">
        <v>1278.27</v>
      </c>
      <c r="O3439" s="4">
        <v>9</v>
      </c>
      <c r="P3439" s="4">
        <v>0.2</v>
      </c>
      <c r="Q3439" s="4">
        <v>236.01</v>
      </c>
    </row>
    <row r="3440" spans="1:17" s="4" customFormat="1" ht="12" x14ac:dyDescent="0.3">
      <c r="A3440" s="4">
        <v>3439</v>
      </c>
      <c r="B3440" s="4" t="s">
        <v>10307</v>
      </c>
      <c r="C3440" s="5">
        <v>45281</v>
      </c>
      <c r="D3440" s="5">
        <v>45285</v>
      </c>
      <c r="E3440" s="9">
        <f t="shared" si="53"/>
        <v>2023</v>
      </c>
      <c r="F3440" s="4" t="s">
        <v>25</v>
      </c>
      <c r="G3440" s="4" t="s">
        <v>10308</v>
      </c>
      <c r="H3440" s="4" t="s">
        <v>10309</v>
      </c>
      <c r="I3440" s="4" t="s">
        <v>67</v>
      </c>
      <c r="J3440" s="4" t="s">
        <v>62</v>
      </c>
      <c r="K3440" s="4" t="s">
        <v>63</v>
      </c>
      <c r="L3440" s="4" t="s">
        <v>29</v>
      </c>
      <c r="M3440" s="4" t="s">
        <v>90</v>
      </c>
      <c r="N3440" s="4">
        <v>501.51</v>
      </c>
      <c r="O3440" s="4">
        <v>7</v>
      </c>
      <c r="P3440" s="4">
        <v>0.15</v>
      </c>
      <c r="Q3440" s="4">
        <v>13.09</v>
      </c>
    </row>
    <row r="3441" spans="1:17" s="4" customFormat="1" ht="12" x14ac:dyDescent="0.3">
      <c r="A3441" s="4">
        <v>3440</v>
      </c>
      <c r="B3441" s="4" t="s">
        <v>10310</v>
      </c>
      <c r="C3441" s="5">
        <v>44687</v>
      </c>
      <c r="D3441" s="5">
        <v>44690</v>
      </c>
      <c r="E3441" s="9">
        <f t="shared" si="53"/>
        <v>2022</v>
      </c>
      <c r="F3441" s="4" t="s">
        <v>59</v>
      </c>
      <c r="G3441" s="4" t="s">
        <v>10311</v>
      </c>
      <c r="H3441" s="4" t="s">
        <v>10312</v>
      </c>
      <c r="I3441" s="4" t="s">
        <v>67</v>
      </c>
      <c r="J3441" s="4" t="s">
        <v>47</v>
      </c>
      <c r="K3441" s="4" t="s">
        <v>47</v>
      </c>
      <c r="L3441" s="4" t="s">
        <v>29</v>
      </c>
      <c r="M3441" s="4" t="s">
        <v>107</v>
      </c>
      <c r="N3441" s="4">
        <v>1071.76</v>
      </c>
      <c r="O3441" s="4">
        <v>4</v>
      </c>
      <c r="P3441" s="4">
        <v>0.2</v>
      </c>
      <c r="Q3441" s="4">
        <v>43.38</v>
      </c>
    </row>
    <row r="3442" spans="1:17" s="4" customFormat="1" ht="12" x14ac:dyDescent="0.3">
      <c r="A3442" s="4">
        <v>3441</v>
      </c>
      <c r="B3442" s="4" t="s">
        <v>10313</v>
      </c>
      <c r="C3442" s="5">
        <v>45546</v>
      </c>
      <c r="D3442" s="5">
        <v>45547</v>
      </c>
      <c r="E3442" s="9">
        <f t="shared" si="53"/>
        <v>2024</v>
      </c>
      <c r="F3442" s="4" t="s">
        <v>17</v>
      </c>
      <c r="G3442" s="4" t="s">
        <v>10314</v>
      </c>
      <c r="H3442" s="4" t="s">
        <v>10315</v>
      </c>
      <c r="I3442" s="4" t="s">
        <v>20</v>
      </c>
      <c r="J3442" s="4" t="s">
        <v>145</v>
      </c>
      <c r="K3442" s="4" t="s">
        <v>80</v>
      </c>
      <c r="L3442" s="4" t="s">
        <v>29</v>
      </c>
      <c r="M3442" s="4" t="s">
        <v>48</v>
      </c>
      <c r="N3442" s="4">
        <v>1279.8800000000001</v>
      </c>
      <c r="O3442" s="4">
        <v>10</v>
      </c>
      <c r="P3442" s="4">
        <v>0.2</v>
      </c>
      <c r="Q3442" s="4">
        <v>175.44</v>
      </c>
    </row>
    <row r="3443" spans="1:17" s="4" customFormat="1" ht="12" x14ac:dyDescent="0.3">
      <c r="A3443" s="4">
        <v>3442</v>
      </c>
      <c r="B3443" s="4" t="s">
        <v>10316</v>
      </c>
      <c r="C3443" s="5">
        <v>45130</v>
      </c>
      <c r="D3443" s="5">
        <v>45133</v>
      </c>
      <c r="E3443" s="9">
        <f t="shared" si="53"/>
        <v>2023</v>
      </c>
      <c r="F3443" s="4" t="s">
        <v>59</v>
      </c>
      <c r="G3443" s="4" t="s">
        <v>10317</v>
      </c>
      <c r="H3443" s="4" t="s">
        <v>10318</v>
      </c>
      <c r="I3443" s="4" t="s">
        <v>67</v>
      </c>
      <c r="J3443" s="4" t="s">
        <v>111</v>
      </c>
      <c r="K3443" s="4" t="s">
        <v>111</v>
      </c>
      <c r="L3443" s="4" t="s">
        <v>22</v>
      </c>
      <c r="M3443" s="4" t="s">
        <v>23</v>
      </c>
      <c r="N3443" s="4">
        <v>996.22</v>
      </c>
      <c r="O3443" s="4">
        <v>5</v>
      </c>
      <c r="P3443" s="4">
        <v>0.1</v>
      </c>
      <c r="Q3443" s="4">
        <v>119.75</v>
      </c>
    </row>
    <row r="3444" spans="1:17" s="4" customFormat="1" ht="12" x14ac:dyDescent="0.3">
      <c r="A3444" s="4">
        <v>3443</v>
      </c>
      <c r="B3444" s="4" t="s">
        <v>10319</v>
      </c>
      <c r="C3444" s="5">
        <v>45072</v>
      </c>
      <c r="D3444" s="5">
        <v>45076</v>
      </c>
      <c r="E3444" s="9">
        <f t="shared" si="53"/>
        <v>2023</v>
      </c>
      <c r="F3444" s="4" t="s">
        <v>17</v>
      </c>
      <c r="G3444" s="4" t="s">
        <v>10320</v>
      </c>
      <c r="H3444" s="4" t="s">
        <v>10321</v>
      </c>
      <c r="I3444" s="4" t="s">
        <v>20</v>
      </c>
      <c r="J3444" s="4" t="s">
        <v>62</v>
      </c>
      <c r="K3444" s="4" t="s">
        <v>63</v>
      </c>
      <c r="L3444" s="4" t="s">
        <v>29</v>
      </c>
      <c r="M3444" s="4" t="s">
        <v>30</v>
      </c>
      <c r="N3444" s="4">
        <v>1278.21</v>
      </c>
      <c r="O3444" s="4">
        <v>8</v>
      </c>
      <c r="P3444" s="4">
        <v>0.1</v>
      </c>
      <c r="Q3444" s="4">
        <v>151.05000000000001</v>
      </c>
    </row>
    <row r="3445" spans="1:17" s="4" customFormat="1" ht="12" x14ac:dyDescent="0.3">
      <c r="A3445" s="4">
        <v>3444</v>
      </c>
      <c r="B3445" s="4" t="s">
        <v>10322</v>
      </c>
      <c r="C3445" s="5">
        <v>44834</v>
      </c>
      <c r="D3445" s="5">
        <v>44838</v>
      </c>
      <c r="E3445" s="9">
        <f t="shared" si="53"/>
        <v>2022</v>
      </c>
      <c r="F3445" s="4" t="s">
        <v>59</v>
      </c>
      <c r="G3445" s="4" t="s">
        <v>10323</v>
      </c>
      <c r="H3445" s="4" t="s">
        <v>10324</v>
      </c>
      <c r="I3445" s="4" t="s">
        <v>67</v>
      </c>
      <c r="J3445" s="4" t="s">
        <v>145</v>
      </c>
      <c r="K3445" s="4" t="s">
        <v>80</v>
      </c>
      <c r="L3445" s="4" t="s">
        <v>29</v>
      </c>
      <c r="M3445" s="4" t="s">
        <v>30</v>
      </c>
      <c r="N3445" s="4">
        <v>767.41</v>
      </c>
      <c r="O3445" s="4">
        <v>8</v>
      </c>
      <c r="P3445" s="4">
        <v>0</v>
      </c>
      <c r="Q3445" s="4">
        <v>173.12</v>
      </c>
    </row>
    <row r="3446" spans="1:17" s="4" customFormat="1" ht="12" x14ac:dyDescent="0.3">
      <c r="A3446" s="4">
        <v>3445</v>
      </c>
      <c r="B3446" s="4" t="s">
        <v>10325</v>
      </c>
      <c r="C3446" s="5">
        <v>44876</v>
      </c>
      <c r="D3446" s="5">
        <v>44883</v>
      </c>
      <c r="E3446" s="9">
        <f t="shared" si="53"/>
        <v>2022</v>
      </c>
      <c r="F3446" s="4" t="s">
        <v>39</v>
      </c>
      <c r="G3446" s="4" t="s">
        <v>10326</v>
      </c>
      <c r="H3446" s="4" t="s">
        <v>10327</v>
      </c>
      <c r="I3446" s="4" t="s">
        <v>20</v>
      </c>
      <c r="J3446" s="4" t="s">
        <v>34</v>
      </c>
      <c r="K3446" s="4" t="s">
        <v>35</v>
      </c>
      <c r="L3446" s="4" t="s">
        <v>36</v>
      </c>
      <c r="M3446" s="4" t="s">
        <v>71</v>
      </c>
      <c r="N3446" s="4">
        <v>1129.1500000000001</v>
      </c>
      <c r="O3446" s="4">
        <v>10</v>
      </c>
      <c r="P3446" s="4">
        <v>0</v>
      </c>
      <c r="Q3446" s="4">
        <v>328.74</v>
      </c>
    </row>
    <row r="3447" spans="1:17" s="4" customFormat="1" ht="12" x14ac:dyDescent="0.3">
      <c r="A3447" s="4">
        <v>3446</v>
      </c>
      <c r="B3447" s="4" t="s">
        <v>10328</v>
      </c>
      <c r="C3447" s="5">
        <v>44817</v>
      </c>
      <c r="D3447" s="5">
        <v>44822</v>
      </c>
      <c r="E3447" s="9">
        <f t="shared" si="53"/>
        <v>2022</v>
      </c>
      <c r="F3447" s="4" t="s">
        <v>39</v>
      </c>
      <c r="G3447" s="4" t="s">
        <v>10329</v>
      </c>
      <c r="H3447" s="4" t="s">
        <v>10330</v>
      </c>
      <c r="I3447" s="4" t="s">
        <v>28</v>
      </c>
      <c r="J3447" s="4" t="s">
        <v>111</v>
      </c>
      <c r="K3447" s="4" t="s">
        <v>111</v>
      </c>
      <c r="L3447" s="4" t="s">
        <v>36</v>
      </c>
      <c r="M3447" s="4" t="s">
        <v>118</v>
      </c>
      <c r="N3447" s="4">
        <v>597.42999999999995</v>
      </c>
      <c r="O3447" s="4">
        <v>6</v>
      </c>
      <c r="P3447" s="4">
        <v>0.2</v>
      </c>
      <c r="Q3447" s="4">
        <v>117.61</v>
      </c>
    </row>
    <row r="3448" spans="1:17" s="4" customFormat="1" ht="12" x14ac:dyDescent="0.3">
      <c r="A3448" s="4">
        <v>3447</v>
      </c>
      <c r="B3448" s="4" t="s">
        <v>10331</v>
      </c>
      <c r="C3448" s="5">
        <v>45781</v>
      </c>
      <c r="D3448" s="5">
        <v>45786</v>
      </c>
      <c r="E3448" s="9">
        <f t="shared" si="53"/>
        <v>2025</v>
      </c>
      <c r="F3448" s="4" t="s">
        <v>17</v>
      </c>
      <c r="G3448" s="4" t="s">
        <v>10332</v>
      </c>
      <c r="H3448" s="4" t="s">
        <v>10333</v>
      </c>
      <c r="I3448" s="4" t="s">
        <v>28</v>
      </c>
      <c r="J3448" s="4" t="s">
        <v>79</v>
      </c>
      <c r="K3448" s="4" t="s">
        <v>80</v>
      </c>
      <c r="L3448" s="4" t="s">
        <v>22</v>
      </c>
      <c r="M3448" s="4" t="s">
        <v>134</v>
      </c>
      <c r="N3448" s="4">
        <v>627.76</v>
      </c>
      <c r="O3448" s="4">
        <v>10</v>
      </c>
      <c r="P3448" s="4">
        <v>0</v>
      </c>
      <c r="Q3448" s="4">
        <v>114.38</v>
      </c>
    </row>
    <row r="3449" spans="1:17" s="4" customFormat="1" ht="12" x14ac:dyDescent="0.3">
      <c r="A3449" s="4">
        <v>3448</v>
      </c>
      <c r="B3449" s="4" t="s">
        <v>10334</v>
      </c>
      <c r="C3449" s="5">
        <v>45775</v>
      </c>
      <c r="D3449" s="5">
        <v>45782</v>
      </c>
      <c r="E3449" s="9">
        <f t="shared" si="53"/>
        <v>2025</v>
      </c>
      <c r="F3449" s="4" t="s">
        <v>17</v>
      </c>
      <c r="G3449" s="4" t="s">
        <v>10335</v>
      </c>
      <c r="H3449" s="4" t="s">
        <v>10336</v>
      </c>
      <c r="I3449" s="4" t="s">
        <v>20</v>
      </c>
      <c r="J3449" s="4" t="s">
        <v>47</v>
      </c>
      <c r="K3449" s="4" t="s">
        <v>47</v>
      </c>
      <c r="L3449" s="4" t="s">
        <v>29</v>
      </c>
      <c r="M3449" s="4" t="s">
        <v>30</v>
      </c>
      <c r="N3449" s="4">
        <v>1493.94</v>
      </c>
      <c r="O3449" s="4">
        <v>10</v>
      </c>
      <c r="P3449" s="4">
        <v>0.2</v>
      </c>
      <c r="Q3449" s="4">
        <v>80.290000000000006</v>
      </c>
    </row>
    <row r="3450" spans="1:17" s="4" customFormat="1" ht="12" x14ac:dyDescent="0.3">
      <c r="A3450" s="4">
        <v>3449</v>
      </c>
      <c r="B3450" s="4" t="s">
        <v>10337</v>
      </c>
      <c r="C3450" s="5">
        <v>45182</v>
      </c>
      <c r="D3450" s="5">
        <v>45185</v>
      </c>
      <c r="E3450" s="9">
        <f t="shared" si="53"/>
        <v>2023</v>
      </c>
      <c r="F3450" s="4" t="s">
        <v>17</v>
      </c>
      <c r="G3450" s="4" t="s">
        <v>10338</v>
      </c>
      <c r="H3450" s="4" t="s">
        <v>10339</v>
      </c>
      <c r="I3450" s="4" t="s">
        <v>28</v>
      </c>
      <c r="J3450" s="4" t="s">
        <v>79</v>
      </c>
      <c r="K3450" s="4" t="s">
        <v>80</v>
      </c>
      <c r="L3450" s="4" t="s">
        <v>29</v>
      </c>
      <c r="M3450" s="4" t="s">
        <v>107</v>
      </c>
      <c r="N3450" s="4">
        <v>1171.83</v>
      </c>
      <c r="O3450" s="4">
        <v>9</v>
      </c>
      <c r="P3450" s="4">
        <v>0.2</v>
      </c>
      <c r="Q3450" s="4">
        <v>0.26</v>
      </c>
    </row>
    <row r="3451" spans="1:17" s="4" customFormat="1" ht="12" x14ac:dyDescent="0.3">
      <c r="A3451" s="4">
        <v>3450</v>
      </c>
      <c r="B3451" s="4" t="s">
        <v>10340</v>
      </c>
      <c r="C3451" s="5">
        <v>44935</v>
      </c>
      <c r="D3451" s="5">
        <v>44936</v>
      </c>
      <c r="E3451" s="9">
        <f t="shared" si="53"/>
        <v>2023</v>
      </c>
      <c r="F3451" s="4" t="s">
        <v>25</v>
      </c>
      <c r="G3451" s="4" t="s">
        <v>10341</v>
      </c>
      <c r="H3451" s="4" t="s">
        <v>10342</v>
      </c>
      <c r="I3451" s="4" t="s">
        <v>67</v>
      </c>
      <c r="J3451" s="4" t="s">
        <v>47</v>
      </c>
      <c r="K3451" s="4" t="s">
        <v>47</v>
      </c>
      <c r="L3451" s="4" t="s">
        <v>36</v>
      </c>
      <c r="M3451" s="4" t="s">
        <v>37</v>
      </c>
      <c r="N3451" s="4">
        <v>405.26</v>
      </c>
      <c r="O3451" s="4">
        <v>3</v>
      </c>
      <c r="P3451" s="4">
        <v>0.1</v>
      </c>
      <c r="Q3451" s="4">
        <v>4.5</v>
      </c>
    </row>
    <row r="3452" spans="1:17" s="4" customFormat="1" ht="12" x14ac:dyDescent="0.3">
      <c r="A3452" s="4">
        <v>3451</v>
      </c>
      <c r="B3452" s="4" t="s">
        <v>10343</v>
      </c>
      <c r="C3452" s="5">
        <v>44828</v>
      </c>
      <c r="D3452" s="5">
        <v>44835</v>
      </c>
      <c r="E3452" s="9">
        <f t="shared" si="53"/>
        <v>2022</v>
      </c>
      <c r="F3452" s="4" t="s">
        <v>25</v>
      </c>
      <c r="G3452" s="4" t="s">
        <v>10344</v>
      </c>
      <c r="H3452" s="4" t="s">
        <v>10345</v>
      </c>
      <c r="I3452" s="4" t="s">
        <v>67</v>
      </c>
      <c r="J3452" s="4" t="s">
        <v>145</v>
      </c>
      <c r="K3452" s="4" t="s">
        <v>80</v>
      </c>
      <c r="L3452" s="4" t="s">
        <v>22</v>
      </c>
      <c r="M3452" s="4" t="s">
        <v>54</v>
      </c>
      <c r="N3452" s="4">
        <v>727.05</v>
      </c>
      <c r="O3452" s="4">
        <v>7</v>
      </c>
      <c r="P3452" s="4">
        <v>0</v>
      </c>
      <c r="Q3452" s="4">
        <v>178.46</v>
      </c>
    </row>
    <row r="3453" spans="1:17" s="4" customFormat="1" ht="12" x14ac:dyDescent="0.3">
      <c r="A3453" s="4">
        <v>3452</v>
      </c>
      <c r="B3453" s="4" t="s">
        <v>10346</v>
      </c>
      <c r="C3453" s="5">
        <v>45324</v>
      </c>
      <c r="D3453" s="5">
        <v>45331</v>
      </c>
      <c r="E3453" s="9">
        <f t="shared" si="53"/>
        <v>2024</v>
      </c>
      <c r="F3453" s="4" t="s">
        <v>25</v>
      </c>
      <c r="G3453" s="4" t="s">
        <v>10347</v>
      </c>
      <c r="H3453" s="4" t="s">
        <v>10233</v>
      </c>
      <c r="I3453" s="4" t="s">
        <v>28</v>
      </c>
      <c r="J3453" s="4" t="s">
        <v>52</v>
      </c>
      <c r="K3453" s="4" t="s">
        <v>53</v>
      </c>
      <c r="L3453" s="4" t="s">
        <v>22</v>
      </c>
      <c r="M3453" s="4" t="s">
        <v>54</v>
      </c>
      <c r="N3453" s="4">
        <v>1178.74</v>
      </c>
      <c r="O3453" s="4">
        <v>2</v>
      </c>
      <c r="P3453" s="4">
        <v>0</v>
      </c>
      <c r="Q3453" s="4">
        <v>286.41000000000003</v>
      </c>
    </row>
    <row r="3454" spans="1:17" s="4" customFormat="1" ht="12" x14ac:dyDescent="0.3">
      <c r="A3454" s="4">
        <v>3453</v>
      </c>
      <c r="B3454" s="4" t="s">
        <v>10348</v>
      </c>
      <c r="C3454" s="5">
        <v>45362</v>
      </c>
      <c r="D3454" s="5">
        <v>45367</v>
      </c>
      <c r="E3454" s="9">
        <f t="shared" si="53"/>
        <v>2024</v>
      </c>
      <c r="F3454" s="4" t="s">
        <v>17</v>
      </c>
      <c r="G3454" s="4" t="s">
        <v>10349</v>
      </c>
      <c r="H3454" s="4" t="s">
        <v>10350</v>
      </c>
      <c r="I3454" s="4" t="s">
        <v>20</v>
      </c>
      <c r="J3454" s="4" t="s">
        <v>21</v>
      </c>
      <c r="K3454" s="4" t="s">
        <v>26647</v>
      </c>
      <c r="L3454" s="4" t="s">
        <v>22</v>
      </c>
      <c r="M3454" s="4" t="s">
        <v>134</v>
      </c>
      <c r="N3454" s="4">
        <v>1284.3900000000001</v>
      </c>
      <c r="O3454" s="4">
        <v>6</v>
      </c>
      <c r="P3454" s="4">
        <v>0.2</v>
      </c>
      <c r="Q3454" s="4">
        <v>228.13</v>
      </c>
    </row>
    <row r="3455" spans="1:17" s="4" customFormat="1" ht="12" x14ac:dyDescent="0.3">
      <c r="A3455" s="4">
        <v>3454</v>
      </c>
      <c r="B3455" s="4" t="s">
        <v>10351</v>
      </c>
      <c r="C3455" s="5">
        <v>44561</v>
      </c>
      <c r="D3455" s="5">
        <v>44565</v>
      </c>
      <c r="E3455" s="9">
        <f t="shared" si="53"/>
        <v>2022</v>
      </c>
      <c r="F3455" s="4" t="s">
        <v>25</v>
      </c>
      <c r="G3455" s="4" t="s">
        <v>10352</v>
      </c>
      <c r="H3455" s="4" t="s">
        <v>10353</v>
      </c>
      <c r="I3455" s="4" t="s">
        <v>20</v>
      </c>
      <c r="J3455" s="4" t="s">
        <v>21</v>
      </c>
      <c r="K3455" s="4" t="s">
        <v>26647</v>
      </c>
      <c r="L3455" s="4" t="s">
        <v>29</v>
      </c>
      <c r="M3455" s="4" t="s">
        <v>30</v>
      </c>
      <c r="N3455" s="4">
        <v>775.09</v>
      </c>
      <c r="O3455" s="4">
        <v>8</v>
      </c>
      <c r="P3455" s="4">
        <v>0.1</v>
      </c>
      <c r="Q3455" s="4">
        <v>17.989999999999998</v>
      </c>
    </row>
    <row r="3456" spans="1:17" s="4" customFormat="1" ht="12" x14ac:dyDescent="0.3">
      <c r="A3456" s="4">
        <v>3455</v>
      </c>
      <c r="B3456" s="4" t="s">
        <v>10354</v>
      </c>
      <c r="C3456" s="5">
        <v>44647</v>
      </c>
      <c r="D3456" s="5">
        <v>44653</v>
      </c>
      <c r="E3456" s="9">
        <f t="shared" si="53"/>
        <v>2022</v>
      </c>
      <c r="F3456" s="4" t="s">
        <v>25</v>
      </c>
      <c r="G3456" s="4" t="s">
        <v>10355</v>
      </c>
      <c r="H3456" s="4" t="s">
        <v>10356</v>
      </c>
      <c r="I3456" s="4" t="s">
        <v>20</v>
      </c>
      <c r="J3456" s="4" t="s">
        <v>47</v>
      </c>
      <c r="K3456" s="4" t="s">
        <v>47</v>
      </c>
      <c r="L3456" s="4" t="s">
        <v>29</v>
      </c>
      <c r="M3456" s="4" t="s">
        <v>30</v>
      </c>
      <c r="N3456" s="4">
        <v>1407.21</v>
      </c>
      <c r="O3456" s="4">
        <v>4</v>
      </c>
      <c r="P3456" s="4">
        <v>0.2</v>
      </c>
      <c r="Q3456" s="4">
        <v>269.89999999999998</v>
      </c>
    </row>
    <row r="3457" spans="1:17" s="4" customFormat="1" ht="12" x14ac:dyDescent="0.3">
      <c r="A3457" s="4">
        <v>3456</v>
      </c>
      <c r="B3457" s="4" t="s">
        <v>10357</v>
      </c>
      <c r="C3457" s="5">
        <v>45706</v>
      </c>
      <c r="D3457" s="5">
        <v>45712</v>
      </c>
      <c r="E3457" s="9">
        <f t="shared" si="53"/>
        <v>2025</v>
      </c>
      <c r="F3457" s="4" t="s">
        <v>25</v>
      </c>
      <c r="G3457" s="4" t="s">
        <v>10358</v>
      </c>
      <c r="H3457" s="4" t="s">
        <v>10359</v>
      </c>
      <c r="I3457" s="4" t="s">
        <v>67</v>
      </c>
      <c r="J3457" s="4" t="s">
        <v>79</v>
      </c>
      <c r="K3457" s="4" t="s">
        <v>80</v>
      </c>
      <c r="L3457" s="4" t="s">
        <v>36</v>
      </c>
      <c r="M3457" s="4" t="s">
        <v>37</v>
      </c>
      <c r="N3457" s="4">
        <v>684.43</v>
      </c>
      <c r="O3457" s="4">
        <v>2</v>
      </c>
      <c r="P3457" s="4">
        <v>0.2</v>
      </c>
      <c r="Q3457" s="4">
        <v>70.44</v>
      </c>
    </row>
    <row r="3458" spans="1:17" s="4" customFormat="1" ht="12" x14ac:dyDescent="0.3">
      <c r="A3458" s="4">
        <v>3457</v>
      </c>
      <c r="B3458" s="4" t="s">
        <v>10360</v>
      </c>
      <c r="C3458" s="5">
        <v>44637</v>
      </c>
      <c r="D3458" s="5">
        <v>44638</v>
      </c>
      <c r="E3458" s="9">
        <f t="shared" ref="E3458:E3521" si="54">YEAR(D3458)</f>
        <v>2022</v>
      </c>
      <c r="F3458" s="4" t="s">
        <v>59</v>
      </c>
      <c r="G3458" s="4" t="s">
        <v>10361</v>
      </c>
      <c r="H3458" s="4" t="s">
        <v>10362</v>
      </c>
      <c r="I3458" s="4" t="s">
        <v>67</v>
      </c>
      <c r="J3458" s="4" t="s">
        <v>62</v>
      </c>
      <c r="K3458" s="4" t="s">
        <v>63</v>
      </c>
      <c r="L3458" s="4" t="s">
        <v>36</v>
      </c>
      <c r="M3458" s="4" t="s">
        <v>118</v>
      </c>
      <c r="N3458" s="4">
        <v>1391.14</v>
      </c>
      <c r="O3458" s="4">
        <v>2</v>
      </c>
      <c r="P3458" s="4">
        <v>0</v>
      </c>
      <c r="Q3458" s="4">
        <v>296.45</v>
      </c>
    </row>
    <row r="3459" spans="1:17" s="4" customFormat="1" ht="12" x14ac:dyDescent="0.3">
      <c r="A3459" s="4">
        <v>3458</v>
      </c>
      <c r="B3459" s="4" t="s">
        <v>10363</v>
      </c>
      <c r="C3459" s="5">
        <v>45039</v>
      </c>
      <c r="D3459" s="5">
        <v>45042</v>
      </c>
      <c r="E3459" s="9">
        <f t="shared" si="54"/>
        <v>2023</v>
      </c>
      <c r="F3459" s="4" t="s">
        <v>25</v>
      </c>
      <c r="G3459" s="4" t="s">
        <v>10364</v>
      </c>
      <c r="H3459" s="4" t="s">
        <v>10365</v>
      </c>
      <c r="I3459" s="4" t="s">
        <v>20</v>
      </c>
      <c r="J3459" s="4" t="s">
        <v>21</v>
      </c>
      <c r="K3459" s="4" t="s">
        <v>26647</v>
      </c>
      <c r="L3459" s="4" t="s">
        <v>29</v>
      </c>
      <c r="M3459" s="4" t="s">
        <v>30</v>
      </c>
      <c r="N3459" s="4">
        <v>602.91999999999996</v>
      </c>
      <c r="O3459" s="4">
        <v>8</v>
      </c>
      <c r="P3459" s="4">
        <v>0.1</v>
      </c>
      <c r="Q3459" s="4">
        <v>96.83</v>
      </c>
    </row>
    <row r="3460" spans="1:17" s="4" customFormat="1" ht="12" x14ac:dyDescent="0.3">
      <c r="A3460" s="4">
        <v>3459</v>
      </c>
      <c r="B3460" s="4" t="s">
        <v>10366</v>
      </c>
      <c r="C3460" s="5">
        <v>45043</v>
      </c>
      <c r="D3460" s="5">
        <v>45048</v>
      </c>
      <c r="E3460" s="9">
        <f t="shared" si="54"/>
        <v>2023</v>
      </c>
      <c r="F3460" s="4" t="s">
        <v>39</v>
      </c>
      <c r="G3460" s="4" t="s">
        <v>10367</v>
      </c>
      <c r="H3460" s="4" t="s">
        <v>10368</v>
      </c>
      <c r="I3460" s="4" t="s">
        <v>20</v>
      </c>
      <c r="J3460" s="4" t="s">
        <v>111</v>
      </c>
      <c r="K3460" s="4" t="s">
        <v>111</v>
      </c>
      <c r="L3460" s="4" t="s">
        <v>22</v>
      </c>
      <c r="M3460" s="4" t="s">
        <v>75</v>
      </c>
      <c r="N3460" s="4">
        <v>688.89</v>
      </c>
      <c r="O3460" s="4">
        <v>3</v>
      </c>
      <c r="P3460" s="4">
        <v>0.1</v>
      </c>
      <c r="Q3460" s="4">
        <v>92.95</v>
      </c>
    </row>
    <row r="3461" spans="1:17" s="4" customFormat="1" ht="12" x14ac:dyDescent="0.3">
      <c r="A3461" s="4">
        <v>3460</v>
      </c>
      <c r="B3461" s="4" t="s">
        <v>10369</v>
      </c>
      <c r="C3461" s="5">
        <v>44527</v>
      </c>
      <c r="D3461" s="5">
        <v>44529</v>
      </c>
      <c r="E3461" s="9">
        <f t="shared" si="54"/>
        <v>2021</v>
      </c>
      <c r="F3461" s="4" t="s">
        <v>59</v>
      </c>
      <c r="G3461" s="4" t="s">
        <v>10370</v>
      </c>
      <c r="H3461" s="4" t="s">
        <v>10371</v>
      </c>
      <c r="I3461" s="4" t="s">
        <v>20</v>
      </c>
      <c r="J3461" s="4" t="s">
        <v>79</v>
      </c>
      <c r="K3461" s="4" t="s">
        <v>80</v>
      </c>
      <c r="L3461" s="4" t="s">
        <v>36</v>
      </c>
      <c r="M3461" s="4" t="s">
        <v>138</v>
      </c>
      <c r="N3461" s="4">
        <v>930.51</v>
      </c>
      <c r="O3461" s="4">
        <v>5</v>
      </c>
      <c r="P3461" s="4">
        <v>0.1</v>
      </c>
      <c r="Q3461" s="4">
        <v>54.07</v>
      </c>
    </row>
    <row r="3462" spans="1:17" s="4" customFormat="1" ht="12" x14ac:dyDescent="0.3">
      <c r="A3462" s="4">
        <v>3461</v>
      </c>
      <c r="B3462" s="4" t="s">
        <v>10372</v>
      </c>
      <c r="C3462" s="5">
        <v>45134</v>
      </c>
      <c r="D3462" s="5">
        <v>45141</v>
      </c>
      <c r="E3462" s="9">
        <f t="shared" si="54"/>
        <v>2023</v>
      </c>
      <c r="F3462" s="4" t="s">
        <v>39</v>
      </c>
      <c r="G3462" s="4" t="s">
        <v>10373</v>
      </c>
      <c r="H3462" s="4" t="s">
        <v>10374</v>
      </c>
      <c r="I3462" s="4" t="s">
        <v>67</v>
      </c>
      <c r="J3462" s="4" t="s">
        <v>34</v>
      </c>
      <c r="K3462" s="4" t="s">
        <v>35</v>
      </c>
      <c r="L3462" s="4" t="s">
        <v>22</v>
      </c>
      <c r="M3462" s="4" t="s">
        <v>23</v>
      </c>
      <c r="N3462" s="4">
        <v>1050.6099999999999</v>
      </c>
      <c r="O3462" s="4">
        <v>9</v>
      </c>
      <c r="P3462" s="4">
        <v>0.15</v>
      </c>
      <c r="Q3462" s="4">
        <v>243.28</v>
      </c>
    </row>
    <row r="3463" spans="1:17" s="4" customFormat="1" ht="12" x14ac:dyDescent="0.3">
      <c r="A3463" s="4">
        <v>3462</v>
      </c>
      <c r="B3463" s="4" t="s">
        <v>10375</v>
      </c>
      <c r="C3463" s="5">
        <v>45689</v>
      </c>
      <c r="D3463" s="5">
        <v>45690</v>
      </c>
      <c r="E3463" s="9">
        <f t="shared" si="54"/>
        <v>2025</v>
      </c>
      <c r="F3463" s="4" t="s">
        <v>17</v>
      </c>
      <c r="G3463" s="4" t="s">
        <v>10376</v>
      </c>
      <c r="H3463" s="4" t="s">
        <v>10377</v>
      </c>
      <c r="I3463" s="4" t="s">
        <v>67</v>
      </c>
      <c r="J3463" s="4" t="s">
        <v>111</v>
      </c>
      <c r="K3463" s="4" t="s">
        <v>111</v>
      </c>
      <c r="L3463" s="4" t="s">
        <v>29</v>
      </c>
      <c r="M3463" s="4" t="s">
        <v>90</v>
      </c>
      <c r="N3463" s="4">
        <v>517.66</v>
      </c>
      <c r="O3463" s="4">
        <v>1</v>
      </c>
      <c r="P3463" s="4">
        <v>0.2</v>
      </c>
      <c r="Q3463" s="4">
        <v>13.08</v>
      </c>
    </row>
    <row r="3464" spans="1:17" s="4" customFormat="1" ht="12" x14ac:dyDescent="0.3">
      <c r="A3464" s="4">
        <v>3463</v>
      </c>
      <c r="B3464" s="4" t="s">
        <v>10378</v>
      </c>
      <c r="C3464" s="5">
        <v>45069</v>
      </c>
      <c r="D3464" s="5">
        <v>45072</v>
      </c>
      <c r="E3464" s="9">
        <f t="shared" si="54"/>
        <v>2023</v>
      </c>
      <c r="F3464" s="4" t="s">
        <v>17</v>
      </c>
      <c r="G3464" s="4" t="s">
        <v>10379</v>
      </c>
      <c r="H3464" s="4" t="s">
        <v>10380</v>
      </c>
      <c r="I3464" s="4" t="s">
        <v>28</v>
      </c>
      <c r="J3464" s="4" t="s">
        <v>62</v>
      </c>
      <c r="K3464" s="4" t="s">
        <v>63</v>
      </c>
      <c r="L3464" s="4" t="s">
        <v>29</v>
      </c>
      <c r="M3464" s="4" t="s">
        <v>107</v>
      </c>
      <c r="N3464" s="4">
        <v>582.19000000000005</v>
      </c>
      <c r="O3464" s="4">
        <v>7</v>
      </c>
      <c r="P3464" s="4">
        <v>0.15</v>
      </c>
      <c r="Q3464" s="4">
        <v>65.930000000000007</v>
      </c>
    </row>
    <row r="3465" spans="1:17" s="4" customFormat="1" ht="12" x14ac:dyDescent="0.3">
      <c r="A3465" s="4">
        <v>3464</v>
      </c>
      <c r="B3465" s="4" t="s">
        <v>10381</v>
      </c>
      <c r="C3465" s="5">
        <v>45747</v>
      </c>
      <c r="D3465" s="5">
        <v>45749</v>
      </c>
      <c r="E3465" s="9">
        <f t="shared" si="54"/>
        <v>2025</v>
      </c>
      <c r="F3465" s="4" t="s">
        <v>25</v>
      </c>
      <c r="G3465" s="4" t="s">
        <v>10382</v>
      </c>
      <c r="H3465" s="4" t="s">
        <v>10383</v>
      </c>
      <c r="I3465" s="4" t="s">
        <v>20</v>
      </c>
      <c r="J3465" s="4" t="s">
        <v>47</v>
      </c>
      <c r="K3465" s="4" t="s">
        <v>47</v>
      </c>
      <c r="L3465" s="4" t="s">
        <v>36</v>
      </c>
      <c r="M3465" s="4" t="s">
        <v>138</v>
      </c>
      <c r="N3465" s="4">
        <v>787.55</v>
      </c>
      <c r="O3465" s="4">
        <v>5</v>
      </c>
      <c r="P3465" s="4">
        <v>0.1</v>
      </c>
      <c r="Q3465" s="4">
        <v>30.44</v>
      </c>
    </row>
    <row r="3466" spans="1:17" s="4" customFormat="1" ht="12" x14ac:dyDescent="0.3">
      <c r="A3466" s="4">
        <v>3465</v>
      </c>
      <c r="B3466" s="4" t="s">
        <v>10384</v>
      </c>
      <c r="C3466" s="5">
        <v>45377</v>
      </c>
      <c r="D3466" s="5">
        <v>45380</v>
      </c>
      <c r="E3466" s="9">
        <f t="shared" si="54"/>
        <v>2024</v>
      </c>
      <c r="F3466" s="4" t="s">
        <v>17</v>
      </c>
      <c r="G3466" s="4" t="s">
        <v>10385</v>
      </c>
      <c r="H3466" s="4" t="s">
        <v>10386</v>
      </c>
      <c r="I3466" s="4" t="s">
        <v>67</v>
      </c>
      <c r="J3466" s="4" t="s">
        <v>106</v>
      </c>
      <c r="K3466" s="4" t="s">
        <v>106</v>
      </c>
      <c r="L3466" s="4" t="s">
        <v>29</v>
      </c>
      <c r="M3466" s="4" t="s">
        <v>30</v>
      </c>
      <c r="N3466" s="4">
        <v>1412.84</v>
      </c>
      <c r="O3466" s="4">
        <v>6</v>
      </c>
      <c r="P3466" s="4">
        <v>0.15</v>
      </c>
      <c r="Q3466" s="4">
        <v>202.98</v>
      </c>
    </row>
    <row r="3467" spans="1:17" s="4" customFormat="1" ht="12" x14ac:dyDescent="0.3">
      <c r="A3467" s="4">
        <v>3466</v>
      </c>
      <c r="B3467" s="4" t="s">
        <v>10387</v>
      </c>
      <c r="C3467" s="5">
        <v>45224</v>
      </c>
      <c r="D3467" s="5">
        <v>45226</v>
      </c>
      <c r="E3467" s="9">
        <f t="shared" si="54"/>
        <v>2023</v>
      </c>
      <c r="F3467" s="4" t="s">
        <v>59</v>
      </c>
      <c r="G3467" s="4" t="s">
        <v>10388</v>
      </c>
      <c r="H3467" s="4" t="s">
        <v>10389</v>
      </c>
      <c r="I3467" s="4" t="s">
        <v>67</v>
      </c>
      <c r="J3467" s="4" t="s">
        <v>21</v>
      </c>
      <c r="K3467" s="4" t="s">
        <v>26647</v>
      </c>
      <c r="L3467" s="4" t="s">
        <v>36</v>
      </c>
      <c r="M3467" s="4" t="s">
        <v>138</v>
      </c>
      <c r="N3467" s="4">
        <v>1383.31</v>
      </c>
      <c r="O3467" s="4">
        <v>1</v>
      </c>
      <c r="P3467" s="4">
        <v>0.15</v>
      </c>
      <c r="Q3467" s="4">
        <v>23.74</v>
      </c>
    </row>
    <row r="3468" spans="1:17" s="4" customFormat="1" ht="12" x14ac:dyDescent="0.3">
      <c r="A3468" s="4">
        <v>3467</v>
      </c>
      <c r="B3468" s="4" t="s">
        <v>10390</v>
      </c>
      <c r="C3468" s="5">
        <v>45201</v>
      </c>
      <c r="D3468" s="5">
        <v>45205</v>
      </c>
      <c r="E3468" s="9">
        <f t="shared" si="54"/>
        <v>2023</v>
      </c>
      <c r="F3468" s="4" t="s">
        <v>17</v>
      </c>
      <c r="G3468" s="4" t="s">
        <v>10391</v>
      </c>
      <c r="H3468" s="4" t="s">
        <v>10392</v>
      </c>
      <c r="I3468" s="4" t="s">
        <v>67</v>
      </c>
      <c r="J3468" s="4" t="s">
        <v>21</v>
      </c>
      <c r="K3468" s="4" t="s">
        <v>26647</v>
      </c>
      <c r="L3468" s="4" t="s">
        <v>36</v>
      </c>
      <c r="M3468" s="4" t="s">
        <v>71</v>
      </c>
      <c r="N3468" s="4">
        <v>101.43</v>
      </c>
      <c r="O3468" s="4">
        <v>8</v>
      </c>
      <c r="P3468" s="4">
        <v>0.2</v>
      </c>
      <c r="Q3468" s="4">
        <v>19.170000000000002</v>
      </c>
    </row>
    <row r="3469" spans="1:17" s="4" customFormat="1" ht="12" x14ac:dyDescent="0.3">
      <c r="A3469" s="4">
        <v>3468</v>
      </c>
      <c r="B3469" s="4" t="s">
        <v>10393</v>
      </c>
      <c r="C3469" s="5">
        <v>45386</v>
      </c>
      <c r="D3469" s="5">
        <v>45388</v>
      </c>
      <c r="E3469" s="9">
        <f t="shared" si="54"/>
        <v>2024</v>
      </c>
      <c r="F3469" s="4" t="s">
        <v>17</v>
      </c>
      <c r="G3469" s="4" t="s">
        <v>10394</v>
      </c>
      <c r="H3469" s="4" t="s">
        <v>10395</v>
      </c>
      <c r="I3469" s="4" t="s">
        <v>67</v>
      </c>
      <c r="J3469" s="4" t="s">
        <v>21</v>
      </c>
      <c r="K3469" s="4" t="s">
        <v>26647</v>
      </c>
      <c r="L3469" s="4" t="s">
        <v>36</v>
      </c>
      <c r="M3469" s="4" t="s">
        <v>37</v>
      </c>
      <c r="N3469" s="4">
        <v>1440.95</v>
      </c>
      <c r="O3469" s="4">
        <v>9</v>
      </c>
      <c r="P3469" s="4">
        <v>0.2</v>
      </c>
      <c r="Q3469" s="4">
        <v>101.05</v>
      </c>
    </row>
    <row r="3470" spans="1:17" s="4" customFormat="1" ht="12" x14ac:dyDescent="0.3">
      <c r="A3470" s="4">
        <v>3469</v>
      </c>
      <c r="B3470" s="4" t="s">
        <v>10396</v>
      </c>
      <c r="C3470" s="5">
        <v>45662</v>
      </c>
      <c r="D3470" s="5">
        <v>45667</v>
      </c>
      <c r="E3470" s="9">
        <f t="shared" si="54"/>
        <v>2025</v>
      </c>
      <c r="F3470" s="4" t="s">
        <v>39</v>
      </c>
      <c r="G3470" s="4" t="s">
        <v>10397</v>
      </c>
      <c r="H3470" s="4" t="s">
        <v>10398</v>
      </c>
      <c r="I3470" s="4" t="s">
        <v>67</v>
      </c>
      <c r="J3470" s="4" t="s">
        <v>106</v>
      </c>
      <c r="K3470" s="4" t="s">
        <v>106</v>
      </c>
      <c r="L3470" s="4" t="s">
        <v>29</v>
      </c>
      <c r="M3470" s="4" t="s">
        <v>48</v>
      </c>
      <c r="N3470" s="4">
        <v>666.14</v>
      </c>
      <c r="O3470" s="4">
        <v>5</v>
      </c>
      <c r="P3470" s="4">
        <v>0.15</v>
      </c>
      <c r="Q3470" s="4">
        <v>145.36000000000001</v>
      </c>
    </row>
    <row r="3471" spans="1:17" s="4" customFormat="1" ht="12" x14ac:dyDescent="0.3">
      <c r="A3471" s="4">
        <v>3470</v>
      </c>
      <c r="B3471" s="4" t="s">
        <v>10399</v>
      </c>
      <c r="C3471" s="5">
        <v>45206</v>
      </c>
      <c r="D3471" s="5">
        <v>45210</v>
      </c>
      <c r="E3471" s="9">
        <f t="shared" si="54"/>
        <v>2023</v>
      </c>
      <c r="F3471" s="4" t="s">
        <v>17</v>
      </c>
      <c r="G3471" s="4" t="s">
        <v>10400</v>
      </c>
      <c r="H3471" s="4" t="s">
        <v>10401</v>
      </c>
      <c r="I3471" s="4" t="s">
        <v>67</v>
      </c>
      <c r="J3471" s="4" t="s">
        <v>106</v>
      </c>
      <c r="K3471" s="4" t="s">
        <v>106</v>
      </c>
      <c r="L3471" s="4" t="s">
        <v>36</v>
      </c>
      <c r="M3471" s="4" t="s">
        <v>118</v>
      </c>
      <c r="N3471" s="4">
        <v>928.97</v>
      </c>
      <c r="O3471" s="4">
        <v>1</v>
      </c>
      <c r="P3471" s="4">
        <v>0</v>
      </c>
      <c r="Q3471" s="4">
        <v>76.45</v>
      </c>
    </row>
    <row r="3472" spans="1:17" s="4" customFormat="1" ht="12" x14ac:dyDescent="0.3">
      <c r="A3472" s="4">
        <v>3471</v>
      </c>
      <c r="B3472" s="4" t="s">
        <v>10402</v>
      </c>
      <c r="C3472" s="5">
        <v>44403</v>
      </c>
      <c r="D3472" s="5">
        <v>44407</v>
      </c>
      <c r="E3472" s="9">
        <f t="shared" si="54"/>
        <v>2021</v>
      </c>
      <c r="F3472" s="4" t="s">
        <v>59</v>
      </c>
      <c r="G3472" s="4" t="s">
        <v>10403</v>
      </c>
      <c r="H3472" s="4" t="s">
        <v>10404</v>
      </c>
      <c r="I3472" s="4" t="s">
        <v>20</v>
      </c>
      <c r="J3472" s="4" t="s">
        <v>42</v>
      </c>
      <c r="K3472" s="4" t="s">
        <v>43</v>
      </c>
      <c r="L3472" s="4" t="s">
        <v>22</v>
      </c>
      <c r="M3472" s="4" t="s">
        <v>134</v>
      </c>
      <c r="N3472" s="4">
        <v>150.11000000000001</v>
      </c>
      <c r="O3472" s="4">
        <v>10</v>
      </c>
      <c r="P3472" s="4">
        <v>0.2</v>
      </c>
      <c r="Q3472" s="4">
        <v>28.97</v>
      </c>
    </row>
    <row r="3473" spans="1:17" s="4" customFormat="1" ht="12" x14ac:dyDescent="0.3">
      <c r="A3473" s="4">
        <v>3472</v>
      </c>
      <c r="B3473" s="4" t="s">
        <v>10405</v>
      </c>
      <c r="C3473" s="5">
        <v>44785</v>
      </c>
      <c r="D3473" s="5">
        <v>44792</v>
      </c>
      <c r="E3473" s="9">
        <f t="shared" si="54"/>
        <v>2022</v>
      </c>
      <c r="F3473" s="4" t="s">
        <v>25</v>
      </c>
      <c r="G3473" s="4" t="s">
        <v>10406</v>
      </c>
      <c r="H3473" s="4" t="s">
        <v>10407</v>
      </c>
      <c r="I3473" s="4" t="s">
        <v>28</v>
      </c>
      <c r="J3473" s="4" t="s">
        <v>145</v>
      </c>
      <c r="K3473" s="4" t="s">
        <v>80</v>
      </c>
      <c r="L3473" s="4" t="s">
        <v>22</v>
      </c>
      <c r="M3473" s="4" t="s">
        <v>134</v>
      </c>
      <c r="N3473" s="4">
        <v>757.87</v>
      </c>
      <c r="O3473" s="4">
        <v>10</v>
      </c>
      <c r="P3473" s="4">
        <v>0.1</v>
      </c>
      <c r="Q3473" s="4">
        <v>12.14</v>
      </c>
    </row>
    <row r="3474" spans="1:17" s="4" customFormat="1" ht="12" x14ac:dyDescent="0.3">
      <c r="A3474" s="4">
        <v>3473</v>
      </c>
      <c r="B3474" s="4" t="s">
        <v>10408</v>
      </c>
      <c r="C3474" s="5">
        <v>45546</v>
      </c>
      <c r="D3474" s="5">
        <v>45548</v>
      </c>
      <c r="E3474" s="9">
        <f t="shared" si="54"/>
        <v>2024</v>
      </c>
      <c r="F3474" s="4" t="s">
        <v>59</v>
      </c>
      <c r="G3474" s="4" t="s">
        <v>10409</v>
      </c>
      <c r="H3474" s="4" t="s">
        <v>10410</v>
      </c>
      <c r="I3474" s="4" t="s">
        <v>67</v>
      </c>
      <c r="J3474" s="4" t="s">
        <v>21</v>
      </c>
      <c r="K3474" s="4" t="s">
        <v>26647</v>
      </c>
      <c r="L3474" s="4" t="s">
        <v>22</v>
      </c>
      <c r="M3474" s="4" t="s">
        <v>54</v>
      </c>
      <c r="N3474" s="4">
        <v>1441.3</v>
      </c>
      <c r="O3474" s="4">
        <v>8</v>
      </c>
      <c r="P3474" s="4">
        <v>0</v>
      </c>
      <c r="Q3474" s="4">
        <v>78.66</v>
      </c>
    </row>
    <row r="3475" spans="1:17" s="4" customFormat="1" ht="12" x14ac:dyDescent="0.3">
      <c r="A3475" s="4">
        <v>3474</v>
      </c>
      <c r="B3475" s="4" t="s">
        <v>10411</v>
      </c>
      <c r="C3475" s="5">
        <v>45158</v>
      </c>
      <c r="D3475" s="5">
        <v>45161</v>
      </c>
      <c r="E3475" s="9">
        <f t="shared" si="54"/>
        <v>2023</v>
      </c>
      <c r="F3475" s="4" t="s">
        <v>59</v>
      </c>
      <c r="G3475" s="4" t="s">
        <v>10412</v>
      </c>
      <c r="H3475" s="4" t="s">
        <v>10413</v>
      </c>
      <c r="I3475" s="4" t="s">
        <v>67</v>
      </c>
      <c r="J3475" s="4" t="s">
        <v>106</v>
      </c>
      <c r="K3475" s="4" t="s">
        <v>106</v>
      </c>
      <c r="L3475" s="4" t="s">
        <v>29</v>
      </c>
      <c r="M3475" s="4" t="s">
        <v>48</v>
      </c>
      <c r="N3475" s="4">
        <v>600.04</v>
      </c>
      <c r="O3475" s="4">
        <v>9</v>
      </c>
      <c r="P3475" s="4">
        <v>0.2</v>
      </c>
      <c r="Q3475" s="4">
        <v>92.6</v>
      </c>
    </row>
    <row r="3476" spans="1:17" s="4" customFormat="1" ht="12" x14ac:dyDescent="0.3">
      <c r="A3476" s="4">
        <v>3475</v>
      </c>
      <c r="B3476" s="4" t="s">
        <v>10414</v>
      </c>
      <c r="C3476" s="5">
        <v>45514</v>
      </c>
      <c r="D3476" s="5">
        <v>45517</v>
      </c>
      <c r="E3476" s="9">
        <f t="shared" si="54"/>
        <v>2024</v>
      </c>
      <c r="F3476" s="4" t="s">
        <v>59</v>
      </c>
      <c r="G3476" s="4" t="s">
        <v>10415</v>
      </c>
      <c r="H3476" s="4" t="s">
        <v>10416</v>
      </c>
      <c r="I3476" s="4" t="s">
        <v>20</v>
      </c>
      <c r="J3476" s="4" t="s">
        <v>145</v>
      </c>
      <c r="K3476" s="4" t="s">
        <v>80</v>
      </c>
      <c r="L3476" s="4" t="s">
        <v>36</v>
      </c>
      <c r="M3476" s="4" t="s">
        <v>138</v>
      </c>
      <c r="N3476" s="4">
        <v>657.93</v>
      </c>
      <c r="O3476" s="4">
        <v>6</v>
      </c>
      <c r="P3476" s="4">
        <v>0.1</v>
      </c>
      <c r="Q3476" s="4">
        <v>7.83</v>
      </c>
    </row>
    <row r="3477" spans="1:17" s="4" customFormat="1" ht="12" x14ac:dyDescent="0.3">
      <c r="A3477" s="4">
        <v>3476</v>
      </c>
      <c r="B3477" s="4" t="s">
        <v>10417</v>
      </c>
      <c r="C3477" s="5">
        <v>45667</v>
      </c>
      <c r="D3477" s="5">
        <v>45671</v>
      </c>
      <c r="E3477" s="9">
        <f t="shared" si="54"/>
        <v>2025</v>
      </c>
      <c r="F3477" s="4" t="s">
        <v>59</v>
      </c>
      <c r="G3477" s="4" t="s">
        <v>10418</v>
      </c>
      <c r="H3477" s="4" t="s">
        <v>10419</v>
      </c>
      <c r="I3477" s="4" t="s">
        <v>67</v>
      </c>
      <c r="J3477" s="4" t="s">
        <v>79</v>
      </c>
      <c r="K3477" s="4" t="s">
        <v>80</v>
      </c>
      <c r="L3477" s="4" t="s">
        <v>36</v>
      </c>
      <c r="M3477" s="4" t="s">
        <v>138</v>
      </c>
      <c r="N3477" s="4">
        <v>905.47</v>
      </c>
      <c r="O3477" s="4">
        <v>1</v>
      </c>
      <c r="P3477" s="4">
        <v>0</v>
      </c>
      <c r="Q3477" s="4">
        <v>168</v>
      </c>
    </row>
    <row r="3478" spans="1:17" s="4" customFormat="1" ht="12" x14ac:dyDescent="0.3">
      <c r="A3478" s="4">
        <v>3477</v>
      </c>
      <c r="B3478" s="4" t="s">
        <v>10420</v>
      </c>
      <c r="C3478" s="5">
        <v>44676</v>
      </c>
      <c r="D3478" s="5">
        <v>44678</v>
      </c>
      <c r="E3478" s="9">
        <f t="shared" si="54"/>
        <v>2022</v>
      </c>
      <c r="F3478" s="4" t="s">
        <v>25</v>
      </c>
      <c r="G3478" s="4" t="s">
        <v>10421</v>
      </c>
      <c r="H3478" s="4" t="s">
        <v>10422</v>
      </c>
      <c r="I3478" s="4" t="s">
        <v>67</v>
      </c>
      <c r="J3478" s="4" t="s">
        <v>42</v>
      </c>
      <c r="K3478" s="4" t="s">
        <v>43</v>
      </c>
      <c r="L3478" s="4" t="s">
        <v>29</v>
      </c>
      <c r="M3478" s="4" t="s">
        <v>90</v>
      </c>
      <c r="N3478" s="4">
        <v>151.16999999999999</v>
      </c>
      <c r="O3478" s="4">
        <v>9</v>
      </c>
      <c r="P3478" s="4">
        <v>0.1</v>
      </c>
      <c r="Q3478" s="4">
        <v>14.72</v>
      </c>
    </row>
    <row r="3479" spans="1:17" s="4" customFormat="1" ht="12" x14ac:dyDescent="0.3">
      <c r="A3479" s="4">
        <v>3478</v>
      </c>
      <c r="B3479" s="4" t="s">
        <v>10423</v>
      </c>
      <c r="C3479" s="5">
        <v>44507</v>
      </c>
      <c r="D3479" s="5">
        <v>44511</v>
      </c>
      <c r="E3479" s="9">
        <f t="shared" si="54"/>
        <v>2021</v>
      </c>
      <c r="F3479" s="4" t="s">
        <v>59</v>
      </c>
      <c r="G3479" s="4" t="s">
        <v>10424</v>
      </c>
      <c r="H3479" s="4" t="s">
        <v>10425</v>
      </c>
      <c r="I3479" s="4" t="s">
        <v>28</v>
      </c>
      <c r="J3479" s="4" t="s">
        <v>47</v>
      </c>
      <c r="K3479" s="4" t="s">
        <v>47</v>
      </c>
      <c r="L3479" s="4" t="s">
        <v>36</v>
      </c>
      <c r="M3479" s="4" t="s">
        <v>71</v>
      </c>
      <c r="N3479" s="4">
        <v>279.64999999999998</v>
      </c>
      <c r="O3479" s="4">
        <v>8</v>
      </c>
      <c r="P3479" s="4">
        <v>0.1</v>
      </c>
      <c r="Q3479" s="4">
        <v>17.45</v>
      </c>
    </row>
    <row r="3480" spans="1:17" s="4" customFormat="1" ht="12" x14ac:dyDescent="0.3">
      <c r="A3480" s="4">
        <v>3479</v>
      </c>
      <c r="B3480" s="4" t="s">
        <v>10426</v>
      </c>
      <c r="C3480" s="5">
        <v>44530</v>
      </c>
      <c r="D3480" s="5">
        <v>44535</v>
      </c>
      <c r="E3480" s="9">
        <f t="shared" si="54"/>
        <v>2021</v>
      </c>
      <c r="F3480" s="4" t="s">
        <v>25</v>
      </c>
      <c r="G3480" s="4" t="s">
        <v>10427</v>
      </c>
      <c r="H3480" s="4" t="s">
        <v>10428</v>
      </c>
      <c r="I3480" s="4" t="s">
        <v>20</v>
      </c>
      <c r="J3480" s="4" t="s">
        <v>62</v>
      </c>
      <c r="K3480" s="4" t="s">
        <v>63</v>
      </c>
      <c r="L3480" s="4" t="s">
        <v>22</v>
      </c>
      <c r="M3480" s="4" t="s">
        <v>134</v>
      </c>
      <c r="N3480" s="4">
        <v>1301.33</v>
      </c>
      <c r="O3480" s="4">
        <v>1</v>
      </c>
      <c r="P3480" s="4">
        <v>0.2</v>
      </c>
      <c r="Q3480" s="4">
        <v>-1.24</v>
      </c>
    </row>
    <row r="3481" spans="1:17" s="4" customFormat="1" ht="12" x14ac:dyDescent="0.3">
      <c r="A3481" s="4">
        <v>3480</v>
      </c>
      <c r="B3481" s="4" t="s">
        <v>10429</v>
      </c>
      <c r="C3481" s="5">
        <v>45505</v>
      </c>
      <c r="D3481" s="5">
        <v>45506</v>
      </c>
      <c r="E3481" s="9">
        <f t="shared" si="54"/>
        <v>2024</v>
      </c>
      <c r="F3481" s="4" t="s">
        <v>59</v>
      </c>
      <c r="G3481" s="4" t="s">
        <v>10430</v>
      </c>
      <c r="H3481" s="4" t="s">
        <v>10431</v>
      </c>
      <c r="I3481" s="4" t="s">
        <v>67</v>
      </c>
      <c r="J3481" s="4" t="s">
        <v>52</v>
      </c>
      <c r="K3481" s="4" t="s">
        <v>53</v>
      </c>
      <c r="L3481" s="4" t="s">
        <v>29</v>
      </c>
      <c r="M3481" s="4" t="s">
        <v>48</v>
      </c>
      <c r="N3481" s="4">
        <v>922.36</v>
      </c>
      <c r="O3481" s="4">
        <v>4</v>
      </c>
      <c r="P3481" s="4">
        <v>0.15</v>
      </c>
      <c r="Q3481" s="4">
        <v>26.3</v>
      </c>
    </row>
    <row r="3482" spans="1:17" s="4" customFormat="1" ht="12" x14ac:dyDescent="0.3">
      <c r="A3482" s="4">
        <v>3481</v>
      </c>
      <c r="B3482" s="4" t="s">
        <v>10432</v>
      </c>
      <c r="C3482" s="5">
        <v>45772</v>
      </c>
      <c r="D3482" s="5">
        <v>45774</v>
      </c>
      <c r="E3482" s="9">
        <f t="shared" si="54"/>
        <v>2025</v>
      </c>
      <c r="F3482" s="4" t="s">
        <v>59</v>
      </c>
      <c r="G3482" s="4" t="s">
        <v>10433</v>
      </c>
      <c r="H3482" s="4" t="s">
        <v>10434</v>
      </c>
      <c r="I3482" s="4" t="s">
        <v>28</v>
      </c>
      <c r="J3482" s="4" t="s">
        <v>47</v>
      </c>
      <c r="K3482" s="4" t="s">
        <v>47</v>
      </c>
      <c r="L3482" s="4" t="s">
        <v>22</v>
      </c>
      <c r="M3482" s="4" t="s">
        <v>75</v>
      </c>
      <c r="N3482" s="4">
        <v>774.07</v>
      </c>
      <c r="O3482" s="4">
        <v>1</v>
      </c>
      <c r="P3482" s="4">
        <v>0.15</v>
      </c>
      <c r="Q3482" s="4">
        <v>12.34</v>
      </c>
    </row>
    <row r="3483" spans="1:17" s="4" customFormat="1" ht="12" x14ac:dyDescent="0.3">
      <c r="A3483" s="4">
        <v>3482</v>
      </c>
      <c r="B3483" s="4" t="s">
        <v>10435</v>
      </c>
      <c r="C3483" s="5">
        <v>44593</v>
      </c>
      <c r="D3483" s="5">
        <v>44600</v>
      </c>
      <c r="E3483" s="9">
        <f t="shared" si="54"/>
        <v>2022</v>
      </c>
      <c r="F3483" s="4" t="s">
        <v>59</v>
      </c>
      <c r="G3483" s="4" t="s">
        <v>10436</v>
      </c>
      <c r="H3483" s="4" t="s">
        <v>10437</v>
      </c>
      <c r="I3483" s="4" t="s">
        <v>28</v>
      </c>
      <c r="J3483" s="4" t="s">
        <v>34</v>
      </c>
      <c r="K3483" s="4" t="s">
        <v>35</v>
      </c>
      <c r="L3483" s="4" t="s">
        <v>29</v>
      </c>
      <c r="M3483" s="4" t="s">
        <v>90</v>
      </c>
      <c r="N3483" s="4">
        <v>445.86</v>
      </c>
      <c r="O3483" s="4">
        <v>10</v>
      </c>
      <c r="P3483" s="4">
        <v>0.1</v>
      </c>
      <c r="Q3483" s="4">
        <v>2.74</v>
      </c>
    </row>
    <row r="3484" spans="1:17" s="4" customFormat="1" ht="12" x14ac:dyDescent="0.3">
      <c r="A3484" s="4">
        <v>3483</v>
      </c>
      <c r="B3484" s="4" t="s">
        <v>10438</v>
      </c>
      <c r="C3484" s="5">
        <v>45788</v>
      </c>
      <c r="D3484" s="5">
        <v>45790</v>
      </c>
      <c r="E3484" s="9">
        <f t="shared" si="54"/>
        <v>2025</v>
      </c>
      <c r="F3484" s="4" t="s">
        <v>25</v>
      </c>
      <c r="G3484" s="4" t="s">
        <v>10439</v>
      </c>
      <c r="H3484" s="4" t="s">
        <v>10440</v>
      </c>
      <c r="I3484" s="4" t="s">
        <v>28</v>
      </c>
      <c r="J3484" s="4" t="s">
        <v>21</v>
      </c>
      <c r="K3484" s="4" t="s">
        <v>26647</v>
      </c>
      <c r="L3484" s="4" t="s">
        <v>36</v>
      </c>
      <c r="M3484" s="4" t="s">
        <v>71</v>
      </c>
      <c r="N3484" s="4">
        <v>571.01</v>
      </c>
      <c r="O3484" s="4">
        <v>8</v>
      </c>
      <c r="P3484" s="4">
        <v>0</v>
      </c>
      <c r="Q3484" s="4">
        <v>136.66999999999999</v>
      </c>
    </row>
    <row r="3485" spans="1:17" s="4" customFormat="1" ht="12" x14ac:dyDescent="0.3">
      <c r="A3485" s="4">
        <v>3484</v>
      </c>
      <c r="B3485" s="4" t="s">
        <v>10441</v>
      </c>
      <c r="C3485" s="5">
        <v>44573</v>
      </c>
      <c r="D3485" s="5">
        <v>44575</v>
      </c>
      <c r="E3485" s="9">
        <f t="shared" si="54"/>
        <v>2022</v>
      </c>
      <c r="F3485" s="4" t="s">
        <v>25</v>
      </c>
      <c r="G3485" s="4" t="s">
        <v>10442</v>
      </c>
      <c r="H3485" s="4" t="s">
        <v>10443</v>
      </c>
      <c r="I3485" s="4" t="s">
        <v>20</v>
      </c>
      <c r="J3485" s="4" t="s">
        <v>34</v>
      </c>
      <c r="K3485" s="4" t="s">
        <v>35</v>
      </c>
      <c r="L3485" s="4" t="s">
        <v>22</v>
      </c>
      <c r="M3485" s="4" t="s">
        <v>134</v>
      </c>
      <c r="N3485" s="4">
        <v>660</v>
      </c>
      <c r="O3485" s="4">
        <v>9</v>
      </c>
      <c r="P3485" s="4">
        <v>0.15</v>
      </c>
      <c r="Q3485" s="4">
        <v>8.51</v>
      </c>
    </row>
    <row r="3486" spans="1:17" s="4" customFormat="1" ht="12" x14ac:dyDescent="0.3">
      <c r="A3486" s="4">
        <v>3485</v>
      </c>
      <c r="B3486" s="4" t="s">
        <v>10444</v>
      </c>
      <c r="C3486" s="5">
        <v>44411</v>
      </c>
      <c r="D3486" s="5">
        <v>44416</v>
      </c>
      <c r="E3486" s="9">
        <f t="shared" si="54"/>
        <v>2021</v>
      </c>
      <c r="F3486" s="4" t="s">
        <v>39</v>
      </c>
      <c r="G3486" s="4" t="s">
        <v>10445</v>
      </c>
      <c r="H3486" s="4" t="s">
        <v>10446</v>
      </c>
      <c r="I3486" s="4" t="s">
        <v>20</v>
      </c>
      <c r="J3486" s="4" t="s">
        <v>21</v>
      </c>
      <c r="K3486" s="4" t="s">
        <v>26647</v>
      </c>
      <c r="L3486" s="4" t="s">
        <v>36</v>
      </c>
      <c r="M3486" s="4" t="s">
        <v>118</v>
      </c>
      <c r="N3486" s="4">
        <v>66.81</v>
      </c>
      <c r="O3486" s="4">
        <v>3</v>
      </c>
      <c r="P3486" s="4">
        <v>0.2</v>
      </c>
      <c r="Q3486" s="4">
        <v>0.86</v>
      </c>
    </row>
    <row r="3487" spans="1:17" s="4" customFormat="1" ht="12" x14ac:dyDescent="0.3">
      <c r="A3487" s="4">
        <v>3486</v>
      </c>
      <c r="B3487" s="4" t="s">
        <v>10447</v>
      </c>
      <c r="C3487" s="5">
        <v>44839</v>
      </c>
      <c r="D3487" s="5">
        <v>44842</v>
      </c>
      <c r="E3487" s="9">
        <f t="shared" si="54"/>
        <v>2022</v>
      </c>
      <c r="F3487" s="4" t="s">
        <v>39</v>
      </c>
      <c r="G3487" s="4" t="s">
        <v>10448</v>
      </c>
      <c r="H3487" s="4" t="s">
        <v>10449</v>
      </c>
      <c r="I3487" s="4" t="s">
        <v>28</v>
      </c>
      <c r="J3487" s="4" t="s">
        <v>111</v>
      </c>
      <c r="K3487" s="4" t="s">
        <v>111</v>
      </c>
      <c r="L3487" s="4" t="s">
        <v>29</v>
      </c>
      <c r="M3487" s="4" t="s">
        <v>48</v>
      </c>
      <c r="N3487" s="4">
        <v>820.8</v>
      </c>
      <c r="O3487" s="4">
        <v>6</v>
      </c>
      <c r="P3487" s="4">
        <v>0.15</v>
      </c>
      <c r="Q3487" s="4">
        <v>15.76</v>
      </c>
    </row>
    <row r="3488" spans="1:17" s="4" customFormat="1" ht="12" x14ac:dyDescent="0.3">
      <c r="A3488" s="4">
        <v>3487</v>
      </c>
      <c r="B3488" s="4" t="s">
        <v>10450</v>
      </c>
      <c r="C3488" s="5">
        <v>44697</v>
      </c>
      <c r="D3488" s="5">
        <v>44702</v>
      </c>
      <c r="E3488" s="9">
        <f t="shared" si="54"/>
        <v>2022</v>
      </c>
      <c r="F3488" s="4" t="s">
        <v>17</v>
      </c>
      <c r="G3488" s="4" t="s">
        <v>10451</v>
      </c>
      <c r="H3488" s="4" t="s">
        <v>10452</v>
      </c>
      <c r="I3488" s="4" t="s">
        <v>28</v>
      </c>
      <c r="J3488" s="4" t="s">
        <v>106</v>
      </c>
      <c r="K3488" s="4" t="s">
        <v>106</v>
      </c>
      <c r="L3488" s="4" t="s">
        <v>36</v>
      </c>
      <c r="M3488" s="4" t="s">
        <v>138</v>
      </c>
      <c r="N3488" s="4">
        <v>1075.18</v>
      </c>
      <c r="O3488" s="4">
        <v>10</v>
      </c>
      <c r="P3488" s="4">
        <v>0.2</v>
      </c>
      <c r="Q3488" s="4">
        <v>82.86</v>
      </c>
    </row>
    <row r="3489" spans="1:17" s="4" customFormat="1" ht="12" x14ac:dyDescent="0.3">
      <c r="A3489" s="4">
        <v>3488</v>
      </c>
      <c r="B3489" s="4" t="s">
        <v>10453</v>
      </c>
      <c r="C3489" s="5">
        <v>45774</v>
      </c>
      <c r="D3489" s="5">
        <v>45776</v>
      </c>
      <c r="E3489" s="9">
        <f t="shared" si="54"/>
        <v>2025</v>
      </c>
      <c r="F3489" s="4" t="s">
        <v>17</v>
      </c>
      <c r="G3489" s="4" t="s">
        <v>10454</v>
      </c>
      <c r="H3489" s="4" t="s">
        <v>10455</v>
      </c>
      <c r="I3489" s="4" t="s">
        <v>20</v>
      </c>
      <c r="J3489" s="4" t="s">
        <v>52</v>
      </c>
      <c r="K3489" s="4" t="s">
        <v>53</v>
      </c>
      <c r="L3489" s="4" t="s">
        <v>36</v>
      </c>
      <c r="M3489" s="4" t="s">
        <v>118</v>
      </c>
      <c r="N3489" s="4">
        <v>857.88</v>
      </c>
      <c r="O3489" s="4">
        <v>10</v>
      </c>
      <c r="P3489" s="4">
        <v>0.1</v>
      </c>
      <c r="Q3489" s="4">
        <v>74.87</v>
      </c>
    </row>
    <row r="3490" spans="1:17" s="4" customFormat="1" ht="12" x14ac:dyDescent="0.3">
      <c r="A3490" s="4">
        <v>3489</v>
      </c>
      <c r="B3490" s="4" t="s">
        <v>10456</v>
      </c>
      <c r="C3490" s="5">
        <v>44936</v>
      </c>
      <c r="D3490" s="5">
        <v>44942</v>
      </c>
      <c r="E3490" s="9">
        <f t="shared" si="54"/>
        <v>2023</v>
      </c>
      <c r="F3490" s="4" t="s">
        <v>17</v>
      </c>
      <c r="G3490" s="4" t="s">
        <v>1665</v>
      </c>
      <c r="H3490" s="4" t="s">
        <v>10457</v>
      </c>
      <c r="I3490" s="4" t="s">
        <v>67</v>
      </c>
      <c r="J3490" s="4" t="s">
        <v>52</v>
      </c>
      <c r="K3490" s="4" t="s">
        <v>53</v>
      </c>
      <c r="L3490" s="4" t="s">
        <v>22</v>
      </c>
      <c r="M3490" s="4" t="s">
        <v>54</v>
      </c>
      <c r="N3490" s="4">
        <v>1185.29</v>
      </c>
      <c r="O3490" s="4">
        <v>4</v>
      </c>
      <c r="P3490" s="4">
        <v>0.1</v>
      </c>
      <c r="Q3490" s="4">
        <v>11.21</v>
      </c>
    </row>
    <row r="3491" spans="1:17" s="4" customFormat="1" ht="12" x14ac:dyDescent="0.3">
      <c r="A3491" s="4">
        <v>3490</v>
      </c>
      <c r="B3491" s="4" t="s">
        <v>10458</v>
      </c>
      <c r="C3491" s="5">
        <v>44401</v>
      </c>
      <c r="D3491" s="5">
        <v>44403</v>
      </c>
      <c r="E3491" s="9">
        <f t="shared" si="54"/>
        <v>2021</v>
      </c>
      <c r="F3491" s="4" t="s">
        <v>17</v>
      </c>
      <c r="G3491" s="4" t="s">
        <v>10459</v>
      </c>
      <c r="H3491" s="4" t="s">
        <v>10460</v>
      </c>
      <c r="I3491" s="4" t="s">
        <v>28</v>
      </c>
      <c r="J3491" s="4" t="s">
        <v>34</v>
      </c>
      <c r="K3491" s="4" t="s">
        <v>35</v>
      </c>
      <c r="L3491" s="4" t="s">
        <v>29</v>
      </c>
      <c r="M3491" s="4" t="s">
        <v>107</v>
      </c>
      <c r="N3491" s="4">
        <v>171.02</v>
      </c>
      <c r="O3491" s="4">
        <v>1</v>
      </c>
      <c r="P3491" s="4">
        <v>0.15</v>
      </c>
      <c r="Q3491" s="4">
        <v>27.31</v>
      </c>
    </row>
    <row r="3492" spans="1:17" s="4" customFormat="1" ht="12" x14ac:dyDescent="0.3">
      <c r="A3492" s="4">
        <v>3491</v>
      </c>
      <c r="B3492" s="4" t="s">
        <v>10461</v>
      </c>
      <c r="C3492" s="5">
        <v>44706</v>
      </c>
      <c r="D3492" s="5">
        <v>44711</v>
      </c>
      <c r="E3492" s="9">
        <f t="shared" si="54"/>
        <v>2022</v>
      </c>
      <c r="F3492" s="4" t="s">
        <v>25</v>
      </c>
      <c r="G3492" s="4" t="s">
        <v>10462</v>
      </c>
      <c r="H3492" s="4" t="s">
        <v>10463</v>
      </c>
      <c r="I3492" s="4" t="s">
        <v>28</v>
      </c>
      <c r="J3492" s="4" t="s">
        <v>62</v>
      </c>
      <c r="K3492" s="4" t="s">
        <v>63</v>
      </c>
      <c r="L3492" s="4" t="s">
        <v>22</v>
      </c>
      <c r="M3492" s="4" t="s">
        <v>23</v>
      </c>
      <c r="N3492" s="4">
        <v>122.42</v>
      </c>
      <c r="O3492" s="4">
        <v>8</v>
      </c>
      <c r="P3492" s="4">
        <v>0.15</v>
      </c>
      <c r="Q3492" s="4">
        <v>17.14</v>
      </c>
    </row>
    <row r="3493" spans="1:17" s="4" customFormat="1" ht="12" x14ac:dyDescent="0.3">
      <c r="A3493" s="4">
        <v>3492</v>
      </c>
      <c r="B3493" s="4" t="s">
        <v>10464</v>
      </c>
      <c r="C3493" s="5">
        <v>45794</v>
      </c>
      <c r="D3493" s="5">
        <v>45801</v>
      </c>
      <c r="E3493" s="9">
        <f t="shared" si="54"/>
        <v>2025</v>
      </c>
      <c r="F3493" s="4" t="s">
        <v>25</v>
      </c>
      <c r="G3493" s="4" t="s">
        <v>10465</v>
      </c>
      <c r="H3493" s="4" t="s">
        <v>10466</v>
      </c>
      <c r="I3493" s="4" t="s">
        <v>67</v>
      </c>
      <c r="J3493" s="4" t="s">
        <v>79</v>
      </c>
      <c r="K3493" s="4" t="s">
        <v>80</v>
      </c>
      <c r="L3493" s="4" t="s">
        <v>36</v>
      </c>
      <c r="M3493" s="4" t="s">
        <v>118</v>
      </c>
      <c r="N3493" s="4">
        <v>399.8</v>
      </c>
      <c r="O3493" s="4">
        <v>9</v>
      </c>
      <c r="P3493" s="4">
        <v>0.15</v>
      </c>
      <c r="Q3493" s="4">
        <v>83.08</v>
      </c>
    </row>
    <row r="3494" spans="1:17" s="4" customFormat="1" ht="12" x14ac:dyDescent="0.3">
      <c r="A3494" s="4">
        <v>3493</v>
      </c>
      <c r="B3494" s="4" t="s">
        <v>10467</v>
      </c>
      <c r="C3494" s="5">
        <v>45348</v>
      </c>
      <c r="D3494" s="5">
        <v>45351</v>
      </c>
      <c r="E3494" s="9">
        <f t="shared" si="54"/>
        <v>2024</v>
      </c>
      <c r="F3494" s="4" t="s">
        <v>39</v>
      </c>
      <c r="G3494" s="4" t="s">
        <v>10468</v>
      </c>
      <c r="H3494" s="4" t="s">
        <v>10469</v>
      </c>
      <c r="I3494" s="4" t="s">
        <v>20</v>
      </c>
      <c r="J3494" s="4" t="s">
        <v>79</v>
      </c>
      <c r="K3494" s="4" t="s">
        <v>80</v>
      </c>
      <c r="L3494" s="4" t="s">
        <v>36</v>
      </c>
      <c r="M3494" s="4" t="s">
        <v>71</v>
      </c>
      <c r="N3494" s="4">
        <v>1045.6099999999999</v>
      </c>
      <c r="O3494" s="4">
        <v>9</v>
      </c>
      <c r="P3494" s="4">
        <v>0</v>
      </c>
      <c r="Q3494" s="4">
        <v>43.7</v>
      </c>
    </row>
    <row r="3495" spans="1:17" s="4" customFormat="1" ht="12" x14ac:dyDescent="0.3">
      <c r="A3495" s="4">
        <v>3494</v>
      </c>
      <c r="B3495" s="4" t="s">
        <v>10470</v>
      </c>
      <c r="C3495" s="5">
        <v>45024</v>
      </c>
      <c r="D3495" s="5">
        <v>45026</v>
      </c>
      <c r="E3495" s="9">
        <f t="shared" si="54"/>
        <v>2023</v>
      </c>
      <c r="F3495" s="4" t="s">
        <v>39</v>
      </c>
      <c r="G3495" s="4" t="s">
        <v>10471</v>
      </c>
      <c r="H3495" s="4" t="s">
        <v>10472</v>
      </c>
      <c r="I3495" s="4" t="s">
        <v>20</v>
      </c>
      <c r="J3495" s="4" t="s">
        <v>106</v>
      </c>
      <c r="K3495" s="4" t="s">
        <v>106</v>
      </c>
      <c r="L3495" s="4" t="s">
        <v>36</v>
      </c>
      <c r="M3495" s="4" t="s">
        <v>118</v>
      </c>
      <c r="N3495" s="4">
        <v>1177.8</v>
      </c>
      <c r="O3495" s="4">
        <v>10</v>
      </c>
      <c r="P3495" s="4">
        <v>0</v>
      </c>
      <c r="Q3495" s="4">
        <v>194.14</v>
      </c>
    </row>
    <row r="3496" spans="1:17" s="4" customFormat="1" ht="12" x14ac:dyDescent="0.3">
      <c r="A3496" s="4">
        <v>3495</v>
      </c>
      <c r="B3496" s="4" t="s">
        <v>10473</v>
      </c>
      <c r="C3496" s="5">
        <v>44740</v>
      </c>
      <c r="D3496" s="5">
        <v>44747</v>
      </c>
      <c r="E3496" s="9">
        <f t="shared" si="54"/>
        <v>2022</v>
      </c>
      <c r="F3496" s="4" t="s">
        <v>17</v>
      </c>
      <c r="G3496" s="4" t="s">
        <v>10474</v>
      </c>
      <c r="H3496" s="4" t="s">
        <v>10475</v>
      </c>
      <c r="I3496" s="4" t="s">
        <v>67</v>
      </c>
      <c r="J3496" s="4" t="s">
        <v>106</v>
      </c>
      <c r="K3496" s="4" t="s">
        <v>106</v>
      </c>
      <c r="L3496" s="4" t="s">
        <v>22</v>
      </c>
      <c r="M3496" s="4" t="s">
        <v>134</v>
      </c>
      <c r="N3496" s="4">
        <v>486.32</v>
      </c>
      <c r="O3496" s="4">
        <v>5</v>
      </c>
      <c r="P3496" s="4">
        <v>0.15</v>
      </c>
      <c r="Q3496" s="4">
        <v>35.14</v>
      </c>
    </row>
    <row r="3497" spans="1:17" s="4" customFormat="1" ht="12" x14ac:dyDescent="0.3">
      <c r="A3497" s="4">
        <v>3496</v>
      </c>
      <c r="B3497" s="4" t="s">
        <v>10476</v>
      </c>
      <c r="C3497" s="5">
        <v>44508</v>
      </c>
      <c r="D3497" s="5">
        <v>44514</v>
      </c>
      <c r="E3497" s="9">
        <f t="shared" si="54"/>
        <v>2021</v>
      </c>
      <c r="F3497" s="4" t="s">
        <v>59</v>
      </c>
      <c r="G3497" s="4" t="s">
        <v>10477</v>
      </c>
      <c r="H3497" s="4" t="s">
        <v>10478</v>
      </c>
      <c r="I3497" s="4" t="s">
        <v>20</v>
      </c>
      <c r="J3497" s="4" t="s">
        <v>47</v>
      </c>
      <c r="K3497" s="4" t="s">
        <v>47</v>
      </c>
      <c r="L3497" s="4" t="s">
        <v>36</v>
      </c>
      <c r="M3497" s="4" t="s">
        <v>37</v>
      </c>
      <c r="N3497" s="4">
        <v>1219.6099999999999</v>
      </c>
      <c r="O3497" s="4">
        <v>10</v>
      </c>
      <c r="P3497" s="4">
        <v>0</v>
      </c>
      <c r="Q3497" s="4">
        <v>330.12</v>
      </c>
    </row>
    <row r="3498" spans="1:17" s="4" customFormat="1" ht="12" x14ac:dyDescent="0.3">
      <c r="A3498" s="4">
        <v>3497</v>
      </c>
      <c r="B3498" s="4" t="s">
        <v>10479</v>
      </c>
      <c r="C3498" s="5">
        <v>45614</v>
      </c>
      <c r="D3498" s="5">
        <v>45618</v>
      </c>
      <c r="E3498" s="9">
        <f t="shared" si="54"/>
        <v>2024</v>
      </c>
      <c r="F3498" s="4" t="s">
        <v>39</v>
      </c>
      <c r="G3498" s="4" t="s">
        <v>10480</v>
      </c>
      <c r="H3498" s="4" t="s">
        <v>10481</v>
      </c>
      <c r="I3498" s="4" t="s">
        <v>20</v>
      </c>
      <c r="J3498" s="4" t="s">
        <v>79</v>
      </c>
      <c r="K3498" s="4" t="s">
        <v>80</v>
      </c>
      <c r="L3498" s="4" t="s">
        <v>29</v>
      </c>
      <c r="M3498" s="4" t="s">
        <v>48</v>
      </c>
      <c r="N3498" s="4">
        <v>795.37</v>
      </c>
      <c r="O3498" s="4">
        <v>2</v>
      </c>
      <c r="P3498" s="4">
        <v>0</v>
      </c>
      <c r="Q3498" s="4">
        <v>92.82</v>
      </c>
    </row>
    <row r="3499" spans="1:17" s="4" customFormat="1" ht="12" x14ac:dyDescent="0.3">
      <c r="A3499" s="4">
        <v>3498</v>
      </c>
      <c r="B3499" s="4" t="s">
        <v>10482</v>
      </c>
      <c r="C3499" s="5">
        <v>45739</v>
      </c>
      <c r="D3499" s="5">
        <v>45743</v>
      </c>
      <c r="E3499" s="9">
        <f t="shared" si="54"/>
        <v>2025</v>
      </c>
      <c r="F3499" s="4" t="s">
        <v>25</v>
      </c>
      <c r="G3499" s="4" t="s">
        <v>10483</v>
      </c>
      <c r="H3499" s="4" t="s">
        <v>10484</v>
      </c>
      <c r="I3499" s="4" t="s">
        <v>28</v>
      </c>
      <c r="J3499" s="4" t="s">
        <v>52</v>
      </c>
      <c r="K3499" s="4" t="s">
        <v>53</v>
      </c>
      <c r="L3499" s="4" t="s">
        <v>36</v>
      </c>
      <c r="M3499" s="4" t="s">
        <v>71</v>
      </c>
      <c r="N3499" s="4">
        <v>132.57</v>
      </c>
      <c r="O3499" s="4">
        <v>9</v>
      </c>
      <c r="P3499" s="4">
        <v>0.15</v>
      </c>
      <c r="Q3499" s="4">
        <v>26.57</v>
      </c>
    </row>
    <row r="3500" spans="1:17" s="4" customFormat="1" ht="12" x14ac:dyDescent="0.3">
      <c r="A3500" s="4">
        <v>3499</v>
      </c>
      <c r="B3500" s="4" t="s">
        <v>10485</v>
      </c>
      <c r="C3500" s="5">
        <v>45361</v>
      </c>
      <c r="D3500" s="5">
        <v>45367</v>
      </c>
      <c r="E3500" s="9">
        <f t="shared" si="54"/>
        <v>2024</v>
      </c>
      <c r="F3500" s="4" t="s">
        <v>59</v>
      </c>
      <c r="G3500" s="4" t="s">
        <v>10486</v>
      </c>
      <c r="H3500" s="4" t="s">
        <v>10487</v>
      </c>
      <c r="I3500" s="4" t="s">
        <v>20</v>
      </c>
      <c r="J3500" s="4" t="s">
        <v>42</v>
      </c>
      <c r="K3500" s="4" t="s">
        <v>43</v>
      </c>
      <c r="L3500" s="4" t="s">
        <v>29</v>
      </c>
      <c r="M3500" s="4" t="s">
        <v>107</v>
      </c>
      <c r="N3500" s="4">
        <v>198.37</v>
      </c>
      <c r="O3500" s="4">
        <v>4</v>
      </c>
      <c r="P3500" s="4">
        <v>0.15</v>
      </c>
      <c r="Q3500" s="4">
        <v>34.11</v>
      </c>
    </row>
    <row r="3501" spans="1:17" s="4" customFormat="1" ht="12" x14ac:dyDescent="0.3">
      <c r="A3501" s="4">
        <v>3500</v>
      </c>
      <c r="B3501" s="4" t="s">
        <v>10488</v>
      </c>
      <c r="C3501" s="5">
        <v>44685</v>
      </c>
      <c r="D3501" s="5">
        <v>44686</v>
      </c>
      <c r="E3501" s="9">
        <f t="shared" si="54"/>
        <v>2022</v>
      </c>
      <c r="F3501" s="4" t="s">
        <v>17</v>
      </c>
      <c r="G3501" s="4" t="s">
        <v>10489</v>
      </c>
      <c r="H3501" s="4" t="s">
        <v>10490</v>
      </c>
      <c r="I3501" s="4" t="s">
        <v>67</v>
      </c>
      <c r="J3501" s="4" t="s">
        <v>34</v>
      </c>
      <c r="K3501" s="4" t="s">
        <v>35</v>
      </c>
      <c r="L3501" s="4" t="s">
        <v>22</v>
      </c>
      <c r="M3501" s="4" t="s">
        <v>134</v>
      </c>
      <c r="N3501" s="4">
        <v>1358.8</v>
      </c>
      <c r="O3501" s="4">
        <v>7</v>
      </c>
      <c r="P3501" s="4">
        <v>0.2</v>
      </c>
      <c r="Q3501" s="4">
        <v>241.85</v>
      </c>
    </row>
    <row r="3502" spans="1:17" s="4" customFormat="1" ht="12" x14ac:dyDescent="0.3">
      <c r="A3502" s="4">
        <v>3501</v>
      </c>
      <c r="B3502" s="4" t="s">
        <v>10491</v>
      </c>
      <c r="C3502" s="5">
        <v>45564</v>
      </c>
      <c r="D3502" s="5">
        <v>45568</v>
      </c>
      <c r="E3502" s="9">
        <f t="shared" si="54"/>
        <v>2024</v>
      </c>
      <c r="F3502" s="4" t="s">
        <v>39</v>
      </c>
      <c r="G3502" s="4" t="s">
        <v>10492</v>
      </c>
      <c r="H3502" s="4" t="s">
        <v>10493</v>
      </c>
      <c r="I3502" s="4" t="s">
        <v>28</v>
      </c>
      <c r="J3502" s="4" t="s">
        <v>106</v>
      </c>
      <c r="K3502" s="4" t="s">
        <v>106</v>
      </c>
      <c r="L3502" s="4" t="s">
        <v>36</v>
      </c>
      <c r="M3502" s="4" t="s">
        <v>37</v>
      </c>
      <c r="N3502" s="4">
        <v>1118.67</v>
      </c>
      <c r="O3502" s="4">
        <v>6</v>
      </c>
      <c r="P3502" s="4">
        <v>0</v>
      </c>
      <c r="Q3502" s="4">
        <v>326.08</v>
      </c>
    </row>
    <row r="3503" spans="1:17" s="4" customFormat="1" ht="12" x14ac:dyDescent="0.3">
      <c r="A3503" s="4">
        <v>3502</v>
      </c>
      <c r="B3503" s="4" t="s">
        <v>10494</v>
      </c>
      <c r="C3503" s="5">
        <v>45641</v>
      </c>
      <c r="D3503" s="5">
        <v>45645</v>
      </c>
      <c r="E3503" s="9">
        <f t="shared" si="54"/>
        <v>2024</v>
      </c>
      <c r="F3503" s="4" t="s">
        <v>17</v>
      </c>
      <c r="G3503" s="4" t="s">
        <v>10495</v>
      </c>
      <c r="H3503" s="4" t="s">
        <v>10496</v>
      </c>
      <c r="I3503" s="4" t="s">
        <v>28</v>
      </c>
      <c r="J3503" s="4" t="s">
        <v>47</v>
      </c>
      <c r="K3503" s="4" t="s">
        <v>47</v>
      </c>
      <c r="L3503" s="4" t="s">
        <v>36</v>
      </c>
      <c r="M3503" s="4" t="s">
        <v>138</v>
      </c>
      <c r="N3503" s="4">
        <v>1434.46</v>
      </c>
      <c r="O3503" s="4">
        <v>1</v>
      </c>
      <c r="P3503" s="4">
        <v>0</v>
      </c>
      <c r="Q3503" s="4">
        <v>66.81</v>
      </c>
    </row>
    <row r="3504" spans="1:17" s="4" customFormat="1" ht="12" x14ac:dyDescent="0.3">
      <c r="A3504" s="4">
        <v>3503</v>
      </c>
      <c r="B3504" s="4" t="s">
        <v>10497</v>
      </c>
      <c r="C3504" s="5">
        <v>45695</v>
      </c>
      <c r="D3504" s="5">
        <v>45702</v>
      </c>
      <c r="E3504" s="9">
        <f t="shared" si="54"/>
        <v>2025</v>
      </c>
      <c r="F3504" s="4" t="s">
        <v>39</v>
      </c>
      <c r="G3504" s="4" t="s">
        <v>10498</v>
      </c>
      <c r="H3504" s="4" t="s">
        <v>10499</v>
      </c>
      <c r="I3504" s="4" t="s">
        <v>20</v>
      </c>
      <c r="J3504" s="4" t="s">
        <v>21</v>
      </c>
      <c r="K3504" s="4" t="s">
        <v>26647</v>
      </c>
      <c r="L3504" s="4" t="s">
        <v>29</v>
      </c>
      <c r="M3504" s="4" t="s">
        <v>90</v>
      </c>
      <c r="N3504" s="4">
        <v>158.72</v>
      </c>
      <c r="O3504" s="4">
        <v>8</v>
      </c>
      <c r="P3504" s="4">
        <v>0.1</v>
      </c>
      <c r="Q3504" s="4">
        <v>37.799999999999997</v>
      </c>
    </row>
    <row r="3505" spans="1:17" s="4" customFormat="1" ht="12" x14ac:dyDescent="0.3">
      <c r="A3505" s="4">
        <v>3504</v>
      </c>
      <c r="B3505" s="4" t="s">
        <v>10500</v>
      </c>
      <c r="C3505" s="5">
        <v>44861</v>
      </c>
      <c r="D3505" s="5">
        <v>44864</v>
      </c>
      <c r="E3505" s="9">
        <f t="shared" si="54"/>
        <v>2022</v>
      </c>
      <c r="F3505" s="4" t="s">
        <v>17</v>
      </c>
      <c r="G3505" s="4" t="s">
        <v>10501</v>
      </c>
      <c r="H3505" s="4" t="s">
        <v>10502</v>
      </c>
      <c r="I3505" s="4" t="s">
        <v>28</v>
      </c>
      <c r="J3505" s="4" t="s">
        <v>62</v>
      </c>
      <c r="K3505" s="4" t="s">
        <v>63</v>
      </c>
      <c r="L3505" s="4" t="s">
        <v>22</v>
      </c>
      <c r="M3505" s="4" t="s">
        <v>75</v>
      </c>
      <c r="N3505" s="4">
        <v>557.58000000000004</v>
      </c>
      <c r="O3505" s="4">
        <v>6</v>
      </c>
      <c r="P3505" s="4">
        <v>0.15</v>
      </c>
      <c r="Q3505" s="4">
        <v>88.77</v>
      </c>
    </row>
    <row r="3506" spans="1:17" s="4" customFormat="1" ht="12" x14ac:dyDescent="0.3">
      <c r="A3506" s="4">
        <v>3505</v>
      </c>
      <c r="B3506" s="4" t="s">
        <v>10503</v>
      </c>
      <c r="C3506" s="5">
        <v>45110</v>
      </c>
      <c r="D3506" s="5">
        <v>45112</v>
      </c>
      <c r="E3506" s="9">
        <f t="shared" si="54"/>
        <v>2023</v>
      </c>
      <c r="F3506" s="4" t="s">
        <v>25</v>
      </c>
      <c r="G3506" s="4" t="s">
        <v>10504</v>
      </c>
      <c r="H3506" s="4" t="s">
        <v>10505</v>
      </c>
      <c r="I3506" s="4" t="s">
        <v>20</v>
      </c>
      <c r="J3506" s="4" t="s">
        <v>145</v>
      </c>
      <c r="K3506" s="4" t="s">
        <v>80</v>
      </c>
      <c r="L3506" s="4" t="s">
        <v>36</v>
      </c>
      <c r="M3506" s="4" t="s">
        <v>118</v>
      </c>
      <c r="N3506" s="4">
        <v>1370.18</v>
      </c>
      <c r="O3506" s="4">
        <v>3</v>
      </c>
      <c r="P3506" s="4">
        <v>0</v>
      </c>
      <c r="Q3506" s="4">
        <v>342.97</v>
      </c>
    </row>
    <row r="3507" spans="1:17" s="4" customFormat="1" ht="12" x14ac:dyDescent="0.3">
      <c r="A3507" s="4">
        <v>3506</v>
      </c>
      <c r="B3507" s="4" t="s">
        <v>10506</v>
      </c>
      <c r="C3507" s="5">
        <v>44895</v>
      </c>
      <c r="D3507" s="5">
        <v>44900</v>
      </c>
      <c r="E3507" s="9">
        <f t="shared" si="54"/>
        <v>2022</v>
      </c>
      <c r="F3507" s="4" t="s">
        <v>59</v>
      </c>
      <c r="G3507" s="4" t="s">
        <v>10507</v>
      </c>
      <c r="H3507" s="4" t="s">
        <v>10508</v>
      </c>
      <c r="I3507" s="4" t="s">
        <v>20</v>
      </c>
      <c r="J3507" s="4" t="s">
        <v>21</v>
      </c>
      <c r="K3507" s="4" t="s">
        <v>26647</v>
      </c>
      <c r="L3507" s="4" t="s">
        <v>22</v>
      </c>
      <c r="M3507" s="4" t="s">
        <v>134</v>
      </c>
      <c r="N3507" s="4">
        <v>1197.47</v>
      </c>
      <c r="O3507" s="4">
        <v>5</v>
      </c>
      <c r="P3507" s="4">
        <v>0</v>
      </c>
      <c r="Q3507" s="4">
        <v>218.27</v>
      </c>
    </row>
    <row r="3508" spans="1:17" s="4" customFormat="1" ht="12" x14ac:dyDescent="0.3">
      <c r="A3508" s="4">
        <v>3507</v>
      </c>
      <c r="B3508" s="4" t="s">
        <v>10509</v>
      </c>
      <c r="C3508" s="5">
        <v>44834</v>
      </c>
      <c r="D3508" s="5">
        <v>44835</v>
      </c>
      <c r="E3508" s="9">
        <f t="shared" si="54"/>
        <v>2022</v>
      </c>
      <c r="F3508" s="4" t="s">
        <v>25</v>
      </c>
      <c r="G3508" s="4" t="s">
        <v>10510</v>
      </c>
      <c r="H3508" s="4" t="s">
        <v>10511</v>
      </c>
      <c r="I3508" s="4" t="s">
        <v>28</v>
      </c>
      <c r="J3508" s="4" t="s">
        <v>21</v>
      </c>
      <c r="K3508" s="4" t="s">
        <v>26647</v>
      </c>
      <c r="L3508" s="4" t="s">
        <v>22</v>
      </c>
      <c r="M3508" s="4" t="s">
        <v>23</v>
      </c>
      <c r="N3508" s="4">
        <v>1374.66</v>
      </c>
      <c r="O3508" s="4">
        <v>5</v>
      </c>
      <c r="P3508" s="4">
        <v>0.15</v>
      </c>
      <c r="Q3508" s="4">
        <v>124.03</v>
      </c>
    </row>
    <row r="3509" spans="1:17" s="4" customFormat="1" ht="12" x14ac:dyDescent="0.3">
      <c r="A3509" s="4">
        <v>3508</v>
      </c>
      <c r="B3509" s="4" t="s">
        <v>10512</v>
      </c>
      <c r="C3509" s="5">
        <v>45135</v>
      </c>
      <c r="D3509" s="5">
        <v>45139</v>
      </c>
      <c r="E3509" s="9">
        <f t="shared" si="54"/>
        <v>2023</v>
      </c>
      <c r="F3509" s="4" t="s">
        <v>25</v>
      </c>
      <c r="G3509" s="4" t="s">
        <v>10513</v>
      </c>
      <c r="H3509" s="4" t="s">
        <v>10514</v>
      </c>
      <c r="I3509" s="4" t="s">
        <v>67</v>
      </c>
      <c r="J3509" s="4" t="s">
        <v>106</v>
      </c>
      <c r="K3509" s="4" t="s">
        <v>106</v>
      </c>
      <c r="L3509" s="4" t="s">
        <v>36</v>
      </c>
      <c r="M3509" s="4" t="s">
        <v>118</v>
      </c>
      <c r="N3509" s="4">
        <v>835.68</v>
      </c>
      <c r="O3509" s="4">
        <v>7</v>
      </c>
      <c r="P3509" s="4">
        <v>0.2</v>
      </c>
      <c r="Q3509" s="4">
        <v>7.02</v>
      </c>
    </row>
    <row r="3510" spans="1:17" s="4" customFormat="1" ht="12" x14ac:dyDescent="0.3">
      <c r="A3510" s="4">
        <v>3509</v>
      </c>
      <c r="B3510" s="4" t="s">
        <v>10515</v>
      </c>
      <c r="C3510" s="5">
        <v>44791</v>
      </c>
      <c r="D3510" s="5">
        <v>44794</v>
      </c>
      <c r="E3510" s="9">
        <f t="shared" si="54"/>
        <v>2022</v>
      </c>
      <c r="F3510" s="4" t="s">
        <v>25</v>
      </c>
      <c r="G3510" s="4" t="s">
        <v>10516</v>
      </c>
      <c r="H3510" s="4" t="s">
        <v>10517</v>
      </c>
      <c r="I3510" s="4" t="s">
        <v>20</v>
      </c>
      <c r="J3510" s="4" t="s">
        <v>52</v>
      </c>
      <c r="K3510" s="4" t="s">
        <v>53</v>
      </c>
      <c r="L3510" s="4" t="s">
        <v>29</v>
      </c>
      <c r="M3510" s="4" t="s">
        <v>90</v>
      </c>
      <c r="N3510" s="4">
        <v>495.07</v>
      </c>
      <c r="O3510" s="4">
        <v>9</v>
      </c>
      <c r="P3510" s="4">
        <v>0.15</v>
      </c>
      <c r="Q3510" s="4">
        <v>61.93</v>
      </c>
    </row>
    <row r="3511" spans="1:17" s="4" customFormat="1" ht="12" x14ac:dyDescent="0.3">
      <c r="A3511" s="4">
        <v>3510</v>
      </c>
      <c r="B3511" s="4" t="s">
        <v>10518</v>
      </c>
      <c r="C3511" s="5">
        <v>44415</v>
      </c>
      <c r="D3511" s="5">
        <v>44421</v>
      </c>
      <c r="E3511" s="9">
        <f t="shared" si="54"/>
        <v>2021</v>
      </c>
      <c r="F3511" s="4" t="s">
        <v>17</v>
      </c>
      <c r="G3511" s="4" t="s">
        <v>10519</v>
      </c>
      <c r="H3511" s="4" t="s">
        <v>10520</v>
      </c>
      <c r="I3511" s="4" t="s">
        <v>20</v>
      </c>
      <c r="J3511" s="4" t="s">
        <v>42</v>
      </c>
      <c r="K3511" s="4" t="s">
        <v>43</v>
      </c>
      <c r="L3511" s="4" t="s">
        <v>22</v>
      </c>
      <c r="M3511" s="4" t="s">
        <v>75</v>
      </c>
      <c r="N3511" s="4">
        <v>856.64</v>
      </c>
      <c r="O3511" s="4">
        <v>1</v>
      </c>
      <c r="P3511" s="4">
        <v>0.2</v>
      </c>
      <c r="Q3511" s="4">
        <v>180.32</v>
      </c>
    </row>
    <row r="3512" spans="1:17" s="4" customFormat="1" ht="12" x14ac:dyDescent="0.3">
      <c r="A3512" s="4">
        <v>3511</v>
      </c>
      <c r="B3512" s="4" t="s">
        <v>10521</v>
      </c>
      <c r="C3512" s="5">
        <v>45098</v>
      </c>
      <c r="D3512" s="5">
        <v>45101</v>
      </c>
      <c r="E3512" s="9">
        <f t="shared" si="54"/>
        <v>2023</v>
      </c>
      <c r="F3512" s="4" t="s">
        <v>39</v>
      </c>
      <c r="G3512" s="4" t="s">
        <v>10522</v>
      </c>
      <c r="H3512" s="4" t="s">
        <v>10523</v>
      </c>
      <c r="I3512" s="4" t="s">
        <v>20</v>
      </c>
      <c r="J3512" s="4" t="s">
        <v>21</v>
      </c>
      <c r="K3512" s="4" t="s">
        <v>26647</v>
      </c>
      <c r="L3512" s="4" t="s">
        <v>36</v>
      </c>
      <c r="M3512" s="4" t="s">
        <v>71</v>
      </c>
      <c r="N3512" s="4">
        <v>951.08</v>
      </c>
      <c r="O3512" s="4">
        <v>9</v>
      </c>
      <c r="P3512" s="4">
        <v>0.1</v>
      </c>
      <c r="Q3512" s="4">
        <v>203.53</v>
      </c>
    </row>
    <row r="3513" spans="1:17" s="4" customFormat="1" ht="12" x14ac:dyDescent="0.3">
      <c r="A3513" s="4">
        <v>3512</v>
      </c>
      <c r="B3513" s="4" t="s">
        <v>10524</v>
      </c>
      <c r="C3513" s="5">
        <v>45360</v>
      </c>
      <c r="D3513" s="5">
        <v>45363</v>
      </c>
      <c r="E3513" s="9">
        <f t="shared" si="54"/>
        <v>2024</v>
      </c>
      <c r="F3513" s="4" t="s">
        <v>25</v>
      </c>
      <c r="G3513" s="4" t="s">
        <v>10525</v>
      </c>
      <c r="H3513" s="4" t="s">
        <v>10526</v>
      </c>
      <c r="I3513" s="4" t="s">
        <v>28</v>
      </c>
      <c r="J3513" s="4" t="s">
        <v>145</v>
      </c>
      <c r="K3513" s="4" t="s">
        <v>80</v>
      </c>
      <c r="L3513" s="4" t="s">
        <v>29</v>
      </c>
      <c r="M3513" s="4" t="s">
        <v>90</v>
      </c>
      <c r="N3513" s="4">
        <v>1322.76</v>
      </c>
      <c r="O3513" s="4">
        <v>4</v>
      </c>
      <c r="P3513" s="4">
        <v>0.1</v>
      </c>
      <c r="Q3513" s="4">
        <v>189.14</v>
      </c>
    </row>
    <row r="3514" spans="1:17" s="4" customFormat="1" ht="12" x14ac:dyDescent="0.3">
      <c r="A3514" s="4">
        <v>3513</v>
      </c>
      <c r="B3514" s="4" t="s">
        <v>10527</v>
      </c>
      <c r="C3514" s="5">
        <v>44784</v>
      </c>
      <c r="D3514" s="5">
        <v>44786</v>
      </c>
      <c r="E3514" s="9">
        <f t="shared" si="54"/>
        <v>2022</v>
      </c>
      <c r="F3514" s="4" t="s">
        <v>59</v>
      </c>
      <c r="G3514" s="4" t="s">
        <v>10528</v>
      </c>
      <c r="H3514" s="4" t="s">
        <v>10529</v>
      </c>
      <c r="I3514" s="4" t="s">
        <v>20</v>
      </c>
      <c r="J3514" s="4" t="s">
        <v>42</v>
      </c>
      <c r="K3514" s="4" t="s">
        <v>43</v>
      </c>
      <c r="L3514" s="4" t="s">
        <v>29</v>
      </c>
      <c r="M3514" s="4" t="s">
        <v>107</v>
      </c>
      <c r="N3514" s="4">
        <v>1236.45</v>
      </c>
      <c r="O3514" s="4">
        <v>9</v>
      </c>
      <c r="P3514" s="4">
        <v>0</v>
      </c>
      <c r="Q3514" s="4">
        <v>335.78</v>
      </c>
    </row>
    <row r="3515" spans="1:17" s="4" customFormat="1" ht="12" x14ac:dyDescent="0.3">
      <c r="A3515" s="4">
        <v>3514</v>
      </c>
      <c r="B3515" s="4" t="s">
        <v>10530</v>
      </c>
      <c r="C3515" s="5">
        <v>44455</v>
      </c>
      <c r="D3515" s="5">
        <v>44462</v>
      </c>
      <c r="E3515" s="9">
        <f t="shared" si="54"/>
        <v>2021</v>
      </c>
      <c r="F3515" s="4" t="s">
        <v>39</v>
      </c>
      <c r="G3515" s="4" t="s">
        <v>10531</v>
      </c>
      <c r="H3515" s="4" t="s">
        <v>10532</v>
      </c>
      <c r="I3515" s="4" t="s">
        <v>28</v>
      </c>
      <c r="J3515" s="4" t="s">
        <v>145</v>
      </c>
      <c r="K3515" s="4" t="s">
        <v>80</v>
      </c>
      <c r="L3515" s="4" t="s">
        <v>29</v>
      </c>
      <c r="M3515" s="4" t="s">
        <v>48</v>
      </c>
      <c r="N3515" s="4">
        <v>876.74</v>
      </c>
      <c r="O3515" s="4">
        <v>8</v>
      </c>
      <c r="P3515" s="4">
        <v>0</v>
      </c>
      <c r="Q3515" s="4">
        <v>175.58</v>
      </c>
    </row>
    <row r="3516" spans="1:17" s="4" customFormat="1" ht="12" x14ac:dyDescent="0.3">
      <c r="A3516" s="4">
        <v>3515</v>
      </c>
      <c r="B3516" s="4" t="s">
        <v>10533</v>
      </c>
      <c r="C3516" s="5">
        <v>44586</v>
      </c>
      <c r="D3516" s="5">
        <v>44588</v>
      </c>
      <c r="E3516" s="9">
        <f t="shared" si="54"/>
        <v>2022</v>
      </c>
      <c r="F3516" s="4" t="s">
        <v>39</v>
      </c>
      <c r="G3516" s="4" t="s">
        <v>10534</v>
      </c>
      <c r="H3516" s="4" t="s">
        <v>10535</v>
      </c>
      <c r="I3516" s="4" t="s">
        <v>67</v>
      </c>
      <c r="J3516" s="4" t="s">
        <v>47</v>
      </c>
      <c r="K3516" s="4" t="s">
        <v>47</v>
      </c>
      <c r="L3516" s="4" t="s">
        <v>22</v>
      </c>
      <c r="M3516" s="4" t="s">
        <v>54</v>
      </c>
      <c r="N3516" s="4">
        <v>1125.95</v>
      </c>
      <c r="O3516" s="4">
        <v>10</v>
      </c>
      <c r="P3516" s="4">
        <v>0.1</v>
      </c>
      <c r="Q3516" s="4">
        <v>70.28</v>
      </c>
    </row>
    <row r="3517" spans="1:17" s="4" customFormat="1" ht="12" x14ac:dyDescent="0.3">
      <c r="A3517" s="4">
        <v>3516</v>
      </c>
      <c r="B3517" s="4" t="s">
        <v>10536</v>
      </c>
      <c r="C3517" s="5">
        <v>45744</v>
      </c>
      <c r="D3517" s="5">
        <v>45750</v>
      </c>
      <c r="E3517" s="9">
        <f t="shared" si="54"/>
        <v>2025</v>
      </c>
      <c r="F3517" s="4" t="s">
        <v>17</v>
      </c>
      <c r="G3517" s="4" t="s">
        <v>10537</v>
      </c>
      <c r="H3517" s="4" t="s">
        <v>4980</v>
      </c>
      <c r="I3517" s="4" t="s">
        <v>28</v>
      </c>
      <c r="J3517" s="4" t="s">
        <v>106</v>
      </c>
      <c r="K3517" s="4" t="s">
        <v>106</v>
      </c>
      <c r="L3517" s="4" t="s">
        <v>29</v>
      </c>
      <c r="M3517" s="4" t="s">
        <v>30</v>
      </c>
      <c r="N3517" s="4">
        <v>509.87</v>
      </c>
      <c r="O3517" s="4">
        <v>10</v>
      </c>
      <c r="P3517" s="4">
        <v>0.1</v>
      </c>
      <c r="Q3517" s="4">
        <v>114.68</v>
      </c>
    </row>
    <row r="3518" spans="1:17" s="4" customFormat="1" ht="12" x14ac:dyDescent="0.3">
      <c r="A3518" s="4">
        <v>3517</v>
      </c>
      <c r="B3518" s="4" t="s">
        <v>10538</v>
      </c>
      <c r="C3518" s="5">
        <v>44699</v>
      </c>
      <c r="D3518" s="5">
        <v>44705</v>
      </c>
      <c r="E3518" s="9">
        <f t="shared" si="54"/>
        <v>2022</v>
      </c>
      <c r="F3518" s="4" t="s">
        <v>59</v>
      </c>
      <c r="G3518" s="4" t="s">
        <v>10539</v>
      </c>
      <c r="H3518" s="4" t="s">
        <v>10540</v>
      </c>
      <c r="I3518" s="4" t="s">
        <v>67</v>
      </c>
      <c r="J3518" s="4" t="s">
        <v>47</v>
      </c>
      <c r="K3518" s="4" t="s">
        <v>47</v>
      </c>
      <c r="L3518" s="4" t="s">
        <v>36</v>
      </c>
      <c r="M3518" s="4" t="s">
        <v>37</v>
      </c>
      <c r="N3518" s="4">
        <v>1359.44</v>
      </c>
      <c r="O3518" s="4">
        <v>5</v>
      </c>
      <c r="P3518" s="4">
        <v>0.2</v>
      </c>
      <c r="Q3518" s="4">
        <v>250.92</v>
      </c>
    </row>
    <row r="3519" spans="1:17" s="4" customFormat="1" ht="12" x14ac:dyDescent="0.3">
      <c r="A3519" s="4">
        <v>3518</v>
      </c>
      <c r="B3519" s="4" t="s">
        <v>10541</v>
      </c>
      <c r="C3519" s="5">
        <v>44751</v>
      </c>
      <c r="D3519" s="5">
        <v>44756</v>
      </c>
      <c r="E3519" s="9">
        <f t="shared" si="54"/>
        <v>2022</v>
      </c>
      <c r="F3519" s="4" t="s">
        <v>17</v>
      </c>
      <c r="G3519" s="4" t="s">
        <v>10542</v>
      </c>
      <c r="H3519" s="4" t="s">
        <v>10543</v>
      </c>
      <c r="I3519" s="4" t="s">
        <v>28</v>
      </c>
      <c r="J3519" s="4" t="s">
        <v>34</v>
      </c>
      <c r="K3519" s="4" t="s">
        <v>35</v>
      </c>
      <c r="L3519" s="4" t="s">
        <v>29</v>
      </c>
      <c r="M3519" s="4" t="s">
        <v>107</v>
      </c>
      <c r="N3519" s="4">
        <v>502.29</v>
      </c>
      <c r="O3519" s="4">
        <v>9</v>
      </c>
      <c r="P3519" s="4">
        <v>0.1</v>
      </c>
      <c r="Q3519" s="4">
        <v>102.2</v>
      </c>
    </row>
    <row r="3520" spans="1:17" s="4" customFormat="1" ht="12" x14ac:dyDescent="0.3">
      <c r="A3520" s="4">
        <v>3519</v>
      </c>
      <c r="B3520" s="4" t="s">
        <v>10544</v>
      </c>
      <c r="C3520" s="5">
        <v>44492</v>
      </c>
      <c r="D3520" s="5">
        <v>44499</v>
      </c>
      <c r="E3520" s="9">
        <f t="shared" si="54"/>
        <v>2021</v>
      </c>
      <c r="F3520" s="4" t="s">
        <v>17</v>
      </c>
      <c r="G3520" s="4" t="s">
        <v>10545</v>
      </c>
      <c r="H3520" s="4" t="s">
        <v>10546</v>
      </c>
      <c r="I3520" s="4" t="s">
        <v>28</v>
      </c>
      <c r="J3520" s="4" t="s">
        <v>106</v>
      </c>
      <c r="K3520" s="4" t="s">
        <v>106</v>
      </c>
      <c r="L3520" s="4" t="s">
        <v>36</v>
      </c>
      <c r="M3520" s="4" t="s">
        <v>118</v>
      </c>
      <c r="N3520" s="4">
        <v>696.63</v>
      </c>
      <c r="O3520" s="4">
        <v>7</v>
      </c>
      <c r="P3520" s="4">
        <v>0</v>
      </c>
      <c r="Q3520" s="4">
        <v>97.92</v>
      </c>
    </row>
    <row r="3521" spans="1:17" s="4" customFormat="1" ht="12" x14ac:dyDescent="0.3">
      <c r="A3521" s="4">
        <v>3520</v>
      </c>
      <c r="B3521" s="4" t="s">
        <v>10547</v>
      </c>
      <c r="C3521" s="5">
        <v>45025</v>
      </c>
      <c r="D3521" s="5">
        <v>45029</v>
      </c>
      <c r="E3521" s="9">
        <f t="shared" si="54"/>
        <v>2023</v>
      </c>
      <c r="F3521" s="4" t="s">
        <v>25</v>
      </c>
      <c r="G3521" s="4" t="s">
        <v>10548</v>
      </c>
      <c r="H3521" s="4" t="s">
        <v>10549</v>
      </c>
      <c r="I3521" s="4" t="s">
        <v>67</v>
      </c>
      <c r="J3521" s="4" t="s">
        <v>106</v>
      </c>
      <c r="K3521" s="4" t="s">
        <v>106</v>
      </c>
      <c r="L3521" s="4" t="s">
        <v>22</v>
      </c>
      <c r="M3521" s="4" t="s">
        <v>23</v>
      </c>
      <c r="N3521" s="4">
        <v>1449.08</v>
      </c>
      <c r="O3521" s="4">
        <v>3</v>
      </c>
      <c r="P3521" s="4">
        <v>0.2</v>
      </c>
      <c r="Q3521" s="4">
        <v>247.71</v>
      </c>
    </row>
    <row r="3522" spans="1:17" s="4" customFormat="1" ht="12" x14ac:dyDescent="0.3">
      <c r="A3522" s="4">
        <v>3521</v>
      </c>
      <c r="B3522" s="4" t="s">
        <v>10550</v>
      </c>
      <c r="C3522" s="5">
        <v>44575</v>
      </c>
      <c r="D3522" s="5">
        <v>44578</v>
      </c>
      <c r="E3522" s="9">
        <f t="shared" ref="E3522:E3585" si="55">YEAR(D3522)</f>
        <v>2022</v>
      </c>
      <c r="F3522" s="4" t="s">
        <v>17</v>
      </c>
      <c r="G3522" s="4" t="s">
        <v>10551</v>
      </c>
      <c r="H3522" s="4" t="s">
        <v>10552</v>
      </c>
      <c r="I3522" s="4" t="s">
        <v>28</v>
      </c>
      <c r="J3522" s="4" t="s">
        <v>52</v>
      </c>
      <c r="K3522" s="4" t="s">
        <v>53</v>
      </c>
      <c r="L3522" s="4" t="s">
        <v>29</v>
      </c>
      <c r="M3522" s="4" t="s">
        <v>30</v>
      </c>
      <c r="N3522" s="4">
        <v>1333.09</v>
      </c>
      <c r="O3522" s="4">
        <v>2</v>
      </c>
      <c r="P3522" s="4">
        <v>0.1</v>
      </c>
      <c r="Q3522" s="4">
        <v>-9.32</v>
      </c>
    </row>
    <row r="3523" spans="1:17" s="4" customFormat="1" ht="12" x14ac:dyDescent="0.3">
      <c r="A3523" s="4">
        <v>3522</v>
      </c>
      <c r="B3523" s="4" t="s">
        <v>10553</v>
      </c>
      <c r="C3523" s="5">
        <v>44543</v>
      </c>
      <c r="D3523" s="5">
        <v>44548</v>
      </c>
      <c r="E3523" s="9">
        <f t="shared" si="55"/>
        <v>2021</v>
      </c>
      <c r="F3523" s="4" t="s">
        <v>39</v>
      </c>
      <c r="G3523" s="4" t="s">
        <v>10554</v>
      </c>
      <c r="H3523" s="4" t="s">
        <v>10555</v>
      </c>
      <c r="I3523" s="4" t="s">
        <v>67</v>
      </c>
      <c r="J3523" s="4" t="s">
        <v>47</v>
      </c>
      <c r="K3523" s="4" t="s">
        <v>47</v>
      </c>
      <c r="L3523" s="4" t="s">
        <v>36</v>
      </c>
      <c r="M3523" s="4" t="s">
        <v>118</v>
      </c>
      <c r="N3523" s="4">
        <v>992.46</v>
      </c>
      <c r="O3523" s="4">
        <v>1</v>
      </c>
      <c r="P3523" s="4">
        <v>0.2</v>
      </c>
      <c r="Q3523" s="4">
        <v>78.72</v>
      </c>
    </row>
    <row r="3524" spans="1:17" s="4" customFormat="1" ht="12" x14ac:dyDescent="0.3">
      <c r="A3524" s="4">
        <v>3523</v>
      </c>
      <c r="B3524" s="4" t="s">
        <v>10556</v>
      </c>
      <c r="C3524" s="5">
        <v>45466</v>
      </c>
      <c r="D3524" s="5">
        <v>45472</v>
      </c>
      <c r="E3524" s="9">
        <f t="shared" si="55"/>
        <v>2024</v>
      </c>
      <c r="F3524" s="4" t="s">
        <v>39</v>
      </c>
      <c r="G3524" s="4" t="s">
        <v>10557</v>
      </c>
      <c r="H3524" s="4" t="s">
        <v>10558</v>
      </c>
      <c r="I3524" s="4" t="s">
        <v>67</v>
      </c>
      <c r="J3524" s="4" t="s">
        <v>34</v>
      </c>
      <c r="K3524" s="4" t="s">
        <v>35</v>
      </c>
      <c r="L3524" s="4" t="s">
        <v>22</v>
      </c>
      <c r="M3524" s="4" t="s">
        <v>75</v>
      </c>
      <c r="N3524" s="4">
        <v>830.61</v>
      </c>
      <c r="O3524" s="4">
        <v>3</v>
      </c>
      <c r="P3524" s="4">
        <v>0.1</v>
      </c>
      <c r="Q3524" s="4">
        <v>48.77</v>
      </c>
    </row>
    <row r="3525" spans="1:17" s="4" customFormat="1" ht="12" x14ac:dyDescent="0.3">
      <c r="A3525" s="4">
        <v>3524</v>
      </c>
      <c r="B3525" s="4" t="s">
        <v>10559</v>
      </c>
      <c r="C3525" s="5">
        <v>45578</v>
      </c>
      <c r="D3525" s="5">
        <v>45584</v>
      </c>
      <c r="E3525" s="9">
        <f t="shared" si="55"/>
        <v>2024</v>
      </c>
      <c r="F3525" s="4" t="s">
        <v>39</v>
      </c>
      <c r="G3525" s="4" t="s">
        <v>10560</v>
      </c>
      <c r="H3525" s="4" t="s">
        <v>10561</v>
      </c>
      <c r="I3525" s="4" t="s">
        <v>28</v>
      </c>
      <c r="J3525" s="4" t="s">
        <v>47</v>
      </c>
      <c r="K3525" s="4" t="s">
        <v>47</v>
      </c>
      <c r="L3525" s="4" t="s">
        <v>36</v>
      </c>
      <c r="M3525" s="4" t="s">
        <v>138</v>
      </c>
      <c r="N3525" s="4">
        <v>183.8</v>
      </c>
      <c r="O3525" s="4">
        <v>4</v>
      </c>
      <c r="P3525" s="4">
        <v>0.15</v>
      </c>
      <c r="Q3525" s="4">
        <v>43.93</v>
      </c>
    </row>
    <row r="3526" spans="1:17" s="4" customFormat="1" ht="12" x14ac:dyDescent="0.3">
      <c r="A3526" s="4">
        <v>3525</v>
      </c>
      <c r="B3526" s="4" t="s">
        <v>10562</v>
      </c>
      <c r="C3526" s="5">
        <v>44960</v>
      </c>
      <c r="D3526" s="5">
        <v>44963</v>
      </c>
      <c r="E3526" s="9">
        <f t="shared" si="55"/>
        <v>2023</v>
      </c>
      <c r="F3526" s="4" t="s">
        <v>17</v>
      </c>
      <c r="G3526" s="4" t="s">
        <v>10563</v>
      </c>
      <c r="H3526" s="4" t="s">
        <v>10564</v>
      </c>
      <c r="I3526" s="4" t="s">
        <v>28</v>
      </c>
      <c r="J3526" s="4" t="s">
        <v>111</v>
      </c>
      <c r="K3526" s="4" t="s">
        <v>111</v>
      </c>
      <c r="L3526" s="4" t="s">
        <v>29</v>
      </c>
      <c r="M3526" s="4" t="s">
        <v>90</v>
      </c>
      <c r="N3526" s="4">
        <v>286.32</v>
      </c>
      <c r="O3526" s="4">
        <v>7</v>
      </c>
      <c r="P3526" s="4">
        <v>0.1</v>
      </c>
      <c r="Q3526" s="4">
        <v>39.369999999999997</v>
      </c>
    </row>
    <row r="3527" spans="1:17" s="4" customFormat="1" ht="12" x14ac:dyDescent="0.3">
      <c r="A3527" s="4">
        <v>3526</v>
      </c>
      <c r="B3527" s="4" t="s">
        <v>10565</v>
      </c>
      <c r="C3527" s="5">
        <v>45667</v>
      </c>
      <c r="D3527" s="5">
        <v>45671</v>
      </c>
      <c r="E3527" s="9">
        <f t="shared" si="55"/>
        <v>2025</v>
      </c>
      <c r="F3527" s="4" t="s">
        <v>39</v>
      </c>
      <c r="G3527" s="4" t="s">
        <v>10566</v>
      </c>
      <c r="H3527" s="4" t="s">
        <v>10567</v>
      </c>
      <c r="I3527" s="4" t="s">
        <v>67</v>
      </c>
      <c r="J3527" s="4" t="s">
        <v>34</v>
      </c>
      <c r="K3527" s="4" t="s">
        <v>35</v>
      </c>
      <c r="L3527" s="4" t="s">
        <v>22</v>
      </c>
      <c r="M3527" s="4" t="s">
        <v>134</v>
      </c>
      <c r="N3527" s="4">
        <v>655.37</v>
      </c>
      <c r="O3527" s="4">
        <v>6</v>
      </c>
      <c r="P3527" s="4">
        <v>0.2</v>
      </c>
      <c r="Q3527" s="4">
        <v>22.38</v>
      </c>
    </row>
    <row r="3528" spans="1:17" s="4" customFormat="1" ht="12" x14ac:dyDescent="0.3">
      <c r="A3528" s="4">
        <v>3527</v>
      </c>
      <c r="B3528" s="4" t="s">
        <v>10568</v>
      </c>
      <c r="C3528" s="5">
        <v>45384</v>
      </c>
      <c r="D3528" s="5">
        <v>45388</v>
      </c>
      <c r="E3528" s="9">
        <f t="shared" si="55"/>
        <v>2024</v>
      </c>
      <c r="F3528" s="4" t="s">
        <v>25</v>
      </c>
      <c r="G3528" s="4" t="s">
        <v>10569</v>
      </c>
      <c r="H3528" s="4" t="s">
        <v>10570</v>
      </c>
      <c r="I3528" s="4" t="s">
        <v>28</v>
      </c>
      <c r="J3528" s="4" t="s">
        <v>34</v>
      </c>
      <c r="K3528" s="4" t="s">
        <v>35</v>
      </c>
      <c r="L3528" s="4" t="s">
        <v>22</v>
      </c>
      <c r="M3528" s="4" t="s">
        <v>54</v>
      </c>
      <c r="N3528" s="4">
        <v>1098.67</v>
      </c>
      <c r="O3528" s="4">
        <v>1</v>
      </c>
      <c r="P3528" s="4">
        <v>0.15</v>
      </c>
      <c r="Q3528" s="4">
        <v>48</v>
      </c>
    </row>
    <row r="3529" spans="1:17" s="4" customFormat="1" ht="12" x14ac:dyDescent="0.3">
      <c r="A3529" s="4">
        <v>3528</v>
      </c>
      <c r="B3529" s="4" t="s">
        <v>10571</v>
      </c>
      <c r="C3529" s="5">
        <v>44841</v>
      </c>
      <c r="D3529" s="5">
        <v>44844</v>
      </c>
      <c r="E3529" s="9">
        <f t="shared" si="55"/>
        <v>2022</v>
      </c>
      <c r="F3529" s="4" t="s">
        <v>59</v>
      </c>
      <c r="G3529" s="4" t="s">
        <v>10572</v>
      </c>
      <c r="H3529" s="4" t="s">
        <v>10573</v>
      </c>
      <c r="I3529" s="4" t="s">
        <v>28</v>
      </c>
      <c r="J3529" s="4" t="s">
        <v>42</v>
      </c>
      <c r="K3529" s="4" t="s">
        <v>43</v>
      </c>
      <c r="L3529" s="4" t="s">
        <v>29</v>
      </c>
      <c r="M3529" s="4" t="s">
        <v>90</v>
      </c>
      <c r="N3529" s="4">
        <v>377.17</v>
      </c>
      <c r="O3529" s="4">
        <v>8</v>
      </c>
      <c r="P3529" s="4">
        <v>0.15</v>
      </c>
      <c r="Q3529" s="4">
        <v>71.89</v>
      </c>
    </row>
    <row r="3530" spans="1:17" s="4" customFormat="1" ht="12" x14ac:dyDescent="0.3">
      <c r="A3530" s="4">
        <v>3529</v>
      </c>
      <c r="B3530" s="4" t="s">
        <v>10574</v>
      </c>
      <c r="C3530" s="5">
        <v>45830</v>
      </c>
      <c r="D3530" s="5">
        <v>45832</v>
      </c>
      <c r="E3530" s="9">
        <f t="shared" si="55"/>
        <v>2025</v>
      </c>
      <c r="F3530" s="4" t="s">
        <v>17</v>
      </c>
      <c r="G3530" s="4" t="s">
        <v>10575</v>
      </c>
      <c r="H3530" s="4" t="s">
        <v>10576</v>
      </c>
      <c r="I3530" s="4" t="s">
        <v>20</v>
      </c>
      <c r="J3530" s="4" t="s">
        <v>21</v>
      </c>
      <c r="K3530" s="4" t="s">
        <v>26647</v>
      </c>
      <c r="L3530" s="4" t="s">
        <v>22</v>
      </c>
      <c r="M3530" s="4" t="s">
        <v>54</v>
      </c>
      <c r="N3530" s="4">
        <v>1188.07</v>
      </c>
      <c r="O3530" s="4">
        <v>1</v>
      </c>
      <c r="P3530" s="4">
        <v>0.15</v>
      </c>
      <c r="Q3530" s="4">
        <v>158.1</v>
      </c>
    </row>
    <row r="3531" spans="1:17" s="4" customFormat="1" ht="12" x14ac:dyDescent="0.3">
      <c r="A3531" s="4">
        <v>3530</v>
      </c>
      <c r="B3531" s="4" t="s">
        <v>10001</v>
      </c>
      <c r="C3531" s="5">
        <v>44497</v>
      </c>
      <c r="D3531" s="5">
        <v>44498</v>
      </c>
      <c r="E3531" s="9">
        <f t="shared" si="55"/>
        <v>2021</v>
      </c>
      <c r="F3531" s="4" t="s">
        <v>59</v>
      </c>
      <c r="G3531" s="4" t="s">
        <v>10577</v>
      </c>
      <c r="H3531" s="4" t="s">
        <v>10578</v>
      </c>
      <c r="I3531" s="4" t="s">
        <v>20</v>
      </c>
      <c r="J3531" s="4" t="s">
        <v>34</v>
      </c>
      <c r="K3531" s="4" t="s">
        <v>35</v>
      </c>
      <c r="L3531" s="4" t="s">
        <v>36</v>
      </c>
      <c r="M3531" s="4" t="s">
        <v>118</v>
      </c>
      <c r="N3531" s="4">
        <v>231.14</v>
      </c>
      <c r="O3531" s="4">
        <v>10</v>
      </c>
      <c r="P3531" s="4">
        <v>0.2</v>
      </c>
      <c r="Q3531" s="4">
        <v>44.71</v>
      </c>
    </row>
    <row r="3532" spans="1:17" s="4" customFormat="1" ht="12" x14ac:dyDescent="0.3">
      <c r="A3532" s="4">
        <v>3531</v>
      </c>
      <c r="B3532" s="4" t="s">
        <v>10579</v>
      </c>
      <c r="C3532" s="5">
        <v>44993</v>
      </c>
      <c r="D3532" s="5">
        <v>44994</v>
      </c>
      <c r="E3532" s="9">
        <f t="shared" si="55"/>
        <v>2023</v>
      </c>
      <c r="F3532" s="4" t="s">
        <v>25</v>
      </c>
      <c r="G3532" s="4" t="s">
        <v>10580</v>
      </c>
      <c r="H3532" s="4" t="s">
        <v>10581</v>
      </c>
      <c r="I3532" s="4" t="s">
        <v>20</v>
      </c>
      <c r="J3532" s="4" t="s">
        <v>47</v>
      </c>
      <c r="K3532" s="4" t="s">
        <v>47</v>
      </c>
      <c r="L3532" s="4" t="s">
        <v>29</v>
      </c>
      <c r="M3532" s="4" t="s">
        <v>48</v>
      </c>
      <c r="N3532" s="4">
        <v>592.91</v>
      </c>
      <c r="O3532" s="4">
        <v>5</v>
      </c>
      <c r="P3532" s="4">
        <v>0.15</v>
      </c>
      <c r="Q3532" s="4">
        <v>30.4</v>
      </c>
    </row>
    <row r="3533" spans="1:17" s="4" customFormat="1" ht="12" x14ac:dyDescent="0.3">
      <c r="A3533" s="4">
        <v>3532</v>
      </c>
      <c r="B3533" s="4" t="s">
        <v>10582</v>
      </c>
      <c r="C3533" s="5">
        <v>45434</v>
      </c>
      <c r="D3533" s="5">
        <v>45437</v>
      </c>
      <c r="E3533" s="9">
        <f t="shared" si="55"/>
        <v>2024</v>
      </c>
      <c r="F3533" s="4" t="s">
        <v>17</v>
      </c>
      <c r="G3533" s="4" t="s">
        <v>10583</v>
      </c>
      <c r="H3533" s="4" t="s">
        <v>10584</v>
      </c>
      <c r="I3533" s="4" t="s">
        <v>28</v>
      </c>
      <c r="J3533" s="4" t="s">
        <v>111</v>
      </c>
      <c r="K3533" s="4" t="s">
        <v>111</v>
      </c>
      <c r="L3533" s="4" t="s">
        <v>36</v>
      </c>
      <c r="M3533" s="4" t="s">
        <v>71</v>
      </c>
      <c r="N3533" s="4">
        <v>1271.3499999999999</v>
      </c>
      <c r="O3533" s="4">
        <v>4</v>
      </c>
      <c r="P3533" s="4">
        <v>0.1</v>
      </c>
      <c r="Q3533" s="4">
        <v>12.42</v>
      </c>
    </row>
    <row r="3534" spans="1:17" s="4" customFormat="1" ht="12" x14ac:dyDescent="0.3">
      <c r="A3534" s="4">
        <v>3533</v>
      </c>
      <c r="B3534" s="4" t="s">
        <v>10585</v>
      </c>
      <c r="C3534" s="5">
        <v>45397</v>
      </c>
      <c r="D3534" s="5">
        <v>45403</v>
      </c>
      <c r="E3534" s="9">
        <f t="shared" si="55"/>
        <v>2024</v>
      </c>
      <c r="F3534" s="4" t="s">
        <v>17</v>
      </c>
      <c r="G3534" s="4" t="s">
        <v>10586</v>
      </c>
      <c r="H3534" s="4" t="s">
        <v>2261</v>
      </c>
      <c r="I3534" s="4" t="s">
        <v>20</v>
      </c>
      <c r="J3534" s="4" t="s">
        <v>79</v>
      </c>
      <c r="K3534" s="4" t="s">
        <v>80</v>
      </c>
      <c r="L3534" s="4" t="s">
        <v>22</v>
      </c>
      <c r="M3534" s="4" t="s">
        <v>54</v>
      </c>
      <c r="N3534" s="4">
        <v>1467.03</v>
      </c>
      <c r="O3534" s="4">
        <v>8</v>
      </c>
      <c r="P3534" s="4">
        <v>0.2</v>
      </c>
      <c r="Q3534" s="4">
        <v>60.58</v>
      </c>
    </row>
    <row r="3535" spans="1:17" s="4" customFormat="1" ht="12" x14ac:dyDescent="0.3">
      <c r="A3535" s="4">
        <v>3534</v>
      </c>
      <c r="B3535" s="4" t="s">
        <v>10587</v>
      </c>
      <c r="C3535" s="5">
        <v>44617</v>
      </c>
      <c r="D3535" s="5">
        <v>44624</v>
      </c>
      <c r="E3535" s="9">
        <f t="shared" si="55"/>
        <v>2022</v>
      </c>
      <c r="F3535" s="4" t="s">
        <v>59</v>
      </c>
      <c r="G3535" s="4" t="s">
        <v>10588</v>
      </c>
      <c r="H3535" s="4" t="s">
        <v>10589</v>
      </c>
      <c r="I3535" s="4" t="s">
        <v>28</v>
      </c>
      <c r="J3535" s="4" t="s">
        <v>47</v>
      </c>
      <c r="K3535" s="4" t="s">
        <v>47</v>
      </c>
      <c r="L3535" s="4" t="s">
        <v>29</v>
      </c>
      <c r="M3535" s="4" t="s">
        <v>90</v>
      </c>
      <c r="N3535" s="4">
        <v>1071.54</v>
      </c>
      <c r="O3535" s="4">
        <v>2</v>
      </c>
      <c r="P3535" s="4">
        <v>0.15</v>
      </c>
      <c r="Q3535" s="4">
        <v>91.7</v>
      </c>
    </row>
    <row r="3536" spans="1:17" s="4" customFormat="1" ht="12" x14ac:dyDescent="0.3">
      <c r="A3536" s="4">
        <v>3535</v>
      </c>
      <c r="B3536" s="4" t="s">
        <v>10590</v>
      </c>
      <c r="C3536" s="5">
        <v>44992</v>
      </c>
      <c r="D3536" s="5">
        <v>44995</v>
      </c>
      <c r="E3536" s="9">
        <f t="shared" si="55"/>
        <v>2023</v>
      </c>
      <c r="F3536" s="4" t="s">
        <v>17</v>
      </c>
      <c r="G3536" s="4" t="s">
        <v>10591</v>
      </c>
      <c r="H3536" s="4" t="s">
        <v>10592</v>
      </c>
      <c r="I3536" s="4" t="s">
        <v>67</v>
      </c>
      <c r="J3536" s="4" t="s">
        <v>106</v>
      </c>
      <c r="K3536" s="4" t="s">
        <v>106</v>
      </c>
      <c r="L3536" s="4" t="s">
        <v>36</v>
      </c>
      <c r="M3536" s="4" t="s">
        <v>118</v>
      </c>
      <c r="N3536" s="4">
        <v>949.91</v>
      </c>
      <c r="O3536" s="4">
        <v>10</v>
      </c>
      <c r="P3536" s="4">
        <v>0</v>
      </c>
      <c r="Q3536" s="4">
        <v>265.14</v>
      </c>
    </row>
    <row r="3537" spans="1:17" s="4" customFormat="1" ht="12" x14ac:dyDescent="0.3">
      <c r="A3537" s="4">
        <v>3536</v>
      </c>
      <c r="B3537" s="4" t="s">
        <v>10593</v>
      </c>
      <c r="C3537" s="5">
        <v>44844</v>
      </c>
      <c r="D3537" s="5">
        <v>44846</v>
      </c>
      <c r="E3537" s="9">
        <f t="shared" si="55"/>
        <v>2022</v>
      </c>
      <c r="F3537" s="4" t="s">
        <v>39</v>
      </c>
      <c r="G3537" s="4" t="s">
        <v>10594</v>
      </c>
      <c r="H3537" s="4" t="s">
        <v>10595</v>
      </c>
      <c r="I3537" s="4" t="s">
        <v>67</v>
      </c>
      <c r="J3537" s="4" t="s">
        <v>145</v>
      </c>
      <c r="K3537" s="4" t="s">
        <v>80</v>
      </c>
      <c r="L3537" s="4" t="s">
        <v>29</v>
      </c>
      <c r="M3537" s="4" t="s">
        <v>48</v>
      </c>
      <c r="N3537" s="4">
        <v>414.5</v>
      </c>
      <c r="O3537" s="4">
        <v>7</v>
      </c>
      <c r="P3537" s="4">
        <v>0.1</v>
      </c>
      <c r="Q3537" s="4">
        <v>14.62</v>
      </c>
    </row>
    <row r="3538" spans="1:17" s="4" customFormat="1" ht="12" x14ac:dyDescent="0.3">
      <c r="A3538" s="4">
        <v>3537</v>
      </c>
      <c r="B3538" s="4" t="s">
        <v>10596</v>
      </c>
      <c r="C3538" s="5">
        <v>44837</v>
      </c>
      <c r="D3538" s="5">
        <v>44839</v>
      </c>
      <c r="E3538" s="9">
        <f t="shared" si="55"/>
        <v>2022</v>
      </c>
      <c r="F3538" s="4" t="s">
        <v>17</v>
      </c>
      <c r="G3538" s="4" t="s">
        <v>10597</v>
      </c>
      <c r="H3538" s="4" t="s">
        <v>10598</v>
      </c>
      <c r="I3538" s="4" t="s">
        <v>28</v>
      </c>
      <c r="J3538" s="4" t="s">
        <v>34</v>
      </c>
      <c r="K3538" s="4" t="s">
        <v>35</v>
      </c>
      <c r="L3538" s="4" t="s">
        <v>29</v>
      </c>
      <c r="M3538" s="4" t="s">
        <v>30</v>
      </c>
      <c r="N3538" s="4">
        <v>651.59</v>
      </c>
      <c r="O3538" s="4">
        <v>8</v>
      </c>
      <c r="P3538" s="4">
        <v>0.1</v>
      </c>
      <c r="Q3538" s="4">
        <v>150.4</v>
      </c>
    </row>
    <row r="3539" spans="1:17" s="4" customFormat="1" ht="12" x14ac:dyDescent="0.3">
      <c r="A3539" s="4">
        <v>3538</v>
      </c>
      <c r="B3539" s="4" t="s">
        <v>10599</v>
      </c>
      <c r="C3539" s="5">
        <v>45727</v>
      </c>
      <c r="D3539" s="5">
        <v>45728</v>
      </c>
      <c r="E3539" s="9">
        <f t="shared" si="55"/>
        <v>2025</v>
      </c>
      <c r="F3539" s="4" t="s">
        <v>17</v>
      </c>
      <c r="G3539" s="4" t="s">
        <v>10600</v>
      </c>
      <c r="H3539" s="4" t="s">
        <v>10601</v>
      </c>
      <c r="I3539" s="4" t="s">
        <v>28</v>
      </c>
      <c r="J3539" s="4" t="s">
        <v>145</v>
      </c>
      <c r="K3539" s="4" t="s">
        <v>80</v>
      </c>
      <c r="L3539" s="4" t="s">
        <v>22</v>
      </c>
      <c r="M3539" s="4" t="s">
        <v>23</v>
      </c>
      <c r="N3539" s="4">
        <v>742.25</v>
      </c>
      <c r="O3539" s="4">
        <v>9</v>
      </c>
      <c r="P3539" s="4">
        <v>0.1</v>
      </c>
      <c r="Q3539" s="4">
        <v>5.81</v>
      </c>
    </row>
    <row r="3540" spans="1:17" s="4" customFormat="1" ht="12" x14ac:dyDescent="0.3">
      <c r="A3540" s="4">
        <v>3539</v>
      </c>
      <c r="B3540" s="4" t="s">
        <v>10602</v>
      </c>
      <c r="C3540" s="5">
        <v>44477</v>
      </c>
      <c r="D3540" s="5">
        <v>44484</v>
      </c>
      <c r="E3540" s="9">
        <f t="shared" si="55"/>
        <v>2021</v>
      </c>
      <c r="F3540" s="4" t="s">
        <v>39</v>
      </c>
      <c r="G3540" s="4" t="s">
        <v>10603</v>
      </c>
      <c r="H3540" s="4" t="s">
        <v>10604</v>
      </c>
      <c r="I3540" s="4" t="s">
        <v>28</v>
      </c>
      <c r="J3540" s="4" t="s">
        <v>145</v>
      </c>
      <c r="K3540" s="4" t="s">
        <v>80</v>
      </c>
      <c r="L3540" s="4" t="s">
        <v>22</v>
      </c>
      <c r="M3540" s="4" t="s">
        <v>54</v>
      </c>
      <c r="N3540" s="4">
        <v>1414.86</v>
      </c>
      <c r="O3540" s="4">
        <v>9</v>
      </c>
      <c r="P3540" s="4">
        <v>0.1</v>
      </c>
      <c r="Q3540" s="4">
        <v>43.98</v>
      </c>
    </row>
    <row r="3541" spans="1:17" s="4" customFormat="1" ht="12" x14ac:dyDescent="0.3">
      <c r="A3541" s="4">
        <v>3540</v>
      </c>
      <c r="B3541" s="4" t="s">
        <v>10605</v>
      </c>
      <c r="C3541" s="5">
        <v>44390</v>
      </c>
      <c r="D3541" s="5">
        <v>44394</v>
      </c>
      <c r="E3541" s="9">
        <f t="shared" si="55"/>
        <v>2021</v>
      </c>
      <c r="F3541" s="4" t="s">
        <v>17</v>
      </c>
      <c r="G3541" s="4" t="s">
        <v>10606</v>
      </c>
      <c r="H3541" s="4" t="s">
        <v>10607</v>
      </c>
      <c r="I3541" s="4" t="s">
        <v>67</v>
      </c>
      <c r="J3541" s="4" t="s">
        <v>79</v>
      </c>
      <c r="K3541" s="4" t="s">
        <v>80</v>
      </c>
      <c r="L3541" s="4" t="s">
        <v>36</v>
      </c>
      <c r="M3541" s="4" t="s">
        <v>118</v>
      </c>
      <c r="N3541" s="4">
        <v>677.79</v>
      </c>
      <c r="O3541" s="4">
        <v>1</v>
      </c>
      <c r="P3541" s="4">
        <v>0.15</v>
      </c>
      <c r="Q3541" s="4">
        <v>25.27</v>
      </c>
    </row>
    <row r="3542" spans="1:17" s="4" customFormat="1" ht="12" x14ac:dyDescent="0.3">
      <c r="A3542" s="4">
        <v>3541</v>
      </c>
      <c r="B3542" s="4" t="s">
        <v>10608</v>
      </c>
      <c r="C3542" s="5">
        <v>45253</v>
      </c>
      <c r="D3542" s="5">
        <v>45259</v>
      </c>
      <c r="E3542" s="9">
        <f t="shared" si="55"/>
        <v>2023</v>
      </c>
      <c r="F3542" s="4" t="s">
        <v>39</v>
      </c>
      <c r="G3542" s="4" t="s">
        <v>10609</v>
      </c>
      <c r="H3542" s="4" t="s">
        <v>10610</v>
      </c>
      <c r="I3542" s="4" t="s">
        <v>20</v>
      </c>
      <c r="J3542" s="4" t="s">
        <v>79</v>
      </c>
      <c r="K3542" s="4" t="s">
        <v>80</v>
      </c>
      <c r="L3542" s="4" t="s">
        <v>22</v>
      </c>
      <c r="M3542" s="4" t="s">
        <v>23</v>
      </c>
      <c r="N3542" s="4">
        <v>975.59</v>
      </c>
      <c r="O3542" s="4">
        <v>10</v>
      </c>
      <c r="P3542" s="4">
        <v>0.2</v>
      </c>
      <c r="Q3542" s="4">
        <v>97.74</v>
      </c>
    </row>
    <row r="3543" spans="1:17" s="4" customFormat="1" ht="12" x14ac:dyDescent="0.3">
      <c r="A3543" s="4">
        <v>3542</v>
      </c>
      <c r="B3543" s="4" t="s">
        <v>10611</v>
      </c>
      <c r="C3543" s="5">
        <v>44915</v>
      </c>
      <c r="D3543" s="5">
        <v>44916</v>
      </c>
      <c r="E3543" s="9">
        <f t="shared" si="55"/>
        <v>2022</v>
      </c>
      <c r="F3543" s="4" t="s">
        <v>59</v>
      </c>
      <c r="G3543" s="4" t="s">
        <v>10612</v>
      </c>
      <c r="H3543" s="4" t="s">
        <v>10613</v>
      </c>
      <c r="I3543" s="4" t="s">
        <v>28</v>
      </c>
      <c r="J3543" s="4" t="s">
        <v>21</v>
      </c>
      <c r="K3543" s="4" t="s">
        <v>26647</v>
      </c>
      <c r="L3543" s="4" t="s">
        <v>22</v>
      </c>
      <c r="M3543" s="4" t="s">
        <v>54</v>
      </c>
      <c r="N3543" s="4">
        <v>126.28</v>
      </c>
      <c r="O3543" s="4">
        <v>7</v>
      </c>
      <c r="P3543" s="4">
        <v>0.1</v>
      </c>
      <c r="Q3543" s="4">
        <v>8.25</v>
      </c>
    </row>
    <row r="3544" spans="1:17" s="4" customFormat="1" ht="12" x14ac:dyDescent="0.3">
      <c r="A3544" s="4">
        <v>3543</v>
      </c>
      <c r="B3544" s="4" t="s">
        <v>10614</v>
      </c>
      <c r="C3544" s="5">
        <v>44776</v>
      </c>
      <c r="D3544" s="5">
        <v>44782</v>
      </c>
      <c r="E3544" s="9">
        <f t="shared" si="55"/>
        <v>2022</v>
      </c>
      <c r="F3544" s="4" t="s">
        <v>59</v>
      </c>
      <c r="G3544" s="4" t="s">
        <v>10615</v>
      </c>
      <c r="H3544" s="4" t="s">
        <v>10616</v>
      </c>
      <c r="I3544" s="4" t="s">
        <v>28</v>
      </c>
      <c r="J3544" s="4" t="s">
        <v>21</v>
      </c>
      <c r="K3544" s="4" t="s">
        <v>26647</v>
      </c>
      <c r="L3544" s="4" t="s">
        <v>36</v>
      </c>
      <c r="M3544" s="4" t="s">
        <v>71</v>
      </c>
      <c r="N3544" s="4">
        <v>857.76</v>
      </c>
      <c r="O3544" s="4">
        <v>8</v>
      </c>
      <c r="P3544" s="4">
        <v>0.15</v>
      </c>
      <c r="Q3544" s="4">
        <v>197.7</v>
      </c>
    </row>
    <row r="3545" spans="1:17" s="4" customFormat="1" ht="12" x14ac:dyDescent="0.3">
      <c r="A3545" s="4">
        <v>3544</v>
      </c>
      <c r="B3545" s="4" t="s">
        <v>10617</v>
      </c>
      <c r="C3545" s="5">
        <v>45028</v>
      </c>
      <c r="D3545" s="5">
        <v>45034</v>
      </c>
      <c r="E3545" s="9">
        <f t="shared" si="55"/>
        <v>2023</v>
      </c>
      <c r="F3545" s="4" t="s">
        <v>39</v>
      </c>
      <c r="G3545" s="4" t="s">
        <v>10618</v>
      </c>
      <c r="H3545" s="4" t="s">
        <v>10619</v>
      </c>
      <c r="I3545" s="4" t="s">
        <v>67</v>
      </c>
      <c r="J3545" s="4" t="s">
        <v>52</v>
      </c>
      <c r="K3545" s="4" t="s">
        <v>53</v>
      </c>
      <c r="L3545" s="4" t="s">
        <v>22</v>
      </c>
      <c r="M3545" s="4" t="s">
        <v>75</v>
      </c>
      <c r="N3545" s="4">
        <v>380.74</v>
      </c>
      <c r="O3545" s="4">
        <v>4</v>
      </c>
      <c r="P3545" s="4">
        <v>0.2</v>
      </c>
      <c r="Q3545" s="4">
        <v>81.92</v>
      </c>
    </row>
    <row r="3546" spans="1:17" s="4" customFormat="1" ht="12" x14ac:dyDescent="0.3">
      <c r="A3546" s="4">
        <v>3545</v>
      </c>
      <c r="B3546" s="4" t="s">
        <v>10620</v>
      </c>
      <c r="C3546" s="5">
        <v>44520</v>
      </c>
      <c r="D3546" s="5">
        <v>44526</v>
      </c>
      <c r="E3546" s="9">
        <f t="shared" si="55"/>
        <v>2021</v>
      </c>
      <c r="F3546" s="4" t="s">
        <v>39</v>
      </c>
      <c r="G3546" s="4" t="s">
        <v>10621</v>
      </c>
      <c r="H3546" s="4" t="s">
        <v>10622</v>
      </c>
      <c r="I3546" s="4" t="s">
        <v>28</v>
      </c>
      <c r="J3546" s="4" t="s">
        <v>145</v>
      </c>
      <c r="K3546" s="4" t="s">
        <v>80</v>
      </c>
      <c r="L3546" s="4" t="s">
        <v>36</v>
      </c>
      <c r="M3546" s="4" t="s">
        <v>118</v>
      </c>
      <c r="N3546" s="4">
        <v>771.97</v>
      </c>
      <c r="O3546" s="4">
        <v>1</v>
      </c>
      <c r="P3546" s="4">
        <v>0.2</v>
      </c>
      <c r="Q3546" s="4">
        <v>8.4600000000000009</v>
      </c>
    </row>
    <row r="3547" spans="1:17" s="4" customFormat="1" ht="12" x14ac:dyDescent="0.3">
      <c r="A3547" s="4">
        <v>3546</v>
      </c>
      <c r="B3547" s="4" t="s">
        <v>10623</v>
      </c>
      <c r="C3547" s="5">
        <v>45389</v>
      </c>
      <c r="D3547" s="5">
        <v>45392</v>
      </c>
      <c r="E3547" s="9">
        <f t="shared" si="55"/>
        <v>2024</v>
      </c>
      <c r="F3547" s="4" t="s">
        <v>25</v>
      </c>
      <c r="G3547" s="4" t="s">
        <v>10624</v>
      </c>
      <c r="H3547" s="4" t="s">
        <v>10625</v>
      </c>
      <c r="I3547" s="4" t="s">
        <v>20</v>
      </c>
      <c r="J3547" s="4" t="s">
        <v>62</v>
      </c>
      <c r="K3547" s="4" t="s">
        <v>63</v>
      </c>
      <c r="L3547" s="4" t="s">
        <v>36</v>
      </c>
      <c r="M3547" s="4" t="s">
        <v>37</v>
      </c>
      <c r="N3547" s="4">
        <v>793.11</v>
      </c>
      <c r="O3547" s="4">
        <v>6</v>
      </c>
      <c r="P3547" s="4">
        <v>0.2</v>
      </c>
      <c r="Q3547" s="4">
        <v>167.24</v>
      </c>
    </row>
    <row r="3548" spans="1:17" s="4" customFormat="1" ht="12" x14ac:dyDescent="0.3">
      <c r="A3548" s="4">
        <v>3547</v>
      </c>
      <c r="B3548" s="4" t="s">
        <v>10626</v>
      </c>
      <c r="C3548" s="5">
        <v>45001</v>
      </c>
      <c r="D3548" s="5">
        <v>45005</v>
      </c>
      <c r="E3548" s="9">
        <f t="shared" si="55"/>
        <v>2023</v>
      </c>
      <c r="F3548" s="4" t="s">
        <v>17</v>
      </c>
      <c r="G3548" s="4" t="s">
        <v>10627</v>
      </c>
      <c r="H3548" s="4" t="s">
        <v>10628</v>
      </c>
      <c r="I3548" s="4" t="s">
        <v>28</v>
      </c>
      <c r="J3548" s="4" t="s">
        <v>79</v>
      </c>
      <c r="K3548" s="4" t="s">
        <v>80</v>
      </c>
      <c r="L3548" s="4" t="s">
        <v>36</v>
      </c>
      <c r="M3548" s="4" t="s">
        <v>118</v>
      </c>
      <c r="N3548" s="4">
        <v>1335.95</v>
      </c>
      <c r="O3548" s="4">
        <v>7</v>
      </c>
      <c r="P3548" s="4">
        <v>0</v>
      </c>
      <c r="Q3548" s="4">
        <v>58.25</v>
      </c>
    </row>
    <row r="3549" spans="1:17" s="4" customFormat="1" ht="12" x14ac:dyDescent="0.3">
      <c r="A3549" s="4">
        <v>3548</v>
      </c>
      <c r="B3549" s="4" t="s">
        <v>10629</v>
      </c>
      <c r="C3549" s="5">
        <v>45199</v>
      </c>
      <c r="D3549" s="5">
        <v>45203</v>
      </c>
      <c r="E3549" s="9">
        <f t="shared" si="55"/>
        <v>2023</v>
      </c>
      <c r="F3549" s="4" t="s">
        <v>25</v>
      </c>
      <c r="G3549" s="4" t="s">
        <v>10630</v>
      </c>
      <c r="H3549" s="4" t="s">
        <v>10631</v>
      </c>
      <c r="I3549" s="4" t="s">
        <v>28</v>
      </c>
      <c r="J3549" s="4" t="s">
        <v>47</v>
      </c>
      <c r="K3549" s="4" t="s">
        <v>47</v>
      </c>
      <c r="L3549" s="4" t="s">
        <v>29</v>
      </c>
      <c r="M3549" s="4" t="s">
        <v>107</v>
      </c>
      <c r="N3549" s="4">
        <v>241.15</v>
      </c>
      <c r="O3549" s="4">
        <v>8</v>
      </c>
      <c r="P3549" s="4">
        <v>0.15</v>
      </c>
      <c r="Q3549" s="4">
        <v>45.47</v>
      </c>
    </row>
    <row r="3550" spans="1:17" s="4" customFormat="1" ht="12" x14ac:dyDescent="0.3">
      <c r="A3550" s="4">
        <v>3549</v>
      </c>
      <c r="B3550" s="4" t="s">
        <v>10632</v>
      </c>
      <c r="C3550" s="5">
        <v>45532</v>
      </c>
      <c r="D3550" s="5">
        <v>45535</v>
      </c>
      <c r="E3550" s="9">
        <f t="shared" si="55"/>
        <v>2024</v>
      </c>
      <c r="F3550" s="4" t="s">
        <v>25</v>
      </c>
      <c r="G3550" s="4" t="s">
        <v>10633</v>
      </c>
      <c r="H3550" s="4" t="s">
        <v>10634</v>
      </c>
      <c r="I3550" s="4" t="s">
        <v>67</v>
      </c>
      <c r="J3550" s="4" t="s">
        <v>79</v>
      </c>
      <c r="K3550" s="4" t="s">
        <v>80</v>
      </c>
      <c r="L3550" s="4" t="s">
        <v>29</v>
      </c>
      <c r="M3550" s="4" t="s">
        <v>30</v>
      </c>
      <c r="N3550" s="4">
        <v>278.29000000000002</v>
      </c>
      <c r="O3550" s="4">
        <v>7</v>
      </c>
      <c r="P3550" s="4">
        <v>0.15</v>
      </c>
      <c r="Q3550" s="4">
        <v>66.17</v>
      </c>
    </row>
    <row r="3551" spans="1:17" s="4" customFormat="1" ht="12" x14ac:dyDescent="0.3">
      <c r="A3551" s="4">
        <v>3550</v>
      </c>
      <c r="B3551" s="4" t="s">
        <v>10635</v>
      </c>
      <c r="C3551" s="5">
        <v>45706</v>
      </c>
      <c r="D3551" s="5">
        <v>45713</v>
      </c>
      <c r="E3551" s="9">
        <f t="shared" si="55"/>
        <v>2025</v>
      </c>
      <c r="F3551" s="4" t="s">
        <v>17</v>
      </c>
      <c r="G3551" s="4" t="s">
        <v>10636</v>
      </c>
      <c r="H3551" s="4" t="s">
        <v>7568</v>
      </c>
      <c r="I3551" s="4" t="s">
        <v>28</v>
      </c>
      <c r="J3551" s="4" t="s">
        <v>111</v>
      </c>
      <c r="K3551" s="4" t="s">
        <v>111</v>
      </c>
      <c r="L3551" s="4" t="s">
        <v>36</v>
      </c>
      <c r="M3551" s="4" t="s">
        <v>37</v>
      </c>
      <c r="N3551" s="4">
        <v>227.06</v>
      </c>
      <c r="O3551" s="4">
        <v>3</v>
      </c>
      <c r="P3551" s="4">
        <v>0.15</v>
      </c>
      <c r="Q3551" s="4">
        <v>52.72</v>
      </c>
    </row>
    <row r="3552" spans="1:17" s="4" customFormat="1" ht="12" x14ac:dyDescent="0.3">
      <c r="A3552" s="4">
        <v>3551</v>
      </c>
      <c r="B3552" s="4" t="s">
        <v>10637</v>
      </c>
      <c r="C3552" s="5">
        <v>44740</v>
      </c>
      <c r="D3552" s="5">
        <v>44746</v>
      </c>
      <c r="E3552" s="9">
        <f t="shared" si="55"/>
        <v>2022</v>
      </c>
      <c r="F3552" s="4" t="s">
        <v>17</v>
      </c>
      <c r="G3552" s="4" t="s">
        <v>10638</v>
      </c>
      <c r="H3552" s="4" t="s">
        <v>10639</v>
      </c>
      <c r="I3552" s="4" t="s">
        <v>20</v>
      </c>
      <c r="J3552" s="4" t="s">
        <v>21</v>
      </c>
      <c r="K3552" s="4" t="s">
        <v>26647</v>
      </c>
      <c r="L3552" s="4" t="s">
        <v>22</v>
      </c>
      <c r="M3552" s="4" t="s">
        <v>75</v>
      </c>
      <c r="N3552" s="4">
        <v>786.85</v>
      </c>
      <c r="O3552" s="4">
        <v>10</v>
      </c>
      <c r="P3552" s="4">
        <v>0.2</v>
      </c>
      <c r="Q3552" s="4">
        <v>71.989999999999995</v>
      </c>
    </row>
    <row r="3553" spans="1:17" s="4" customFormat="1" ht="12" x14ac:dyDescent="0.3">
      <c r="A3553" s="4">
        <v>3552</v>
      </c>
      <c r="B3553" s="4" t="s">
        <v>10640</v>
      </c>
      <c r="C3553" s="5">
        <v>45360</v>
      </c>
      <c r="D3553" s="5">
        <v>45364</v>
      </c>
      <c r="E3553" s="9">
        <f t="shared" si="55"/>
        <v>2024</v>
      </c>
      <c r="F3553" s="4" t="s">
        <v>59</v>
      </c>
      <c r="G3553" s="4" t="s">
        <v>10641</v>
      </c>
      <c r="H3553" s="4" t="s">
        <v>10642</v>
      </c>
      <c r="I3553" s="4" t="s">
        <v>67</v>
      </c>
      <c r="J3553" s="4" t="s">
        <v>62</v>
      </c>
      <c r="K3553" s="4" t="s">
        <v>63</v>
      </c>
      <c r="L3553" s="4" t="s">
        <v>29</v>
      </c>
      <c r="M3553" s="4" t="s">
        <v>107</v>
      </c>
      <c r="N3553" s="4">
        <v>1092.3699999999999</v>
      </c>
      <c r="O3553" s="4">
        <v>5</v>
      </c>
      <c r="P3553" s="4">
        <v>0.1</v>
      </c>
      <c r="Q3553" s="4">
        <v>67.12</v>
      </c>
    </row>
    <row r="3554" spans="1:17" s="4" customFormat="1" ht="12" x14ac:dyDescent="0.3">
      <c r="A3554" s="4">
        <v>3553</v>
      </c>
      <c r="B3554" s="4" t="s">
        <v>10643</v>
      </c>
      <c r="C3554" s="5">
        <v>45755</v>
      </c>
      <c r="D3554" s="5">
        <v>45761</v>
      </c>
      <c r="E3554" s="9">
        <f t="shared" si="55"/>
        <v>2025</v>
      </c>
      <c r="F3554" s="4" t="s">
        <v>59</v>
      </c>
      <c r="G3554" s="4" t="s">
        <v>10644</v>
      </c>
      <c r="H3554" s="4" t="s">
        <v>10645</v>
      </c>
      <c r="I3554" s="4" t="s">
        <v>67</v>
      </c>
      <c r="J3554" s="4" t="s">
        <v>79</v>
      </c>
      <c r="K3554" s="4" t="s">
        <v>80</v>
      </c>
      <c r="L3554" s="4" t="s">
        <v>36</v>
      </c>
      <c r="M3554" s="4" t="s">
        <v>71</v>
      </c>
      <c r="N3554" s="4">
        <v>417.31</v>
      </c>
      <c r="O3554" s="4">
        <v>9</v>
      </c>
      <c r="P3554" s="4">
        <v>0.1</v>
      </c>
      <c r="Q3554" s="4">
        <v>82.14</v>
      </c>
    </row>
    <row r="3555" spans="1:17" s="4" customFormat="1" ht="12" x14ac:dyDescent="0.3">
      <c r="A3555" s="4">
        <v>3554</v>
      </c>
      <c r="B3555" s="4" t="s">
        <v>10646</v>
      </c>
      <c r="C3555" s="5">
        <v>44554</v>
      </c>
      <c r="D3555" s="5">
        <v>44558</v>
      </c>
      <c r="E3555" s="9">
        <f t="shared" si="55"/>
        <v>2021</v>
      </c>
      <c r="F3555" s="4" t="s">
        <v>17</v>
      </c>
      <c r="G3555" s="4" t="s">
        <v>10647</v>
      </c>
      <c r="H3555" s="4" t="s">
        <v>10648</v>
      </c>
      <c r="I3555" s="4" t="s">
        <v>28</v>
      </c>
      <c r="J3555" s="4" t="s">
        <v>111</v>
      </c>
      <c r="K3555" s="4" t="s">
        <v>111</v>
      </c>
      <c r="L3555" s="4" t="s">
        <v>36</v>
      </c>
      <c r="M3555" s="4" t="s">
        <v>138</v>
      </c>
      <c r="N3555" s="4">
        <v>430.43</v>
      </c>
      <c r="O3555" s="4">
        <v>1</v>
      </c>
      <c r="P3555" s="4">
        <v>0.2</v>
      </c>
      <c r="Q3555" s="4">
        <v>5.77</v>
      </c>
    </row>
    <row r="3556" spans="1:17" s="4" customFormat="1" ht="12" x14ac:dyDescent="0.3">
      <c r="A3556" s="4">
        <v>3555</v>
      </c>
      <c r="B3556" s="4" t="s">
        <v>10649</v>
      </c>
      <c r="C3556" s="5">
        <v>44907</v>
      </c>
      <c r="D3556" s="5">
        <v>44908</v>
      </c>
      <c r="E3556" s="9">
        <f t="shared" si="55"/>
        <v>2022</v>
      </c>
      <c r="F3556" s="4" t="s">
        <v>39</v>
      </c>
      <c r="G3556" s="4" t="s">
        <v>10650</v>
      </c>
      <c r="H3556" s="4" t="s">
        <v>10651</v>
      </c>
      <c r="I3556" s="4" t="s">
        <v>67</v>
      </c>
      <c r="J3556" s="4" t="s">
        <v>111</v>
      </c>
      <c r="K3556" s="4" t="s">
        <v>111</v>
      </c>
      <c r="L3556" s="4" t="s">
        <v>36</v>
      </c>
      <c r="M3556" s="4" t="s">
        <v>118</v>
      </c>
      <c r="N3556" s="4">
        <v>910.69</v>
      </c>
      <c r="O3556" s="4">
        <v>9</v>
      </c>
      <c r="P3556" s="4">
        <v>0.15</v>
      </c>
      <c r="Q3556" s="4">
        <v>74.760000000000005</v>
      </c>
    </row>
    <row r="3557" spans="1:17" s="4" customFormat="1" ht="12" x14ac:dyDescent="0.3">
      <c r="A3557" s="4">
        <v>3556</v>
      </c>
      <c r="B3557" s="4" t="s">
        <v>10652</v>
      </c>
      <c r="C3557" s="5">
        <v>45646</v>
      </c>
      <c r="D3557" s="5">
        <v>45647</v>
      </c>
      <c r="E3557" s="9">
        <f t="shared" si="55"/>
        <v>2024</v>
      </c>
      <c r="F3557" s="4" t="s">
        <v>39</v>
      </c>
      <c r="G3557" s="4" t="s">
        <v>10653</v>
      </c>
      <c r="H3557" s="4" t="s">
        <v>10654</v>
      </c>
      <c r="I3557" s="4" t="s">
        <v>67</v>
      </c>
      <c r="J3557" s="4" t="s">
        <v>34</v>
      </c>
      <c r="K3557" s="4" t="s">
        <v>35</v>
      </c>
      <c r="L3557" s="4" t="s">
        <v>29</v>
      </c>
      <c r="M3557" s="4" t="s">
        <v>107</v>
      </c>
      <c r="N3557" s="4">
        <v>128.16999999999999</v>
      </c>
      <c r="O3557" s="4">
        <v>6</v>
      </c>
      <c r="P3557" s="4">
        <v>0</v>
      </c>
      <c r="Q3557" s="4">
        <v>6.23</v>
      </c>
    </row>
    <row r="3558" spans="1:17" s="4" customFormat="1" ht="12" x14ac:dyDescent="0.3">
      <c r="A3558" s="4">
        <v>3557</v>
      </c>
      <c r="B3558" s="4" t="s">
        <v>10655</v>
      </c>
      <c r="C3558" s="5">
        <v>44435</v>
      </c>
      <c r="D3558" s="5">
        <v>44436</v>
      </c>
      <c r="E3558" s="9">
        <f t="shared" si="55"/>
        <v>2021</v>
      </c>
      <c r="F3558" s="4" t="s">
        <v>25</v>
      </c>
      <c r="G3558" s="4" t="s">
        <v>10656</v>
      </c>
      <c r="H3558" s="4" t="s">
        <v>10657</v>
      </c>
      <c r="I3558" s="4" t="s">
        <v>67</v>
      </c>
      <c r="J3558" s="4" t="s">
        <v>21</v>
      </c>
      <c r="K3558" s="4" t="s">
        <v>26647</v>
      </c>
      <c r="L3558" s="4" t="s">
        <v>36</v>
      </c>
      <c r="M3558" s="4" t="s">
        <v>118</v>
      </c>
      <c r="N3558" s="4">
        <v>354.05</v>
      </c>
      <c r="O3558" s="4">
        <v>10</v>
      </c>
      <c r="P3558" s="4">
        <v>0.15</v>
      </c>
      <c r="Q3558" s="4">
        <v>83.1</v>
      </c>
    </row>
    <row r="3559" spans="1:17" s="4" customFormat="1" ht="12" x14ac:dyDescent="0.3">
      <c r="A3559" s="4">
        <v>3558</v>
      </c>
      <c r="B3559" s="4" t="s">
        <v>10658</v>
      </c>
      <c r="C3559" s="5">
        <v>45302</v>
      </c>
      <c r="D3559" s="5">
        <v>45308</v>
      </c>
      <c r="E3559" s="9">
        <f t="shared" si="55"/>
        <v>2024</v>
      </c>
      <c r="F3559" s="4" t="s">
        <v>17</v>
      </c>
      <c r="G3559" s="4" t="s">
        <v>10659</v>
      </c>
      <c r="H3559" s="4" t="s">
        <v>10660</v>
      </c>
      <c r="I3559" s="4" t="s">
        <v>67</v>
      </c>
      <c r="J3559" s="4" t="s">
        <v>79</v>
      </c>
      <c r="K3559" s="4" t="s">
        <v>80</v>
      </c>
      <c r="L3559" s="4" t="s">
        <v>22</v>
      </c>
      <c r="M3559" s="4" t="s">
        <v>134</v>
      </c>
      <c r="N3559" s="4">
        <v>1144.8499999999999</v>
      </c>
      <c r="O3559" s="4">
        <v>6</v>
      </c>
      <c r="P3559" s="4">
        <v>0.1</v>
      </c>
      <c r="Q3559" s="4">
        <v>141.47999999999999</v>
      </c>
    </row>
    <row r="3560" spans="1:17" s="4" customFormat="1" ht="12" x14ac:dyDescent="0.3">
      <c r="A3560" s="4">
        <v>3559</v>
      </c>
      <c r="B3560" s="4" t="s">
        <v>10661</v>
      </c>
      <c r="C3560" s="5">
        <v>44499</v>
      </c>
      <c r="D3560" s="5">
        <v>44501</v>
      </c>
      <c r="E3560" s="9">
        <f t="shared" si="55"/>
        <v>2021</v>
      </c>
      <c r="F3560" s="4" t="s">
        <v>59</v>
      </c>
      <c r="G3560" s="4" t="s">
        <v>10662</v>
      </c>
      <c r="H3560" s="4" t="s">
        <v>10663</v>
      </c>
      <c r="I3560" s="4" t="s">
        <v>20</v>
      </c>
      <c r="J3560" s="4" t="s">
        <v>145</v>
      </c>
      <c r="K3560" s="4" t="s">
        <v>80</v>
      </c>
      <c r="L3560" s="4" t="s">
        <v>22</v>
      </c>
      <c r="M3560" s="4" t="s">
        <v>75</v>
      </c>
      <c r="N3560" s="4">
        <v>348.71</v>
      </c>
      <c r="O3560" s="4">
        <v>6</v>
      </c>
      <c r="P3560" s="4">
        <v>0.15</v>
      </c>
      <c r="Q3560" s="4">
        <v>57.86</v>
      </c>
    </row>
    <row r="3561" spans="1:17" s="4" customFormat="1" ht="12" x14ac:dyDescent="0.3">
      <c r="A3561" s="4">
        <v>3560</v>
      </c>
      <c r="B3561" s="4" t="s">
        <v>10664</v>
      </c>
      <c r="C3561" s="5">
        <v>45781</v>
      </c>
      <c r="D3561" s="5">
        <v>45786</v>
      </c>
      <c r="E3561" s="9">
        <f t="shared" si="55"/>
        <v>2025</v>
      </c>
      <c r="F3561" s="4" t="s">
        <v>17</v>
      </c>
      <c r="G3561" s="4" t="s">
        <v>10665</v>
      </c>
      <c r="H3561" s="4" t="s">
        <v>10666</v>
      </c>
      <c r="I3561" s="4" t="s">
        <v>67</v>
      </c>
      <c r="J3561" s="4" t="s">
        <v>52</v>
      </c>
      <c r="K3561" s="4" t="s">
        <v>53</v>
      </c>
      <c r="L3561" s="4" t="s">
        <v>29</v>
      </c>
      <c r="M3561" s="4" t="s">
        <v>48</v>
      </c>
      <c r="N3561" s="4">
        <v>1015.85</v>
      </c>
      <c r="O3561" s="4">
        <v>3</v>
      </c>
      <c r="P3561" s="4">
        <v>0.2</v>
      </c>
      <c r="Q3561" s="4">
        <v>178.44</v>
      </c>
    </row>
    <row r="3562" spans="1:17" s="4" customFormat="1" ht="12" x14ac:dyDescent="0.3">
      <c r="A3562" s="4">
        <v>3561</v>
      </c>
      <c r="B3562" s="4" t="s">
        <v>10667</v>
      </c>
      <c r="C3562" s="5">
        <v>45264</v>
      </c>
      <c r="D3562" s="5">
        <v>45266</v>
      </c>
      <c r="E3562" s="9">
        <f t="shared" si="55"/>
        <v>2023</v>
      </c>
      <c r="F3562" s="4" t="s">
        <v>39</v>
      </c>
      <c r="G3562" s="4" t="s">
        <v>10668</v>
      </c>
      <c r="H3562" s="4" t="s">
        <v>10669</v>
      </c>
      <c r="I3562" s="4" t="s">
        <v>28</v>
      </c>
      <c r="J3562" s="4" t="s">
        <v>111</v>
      </c>
      <c r="K3562" s="4" t="s">
        <v>111</v>
      </c>
      <c r="L3562" s="4" t="s">
        <v>36</v>
      </c>
      <c r="M3562" s="4" t="s">
        <v>138</v>
      </c>
      <c r="N3562" s="4">
        <v>1329</v>
      </c>
      <c r="O3562" s="4">
        <v>2</v>
      </c>
      <c r="P3562" s="4">
        <v>0.15</v>
      </c>
      <c r="Q3562" s="4">
        <v>270.91000000000003</v>
      </c>
    </row>
    <row r="3563" spans="1:17" s="4" customFormat="1" ht="12" x14ac:dyDescent="0.3">
      <c r="A3563" s="4">
        <v>3562</v>
      </c>
      <c r="B3563" s="4" t="s">
        <v>10670</v>
      </c>
      <c r="C3563" s="5">
        <v>44436</v>
      </c>
      <c r="D3563" s="5">
        <v>44442</v>
      </c>
      <c r="E3563" s="9">
        <f t="shared" si="55"/>
        <v>2021</v>
      </c>
      <c r="F3563" s="4" t="s">
        <v>59</v>
      </c>
      <c r="G3563" s="4" t="s">
        <v>10671</v>
      </c>
      <c r="H3563" s="4" t="s">
        <v>10672</v>
      </c>
      <c r="I3563" s="4" t="s">
        <v>67</v>
      </c>
      <c r="J3563" s="4" t="s">
        <v>79</v>
      </c>
      <c r="K3563" s="4" t="s">
        <v>80</v>
      </c>
      <c r="L3563" s="4" t="s">
        <v>22</v>
      </c>
      <c r="M3563" s="4" t="s">
        <v>75</v>
      </c>
      <c r="N3563" s="4">
        <v>980.27</v>
      </c>
      <c r="O3563" s="4">
        <v>6</v>
      </c>
      <c r="P3563" s="4">
        <v>0.2</v>
      </c>
      <c r="Q3563" s="4">
        <v>210.73</v>
      </c>
    </row>
    <row r="3564" spans="1:17" s="4" customFormat="1" ht="12" x14ac:dyDescent="0.3">
      <c r="A3564" s="4">
        <v>3563</v>
      </c>
      <c r="B3564" s="4" t="s">
        <v>10673</v>
      </c>
      <c r="C3564" s="5">
        <v>44391</v>
      </c>
      <c r="D3564" s="5">
        <v>44397</v>
      </c>
      <c r="E3564" s="9">
        <f t="shared" si="55"/>
        <v>2021</v>
      </c>
      <c r="F3564" s="4" t="s">
        <v>25</v>
      </c>
      <c r="G3564" s="4" t="s">
        <v>10674</v>
      </c>
      <c r="H3564" s="4" t="s">
        <v>10675</v>
      </c>
      <c r="I3564" s="4" t="s">
        <v>28</v>
      </c>
      <c r="J3564" s="4" t="s">
        <v>34</v>
      </c>
      <c r="K3564" s="4" t="s">
        <v>35</v>
      </c>
      <c r="L3564" s="4" t="s">
        <v>29</v>
      </c>
      <c r="M3564" s="4" t="s">
        <v>48</v>
      </c>
      <c r="N3564" s="4">
        <v>612.69000000000005</v>
      </c>
      <c r="O3564" s="4">
        <v>8</v>
      </c>
      <c r="P3564" s="4">
        <v>0.2</v>
      </c>
      <c r="Q3564" s="4">
        <v>73.790000000000006</v>
      </c>
    </row>
    <row r="3565" spans="1:17" s="4" customFormat="1" ht="12" x14ac:dyDescent="0.3">
      <c r="A3565" s="4">
        <v>3564</v>
      </c>
      <c r="B3565" s="4" t="s">
        <v>10676</v>
      </c>
      <c r="C3565" s="5">
        <v>44752</v>
      </c>
      <c r="D3565" s="5">
        <v>44756</v>
      </c>
      <c r="E3565" s="9">
        <f t="shared" si="55"/>
        <v>2022</v>
      </c>
      <c r="F3565" s="4" t="s">
        <v>59</v>
      </c>
      <c r="G3565" s="4" t="s">
        <v>10677</v>
      </c>
      <c r="H3565" s="4" t="s">
        <v>10678</v>
      </c>
      <c r="I3565" s="4" t="s">
        <v>20</v>
      </c>
      <c r="J3565" s="4" t="s">
        <v>47</v>
      </c>
      <c r="K3565" s="4" t="s">
        <v>47</v>
      </c>
      <c r="L3565" s="4" t="s">
        <v>36</v>
      </c>
      <c r="M3565" s="4" t="s">
        <v>118</v>
      </c>
      <c r="N3565" s="4">
        <v>1240.6099999999999</v>
      </c>
      <c r="O3565" s="4">
        <v>3</v>
      </c>
      <c r="P3565" s="4">
        <v>0.1</v>
      </c>
      <c r="Q3565" s="4">
        <v>73.84</v>
      </c>
    </row>
    <row r="3566" spans="1:17" s="4" customFormat="1" ht="12" x14ac:dyDescent="0.3">
      <c r="A3566" s="4">
        <v>3565</v>
      </c>
      <c r="B3566" s="4" t="s">
        <v>10679</v>
      </c>
      <c r="C3566" s="5">
        <v>45675</v>
      </c>
      <c r="D3566" s="5">
        <v>45681</v>
      </c>
      <c r="E3566" s="9">
        <f t="shared" si="55"/>
        <v>2025</v>
      </c>
      <c r="F3566" s="4" t="s">
        <v>25</v>
      </c>
      <c r="G3566" s="4" t="s">
        <v>10680</v>
      </c>
      <c r="H3566" s="4" t="s">
        <v>10681</v>
      </c>
      <c r="I3566" s="4" t="s">
        <v>20</v>
      </c>
      <c r="J3566" s="4" t="s">
        <v>34</v>
      </c>
      <c r="K3566" s="4" t="s">
        <v>35</v>
      </c>
      <c r="L3566" s="4" t="s">
        <v>22</v>
      </c>
      <c r="M3566" s="4" t="s">
        <v>54</v>
      </c>
      <c r="N3566" s="4">
        <v>1026.3900000000001</v>
      </c>
      <c r="O3566" s="4">
        <v>2</v>
      </c>
      <c r="P3566" s="4">
        <v>0</v>
      </c>
      <c r="Q3566" s="4">
        <v>6.37</v>
      </c>
    </row>
    <row r="3567" spans="1:17" s="4" customFormat="1" ht="12" x14ac:dyDescent="0.3">
      <c r="A3567" s="4">
        <v>3566</v>
      </c>
      <c r="B3567" s="4" t="s">
        <v>10682</v>
      </c>
      <c r="C3567" s="5">
        <v>44468</v>
      </c>
      <c r="D3567" s="5">
        <v>44473</v>
      </c>
      <c r="E3567" s="9">
        <f t="shared" si="55"/>
        <v>2021</v>
      </c>
      <c r="F3567" s="4" t="s">
        <v>39</v>
      </c>
      <c r="G3567" s="4" t="s">
        <v>10683</v>
      </c>
      <c r="H3567" s="4" t="s">
        <v>10684</v>
      </c>
      <c r="I3567" s="4" t="s">
        <v>20</v>
      </c>
      <c r="J3567" s="4" t="s">
        <v>145</v>
      </c>
      <c r="K3567" s="4" t="s">
        <v>80</v>
      </c>
      <c r="L3567" s="4" t="s">
        <v>22</v>
      </c>
      <c r="M3567" s="4" t="s">
        <v>134</v>
      </c>
      <c r="N3567" s="4">
        <v>509.7</v>
      </c>
      <c r="O3567" s="4">
        <v>5</v>
      </c>
      <c r="P3567" s="4">
        <v>0</v>
      </c>
      <c r="Q3567" s="4">
        <v>30.63</v>
      </c>
    </row>
    <row r="3568" spans="1:17" s="4" customFormat="1" ht="12" x14ac:dyDescent="0.3">
      <c r="A3568" s="4">
        <v>3567</v>
      </c>
      <c r="B3568" s="4" t="s">
        <v>10685</v>
      </c>
      <c r="C3568" s="5">
        <v>44958</v>
      </c>
      <c r="D3568" s="5">
        <v>44961</v>
      </c>
      <c r="E3568" s="9">
        <f t="shared" si="55"/>
        <v>2023</v>
      </c>
      <c r="F3568" s="4" t="s">
        <v>59</v>
      </c>
      <c r="G3568" s="4" t="s">
        <v>10686</v>
      </c>
      <c r="H3568" s="4" t="s">
        <v>10687</v>
      </c>
      <c r="I3568" s="4" t="s">
        <v>20</v>
      </c>
      <c r="J3568" s="4" t="s">
        <v>21</v>
      </c>
      <c r="K3568" s="4" t="s">
        <v>26647</v>
      </c>
      <c r="L3568" s="4" t="s">
        <v>36</v>
      </c>
      <c r="M3568" s="4" t="s">
        <v>71</v>
      </c>
      <c r="N3568" s="4">
        <v>60.22</v>
      </c>
      <c r="O3568" s="4">
        <v>4</v>
      </c>
      <c r="P3568" s="4">
        <v>0.2</v>
      </c>
      <c r="Q3568" s="4">
        <v>7.7</v>
      </c>
    </row>
    <row r="3569" spans="1:17" s="4" customFormat="1" ht="12" x14ac:dyDescent="0.3">
      <c r="A3569" s="4">
        <v>3568</v>
      </c>
      <c r="B3569" s="4" t="s">
        <v>10688</v>
      </c>
      <c r="C3569" s="5">
        <v>45254</v>
      </c>
      <c r="D3569" s="5">
        <v>45256</v>
      </c>
      <c r="E3569" s="9">
        <f t="shared" si="55"/>
        <v>2023</v>
      </c>
      <c r="F3569" s="4" t="s">
        <v>39</v>
      </c>
      <c r="G3569" s="4" t="s">
        <v>10689</v>
      </c>
      <c r="H3569" s="4" t="s">
        <v>10690</v>
      </c>
      <c r="I3569" s="4" t="s">
        <v>20</v>
      </c>
      <c r="J3569" s="4" t="s">
        <v>62</v>
      </c>
      <c r="K3569" s="4" t="s">
        <v>63</v>
      </c>
      <c r="L3569" s="4" t="s">
        <v>36</v>
      </c>
      <c r="M3569" s="4" t="s">
        <v>118</v>
      </c>
      <c r="N3569" s="4">
        <v>241.5</v>
      </c>
      <c r="O3569" s="4">
        <v>7</v>
      </c>
      <c r="P3569" s="4">
        <v>0.1</v>
      </c>
      <c r="Q3569" s="4">
        <v>46.64</v>
      </c>
    </row>
    <row r="3570" spans="1:17" s="4" customFormat="1" ht="12" x14ac:dyDescent="0.3">
      <c r="A3570" s="4">
        <v>3569</v>
      </c>
      <c r="B3570" s="4" t="s">
        <v>10691</v>
      </c>
      <c r="C3570" s="5">
        <v>45126</v>
      </c>
      <c r="D3570" s="5">
        <v>45129</v>
      </c>
      <c r="E3570" s="9">
        <f t="shared" si="55"/>
        <v>2023</v>
      </c>
      <c r="F3570" s="4" t="s">
        <v>17</v>
      </c>
      <c r="G3570" s="4" t="s">
        <v>10692</v>
      </c>
      <c r="H3570" s="4" t="s">
        <v>10693</v>
      </c>
      <c r="I3570" s="4" t="s">
        <v>28</v>
      </c>
      <c r="J3570" s="4" t="s">
        <v>79</v>
      </c>
      <c r="K3570" s="4" t="s">
        <v>80</v>
      </c>
      <c r="L3570" s="4" t="s">
        <v>29</v>
      </c>
      <c r="M3570" s="4" t="s">
        <v>107</v>
      </c>
      <c r="N3570" s="4">
        <v>1404.26</v>
      </c>
      <c r="O3570" s="4">
        <v>9</v>
      </c>
      <c r="P3570" s="4">
        <v>0.15</v>
      </c>
      <c r="Q3570" s="4">
        <v>112.05</v>
      </c>
    </row>
    <row r="3571" spans="1:17" s="4" customFormat="1" ht="12" x14ac:dyDescent="0.3">
      <c r="A3571" s="4">
        <v>3570</v>
      </c>
      <c r="B3571" s="4" t="s">
        <v>10694</v>
      </c>
      <c r="C3571" s="5">
        <v>45806</v>
      </c>
      <c r="D3571" s="5">
        <v>45808</v>
      </c>
      <c r="E3571" s="9">
        <f t="shared" si="55"/>
        <v>2025</v>
      </c>
      <c r="F3571" s="4" t="s">
        <v>59</v>
      </c>
      <c r="G3571" s="4" t="s">
        <v>10695</v>
      </c>
      <c r="H3571" s="4" t="s">
        <v>10696</v>
      </c>
      <c r="I3571" s="4" t="s">
        <v>20</v>
      </c>
      <c r="J3571" s="4" t="s">
        <v>47</v>
      </c>
      <c r="K3571" s="4" t="s">
        <v>47</v>
      </c>
      <c r="L3571" s="4" t="s">
        <v>36</v>
      </c>
      <c r="M3571" s="4" t="s">
        <v>138</v>
      </c>
      <c r="N3571" s="4">
        <v>908.42</v>
      </c>
      <c r="O3571" s="4">
        <v>10</v>
      </c>
      <c r="P3571" s="4">
        <v>0.15</v>
      </c>
      <c r="Q3571" s="4">
        <v>211.94</v>
      </c>
    </row>
    <row r="3572" spans="1:17" s="4" customFormat="1" ht="12" x14ac:dyDescent="0.3">
      <c r="A3572" s="4">
        <v>3571</v>
      </c>
      <c r="B3572" s="4" t="s">
        <v>10697</v>
      </c>
      <c r="C3572" s="5">
        <v>44830</v>
      </c>
      <c r="D3572" s="5">
        <v>44835</v>
      </c>
      <c r="E3572" s="9">
        <f t="shared" si="55"/>
        <v>2022</v>
      </c>
      <c r="F3572" s="4" t="s">
        <v>59</v>
      </c>
      <c r="G3572" s="4" t="s">
        <v>10698</v>
      </c>
      <c r="H3572" s="4" t="s">
        <v>10699</v>
      </c>
      <c r="I3572" s="4" t="s">
        <v>28</v>
      </c>
      <c r="J3572" s="4" t="s">
        <v>21</v>
      </c>
      <c r="K3572" s="4" t="s">
        <v>26647</v>
      </c>
      <c r="L3572" s="4" t="s">
        <v>22</v>
      </c>
      <c r="M3572" s="4" t="s">
        <v>134</v>
      </c>
      <c r="N3572" s="4">
        <v>1154.46</v>
      </c>
      <c r="O3572" s="4">
        <v>9</v>
      </c>
      <c r="P3572" s="4">
        <v>0.15</v>
      </c>
      <c r="Q3572" s="4">
        <v>221.06</v>
      </c>
    </row>
    <row r="3573" spans="1:17" s="4" customFormat="1" ht="12" x14ac:dyDescent="0.3">
      <c r="A3573" s="4">
        <v>3572</v>
      </c>
      <c r="B3573" s="4" t="s">
        <v>10700</v>
      </c>
      <c r="C3573" s="5">
        <v>45609</v>
      </c>
      <c r="D3573" s="5">
        <v>45616</v>
      </c>
      <c r="E3573" s="9">
        <f t="shared" si="55"/>
        <v>2024</v>
      </c>
      <c r="F3573" s="4" t="s">
        <v>39</v>
      </c>
      <c r="G3573" s="4" t="s">
        <v>10701</v>
      </c>
      <c r="H3573" s="4" t="s">
        <v>10702</v>
      </c>
      <c r="I3573" s="4" t="s">
        <v>28</v>
      </c>
      <c r="J3573" s="4" t="s">
        <v>62</v>
      </c>
      <c r="K3573" s="4" t="s">
        <v>63</v>
      </c>
      <c r="L3573" s="4" t="s">
        <v>36</v>
      </c>
      <c r="M3573" s="4" t="s">
        <v>37</v>
      </c>
      <c r="N3573" s="4">
        <v>1121.1099999999999</v>
      </c>
      <c r="O3573" s="4">
        <v>5</v>
      </c>
      <c r="P3573" s="4">
        <v>0.2</v>
      </c>
      <c r="Q3573" s="4">
        <v>91.17</v>
      </c>
    </row>
    <row r="3574" spans="1:17" s="4" customFormat="1" ht="12" x14ac:dyDescent="0.3">
      <c r="A3574" s="4">
        <v>3573</v>
      </c>
      <c r="B3574" s="4" t="s">
        <v>10703</v>
      </c>
      <c r="C3574" s="5">
        <v>44641</v>
      </c>
      <c r="D3574" s="5">
        <v>44645</v>
      </c>
      <c r="E3574" s="9">
        <f t="shared" si="55"/>
        <v>2022</v>
      </c>
      <c r="F3574" s="4" t="s">
        <v>17</v>
      </c>
      <c r="G3574" s="4" t="s">
        <v>10704</v>
      </c>
      <c r="H3574" s="4" t="s">
        <v>10705</v>
      </c>
      <c r="I3574" s="4" t="s">
        <v>20</v>
      </c>
      <c r="J3574" s="4" t="s">
        <v>34</v>
      </c>
      <c r="K3574" s="4" t="s">
        <v>35</v>
      </c>
      <c r="L3574" s="4" t="s">
        <v>22</v>
      </c>
      <c r="M3574" s="4" t="s">
        <v>134</v>
      </c>
      <c r="N3574" s="4">
        <v>277.75</v>
      </c>
      <c r="O3574" s="4">
        <v>5</v>
      </c>
      <c r="P3574" s="4">
        <v>0</v>
      </c>
      <c r="Q3574" s="4">
        <v>15.64</v>
      </c>
    </row>
    <row r="3575" spans="1:17" s="4" customFormat="1" ht="12" x14ac:dyDescent="0.3">
      <c r="A3575" s="4">
        <v>3574</v>
      </c>
      <c r="B3575" s="4" t="s">
        <v>10706</v>
      </c>
      <c r="C3575" s="5">
        <v>44695</v>
      </c>
      <c r="D3575" s="5">
        <v>44702</v>
      </c>
      <c r="E3575" s="9">
        <f t="shared" si="55"/>
        <v>2022</v>
      </c>
      <c r="F3575" s="4" t="s">
        <v>59</v>
      </c>
      <c r="G3575" s="4" t="s">
        <v>10707</v>
      </c>
      <c r="H3575" s="4" t="s">
        <v>10708</v>
      </c>
      <c r="I3575" s="4" t="s">
        <v>67</v>
      </c>
      <c r="J3575" s="4" t="s">
        <v>145</v>
      </c>
      <c r="K3575" s="4" t="s">
        <v>80</v>
      </c>
      <c r="L3575" s="4" t="s">
        <v>29</v>
      </c>
      <c r="M3575" s="4" t="s">
        <v>30</v>
      </c>
      <c r="N3575" s="4">
        <v>1003.95</v>
      </c>
      <c r="O3575" s="4">
        <v>3</v>
      </c>
      <c r="P3575" s="4">
        <v>0.15</v>
      </c>
      <c r="Q3575" s="4">
        <v>71.569999999999993</v>
      </c>
    </row>
    <row r="3576" spans="1:17" s="4" customFormat="1" ht="12" x14ac:dyDescent="0.3">
      <c r="A3576" s="4">
        <v>3575</v>
      </c>
      <c r="B3576" s="4" t="s">
        <v>10709</v>
      </c>
      <c r="C3576" s="5">
        <v>45827</v>
      </c>
      <c r="D3576" s="5">
        <v>45831</v>
      </c>
      <c r="E3576" s="9">
        <f t="shared" si="55"/>
        <v>2025</v>
      </c>
      <c r="F3576" s="4" t="s">
        <v>39</v>
      </c>
      <c r="G3576" s="4" t="s">
        <v>10710</v>
      </c>
      <c r="H3576" s="4" t="s">
        <v>10711</v>
      </c>
      <c r="I3576" s="4" t="s">
        <v>67</v>
      </c>
      <c r="J3576" s="4" t="s">
        <v>79</v>
      </c>
      <c r="K3576" s="4" t="s">
        <v>80</v>
      </c>
      <c r="L3576" s="4" t="s">
        <v>22</v>
      </c>
      <c r="M3576" s="4" t="s">
        <v>134</v>
      </c>
      <c r="N3576" s="4">
        <v>1284.82</v>
      </c>
      <c r="O3576" s="4">
        <v>1</v>
      </c>
      <c r="P3576" s="4">
        <v>0.2</v>
      </c>
      <c r="Q3576" s="4">
        <v>183.34</v>
      </c>
    </row>
    <row r="3577" spans="1:17" s="4" customFormat="1" ht="12" x14ac:dyDescent="0.3">
      <c r="A3577" s="4">
        <v>3576</v>
      </c>
      <c r="B3577" s="4" t="s">
        <v>10712</v>
      </c>
      <c r="C3577" s="5">
        <v>44699</v>
      </c>
      <c r="D3577" s="5">
        <v>44705</v>
      </c>
      <c r="E3577" s="9">
        <f t="shared" si="55"/>
        <v>2022</v>
      </c>
      <c r="F3577" s="4" t="s">
        <v>39</v>
      </c>
      <c r="G3577" s="4" t="s">
        <v>10713</v>
      </c>
      <c r="H3577" s="4" t="s">
        <v>10714</v>
      </c>
      <c r="I3577" s="4" t="s">
        <v>28</v>
      </c>
      <c r="J3577" s="4" t="s">
        <v>106</v>
      </c>
      <c r="K3577" s="4" t="s">
        <v>106</v>
      </c>
      <c r="L3577" s="4" t="s">
        <v>36</v>
      </c>
      <c r="M3577" s="4" t="s">
        <v>138</v>
      </c>
      <c r="N3577" s="4">
        <v>574.95000000000005</v>
      </c>
      <c r="O3577" s="4">
        <v>9</v>
      </c>
      <c r="P3577" s="4">
        <v>0.1</v>
      </c>
      <c r="Q3577" s="4">
        <v>129.30000000000001</v>
      </c>
    </row>
    <row r="3578" spans="1:17" s="4" customFormat="1" ht="12" x14ac:dyDescent="0.3">
      <c r="A3578" s="4">
        <v>3577</v>
      </c>
      <c r="B3578" s="4" t="s">
        <v>10715</v>
      </c>
      <c r="C3578" s="5">
        <v>44767</v>
      </c>
      <c r="D3578" s="5">
        <v>44769</v>
      </c>
      <c r="E3578" s="9">
        <f t="shared" si="55"/>
        <v>2022</v>
      </c>
      <c r="F3578" s="4" t="s">
        <v>39</v>
      </c>
      <c r="G3578" s="4" t="s">
        <v>10716</v>
      </c>
      <c r="H3578" s="4" t="s">
        <v>10717</v>
      </c>
      <c r="I3578" s="4" t="s">
        <v>67</v>
      </c>
      <c r="J3578" s="4" t="s">
        <v>111</v>
      </c>
      <c r="K3578" s="4" t="s">
        <v>111</v>
      </c>
      <c r="L3578" s="4" t="s">
        <v>36</v>
      </c>
      <c r="M3578" s="4" t="s">
        <v>118</v>
      </c>
      <c r="N3578" s="4">
        <v>118.34</v>
      </c>
      <c r="O3578" s="4">
        <v>10</v>
      </c>
      <c r="P3578" s="4">
        <v>0.15</v>
      </c>
      <c r="Q3578" s="4">
        <v>27.28</v>
      </c>
    </row>
    <row r="3579" spans="1:17" s="4" customFormat="1" ht="12" x14ac:dyDescent="0.3">
      <c r="A3579" s="4">
        <v>3578</v>
      </c>
      <c r="B3579" s="4" t="s">
        <v>10718</v>
      </c>
      <c r="C3579" s="5">
        <v>44870</v>
      </c>
      <c r="D3579" s="5">
        <v>44872</v>
      </c>
      <c r="E3579" s="9">
        <f t="shared" si="55"/>
        <v>2022</v>
      </c>
      <c r="F3579" s="4" t="s">
        <v>17</v>
      </c>
      <c r="G3579" s="4" t="s">
        <v>10719</v>
      </c>
      <c r="H3579" s="4" t="s">
        <v>10720</v>
      </c>
      <c r="I3579" s="4" t="s">
        <v>20</v>
      </c>
      <c r="J3579" s="4" t="s">
        <v>34</v>
      </c>
      <c r="K3579" s="4" t="s">
        <v>35</v>
      </c>
      <c r="L3579" s="4" t="s">
        <v>22</v>
      </c>
      <c r="M3579" s="4" t="s">
        <v>75</v>
      </c>
      <c r="N3579" s="4">
        <v>386.96</v>
      </c>
      <c r="O3579" s="4">
        <v>5</v>
      </c>
      <c r="P3579" s="4">
        <v>0.15</v>
      </c>
      <c r="Q3579" s="4">
        <v>18.34</v>
      </c>
    </row>
    <row r="3580" spans="1:17" s="4" customFormat="1" ht="12" x14ac:dyDescent="0.3">
      <c r="A3580" s="4">
        <v>3579</v>
      </c>
      <c r="B3580" s="4" t="s">
        <v>10721</v>
      </c>
      <c r="C3580" s="5">
        <v>45725</v>
      </c>
      <c r="D3580" s="5">
        <v>45728</v>
      </c>
      <c r="E3580" s="9">
        <f t="shared" si="55"/>
        <v>2025</v>
      </c>
      <c r="F3580" s="4" t="s">
        <v>39</v>
      </c>
      <c r="G3580" s="4" t="s">
        <v>10722</v>
      </c>
      <c r="H3580" s="4" t="s">
        <v>10723</v>
      </c>
      <c r="I3580" s="4" t="s">
        <v>28</v>
      </c>
      <c r="J3580" s="4" t="s">
        <v>47</v>
      </c>
      <c r="K3580" s="4" t="s">
        <v>47</v>
      </c>
      <c r="L3580" s="4" t="s">
        <v>36</v>
      </c>
      <c r="M3580" s="4" t="s">
        <v>37</v>
      </c>
      <c r="N3580" s="4">
        <v>693.29</v>
      </c>
      <c r="O3580" s="4">
        <v>3</v>
      </c>
      <c r="P3580" s="4">
        <v>0.15</v>
      </c>
      <c r="Q3580" s="4">
        <v>95.7</v>
      </c>
    </row>
    <row r="3581" spans="1:17" s="4" customFormat="1" ht="12" x14ac:dyDescent="0.3">
      <c r="A3581" s="4">
        <v>3580</v>
      </c>
      <c r="B3581" s="4" t="s">
        <v>10724</v>
      </c>
      <c r="C3581" s="5">
        <v>45382</v>
      </c>
      <c r="D3581" s="5">
        <v>45384</v>
      </c>
      <c r="E3581" s="9">
        <f t="shared" si="55"/>
        <v>2024</v>
      </c>
      <c r="F3581" s="4" t="s">
        <v>25</v>
      </c>
      <c r="G3581" s="4" t="s">
        <v>10725</v>
      </c>
      <c r="H3581" s="4" t="s">
        <v>10726</v>
      </c>
      <c r="I3581" s="4" t="s">
        <v>67</v>
      </c>
      <c r="J3581" s="4" t="s">
        <v>21</v>
      </c>
      <c r="K3581" s="4" t="s">
        <v>26647</v>
      </c>
      <c r="L3581" s="4" t="s">
        <v>36</v>
      </c>
      <c r="M3581" s="4" t="s">
        <v>138</v>
      </c>
      <c r="N3581" s="4">
        <v>1074.0899999999999</v>
      </c>
      <c r="O3581" s="4">
        <v>5</v>
      </c>
      <c r="P3581" s="4">
        <v>0.2</v>
      </c>
      <c r="Q3581" s="4">
        <v>55.68</v>
      </c>
    </row>
    <row r="3582" spans="1:17" s="4" customFormat="1" ht="12" x14ac:dyDescent="0.3">
      <c r="A3582" s="4">
        <v>3581</v>
      </c>
      <c r="B3582" s="4" t="s">
        <v>10727</v>
      </c>
      <c r="C3582" s="5">
        <v>45259</v>
      </c>
      <c r="D3582" s="5">
        <v>45261</v>
      </c>
      <c r="E3582" s="9">
        <f t="shared" si="55"/>
        <v>2023</v>
      </c>
      <c r="F3582" s="4" t="s">
        <v>17</v>
      </c>
      <c r="G3582" s="4" t="s">
        <v>10728</v>
      </c>
      <c r="H3582" s="4" t="s">
        <v>10729</v>
      </c>
      <c r="I3582" s="4" t="s">
        <v>28</v>
      </c>
      <c r="J3582" s="4" t="s">
        <v>34</v>
      </c>
      <c r="K3582" s="4" t="s">
        <v>35</v>
      </c>
      <c r="L3582" s="4" t="s">
        <v>22</v>
      </c>
      <c r="M3582" s="4" t="s">
        <v>54</v>
      </c>
      <c r="N3582" s="4">
        <v>897.38</v>
      </c>
      <c r="O3582" s="4">
        <v>5</v>
      </c>
      <c r="P3582" s="4">
        <v>0</v>
      </c>
      <c r="Q3582" s="4">
        <v>212.62</v>
      </c>
    </row>
    <row r="3583" spans="1:17" s="4" customFormat="1" ht="12" x14ac:dyDescent="0.3">
      <c r="A3583" s="4">
        <v>3582</v>
      </c>
      <c r="B3583" s="4" t="s">
        <v>10730</v>
      </c>
      <c r="C3583" s="5">
        <v>45057</v>
      </c>
      <c r="D3583" s="5">
        <v>45064</v>
      </c>
      <c r="E3583" s="9">
        <f t="shared" si="55"/>
        <v>2023</v>
      </c>
      <c r="F3583" s="4" t="s">
        <v>17</v>
      </c>
      <c r="G3583" s="4" t="s">
        <v>10731</v>
      </c>
      <c r="H3583" s="4" t="s">
        <v>10732</v>
      </c>
      <c r="I3583" s="4" t="s">
        <v>67</v>
      </c>
      <c r="J3583" s="4" t="s">
        <v>52</v>
      </c>
      <c r="K3583" s="4" t="s">
        <v>53</v>
      </c>
      <c r="L3583" s="4" t="s">
        <v>22</v>
      </c>
      <c r="M3583" s="4" t="s">
        <v>54</v>
      </c>
      <c r="N3583" s="4">
        <v>347.71</v>
      </c>
      <c r="O3583" s="4">
        <v>4</v>
      </c>
      <c r="P3583" s="4">
        <v>0.1</v>
      </c>
      <c r="Q3583" s="4">
        <v>19.43</v>
      </c>
    </row>
    <row r="3584" spans="1:17" s="4" customFormat="1" ht="12" x14ac:dyDescent="0.3">
      <c r="A3584" s="4">
        <v>3583</v>
      </c>
      <c r="B3584" s="4" t="s">
        <v>10733</v>
      </c>
      <c r="C3584" s="5">
        <v>44425</v>
      </c>
      <c r="D3584" s="5">
        <v>44426</v>
      </c>
      <c r="E3584" s="9">
        <f t="shared" si="55"/>
        <v>2021</v>
      </c>
      <c r="F3584" s="4" t="s">
        <v>39</v>
      </c>
      <c r="G3584" s="4" t="s">
        <v>10734</v>
      </c>
      <c r="H3584" s="4" t="s">
        <v>10735</v>
      </c>
      <c r="I3584" s="4" t="s">
        <v>20</v>
      </c>
      <c r="J3584" s="4" t="s">
        <v>79</v>
      </c>
      <c r="K3584" s="4" t="s">
        <v>80</v>
      </c>
      <c r="L3584" s="4" t="s">
        <v>29</v>
      </c>
      <c r="M3584" s="4" t="s">
        <v>48</v>
      </c>
      <c r="N3584" s="4">
        <v>1144.53</v>
      </c>
      <c r="O3584" s="4">
        <v>10</v>
      </c>
      <c r="P3584" s="4">
        <v>0.1</v>
      </c>
      <c r="Q3584" s="4">
        <v>271.98</v>
      </c>
    </row>
    <row r="3585" spans="1:17" s="4" customFormat="1" ht="12" x14ac:dyDescent="0.3">
      <c r="A3585" s="4">
        <v>3584</v>
      </c>
      <c r="B3585" s="4" t="s">
        <v>10736</v>
      </c>
      <c r="C3585" s="5">
        <v>44647</v>
      </c>
      <c r="D3585" s="5">
        <v>44652</v>
      </c>
      <c r="E3585" s="9">
        <f t="shared" si="55"/>
        <v>2022</v>
      </c>
      <c r="F3585" s="4" t="s">
        <v>17</v>
      </c>
      <c r="G3585" s="4" t="s">
        <v>10737</v>
      </c>
      <c r="H3585" s="4" t="s">
        <v>10738</v>
      </c>
      <c r="I3585" s="4" t="s">
        <v>28</v>
      </c>
      <c r="J3585" s="4" t="s">
        <v>42</v>
      </c>
      <c r="K3585" s="4" t="s">
        <v>43</v>
      </c>
      <c r="L3585" s="4" t="s">
        <v>22</v>
      </c>
      <c r="M3585" s="4" t="s">
        <v>134</v>
      </c>
      <c r="N3585" s="4">
        <v>1067.22</v>
      </c>
      <c r="O3585" s="4">
        <v>7</v>
      </c>
      <c r="P3585" s="4">
        <v>0.2</v>
      </c>
      <c r="Q3585" s="4">
        <v>28.81</v>
      </c>
    </row>
    <row r="3586" spans="1:17" s="4" customFormat="1" ht="12" x14ac:dyDescent="0.3">
      <c r="A3586" s="4">
        <v>3585</v>
      </c>
      <c r="B3586" s="4" t="s">
        <v>10739</v>
      </c>
      <c r="C3586" s="5">
        <v>45090</v>
      </c>
      <c r="D3586" s="5">
        <v>45093</v>
      </c>
      <c r="E3586" s="9">
        <f t="shared" ref="E3586:E3649" si="56">YEAR(D3586)</f>
        <v>2023</v>
      </c>
      <c r="F3586" s="4" t="s">
        <v>59</v>
      </c>
      <c r="G3586" s="4" t="s">
        <v>10740</v>
      </c>
      <c r="H3586" s="4" t="s">
        <v>10741</v>
      </c>
      <c r="I3586" s="4" t="s">
        <v>67</v>
      </c>
      <c r="J3586" s="4" t="s">
        <v>106</v>
      </c>
      <c r="K3586" s="4" t="s">
        <v>106</v>
      </c>
      <c r="L3586" s="4" t="s">
        <v>36</v>
      </c>
      <c r="M3586" s="4" t="s">
        <v>37</v>
      </c>
      <c r="N3586" s="4">
        <v>584.36</v>
      </c>
      <c r="O3586" s="4">
        <v>10</v>
      </c>
      <c r="P3586" s="4">
        <v>0.15</v>
      </c>
      <c r="Q3586" s="4">
        <v>92.42</v>
      </c>
    </row>
    <row r="3587" spans="1:17" s="4" customFormat="1" ht="12" x14ac:dyDescent="0.3">
      <c r="A3587" s="4">
        <v>3586</v>
      </c>
      <c r="B3587" s="4" t="s">
        <v>10742</v>
      </c>
      <c r="C3587" s="5">
        <v>44573</v>
      </c>
      <c r="D3587" s="5">
        <v>44575</v>
      </c>
      <c r="E3587" s="9">
        <f t="shared" si="56"/>
        <v>2022</v>
      </c>
      <c r="F3587" s="4" t="s">
        <v>17</v>
      </c>
      <c r="G3587" s="4" t="s">
        <v>10743</v>
      </c>
      <c r="H3587" s="4" t="s">
        <v>10744</v>
      </c>
      <c r="I3587" s="4" t="s">
        <v>20</v>
      </c>
      <c r="J3587" s="4" t="s">
        <v>62</v>
      </c>
      <c r="K3587" s="4" t="s">
        <v>63</v>
      </c>
      <c r="L3587" s="4" t="s">
        <v>36</v>
      </c>
      <c r="M3587" s="4" t="s">
        <v>37</v>
      </c>
      <c r="N3587" s="4">
        <v>788.17</v>
      </c>
      <c r="O3587" s="4">
        <v>6</v>
      </c>
      <c r="P3587" s="4">
        <v>0.15</v>
      </c>
      <c r="Q3587" s="4">
        <v>149.41</v>
      </c>
    </row>
    <row r="3588" spans="1:17" s="4" customFormat="1" ht="12" x14ac:dyDescent="0.3">
      <c r="A3588" s="4">
        <v>3587</v>
      </c>
      <c r="B3588" s="4" t="s">
        <v>10745</v>
      </c>
      <c r="C3588" s="5">
        <v>45416</v>
      </c>
      <c r="D3588" s="5">
        <v>45417</v>
      </c>
      <c r="E3588" s="9">
        <f t="shared" si="56"/>
        <v>2024</v>
      </c>
      <c r="F3588" s="4" t="s">
        <v>25</v>
      </c>
      <c r="G3588" s="4" t="s">
        <v>10746</v>
      </c>
      <c r="H3588" s="4" t="s">
        <v>10747</v>
      </c>
      <c r="I3588" s="4" t="s">
        <v>28</v>
      </c>
      <c r="J3588" s="4" t="s">
        <v>106</v>
      </c>
      <c r="K3588" s="4" t="s">
        <v>106</v>
      </c>
      <c r="L3588" s="4" t="s">
        <v>36</v>
      </c>
      <c r="M3588" s="4" t="s">
        <v>37</v>
      </c>
      <c r="N3588" s="4">
        <v>213.53</v>
      </c>
      <c r="O3588" s="4">
        <v>5</v>
      </c>
      <c r="P3588" s="4">
        <v>0</v>
      </c>
      <c r="Q3588" s="4">
        <v>26.65</v>
      </c>
    </row>
    <row r="3589" spans="1:17" s="4" customFormat="1" ht="12" x14ac:dyDescent="0.3">
      <c r="A3589" s="4">
        <v>3588</v>
      </c>
      <c r="B3589" s="4" t="s">
        <v>10748</v>
      </c>
      <c r="C3589" s="5">
        <v>44738</v>
      </c>
      <c r="D3589" s="5">
        <v>44742</v>
      </c>
      <c r="E3589" s="9">
        <f t="shared" si="56"/>
        <v>2022</v>
      </c>
      <c r="F3589" s="4" t="s">
        <v>17</v>
      </c>
      <c r="G3589" s="4" t="s">
        <v>10749</v>
      </c>
      <c r="H3589" s="4" t="s">
        <v>10750</v>
      </c>
      <c r="I3589" s="4" t="s">
        <v>67</v>
      </c>
      <c r="J3589" s="4" t="s">
        <v>21</v>
      </c>
      <c r="K3589" s="4" t="s">
        <v>26647</v>
      </c>
      <c r="L3589" s="4" t="s">
        <v>36</v>
      </c>
      <c r="M3589" s="4" t="s">
        <v>118</v>
      </c>
      <c r="N3589" s="4">
        <v>461.57</v>
      </c>
      <c r="O3589" s="4">
        <v>4</v>
      </c>
      <c r="P3589" s="4">
        <v>0.1</v>
      </c>
      <c r="Q3589" s="4">
        <v>33.11</v>
      </c>
    </row>
    <row r="3590" spans="1:17" s="4" customFormat="1" ht="12" x14ac:dyDescent="0.3">
      <c r="A3590" s="4">
        <v>3589</v>
      </c>
      <c r="B3590" s="4" t="s">
        <v>10751</v>
      </c>
      <c r="C3590" s="5">
        <v>44496</v>
      </c>
      <c r="D3590" s="5">
        <v>44503</v>
      </c>
      <c r="E3590" s="9">
        <f t="shared" si="56"/>
        <v>2021</v>
      </c>
      <c r="F3590" s="4" t="s">
        <v>25</v>
      </c>
      <c r="G3590" s="4" t="s">
        <v>10752</v>
      </c>
      <c r="H3590" s="4" t="s">
        <v>10753</v>
      </c>
      <c r="I3590" s="4" t="s">
        <v>20</v>
      </c>
      <c r="J3590" s="4" t="s">
        <v>106</v>
      </c>
      <c r="K3590" s="4" t="s">
        <v>106</v>
      </c>
      <c r="L3590" s="4" t="s">
        <v>29</v>
      </c>
      <c r="M3590" s="4" t="s">
        <v>90</v>
      </c>
      <c r="N3590" s="4">
        <v>230.76</v>
      </c>
      <c r="O3590" s="4">
        <v>9</v>
      </c>
      <c r="P3590" s="4">
        <v>0</v>
      </c>
      <c r="Q3590" s="4">
        <v>62.2</v>
      </c>
    </row>
    <row r="3591" spans="1:17" s="4" customFormat="1" ht="12" x14ac:dyDescent="0.3">
      <c r="A3591" s="4">
        <v>3590</v>
      </c>
      <c r="B3591" s="4" t="s">
        <v>10754</v>
      </c>
      <c r="C3591" s="5">
        <v>44405</v>
      </c>
      <c r="D3591" s="5">
        <v>44409</v>
      </c>
      <c r="E3591" s="9">
        <f t="shared" si="56"/>
        <v>2021</v>
      </c>
      <c r="F3591" s="4" t="s">
        <v>59</v>
      </c>
      <c r="G3591" s="4" t="s">
        <v>10755</v>
      </c>
      <c r="H3591" s="4" t="s">
        <v>10756</v>
      </c>
      <c r="I3591" s="4" t="s">
        <v>20</v>
      </c>
      <c r="J3591" s="4" t="s">
        <v>62</v>
      </c>
      <c r="K3591" s="4" t="s">
        <v>63</v>
      </c>
      <c r="L3591" s="4" t="s">
        <v>36</v>
      </c>
      <c r="M3591" s="4" t="s">
        <v>37</v>
      </c>
      <c r="N3591" s="4">
        <v>326.93</v>
      </c>
      <c r="O3591" s="4">
        <v>9</v>
      </c>
      <c r="P3591" s="4">
        <v>0.2</v>
      </c>
      <c r="Q3591" s="4">
        <v>68.540000000000006</v>
      </c>
    </row>
    <row r="3592" spans="1:17" s="4" customFormat="1" ht="12" x14ac:dyDescent="0.3">
      <c r="A3592" s="4">
        <v>3591</v>
      </c>
      <c r="B3592" s="4" t="s">
        <v>10757</v>
      </c>
      <c r="C3592" s="5">
        <v>45431</v>
      </c>
      <c r="D3592" s="5">
        <v>45437</v>
      </c>
      <c r="E3592" s="9">
        <f t="shared" si="56"/>
        <v>2024</v>
      </c>
      <c r="F3592" s="4" t="s">
        <v>39</v>
      </c>
      <c r="G3592" s="4" t="s">
        <v>10758</v>
      </c>
      <c r="H3592" s="4" t="s">
        <v>10759</v>
      </c>
      <c r="I3592" s="4" t="s">
        <v>20</v>
      </c>
      <c r="J3592" s="4" t="s">
        <v>145</v>
      </c>
      <c r="K3592" s="4" t="s">
        <v>80</v>
      </c>
      <c r="L3592" s="4" t="s">
        <v>29</v>
      </c>
      <c r="M3592" s="4" t="s">
        <v>90</v>
      </c>
      <c r="N3592" s="4">
        <v>956.41</v>
      </c>
      <c r="O3592" s="4">
        <v>8</v>
      </c>
      <c r="P3592" s="4">
        <v>0.15</v>
      </c>
      <c r="Q3592" s="4">
        <v>90.53</v>
      </c>
    </row>
    <row r="3593" spans="1:17" s="4" customFormat="1" ht="12" x14ac:dyDescent="0.3">
      <c r="A3593" s="4">
        <v>3592</v>
      </c>
      <c r="B3593" s="4" t="s">
        <v>10760</v>
      </c>
      <c r="C3593" s="5">
        <v>45209</v>
      </c>
      <c r="D3593" s="5">
        <v>45215</v>
      </c>
      <c r="E3593" s="9">
        <f t="shared" si="56"/>
        <v>2023</v>
      </c>
      <c r="F3593" s="4" t="s">
        <v>59</v>
      </c>
      <c r="G3593" s="4" t="s">
        <v>10761</v>
      </c>
      <c r="H3593" s="4" t="s">
        <v>10762</v>
      </c>
      <c r="I3593" s="4" t="s">
        <v>20</v>
      </c>
      <c r="J3593" s="4" t="s">
        <v>52</v>
      </c>
      <c r="K3593" s="4" t="s">
        <v>53</v>
      </c>
      <c r="L3593" s="4" t="s">
        <v>36</v>
      </c>
      <c r="M3593" s="4" t="s">
        <v>118</v>
      </c>
      <c r="N3593" s="4">
        <v>324.70999999999998</v>
      </c>
      <c r="O3593" s="4">
        <v>1</v>
      </c>
      <c r="P3593" s="4">
        <v>0</v>
      </c>
      <c r="Q3593" s="4">
        <v>75.97</v>
      </c>
    </row>
    <row r="3594" spans="1:17" s="4" customFormat="1" ht="12" x14ac:dyDescent="0.3">
      <c r="A3594" s="4">
        <v>3593</v>
      </c>
      <c r="B3594" s="4" t="s">
        <v>10763</v>
      </c>
      <c r="C3594" s="5">
        <v>45351</v>
      </c>
      <c r="D3594" s="5">
        <v>45352</v>
      </c>
      <c r="E3594" s="9">
        <f t="shared" si="56"/>
        <v>2024</v>
      </c>
      <c r="F3594" s="4" t="s">
        <v>25</v>
      </c>
      <c r="G3594" s="4" t="s">
        <v>10764</v>
      </c>
      <c r="H3594" s="4" t="s">
        <v>10765</v>
      </c>
      <c r="I3594" s="4" t="s">
        <v>28</v>
      </c>
      <c r="J3594" s="4" t="s">
        <v>145</v>
      </c>
      <c r="K3594" s="4" t="s">
        <v>80</v>
      </c>
      <c r="L3594" s="4" t="s">
        <v>36</v>
      </c>
      <c r="M3594" s="4" t="s">
        <v>37</v>
      </c>
      <c r="N3594" s="4">
        <v>1315.91</v>
      </c>
      <c r="O3594" s="4">
        <v>10</v>
      </c>
      <c r="P3594" s="4">
        <v>0.2</v>
      </c>
      <c r="Q3594" s="4">
        <v>-4.0999999999999996</v>
      </c>
    </row>
    <row r="3595" spans="1:17" s="4" customFormat="1" ht="12" x14ac:dyDescent="0.3">
      <c r="A3595" s="4">
        <v>3594</v>
      </c>
      <c r="B3595" s="4" t="s">
        <v>10766</v>
      </c>
      <c r="C3595" s="5">
        <v>45676</v>
      </c>
      <c r="D3595" s="5">
        <v>45681</v>
      </c>
      <c r="E3595" s="9">
        <f t="shared" si="56"/>
        <v>2025</v>
      </c>
      <c r="F3595" s="4" t="s">
        <v>59</v>
      </c>
      <c r="G3595" s="4" t="s">
        <v>10767</v>
      </c>
      <c r="H3595" s="4" t="s">
        <v>10768</v>
      </c>
      <c r="I3595" s="4" t="s">
        <v>28</v>
      </c>
      <c r="J3595" s="4" t="s">
        <v>79</v>
      </c>
      <c r="K3595" s="4" t="s">
        <v>80</v>
      </c>
      <c r="L3595" s="4" t="s">
        <v>29</v>
      </c>
      <c r="M3595" s="4" t="s">
        <v>30</v>
      </c>
      <c r="N3595" s="4">
        <v>287.86</v>
      </c>
      <c r="O3595" s="4">
        <v>4</v>
      </c>
      <c r="P3595" s="4">
        <v>0.1</v>
      </c>
      <c r="Q3595" s="4">
        <v>46.07</v>
      </c>
    </row>
    <row r="3596" spans="1:17" s="4" customFormat="1" ht="12" x14ac:dyDescent="0.3">
      <c r="A3596" s="4">
        <v>3595</v>
      </c>
      <c r="B3596" s="4" t="s">
        <v>10769</v>
      </c>
      <c r="C3596" s="5">
        <v>45300</v>
      </c>
      <c r="D3596" s="5">
        <v>45303</v>
      </c>
      <c r="E3596" s="9">
        <f t="shared" si="56"/>
        <v>2024</v>
      </c>
      <c r="F3596" s="4" t="s">
        <v>59</v>
      </c>
      <c r="G3596" s="4" t="s">
        <v>10770</v>
      </c>
      <c r="H3596" s="4" t="s">
        <v>10771</v>
      </c>
      <c r="I3596" s="4" t="s">
        <v>28</v>
      </c>
      <c r="J3596" s="4" t="s">
        <v>21</v>
      </c>
      <c r="K3596" s="4" t="s">
        <v>26647</v>
      </c>
      <c r="L3596" s="4" t="s">
        <v>22</v>
      </c>
      <c r="M3596" s="4" t="s">
        <v>75</v>
      </c>
      <c r="N3596" s="4">
        <v>749.86</v>
      </c>
      <c r="O3596" s="4">
        <v>8</v>
      </c>
      <c r="P3596" s="4">
        <v>0.2</v>
      </c>
      <c r="Q3596" s="4">
        <v>116.7</v>
      </c>
    </row>
    <row r="3597" spans="1:17" s="4" customFormat="1" ht="12" x14ac:dyDescent="0.3">
      <c r="A3597" s="4">
        <v>3596</v>
      </c>
      <c r="B3597" s="4" t="s">
        <v>10772</v>
      </c>
      <c r="C3597" s="5">
        <v>45830</v>
      </c>
      <c r="D3597" s="5">
        <v>45832</v>
      </c>
      <c r="E3597" s="9">
        <f t="shared" si="56"/>
        <v>2025</v>
      </c>
      <c r="F3597" s="4" t="s">
        <v>17</v>
      </c>
      <c r="G3597" s="4" t="s">
        <v>10773</v>
      </c>
      <c r="H3597" s="4" t="s">
        <v>10774</v>
      </c>
      <c r="I3597" s="4" t="s">
        <v>20</v>
      </c>
      <c r="J3597" s="4" t="s">
        <v>79</v>
      </c>
      <c r="K3597" s="4" t="s">
        <v>80</v>
      </c>
      <c r="L3597" s="4" t="s">
        <v>22</v>
      </c>
      <c r="M3597" s="4" t="s">
        <v>23</v>
      </c>
      <c r="N3597" s="4">
        <v>813.9</v>
      </c>
      <c r="O3597" s="4">
        <v>10</v>
      </c>
      <c r="P3597" s="4">
        <v>0.2</v>
      </c>
      <c r="Q3597" s="4">
        <v>-12.47</v>
      </c>
    </row>
    <row r="3598" spans="1:17" s="4" customFormat="1" ht="12" x14ac:dyDescent="0.3">
      <c r="A3598" s="4">
        <v>3597</v>
      </c>
      <c r="B3598" s="4" t="s">
        <v>10775</v>
      </c>
      <c r="C3598" s="5">
        <v>45591</v>
      </c>
      <c r="D3598" s="5">
        <v>45593</v>
      </c>
      <c r="E3598" s="9">
        <f t="shared" si="56"/>
        <v>2024</v>
      </c>
      <c r="F3598" s="4" t="s">
        <v>25</v>
      </c>
      <c r="G3598" s="4" t="s">
        <v>10776</v>
      </c>
      <c r="H3598" s="4" t="s">
        <v>10777</v>
      </c>
      <c r="I3598" s="4" t="s">
        <v>20</v>
      </c>
      <c r="J3598" s="4" t="s">
        <v>145</v>
      </c>
      <c r="K3598" s="4" t="s">
        <v>80</v>
      </c>
      <c r="L3598" s="4" t="s">
        <v>29</v>
      </c>
      <c r="M3598" s="4" t="s">
        <v>107</v>
      </c>
      <c r="N3598" s="4">
        <v>840.89</v>
      </c>
      <c r="O3598" s="4">
        <v>7</v>
      </c>
      <c r="P3598" s="4">
        <v>0</v>
      </c>
      <c r="Q3598" s="4">
        <v>234.93</v>
      </c>
    </row>
    <row r="3599" spans="1:17" s="4" customFormat="1" ht="12" x14ac:dyDescent="0.3">
      <c r="A3599" s="4">
        <v>3598</v>
      </c>
      <c r="B3599" s="4" t="s">
        <v>10778</v>
      </c>
      <c r="C3599" s="5">
        <v>44528</v>
      </c>
      <c r="D3599" s="5">
        <v>44532</v>
      </c>
      <c r="E3599" s="9">
        <f t="shared" si="56"/>
        <v>2021</v>
      </c>
      <c r="F3599" s="4" t="s">
        <v>25</v>
      </c>
      <c r="G3599" s="4" t="s">
        <v>10779</v>
      </c>
      <c r="H3599" s="4" t="s">
        <v>10780</v>
      </c>
      <c r="I3599" s="4" t="s">
        <v>28</v>
      </c>
      <c r="J3599" s="4" t="s">
        <v>42</v>
      </c>
      <c r="K3599" s="4" t="s">
        <v>43</v>
      </c>
      <c r="L3599" s="4" t="s">
        <v>22</v>
      </c>
      <c r="M3599" s="4" t="s">
        <v>134</v>
      </c>
      <c r="N3599" s="4">
        <v>502.72</v>
      </c>
      <c r="O3599" s="4">
        <v>7</v>
      </c>
      <c r="P3599" s="4">
        <v>0</v>
      </c>
      <c r="Q3599" s="4">
        <v>28.55</v>
      </c>
    </row>
    <row r="3600" spans="1:17" s="4" customFormat="1" ht="12" x14ac:dyDescent="0.3">
      <c r="A3600" s="4">
        <v>3599</v>
      </c>
      <c r="B3600" s="4" t="s">
        <v>10781</v>
      </c>
      <c r="C3600" s="5">
        <v>45343</v>
      </c>
      <c r="D3600" s="5">
        <v>45346</v>
      </c>
      <c r="E3600" s="9">
        <f t="shared" si="56"/>
        <v>2024</v>
      </c>
      <c r="F3600" s="4" t="s">
        <v>39</v>
      </c>
      <c r="G3600" s="4" t="s">
        <v>10782</v>
      </c>
      <c r="H3600" s="4" t="s">
        <v>10783</v>
      </c>
      <c r="I3600" s="4" t="s">
        <v>28</v>
      </c>
      <c r="J3600" s="4" t="s">
        <v>145</v>
      </c>
      <c r="K3600" s="4" t="s">
        <v>80</v>
      </c>
      <c r="L3600" s="4" t="s">
        <v>22</v>
      </c>
      <c r="M3600" s="4" t="s">
        <v>134</v>
      </c>
      <c r="N3600" s="4">
        <v>315.82</v>
      </c>
      <c r="O3600" s="4">
        <v>1</v>
      </c>
      <c r="P3600" s="4">
        <v>0.2</v>
      </c>
      <c r="Q3600" s="4">
        <v>37.85</v>
      </c>
    </row>
    <row r="3601" spans="1:17" s="4" customFormat="1" ht="12" x14ac:dyDescent="0.3">
      <c r="A3601" s="4">
        <v>3600</v>
      </c>
      <c r="B3601" s="4" t="s">
        <v>10784</v>
      </c>
      <c r="C3601" s="5">
        <v>44505</v>
      </c>
      <c r="D3601" s="5">
        <v>44507</v>
      </c>
      <c r="E3601" s="9">
        <f t="shared" si="56"/>
        <v>2021</v>
      </c>
      <c r="F3601" s="4" t="s">
        <v>17</v>
      </c>
      <c r="G3601" s="4" t="s">
        <v>10785</v>
      </c>
      <c r="H3601" s="4" t="s">
        <v>10786</v>
      </c>
      <c r="I3601" s="4" t="s">
        <v>67</v>
      </c>
      <c r="J3601" s="4" t="s">
        <v>42</v>
      </c>
      <c r="K3601" s="4" t="s">
        <v>43</v>
      </c>
      <c r="L3601" s="4" t="s">
        <v>29</v>
      </c>
      <c r="M3601" s="4" t="s">
        <v>107</v>
      </c>
      <c r="N3601" s="4">
        <v>1136.1300000000001</v>
      </c>
      <c r="O3601" s="4">
        <v>2</v>
      </c>
      <c r="P3601" s="4">
        <v>0.2</v>
      </c>
      <c r="Q3601" s="4">
        <v>-19.29</v>
      </c>
    </row>
    <row r="3602" spans="1:17" s="4" customFormat="1" ht="12" x14ac:dyDescent="0.3">
      <c r="A3602" s="4">
        <v>3601</v>
      </c>
      <c r="B3602" s="4" t="s">
        <v>10787</v>
      </c>
      <c r="C3602" s="5">
        <v>44916</v>
      </c>
      <c r="D3602" s="5">
        <v>44917</v>
      </c>
      <c r="E3602" s="9">
        <f t="shared" si="56"/>
        <v>2022</v>
      </c>
      <c r="F3602" s="4" t="s">
        <v>59</v>
      </c>
      <c r="G3602" s="4" t="s">
        <v>10788</v>
      </c>
      <c r="H3602" s="4" t="s">
        <v>10789</v>
      </c>
      <c r="I3602" s="4" t="s">
        <v>67</v>
      </c>
      <c r="J3602" s="4" t="s">
        <v>52</v>
      </c>
      <c r="K3602" s="4" t="s">
        <v>53</v>
      </c>
      <c r="L3602" s="4" t="s">
        <v>22</v>
      </c>
      <c r="M3602" s="4" t="s">
        <v>54</v>
      </c>
      <c r="N3602" s="4">
        <v>1060.73</v>
      </c>
      <c r="O3602" s="4">
        <v>4</v>
      </c>
      <c r="P3602" s="4">
        <v>0.1</v>
      </c>
      <c r="Q3602" s="4">
        <v>1</v>
      </c>
    </row>
    <row r="3603" spans="1:17" s="4" customFormat="1" ht="12" x14ac:dyDescent="0.3">
      <c r="A3603" s="4">
        <v>3602</v>
      </c>
      <c r="B3603" s="4" t="s">
        <v>10790</v>
      </c>
      <c r="C3603" s="5">
        <v>44775</v>
      </c>
      <c r="D3603" s="5">
        <v>44782</v>
      </c>
      <c r="E3603" s="9">
        <f t="shared" si="56"/>
        <v>2022</v>
      </c>
      <c r="F3603" s="4" t="s">
        <v>59</v>
      </c>
      <c r="G3603" s="4" t="s">
        <v>10791</v>
      </c>
      <c r="H3603" s="4" t="s">
        <v>10792</v>
      </c>
      <c r="I3603" s="4" t="s">
        <v>67</v>
      </c>
      <c r="J3603" s="4" t="s">
        <v>52</v>
      </c>
      <c r="K3603" s="4" t="s">
        <v>53</v>
      </c>
      <c r="L3603" s="4" t="s">
        <v>22</v>
      </c>
      <c r="M3603" s="4" t="s">
        <v>54</v>
      </c>
      <c r="N3603" s="4">
        <v>1450.32</v>
      </c>
      <c r="O3603" s="4">
        <v>9</v>
      </c>
      <c r="P3603" s="4">
        <v>0</v>
      </c>
      <c r="Q3603" s="4">
        <v>335.83</v>
      </c>
    </row>
    <row r="3604" spans="1:17" s="4" customFormat="1" ht="12" x14ac:dyDescent="0.3">
      <c r="A3604" s="4">
        <v>3603</v>
      </c>
      <c r="B3604" s="4" t="s">
        <v>10793</v>
      </c>
      <c r="C3604" s="5">
        <v>44681</v>
      </c>
      <c r="D3604" s="5">
        <v>44685</v>
      </c>
      <c r="E3604" s="9">
        <f t="shared" si="56"/>
        <v>2022</v>
      </c>
      <c r="F3604" s="4" t="s">
        <v>17</v>
      </c>
      <c r="G3604" s="4" t="s">
        <v>10794</v>
      </c>
      <c r="H3604" s="4" t="s">
        <v>10795</v>
      </c>
      <c r="I3604" s="4" t="s">
        <v>28</v>
      </c>
      <c r="J3604" s="4" t="s">
        <v>42</v>
      </c>
      <c r="K3604" s="4" t="s">
        <v>43</v>
      </c>
      <c r="L3604" s="4" t="s">
        <v>29</v>
      </c>
      <c r="M3604" s="4" t="s">
        <v>30</v>
      </c>
      <c r="N3604" s="4">
        <v>1095.8699999999999</v>
      </c>
      <c r="O3604" s="4">
        <v>10</v>
      </c>
      <c r="P3604" s="4">
        <v>0.15</v>
      </c>
      <c r="Q3604" s="4">
        <v>147.72999999999999</v>
      </c>
    </row>
    <row r="3605" spans="1:17" s="4" customFormat="1" ht="12" x14ac:dyDescent="0.3">
      <c r="A3605" s="4">
        <v>3604</v>
      </c>
      <c r="B3605" s="4" t="s">
        <v>10796</v>
      </c>
      <c r="C3605" s="5">
        <v>45448</v>
      </c>
      <c r="D3605" s="5">
        <v>45450</v>
      </c>
      <c r="E3605" s="9">
        <f t="shared" si="56"/>
        <v>2024</v>
      </c>
      <c r="F3605" s="4" t="s">
        <v>25</v>
      </c>
      <c r="G3605" s="4" t="s">
        <v>10797</v>
      </c>
      <c r="H3605" s="4" t="s">
        <v>10798</v>
      </c>
      <c r="I3605" s="4" t="s">
        <v>20</v>
      </c>
      <c r="J3605" s="4" t="s">
        <v>79</v>
      </c>
      <c r="K3605" s="4" t="s">
        <v>80</v>
      </c>
      <c r="L3605" s="4" t="s">
        <v>22</v>
      </c>
      <c r="M3605" s="4" t="s">
        <v>54</v>
      </c>
      <c r="N3605" s="4">
        <v>1001.04</v>
      </c>
      <c r="O3605" s="4">
        <v>9</v>
      </c>
      <c r="P3605" s="4">
        <v>0.1</v>
      </c>
      <c r="Q3605" s="4">
        <v>116.85</v>
      </c>
    </row>
    <row r="3606" spans="1:17" s="4" customFormat="1" ht="12" x14ac:dyDescent="0.3">
      <c r="A3606" s="4">
        <v>3605</v>
      </c>
      <c r="B3606" s="4" t="s">
        <v>10799</v>
      </c>
      <c r="C3606" s="5">
        <v>45055</v>
      </c>
      <c r="D3606" s="5">
        <v>45056</v>
      </c>
      <c r="E3606" s="9">
        <f t="shared" si="56"/>
        <v>2023</v>
      </c>
      <c r="F3606" s="4" t="s">
        <v>39</v>
      </c>
      <c r="G3606" s="4" t="s">
        <v>10800</v>
      </c>
      <c r="H3606" s="4" t="s">
        <v>10801</v>
      </c>
      <c r="I3606" s="4" t="s">
        <v>28</v>
      </c>
      <c r="J3606" s="4" t="s">
        <v>52</v>
      </c>
      <c r="K3606" s="4" t="s">
        <v>53</v>
      </c>
      <c r="L3606" s="4" t="s">
        <v>22</v>
      </c>
      <c r="M3606" s="4" t="s">
        <v>23</v>
      </c>
      <c r="N3606" s="4">
        <v>961.13</v>
      </c>
      <c r="O3606" s="4">
        <v>8</v>
      </c>
      <c r="P3606" s="4">
        <v>0.1</v>
      </c>
      <c r="Q3606" s="4">
        <v>162.87</v>
      </c>
    </row>
    <row r="3607" spans="1:17" s="4" customFormat="1" ht="12" x14ac:dyDescent="0.3">
      <c r="A3607" s="4">
        <v>3606</v>
      </c>
      <c r="B3607" s="4" t="s">
        <v>10802</v>
      </c>
      <c r="C3607" s="5">
        <v>45600</v>
      </c>
      <c r="D3607" s="5">
        <v>45607</v>
      </c>
      <c r="E3607" s="9">
        <f t="shared" si="56"/>
        <v>2024</v>
      </c>
      <c r="F3607" s="4" t="s">
        <v>39</v>
      </c>
      <c r="G3607" s="4" t="s">
        <v>10803</v>
      </c>
      <c r="H3607" s="4" t="s">
        <v>1510</v>
      </c>
      <c r="I3607" s="4" t="s">
        <v>28</v>
      </c>
      <c r="J3607" s="4" t="s">
        <v>145</v>
      </c>
      <c r="K3607" s="4" t="s">
        <v>80</v>
      </c>
      <c r="L3607" s="4" t="s">
        <v>36</v>
      </c>
      <c r="M3607" s="4" t="s">
        <v>118</v>
      </c>
      <c r="N3607" s="4">
        <v>686.78</v>
      </c>
      <c r="O3607" s="4">
        <v>3</v>
      </c>
      <c r="P3607" s="4">
        <v>0.1</v>
      </c>
      <c r="Q3607" s="4">
        <v>130.91</v>
      </c>
    </row>
    <row r="3608" spans="1:17" s="4" customFormat="1" ht="12" x14ac:dyDescent="0.3">
      <c r="A3608" s="4">
        <v>3607</v>
      </c>
      <c r="B3608" s="4" t="s">
        <v>10804</v>
      </c>
      <c r="C3608" s="5">
        <v>45422</v>
      </c>
      <c r="D3608" s="5">
        <v>45426</v>
      </c>
      <c r="E3608" s="9">
        <f t="shared" si="56"/>
        <v>2024</v>
      </c>
      <c r="F3608" s="4" t="s">
        <v>17</v>
      </c>
      <c r="G3608" s="4" t="s">
        <v>10805</v>
      </c>
      <c r="H3608" s="4" t="s">
        <v>10806</v>
      </c>
      <c r="I3608" s="4" t="s">
        <v>67</v>
      </c>
      <c r="J3608" s="4" t="s">
        <v>79</v>
      </c>
      <c r="K3608" s="4" t="s">
        <v>80</v>
      </c>
      <c r="L3608" s="4" t="s">
        <v>29</v>
      </c>
      <c r="M3608" s="4" t="s">
        <v>30</v>
      </c>
      <c r="N3608" s="4">
        <v>950.58</v>
      </c>
      <c r="O3608" s="4">
        <v>7</v>
      </c>
      <c r="P3608" s="4">
        <v>0.1</v>
      </c>
      <c r="Q3608" s="4">
        <v>146.81</v>
      </c>
    </row>
    <row r="3609" spans="1:17" s="4" customFormat="1" ht="12" x14ac:dyDescent="0.3">
      <c r="A3609" s="4">
        <v>3608</v>
      </c>
      <c r="B3609" s="4" t="s">
        <v>10807</v>
      </c>
      <c r="C3609" s="5">
        <v>45838</v>
      </c>
      <c r="D3609" s="5">
        <v>45844</v>
      </c>
      <c r="E3609" s="9">
        <f t="shared" si="56"/>
        <v>2025</v>
      </c>
      <c r="F3609" s="4" t="s">
        <v>39</v>
      </c>
      <c r="G3609" s="4" t="s">
        <v>10808</v>
      </c>
      <c r="H3609" s="4" t="s">
        <v>10809</v>
      </c>
      <c r="I3609" s="4" t="s">
        <v>20</v>
      </c>
      <c r="J3609" s="4" t="s">
        <v>47</v>
      </c>
      <c r="K3609" s="4" t="s">
        <v>47</v>
      </c>
      <c r="L3609" s="4" t="s">
        <v>36</v>
      </c>
      <c r="M3609" s="4" t="s">
        <v>118</v>
      </c>
      <c r="N3609" s="4">
        <v>263.58999999999997</v>
      </c>
      <c r="O3609" s="4">
        <v>3</v>
      </c>
      <c r="P3609" s="4">
        <v>0</v>
      </c>
      <c r="Q3609" s="4">
        <v>8.93</v>
      </c>
    </row>
    <row r="3610" spans="1:17" s="4" customFormat="1" ht="12" x14ac:dyDescent="0.3">
      <c r="A3610" s="4">
        <v>3609</v>
      </c>
      <c r="B3610" s="4" t="s">
        <v>10810</v>
      </c>
      <c r="C3610" s="5">
        <v>44401</v>
      </c>
      <c r="D3610" s="5">
        <v>44405</v>
      </c>
      <c r="E3610" s="9">
        <f t="shared" si="56"/>
        <v>2021</v>
      </c>
      <c r="F3610" s="4" t="s">
        <v>39</v>
      </c>
      <c r="G3610" s="4" t="s">
        <v>10811</v>
      </c>
      <c r="H3610" s="4" t="s">
        <v>10812</v>
      </c>
      <c r="I3610" s="4" t="s">
        <v>67</v>
      </c>
      <c r="J3610" s="4" t="s">
        <v>145</v>
      </c>
      <c r="K3610" s="4" t="s">
        <v>80</v>
      </c>
      <c r="L3610" s="4" t="s">
        <v>22</v>
      </c>
      <c r="M3610" s="4" t="s">
        <v>23</v>
      </c>
      <c r="N3610" s="4">
        <v>1050.53</v>
      </c>
      <c r="O3610" s="4">
        <v>10</v>
      </c>
      <c r="P3610" s="4">
        <v>0.15</v>
      </c>
      <c r="Q3610" s="4">
        <v>123.03</v>
      </c>
    </row>
    <row r="3611" spans="1:17" s="4" customFormat="1" ht="12" x14ac:dyDescent="0.3">
      <c r="A3611" s="4">
        <v>3610</v>
      </c>
      <c r="B3611" s="4" t="s">
        <v>10813</v>
      </c>
      <c r="C3611" s="5">
        <v>45832</v>
      </c>
      <c r="D3611" s="5">
        <v>45839</v>
      </c>
      <c r="E3611" s="9">
        <f t="shared" si="56"/>
        <v>2025</v>
      </c>
      <c r="F3611" s="4" t="s">
        <v>25</v>
      </c>
      <c r="G3611" s="4" t="s">
        <v>10814</v>
      </c>
      <c r="H3611" s="4" t="s">
        <v>10815</v>
      </c>
      <c r="I3611" s="4" t="s">
        <v>20</v>
      </c>
      <c r="J3611" s="4" t="s">
        <v>79</v>
      </c>
      <c r="K3611" s="4" t="s">
        <v>80</v>
      </c>
      <c r="L3611" s="4" t="s">
        <v>36</v>
      </c>
      <c r="M3611" s="4" t="s">
        <v>71</v>
      </c>
      <c r="N3611" s="4">
        <v>97.43</v>
      </c>
      <c r="O3611" s="4">
        <v>1</v>
      </c>
      <c r="P3611" s="4">
        <v>0</v>
      </c>
      <c r="Q3611" s="4">
        <v>28.34</v>
      </c>
    </row>
    <row r="3612" spans="1:17" s="4" customFormat="1" ht="12" x14ac:dyDescent="0.3">
      <c r="A3612" s="4">
        <v>3611</v>
      </c>
      <c r="B3612" s="4" t="s">
        <v>10816</v>
      </c>
      <c r="C3612" s="5">
        <v>45524</v>
      </c>
      <c r="D3612" s="5">
        <v>45528</v>
      </c>
      <c r="E3612" s="9">
        <f t="shared" si="56"/>
        <v>2024</v>
      </c>
      <c r="F3612" s="4" t="s">
        <v>25</v>
      </c>
      <c r="G3612" s="4" t="s">
        <v>10817</v>
      </c>
      <c r="H3612" s="4" t="s">
        <v>10818</v>
      </c>
      <c r="I3612" s="4" t="s">
        <v>28</v>
      </c>
      <c r="J3612" s="4" t="s">
        <v>42</v>
      </c>
      <c r="K3612" s="4" t="s">
        <v>43</v>
      </c>
      <c r="L3612" s="4" t="s">
        <v>29</v>
      </c>
      <c r="M3612" s="4" t="s">
        <v>48</v>
      </c>
      <c r="N3612" s="4">
        <v>270.99</v>
      </c>
      <c r="O3612" s="4">
        <v>7</v>
      </c>
      <c r="P3612" s="4">
        <v>0.15</v>
      </c>
      <c r="Q3612" s="4">
        <v>29.67</v>
      </c>
    </row>
    <row r="3613" spans="1:17" s="4" customFormat="1" ht="12" x14ac:dyDescent="0.3">
      <c r="A3613" s="4">
        <v>3612</v>
      </c>
      <c r="B3613" s="4" t="s">
        <v>10819</v>
      </c>
      <c r="C3613" s="5">
        <v>44422</v>
      </c>
      <c r="D3613" s="5">
        <v>44429</v>
      </c>
      <c r="E3613" s="9">
        <f t="shared" si="56"/>
        <v>2021</v>
      </c>
      <c r="F3613" s="4" t="s">
        <v>39</v>
      </c>
      <c r="G3613" s="4" t="s">
        <v>10820</v>
      </c>
      <c r="H3613" s="4" t="s">
        <v>10821</v>
      </c>
      <c r="I3613" s="4" t="s">
        <v>67</v>
      </c>
      <c r="J3613" s="4" t="s">
        <v>21</v>
      </c>
      <c r="K3613" s="4" t="s">
        <v>26647</v>
      </c>
      <c r="L3613" s="4" t="s">
        <v>29</v>
      </c>
      <c r="M3613" s="4" t="s">
        <v>30</v>
      </c>
      <c r="N3613" s="4">
        <v>110.32</v>
      </c>
      <c r="O3613" s="4">
        <v>1</v>
      </c>
      <c r="P3613" s="4">
        <v>0.2</v>
      </c>
      <c r="Q3613" s="4">
        <v>21.02</v>
      </c>
    </row>
    <row r="3614" spans="1:17" s="4" customFormat="1" ht="12" x14ac:dyDescent="0.3">
      <c r="A3614" s="4">
        <v>3613</v>
      </c>
      <c r="B3614" s="4" t="s">
        <v>10822</v>
      </c>
      <c r="C3614" s="5">
        <v>44751</v>
      </c>
      <c r="D3614" s="5">
        <v>44754</v>
      </c>
      <c r="E3614" s="9">
        <f t="shared" si="56"/>
        <v>2022</v>
      </c>
      <c r="F3614" s="4" t="s">
        <v>17</v>
      </c>
      <c r="G3614" s="4" t="s">
        <v>1500</v>
      </c>
      <c r="H3614" s="4" t="s">
        <v>10823</v>
      </c>
      <c r="I3614" s="4" t="s">
        <v>28</v>
      </c>
      <c r="J3614" s="4" t="s">
        <v>79</v>
      </c>
      <c r="K3614" s="4" t="s">
        <v>80</v>
      </c>
      <c r="L3614" s="4" t="s">
        <v>22</v>
      </c>
      <c r="M3614" s="4" t="s">
        <v>54</v>
      </c>
      <c r="N3614" s="4">
        <v>407.2</v>
      </c>
      <c r="O3614" s="4">
        <v>8</v>
      </c>
      <c r="P3614" s="4">
        <v>0.2</v>
      </c>
      <c r="Q3614" s="4">
        <v>7.1</v>
      </c>
    </row>
    <row r="3615" spans="1:17" s="4" customFormat="1" ht="12" x14ac:dyDescent="0.3">
      <c r="A3615" s="4">
        <v>3614</v>
      </c>
      <c r="B3615" s="4" t="s">
        <v>10824</v>
      </c>
      <c r="C3615" s="5">
        <v>45717</v>
      </c>
      <c r="D3615" s="5">
        <v>45724</v>
      </c>
      <c r="E3615" s="9">
        <f t="shared" si="56"/>
        <v>2025</v>
      </c>
      <c r="F3615" s="4" t="s">
        <v>17</v>
      </c>
      <c r="G3615" s="4" t="s">
        <v>10825</v>
      </c>
      <c r="H3615" s="4" t="s">
        <v>10826</v>
      </c>
      <c r="I3615" s="4" t="s">
        <v>28</v>
      </c>
      <c r="J3615" s="4" t="s">
        <v>62</v>
      </c>
      <c r="K3615" s="4" t="s">
        <v>63</v>
      </c>
      <c r="L3615" s="4" t="s">
        <v>36</v>
      </c>
      <c r="M3615" s="4" t="s">
        <v>138</v>
      </c>
      <c r="N3615" s="4">
        <v>213.91</v>
      </c>
      <c r="O3615" s="4">
        <v>8</v>
      </c>
      <c r="P3615" s="4">
        <v>0.2</v>
      </c>
      <c r="Q3615" s="4">
        <v>15.8</v>
      </c>
    </row>
    <row r="3616" spans="1:17" s="4" customFormat="1" ht="12" x14ac:dyDescent="0.3">
      <c r="A3616" s="4">
        <v>3615</v>
      </c>
      <c r="B3616" s="4" t="s">
        <v>10827</v>
      </c>
      <c r="C3616" s="5">
        <v>44567</v>
      </c>
      <c r="D3616" s="5">
        <v>44568</v>
      </c>
      <c r="E3616" s="9">
        <f t="shared" si="56"/>
        <v>2022</v>
      </c>
      <c r="F3616" s="4" t="s">
        <v>25</v>
      </c>
      <c r="G3616" s="4" t="s">
        <v>10828</v>
      </c>
      <c r="H3616" s="4" t="s">
        <v>10829</v>
      </c>
      <c r="I3616" s="4" t="s">
        <v>28</v>
      </c>
      <c r="J3616" s="4" t="s">
        <v>145</v>
      </c>
      <c r="K3616" s="4" t="s">
        <v>80</v>
      </c>
      <c r="L3616" s="4" t="s">
        <v>22</v>
      </c>
      <c r="M3616" s="4" t="s">
        <v>54</v>
      </c>
      <c r="N3616" s="4">
        <v>561.75</v>
      </c>
      <c r="O3616" s="4">
        <v>8</v>
      </c>
      <c r="P3616" s="4">
        <v>0.2</v>
      </c>
      <c r="Q3616" s="4">
        <v>71</v>
      </c>
    </row>
    <row r="3617" spans="1:17" s="4" customFormat="1" ht="12" x14ac:dyDescent="0.3">
      <c r="A3617" s="4">
        <v>3616</v>
      </c>
      <c r="B3617" s="4" t="s">
        <v>10830</v>
      </c>
      <c r="C3617" s="5">
        <v>45759</v>
      </c>
      <c r="D3617" s="5">
        <v>45760</v>
      </c>
      <c r="E3617" s="9">
        <f t="shared" si="56"/>
        <v>2025</v>
      </c>
      <c r="F3617" s="4" t="s">
        <v>25</v>
      </c>
      <c r="G3617" s="4" t="s">
        <v>10831</v>
      </c>
      <c r="H3617" s="4" t="s">
        <v>10832</v>
      </c>
      <c r="I3617" s="4" t="s">
        <v>67</v>
      </c>
      <c r="J3617" s="4" t="s">
        <v>42</v>
      </c>
      <c r="K3617" s="4" t="s">
        <v>43</v>
      </c>
      <c r="L3617" s="4" t="s">
        <v>29</v>
      </c>
      <c r="M3617" s="4" t="s">
        <v>30</v>
      </c>
      <c r="N3617" s="4">
        <v>614.4</v>
      </c>
      <c r="O3617" s="4">
        <v>6</v>
      </c>
      <c r="P3617" s="4">
        <v>0.1</v>
      </c>
      <c r="Q3617" s="4">
        <v>5.7</v>
      </c>
    </row>
    <row r="3618" spans="1:17" s="4" customFormat="1" ht="12" x14ac:dyDescent="0.3">
      <c r="A3618" s="4">
        <v>3617</v>
      </c>
      <c r="B3618" s="4" t="s">
        <v>10833</v>
      </c>
      <c r="C3618" s="5">
        <v>45574</v>
      </c>
      <c r="D3618" s="5">
        <v>45581</v>
      </c>
      <c r="E3618" s="9">
        <f t="shared" si="56"/>
        <v>2024</v>
      </c>
      <c r="F3618" s="4" t="s">
        <v>39</v>
      </c>
      <c r="G3618" s="4" t="s">
        <v>10834</v>
      </c>
      <c r="H3618" s="4" t="s">
        <v>10835</v>
      </c>
      <c r="I3618" s="4" t="s">
        <v>20</v>
      </c>
      <c r="J3618" s="4" t="s">
        <v>47</v>
      </c>
      <c r="K3618" s="4" t="s">
        <v>47</v>
      </c>
      <c r="L3618" s="4" t="s">
        <v>29</v>
      </c>
      <c r="M3618" s="4" t="s">
        <v>30</v>
      </c>
      <c r="N3618" s="4">
        <v>1198.1500000000001</v>
      </c>
      <c r="O3618" s="4">
        <v>5</v>
      </c>
      <c r="P3618" s="4">
        <v>0</v>
      </c>
      <c r="Q3618" s="4">
        <v>177.7</v>
      </c>
    </row>
    <row r="3619" spans="1:17" s="4" customFormat="1" ht="12" x14ac:dyDescent="0.3">
      <c r="A3619" s="4">
        <v>3618</v>
      </c>
      <c r="B3619" s="4" t="s">
        <v>10836</v>
      </c>
      <c r="C3619" s="5">
        <v>45824</v>
      </c>
      <c r="D3619" s="5">
        <v>45831</v>
      </c>
      <c r="E3619" s="9">
        <f t="shared" si="56"/>
        <v>2025</v>
      </c>
      <c r="F3619" s="4" t="s">
        <v>17</v>
      </c>
      <c r="G3619" s="4" t="s">
        <v>10837</v>
      </c>
      <c r="H3619" s="4" t="s">
        <v>10838</v>
      </c>
      <c r="I3619" s="4" t="s">
        <v>67</v>
      </c>
      <c r="J3619" s="4" t="s">
        <v>47</v>
      </c>
      <c r="K3619" s="4" t="s">
        <v>47</v>
      </c>
      <c r="L3619" s="4" t="s">
        <v>22</v>
      </c>
      <c r="M3619" s="4" t="s">
        <v>134</v>
      </c>
      <c r="N3619" s="4">
        <v>1374.43</v>
      </c>
      <c r="O3619" s="4">
        <v>6</v>
      </c>
      <c r="P3619" s="4">
        <v>0.15</v>
      </c>
      <c r="Q3619" s="4">
        <v>311.19</v>
      </c>
    </row>
    <row r="3620" spans="1:17" s="4" customFormat="1" ht="12" x14ac:dyDescent="0.3">
      <c r="A3620" s="4">
        <v>3619</v>
      </c>
      <c r="B3620" s="4" t="s">
        <v>10839</v>
      </c>
      <c r="C3620" s="5">
        <v>45161</v>
      </c>
      <c r="D3620" s="5">
        <v>45165</v>
      </c>
      <c r="E3620" s="9">
        <f t="shared" si="56"/>
        <v>2023</v>
      </c>
      <c r="F3620" s="4" t="s">
        <v>17</v>
      </c>
      <c r="G3620" s="4" t="s">
        <v>10840</v>
      </c>
      <c r="H3620" s="4" t="s">
        <v>10841</v>
      </c>
      <c r="I3620" s="4" t="s">
        <v>28</v>
      </c>
      <c r="J3620" s="4" t="s">
        <v>47</v>
      </c>
      <c r="K3620" s="4" t="s">
        <v>47</v>
      </c>
      <c r="L3620" s="4" t="s">
        <v>22</v>
      </c>
      <c r="M3620" s="4" t="s">
        <v>23</v>
      </c>
      <c r="N3620" s="4">
        <v>642.29</v>
      </c>
      <c r="O3620" s="4">
        <v>10</v>
      </c>
      <c r="P3620" s="4">
        <v>0.1</v>
      </c>
      <c r="Q3620" s="4">
        <v>105.47</v>
      </c>
    </row>
    <row r="3621" spans="1:17" s="4" customFormat="1" ht="12" x14ac:dyDescent="0.3">
      <c r="A3621" s="4">
        <v>3620</v>
      </c>
      <c r="B3621" s="4" t="s">
        <v>10842</v>
      </c>
      <c r="C3621" s="5">
        <v>45637</v>
      </c>
      <c r="D3621" s="5">
        <v>45638</v>
      </c>
      <c r="E3621" s="9">
        <f t="shared" si="56"/>
        <v>2024</v>
      </c>
      <c r="F3621" s="4" t="s">
        <v>17</v>
      </c>
      <c r="G3621" s="4" t="s">
        <v>10843</v>
      </c>
      <c r="H3621" s="4" t="s">
        <v>10844</v>
      </c>
      <c r="I3621" s="4" t="s">
        <v>67</v>
      </c>
      <c r="J3621" s="4" t="s">
        <v>42</v>
      </c>
      <c r="K3621" s="4" t="s">
        <v>43</v>
      </c>
      <c r="L3621" s="4" t="s">
        <v>22</v>
      </c>
      <c r="M3621" s="4" t="s">
        <v>75</v>
      </c>
      <c r="N3621" s="4">
        <v>240.39</v>
      </c>
      <c r="O3621" s="4">
        <v>4</v>
      </c>
      <c r="P3621" s="4">
        <v>0.2</v>
      </c>
      <c r="Q3621" s="4">
        <v>-0.4</v>
      </c>
    </row>
    <row r="3622" spans="1:17" s="4" customFormat="1" ht="12" x14ac:dyDescent="0.3">
      <c r="A3622" s="4">
        <v>3621</v>
      </c>
      <c r="B3622" s="4" t="s">
        <v>10845</v>
      </c>
      <c r="C3622" s="5">
        <v>45749</v>
      </c>
      <c r="D3622" s="5">
        <v>45750</v>
      </c>
      <c r="E3622" s="9">
        <f t="shared" si="56"/>
        <v>2025</v>
      </c>
      <c r="F3622" s="4" t="s">
        <v>59</v>
      </c>
      <c r="G3622" s="4" t="s">
        <v>10846</v>
      </c>
      <c r="H3622" s="4" t="s">
        <v>10847</v>
      </c>
      <c r="I3622" s="4" t="s">
        <v>20</v>
      </c>
      <c r="J3622" s="4" t="s">
        <v>34</v>
      </c>
      <c r="K3622" s="4" t="s">
        <v>35</v>
      </c>
      <c r="L3622" s="4" t="s">
        <v>22</v>
      </c>
      <c r="M3622" s="4" t="s">
        <v>75</v>
      </c>
      <c r="N3622" s="4">
        <v>845.76</v>
      </c>
      <c r="O3622" s="4">
        <v>6</v>
      </c>
      <c r="P3622" s="4">
        <v>0.2</v>
      </c>
      <c r="Q3622" s="4">
        <v>100.68</v>
      </c>
    </row>
    <row r="3623" spans="1:17" s="4" customFormat="1" ht="12" x14ac:dyDescent="0.3">
      <c r="A3623" s="4">
        <v>3622</v>
      </c>
      <c r="B3623" s="4" t="s">
        <v>10848</v>
      </c>
      <c r="C3623" s="5">
        <v>45342</v>
      </c>
      <c r="D3623" s="5">
        <v>45344</v>
      </c>
      <c r="E3623" s="9">
        <f t="shared" si="56"/>
        <v>2024</v>
      </c>
      <c r="F3623" s="4" t="s">
        <v>39</v>
      </c>
      <c r="G3623" s="4" t="s">
        <v>10849</v>
      </c>
      <c r="H3623" s="4" t="s">
        <v>10850</v>
      </c>
      <c r="I3623" s="4" t="s">
        <v>67</v>
      </c>
      <c r="J3623" s="4" t="s">
        <v>106</v>
      </c>
      <c r="K3623" s="4" t="s">
        <v>106</v>
      </c>
      <c r="L3623" s="4" t="s">
        <v>29</v>
      </c>
      <c r="M3623" s="4" t="s">
        <v>90</v>
      </c>
      <c r="N3623" s="4">
        <v>398.36</v>
      </c>
      <c r="O3623" s="4">
        <v>6</v>
      </c>
      <c r="P3623" s="4">
        <v>0</v>
      </c>
      <c r="Q3623" s="4">
        <v>108.49</v>
      </c>
    </row>
    <row r="3624" spans="1:17" s="4" customFormat="1" ht="12" x14ac:dyDescent="0.3">
      <c r="A3624" s="4">
        <v>3623</v>
      </c>
      <c r="B3624" s="4" t="s">
        <v>10851</v>
      </c>
      <c r="C3624" s="5">
        <v>45712</v>
      </c>
      <c r="D3624" s="5">
        <v>45719</v>
      </c>
      <c r="E3624" s="9">
        <f t="shared" si="56"/>
        <v>2025</v>
      </c>
      <c r="F3624" s="4" t="s">
        <v>39</v>
      </c>
      <c r="G3624" s="4" t="s">
        <v>10852</v>
      </c>
      <c r="H3624" s="4" t="s">
        <v>10853</v>
      </c>
      <c r="I3624" s="4" t="s">
        <v>20</v>
      </c>
      <c r="J3624" s="4" t="s">
        <v>106</v>
      </c>
      <c r="K3624" s="4" t="s">
        <v>106</v>
      </c>
      <c r="L3624" s="4" t="s">
        <v>36</v>
      </c>
      <c r="M3624" s="4" t="s">
        <v>37</v>
      </c>
      <c r="N3624" s="4">
        <v>385.35</v>
      </c>
      <c r="O3624" s="4">
        <v>8</v>
      </c>
      <c r="P3624" s="4">
        <v>0</v>
      </c>
      <c r="Q3624" s="4">
        <v>76.12</v>
      </c>
    </row>
    <row r="3625" spans="1:17" s="4" customFormat="1" ht="12" x14ac:dyDescent="0.3">
      <c r="A3625" s="4">
        <v>3624</v>
      </c>
      <c r="B3625" s="4" t="s">
        <v>10854</v>
      </c>
      <c r="C3625" s="5">
        <v>45093</v>
      </c>
      <c r="D3625" s="5">
        <v>45098</v>
      </c>
      <c r="E3625" s="9">
        <f t="shared" si="56"/>
        <v>2023</v>
      </c>
      <c r="F3625" s="4" t="s">
        <v>17</v>
      </c>
      <c r="G3625" s="4" t="s">
        <v>10855</v>
      </c>
      <c r="H3625" s="4" t="s">
        <v>10856</v>
      </c>
      <c r="I3625" s="4" t="s">
        <v>67</v>
      </c>
      <c r="J3625" s="4" t="s">
        <v>145</v>
      </c>
      <c r="K3625" s="4" t="s">
        <v>80</v>
      </c>
      <c r="L3625" s="4" t="s">
        <v>29</v>
      </c>
      <c r="M3625" s="4" t="s">
        <v>107</v>
      </c>
      <c r="N3625" s="4">
        <v>1385.25</v>
      </c>
      <c r="O3625" s="4">
        <v>2</v>
      </c>
      <c r="P3625" s="4">
        <v>0.15</v>
      </c>
      <c r="Q3625" s="4">
        <v>301.91000000000003</v>
      </c>
    </row>
    <row r="3626" spans="1:17" s="4" customFormat="1" ht="12" x14ac:dyDescent="0.3">
      <c r="A3626" s="4">
        <v>3625</v>
      </c>
      <c r="B3626" s="4" t="s">
        <v>10857</v>
      </c>
      <c r="C3626" s="5">
        <v>45650</v>
      </c>
      <c r="D3626" s="5">
        <v>45654</v>
      </c>
      <c r="E3626" s="9">
        <f t="shared" si="56"/>
        <v>2024</v>
      </c>
      <c r="F3626" s="4" t="s">
        <v>25</v>
      </c>
      <c r="G3626" s="4" t="s">
        <v>10858</v>
      </c>
      <c r="H3626" s="4" t="s">
        <v>10859</v>
      </c>
      <c r="I3626" s="4" t="s">
        <v>28</v>
      </c>
      <c r="J3626" s="4" t="s">
        <v>21</v>
      </c>
      <c r="K3626" s="4" t="s">
        <v>26647</v>
      </c>
      <c r="L3626" s="4" t="s">
        <v>36</v>
      </c>
      <c r="M3626" s="4" t="s">
        <v>118</v>
      </c>
      <c r="N3626" s="4">
        <v>575.27</v>
      </c>
      <c r="O3626" s="4">
        <v>5</v>
      </c>
      <c r="P3626" s="4">
        <v>0</v>
      </c>
      <c r="Q3626" s="4">
        <v>140.86000000000001</v>
      </c>
    </row>
    <row r="3627" spans="1:17" s="4" customFormat="1" ht="12" x14ac:dyDescent="0.3">
      <c r="A3627" s="4">
        <v>3626</v>
      </c>
      <c r="B3627" s="4" t="s">
        <v>10860</v>
      </c>
      <c r="C3627" s="5">
        <v>44424</v>
      </c>
      <c r="D3627" s="5">
        <v>44428</v>
      </c>
      <c r="E3627" s="9">
        <f t="shared" si="56"/>
        <v>2021</v>
      </c>
      <c r="F3627" s="4" t="s">
        <v>17</v>
      </c>
      <c r="G3627" s="4" t="s">
        <v>10861</v>
      </c>
      <c r="H3627" s="4" t="s">
        <v>10862</v>
      </c>
      <c r="I3627" s="4" t="s">
        <v>67</v>
      </c>
      <c r="J3627" s="4" t="s">
        <v>34</v>
      </c>
      <c r="K3627" s="4" t="s">
        <v>35</v>
      </c>
      <c r="L3627" s="4" t="s">
        <v>29</v>
      </c>
      <c r="M3627" s="4" t="s">
        <v>107</v>
      </c>
      <c r="N3627" s="4">
        <v>558.07000000000005</v>
      </c>
      <c r="O3627" s="4">
        <v>2</v>
      </c>
      <c r="P3627" s="4">
        <v>0</v>
      </c>
      <c r="Q3627" s="4">
        <v>96.07</v>
      </c>
    </row>
    <row r="3628" spans="1:17" s="4" customFormat="1" ht="12" x14ac:dyDescent="0.3">
      <c r="A3628" s="4">
        <v>3627</v>
      </c>
      <c r="B3628" s="4" t="s">
        <v>10863</v>
      </c>
      <c r="C3628" s="5">
        <v>45365</v>
      </c>
      <c r="D3628" s="5">
        <v>45372</v>
      </c>
      <c r="E3628" s="9">
        <f t="shared" si="56"/>
        <v>2024</v>
      </c>
      <c r="F3628" s="4" t="s">
        <v>39</v>
      </c>
      <c r="G3628" s="4" t="s">
        <v>10864</v>
      </c>
      <c r="H3628" s="4" t="s">
        <v>10865</v>
      </c>
      <c r="I3628" s="4" t="s">
        <v>67</v>
      </c>
      <c r="J3628" s="4" t="s">
        <v>106</v>
      </c>
      <c r="K3628" s="4" t="s">
        <v>106</v>
      </c>
      <c r="L3628" s="4" t="s">
        <v>22</v>
      </c>
      <c r="M3628" s="4" t="s">
        <v>23</v>
      </c>
      <c r="N3628" s="4">
        <v>1463.05</v>
      </c>
      <c r="O3628" s="4">
        <v>9</v>
      </c>
      <c r="P3628" s="4">
        <v>0</v>
      </c>
      <c r="Q3628" s="4">
        <v>61.84</v>
      </c>
    </row>
    <row r="3629" spans="1:17" s="4" customFormat="1" ht="12" x14ac:dyDescent="0.3">
      <c r="A3629" s="4">
        <v>3628</v>
      </c>
      <c r="B3629" s="4" t="s">
        <v>10866</v>
      </c>
      <c r="C3629" s="5">
        <v>45715</v>
      </c>
      <c r="D3629" s="5">
        <v>45721</v>
      </c>
      <c r="E3629" s="9">
        <f t="shared" si="56"/>
        <v>2025</v>
      </c>
      <c r="F3629" s="4" t="s">
        <v>39</v>
      </c>
      <c r="G3629" s="4" t="s">
        <v>10867</v>
      </c>
      <c r="H3629" s="4" t="s">
        <v>10868</v>
      </c>
      <c r="I3629" s="4" t="s">
        <v>28</v>
      </c>
      <c r="J3629" s="4" t="s">
        <v>79</v>
      </c>
      <c r="K3629" s="4" t="s">
        <v>80</v>
      </c>
      <c r="L3629" s="4" t="s">
        <v>36</v>
      </c>
      <c r="M3629" s="4" t="s">
        <v>37</v>
      </c>
      <c r="N3629" s="4">
        <v>489.82</v>
      </c>
      <c r="O3629" s="4">
        <v>10</v>
      </c>
      <c r="P3629" s="4">
        <v>0.1</v>
      </c>
      <c r="Q3629" s="4">
        <v>118.11</v>
      </c>
    </row>
    <row r="3630" spans="1:17" s="4" customFormat="1" ht="12" x14ac:dyDescent="0.3">
      <c r="A3630" s="4">
        <v>3629</v>
      </c>
      <c r="B3630" s="4" t="s">
        <v>10869</v>
      </c>
      <c r="C3630" s="5">
        <v>44826</v>
      </c>
      <c r="D3630" s="5">
        <v>44828</v>
      </c>
      <c r="E3630" s="9">
        <f t="shared" si="56"/>
        <v>2022</v>
      </c>
      <c r="F3630" s="4" t="s">
        <v>17</v>
      </c>
      <c r="G3630" s="4" t="s">
        <v>10870</v>
      </c>
      <c r="H3630" s="4" t="s">
        <v>10871</v>
      </c>
      <c r="I3630" s="4" t="s">
        <v>67</v>
      </c>
      <c r="J3630" s="4" t="s">
        <v>106</v>
      </c>
      <c r="K3630" s="4" t="s">
        <v>106</v>
      </c>
      <c r="L3630" s="4" t="s">
        <v>22</v>
      </c>
      <c r="M3630" s="4" t="s">
        <v>75</v>
      </c>
      <c r="N3630" s="4">
        <v>785.65</v>
      </c>
      <c r="O3630" s="4">
        <v>5</v>
      </c>
      <c r="P3630" s="4">
        <v>0.2</v>
      </c>
      <c r="Q3630" s="4">
        <v>11.65</v>
      </c>
    </row>
    <row r="3631" spans="1:17" s="4" customFormat="1" ht="12" x14ac:dyDescent="0.3">
      <c r="A3631" s="4">
        <v>3630</v>
      </c>
      <c r="B3631" s="4" t="s">
        <v>10872</v>
      </c>
      <c r="C3631" s="5">
        <v>45116</v>
      </c>
      <c r="D3631" s="5">
        <v>45118</v>
      </c>
      <c r="E3631" s="9">
        <f t="shared" si="56"/>
        <v>2023</v>
      </c>
      <c r="F3631" s="4" t="s">
        <v>17</v>
      </c>
      <c r="G3631" s="4" t="s">
        <v>10873</v>
      </c>
      <c r="H3631" s="4" t="s">
        <v>10874</v>
      </c>
      <c r="I3631" s="4" t="s">
        <v>67</v>
      </c>
      <c r="J3631" s="4" t="s">
        <v>21</v>
      </c>
      <c r="K3631" s="4" t="s">
        <v>26647</v>
      </c>
      <c r="L3631" s="4" t="s">
        <v>36</v>
      </c>
      <c r="M3631" s="4" t="s">
        <v>71</v>
      </c>
      <c r="N3631" s="4">
        <v>1149.1099999999999</v>
      </c>
      <c r="O3631" s="4">
        <v>7</v>
      </c>
      <c r="P3631" s="4">
        <v>0.1</v>
      </c>
      <c r="Q3631" s="4">
        <v>294.43</v>
      </c>
    </row>
    <row r="3632" spans="1:17" s="4" customFormat="1" ht="12" x14ac:dyDescent="0.3">
      <c r="A3632" s="4">
        <v>3631</v>
      </c>
      <c r="B3632" s="4" t="s">
        <v>10875</v>
      </c>
      <c r="C3632" s="5">
        <v>44979</v>
      </c>
      <c r="D3632" s="5">
        <v>44984</v>
      </c>
      <c r="E3632" s="9">
        <f t="shared" si="56"/>
        <v>2023</v>
      </c>
      <c r="F3632" s="4" t="s">
        <v>59</v>
      </c>
      <c r="G3632" s="4" t="s">
        <v>10876</v>
      </c>
      <c r="H3632" s="4" t="s">
        <v>10877</v>
      </c>
      <c r="I3632" s="4" t="s">
        <v>67</v>
      </c>
      <c r="J3632" s="4" t="s">
        <v>34</v>
      </c>
      <c r="K3632" s="4" t="s">
        <v>35</v>
      </c>
      <c r="L3632" s="4" t="s">
        <v>22</v>
      </c>
      <c r="M3632" s="4" t="s">
        <v>23</v>
      </c>
      <c r="N3632" s="4">
        <v>919.6</v>
      </c>
      <c r="O3632" s="4">
        <v>4</v>
      </c>
      <c r="P3632" s="4">
        <v>0.1</v>
      </c>
      <c r="Q3632" s="4">
        <v>167.76</v>
      </c>
    </row>
    <row r="3633" spans="1:17" s="4" customFormat="1" ht="12" x14ac:dyDescent="0.3">
      <c r="A3633" s="4">
        <v>3632</v>
      </c>
      <c r="B3633" s="4" t="s">
        <v>10878</v>
      </c>
      <c r="C3633" s="5">
        <v>44506</v>
      </c>
      <c r="D3633" s="5">
        <v>44510</v>
      </c>
      <c r="E3633" s="9">
        <f t="shared" si="56"/>
        <v>2021</v>
      </c>
      <c r="F3633" s="4" t="s">
        <v>17</v>
      </c>
      <c r="G3633" s="4" t="s">
        <v>10879</v>
      </c>
      <c r="H3633" s="4" t="s">
        <v>10880</v>
      </c>
      <c r="I3633" s="4" t="s">
        <v>20</v>
      </c>
      <c r="J3633" s="4" t="s">
        <v>62</v>
      </c>
      <c r="K3633" s="4" t="s">
        <v>63</v>
      </c>
      <c r="L3633" s="4" t="s">
        <v>22</v>
      </c>
      <c r="M3633" s="4" t="s">
        <v>75</v>
      </c>
      <c r="N3633" s="4">
        <v>275.83999999999997</v>
      </c>
      <c r="O3633" s="4">
        <v>1</v>
      </c>
      <c r="P3633" s="4">
        <v>0.15</v>
      </c>
      <c r="Q3633" s="4">
        <v>55.57</v>
      </c>
    </row>
    <row r="3634" spans="1:17" s="4" customFormat="1" ht="12" x14ac:dyDescent="0.3">
      <c r="A3634" s="4">
        <v>3633</v>
      </c>
      <c r="B3634" s="4" t="s">
        <v>10881</v>
      </c>
      <c r="C3634" s="5">
        <v>45586</v>
      </c>
      <c r="D3634" s="5">
        <v>45590</v>
      </c>
      <c r="E3634" s="9">
        <f t="shared" si="56"/>
        <v>2024</v>
      </c>
      <c r="F3634" s="4" t="s">
        <v>25</v>
      </c>
      <c r="G3634" s="4" t="s">
        <v>10882</v>
      </c>
      <c r="H3634" s="4" t="s">
        <v>4118</v>
      </c>
      <c r="I3634" s="4" t="s">
        <v>28</v>
      </c>
      <c r="J3634" s="4" t="s">
        <v>111</v>
      </c>
      <c r="K3634" s="4" t="s">
        <v>111</v>
      </c>
      <c r="L3634" s="4" t="s">
        <v>22</v>
      </c>
      <c r="M3634" s="4" t="s">
        <v>54</v>
      </c>
      <c r="N3634" s="4">
        <v>640.26</v>
      </c>
      <c r="O3634" s="4">
        <v>8</v>
      </c>
      <c r="P3634" s="4">
        <v>0.1</v>
      </c>
      <c r="Q3634" s="4">
        <v>121.46</v>
      </c>
    </row>
    <row r="3635" spans="1:17" s="4" customFormat="1" ht="12" x14ac:dyDescent="0.3">
      <c r="A3635" s="4">
        <v>3634</v>
      </c>
      <c r="B3635" s="4" t="s">
        <v>10883</v>
      </c>
      <c r="C3635" s="5">
        <v>44736</v>
      </c>
      <c r="D3635" s="5">
        <v>44739</v>
      </c>
      <c r="E3635" s="9">
        <f t="shared" si="56"/>
        <v>2022</v>
      </c>
      <c r="F3635" s="4" t="s">
        <v>39</v>
      </c>
      <c r="G3635" s="4" t="s">
        <v>10884</v>
      </c>
      <c r="H3635" s="4" t="s">
        <v>10885</v>
      </c>
      <c r="I3635" s="4" t="s">
        <v>28</v>
      </c>
      <c r="J3635" s="4" t="s">
        <v>42</v>
      </c>
      <c r="K3635" s="4" t="s">
        <v>43</v>
      </c>
      <c r="L3635" s="4" t="s">
        <v>29</v>
      </c>
      <c r="M3635" s="4" t="s">
        <v>107</v>
      </c>
      <c r="N3635" s="4">
        <v>1458.53</v>
      </c>
      <c r="O3635" s="4">
        <v>5</v>
      </c>
      <c r="P3635" s="4">
        <v>0.2</v>
      </c>
      <c r="Q3635" s="4">
        <v>207.32</v>
      </c>
    </row>
    <row r="3636" spans="1:17" s="4" customFormat="1" ht="12" x14ac:dyDescent="0.3">
      <c r="A3636" s="4">
        <v>3635</v>
      </c>
      <c r="B3636" s="4" t="s">
        <v>10886</v>
      </c>
      <c r="C3636" s="5">
        <v>45313</v>
      </c>
      <c r="D3636" s="5">
        <v>45320</v>
      </c>
      <c r="E3636" s="9">
        <f t="shared" si="56"/>
        <v>2024</v>
      </c>
      <c r="F3636" s="4" t="s">
        <v>59</v>
      </c>
      <c r="G3636" s="4" t="s">
        <v>10887</v>
      </c>
      <c r="H3636" s="4" t="s">
        <v>10888</v>
      </c>
      <c r="I3636" s="4" t="s">
        <v>67</v>
      </c>
      <c r="J3636" s="4" t="s">
        <v>47</v>
      </c>
      <c r="K3636" s="4" t="s">
        <v>47</v>
      </c>
      <c r="L3636" s="4" t="s">
        <v>22</v>
      </c>
      <c r="M3636" s="4" t="s">
        <v>75</v>
      </c>
      <c r="N3636" s="4">
        <v>933.24</v>
      </c>
      <c r="O3636" s="4">
        <v>1</v>
      </c>
      <c r="P3636" s="4">
        <v>0.15</v>
      </c>
      <c r="Q3636" s="4">
        <v>3.85</v>
      </c>
    </row>
    <row r="3637" spans="1:17" s="4" customFormat="1" ht="12" x14ac:dyDescent="0.3">
      <c r="A3637" s="4">
        <v>3636</v>
      </c>
      <c r="B3637" s="4" t="s">
        <v>10889</v>
      </c>
      <c r="C3637" s="5">
        <v>45369</v>
      </c>
      <c r="D3637" s="5">
        <v>45375</v>
      </c>
      <c r="E3637" s="9">
        <f t="shared" si="56"/>
        <v>2024</v>
      </c>
      <c r="F3637" s="4" t="s">
        <v>59</v>
      </c>
      <c r="G3637" s="4" t="s">
        <v>10890</v>
      </c>
      <c r="H3637" s="4" t="s">
        <v>10891</v>
      </c>
      <c r="I3637" s="4" t="s">
        <v>67</v>
      </c>
      <c r="J3637" s="4" t="s">
        <v>106</v>
      </c>
      <c r="K3637" s="4" t="s">
        <v>106</v>
      </c>
      <c r="L3637" s="4" t="s">
        <v>36</v>
      </c>
      <c r="M3637" s="4" t="s">
        <v>37</v>
      </c>
      <c r="N3637" s="4">
        <v>782.61</v>
      </c>
      <c r="O3637" s="4">
        <v>6</v>
      </c>
      <c r="P3637" s="4">
        <v>0</v>
      </c>
      <c r="Q3637" s="4">
        <v>20.3</v>
      </c>
    </row>
    <row r="3638" spans="1:17" s="4" customFormat="1" ht="12" x14ac:dyDescent="0.3">
      <c r="A3638" s="4">
        <v>3637</v>
      </c>
      <c r="B3638" s="4" t="s">
        <v>10892</v>
      </c>
      <c r="C3638" s="5">
        <v>44507</v>
      </c>
      <c r="D3638" s="5">
        <v>44510</v>
      </c>
      <c r="E3638" s="9">
        <f t="shared" si="56"/>
        <v>2021</v>
      </c>
      <c r="F3638" s="4" t="s">
        <v>59</v>
      </c>
      <c r="G3638" s="4" t="s">
        <v>10893</v>
      </c>
      <c r="H3638" s="4" t="s">
        <v>10894</v>
      </c>
      <c r="I3638" s="4" t="s">
        <v>20</v>
      </c>
      <c r="J3638" s="4" t="s">
        <v>47</v>
      </c>
      <c r="K3638" s="4" t="s">
        <v>47</v>
      </c>
      <c r="L3638" s="4" t="s">
        <v>36</v>
      </c>
      <c r="M3638" s="4" t="s">
        <v>37</v>
      </c>
      <c r="N3638" s="4">
        <v>1170.69</v>
      </c>
      <c r="O3638" s="4">
        <v>5</v>
      </c>
      <c r="P3638" s="4">
        <v>0.1</v>
      </c>
      <c r="Q3638" s="4">
        <v>220.09</v>
      </c>
    </row>
    <row r="3639" spans="1:17" s="4" customFormat="1" ht="12" x14ac:dyDescent="0.3">
      <c r="A3639" s="4">
        <v>3638</v>
      </c>
      <c r="B3639" s="4" t="s">
        <v>10895</v>
      </c>
      <c r="C3639" s="5">
        <v>44458</v>
      </c>
      <c r="D3639" s="5">
        <v>44463</v>
      </c>
      <c r="E3639" s="9">
        <f t="shared" si="56"/>
        <v>2021</v>
      </c>
      <c r="F3639" s="4" t="s">
        <v>59</v>
      </c>
      <c r="G3639" s="4" t="s">
        <v>10896</v>
      </c>
      <c r="H3639" s="4" t="s">
        <v>10897</v>
      </c>
      <c r="I3639" s="4" t="s">
        <v>67</v>
      </c>
      <c r="J3639" s="4" t="s">
        <v>106</v>
      </c>
      <c r="K3639" s="4" t="s">
        <v>106</v>
      </c>
      <c r="L3639" s="4" t="s">
        <v>36</v>
      </c>
      <c r="M3639" s="4" t="s">
        <v>138</v>
      </c>
      <c r="N3639" s="4">
        <v>1062.32</v>
      </c>
      <c r="O3639" s="4">
        <v>7</v>
      </c>
      <c r="P3639" s="4">
        <v>0.2</v>
      </c>
      <c r="Q3639" s="4">
        <v>13.4</v>
      </c>
    </row>
    <row r="3640" spans="1:17" s="4" customFormat="1" ht="12" x14ac:dyDescent="0.3">
      <c r="A3640" s="4">
        <v>3639</v>
      </c>
      <c r="B3640" s="4" t="s">
        <v>10898</v>
      </c>
      <c r="C3640" s="5">
        <v>45358</v>
      </c>
      <c r="D3640" s="5">
        <v>45360</v>
      </c>
      <c r="E3640" s="9">
        <f t="shared" si="56"/>
        <v>2024</v>
      </c>
      <c r="F3640" s="4" t="s">
        <v>17</v>
      </c>
      <c r="G3640" s="4" t="s">
        <v>10899</v>
      </c>
      <c r="H3640" s="4" t="s">
        <v>10900</v>
      </c>
      <c r="I3640" s="4" t="s">
        <v>67</v>
      </c>
      <c r="J3640" s="4" t="s">
        <v>145</v>
      </c>
      <c r="K3640" s="4" t="s">
        <v>80</v>
      </c>
      <c r="L3640" s="4" t="s">
        <v>29</v>
      </c>
      <c r="M3640" s="4" t="s">
        <v>90</v>
      </c>
      <c r="N3640" s="4">
        <v>595.42999999999995</v>
      </c>
      <c r="O3640" s="4">
        <v>1</v>
      </c>
      <c r="P3640" s="4">
        <v>0.1</v>
      </c>
      <c r="Q3640" s="4">
        <v>101.33</v>
      </c>
    </row>
    <row r="3641" spans="1:17" s="4" customFormat="1" ht="12" x14ac:dyDescent="0.3">
      <c r="A3641" s="4">
        <v>3640</v>
      </c>
      <c r="B3641" s="4" t="s">
        <v>10901</v>
      </c>
      <c r="C3641" s="5">
        <v>45261</v>
      </c>
      <c r="D3641" s="5">
        <v>45267</v>
      </c>
      <c r="E3641" s="9">
        <f t="shared" si="56"/>
        <v>2023</v>
      </c>
      <c r="F3641" s="4" t="s">
        <v>39</v>
      </c>
      <c r="G3641" s="4" t="s">
        <v>10902</v>
      </c>
      <c r="H3641" s="4" t="s">
        <v>10903</v>
      </c>
      <c r="I3641" s="4" t="s">
        <v>28</v>
      </c>
      <c r="J3641" s="4" t="s">
        <v>106</v>
      </c>
      <c r="K3641" s="4" t="s">
        <v>106</v>
      </c>
      <c r="L3641" s="4" t="s">
        <v>29</v>
      </c>
      <c r="M3641" s="4" t="s">
        <v>107</v>
      </c>
      <c r="N3641" s="4">
        <v>570.9</v>
      </c>
      <c r="O3641" s="4">
        <v>4</v>
      </c>
      <c r="P3641" s="4">
        <v>0.2</v>
      </c>
      <c r="Q3641" s="4">
        <v>26.07</v>
      </c>
    </row>
    <row r="3642" spans="1:17" s="4" customFormat="1" ht="12" x14ac:dyDescent="0.3">
      <c r="A3642" s="4">
        <v>3641</v>
      </c>
      <c r="B3642" s="4" t="s">
        <v>10904</v>
      </c>
      <c r="C3642" s="5">
        <v>44491</v>
      </c>
      <c r="D3642" s="5">
        <v>44496</v>
      </c>
      <c r="E3642" s="9">
        <f t="shared" si="56"/>
        <v>2021</v>
      </c>
      <c r="F3642" s="4" t="s">
        <v>17</v>
      </c>
      <c r="G3642" s="4" t="s">
        <v>10905</v>
      </c>
      <c r="H3642" s="4" t="s">
        <v>10906</v>
      </c>
      <c r="I3642" s="4" t="s">
        <v>20</v>
      </c>
      <c r="J3642" s="4" t="s">
        <v>106</v>
      </c>
      <c r="K3642" s="4" t="s">
        <v>106</v>
      </c>
      <c r="L3642" s="4" t="s">
        <v>36</v>
      </c>
      <c r="M3642" s="4" t="s">
        <v>71</v>
      </c>
      <c r="N3642" s="4">
        <v>183.97</v>
      </c>
      <c r="O3642" s="4">
        <v>7</v>
      </c>
      <c r="P3642" s="4">
        <v>0.2</v>
      </c>
      <c r="Q3642" s="4">
        <v>5.09</v>
      </c>
    </row>
    <row r="3643" spans="1:17" s="4" customFormat="1" ht="12" x14ac:dyDescent="0.3">
      <c r="A3643" s="4">
        <v>3642</v>
      </c>
      <c r="B3643" s="4" t="s">
        <v>10907</v>
      </c>
      <c r="C3643" s="5">
        <v>44847</v>
      </c>
      <c r="D3643" s="5">
        <v>44853</v>
      </c>
      <c r="E3643" s="9">
        <f t="shared" si="56"/>
        <v>2022</v>
      </c>
      <c r="F3643" s="4" t="s">
        <v>25</v>
      </c>
      <c r="G3643" s="4" t="s">
        <v>10908</v>
      </c>
      <c r="H3643" s="4" t="s">
        <v>10909</v>
      </c>
      <c r="I3643" s="4" t="s">
        <v>28</v>
      </c>
      <c r="J3643" s="4" t="s">
        <v>42</v>
      </c>
      <c r="K3643" s="4" t="s">
        <v>43</v>
      </c>
      <c r="L3643" s="4" t="s">
        <v>22</v>
      </c>
      <c r="M3643" s="4" t="s">
        <v>75</v>
      </c>
      <c r="N3643" s="4">
        <v>640.66</v>
      </c>
      <c r="O3643" s="4">
        <v>3</v>
      </c>
      <c r="P3643" s="4">
        <v>0.1</v>
      </c>
      <c r="Q3643" s="4">
        <v>10.039999999999999</v>
      </c>
    </row>
    <row r="3644" spans="1:17" s="4" customFormat="1" ht="12" x14ac:dyDescent="0.3">
      <c r="A3644" s="4">
        <v>3643</v>
      </c>
      <c r="B3644" s="4" t="s">
        <v>10910</v>
      </c>
      <c r="C3644" s="5">
        <v>44893</v>
      </c>
      <c r="D3644" s="5">
        <v>44897</v>
      </c>
      <c r="E3644" s="9">
        <f t="shared" si="56"/>
        <v>2022</v>
      </c>
      <c r="F3644" s="4" t="s">
        <v>59</v>
      </c>
      <c r="G3644" s="4" t="s">
        <v>10911</v>
      </c>
      <c r="H3644" s="4" t="s">
        <v>10912</v>
      </c>
      <c r="I3644" s="4" t="s">
        <v>67</v>
      </c>
      <c r="J3644" s="4" t="s">
        <v>62</v>
      </c>
      <c r="K3644" s="4" t="s">
        <v>63</v>
      </c>
      <c r="L3644" s="4" t="s">
        <v>36</v>
      </c>
      <c r="M3644" s="4" t="s">
        <v>37</v>
      </c>
      <c r="N3644" s="4">
        <v>969.26</v>
      </c>
      <c r="O3644" s="4">
        <v>3</v>
      </c>
      <c r="P3644" s="4">
        <v>0.2</v>
      </c>
      <c r="Q3644" s="4">
        <v>164.89</v>
      </c>
    </row>
    <row r="3645" spans="1:17" s="4" customFormat="1" ht="12" x14ac:dyDescent="0.3">
      <c r="A3645" s="4">
        <v>3644</v>
      </c>
      <c r="B3645" s="4" t="s">
        <v>10913</v>
      </c>
      <c r="C3645" s="5">
        <v>45671</v>
      </c>
      <c r="D3645" s="5">
        <v>45673</v>
      </c>
      <c r="E3645" s="9">
        <f t="shared" si="56"/>
        <v>2025</v>
      </c>
      <c r="F3645" s="4" t="s">
        <v>39</v>
      </c>
      <c r="G3645" s="4" t="s">
        <v>10914</v>
      </c>
      <c r="H3645" s="4" t="s">
        <v>10915</v>
      </c>
      <c r="I3645" s="4" t="s">
        <v>67</v>
      </c>
      <c r="J3645" s="4" t="s">
        <v>106</v>
      </c>
      <c r="K3645" s="4" t="s">
        <v>106</v>
      </c>
      <c r="L3645" s="4" t="s">
        <v>22</v>
      </c>
      <c r="M3645" s="4" t="s">
        <v>134</v>
      </c>
      <c r="N3645" s="4">
        <v>422.43</v>
      </c>
      <c r="O3645" s="4">
        <v>9</v>
      </c>
      <c r="P3645" s="4">
        <v>0.1</v>
      </c>
      <c r="Q3645" s="4">
        <v>69.599999999999994</v>
      </c>
    </row>
    <row r="3646" spans="1:17" s="4" customFormat="1" ht="12" x14ac:dyDescent="0.3">
      <c r="A3646" s="4">
        <v>3645</v>
      </c>
      <c r="B3646" s="4" t="s">
        <v>10916</v>
      </c>
      <c r="C3646" s="5">
        <v>44948</v>
      </c>
      <c r="D3646" s="5">
        <v>44952</v>
      </c>
      <c r="E3646" s="9">
        <f t="shared" si="56"/>
        <v>2023</v>
      </c>
      <c r="F3646" s="4" t="s">
        <v>17</v>
      </c>
      <c r="G3646" s="4" t="s">
        <v>10917</v>
      </c>
      <c r="H3646" s="4" t="s">
        <v>10918</v>
      </c>
      <c r="I3646" s="4" t="s">
        <v>67</v>
      </c>
      <c r="J3646" s="4" t="s">
        <v>62</v>
      </c>
      <c r="K3646" s="4" t="s">
        <v>63</v>
      </c>
      <c r="L3646" s="4" t="s">
        <v>29</v>
      </c>
      <c r="M3646" s="4" t="s">
        <v>90</v>
      </c>
      <c r="N3646" s="4">
        <v>1428.85</v>
      </c>
      <c r="O3646" s="4">
        <v>5</v>
      </c>
      <c r="P3646" s="4">
        <v>0.1</v>
      </c>
      <c r="Q3646" s="4">
        <v>-3.43</v>
      </c>
    </row>
    <row r="3647" spans="1:17" s="4" customFormat="1" ht="12" x14ac:dyDescent="0.3">
      <c r="A3647" s="4">
        <v>3646</v>
      </c>
      <c r="B3647" s="4" t="s">
        <v>10919</v>
      </c>
      <c r="C3647" s="5">
        <v>45444</v>
      </c>
      <c r="D3647" s="5">
        <v>45449</v>
      </c>
      <c r="E3647" s="9">
        <f t="shared" si="56"/>
        <v>2024</v>
      </c>
      <c r="F3647" s="4" t="s">
        <v>39</v>
      </c>
      <c r="G3647" s="4" t="s">
        <v>10920</v>
      </c>
      <c r="H3647" s="4" t="s">
        <v>10921</v>
      </c>
      <c r="I3647" s="4" t="s">
        <v>67</v>
      </c>
      <c r="J3647" s="4" t="s">
        <v>106</v>
      </c>
      <c r="K3647" s="4" t="s">
        <v>106</v>
      </c>
      <c r="L3647" s="4" t="s">
        <v>29</v>
      </c>
      <c r="M3647" s="4" t="s">
        <v>90</v>
      </c>
      <c r="N3647" s="4">
        <v>137.26</v>
      </c>
      <c r="O3647" s="4">
        <v>9</v>
      </c>
      <c r="P3647" s="4">
        <v>0.15</v>
      </c>
      <c r="Q3647" s="4">
        <v>21.8</v>
      </c>
    </row>
    <row r="3648" spans="1:17" s="4" customFormat="1" ht="12" x14ac:dyDescent="0.3">
      <c r="A3648" s="4">
        <v>3647</v>
      </c>
      <c r="B3648" s="4" t="s">
        <v>10922</v>
      </c>
      <c r="C3648" s="5">
        <v>45712</v>
      </c>
      <c r="D3648" s="5">
        <v>45718</v>
      </c>
      <c r="E3648" s="9">
        <f t="shared" si="56"/>
        <v>2025</v>
      </c>
      <c r="F3648" s="4" t="s">
        <v>59</v>
      </c>
      <c r="G3648" s="4" t="s">
        <v>10923</v>
      </c>
      <c r="H3648" s="4" t="s">
        <v>10924</v>
      </c>
      <c r="I3648" s="4" t="s">
        <v>20</v>
      </c>
      <c r="J3648" s="4" t="s">
        <v>62</v>
      </c>
      <c r="K3648" s="4" t="s">
        <v>63</v>
      </c>
      <c r="L3648" s="4" t="s">
        <v>29</v>
      </c>
      <c r="M3648" s="4" t="s">
        <v>107</v>
      </c>
      <c r="N3648" s="4">
        <v>342.94</v>
      </c>
      <c r="O3648" s="4">
        <v>1</v>
      </c>
      <c r="P3648" s="4">
        <v>0</v>
      </c>
      <c r="Q3648" s="4">
        <v>42.96</v>
      </c>
    </row>
    <row r="3649" spans="1:17" s="4" customFormat="1" ht="12" x14ac:dyDescent="0.3">
      <c r="A3649" s="4">
        <v>3648</v>
      </c>
      <c r="B3649" s="4" t="s">
        <v>10925</v>
      </c>
      <c r="C3649" s="5">
        <v>45610</v>
      </c>
      <c r="D3649" s="5">
        <v>45613</v>
      </c>
      <c r="E3649" s="9">
        <f t="shared" si="56"/>
        <v>2024</v>
      </c>
      <c r="F3649" s="4" t="s">
        <v>39</v>
      </c>
      <c r="G3649" s="4" t="s">
        <v>10926</v>
      </c>
      <c r="H3649" s="4" t="s">
        <v>10927</v>
      </c>
      <c r="I3649" s="4" t="s">
        <v>20</v>
      </c>
      <c r="J3649" s="4" t="s">
        <v>34</v>
      </c>
      <c r="K3649" s="4" t="s">
        <v>35</v>
      </c>
      <c r="L3649" s="4" t="s">
        <v>36</v>
      </c>
      <c r="M3649" s="4" t="s">
        <v>138</v>
      </c>
      <c r="N3649" s="4">
        <v>1036.83</v>
      </c>
      <c r="O3649" s="4">
        <v>9</v>
      </c>
      <c r="P3649" s="4">
        <v>0</v>
      </c>
      <c r="Q3649" s="4">
        <v>191.9</v>
      </c>
    </row>
    <row r="3650" spans="1:17" s="4" customFormat="1" ht="12" x14ac:dyDescent="0.3">
      <c r="A3650" s="4">
        <v>3649</v>
      </c>
      <c r="B3650" s="4" t="s">
        <v>10928</v>
      </c>
      <c r="C3650" s="5">
        <v>45837</v>
      </c>
      <c r="D3650" s="5">
        <v>45844</v>
      </c>
      <c r="E3650" s="9">
        <f t="shared" ref="E3650:E3713" si="57">YEAR(D3650)</f>
        <v>2025</v>
      </c>
      <c r="F3650" s="4" t="s">
        <v>17</v>
      </c>
      <c r="G3650" s="4" t="s">
        <v>10929</v>
      </c>
      <c r="H3650" s="4" t="s">
        <v>10930</v>
      </c>
      <c r="I3650" s="4" t="s">
        <v>28</v>
      </c>
      <c r="J3650" s="4" t="s">
        <v>111</v>
      </c>
      <c r="K3650" s="4" t="s">
        <v>111</v>
      </c>
      <c r="L3650" s="4" t="s">
        <v>29</v>
      </c>
      <c r="M3650" s="4" t="s">
        <v>48</v>
      </c>
      <c r="N3650" s="4">
        <v>1348.77</v>
      </c>
      <c r="O3650" s="4">
        <v>7</v>
      </c>
      <c r="P3650" s="4">
        <v>0.2</v>
      </c>
      <c r="Q3650" s="4">
        <v>116.44</v>
      </c>
    </row>
    <row r="3651" spans="1:17" s="4" customFormat="1" ht="12" x14ac:dyDescent="0.3">
      <c r="A3651" s="4">
        <v>3650</v>
      </c>
      <c r="B3651" s="4" t="s">
        <v>10931</v>
      </c>
      <c r="C3651" s="5">
        <v>45265</v>
      </c>
      <c r="D3651" s="5">
        <v>45271</v>
      </c>
      <c r="E3651" s="9">
        <f t="shared" si="57"/>
        <v>2023</v>
      </c>
      <c r="F3651" s="4" t="s">
        <v>59</v>
      </c>
      <c r="G3651" s="4" t="s">
        <v>10932</v>
      </c>
      <c r="H3651" s="4" t="s">
        <v>10933</v>
      </c>
      <c r="I3651" s="4" t="s">
        <v>20</v>
      </c>
      <c r="J3651" s="4" t="s">
        <v>111</v>
      </c>
      <c r="K3651" s="4" t="s">
        <v>111</v>
      </c>
      <c r="L3651" s="4" t="s">
        <v>29</v>
      </c>
      <c r="M3651" s="4" t="s">
        <v>107</v>
      </c>
      <c r="N3651" s="4">
        <v>103.56</v>
      </c>
      <c r="O3651" s="4">
        <v>5</v>
      </c>
      <c r="P3651" s="4">
        <v>0.1</v>
      </c>
      <c r="Q3651" s="4">
        <v>1.69</v>
      </c>
    </row>
    <row r="3652" spans="1:17" s="4" customFormat="1" ht="12" x14ac:dyDescent="0.3">
      <c r="A3652" s="4">
        <v>3651</v>
      </c>
      <c r="B3652" s="4" t="s">
        <v>10934</v>
      </c>
      <c r="C3652" s="5">
        <v>45560</v>
      </c>
      <c r="D3652" s="5">
        <v>45563</v>
      </c>
      <c r="E3652" s="9">
        <f t="shared" si="57"/>
        <v>2024</v>
      </c>
      <c r="F3652" s="4" t="s">
        <v>39</v>
      </c>
      <c r="G3652" s="4" t="s">
        <v>10935</v>
      </c>
      <c r="H3652" s="4" t="s">
        <v>10936</v>
      </c>
      <c r="I3652" s="4" t="s">
        <v>20</v>
      </c>
      <c r="J3652" s="4" t="s">
        <v>47</v>
      </c>
      <c r="K3652" s="4" t="s">
        <v>47</v>
      </c>
      <c r="L3652" s="4" t="s">
        <v>36</v>
      </c>
      <c r="M3652" s="4" t="s">
        <v>71</v>
      </c>
      <c r="N3652" s="4">
        <v>129.13999999999999</v>
      </c>
      <c r="O3652" s="4">
        <v>9</v>
      </c>
      <c r="P3652" s="4">
        <v>0.2</v>
      </c>
      <c r="Q3652" s="4">
        <v>4.63</v>
      </c>
    </row>
    <row r="3653" spans="1:17" s="4" customFormat="1" ht="12" x14ac:dyDescent="0.3">
      <c r="A3653" s="4">
        <v>3652</v>
      </c>
      <c r="B3653" s="4" t="s">
        <v>10937</v>
      </c>
      <c r="C3653" s="5">
        <v>45759</v>
      </c>
      <c r="D3653" s="5">
        <v>45766</v>
      </c>
      <c r="E3653" s="9">
        <f t="shared" si="57"/>
        <v>2025</v>
      </c>
      <c r="F3653" s="4" t="s">
        <v>39</v>
      </c>
      <c r="G3653" s="4" t="s">
        <v>10938</v>
      </c>
      <c r="H3653" s="4" t="s">
        <v>10939</v>
      </c>
      <c r="I3653" s="4" t="s">
        <v>20</v>
      </c>
      <c r="J3653" s="4" t="s">
        <v>47</v>
      </c>
      <c r="K3653" s="4" t="s">
        <v>47</v>
      </c>
      <c r="L3653" s="4" t="s">
        <v>22</v>
      </c>
      <c r="M3653" s="4" t="s">
        <v>75</v>
      </c>
      <c r="N3653" s="4">
        <v>948.53</v>
      </c>
      <c r="O3653" s="4">
        <v>9</v>
      </c>
      <c r="P3653" s="4">
        <v>0.15</v>
      </c>
      <c r="Q3653" s="4">
        <v>185.22</v>
      </c>
    </row>
    <row r="3654" spans="1:17" s="4" customFormat="1" ht="12" x14ac:dyDescent="0.3">
      <c r="A3654" s="4">
        <v>3653</v>
      </c>
      <c r="B3654" s="4" t="s">
        <v>10940</v>
      </c>
      <c r="C3654" s="5">
        <v>44754</v>
      </c>
      <c r="D3654" s="5">
        <v>44756</v>
      </c>
      <c r="E3654" s="9">
        <f t="shared" si="57"/>
        <v>2022</v>
      </c>
      <c r="F3654" s="4" t="s">
        <v>39</v>
      </c>
      <c r="G3654" s="4" t="s">
        <v>10941</v>
      </c>
      <c r="H3654" s="4" t="s">
        <v>10942</v>
      </c>
      <c r="I3654" s="4" t="s">
        <v>20</v>
      </c>
      <c r="J3654" s="4" t="s">
        <v>52</v>
      </c>
      <c r="K3654" s="4" t="s">
        <v>53</v>
      </c>
      <c r="L3654" s="4" t="s">
        <v>22</v>
      </c>
      <c r="M3654" s="4" t="s">
        <v>134</v>
      </c>
      <c r="N3654" s="4">
        <v>491.98</v>
      </c>
      <c r="O3654" s="4">
        <v>8</v>
      </c>
      <c r="P3654" s="4">
        <v>0.2</v>
      </c>
      <c r="Q3654" s="4">
        <v>10.119999999999999</v>
      </c>
    </row>
    <row r="3655" spans="1:17" s="4" customFormat="1" ht="12" x14ac:dyDescent="0.3">
      <c r="A3655" s="4">
        <v>3654</v>
      </c>
      <c r="B3655" s="4" t="s">
        <v>10943</v>
      </c>
      <c r="C3655" s="5">
        <v>45353</v>
      </c>
      <c r="D3655" s="5">
        <v>45357</v>
      </c>
      <c r="E3655" s="9">
        <f t="shared" si="57"/>
        <v>2024</v>
      </c>
      <c r="F3655" s="4" t="s">
        <v>39</v>
      </c>
      <c r="G3655" s="4" t="s">
        <v>10944</v>
      </c>
      <c r="H3655" s="4" t="s">
        <v>10945</v>
      </c>
      <c r="I3655" s="4" t="s">
        <v>20</v>
      </c>
      <c r="J3655" s="4" t="s">
        <v>47</v>
      </c>
      <c r="K3655" s="4" t="s">
        <v>47</v>
      </c>
      <c r="L3655" s="4" t="s">
        <v>36</v>
      </c>
      <c r="M3655" s="4" t="s">
        <v>138</v>
      </c>
      <c r="N3655" s="4">
        <v>483.07</v>
      </c>
      <c r="O3655" s="4">
        <v>2</v>
      </c>
      <c r="P3655" s="4">
        <v>0</v>
      </c>
      <c r="Q3655" s="4">
        <v>27.8</v>
      </c>
    </row>
    <row r="3656" spans="1:17" s="4" customFormat="1" ht="12" x14ac:dyDescent="0.3">
      <c r="A3656" s="4">
        <v>3655</v>
      </c>
      <c r="B3656" s="4" t="s">
        <v>10946</v>
      </c>
      <c r="C3656" s="5">
        <v>44893</v>
      </c>
      <c r="D3656" s="5">
        <v>44897</v>
      </c>
      <c r="E3656" s="9">
        <f t="shared" si="57"/>
        <v>2022</v>
      </c>
      <c r="F3656" s="4" t="s">
        <v>39</v>
      </c>
      <c r="G3656" s="4" t="s">
        <v>10947</v>
      </c>
      <c r="H3656" s="4" t="s">
        <v>10948</v>
      </c>
      <c r="I3656" s="4" t="s">
        <v>67</v>
      </c>
      <c r="J3656" s="4" t="s">
        <v>42</v>
      </c>
      <c r="K3656" s="4" t="s">
        <v>43</v>
      </c>
      <c r="L3656" s="4" t="s">
        <v>29</v>
      </c>
      <c r="M3656" s="4" t="s">
        <v>48</v>
      </c>
      <c r="N3656" s="4">
        <v>805.78</v>
      </c>
      <c r="O3656" s="4">
        <v>2</v>
      </c>
      <c r="P3656" s="4">
        <v>0</v>
      </c>
      <c r="Q3656" s="4">
        <v>4.9800000000000004</v>
      </c>
    </row>
    <row r="3657" spans="1:17" s="4" customFormat="1" ht="12" x14ac:dyDescent="0.3">
      <c r="A3657" s="4">
        <v>3656</v>
      </c>
      <c r="B3657" s="4" t="s">
        <v>10949</v>
      </c>
      <c r="C3657" s="5">
        <v>45475</v>
      </c>
      <c r="D3657" s="5">
        <v>45477</v>
      </c>
      <c r="E3657" s="9">
        <f t="shared" si="57"/>
        <v>2024</v>
      </c>
      <c r="F3657" s="4" t="s">
        <v>25</v>
      </c>
      <c r="G3657" s="4" t="s">
        <v>10950</v>
      </c>
      <c r="H3657" s="4" t="s">
        <v>10951</v>
      </c>
      <c r="I3657" s="4" t="s">
        <v>28</v>
      </c>
      <c r="J3657" s="4" t="s">
        <v>42</v>
      </c>
      <c r="K3657" s="4" t="s">
        <v>43</v>
      </c>
      <c r="L3657" s="4" t="s">
        <v>22</v>
      </c>
      <c r="M3657" s="4" t="s">
        <v>75</v>
      </c>
      <c r="N3657" s="4">
        <v>1162.4000000000001</v>
      </c>
      <c r="O3657" s="4">
        <v>8</v>
      </c>
      <c r="P3657" s="4">
        <v>0</v>
      </c>
      <c r="Q3657" s="4">
        <v>12.16</v>
      </c>
    </row>
    <row r="3658" spans="1:17" s="4" customFormat="1" ht="12" x14ac:dyDescent="0.3">
      <c r="A3658" s="4">
        <v>3657</v>
      </c>
      <c r="B3658" s="4" t="s">
        <v>10952</v>
      </c>
      <c r="C3658" s="5">
        <v>44924</v>
      </c>
      <c r="D3658" s="5">
        <v>44926</v>
      </c>
      <c r="E3658" s="9">
        <f t="shared" si="57"/>
        <v>2022</v>
      </c>
      <c r="F3658" s="4" t="s">
        <v>59</v>
      </c>
      <c r="G3658" s="4" t="s">
        <v>10953</v>
      </c>
      <c r="H3658" s="4" t="s">
        <v>10954</v>
      </c>
      <c r="I3658" s="4" t="s">
        <v>67</v>
      </c>
      <c r="J3658" s="4" t="s">
        <v>79</v>
      </c>
      <c r="K3658" s="4" t="s">
        <v>80</v>
      </c>
      <c r="L3658" s="4" t="s">
        <v>29</v>
      </c>
      <c r="M3658" s="4" t="s">
        <v>30</v>
      </c>
      <c r="N3658" s="4">
        <v>1058.4000000000001</v>
      </c>
      <c r="O3658" s="4">
        <v>2</v>
      </c>
      <c r="P3658" s="4">
        <v>0.1</v>
      </c>
      <c r="Q3658" s="4">
        <v>264.43</v>
      </c>
    </row>
    <row r="3659" spans="1:17" s="4" customFormat="1" ht="12" x14ac:dyDescent="0.3">
      <c r="A3659" s="4">
        <v>3658</v>
      </c>
      <c r="B3659" s="4" t="s">
        <v>10955</v>
      </c>
      <c r="C3659" s="5">
        <v>44560</v>
      </c>
      <c r="D3659" s="5">
        <v>44563</v>
      </c>
      <c r="E3659" s="9">
        <f t="shared" si="57"/>
        <v>2022</v>
      </c>
      <c r="F3659" s="4" t="s">
        <v>17</v>
      </c>
      <c r="G3659" s="4" t="s">
        <v>10956</v>
      </c>
      <c r="H3659" s="4" t="s">
        <v>10957</v>
      </c>
      <c r="I3659" s="4" t="s">
        <v>20</v>
      </c>
      <c r="J3659" s="4" t="s">
        <v>79</v>
      </c>
      <c r="K3659" s="4" t="s">
        <v>80</v>
      </c>
      <c r="L3659" s="4" t="s">
        <v>29</v>
      </c>
      <c r="M3659" s="4" t="s">
        <v>30</v>
      </c>
      <c r="N3659" s="4">
        <v>950.78</v>
      </c>
      <c r="O3659" s="4">
        <v>8</v>
      </c>
      <c r="P3659" s="4">
        <v>0.15</v>
      </c>
      <c r="Q3659" s="4">
        <v>115.64</v>
      </c>
    </row>
    <row r="3660" spans="1:17" s="4" customFormat="1" ht="12" x14ac:dyDescent="0.3">
      <c r="A3660" s="4">
        <v>3659</v>
      </c>
      <c r="B3660" s="4" t="s">
        <v>10958</v>
      </c>
      <c r="C3660" s="5">
        <v>45389</v>
      </c>
      <c r="D3660" s="5">
        <v>45391</v>
      </c>
      <c r="E3660" s="9">
        <f t="shared" si="57"/>
        <v>2024</v>
      </c>
      <c r="F3660" s="4" t="s">
        <v>17</v>
      </c>
      <c r="G3660" s="4" t="s">
        <v>10959</v>
      </c>
      <c r="H3660" s="4" t="s">
        <v>10960</v>
      </c>
      <c r="I3660" s="4" t="s">
        <v>67</v>
      </c>
      <c r="J3660" s="4" t="s">
        <v>52</v>
      </c>
      <c r="K3660" s="4" t="s">
        <v>53</v>
      </c>
      <c r="L3660" s="4" t="s">
        <v>29</v>
      </c>
      <c r="M3660" s="4" t="s">
        <v>48</v>
      </c>
      <c r="N3660" s="4">
        <v>335.52</v>
      </c>
      <c r="O3660" s="4">
        <v>1</v>
      </c>
      <c r="P3660" s="4">
        <v>0.2</v>
      </c>
      <c r="Q3660" s="4">
        <v>73.73</v>
      </c>
    </row>
    <row r="3661" spans="1:17" s="4" customFormat="1" ht="12" x14ac:dyDescent="0.3">
      <c r="A3661" s="4">
        <v>3660</v>
      </c>
      <c r="B3661" s="4" t="s">
        <v>10961</v>
      </c>
      <c r="C3661" s="5">
        <v>45832</v>
      </c>
      <c r="D3661" s="5">
        <v>45838</v>
      </c>
      <c r="E3661" s="9">
        <f t="shared" si="57"/>
        <v>2025</v>
      </c>
      <c r="F3661" s="4" t="s">
        <v>25</v>
      </c>
      <c r="G3661" s="4" t="s">
        <v>10962</v>
      </c>
      <c r="H3661" s="4" t="s">
        <v>10963</v>
      </c>
      <c r="I3661" s="4" t="s">
        <v>20</v>
      </c>
      <c r="J3661" s="4" t="s">
        <v>42</v>
      </c>
      <c r="K3661" s="4" t="s">
        <v>43</v>
      </c>
      <c r="L3661" s="4" t="s">
        <v>36</v>
      </c>
      <c r="M3661" s="4" t="s">
        <v>71</v>
      </c>
      <c r="N3661" s="4">
        <v>1222.8599999999999</v>
      </c>
      <c r="O3661" s="4">
        <v>5</v>
      </c>
      <c r="P3661" s="4">
        <v>0.2</v>
      </c>
      <c r="Q3661" s="4">
        <v>207.83</v>
      </c>
    </row>
    <row r="3662" spans="1:17" s="4" customFormat="1" ht="12" x14ac:dyDescent="0.3">
      <c r="A3662" s="4">
        <v>3661</v>
      </c>
      <c r="B3662" s="4" t="s">
        <v>10964</v>
      </c>
      <c r="C3662" s="5">
        <v>44538</v>
      </c>
      <c r="D3662" s="5">
        <v>44539</v>
      </c>
      <c r="E3662" s="9">
        <f t="shared" si="57"/>
        <v>2021</v>
      </c>
      <c r="F3662" s="4" t="s">
        <v>39</v>
      </c>
      <c r="G3662" s="4" t="s">
        <v>10965</v>
      </c>
      <c r="H3662" s="4" t="s">
        <v>10966</v>
      </c>
      <c r="I3662" s="4" t="s">
        <v>20</v>
      </c>
      <c r="J3662" s="4" t="s">
        <v>62</v>
      </c>
      <c r="K3662" s="4" t="s">
        <v>63</v>
      </c>
      <c r="L3662" s="4" t="s">
        <v>29</v>
      </c>
      <c r="M3662" s="4" t="s">
        <v>30</v>
      </c>
      <c r="N3662" s="4">
        <v>658.12</v>
      </c>
      <c r="O3662" s="4">
        <v>3</v>
      </c>
      <c r="P3662" s="4">
        <v>0.1</v>
      </c>
      <c r="Q3662" s="4">
        <v>96.69</v>
      </c>
    </row>
    <row r="3663" spans="1:17" s="4" customFormat="1" ht="12" x14ac:dyDescent="0.3">
      <c r="A3663" s="4">
        <v>3662</v>
      </c>
      <c r="B3663" s="4" t="s">
        <v>10967</v>
      </c>
      <c r="C3663" s="5">
        <v>45727</v>
      </c>
      <c r="D3663" s="5">
        <v>45728</v>
      </c>
      <c r="E3663" s="9">
        <f t="shared" si="57"/>
        <v>2025</v>
      </c>
      <c r="F3663" s="4" t="s">
        <v>17</v>
      </c>
      <c r="G3663" s="4" t="s">
        <v>10968</v>
      </c>
      <c r="H3663" s="4" t="s">
        <v>10969</v>
      </c>
      <c r="I3663" s="4" t="s">
        <v>67</v>
      </c>
      <c r="J3663" s="4" t="s">
        <v>79</v>
      </c>
      <c r="K3663" s="4" t="s">
        <v>80</v>
      </c>
      <c r="L3663" s="4" t="s">
        <v>29</v>
      </c>
      <c r="M3663" s="4" t="s">
        <v>48</v>
      </c>
      <c r="N3663" s="4">
        <v>585.78</v>
      </c>
      <c r="O3663" s="4">
        <v>5</v>
      </c>
      <c r="P3663" s="4">
        <v>0.1</v>
      </c>
      <c r="Q3663" s="4">
        <v>150.27000000000001</v>
      </c>
    </row>
    <row r="3664" spans="1:17" s="4" customFormat="1" ht="12" x14ac:dyDescent="0.3">
      <c r="A3664" s="4">
        <v>3663</v>
      </c>
      <c r="B3664" s="4" t="s">
        <v>10970</v>
      </c>
      <c r="C3664" s="5">
        <v>44802</v>
      </c>
      <c r="D3664" s="5">
        <v>44804</v>
      </c>
      <c r="E3664" s="9">
        <f t="shared" si="57"/>
        <v>2022</v>
      </c>
      <c r="F3664" s="4" t="s">
        <v>39</v>
      </c>
      <c r="G3664" s="4" t="s">
        <v>10971</v>
      </c>
      <c r="H3664" s="4" t="s">
        <v>10972</v>
      </c>
      <c r="I3664" s="4" t="s">
        <v>28</v>
      </c>
      <c r="J3664" s="4" t="s">
        <v>111</v>
      </c>
      <c r="K3664" s="4" t="s">
        <v>111</v>
      </c>
      <c r="L3664" s="4" t="s">
        <v>22</v>
      </c>
      <c r="M3664" s="4" t="s">
        <v>75</v>
      </c>
      <c r="N3664" s="4">
        <v>1318.46</v>
      </c>
      <c r="O3664" s="4">
        <v>5</v>
      </c>
      <c r="P3664" s="4">
        <v>0.1</v>
      </c>
      <c r="Q3664" s="4">
        <v>262.48</v>
      </c>
    </row>
    <row r="3665" spans="1:17" s="4" customFormat="1" ht="12" x14ac:dyDescent="0.3">
      <c r="A3665" s="4">
        <v>3664</v>
      </c>
      <c r="B3665" s="4" t="s">
        <v>10973</v>
      </c>
      <c r="C3665" s="5">
        <v>45090</v>
      </c>
      <c r="D3665" s="5">
        <v>45092</v>
      </c>
      <c r="E3665" s="9">
        <f t="shared" si="57"/>
        <v>2023</v>
      </c>
      <c r="F3665" s="4" t="s">
        <v>17</v>
      </c>
      <c r="G3665" s="4" t="s">
        <v>10974</v>
      </c>
      <c r="H3665" s="4" t="s">
        <v>10975</v>
      </c>
      <c r="I3665" s="4" t="s">
        <v>28</v>
      </c>
      <c r="J3665" s="4" t="s">
        <v>111</v>
      </c>
      <c r="K3665" s="4" t="s">
        <v>111</v>
      </c>
      <c r="L3665" s="4" t="s">
        <v>36</v>
      </c>
      <c r="M3665" s="4" t="s">
        <v>71</v>
      </c>
      <c r="N3665" s="4">
        <v>982.26</v>
      </c>
      <c r="O3665" s="4">
        <v>10</v>
      </c>
      <c r="P3665" s="4">
        <v>0.1</v>
      </c>
      <c r="Q3665" s="4">
        <v>-4.99</v>
      </c>
    </row>
    <row r="3666" spans="1:17" s="4" customFormat="1" ht="12" x14ac:dyDescent="0.3">
      <c r="A3666" s="4">
        <v>3665</v>
      </c>
      <c r="B3666" s="4" t="s">
        <v>10976</v>
      </c>
      <c r="C3666" s="5">
        <v>45417</v>
      </c>
      <c r="D3666" s="5">
        <v>45419</v>
      </c>
      <c r="E3666" s="9">
        <f t="shared" si="57"/>
        <v>2024</v>
      </c>
      <c r="F3666" s="4" t="s">
        <v>17</v>
      </c>
      <c r="G3666" s="4" t="s">
        <v>10977</v>
      </c>
      <c r="H3666" s="4" t="s">
        <v>10978</v>
      </c>
      <c r="I3666" s="4" t="s">
        <v>28</v>
      </c>
      <c r="J3666" s="4" t="s">
        <v>42</v>
      </c>
      <c r="K3666" s="4" t="s">
        <v>43</v>
      </c>
      <c r="L3666" s="4" t="s">
        <v>36</v>
      </c>
      <c r="M3666" s="4" t="s">
        <v>138</v>
      </c>
      <c r="N3666" s="4">
        <v>1470.1</v>
      </c>
      <c r="O3666" s="4">
        <v>1</v>
      </c>
      <c r="P3666" s="4">
        <v>0.15</v>
      </c>
      <c r="Q3666" s="4">
        <v>69.900000000000006</v>
      </c>
    </row>
    <row r="3667" spans="1:17" s="4" customFormat="1" ht="12" x14ac:dyDescent="0.3">
      <c r="A3667" s="4">
        <v>3666</v>
      </c>
      <c r="B3667" s="4" t="s">
        <v>10979</v>
      </c>
      <c r="C3667" s="5">
        <v>45169</v>
      </c>
      <c r="D3667" s="5">
        <v>45170</v>
      </c>
      <c r="E3667" s="9">
        <f t="shared" si="57"/>
        <v>2023</v>
      </c>
      <c r="F3667" s="4" t="s">
        <v>17</v>
      </c>
      <c r="G3667" s="4" t="s">
        <v>10980</v>
      </c>
      <c r="H3667" s="4" t="s">
        <v>10981</v>
      </c>
      <c r="I3667" s="4" t="s">
        <v>28</v>
      </c>
      <c r="J3667" s="4" t="s">
        <v>62</v>
      </c>
      <c r="K3667" s="4" t="s">
        <v>63</v>
      </c>
      <c r="L3667" s="4" t="s">
        <v>29</v>
      </c>
      <c r="M3667" s="4" t="s">
        <v>90</v>
      </c>
      <c r="N3667" s="4">
        <v>611.47</v>
      </c>
      <c r="O3667" s="4">
        <v>10</v>
      </c>
      <c r="P3667" s="4">
        <v>0.1</v>
      </c>
      <c r="Q3667" s="4">
        <v>148.99</v>
      </c>
    </row>
    <row r="3668" spans="1:17" s="4" customFormat="1" ht="12" x14ac:dyDescent="0.3">
      <c r="A3668" s="4">
        <v>3667</v>
      </c>
      <c r="B3668" s="4" t="s">
        <v>10982</v>
      </c>
      <c r="C3668" s="5">
        <v>44532</v>
      </c>
      <c r="D3668" s="5">
        <v>44536</v>
      </c>
      <c r="E3668" s="9">
        <f t="shared" si="57"/>
        <v>2021</v>
      </c>
      <c r="F3668" s="4" t="s">
        <v>17</v>
      </c>
      <c r="G3668" s="4" t="s">
        <v>10983</v>
      </c>
      <c r="H3668" s="4" t="s">
        <v>10984</v>
      </c>
      <c r="I3668" s="4" t="s">
        <v>28</v>
      </c>
      <c r="J3668" s="4" t="s">
        <v>47</v>
      </c>
      <c r="K3668" s="4" t="s">
        <v>47</v>
      </c>
      <c r="L3668" s="4" t="s">
        <v>36</v>
      </c>
      <c r="M3668" s="4" t="s">
        <v>71</v>
      </c>
      <c r="N3668" s="4">
        <v>840.26</v>
      </c>
      <c r="O3668" s="4">
        <v>5</v>
      </c>
      <c r="P3668" s="4">
        <v>0</v>
      </c>
      <c r="Q3668" s="4">
        <v>102.05</v>
      </c>
    </row>
    <row r="3669" spans="1:17" s="4" customFormat="1" ht="12" x14ac:dyDescent="0.3">
      <c r="A3669" s="4">
        <v>3668</v>
      </c>
      <c r="B3669" s="4" t="s">
        <v>10985</v>
      </c>
      <c r="C3669" s="5">
        <v>45577</v>
      </c>
      <c r="D3669" s="5">
        <v>45581</v>
      </c>
      <c r="E3669" s="9">
        <f t="shared" si="57"/>
        <v>2024</v>
      </c>
      <c r="F3669" s="4" t="s">
        <v>25</v>
      </c>
      <c r="G3669" s="4" t="s">
        <v>10986</v>
      </c>
      <c r="H3669" s="4" t="s">
        <v>10987</v>
      </c>
      <c r="I3669" s="4" t="s">
        <v>28</v>
      </c>
      <c r="J3669" s="4" t="s">
        <v>47</v>
      </c>
      <c r="K3669" s="4" t="s">
        <v>47</v>
      </c>
      <c r="L3669" s="4" t="s">
        <v>36</v>
      </c>
      <c r="M3669" s="4" t="s">
        <v>118</v>
      </c>
      <c r="N3669" s="4">
        <v>462.84</v>
      </c>
      <c r="O3669" s="4">
        <v>5</v>
      </c>
      <c r="P3669" s="4">
        <v>0.2</v>
      </c>
      <c r="Q3669" s="4">
        <v>96.95</v>
      </c>
    </row>
    <row r="3670" spans="1:17" s="4" customFormat="1" ht="12" x14ac:dyDescent="0.3">
      <c r="A3670" s="4">
        <v>3669</v>
      </c>
      <c r="B3670" s="4" t="s">
        <v>10988</v>
      </c>
      <c r="C3670" s="5">
        <v>45166</v>
      </c>
      <c r="D3670" s="5">
        <v>45167</v>
      </c>
      <c r="E3670" s="9">
        <f t="shared" si="57"/>
        <v>2023</v>
      </c>
      <c r="F3670" s="4" t="s">
        <v>25</v>
      </c>
      <c r="G3670" s="4" t="s">
        <v>10989</v>
      </c>
      <c r="H3670" s="4" t="s">
        <v>10990</v>
      </c>
      <c r="I3670" s="4" t="s">
        <v>28</v>
      </c>
      <c r="J3670" s="4" t="s">
        <v>21</v>
      </c>
      <c r="K3670" s="4" t="s">
        <v>26647</v>
      </c>
      <c r="L3670" s="4" t="s">
        <v>36</v>
      </c>
      <c r="M3670" s="4" t="s">
        <v>138</v>
      </c>
      <c r="N3670" s="4">
        <v>921.34</v>
      </c>
      <c r="O3670" s="4">
        <v>6</v>
      </c>
      <c r="P3670" s="4">
        <v>0.15</v>
      </c>
      <c r="Q3670" s="4">
        <v>2.9</v>
      </c>
    </row>
    <row r="3671" spans="1:17" s="4" customFormat="1" ht="12" x14ac:dyDescent="0.3">
      <c r="A3671" s="4">
        <v>3670</v>
      </c>
      <c r="B3671" s="4" t="s">
        <v>10991</v>
      </c>
      <c r="C3671" s="5">
        <v>45314</v>
      </c>
      <c r="D3671" s="5">
        <v>45318</v>
      </c>
      <c r="E3671" s="9">
        <f t="shared" si="57"/>
        <v>2024</v>
      </c>
      <c r="F3671" s="4" t="s">
        <v>25</v>
      </c>
      <c r="G3671" s="4" t="s">
        <v>10992</v>
      </c>
      <c r="H3671" s="4" t="s">
        <v>10993</v>
      </c>
      <c r="I3671" s="4" t="s">
        <v>28</v>
      </c>
      <c r="J3671" s="4" t="s">
        <v>52</v>
      </c>
      <c r="K3671" s="4" t="s">
        <v>53</v>
      </c>
      <c r="L3671" s="4" t="s">
        <v>36</v>
      </c>
      <c r="M3671" s="4" t="s">
        <v>71</v>
      </c>
      <c r="N3671" s="4">
        <v>1489.15</v>
      </c>
      <c r="O3671" s="4">
        <v>4</v>
      </c>
      <c r="P3671" s="4">
        <v>0.2</v>
      </c>
      <c r="Q3671" s="4">
        <v>158.49</v>
      </c>
    </row>
    <row r="3672" spans="1:17" s="4" customFormat="1" ht="12" x14ac:dyDescent="0.3">
      <c r="A3672" s="4">
        <v>3671</v>
      </c>
      <c r="B3672" s="4" t="s">
        <v>10994</v>
      </c>
      <c r="C3672" s="5">
        <v>44980</v>
      </c>
      <c r="D3672" s="5">
        <v>44986</v>
      </c>
      <c r="E3672" s="9">
        <f t="shared" si="57"/>
        <v>2023</v>
      </c>
      <c r="F3672" s="4" t="s">
        <v>17</v>
      </c>
      <c r="G3672" s="4" t="s">
        <v>10995</v>
      </c>
      <c r="H3672" s="4" t="s">
        <v>10996</v>
      </c>
      <c r="I3672" s="4" t="s">
        <v>28</v>
      </c>
      <c r="J3672" s="4" t="s">
        <v>21</v>
      </c>
      <c r="K3672" s="4" t="s">
        <v>26647</v>
      </c>
      <c r="L3672" s="4" t="s">
        <v>36</v>
      </c>
      <c r="M3672" s="4" t="s">
        <v>118</v>
      </c>
      <c r="N3672" s="4">
        <v>1278.4100000000001</v>
      </c>
      <c r="O3672" s="4">
        <v>4</v>
      </c>
      <c r="P3672" s="4">
        <v>0.2</v>
      </c>
      <c r="Q3672" s="4">
        <v>212.37</v>
      </c>
    </row>
    <row r="3673" spans="1:17" s="4" customFormat="1" ht="12" x14ac:dyDescent="0.3">
      <c r="A3673" s="4">
        <v>3672</v>
      </c>
      <c r="B3673" s="4" t="s">
        <v>10997</v>
      </c>
      <c r="C3673" s="5">
        <v>45686</v>
      </c>
      <c r="D3673" s="5">
        <v>45687</v>
      </c>
      <c r="E3673" s="9">
        <f t="shared" si="57"/>
        <v>2025</v>
      </c>
      <c r="F3673" s="4" t="s">
        <v>59</v>
      </c>
      <c r="G3673" s="4" t="s">
        <v>10998</v>
      </c>
      <c r="H3673" s="4" t="s">
        <v>10999</v>
      </c>
      <c r="I3673" s="4" t="s">
        <v>67</v>
      </c>
      <c r="J3673" s="4" t="s">
        <v>111</v>
      </c>
      <c r="K3673" s="4" t="s">
        <v>111</v>
      </c>
      <c r="L3673" s="4" t="s">
        <v>36</v>
      </c>
      <c r="M3673" s="4" t="s">
        <v>118</v>
      </c>
      <c r="N3673" s="4">
        <v>916.61</v>
      </c>
      <c r="O3673" s="4">
        <v>2</v>
      </c>
      <c r="P3673" s="4">
        <v>0.1</v>
      </c>
      <c r="Q3673" s="4">
        <v>49.21</v>
      </c>
    </row>
    <row r="3674" spans="1:17" s="4" customFormat="1" ht="12" x14ac:dyDescent="0.3">
      <c r="A3674" s="4">
        <v>3673</v>
      </c>
      <c r="B3674" s="4" t="s">
        <v>11000</v>
      </c>
      <c r="C3674" s="5">
        <v>45796</v>
      </c>
      <c r="D3674" s="5">
        <v>45798</v>
      </c>
      <c r="E3674" s="9">
        <f t="shared" si="57"/>
        <v>2025</v>
      </c>
      <c r="F3674" s="4" t="s">
        <v>59</v>
      </c>
      <c r="G3674" s="4" t="s">
        <v>11001</v>
      </c>
      <c r="H3674" s="4" t="s">
        <v>11002</v>
      </c>
      <c r="I3674" s="4" t="s">
        <v>20</v>
      </c>
      <c r="J3674" s="4" t="s">
        <v>62</v>
      </c>
      <c r="K3674" s="4" t="s">
        <v>63</v>
      </c>
      <c r="L3674" s="4" t="s">
        <v>36</v>
      </c>
      <c r="M3674" s="4" t="s">
        <v>37</v>
      </c>
      <c r="N3674" s="4">
        <v>630.85</v>
      </c>
      <c r="O3674" s="4">
        <v>8</v>
      </c>
      <c r="P3674" s="4">
        <v>0.2</v>
      </c>
      <c r="Q3674" s="4">
        <v>3.01</v>
      </c>
    </row>
    <row r="3675" spans="1:17" s="4" customFormat="1" ht="12" x14ac:dyDescent="0.3">
      <c r="A3675" s="4">
        <v>3674</v>
      </c>
      <c r="B3675" s="4" t="s">
        <v>11003</v>
      </c>
      <c r="C3675" s="5">
        <v>44391</v>
      </c>
      <c r="D3675" s="5">
        <v>44395</v>
      </c>
      <c r="E3675" s="9">
        <f t="shared" si="57"/>
        <v>2021</v>
      </c>
      <c r="F3675" s="4" t="s">
        <v>59</v>
      </c>
      <c r="G3675" s="4" t="s">
        <v>11004</v>
      </c>
      <c r="H3675" s="4" t="s">
        <v>11005</v>
      </c>
      <c r="I3675" s="4" t="s">
        <v>20</v>
      </c>
      <c r="J3675" s="4" t="s">
        <v>42</v>
      </c>
      <c r="K3675" s="4" t="s">
        <v>43</v>
      </c>
      <c r="L3675" s="4" t="s">
        <v>29</v>
      </c>
      <c r="M3675" s="4" t="s">
        <v>48</v>
      </c>
      <c r="N3675" s="4">
        <v>1132.78</v>
      </c>
      <c r="O3675" s="4">
        <v>10</v>
      </c>
      <c r="P3675" s="4">
        <v>0</v>
      </c>
      <c r="Q3675" s="4">
        <v>119.58</v>
      </c>
    </row>
    <row r="3676" spans="1:17" s="4" customFormat="1" ht="12" x14ac:dyDescent="0.3">
      <c r="A3676" s="4">
        <v>3675</v>
      </c>
      <c r="B3676" s="4" t="s">
        <v>11006</v>
      </c>
      <c r="C3676" s="5">
        <v>44471</v>
      </c>
      <c r="D3676" s="5">
        <v>44474</v>
      </c>
      <c r="E3676" s="9">
        <f t="shared" si="57"/>
        <v>2021</v>
      </c>
      <c r="F3676" s="4" t="s">
        <v>25</v>
      </c>
      <c r="G3676" s="4" t="s">
        <v>11007</v>
      </c>
      <c r="H3676" s="4" t="s">
        <v>11008</v>
      </c>
      <c r="I3676" s="4" t="s">
        <v>20</v>
      </c>
      <c r="J3676" s="4" t="s">
        <v>111</v>
      </c>
      <c r="K3676" s="4" t="s">
        <v>111</v>
      </c>
      <c r="L3676" s="4" t="s">
        <v>22</v>
      </c>
      <c r="M3676" s="4" t="s">
        <v>134</v>
      </c>
      <c r="N3676" s="4">
        <v>1473.17</v>
      </c>
      <c r="O3676" s="4">
        <v>7</v>
      </c>
      <c r="P3676" s="4">
        <v>0.2</v>
      </c>
      <c r="Q3676" s="4">
        <v>-1.92</v>
      </c>
    </row>
    <row r="3677" spans="1:17" s="4" customFormat="1" ht="12" x14ac:dyDescent="0.3">
      <c r="A3677" s="4">
        <v>3676</v>
      </c>
      <c r="B3677" s="4" t="s">
        <v>11009</v>
      </c>
      <c r="C3677" s="5">
        <v>44705</v>
      </c>
      <c r="D3677" s="5">
        <v>44710</v>
      </c>
      <c r="E3677" s="9">
        <f t="shared" si="57"/>
        <v>2022</v>
      </c>
      <c r="F3677" s="4" t="s">
        <v>59</v>
      </c>
      <c r="G3677" s="4" t="s">
        <v>11010</v>
      </c>
      <c r="H3677" s="4" t="s">
        <v>11011</v>
      </c>
      <c r="I3677" s="4" t="s">
        <v>20</v>
      </c>
      <c r="J3677" s="4" t="s">
        <v>145</v>
      </c>
      <c r="K3677" s="4" t="s">
        <v>80</v>
      </c>
      <c r="L3677" s="4" t="s">
        <v>29</v>
      </c>
      <c r="M3677" s="4" t="s">
        <v>90</v>
      </c>
      <c r="N3677" s="4">
        <v>713.34</v>
      </c>
      <c r="O3677" s="4">
        <v>5</v>
      </c>
      <c r="P3677" s="4">
        <v>0.1</v>
      </c>
      <c r="Q3677" s="4">
        <v>170.1</v>
      </c>
    </row>
    <row r="3678" spans="1:17" s="4" customFormat="1" ht="12" x14ac:dyDescent="0.3">
      <c r="A3678" s="4">
        <v>3677</v>
      </c>
      <c r="B3678" s="4" t="s">
        <v>11012</v>
      </c>
      <c r="C3678" s="5">
        <v>45557</v>
      </c>
      <c r="D3678" s="5">
        <v>45560</v>
      </c>
      <c r="E3678" s="9">
        <f t="shared" si="57"/>
        <v>2024</v>
      </c>
      <c r="F3678" s="4" t="s">
        <v>59</v>
      </c>
      <c r="G3678" s="4" t="s">
        <v>11013</v>
      </c>
      <c r="H3678" s="4" t="s">
        <v>11014</v>
      </c>
      <c r="I3678" s="4" t="s">
        <v>67</v>
      </c>
      <c r="J3678" s="4" t="s">
        <v>62</v>
      </c>
      <c r="K3678" s="4" t="s">
        <v>63</v>
      </c>
      <c r="L3678" s="4" t="s">
        <v>29</v>
      </c>
      <c r="M3678" s="4" t="s">
        <v>30</v>
      </c>
      <c r="N3678" s="4">
        <v>44.34</v>
      </c>
      <c r="O3678" s="4">
        <v>1</v>
      </c>
      <c r="P3678" s="4">
        <v>0.2</v>
      </c>
      <c r="Q3678" s="4">
        <v>2.83</v>
      </c>
    </row>
    <row r="3679" spans="1:17" s="4" customFormat="1" ht="12" x14ac:dyDescent="0.3">
      <c r="A3679" s="4">
        <v>3678</v>
      </c>
      <c r="B3679" s="4" t="s">
        <v>11015</v>
      </c>
      <c r="C3679" s="5">
        <v>44575</v>
      </c>
      <c r="D3679" s="5">
        <v>44581</v>
      </c>
      <c r="E3679" s="9">
        <f t="shared" si="57"/>
        <v>2022</v>
      </c>
      <c r="F3679" s="4" t="s">
        <v>39</v>
      </c>
      <c r="G3679" s="4" t="s">
        <v>11016</v>
      </c>
      <c r="H3679" s="4" t="s">
        <v>11017</v>
      </c>
      <c r="I3679" s="4" t="s">
        <v>20</v>
      </c>
      <c r="J3679" s="4" t="s">
        <v>52</v>
      </c>
      <c r="K3679" s="4" t="s">
        <v>53</v>
      </c>
      <c r="L3679" s="4" t="s">
        <v>22</v>
      </c>
      <c r="M3679" s="4" t="s">
        <v>23</v>
      </c>
      <c r="N3679" s="4">
        <v>101.15</v>
      </c>
      <c r="O3679" s="4">
        <v>10</v>
      </c>
      <c r="P3679" s="4">
        <v>0</v>
      </c>
      <c r="Q3679" s="4">
        <v>1.53</v>
      </c>
    </row>
    <row r="3680" spans="1:17" s="4" customFormat="1" ht="12" x14ac:dyDescent="0.3">
      <c r="A3680" s="4">
        <v>3679</v>
      </c>
      <c r="B3680" s="4" t="s">
        <v>11018</v>
      </c>
      <c r="C3680" s="5">
        <v>44687</v>
      </c>
      <c r="D3680" s="5">
        <v>44691</v>
      </c>
      <c r="E3680" s="9">
        <f t="shared" si="57"/>
        <v>2022</v>
      </c>
      <c r="F3680" s="4" t="s">
        <v>17</v>
      </c>
      <c r="G3680" s="4" t="s">
        <v>11019</v>
      </c>
      <c r="H3680" s="4" t="s">
        <v>11020</v>
      </c>
      <c r="I3680" s="4" t="s">
        <v>67</v>
      </c>
      <c r="J3680" s="4" t="s">
        <v>21</v>
      </c>
      <c r="K3680" s="4" t="s">
        <v>26647</v>
      </c>
      <c r="L3680" s="4" t="s">
        <v>36</v>
      </c>
      <c r="M3680" s="4" t="s">
        <v>118</v>
      </c>
      <c r="N3680" s="4">
        <v>418.29</v>
      </c>
      <c r="O3680" s="4">
        <v>4</v>
      </c>
      <c r="P3680" s="4">
        <v>0.1</v>
      </c>
      <c r="Q3680" s="4">
        <v>11.57</v>
      </c>
    </row>
    <row r="3681" spans="1:17" s="4" customFormat="1" ht="12" x14ac:dyDescent="0.3">
      <c r="A3681" s="4">
        <v>3680</v>
      </c>
      <c r="B3681" s="4" t="s">
        <v>11021</v>
      </c>
      <c r="C3681" s="5">
        <v>45648</v>
      </c>
      <c r="D3681" s="5">
        <v>45654</v>
      </c>
      <c r="E3681" s="9">
        <f t="shared" si="57"/>
        <v>2024</v>
      </c>
      <c r="F3681" s="4" t="s">
        <v>17</v>
      </c>
      <c r="G3681" s="4" t="s">
        <v>11022</v>
      </c>
      <c r="H3681" s="4" t="s">
        <v>11023</v>
      </c>
      <c r="I3681" s="4" t="s">
        <v>28</v>
      </c>
      <c r="J3681" s="4" t="s">
        <v>47</v>
      </c>
      <c r="K3681" s="4" t="s">
        <v>47</v>
      </c>
      <c r="L3681" s="4" t="s">
        <v>29</v>
      </c>
      <c r="M3681" s="4" t="s">
        <v>90</v>
      </c>
      <c r="N3681" s="4">
        <v>795.93</v>
      </c>
      <c r="O3681" s="4">
        <v>7</v>
      </c>
      <c r="P3681" s="4">
        <v>0.1</v>
      </c>
      <c r="Q3681" s="4">
        <v>141.55000000000001</v>
      </c>
    </row>
    <row r="3682" spans="1:17" s="4" customFormat="1" ht="12" x14ac:dyDescent="0.3">
      <c r="A3682" s="4">
        <v>3681</v>
      </c>
      <c r="B3682" s="4" t="s">
        <v>11024</v>
      </c>
      <c r="C3682" s="5">
        <v>45778</v>
      </c>
      <c r="D3682" s="5">
        <v>45785</v>
      </c>
      <c r="E3682" s="9">
        <f t="shared" si="57"/>
        <v>2025</v>
      </c>
      <c r="F3682" s="4" t="s">
        <v>39</v>
      </c>
      <c r="G3682" s="4" t="s">
        <v>11025</v>
      </c>
      <c r="H3682" s="4" t="s">
        <v>11026</v>
      </c>
      <c r="I3682" s="4" t="s">
        <v>20</v>
      </c>
      <c r="J3682" s="4" t="s">
        <v>145</v>
      </c>
      <c r="K3682" s="4" t="s">
        <v>80</v>
      </c>
      <c r="L3682" s="4" t="s">
        <v>29</v>
      </c>
      <c r="M3682" s="4" t="s">
        <v>30</v>
      </c>
      <c r="N3682" s="4">
        <v>102.87</v>
      </c>
      <c r="O3682" s="4">
        <v>1</v>
      </c>
      <c r="P3682" s="4">
        <v>0.15</v>
      </c>
      <c r="Q3682" s="4">
        <v>13.21</v>
      </c>
    </row>
    <row r="3683" spans="1:17" s="4" customFormat="1" ht="12" x14ac:dyDescent="0.3">
      <c r="A3683" s="4">
        <v>3682</v>
      </c>
      <c r="B3683" s="4" t="s">
        <v>11027</v>
      </c>
      <c r="C3683" s="5">
        <v>44811</v>
      </c>
      <c r="D3683" s="5">
        <v>44813</v>
      </c>
      <c r="E3683" s="9">
        <f t="shared" si="57"/>
        <v>2022</v>
      </c>
      <c r="F3683" s="4" t="s">
        <v>39</v>
      </c>
      <c r="G3683" s="4" t="s">
        <v>11028</v>
      </c>
      <c r="H3683" s="4" t="s">
        <v>11029</v>
      </c>
      <c r="I3683" s="4" t="s">
        <v>67</v>
      </c>
      <c r="J3683" s="4" t="s">
        <v>52</v>
      </c>
      <c r="K3683" s="4" t="s">
        <v>53</v>
      </c>
      <c r="L3683" s="4" t="s">
        <v>29</v>
      </c>
      <c r="M3683" s="4" t="s">
        <v>30</v>
      </c>
      <c r="N3683" s="4">
        <v>449.48</v>
      </c>
      <c r="O3683" s="4">
        <v>10</v>
      </c>
      <c r="P3683" s="4">
        <v>0.1</v>
      </c>
      <c r="Q3683" s="4">
        <v>15.09</v>
      </c>
    </row>
    <row r="3684" spans="1:17" s="4" customFormat="1" ht="12" x14ac:dyDescent="0.3">
      <c r="A3684" s="4">
        <v>3683</v>
      </c>
      <c r="B3684" s="4" t="s">
        <v>11030</v>
      </c>
      <c r="C3684" s="5">
        <v>44390</v>
      </c>
      <c r="D3684" s="5">
        <v>44397</v>
      </c>
      <c r="E3684" s="9">
        <f t="shared" si="57"/>
        <v>2021</v>
      </c>
      <c r="F3684" s="4" t="s">
        <v>39</v>
      </c>
      <c r="G3684" s="4" t="s">
        <v>11031</v>
      </c>
      <c r="H3684" s="4" t="s">
        <v>11032</v>
      </c>
      <c r="I3684" s="4" t="s">
        <v>28</v>
      </c>
      <c r="J3684" s="4" t="s">
        <v>42</v>
      </c>
      <c r="K3684" s="4" t="s">
        <v>43</v>
      </c>
      <c r="L3684" s="4" t="s">
        <v>36</v>
      </c>
      <c r="M3684" s="4" t="s">
        <v>71</v>
      </c>
      <c r="N3684" s="4">
        <v>49.19</v>
      </c>
      <c r="O3684" s="4">
        <v>2</v>
      </c>
      <c r="P3684" s="4">
        <v>0.1</v>
      </c>
      <c r="Q3684" s="4">
        <v>3.15</v>
      </c>
    </row>
    <row r="3685" spans="1:17" s="4" customFormat="1" ht="12" x14ac:dyDescent="0.3">
      <c r="A3685" s="4">
        <v>3684</v>
      </c>
      <c r="B3685" s="4" t="s">
        <v>11033</v>
      </c>
      <c r="C3685" s="5">
        <v>44472</v>
      </c>
      <c r="D3685" s="5">
        <v>44476</v>
      </c>
      <c r="E3685" s="9">
        <f t="shared" si="57"/>
        <v>2021</v>
      </c>
      <c r="F3685" s="4" t="s">
        <v>17</v>
      </c>
      <c r="G3685" s="4" t="s">
        <v>11034</v>
      </c>
      <c r="H3685" s="4" t="s">
        <v>11035</v>
      </c>
      <c r="I3685" s="4" t="s">
        <v>28</v>
      </c>
      <c r="J3685" s="4" t="s">
        <v>34</v>
      </c>
      <c r="K3685" s="4" t="s">
        <v>35</v>
      </c>
      <c r="L3685" s="4" t="s">
        <v>36</v>
      </c>
      <c r="M3685" s="4" t="s">
        <v>138</v>
      </c>
      <c r="N3685" s="4">
        <v>973.87</v>
      </c>
      <c r="O3685" s="4">
        <v>9</v>
      </c>
      <c r="P3685" s="4">
        <v>0.15</v>
      </c>
      <c r="Q3685" s="4">
        <v>-0.25</v>
      </c>
    </row>
    <row r="3686" spans="1:17" s="4" customFormat="1" ht="12" x14ac:dyDescent="0.3">
      <c r="A3686" s="4">
        <v>3685</v>
      </c>
      <c r="B3686" s="4" t="s">
        <v>11036</v>
      </c>
      <c r="C3686" s="5">
        <v>45303</v>
      </c>
      <c r="D3686" s="5">
        <v>45309</v>
      </c>
      <c r="E3686" s="9">
        <f t="shared" si="57"/>
        <v>2024</v>
      </c>
      <c r="F3686" s="4" t="s">
        <v>59</v>
      </c>
      <c r="G3686" s="4" t="s">
        <v>11037</v>
      </c>
      <c r="H3686" s="4" t="s">
        <v>11038</v>
      </c>
      <c r="I3686" s="4" t="s">
        <v>28</v>
      </c>
      <c r="J3686" s="4" t="s">
        <v>42</v>
      </c>
      <c r="K3686" s="4" t="s">
        <v>43</v>
      </c>
      <c r="L3686" s="4" t="s">
        <v>22</v>
      </c>
      <c r="M3686" s="4" t="s">
        <v>23</v>
      </c>
      <c r="N3686" s="4">
        <v>1231.06</v>
      </c>
      <c r="O3686" s="4">
        <v>3</v>
      </c>
      <c r="P3686" s="4">
        <v>0.2</v>
      </c>
      <c r="Q3686" s="4">
        <v>-15.9</v>
      </c>
    </row>
    <row r="3687" spans="1:17" s="4" customFormat="1" ht="12" x14ac:dyDescent="0.3">
      <c r="A3687" s="4">
        <v>3686</v>
      </c>
      <c r="B3687" s="4" t="s">
        <v>11039</v>
      </c>
      <c r="C3687" s="5">
        <v>45049</v>
      </c>
      <c r="D3687" s="5">
        <v>45055</v>
      </c>
      <c r="E3687" s="9">
        <f t="shared" si="57"/>
        <v>2023</v>
      </c>
      <c r="F3687" s="4" t="s">
        <v>59</v>
      </c>
      <c r="G3687" s="4" t="s">
        <v>11040</v>
      </c>
      <c r="H3687" s="4" t="s">
        <v>11041</v>
      </c>
      <c r="I3687" s="4" t="s">
        <v>67</v>
      </c>
      <c r="J3687" s="4" t="s">
        <v>79</v>
      </c>
      <c r="K3687" s="4" t="s">
        <v>80</v>
      </c>
      <c r="L3687" s="4" t="s">
        <v>29</v>
      </c>
      <c r="M3687" s="4" t="s">
        <v>107</v>
      </c>
      <c r="N3687" s="4">
        <v>612.96</v>
      </c>
      <c r="O3687" s="4">
        <v>2</v>
      </c>
      <c r="P3687" s="4">
        <v>0.1</v>
      </c>
      <c r="Q3687" s="4">
        <v>76.290000000000006</v>
      </c>
    </row>
    <row r="3688" spans="1:17" s="4" customFormat="1" ht="12" x14ac:dyDescent="0.3">
      <c r="A3688" s="4">
        <v>3687</v>
      </c>
      <c r="B3688" s="4" t="s">
        <v>11042</v>
      </c>
      <c r="C3688" s="5">
        <v>45243</v>
      </c>
      <c r="D3688" s="5">
        <v>45247</v>
      </c>
      <c r="E3688" s="9">
        <f t="shared" si="57"/>
        <v>2023</v>
      </c>
      <c r="F3688" s="4" t="s">
        <v>25</v>
      </c>
      <c r="G3688" s="4" t="s">
        <v>11043</v>
      </c>
      <c r="H3688" s="4" t="s">
        <v>11044</v>
      </c>
      <c r="I3688" s="4" t="s">
        <v>20</v>
      </c>
      <c r="J3688" s="4" t="s">
        <v>111</v>
      </c>
      <c r="K3688" s="4" t="s">
        <v>111</v>
      </c>
      <c r="L3688" s="4" t="s">
        <v>22</v>
      </c>
      <c r="M3688" s="4" t="s">
        <v>75</v>
      </c>
      <c r="N3688" s="4">
        <v>663.85</v>
      </c>
      <c r="O3688" s="4">
        <v>2</v>
      </c>
      <c r="P3688" s="4">
        <v>0</v>
      </c>
      <c r="Q3688" s="4">
        <v>70.66</v>
      </c>
    </row>
    <row r="3689" spans="1:17" s="4" customFormat="1" ht="12" x14ac:dyDescent="0.3">
      <c r="A3689" s="4">
        <v>3688</v>
      </c>
      <c r="B3689" s="4" t="s">
        <v>11045</v>
      </c>
      <c r="C3689" s="5">
        <v>45473</v>
      </c>
      <c r="D3689" s="5">
        <v>45478</v>
      </c>
      <c r="E3689" s="9">
        <f t="shared" si="57"/>
        <v>2024</v>
      </c>
      <c r="F3689" s="4" t="s">
        <v>17</v>
      </c>
      <c r="G3689" s="4" t="s">
        <v>11046</v>
      </c>
      <c r="H3689" s="4" t="s">
        <v>11047</v>
      </c>
      <c r="I3689" s="4" t="s">
        <v>67</v>
      </c>
      <c r="J3689" s="4" t="s">
        <v>145</v>
      </c>
      <c r="K3689" s="4" t="s">
        <v>80</v>
      </c>
      <c r="L3689" s="4" t="s">
        <v>22</v>
      </c>
      <c r="M3689" s="4" t="s">
        <v>75</v>
      </c>
      <c r="N3689" s="4">
        <v>999</v>
      </c>
      <c r="O3689" s="4">
        <v>6</v>
      </c>
      <c r="P3689" s="4">
        <v>0.1</v>
      </c>
      <c r="Q3689" s="4">
        <v>108.61</v>
      </c>
    </row>
    <row r="3690" spans="1:17" s="4" customFormat="1" ht="12" x14ac:dyDescent="0.3">
      <c r="A3690" s="4">
        <v>3689</v>
      </c>
      <c r="B3690" s="4" t="s">
        <v>11048</v>
      </c>
      <c r="C3690" s="5">
        <v>44832</v>
      </c>
      <c r="D3690" s="5">
        <v>44835</v>
      </c>
      <c r="E3690" s="9">
        <f t="shared" si="57"/>
        <v>2022</v>
      </c>
      <c r="F3690" s="4" t="s">
        <v>17</v>
      </c>
      <c r="G3690" s="4" t="s">
        <v>11049</v>
      </c>
      <c r="H3690" s="4" t="s">
        <v>4834</v>
      </c>
      <c r="I3690" s="4" t="s">
        <v>28</v>
      </c>
      <c r="J3690" s="4" t="s">
        <v>111</v>
      </c>
      <c r="K3690" s="4" t="s">
        <v>111</v>
      </c>
      <c r="L3690" s="4" t="s">
        <v>36</v>
      </c>
      <c r="M3690" s="4" t="s">
        <v>118</v>
      </c>
      <c r="N3690" s="4">
        <v>1387.97</v>
      </c>
      <c r="O3690" s="4">
        <v>1</v>
      </c>
      <c r="P3690" s="4">
        <v>0.2</v>
      </c>
      <c r="Q3690" s="4">
        <v>-23.41</v>
      </c>
    </row>
    <row r="3691" spans="1:17" s="4" customFormat="1" ht="12" x14ac:dyDescent="0.3">
      <c r="A3691" s="4">
        <v>3690</v>
      </c>
      <c r="B3691" s="4" t="s">
        <v>11050</v>
      </c>
      <c r="C3691" s="5">
        <v>45525</v>
      </c>
      <c r="D3691" s="5">
        <v>45529</v>
      </c>
      <c r="E3691" s="9">
        <f t="shared" si="57"/>
        <v>2024</v>
      </c>
      <c r="F3691" s="4" t="s">
        <v>25</v>
      </c>
      <c r="G3691" s="4" t="s">
        <v>11051</v>
      </c>
      <c r="H3691" s="4" t="s">
        <v>11052</v>
      </c>
      <c r="I3691" s="4" t="s">
        <v>67</v>
      </c>
      <c r="J3691" s="4" t="s">
        <v>34</v>
      </c>
      <c r="K3691" s="4" t="s">
        <v>35</v>
      </c>
      <c r="L3691" s="4" t="s">
        <v>36</v>
      </c>
      <c r="M3691" s="4" t="s">
        <v>138</v>
      </c>
      <c r="N3691" s="4">
        <v>743.07</v>
      </c>
      <c r="O3691" s="4">
        <v>7</v>
      </c>
      <c r="P3691" s="4">
        <v>0.1</v>
      </c>
      <c r="Q3691" s="4">
        <v>36.11</v>
      </c>
    </row>
    <row r="3692" spans="1:17" s="4" customFormat="1" ht="12" x14ac:dyDescent="0.3">
      <c r="A3692" s="4">
        <v>3691</v>
      </c>
      <c r="B3692" s="4" t="s">
        <v>11053</v>
      </c>
      <c r="C3692" s="5">
        <v>44460</v>
      </c>
      <c r="D3692" s="5">
        <v>44461</v>
      </c>
      <c r="E3692" s="9">
        <f t="shared" si="57"/>
        <v>2021</v>
      </c>
      <c r="F3692" s="4" t="s">
        <v>17</v>
      </c>
      <c r="G3692" s="4" t="s">
        <v>11054</v>
      </c>
      <c r="H3692" s="4" t="s">
        <v>11055</v>
      </c>
      <c r="I3692" s="4" t="s">
        <v>28</v>
      </c>
      <c r="J3692" s="4" t="s">
        <v>106</v>
      </c>
      <c r="K3692" s="4" t="s">
        <v>106</v>
      </c>
      <c r="L3692" s="4" t="s">
        <v>29</v>
      </c>
      <c r="M3692" s="4" t="s">
        <v>107</v>
      </c>
      <c r="N3692" s="4">
        <v>491.3</v>
      </c>
      <c r="O3692" s="4">
        <v>5</v>
      </c>
      <c r="P3692" s="4">
        <v>0.1</v>
      </c>
      <c r="Q3692" s="4">
        <v>47.9</v>
      </c>
    </row>
    <row r="3693" spans="1:17" s="4" customFormat="1" ht="12" x14ac:dyDescent="0.3">
      <c r="A3693" s="4">
        <v>3692</v>
      </c>
      <c r="B3693" s="4" t="s">
        <v>11056</v>
      </c>
      <c r="C3693" s="5">
        <v>45110</v>
      </c>
      <c r="D3693" s="5">
        <v>45115</v>
      </c>
      <c r="E3693" s="9">
        <f t="shared" si="57"/>
        <v>2023</v>
      </c>
      <c r="F3693" s="4" t="s">
        <v>25</v>
      </c>
      <c r="G3693" s="4" t="s">
        <v>11057</v>
      </c>
      <c r="H3693" s="4" t="s">
        <v>11058</v>
      </c>
      <c r="I3693" s="4" t="s">
        <v>67</v>
      </c>
      <c r="J3693" s="4" t="s">
        <v>47</v>
      </c>
      <c r="K3693" s="4" t="s">
        <v>47</v>
      </c>
      <c r="L3693" s="4" t="s">
        <v>22</v>
      </c>
      <c r="M3693" s="4" t="s">
        <v>75</v>
      </c>
      <c r="N3693" s="4">
        <v>1176.3599999999999</v>
      </c>
      <c r="O3693" s="4">
        <v>8</v>
      </c>
      <c r="P3693" s="4">
        <v>0</v>
      </c>
      <c r="Q3693" s="4">
        <v>237.47</v>
      </c>
    </row>
    <row r="3694" spans="1:17" s="4" customFormat="1" ht="12" x14ac:dyDescent="0.3">
      <c r="A3694" s="4">
        <v>3693</v>
      </c>
      <c r="B3694" s="4" t="s">
        <v>11059</v>
      </c>
      <c r="C3694" s="5">
        <v>44597</v>
      </c>
      <c r="D3694" s="5">
        <v>44603</v>
      </c>
      <c r="E3694" s="9">
        <f t="shared" si="57"/>
        <v>2022</v>
      </c>
      <c r="F3694" s="4" t="s">
        <v>25</v>
      </c>
      <c r="G3694" s="4" t="s">
        <v>11060</v>
      </c>
      <c r="H3694" s="4" t="s">
        <v>11061</v>
      </c>
      <c r="I3694" s="4" t="s">
        <v>28</v>
      </c>
      <c r="J3694" s="4" t="s">
        <v>52</v>
      </c>
      <c r="K3694" s="4" t="s">
        <v>53</v>
      </c>
      <c r="L3694" s="4" t="s">
        <v>22</v>
      </c>
      <c r="M3694" s="4" t="s">
        <v>23</v>
      </c>
      <c r="N3694" s="4">
        <v>1070.8800000000001</v>
      </c>
      <c r="O3694" s="4">
        <v>8</v>
      </c>
      <c r="P3694" s="4">
        <v>0.15</v>
      </c>
      <c r="Q3694" s="4">
        <v>123.56</v>
      </c>
    </row>
    <row r="3695" spans="1:17" s="4" customFormat="1" ht="12" x14ac:dyDescent="0.3">
      <c r="A3695" s="4">
        <v>3694</v>
      </c>
      <c r="B3695" s="4" t="s">
        <v>11062</v>
      </c>
      <c r="C3695" s="5">
        <v>44643</v>
      </c>
      <c r="D3695" s="5">
        <v>44645</v>
      </c>
      <c r="E3695" s="9">
        <f t="shared" si="57"/>
        <v>2022</v>
      </c>
      <c r="F3695" s="4" t="s">
        <v>17</v>
      </c>
      <c r="G3695" s="4" t="s">
        <v>11063</v>
      </c>
      <c r="H3695" s="4" t="s">
        <v>11064</v>
      </c>
      <c r="I3695" s="4" t="s">
        <v>28</v>
      </c>
      <c r="J3695" s="4" t="s">
        <v>111</v>
      </c>
      <c r="K3695" s="4" t="s">
        <v>111</v>
      </c>
      <c r="L3695" s="4" t="s">
        <v>36</v>
      </c>
      <c r="M3695" s="4" t="s">
        <v>37</v>
      </c>
      <c r="N3695" s="4">
        <v>1231.79</v>
      </c>
      <c r="O3695" s="4">
        <v>3</v>
      </c>
      <c r="P3695" s="4">
        <v>0.15</v>
      </c>
      <c r="Q3695" s="4">
        <v>132.5</v>
      </c>
    </row>
    <row r="3696" spans="1:17" s="4" customFormat="1" ht="12" x14ac:dyDescent="0.3">
      <c r="A3696" s="4">
        <v>3695</v>
      </c>
      <c r="B3696" s="4" t="s">
        <v>11065</v>
      </c>
      <c r="C3696" s="5">
        <v>45694</v>
      </c>
      <c r="D3696" s="5">
        <v>45699</v>
      </c>
      <c r="E3696" s="9">
        <f t="shared" si="57"/>
        <v>2025</v>
      </c>
      <c r="F3696" s="4" t="s">
        <v>59</v>
      </c>
      <c r="G3696" s="4" t="s">
        <v>11066</v>
      </c>
      <c r="H3696" s="4" t="s">
        <v>11067</v>
      </c>
      <c r="I3696" s="4" t="s">
        <v>20</v>
      </c>
      <c r="J3696" s="4" t="s">
        <v>21</v>
      </c>
      <c r="K3696" s="4" t="s">
        <v>26647</v>
      </c>
      <c r="L3696" s="4" t="s">
        <v>22</v>
      </c>
      <c r="M3696" s="4" t="s">
        <v>75</v>
      </c>
      <c r="N3696" s="4">
        <v>1149.2</v>
      </c>
      <c r="O3696" s="4">
        <v>3</v>
      </c>
      <c r="P3696" s="4">
        <v>0.1</v>
      </c>
      <c r="Q3696" s="4">
        <v>8.3699999999999992</v>
      </c>
    </row>
    <row r="3697" spans="1:17" s="4" customFormat="1" ht="12" x14ac:dyDescent="0.3">
      <c r="A3697" s="4">
        <v>3696</v>
      </c>
      <c r="B3697" s="4" t="s">
        <v>11068</v>
      </c>
      <c r="C3697" s="5">
        <v>45780</v>
      </c>
      <c r="D3697" s="5">
        <v>45781</v>
      </c>
      <c r="E3697" s="9">
        <f t="shared" si="57"/>
        <v>2025</v>
      </c>
      <c r="F3697" s="4" t="s">
        <v>39</v>
      </c>
      <c r="G3697" s="4" t="s">
        <v>11069</v>
      </c>
      <c r="H3697" s="4" t="s">
        <v>11070</v>
      </c>
      <c r="I3697" s="4" t="s">
        <v>20</v>
      </c>
      <c r="J3697" s="4" t="s">
        <v>79</v>
      </c>
      <c r="K3697" s="4" t="s">
        <v>80</v>
      </c>
      <c r="L3697" s="4" t="s">
        <v>22</v>
      </c>
      <c r="M3697" s="4" t="s">
        <v>75</v>
      </c>
      <c r="N3697" s="4">
        <v>1153.1199999999999</v>
      </c>
      <c r="O3697" s="4">
        <v>5</v>
      </c>
      <c r="P3697" s="4">
        <v>0.1</v>
      </c>
      <c r="Q3697" s="4">
        <v>290.73</v>
      </c>
    </row>
    <row r="3698" spans="1:17" s="4" customFormat="1" ht="12" x14ac:dyDescent="0.3">
      <c r="A3698" s="4">
        <v>3697</v>
      </c>
      <c r="B3698" s="4" t="s">
        <v>11071</v>
      </c>
      <c r="C3698" s="5">
        <v>45557</v>
      </c>
      <c r="D3698" s="5">
        <v>45561</v>
      </c>
      <c r="E3698" s="9">
        <f t="shared" si="57"/>
        <v>2024</v>
      </c>
      <c r="F3698" s="4" t="s">
        <v>17</v>
      </c>
      <c r="G3698" s="4" t="s">
        <v>11072</v>
      </c>
      <c r="H3698" s="4" t="s">
        <v>11073</v>
      </c>
      <c r="I3698" s="4" t="s">
        <v>20</v>
      </c>
      <c r="J3698" s="4" t="s">
        <v>47</v>
      </c>
      <c r="K3698" s="4" t="s">
        <v>47</v>
      </c>
      <c r="L3698" s="4" t="s">
        <v>36</v>
      </c>
      <c r="M3698" s="4" t="s">
        <v>71</v>
      </c>
      <c r="N3698" s="4">
        <v>432.83</v>
      </c>
      <c r="O3698" s="4">
        <v>3</v>
      </c>
      <c r="P3698" s="4">
        <v>0.15</v>
      </c>
      <c r="Q3698" s="4">
        <v>16.82</v>
      </c>
    </row>
    <row r="3699" spans="1:17" s="4" customFormat="1" ht="12" x14ac:dyDescent="0.3">
      <c r="A3699" s="4">
        <v>3698</v>
      </c>
      <c r="B3699" s="4" t="s">
        <v>11074</v>
      </c>
      <c r="C3699" s="5">
        <v>45019</v>
      </c>
      <c r="D3699" s="5">
        <v>45026</v>
      </c>
      <c r="E3699" s="9">
        <f t="shared" si="57"/>
        <v>2023</v>
      </c>
      <c r="F3699" s="4" t="s">
        <v>39</v>
      </c>
      <c r="G3699" s="4" t="s">
        <v>11075</v>
      </c>
      <c r="H3699" s="4" t="s">
        <v>11076</v>
      </c>
      <c r="I3699" s="4" t="s">
        <v>28</v>
      </c>
      <c r="J3699" s="4" t="s">
        <v>21</v>
      </c>
      <c r="K3699" s="4" t="s">
        <v>26647</v>
      </c>
      <c r="L3699" s="4" t="s">
        <v>29</v>
      </c>
      <c r="M3699" s="4" t="s">
        <v>48</v>
      </c>
      <c r="N3699" s="4">
        <v>122.68</v>
      </c>
      <c r="O3699" s="4">
        <v>8</v>
      </c>
      <c r="P3699" s="4">
        <v>0.15</v>
      </c>
      <c r="Q3699" s="4">
        <v>28.18</v>
      </c>
    </row>
    <row r="3700" spans="1:17" s="4" customFormat="1" ht="12" x14ac:dyDescent="0.3">
      <c r="A3700" s="4">
        <v>3699</v>
      </c>
      <c r="B3700" s="4" t="s">
        <v>11077</v>
      </c>
      <c r="C3700" s="5">
        <v>44990</v>
      </c>
      <c r="D3700" s="5">
        <v>44995</v>
      </c>
      <c r="E3700" s="9">
        <f t="shared" si="57"/>
        <v>2023</v>
      </c>
      <c r="F3700" s="4" t="s">
        <v>59</v>
      </c>
      <c r="G3700" s="4" t="s">
        <v>11078</v>
      </c>
      <c r="H3700" s="4" t="s">
        <v>11079</v>
      </c>
      <c r="I3700" s="4" t="s">
        <v>28</v>
      </c>
      <c r="J3700" s="4" t="s">
        <v>21</v>
      </c>
      <c r="K3700" s="4" t="s">
        <v>26647</v>
      </c>
      <c r="L3700" s="4" t="s">
        <v>22</v>
      </c>
      <c r="M3700" s="4" t="s">
        <v>75</v>
      </c>
      <c r="N3700" s="4">
        <v>1138.69</v>
      </c>
      <c r="O3700" s="4">
        <v>5</v>
      </c>
      <c r="P3700" s="4">
        <v>0.15</v>
      </c>
      <c r="Q3700" s="4">
        <v>181.74</v>
      </c>
    </row>
    <row r="3701" spans="1:17" s="4" customFormat="1" ht="12" x14ac:dyDescent="0.3">
      <c r="A3701" s="4">
        <v>3700</v>
      </c>
      <c r="B3701" s="4" t="s">
        <v>11080</v>
      </c>
      <c r="C3701" s="5">
        <v>44520</v>
      </c>
      <c r="D3701" s="5">
        <v>44527</v>
      </c>
      <c r="E3701" s="9">
        <f t="shared" si="57"/>
        <v>2021</v>
      </c>
      <c r="F3701" s="4" t="s">
        <v>25</v>
      </c>
      <c r="G3701" s="4" t="s">
        <v>11081</v>
      </c>
      <c r="H3701" s="4" t="s">
        <v>11082</v>
      </c>
      <c r="I3701" s="4" t="s">
        <v>20</v>
      </c>
      <c r="J3701" s="4" t="s">
        <v>111</v>
      </c>
      <c r="K3701" s="4" t="s">
        <v>111</v>
      </c>
      <c r="L3701" s="4" t="s">
        <v>22</v>
      </c>
      <c r="M3701" s="4" t="s">
        <v>75</v>
      </c>
      <c r="N3701" s="4">
        <v>1122.46</v>
      </c>
      <c r="O3701" s="4">
        <v>8</v>
      </c>
      <c r="P3701" s="4">
        <v>0.15</v>
      </c>
      <c r="Q3701" s="4">
        <v>99.83</v>
      </c>
    </row>
    <row r="3702" spans="1:17" s="4" customFormat="1" ht="12" x14ac:dyDescent="0.3">
      <c r="A3702" s="4">
        <v>3701</v>
      </c>
      <c r="B3702" s="4" t="s">
        <v>11083</v>
      </c>
      <c r="C3702" s="5">
        <v>44621</v>
      </c>
      <c r="D3702" s="5">
        <v>44624</v>
      </c>
      <c r="E3702" s="9">
        <f t="shared" si="57"/>
        <v>2022</v>
      </c>
      <c r="F3702" s="4" t="s">
        <v>17</v>
      </c>
      <c r="G3702" s="4" t="s">
        <v>11084</v>
      </c>
      <c r="H3702" s="4" t="s">
        <v>11085</v>
      </c>
      <c r="I3702" s="4" t="s">
        <v>28</v>
      </c>
      <c r="J3702" s="4" t="s">
        <v>52</v>
      </c>
      <c r="K3702" s="4" t="s">
        <v>53</v>
      </c>
      <c r="L3702" s="4" t="s">
        <v>29</v>
      </c>
      <c r="M3702" s="4" t="s">
        <v>48</v>
      </c>
      <c r="N3702" s="4">
        <v>555.91999999999996</v>
      </c>
      <c r="O3702" s="4">
        <v>3</v>
      </c>
      <c r="P3702" s="4">
        <v>0.2</v>
      </c>
      <c r="Q3702" s="4">
        <v>58.04</v>
      </c>
    </row>
    <row r="3703" spans="1:17" s="4" customFormat="1" ht="12" x14ac:dyDescent="0.3">
      <c r="A3703" s="4">
        <v>3702</v>
      </c>
      <c r="B3703" s="4" t="s">
        <v>11086</v>
      </c>
      <c r="C3703" s="5">
        <v>45149</v>
      </c>
      <c r="D3703" s="5">
        <v>45154</v>
      </c>
      <c r="E3703" s="9">
        <f t="shared" si="57"/>
        <v>2023</v>
      </c>
      <c r="F3703" s="4" t="s">
        <v>39</v>
      </c>
      <c r="G3703" s="4" t="s">
        <v>11087</v>
      </c>
      <c r="H3703" s="4" t="s">
        <v>11088</v>
      </c>
      <c r="I3703" s="4" t="s">
        <v>20</v>
      </c>
      <c r="J3703" s="4" t="s">
        <v>34</v>
      </c>
      <c r="K3703" s="4" t="s">
        <v>35</v>
      </c>
      <c r="L3703" s="4" t="s">
        <v>22</v>
      </c>
      <c r="M3703" s="4" t="s">
        <v>134</v>
      </c>
      <c r="N3703" s="4">
        <v>696.82</v>
      </c>
      <c r="O3703" s="4">
        <v>7</v>
      </c>
      <c r="P3703" s="4">
        <v>0.2</v>
      </c>
      <c r="Q3703" s="4">
        <v>55.24</v>
      </c>
    </row>
    <row r="3704" spans="1:17" s="4" customFormat="1" ht="12" x14ac:dyDescent="0.3">
      <c r="A3704" s="4">
        <v>3703</v>
      </c>
      <c r="B3704" s="4" t="s">
        <v>11089</v>
      </c>
      <c r="C3704" s="5">
        <v>45699</v>
      </c>
      <c r="D3704" s="5">
        <v>45701</v>
      </c>
      <c r="E3704" s="9">
        <f t="shared" si="57"/>
        <v>2025</v>
      </c>
      <c r="F3704" s="4" t="s">
        <v>59</v>
      </c>
      <c r="G3704" s="4" t="s">
        <v>11090</v>
      </c>
      <c r="H3704" s="4" t="s">
        <v>7822</v>
      </c>
      <c r="I3704" s="4" t="s">
        <v>28</v>
      </c>
      <c r="J3704" s="4" t="s">
        <v>52</v>
      </c>
      <c r="K3704" s="4" t="s">
        <v>53</v>
      </c>
      <c r="L3704" s="4" t="s">
        <v>36</v>
      </c>
      <c r="M3704" s="4" t="s">
        <v>118</v>
      </c>
      <c r="N3704" s="4">
        <v>1057.1500000000001</v>
      </c>
      <c r="O3704" s="4">
        <v>5</v>
      </c>
      <c r="P3704" s="4">
        <v>0.2</v>
      </c>
      <c r="Q3704" s="4">
        <v>164.59</v>
      </c>
    </row>
    <row r="3705" spans="1:17" s="4" customFormat="1" ht="12" x14ac:dyDescent="0.3">
      <c r="A3705" s="4">
        <v>3704</v>
      </c>
      <c r="B3705" s="4" t="s">
        <v>11091</v>
      </c>
      <c r="C3705" s="5">
        <v>44653</v>
      </c>
      <c r="D3705" s="5">
        <v>44659</v>
      </c>
      <c r="E3705" s="9">
        <f t="shared" si="57"/>
        <v>2022</v>
      </c>
      <c r="F3705" s="4" t="s">
        <v>25</v>
      </c>
      <c r="G3705" s="4" t="s">
        <v>11092</v>
      </c>
      <c r="H3705" s="4" t="s">
        <v>11093</v>
      </c>
      <c r="I3705" s="4" t="s">
        <v>28</v>
      </c>
      <c r="J3705" s="4" t="s">
        <v>21</v>
      </c>
      <c r="K3705" s="4" t="s">
        <v>26647</v>
      </c>
      <c r="L3705" s="4" t="s">
        <v>22</v>
      </c>
      <c r="M3705" s="4" t="s">
        <v>54</v>
      </c>
      <c r="N3705" s="4">
        <v>60.09</v>
      </c>
      <c r="O3705" s="4">
        <v>1</v>
      </c>
      <c r="P3705" s="4">
        <v>0</v>
      </c>
      <c r="Q3705" s="4">
        <v>3.81</v>
      </c>
    </row>
    <row r="3706" spans="1:17" s="4" customFormat="1" ht="12" x14ac:dyDescent="0.3">
      <c r="A3706" s="4">
        <v>3705</v>
      </c>
      <c r="B3706" s="4" t="s">
        <v>11094</v>
      </c>
      <c r="C3706" s="5">
        <v>44583</v>
      </c>
      <c r="D3706" s="5">
        <v>44585</v>
      </c>
      <c r="E3706" s="9">
        <f t="shared" si="57"/>
        <v>2022</v>
      </c>
      <c r="F3706" s="4" t="s">
        <v>39</v>
      </c>
      <c r="G3706" s="4" t="s">
        <v>11095</v>
      </c>
      <c r="H3706" s="4" t="s">
        <v>11096</v>
      </c>
      <c r="I3706" s="4" t="s">
        <v>20</v>
      </c>
      <c r="J3706" s="4" t="s">
        <v>47</v>
      </c>
      <c r="K3706" s="4" t="s">
        <v>47</v>
      </c>
      <c r="L3706" s="4" t="s">
        <v>36</v>
      </c>
      <c r="M3706" s="4" t="s">
        <v>71</v>
      </c>
      <c r="N3706" s="4">
        <v>502.13</v>
      </c>
      <c r="O3706" s="4">
        <v>8</v>
      </c>
      <c r="P3706" s="4">
        <v>0.15</v>
      </c>
      <c r="Q3706" s="4">
        <v>20.78</v>
      </c>
    </row>
    <row r="3707" spans="1:17" s="4" customFormat="1" ht="12" x14ac:dyDescent="0.3">
      <c r="A3707" s="4">
        <v>3706</v>
      </c>
      <c r="B3707" s="4" t="s">
        <v>11097</v>
      </c>
      <c r="C3707" s="5">
        <v>44404</v>
      </c>
      <c r="D3707" s="5">
        <v>44406</v>
      </c>
      <c r="E3707" s="9">
        <f t="shared" si="57"/>
        <v>2021</v>
      </c>
      <c r="F3707" s="4" t="s">
        <v>17</v>
      </c>
      <c r="G3707" s="4" t="s">
        <v>11098</v>
      </c>
      <c r="H3707" s="4" t="s">
        <v>11099</v>
      </c>
      <c r="I3707" s="4" t="s">
        <v>67</v>
      </c>
      <c r="J3707" s="4" t="s">
        <v>62</v>
      </c>
      <c r="K3707" s="4" t="s">
        <v>63</v>
      </c>
      <c r="L3707" s="4" t="s">
        <v>29</v>
      </c>
      <c r="M3707" s="4" t="s">
        <v>30</v>
      </c>
      <c r="N3707" s="4">
        <v>880.66</v>
      </c>
      <c r="O3707" s="4">
        <v>7</v>
      </c>
      <c r="P3707" s="4">
        <v>0.1</v>
      </c>
      <c r="Q3707" s="4">
        <v>133.99</v>
      </c>
    </row>
    <row r="3708" spans="1:17" s="4" customFormat="1" ht="12" x14ac:dyDescent="0.3">
      <c r="A3708" s="4">
        <v>3707</v>
      </c>
      <c r="B3708" s="4" t="s">
        <v>11100</v>
      </c>
      <c r="C3708" s="5">
        <v>44503</v>
      </c>
      <c r="D3708" s="5">
        <v>44508</v>
      </c>
      <c r="E3708" s="9">
        <f t="shared" si="57"/>
        <v>2021</v>
      </c>
      <c r="F3708" s="4" t="s">
        <v>39</v>
      </c>
      <c r="G3708" s="4" t="s">
        <v>11101</v>
      </c>
      <c r="H3708" s="4" t="s">
        <v>11102</v>
      </c>
      <c r="I3708" s="4" t="s">
        <v>28</v>
      </c>
      <c r="J3708" s="4" t="s">
        <v>47</v>
      </c>
      <c r="K3708" s="4" t="s">
        <v>47</v>
      </c>
      <c r="L3708" s="4" t="s">
        <v>29</v>
      </c>
      <c r="M3708" s="4" t="s">
        <v>30</v>
      </c>
      <c r="N3708" s="4">
        <v>587</v>
      </c>
      <c r="O3708" s="4">
        <v>7</v>
      </c>
      <c r="P3708" s="4">
        <v>0</v>
      </c>
      <c r="Q3708" s="4">
        <v>21.03</v>
      </c>
    </row>
    <row r="3709" spans="1:17" s="4" customFormat="1" ht="12" x14ac:dyDescent="0.3">
      <c r="A3709" s="4">
        <v>3708</v>
      </c>
      <c r="B3709" s="4" t="s">
        <v>11103</v>
      </c>
      <c r="C3709" s="5">
        <v>44999</v>
      </c>
      <c r="D3709" s="5">
        <v>45000</v>
      </c>
      <c r="E3709" s="9">
        <f t="shared" si="57"/>
        <v>2023</v>
      </c>
      <c r="F3709" s="4" t="s">
        <v>59</v>
      </c>
      <c r="G3709" s="4" t="s">
        <v>11104</v>
      </c>
      <c r="H3709" s="4" t="s">
        <v>11105</v>
      </c>
      <c r="I3709" s="4" t="s">
        <v>67</v>
      </c>
      <c r="J3709" s="4" t="s">
        <v>52</v>
      </c>
      <c r="K3709" s="4" t="s">
        <v>53</v>
      </c>
      <c r="L3709" s="4" t="s">
        <v>36</v>
      </c>
      <c r="M3709" s="4" t="s">
        <v>71</v>
      </c>
      <c r="N3709" s="4">
        <v>977.09</v>
      </c>
      <c r="O3709" s="4">
        <v>6</v>
      </c>
      <c r="P3709" s="4">
        <v>0.1</v>
      </c>
      <c r="Q3709" s="4">
        <v>140.52000000000001</v>
      </c>
    </row>
    <row r="3710" spans="1:17" s="4" customFormat="1" ht="12" x14ac:dyDescent="0.3">
      <c r="A3710" s="4">
        <v>3709</v>
      </c>
      <c r="B3710" s="4" t="s">
        <v>11106</v>
      </c>
      <c r="C3710" s="5">
        <v>45528</v>
      </c>
      <c r="D3710" s="5">
        <v>45531</v>
      </c>
      <c r="E3710" s="9">
        <f t="shared" si="57"/>
        <v>2024</v>
      </c>
      <c r="F3710" s="4" t="s">
        <v>17</v>
      </c>
      <c r="G3710" s="4" t="s">
        <v>11107</v>
      </c>
      <c r="H3710" s="4" t="s">
        <v>11108</v>
      </c>
      <c r="I3710" s="4" t="s">
        <v>67</v>
      </c>
      <c r="J3710" s="4" t="s">
        <v>52</v>
      </c>
      <c r="K3710" s="4" t="s">
        <v>53</v>
      </c>
      <c r="L3710" s="4" t="s">
        <v>29</v>
      </c>
      <c r="M3710" s="4" t="s">
        <v>48</v>
      </c>
      <c r="N3710" s="4">
        <v>293.26</v>
      </c>
      <c r="O3710" s="4">
        <v>7</v>
      </c>
      <c r="P3710" s="4">
        <v>0.1</v>
      </c>
      <c r="Q3710" s="4">
        <v>31.88</v>
      </c>
    </row>
    <row r="3711" spans="1:17" s="4" customFormat="1" ht="12" x14ac:dyDescent="0.3">
      <c r="A3711" s="4">
        <v>3710</v>
      </c>
      <c r="B3711" s="4" t="s">
        <v>11109</v>
      </c>
      <c r="C3711" s="5">
        <v>44776</v>
      </c>
      <c r="D3711" s="5">
        <v>44779</v>
      </c>
      <c r="E3711" s="9">
        <f t="shared" si="57"/>
        <v>2022</v>
      </c>
      <c r="F3711" s="4" t="s">
        <v>59</v>
      </c>
      <c r="G3711" s="4" t="s">
        <v>11110</v>
      </c>
      <c r="H3711" s="4" t="s">
        <v>11111</v>
      </c>
      <c r="I3711" s="4" t="s">
        <v>28</v>
      </c>
      <c r="J3711" s="4" t="s">
        <v>52</v>
      </c>
      <c r="K3711" s="4" t="s">
        <v>53</v>
      </c>
      <c r="L3711" s="4" t="s">
        <v>22</v>
      </c>
      <c r="M3711" s="4" t="s">
        <v>75</v>
      </c>
      <c r="N3711" s="4">
        <v>1464.31</v>
      </c>
      <c r="O3711" s="4">
        <v>1</v>
      </c>
      <c r="P3711" s="4">
        <v>0.2</v>
      </c>
      <c r="Q3711" s="4">
        <v>1.49</v>
      </c>
    </row>
    <row r="3712" spans="1:17" s="4" customFormat="1" ht="12" x14ac:dyDescent="0.3">
      <c r="A3712" s="4">
        <v>3711</v>
      </c>
      <c r="B3712" s="4" t="s">
        <v>11112</v>
      </c>
      <c r="C3712" s="5">
        <v>45626</v>
      </c>
      <c r="D3712" s="5">
        <v>45627</v>
      </c>
      <c r="E3712" s="9">
        <f t="shared" si="57"/>
        <v>2024</v>
      </c>
      <c r="F3712" s="4" t="s">
        <v>25</v>
      </c>
      <c r="G3712" s="4" t="s">
        <v>11113</v>
      </c>
      <c r="H3712" s="4" t="s">
        <v>11114</v>
      </c>
      <c r="I3712" s="4" t="s">
        <v>20</v>
      </c>
      <c r="J3712" s="4" t="s">
        <v>145</v>
      </c>
      <c r="K3712" s="4" t="s">
        <v>80</v>
      </c>
      <c r="L3712" s="4" t="s">
        <v>29</v>
      </c>
      <c r="M3712" s="4" t="s">
        <v>30</v>
      </c>
      <c r="N3712" s="4">
        <v>487.37</v>
      </c>
      <c r="O3712" s="4">
        <v>10</v>
      </c>
      <c r="P3712" s="4">
        <v>0</v>
      </c>
      <c r="Q3712" s="4">
        <v>5.0599999999999996</v>
      </c>
    </row>
    <row r="3713" spans="1:17" s="4" customFormat="1" ht="12" x14ac:dyDescent="0.3">
      <c r="A3713" s="4">
        <v>3712</v>
      </c>
      <c r="B3713" s="4" t="s">
        <v>11115</v>
      </c>
      <c r="C3713" s="5">
        <v>45031</v>
      </c>
      <c r="D3713" s="5">
        <v>45033</v>
      </c>
      <c r="E3713" s="9">
        <f t="shared" si="57"/>
        <v>2023</v>
      </c>
      <c r="F3713" s="4" t="s">
        <v>59</v>
      </c>
      <c r="G3713" s="4" t="s">
        <v>11116</v>
      </c>
      <c r="H3713" s="4" t="s">
        <v>11117</v>
      </c>
      <c r="I3713" s="4" t="s">
        <v>28</v>
      </c>
      <c r="J3713" s="4" t="s">
        <v>106</v>
      </c>
      <c r="K3713" s="4" t="s">
        <v>106</v>
      </c>
      <c r="L3713" s="4" t="s">
        <v>36</v>
      </c>
      <c r="M3713" s="4" t="s">
        <v>118</v>
      </c>
      <c r="N3713" s="4">
        <v>938.82</v>
      </c>
      <c r="O3713" s="4">
        <v>4</v>
      </c>
      <c r="P3713" s="4">
        <v>0.1</v>
      </c>
      <c r="Q3713" s="4">
        <v>137.66999999999999</v>
      </c>
    </row>
    <row r="3714" spans="1:17" s="4" customFormat="1" ht="12" x14ac:dyDescent="0.3">
      <c r="A3714" s="4">
        <v>3713</v>
      </c>
      <c r="B3714" s="4" t="s">
        <v>11118</v>
      </c>
      <c r="C3714" s="5">
        <v>44819</v>
      </c>
      <c r="D3714" s="5">
        <v>44825</v>
      </c>
      <c r="E3714" s="9">
        <f t="shared" ref="E3714:E3777" si="58">YEAR(D3714)</f>
        <v>2022</v>
      </c>
      <c r="F3714" s="4" t="s">
        <v>59</v>
      </c>
      <c r="G3714" s="4" t="s">
        <v>11119</v>
      </c>
      <c r="H3714" s="4" t="s">
        <v>11120</v>
      </c>
      <c r="I3714" s="4" t="s">
        <v>20</v>
      </c>
      <c r="J3714" s="4" t="s">
        <v>52</v>
      </c>
      <c r="K3714" s="4" t="s">
        <v>53</v>
      </c>
      <c r="L3714" s="4" t="s">
        <v>29</v>
      </c>
      <c r="M3714" s="4" t="s">
        <v>48</v>
      </c>
      <c r="N3714" s="4">
        <v>842.6</v>
      </c>
      <c r="O3714" s="4">
        <v>8</v>
      </c>
      <c r="P3714" s="4">
        <v>0</v>
      </c>
      <c r="Q3714" s="4">
        <v>247.95</v>
      </c>
    </row>
    <row r="3715" spans="1:17" s="4" customFormat="1" ht="12" x14ac:dyDescent="0.3">
      <c r="A3715" s="4">
        <v>3714</v>
      </c>
      <c r="B3715" s="4" t="s">
        <v>11121</v>
      </c>
      <c r="C3715" s="5">
        <v>44497</v>
      </c>
      <c r="D3715" s="5">
        <v>44503</v>
      </c>
      <c r="E3715" s="9">
        <f t="shared" si="58"/>
        <v>2021</v>
      </c>
      <c r="F3715" s="4" t="s">
        <v>25</v>
      </c>
      <c r="G3715" s="4" t="s">
        <v>11122</v>
      </c>
      <c r="H3715" s="4" t="s">
        <v>11123</v>
      </c>
      <c r="I3715" s="4" t="s">
        <v>67</v>
      </c>
      <c r="J3715" s="4" t="s">
        <v>106</v>
      </c>
      <c r="K3715" s="4" t="s">
        <v>106</v>
      </c>
      <c r="L3715" s="4" t="s">
        <v>22</v>
      </c>
      <c r="M3715" s="4" t="s">
        <v>75</v>
      </c>
      <c r="N3715" s="4">
        <v>532.27</v>
      </c>
      <c r="O3715" s="4">
        <v>6</v>
      </c>
      <c r="P3715" s="4">
        <v>0.15</v>
      </c>
      <c r="Q3715" s="4">
        <v>23.34</v>
      </c>
    </row>
    <row r="3716" spans="1:17" s="4" customFormat="1" ht="12" x14ac:dyDescent="0.3">
      <c r="A3716" s="4">
        <v>3715</v>
      </c>
      <c r="B3716" s="4" t="s">
        <v>11124</v>
      </c>
      <c r="C3716" s="5">
        <v>45480</v>
      </c>
      <c r="D3716" s="5">
        <v>45485</v>
      </c>
      <c r="E3716" s="9">
        <f t="shared" si="58"/>
        <v>2024</v>
      </c>
      <c r="F3716" s="4" t="s">
        <v>17</v>
      </c>
      <c r="G3716" s="4" t="s">
        <v>11125</v>
      </c>
      <c r="H3716" s="4" t="s">
        <v>11126</v>
      </c>
      <c r="I3716" s="4" t="s">
        <v>20</v>
      </c>
      <c r="J3716" s="4" t="s">
        <v>111</v>
      </c>
      <c r="K3716" s="4" t="s">
        <v>111</v>
      </c>
      <c r="L3716" s="4" t="s">
        <v>29</v>
      </c>
      <c r="M3716" s="4" t="s">
        <v>107</v>
      </c>
      <c r="N3716" s="4">
        <v>149.91</v>
      </c>
      <c r="O3716" s="4">
        <v>9</v>
      </c>
      <c r="P3716" s="4">
        <v>0.1</v>
      </c>
      <c r="Q3716" s="4">
        <v>11.52</v>
      </c>
    </row>
    <row r="3717" spans="1:17" s="4" customFormat="1" ht="12" x14ac:dyDescent="0.3">
      <c r="A3717" s="4">
        <v>3716</v>
      </c>
      <c r="B3717" s="4" t="s">
        <v>11127</v>
      </c>
      <c r="C3717" s="5">
        <v>44411</v>
      </c>
      <c r="D3717" s="5">
        <v>44413</v>
      </c>
      <c r="E3717" s="9">
        <f t="shared" si="58"/>
        <v>2021</v>
      </c>
      <c r="F3717" s="4" t="s">
        <v>39</v>
      </c>
      <c r="G3717" s="4" t="s">
        <v>11128</v>
      </c>
      <c r="H3717" s="4" t="s">
        <v>11129</v>
      </c>
      <c r="I3717" s="4" t="s">
        <v>20</v>
      </c>
      <c r="J3717" s="4" t="s">
        <v>34</v>
      </c>
      <c r="K3717" s="4" t="s">
        <v>35</v>
      </c>
      <c r="L3717" s="4" t="s">
        <v>22</v>
      </c>
      <c r="M3717" s="4" t="s">
        <v>54</v>
      </c>
      <c r="N3717" s="4">
        <v>823.18</v>
      </c>
      <c r="O3717" s="4">
        <v>10</v>
      </c>
      <c r="P3717" s="4">
        <v>0.2</v>
      </c>
      <c r="Q3717" s="4">
        <v>154.88999999999999</v>
      </c>
    </row>
    <row r="3718" spans="1:17" s="4" customFormat="1" ht="12" x14ac:dyDescent="0.3">
      <c r="A3718" s="4">
        <v>3717</v>
      </c>
      <c r="B3718" s="4" t="s">
        <v>11130</v>
      </c>
      <c r="C3718" s="5">
        <v>45632</v>
      </c>
      <c r="D3718" s="5">
        <v>45639</v>
      </c>
      <c r="E3718" s="9">
        <f t="shared" si="58"/>
        <v>2024</v>
      </c>
      <c r="F3718" s="4" t="s">
        <v>39</v>
      </c>
      <c r="G3718" s="4" t="s">
        <v>11131</v>
      </c>
      <c r="H3718" s="4" t="s">
        <v>11132</v>
      </c>
      <c r="I3718" s="4" t="s">
        <v>28</v>
      </c>
      <c r="J3718" s="4" t="s">
        <v>47</v>
      </c>
      <c r="K3718" s="4" t="s">
        <v>47</v>
      </c>
      <c r="L3718" s="4" t="s">
        <v>22</v>
      </c>
      <c r="M3718" s="4" t="s">
        <v>54</v>
      </c>
      <c r="N3718" s="4">
        <v>1233.07</v>
      </c>
      <c r="O3718" s="4">
        <v>5</v>
      </c>
      <c r="P3718" s="4">
        <v>0</v>
      </c>
      <c r="Q3718" s="4">
        <v>75.83</v>
      </c>
    </row>
    <row r="3719" spans="1:17" s="4" customFormat="1" ht="12" x14ac:dyDescent="0.3">
      <c r="A3719" s="4">
        <v>3718</v>
      </c>
      <c r="B3719" s="4" t="s">
        <v>11133</v>
      </c>
      <c r="C3719" s="5">
        <v>44659</v>
      </c>
      <c r="D3719" s="5">
        <v>44665</v>
      </c>
      <c r="E3719" s="9">
        <f t="shared" si="58"/>
        <v>2022</v>
      </c>
      <c r="F3719" s="4" t="s">
        <v>17</v>
      </c>
      <c r="G3719" s="4" t="s">
        <v>11134</v>
      </c>
      <c r="H3719" s="4" t="s">
        <v>11135</v>
      </c>
      <c r="I3719" s="4" t="s">
        <v>67</v>
      </c>
      <c r="J3719" s="4" t="s">
        <v>47</v>
      </c>
      <c r="K3719" s="4" t="s">
        <v>47</v>
      </c>
      <c r="L3719" s="4" t="s">
        <v>36</v>
      </c>
      <c r="M3719" s="4" t="s">
        <v>71</v>
      </c>
      <c r="N3719" s="4">
        <v>224.84</v>
      </c>
      <c r="O3719" s="4">
        <v>10</v>
      </c>
      <c r="P3719" s="4">
        <v>0.15</v>
      </c>
      <c r="Q3719" s="4">
        <v>27.62</v>
      </c>
    </row>
    <row r="3720" spans="1:17" s="4" customFormat="1" ht="12" x14ac:dyDescent="0.3">
      <c r="A3720" s="4">
        <v>3719</v>
      </c>
      <c r="B3720" s="4" t="s">
        <v>11136</v>
      </c>
      <c r="C3720" s="5">
        <v>45247</v>
      </c>
      <c r="D3720" s="5">
        <v>45252</v>
      </c>
      <c r="E3720" s="9">
        <f t="shared" si="58"/>
        <v>2023</v>
      </c>
      <c r="F3720" s="4" t="s">
        <v>39</v>
      </c>
      <c r="G3720" s="4" t="s">
        <v>11137</v>
      </c>
      <c r="H3720" s="4" t="s">
        <v>11138</v>
      </c>
      <c r="I3720" s="4" t="s">
        <v>20</v>
      </c>
      <c r="J3720" s="4" t="s">
        <v>42</v>
      </c>
      <c r="K3720" s="4" t="s">
        <v>43</v>
      </c>
      <c r="L3720" s="4" t="s">
        <v>36</v>
      </c>
      <c r="M3720" s="4" t="s">
        <v>71</v>
      </c>
      <c r="N3720" s="4">
        <v>796.79</v>
      </c>
      <c r="O3720" s="4">
        <v>8</v>
      </c>
      <c r="P3720" s="4">
        <v>0.1</v>
      </c>
      <c r="Q3720" s="4">
        <v>149.54</v>
      </c>
    </row>
    <row r="3721" spans="1:17" s="4" customFormat="1" ht="12" x14ac:dyDescent="0.3">
      <c r="A3721" s="4">
        <v>3720</v>
      </c>
      <c r="B3721" s="4" t="s">
        <v>11139</v>
      </c>
      <c r="C3721" s="5">
        <v>45806</v>
      </c>
      <c r="D3721" s="5">
        <v>45813</v>
      </c>
      <c r="E3721" s="9">
        <f t="shared" si="58"/>
        <v>2025</v>
      </c>
      <c r="F3721" s="4" t="s">
        <v>17</v>
      </c>
      <c r="G3721" s="4" t="s">
        <v>11140</v>
      </c>
      <c r="H3721" s="4" t="s">
        <v>11141</v>
      </c>
      <c r="I3721" s="4" t="s">
        <v>67</v>
      </c>
      <c r="J3721" s="4" t="s">
        <v>42</v>
      </c>
      <c r="K3721" s="4" t="s">
        <v>43</v>
      </c>
      <c r="L3721" s="4" t="s">
        <v>36</v>
      </c>
      <c r="M3721" s="4" t="s">
        <v>37</v>
      </c>
      <c r="N3721" s="4">
        <v>484.83</v>
      </c>
      <c r="O3721" s="4">
        <v>3</v>
      </c>
      <c r="P3721" s="4">
        <v>0.2</v>
      </c>
      <c r="Q3721" s="4">
        <v>65.349999999999994</v>
      </c>
    </row>
    <row r="3722" spans="1:17" s="4" customFormat="1" ht="12" x14ac:dyDescent="0.3">
      <c r="A3722" s="4">
        <v>3721</v>
      </c>
      <c r="B3722" s="4" t="s">
        <v>11142</v>
      </c>
      <c r="C3722" s="5">
        <v>44626</v>
      </c>
      <c r="D3722" s="5">
        <v>44633</v>
      </c>
      <c r="E3722" s="9">
        <f t="shared" si="58"/>
        <v>2022</v>
      </c>
      <c r="F3722" s="4" t="s">
        <v>25</v>
      </c>
      <c r="G3722" s="4" t="s">
        <v>11143</v>
      </c>
      <c r="H3722" s="4" t="s">
        <v>11144</v>
      </c>
      <c r="I3722" s="4" t="s">
        <v>20</v>
      </c>
      <c r="J3722" s="4" t="s">
        <v>52</v>
      </c>
      <c r="K3722" s="4" t="s">
        <v>53</v>
      </c>
      <c r="L3722" s="4" t="s">
        <v>29</v>
      </c>
      <c r="M3722" s="4" t="s">
        <v>30</v>
      </c>
      <c r="N3722" s="4">
        <v>438.74</v>
      </c>
      <c r="O3722" s="4">
        <v>5</v>
      </c>
      <c r="P3722" s="4">
        <v>0.1</v>
      </c>
      <c r="Q3722" s="4">
        <v>108.75</v>
      </c>
    </row>
    <row r="3723" spans="1:17" s="4" customFormat="1" ht="12" x14ac:dyDescent="0.3">
      <c r="A3723" s="4">
        <v>3722</v>
      </c>
      <c r="B3723" s="4" t="s">
        <v>11145</v>
      </c>
      <c r="C3723" s="5">
        <v>45052</v>
      </c>
      <c r="D3723" s="5">
        <v>45058</v>
      </c>
      <c r="E3723" s="9">
        <f t="shared" si="58"/>
        <v>2023</v>
      </c>
      <c r="F3723" s="4" t="s">
        <v>25</v>
      </c>
      <c r="G3723" s="4" t="s">
        <v>11146</v>
      </c>
      <c r="H3723" s="4" t="s">
        <v>11147</v>
      </c>
      <c r="I3723" s="4" t="s">
        <v>67</v>
      </c>
      <c r="J3723" s="4" t="s">
        <v>47</v>
      </c>
      <c r="K3723" s="4" t="s">
        <v>47</v>
      </c>
      <c r="L3723" s="4" t="s">
        <v>22</v>
      </c>
      <c r="M3723" s="4" t="s">
        <v>23</v>
      </c>
      <c r="N3723" s="4">
        <v>50.41</v>
      </c>
      <c r="O3723" s="4">
        <v>9</v>
      </c>
      <c r="P3723" s="4">
        <v>0.2</v>
      </c>
      <c r="Q3723" s="4">
        <v>-0.17</v>
      </c>
    </row>
    <row r="3724" spans="1:17" s="4" customFormat="1" ht="12" x14ac:dyDescent="0.3">
      <c r="A3724" s="4">
        <v>3723</v>
      </c>
      <c r="B3724" s="4" t="s">
        <v>11148</v>
      </c>
      <c r="C3724" s="5">
        <v>44896</v>
      </c>
      <c r="D3724" s="5">
        <v>44899</v>
      </c>
      <c r="E3724" s="9">
        <f t="shared" si="58"/>
        <v>2022</v>
      </c>
      <c r="F3724" s="4" t="s">
        <v>25</v>
      </c>
      <c r="G3724" s="4" t="s">
        <v>11149</v>
      </c>
      <c r="H3724" s="4" t="s">
        <v>11150</v>
      </c>
      <c r="I3724" s="4" t="s">
        <v>28</v>
      </c>
      <c r="J3724" s="4" t="s">
        <v>47</v>
      </c>
      <c r="K3724" s="4" t="s">
        <v>47</v>
      </c>
      <c r="L3724" s="4" t="s">
        <v>36</v>
      </c>
      <c r="M3724" s="4" t="s">
        <v>138</v>
      </c>
      <c r="N3724" s="4">
        <v>411.32</v>
      </c>
      <c r="O3724" s="4">
        <v>5</v>
      </c>
      <c r="P3724" s="4">
        <v>0</v>
      </c>
      <c r="Q3724" s="4">
        <v>40.01</v>
      </c>
    </row>
    <row r="3725" spans="1:17" s="4" customFormat="1" ht="12" x14ac:dyDescent="0.3">
      <c r="A3725" s="4">
        <v>3724</v>
      </c>
      <c r="B3725" s="4" t="s">
        <v>11151</v>
      </c>
      <c r="C3725" s="5">
        <v>44882</v>
      </c>
      <c r="D3725" s="5">
        <v>44884</v>
      </c>
      <c r="E3725" s="9">
        <f t="shared" si="58"/>
        <v>2022</v>
      </c>
      <c r="F3725" s="4" t="s">
        <v>17</v>
      </c>
      <c r="G3725" s="4" t="s">
        <v>11152</v>
      </c>
      <c r="H3725" s="4" t="s">
        <v>11153</v>
      </c>
      <c r="I3725" s="4" t="s">
        <v>20</v>
      </c>
      <c r="J3725" s="4" t="s">
        <v>34</v>
      </c>
      <c r="K3725" s="4" t="s">
        <v>35</v>
      </c>
      <c r="L3725" s="4" t="s">
        <v>22</v>
      </c>
      <c r="M3725" s="4" t="s">
        <v>134</v>
      </c>
      <c r="N3725" s="4">
        <v>587.42999999999995</v>
      </c>
      <c r="O3725" s="4">
        <v>5</v>
      </c>
      <c r="P3725" s="4">
        <v>0.1</v>
      </c>
      <c r="Q3725" s="4">
        <v>113.12</v>
      </c>
    </row>
    <row r="3726" spans="1:17" s="4" customFormat="1" ht="12" x14ac:dyDescent="0.3">
      <c r="A3726" s="4">
        <v>3725</v>
      </c>
      <c r="B3726" s="4" t="s">
        <v>11154</v>
      </c>
      <c r="C3726" s="5">
        <v>45683</v>
      </c>
      <c r="D3726" s="5">
        <v>45690</v>
      </c>
      <c r="E3726" s="9">
        <f t="shared" si="58"/>
        <v>2025</v>
      </c>
      <c r="F3726" s="4" t="s">
        <v>39</v>
      </c>
      <c r="G3726" s="4" t="s">
        <v>11155</v>
      </c>
      <c r="H3726" s="4" t="s">
        <v>11156</v>
      </c>
      <c r="I3726" s="4" t="s">
        <v>20</v>
      </c>
      <c r="J3726" s="4" t="s">
        <v>52</v>
      </c>
      <c r="K3726" s="4" t="s">
        <v>53</v>
      </c>
      <c r="L3726" s="4" t="s">
        <v>29</v>
      </c>
      <c r="M3726" s="4" t="s">
        <v>30</v>
      </c>
      <c r="N3726" s="4">
        <v>73.13</v>
      </c>
      <c r="O3726" s="4">
        <v>10</v>
      </c>
      <c r="P3726" s="4">
        <v>0.1</v>
      </c>
      <c r="Q3726" s="4">
        <v>11.61</v>
      </c>
    </row>
    <row r="3727" spans="1:17" s="4" customFormat="1" ht="12" x14ac:dyDescent="0.3">
      <c r="A3727" s="4">
        <v>3726</v>
      </c>
      <c r="B3727" s="4" t="s">
        <v>11157</v>
      </c>
      <c r="C3727" s="5">
        <v>44841</v>
      </c>
      <c r="D3727" s="5">
        <v>44848</v>
      </c>
      <c r="E3727" s="9">
        <f t="shared" si="58"/>
        <v>2022</v>
      </c>
      <c r="F3727" s="4" t="s">
        <v>39</v>
      </c>
      <c r="G3727" s="4" t="s">
        <v>11158</v>
      </c>
      <c r="H3727" s="4" t="s">
        <v>11159</v>
      </c>
      <c r="I3727" s="4" t="s">
        <v>20</v>
      </c>
      <c r="J3727" s="4" t="s">
        <v>42</v>
      </c>
      <c r="K3727" s="4" t="s">
        <v>43</v>
      </c>
      <c r="L3727" s="4" t="s">
        <v>29</v>
      </c>
      <c r="M3727" s="4" t="s">
        <v>90</v>
      </c>
      <c r="N3727" s="4">
        <v>1034.17</v>
      </c>
      <c r="O3727" s="4">
        <v>6</v>
      </c>
      <c r="P3727" s="4">
        <v>0</v>
      </c>
      <c r="Q3727" s="4">
        <v>167.93</v>
      </c>
    </row>
    <row r="3728" spans="1:17" s="4" customFormat="1" ht="12" x14ac:dyDescent="0.3">
      <c r="A3728" s="4">
        <v>3727</v>
      </c>
      <c r="B3728" s="4" t="s">
        <v>11160</v>
      </c>
      <c r="C3728" s="5">
        <v>44964</v>
      </c>
      <c r="D3728" s="5">
        <v>44970</v>
      </c>
      <c r="E3728" s="9">
        <f t="shared" si="58"/>
        <v>2023</v>
      </c>
      <c r="F3728" s="4" t="s">
        <v>59</v>
      </c>
      <c r="G3728" s="4" t="s">
        <v>11161</v>
      </c>
      <c r="H3728" s="4" t="s">
        <v>11162</v>
      </c>
      <c r="I3728" s="4" t="s">
        <v>67</v>
      </c>
      <c r="J3728" s="4" t="s">
        <v>34</v>
      </c>
      <c r="K3728" s="4" t="s">
        <v>35</v>
      </c>
      <c r="L3728" s="4" t="s">
        <v>36</v>
      </c>
      <c r="M3728" s="4" t="s">
        <v>37</v>
      </c>
      <c r="N3728" s="4">
        <v>457.08</v>
      </c>
      <c r="O3728" s="4">
        <v>5</v>
      </c>
      <c r="P3728" s="4">
        <v>0.15</v>
      </c>
      <c r="Q3728" s="4">
        <v>71.44</v>
      </c>
    </row>
    <row r="3729" spans="1:17" s="4" customFormat="1" ht="12" x14ac:dyDescent="0.3">
      <c r="A3729" s="4">
        <v>3728</v>
      </c>
      <c r="B3729" s="4" t="s">
        <v>11163</v>
      </c>
      <c r="C3729" s="5">
        <v>44394</v>
      </c>
      <c r="D3729" s="5">
        <v>44400</v>
      </c>
      <c r="E3729" s="9">
        <f t="shared" si="58"/>
        <v>2021</v>
      </c>
      <c r="F3729" s="4" t="s">
        <v>39</v>
      </c>
      <c r="G3729" s="4" t="s">
        <v>11164</v>
      </c>
      <c r="H3729" s="4" t="s">
        <v>11165</v>
      </c>
      <c r="I3729" s="4" t="s">
        <v>28</v>
      </c>
      <c r="J3729" s="4" t="s">
        <v>21</v>
      </c>
      <c r="K3729" s="4" t="s">
        <v>26647</v>
      </c>
      <c r="L3729" s="4" t="s">
        <v>36</v>
      </c>
      <c r="M3729" s="4" t="s">
        <v>118</v>
      </c>
      <c r="N3729" s="4">
        <v>642.39</v>
      </c>
      <c r="O3729" s="4">
        <v>3</v>
      </c>
      <c r="P3729" s="4">
        <v>0.1</v>
      </c>
      <c r="Q3729" s="4">
        <v>162.12</v>
      </c>
    </row>
    <row r="3730" spans="1:17" s="4" customFormat="1" ht="12" x14ac:dyDescent="0.3">
      <c r="A3730" s="4">
        <v>3729</v>
      </c>
      <c r="B3730" s="4" t="s">
        <v>11166</v>
      </c>
      <c r="C3730" s="5">
        <v>44426</v>
      </c>
      <c r="D3730" s="5">
        <v>44432</v>
      </c>
      <c r="E3730" s="9">
        <f t="shared" si="58"/>
        <v>2021</v>
      </c>
      <c r="F3730" s="4" t="s">
        <v>17</v>
      </c>
      <c r="G3730" s="4" t="s">
        <v>11167</v>
      </c>
      <c r="H3730" s="4" t="s">
        <v>11168</v>
      </c>
      <c r="I3730" s="4" t="s">
        <v>67</v>
      </c>
      <c r="J3730" s="4" t="s">
        <v>145</v>
      </c>
      <c r="K3730" s="4" t="s">
        <v>80</v>
      </c>
      <c r="L3730" s="4" t="s">
        <v>22</v>
      </c>
      <c r="M3730" s="4" t="s">
        <v>54</v>
      </c>
      <c r="N3730" s="4">
        <v>323.73</v>
      </c>
      <c r="O3730" s="4">
        <v>5</v>
      </c>
      <c r="P3730" s="4">
        <v>0.15</v>
      </c>
      <c r="Q3730" s="4">
        <v>73.069999999999993</v>
      </c>
    </row>
    <row r="3731" spans="1:17" s="4" customFormat="1" ht="12" x14ac:dyDescent="0.3">
      <c r="A3731" s="4">
        <v>3730</v>
      </c>
      <c r="B3731" s="4" t="s">
        <v>11169</v>
      </c>
      <c r="C3731" s="5">
        <v>45315</v>
      </c>
      <c r="D3731" s="5">
        <v>45320</v>
      </c>
      <c r="E3731" s="9">
        <f t="shared" si="58"/>
        <v>2024</v>
      </c>
      <c r="F3731" s="4" t="s">
        <v>59</v>
      </c>
      <c r="G3731" s="4" t="s">
        <v>11170</v>
      </c>
      <c r="H3731" s="4" t="s">
        <v>11171</v>
      </c>
      <c r="I3731" s="4" t="s">
        <v>28</v>
      </c>
      <c r="J3731" s="4" t="s">
        <v>106</v>
      </c>
      <c r="K3731" s="4" t="s">
        <v>106</v>
      </c>
      <c r="L3731" s="4" t="s">
        <v>22</v>
      </c>
      <c r="M3731" s="4" t="s">
        <v>54</v>
      </c>
      <c r="N3731" s="4">
        <v>259.25</v>
      </c>
      <c r="O3731" s="4">
        <v>5</v>
      </c>
      <c r="P3731" s="4">
        <v>0.2</v>
      </c>
      <c r="Q3731" s="4">
        <v>2.4900000000000002</v>
      </c>
    </row>
    <row r="3732" spans="1:17" s="4" customFormat="1" ht="12" x14ac:dyDescent="0.3">
      <c r="A3732" s="4">
        <v>3731</v>
      </c>
      <c r="B3732" s="4" t="s">
        <v>11172</v>
      </c>
      <c r="C3732" s="5">
        <v>45186</v>
      </c>
      <c r="D3732" s="5">
        <v>45193</v>
      </c>
      <c r="E3732" s="9">
        <f t="shared" si="58"/>
        <v>2023</v>
      </c>
      <c r="F3732" s="4" t="s">
        <v>17</v>
      </c>
      <c r="G3732" s="4" t="s">
        <v>11173</v>
      </c>
      <c r="H3732" s="4" t="s">
        <v>11174</v>
      </c>
      <c r="I3732" s="4" t="s">
        <v>67</v>
      </c>
      <c r="J3732" s="4" t="s">
        <v>106</v>
      </c>
      <c r="K3732" s="4" t="s">
        <v>106</v>
      </c>
      <c r="L3732" s="4" t="s">
        <v>36</v>
      </c>
      <c r="M3732" s="4" t="s">
        <v>138</v>
      </c>
      <c r="N3732" s="4">
        <v>1366.96</v>
      </c>
      <c r="O3732" s="4">
        <v>4</v>
      </c>
      <c r="P3732" s="4">
        <v>0.15</v>
      </c>
      <c r="Q3732" s="4">
        <v>125.85</v>
      </c>
    </row>
    <row r="3733" spans="1:17" s="4" customFormat="1" ht="12" x14ac:dyDescent="0.3">
      <c r="A3733" s="4">
        <v>3732</v>
      </c>
      <c r="B3733" s="4" t="s">
        <v>11175</v>
      </c>
      <c r="C3733" s="5">
        <v>45416</v>
      </c>
      <c r="D3733" s="5">
        <v>45422</v>
      </c>
      <c r="E3733" s="9">
        <f t="shared" si="58"/>
        <v>2024</v>
      </c>
      <c r="F3733" s="4" t="s">
        <v>17</v>
      </c>
      <c r="G3733" s="4" t="s">
        <v>11176</v>
      </c>
      <c r="H3733" s="4" t="s">
        <v>11177</v>
      </c>
      <c r="I3733" s="4" t="s">
        <v>67</v>
      </c>
      <c r="J3733" s="4" t="s">
        <v>21</v>
      </c>
      <c r="K3733" s="4" t="s">
        <v>26647</v>
      </c>
      <c r="L3733" s="4" t="s">
        <v>29</v>
      </c>
      <c r="M3733" s="4" t="s">
        <v>90</v>
      </c>
      <c r="N3733" s="4">
        <v>148.41</v>
      </c>
      <c r="O3733" s="4">
        <v>8</v>
      </c>
      <c r="P3733" s="4">
        <v>0.1</v>
      </c>
      <c r="Q3733" s="4">
        <v>16.47</v>
      </c>
    </row>
    <row r="3734" spans="1:17" s="4" customFormat="1" ht="12" x14ac:dyDescent="0.3">
      <c r="A3734" s="4">
        <v>3733</v>
      </c>
      <c r="B3734" s="4" t="s">
        <v>11178</v>
      </c>
      <c r="C3734" s="5">
        <v>45387</v>
      </c>
      <c r="D3734" s="5">
        <v>45389</v>
      </c>
      <c r="E3734" s="9">
        <f t="shared" si="58"/>
        <v>2024</v>
      </c>
      <c r="F3734" s="4" t="s">
        <v>59</v>
      </c>
      <c r="G3734" s="4" t="s">
        <v>11179</v>
      </c>
      <c r="H3734" s="4" t="s">
        <v>11180</v>
      </c>
      <c r="I3734" s="4" t="s">
        <v>28</v>
      </c>
      <c r="J3734" s="4" t="s">
        <v>62</v>
      </c>
      <c r="K3734" s="4" t="s">
        <v>63</v>
      </c>
      <c r="L3734" s="4" t="s">
        <v>22</v>
      </c>
      <c r="M3734" s="4" t="s">
        <v>75</v>
      </c>
      <c r="N3734" s="4">
        <v>1213.2</v>
      </c>
      <c r="O3734" s="4">
        <v>1</v>
      </c>
      <c r="P3734" s="4">
        <v>0</v>
      </c>
      <c r="Q3734" s="4">
        <v>176.9</v>
      </c>
    </row>
    <row r="3735" spans="1:17" s="4" customFormat="1" ht="12" x14ac:dyDescent="0.3">
      <c r="A3735" s="4">
        <v>3734</v>
      </c>
      <c r="B3735" s="4" t="s">
        <v>11181</v>
      </c>
      <c r="C3735" s="5">
        <v>45075</v>
      </c>
      <c r="D3735" s="5">
        <v>45081</v>
      </c>
      <c r="E3735" s="9">
        <f t="shared" si="58"/>
        <v>2023</v>
      </c>
      <c r="F3735" s="4" t="s">
        <v>25</v>
      </c>
      <c r="G3735" s="4" t="s">
        <v>11182</v>
      </c>
      <c r="H3735" s="4" t="s">
        <v>11183</v>
      </c>
      <c r="I3735" s="4" t="s">
        <v>28</v>
      </c>
      <c r="J3735" s="4" t="s">
        <v>111</v>
      </c>
      <c r="K3735" s="4" t="s">
        <v>111</v>
      </c>
      <c r="L3735" s="4" t="s">
        <v>36</v>
      </c>
      <c r="M3735" s="4" t="s">
        <v>71</v>
      </c>
      <c r="N3735" s="4">
        <v>373.22</v>
      </c>
      <c r="O3735" s="4">
        <v>2</v>
      </c>
      <c r="P3735" s="4">
        <v>0</v>
      </c>
      <c r="Q3735" s="4">
        <v>28.65</v>
      </c>
    </row>
    <row r="3736" spans="1:17" s="4" customFormat="1" ht="12" x14ac:dyDescent="0.3">
      <c r="A3736" s="4">
        <v>3735</v>
      </c>
      <c r="B3736" s="4" t="s">
        <v>11184</v>
      </c>
      <c r="C3736" s="5">
        <v>45774</v>
      </c>
      <c r="D3736" s="5">
        <v>45778</v>
      </c>
      <c r="E3736" s="9">
        <f t="shared" si="58"/>
        <v>2025</v>
      </c>
      <c r="F3736" s="4" t="s">
        <v>17</v>
      </c>
      <c r="G3736" s="4" t="s">
        <v>11185</v>
      </c>
      <c r="H3736" s="4" t="s">
        <v>11186</v>
      </c>
      <c r="I3736" s="4" t="s">
        <v>67</v>
      </c>
      <c r="J3736" s="4" t="s">
        <v>145</v>
      </c>
      <c r="K3736" s="4" t="s">
        <v>80</v>
      </c>
      <c r="L3736" s="4" t="s">
        <v>29</v>
      </c>
      <c r="M3736" s="4" t="s">
        <v>48</v>
      </c>
      <c r="N3736" s="4">
        <v>1334.89</v>
      </c>
      <c r="O3736" s="4">
        <v>1</v>
      </c>
      <c r="P3736" s="4">
        <v>0.15</v>
      </c>
      <c r="Q3736" s="4">
        <v>28.06</v>
      </c>
    </row>
    <row r="3737" spans="1:17" s="4" customFormat="1" ht="12" x14ac:dyDescent="0.3">
      <c r="A3737" s="4">
        <v>3736</v>
      </c>
      <c r="B3737" s="4" t="s">
        <v>11187</v>
      </c>
      <c r="C3737" s="5">
        <v>45640</v>
      </c>
      <c r="D3737" s="5">
        <v>45643</v>
      </c>
      <c r="E3737" s="9">
        <f t="shared" si="58"/>
        <v>2024</v>
      </c>
      <c r="F3737" s="4" t="s">
        <v>59</v>
      </c>
      <c r="G3737" s="4" t="s">
        <v>11188</v>
      </c>
      <c r="H3737" s="4" t="s">
        <v>11189</v>
      </c>
      <c r="I3737" s="4" t="s">
        <v>67</v>
      </c>
      <c r="J3737" s="4" t="s">
        <v>52</v>
      </c>
      <c r="K3737" s="4" t="s">
        <v>53</v>
      </c>
      <c r="L3737" s="4" t="s">
        <v>22</v>
      </c>
      <c r="M3737" s="4" t="s">
        <v>23</v>
      </c>
      <c r="N3737" s="4">
        <v>1449.62</v>
      </c>
      <c r="O3737" s="4">
        <v>9</v>
      </c>
      <c r="P3737" s="4">
        <v>0.15</v>
      </c>
      <c r="Q3737" s="4">
        <v>28.95</v>
      </c>
    </row>
    <row r="3738" spans="1:17" s="4" customFormat="1" ht="12" x14ac:dyDescent="0.3">
      <c r="A3738" s="4">
        <v>3737</v>
      </c>
      <c r="B3738" s="4" t="s">
        <v>11190</v>
      </c>
      <c r="C3738" s="5">
        <v>45059</v>
      </c>
      <c r="D3738" s="5">
        <v>45061</v>
      </c>
      <c r="E3738" s="9">
        <f t="shared" si="58"/>
        <v>2023</v>
      </c>
      <c r="F3738" s="4" t="s">
        <v>39</v>
      </c>
      <c r="G3738" s="4" t="s">
        <v>11191</v>
      </c>
      <c r="H3738" s="4" t="s">
        <v>11192</v>
      </c>
      <c r="I3738" s="4" t="s">
        <v>20</v>
      </c>
      <c r="J3738" s="4" t="s">
        <v>79</v>
      </c>
      <c r="K3738" s="4" t="s">
        <v>80</v>
      </c>
      <c r="L3738" s="4" t="s">
        <v>22</v>
      </c>
      <c r="M3738" s="4" t="s">
        <v>23</v>
      </c>
      <c r="N3738" s="4">
        <v>611.11</v>
      </c>
      <c r="O3738" s="4">
        <v>5</v>
      </c>
      <c r="P3738" s="4">
        <v>0</v>
      </c>
      <c r="Q3738" s="4">
        <v>33.729999999999997</v>
      </c>
    </row>
    <row r="3739" spans="1:17" s="4" customFormat="1" ht="12" x14ac:dyDescent="0.3">
      <c r="A3739" s="4">
        <v>3738</v>
      </c>
      <c r="B3739" s="4" t="s">
        <v>11193</v>
      </c>
      <c r="C3739" s="5">
        <v>45049</v>
      </c>
      <c r="D3739" s="5">
        <v>45053</v>
      </c>
      <c r="E3739" s="9">
        <f t="shared" si="58"/>
        <v>2023</v>
      </c>
      <c r="F3739" s="4" t="s">
        <v>39</v>
      </c>
      <c r="G3739" s="4" t="s">
        <v>11194</v>
      </c>
      <c r="H3739" s="4" t="s">
        <v>11195</v>
      </c>
      <c r="I3739" s="4" t="s">
        <v>20</v>
      </c>
      <c r="J3739" s="4" t="s">
        <v>62</v>
      </c>
      <c r="K3739" s="4" t="s">
        <v>63</v>
      </c>
      <c r="L3739" s="4" t="s">
        <v>36</v>
      </c>
      <c r="M3739" s="4" t="s">
        <v>138</v>
      </c>
      <c r="N3739" s="4">
        <v>315.99</v>
      </c>
      <c r="O3739" s="4">
        <v>10</v>
      </c>
      <c r="P3739" s="4">
        <v>0.2</v>
      </c>
      <c r="Q3739" s="4">
        <v>61.51</v>
      </c>
    </row>
    <row r="3740" spans="1:17" s="4" customFormat="1" ht="12" x14ac:dyDescent="0.3">
      <c r="A3740" s="4">
        <v>3739</v>
      </c>
      <c r="B3740" s="4" t="s">
        <v>11196</v>
      </c>
      <c r="C3740" s="5">
        <v>44983</v>
      </c>
      <c r="D3740" s="5">
        <v>44989</v>
      </c>
      <c r="E3740" s="9">
        <f t="shared" si="58"/>
        <v>2023</v>
      </c>
      <c r="F3740" s="4" t="s">
        <v>17</v>
      </c>
      <c r="G3740" s="4" t="s">
        <v>11197</v>
      </c>
      <c r="H3740" s="4" t="s">
        <v>11198</v>
      </c>
      <c r="I3740" s="4" t="s">
        <v>67</v>
      </c>
      <c r="J3740" s="4" t="s">
        <v>34</v>
      </c>
      <c r="K3740" s="4" t="s">
        <v>35</v>
      </c>
      <c r="L3740" s="4" t="s">
        <v>22</v>
      </c>
      <c r="M3740" s="4" t="s">
        <v>75</v>
      </c>
      <c r="N3740" s="4">
        <v>819.97</v>
      </c>
      <c r="O3740" s="4">
        <v>4</v>
      </c>
      <c r="P3740" s="4">
        <v>0.15</v>
      </c>
      <c r="Q3740" s="4">
        <v>135.51</v>
      </c>
    </row>
    <row r="3741" spans="1:17" s="4" customFormat="1" ht="12" x14ac:dyDescent="0.3">
      <c r="A3741" s="4">
        <v>3740</v>
      </c>
      <c r="B3741" s="4" t="s">
        <v>11199</v>
      </c>
      <c r="C3741" s="5">
        <v>44715</v>
      </c>
      <c r="D3741" s="5">
        <v>44717</v>
      </c>
      <c r="E3741" s="9">
        <f t="shared" si="58"/>
        <v>2022</v>
      </c>
      <c r="F3741" s="4" t="s">
        <v>25</v>
      </c>
      <c r="G3741" s="4" t="s">
        <v>11200</v>
      </c>
      <c r="H3741" s="4" t="s">
        <v>11201</v>
      </c>
      <c r="I3741" s="4" t="s">
        <v>28</v>
      </c>
      <c r="J3741" s="4" t="s">
        <v>111</v>
      </c>
      <c r="K3741" s="4" t="s">
        <v>111</v>
      </c>
      <c r="L3741" s="4" t="s">
        <v>36</v>
      </c>
      <c r="M3741" s="4" t="s">
        <v>37</v>
      </c>
      <c r="N3741" s="4">
        <v>207.28</v>
      </c>
      <c r="O3741" s="4">
        <v>1</v>
      </c>
      <c r="P3741" s="4">
        <v>0.15</v>
      </c>
      <c r="Q3741" s="4">
        <v>13.02</v>
      </c>
    </row>
    <row r="3742" spans="1:17" s="4" customFormat="1" ht="12" x14ac:dyDescent="0.3">
      <c r="A3742" s="4">
        <v>3741</v>
      </c>
      <c r="B3742" s="4" t="s">
        <v>11202</v>
      </c>
      <c r="C3742" s="5">
        <v>45158</v>
      </c>
      <c r="D3742" s="5">
        <v>45164</v>
      </c>
      <c r="E3742" s="9">
        <f t="shared" si="58"/>
        <v>2023</v>
      </c>
      <c r="F3742" s="4" t="s">
        <v>25</v>
      </c>
      <c r="G3742" s="4" t="s">
        <v>11203</v>
      </c>
      <c r="H3742" s="4" t="s">
        <v>4166</v>
      </c>
      <c r="I3742" s="4" t="s">
        <v>67</v>
      </c>
      <c r="J3742" s="4" t="s">
        <v>111</v>
      </c>
      <c r="K3742" s="4" t="s">
        <v>111</v>
      </c>
      <c r="L3742" s="4" t="s">
        <v>29</v>
      </c>
      <c r="M3742" s="4" t="s">
        <v>107</v>
      </c>
      <c r="N3742" s="4">
        <v>187.91</v>
      </c>
      <c r="O3742" s="4">
        <v>6</v>
      </c>
      <c r="P3742" s="4">
        <v>0.15</v>
      </c>
      <c r="Q3742" s="4">
        <v>44.07</v>
      </c>
    </row>
    <row r="3743" spans="1:17" s="4" customFormat="1" ht="12" x14ac:dyDescent="0.3">
      <c r="A3743" s="4">
        <v>3742</v>
      </c>
      <c r="B3743" s="4" t="s">
        <v>11204</v>
      </c>
      <c r="C3743" s="5">
        <v>44460</v>
      </c>
      <c r="D3743" s="5">
        <v>44461</v>
      </c>
      <c r="E3743" s="9">
        <f t="shared" si="58"/>
        <v>2021</v>
      </c>
      <c r="F3743" s="4" t="s">
        <v>39</v>
      </c>
      <c r="G3743" s="4" t="s">
        <v>11205</v>
      </c>
      <c r="H3743" s="4" t="s">
        <v>11206</v>
      </c>
      <c r="I3743" s="4" t="s">
        <v>67</v>
      </c>
      <c r="J3743" s="4" t="s">
        <v>106</v>
      </c>
      <c r="K3743" s="4" t="s">
        <v>106</v>
      </c>
      <c r="L3743" s="4" t="s">
        <v>36</v>
      </c>
      <c r="M3743" s="4" t="s">
        <v>118</v>
      </c>
      <c r="N3743" s="4">
        <v>269.69</v>
      </c>
      <c r="O3743" s="4">
        <v>10</v>
      </c>
      <c r="P3743" s="4">
        <v>0</v>
      </c>
      <c r="Q3743" s="4">
        <v>34.25</v>
      </c>
    </row>
    <row r="3744" spans="1:17" s="4" customFormat="1" ht="12" x14ac:dyDescent="0.3">
      <c r="A3744" s="4">
        <v>3743</v>
      </c>
      <c r="B3744" s="4" t="s">
        <v>11207</v>
      </c>
      <c r="C3744" s="5">
        <v>44714</v>
      </c>
      <c r="D3744" s="5">
        <v>44716</v>
      </c>
      <c r="E3744" s="9">
        <f t="shared" si="58"/>
        <v>2022</v>
      </c>
      <c r="F3744" s="4" t="s">
        <v>39</v>
      </c>
      <c r="G3744" s="4" t="s">
        <v>11208</v>
      </c>
      <c r="H3744" s="4" t="s">
        <v>11209</v>
      </c>
      <c r="I3744" s="4" t="s">
        <v>28</v>
      </c>
      <c r="J3744" s="4" t="s">
        <v>47</v>
      </c>
      <c r="K3744" s="4" t="s">
        <v>47</v>
      </c>
      <c r="L3744" s="4" t="s">
        <v>22</v>
      </c>
      <c r="M3744" s="4" t="s">
        <v>23</v>
      </c>
      <c r="N3744" s="4">
        <v>1379.55</v>
      </c>
      <c r="O3744" s="4">
        <v>7</v>
      </c>
      <c r="P3744" s="4">
        <v>0</v>
      </c>
      <c r="Q3744" s="4">
        <v>259.83999999999997</v>
      </c>
    </row>
    <row r="3745" spans="1:17" s="4" customFormat="1" ht="12" x14ac:dyDescent="0.3">
      <c r="A3745" s="4">
        <v>3744</v>
      </c>
      <c r="B3745" s="4" t="s">
        <v>11210</v>
      </c>
      <c r="C3745" s="5">
        <v>45205</v>
      </c>
      <c r="D3745" s="5">
        <v>45212</v>
      </c>
      <c r="E3745" s="9">
        <f t="shared" si="58"/>
        <v>2023</v>
      </c>
      <c r="F3745" s="4" t="s">
        <v>39</v>
      </c>
      <c r="G3745" s="4" t="s">
        <v>11211</v>
      </c>
      <c r="H3745" s="4" t="s">
        <v>11212</v>
      </c>
      <c r="I3745" s="4" t="s">
        <v>20</v>
      </c>
      <c r="J3745" s="4" t="s">
        <v>42</v>
      </c>
      <c r="K3745" s="4" t="s">
        <v>43</v>
      </c>
      <c r="L3745" s="4" t="s">
        <v>36</v>
      </c>
      <c r="M3745" s="4" t="s">
        <v>71</v>
      </c>
      <c r="N3745" s="4">
        <v>37.840000000000003</v>
      </c>
      <c r="O3745" s="4">
        <v>5</v>
      </c>
      <c r="P3745" s="4">
        <v>0.2</v>
      </c>
      <c r="Q3745" s="4">
        <v>2.61</v>
      </c>
    </row>
    <row r="3746" spans="1:17" s="4" customFormat="1" ht="12" x14ac:dyDescent="0.3">
      <c r="A3746" s="4">
        <v>3745</v>
      </c>
      <c r="B3746" s="4" t="s">
        <v>11213</v>
      </c>
      <c r="C3746" s="5">
        <v>45196</v>
      </c>
      <c r="D3746" s="5">
        <v>45201</v>
      </c>
      <c r="E3746" s="9">
        <f t="shared" si="58"/>
        <v>2023</v>
      </c>
      <c r="F3746" s="4" t="s">
        <v>17</v>
      </c>
      <c r="G3746" s="4" t="s">
        <v>11214</v>
      </c>
      <c r="H3746" s="4" t="s">
        <v>11215</v>
      </c>
      <c r="I3746" s="4" t="s">
        <v>67</v>
      </c>
      <c r="J3746" s="4" t="s">
        <v>21</v>
      </c>
      <c r="K3746" s="4" t="s">
        <v>26647</v>
      </c>
      <c r="L3746" s="4" t="s">
        <v>36</v>
      </c>
      <c r="M3746" s="4" t="s">
        <v>37</v>
      </c>
      <c r="N3746" s="4">
        <v>657.62</v>
      </c>
      <c r="O3746" s="4">
        <v>5</v>
      </c>
      <c r="P3746" s="4">
        <v>0.2</v>
      </c>
      <c r="Q3746" s="4">
        <v>-11.06</v>
      </c>
    </row>
    <row r="3747" spans="1:17" s="4" customFormat="1" ht="12" x14ac:dyDescent="0.3">
      <c r="A3747" s="4">
        <v>3746</v>
      </c>
      <c r="B3747" s="4" t="s">
        <v>11216</v>
      </c>
      <c r="C3747" s="5">
        <v>44971</v>
      </c>
      <c r="D3747" s="5">
        <v>44974</v>
      </c>
      <c r="E3747" s="9">
        <f t="shared" si="58"/>
        <v>2023</v>
      </c>
      <c r="F3747" s="4" t="s">
        <v>25</v>
      </c>
      <c r="G3747" s="4" t="s">
        <v>11217</v>
      </c>
      <c r="H3747" s="4" t="s">
        <v>11218</v>
      </c>
      <c r="I3747" s="4" t="s">
        <v>28</v>
      </c>
      <c r="J3747" s="4" t="s">
        <v>111</v>
      </c>
      <c r="K3747" s="4" t="s">
        <v>111</v>
      </c>
      <c r="L3747" s="4" t="s">
        <v>36</v>
      </c>
      <c r="M3747" s="4" t="s">
        <v>138</v>
      </c>
      <c r="N3747" s="4">
        <v>1110.04</v>
      </c>
      <c r="O3747" s="4">
        <v>8</v>
      </c>
      <c r="P3747" s="4">
        <v>0.2</v>
      </c>
      <c r="Q3747" s="4">
        <v>168.89</v>
      </c>
    </row>
    <row r="3748" spans="1:17" s="4" customFormat="1" ht="12" x14ac:dyDescent="0.3">
      <c r="A3748" s="4">
        <v>3747</v>
      </c>
      <c r="B3748" s="4" t="s">
        <v>11219</v>
      </c>
      <c r="C3748" s="5">
        <v>44838</v>
      </c>
      <c r="D3748" s="5">
        <v>44842</v>
      </c>
      <c r="E3748" s="9">
        <f t="shared" si="58"/>
        <v>2022</v>
      </c>
      <c r="F3748" s="4" t="s">
        <v>39</v>
      </c>
      <c r="G3748" s="4" t="s">
        <v>11220</v>
      </c>
      <c r="H3748" s="4" t="s">
        <v>11221</v>
      </c>
      <c r="I3748" s="4" t="s">
        <v>28</v>
      </c>
      <c r="J3748" s="4" t="s">
        <v>42</v>
      </c>
      <c r="K3748" s="4" t="s">
        <v>43</v>
      </c>
      <c r="L3748" s="4" t="s">
        <v>36</v>
      </c>
      <c r="M3748" s="4" t="s">
        <v>37</v>
      </c>
      <c r="N3748" s="4">
        <v>564.20000000000005</v>
      </c>
      <c r="O3748" s="4">
        <v>7</v>
      </c>
      <c r="P3748" s="4">
        <v>0.1</v>
      </c>
      <c r="Q3748" s="4">
        <v>23.9</v>
      </c>
    </row>
    <row r="3749" spans="1:17" s="4" customFormat="1" ht="12" x14ac:dyDescent="0.3">
      <c r="A3749" s="4">
        <v>3748</v>
      </c>
      <c r="B3749" s="4" t="s">
        <v>11222</v>
      </c>
      <c r="C3749" s="5">
        <v>44939</v>
      </c>
      <c r="D3749" s="5">
        <v>44946</v>
      </c>
      <c r="E3749" s="9">
        <f t="shared" si="58"/>
        <v>2023</v>
      </c>
      <c r="F3749" s="4" t="s">
        <v>39</v>
      </c>
      <c r="G3749" s="4" t="s">
        <v>11223</v>
      </c>
      <c r="H3749" s="4" t="s">
        <v>11224</v>
      </c>
      <c r="I3749" s="4" t="s">
        <v>20</v>
      </c>
      <c r="J3749" s="4" t="s">
        <v>47</v>
      </c>
      <c r="K3749" s="4" t="s">
        <v>47</v>
      </c>
      <c r="L3749" s="4" t="s">
        <v>22</v>
      </c>
      <c r="M3749" s="4" t="s">
        <v>134</v>
      </c>
      <c r="N3749" s="4">
        <v>612.47</v>
      </c>
      <c r="O3749" s="4">
        <v>3</v>
      </c>
      <c r="P3749" s="4">
        <v>0.15</v>
      </c>
      <c r="Q3749" s="4">
        <v>37.340000000000003</v>
      </c>
    </row>
    <row r="3750" spans="1:17" s="4" customFormat="1" ht="12" x14ac:dyDescent="0.3">
      <c r="A3750" s="4">
        <v>3749</v>
      </c>
      <c r="B3750" s="4" t="s">
        <v>11225</v>
      </c>
      <c r="C3750" s="5">
        <v>45726</v>
      </c>
      <c r="D3750" s="5">
        <v>45728</v>
      </c>
      <c r="E3750" s="9">
        <f t="shared" si="58"/>
        <v>2025</v>
      </c>
      <c r="F3750" s="4" t="s">
        <v>59</v>
      </c>
      <c r="G3750" s="4" t="s">
        <v>11226</v>
      </c>
      <c r="H3750" s="4" t="s">
        <v>11227</v>
      </c>
      <c r="I3750" s="4" t="s">
        <v>28</v>
      </c>
      <c r="J3750" s="4" t="s">
        <v>42</v>
      </c>
      <c r="K3750" s="4" t="s">
        <v>43</v>
      </c>
      <c r="L3750" s="4" t="s">
        <v>22</v>
      </c>
      <c r="M3750" s="4" t="s">
        <v>23</v>
      </c>
      <c r="N3750" s="4">
        <v>703.39</v>
      </c>
      <c r="O3750" s="4">
        <v>8</v>
      </c>
      <c r="P3750" s="4">
        <v>0.15</v>
      </c>
      <c r="Q3750" s="4">
        <v>18.18</v>
      </c>
    </row>
    <row r="3751" spans="1:17" s="4" customFormat="1" ht="12" x14ac:dyDescent="0.3">
      <c r="A3751" s="4">
        <v>3750</v>
      </c>
      <c r="B3751" s="4" t="s">
        <v>11228</v>
      </c>
      <c r="C3751" s="5">
        <v>44527</v>
      </c>
      <c r="D3751" s="5">
        <v>44531</v>
      </c>
      <c r="E3751" s="9">
        <f t="shared" si="58"/>
        <v>2021</v>
      </c>
      <c r="F3751" s="4" t="s">
        <v>59</v>
      </c>
      <c r="G3751" s="4" t="s">
        <v>11229</v>
      </c>
      <c r="H3751" s="4" t="s">
        <v>11230</v>
      </c>
      <c r="I3751" s="4" t="s">
        <v>20</v>
      </c>
      <c r="J3751" s="4" t="s">
        <v>42</v>
      </c>
      <c r="K3751" s="4" t="s">
        <v>43</v>
      </c>
      <c r="L3751" s="4" t="s">
        <v>29</v>
      </c>
      <c r="M3751" s="4" t="s">
        <v>90</v>
      </c>
      <c r="N3751" s="4">
        <v>571.33000000000004</v>
      </c>
      <c r="O3751" s="4">
        <v>5</v>
      </c>
      <c r="P3751" s="4">
        <v>0.15</v>
      </c>
      <c r="Q3751" s="4">
        <v>10.62</v>
      </c>
    </row>
    <row r="3752" spans="1:17" s="4" customFormat="1" ht="12" x14ac:dyDescent="0.3">
      <c r="A3752" s="4">
        <v>3751</v>
      </c>
      <c r="B3752" s="4" t="s">
        <v>11231</v>
      </c>
      <c r="C3752" s="5">
        <v>44684</v>
      </c>
      <c r="D3752" s="5">
        <v>44688</v>
      </c>
      <c r="E3752" s="9">
        <f t="shared" si="58"/>
        <v>2022</v>
      </c>
      <c r="F3752" s="4" t="s">
        <v>39</v>
      </c>
      <c r="G3752" s="4" t="s">
        <v>11232</v>
      </c>
      <c r="H3752" s="4" t="s">
        <v>11233</v>
      </c>
      <c r="I3752" s="4" t="s">
        <v>20</v>
      </c>
      <c r="J3752" s="4" t="s">
        <v>21</v>
      </c>
      <c r="K3752" s="4" t="s">
        <v>26647</v>
      </c>
      <c r="L3752" s="4" t="s">
        <v>36</v>
      </c>
      <c r="M3752" s="4" t="s">
        <v>71</v>
      </c>
      <c r="N3752" s="4">
        <v>577.66</v>
      </c>
      <c r="O3752" s="4">
        <v>5</v>
      </c>
      <c r="P3752" s="4">
        <v>0.1</v>
      </c>
      <c r="Q3752" s="4">
        <v>84.62</v>
      </c>
    </row>
    <row r="3753" spans="1:17" s="4" customFormat="1" ht="12" x14ac:dyDescent="0.3">
      <c r="A3753" s="4">
        <v>3752</v>
      </c>
      <c r="B3753" s="4" t="s">
        <v>11234</v>
      </c>
      <c r="C3753" s="5">
        <v>44911</v>
      </c>
      <c r="D3753" s="5">
        <v>44915</v>
      </c>
      <c r="E3753" s="9">
        <f t="shared" si="58"/>
        <v>2022</v>
      </c>
      <c r="F3753" s="4" t="s">
        <v>25</v>
      </c>
      <c r="G3753" s="4" t="s">
        <v>11235</v>
      </c>
      <c r="H3753" s="4" t="s">
        <v>11236</v>
      </c>
      <c r="I3753" s="4" t="s">
        <v>67</v>
      </c>
      <c r="J3753" s="4" t="s">
        <v>34</v>
      </c>
      <c r="K3753" s="4" t="s">
        <v>35</v>
      </c>
      <c r="L3753" s="4" t="s">
        <v>29</v>
      </c>
      <c r="M3753" s="4" t="s">
        <v>90</v>
      </c>
      <c r="N3753" s="4">
        <v>902.39</v>
      </c>
      <c r="O3753" s="4">
        <v>7</v>
      </c>
      <c r="P3753" s="4">
        <v>0.15</v>
      </c>
      <c r="Q3753" s="4">
        <v>36.86</v>
      </c>
    </row>
    <row r="3754" spans="1:17" s="4" customFormat="1" ht="12" x14ac:dyDescent="0.3">
      <c r="A3754" s="4">
        <v>3753</v>
      </c>
      <c r="B3754" s="4" t="s">
        <v>11237</v>
      </c>
      <c r="C3754" s="5">
        <v>45720</v>
      </c>
      <c r="D3754" s="5">
        <v>45722</v>
      </c>
      <c r="E3754" s="9">
        <f t="shared" si="58"/>
        <v>2025</v>
      </c>
      <c r="F3754" s="4" t="s">
        <v>17</v>
      </c>
      <c r="G3754" s="4" t="s">
        <v>11238</v>
      </c>
      <c r="H3754" s="4" t="s">
        <v>11239</v>
      </c>
      <c r="I3754" s="4" t="s">
        <v>20</v>
      </c>
      <c r="J3754" s="4" t="s">
        <v>145</v>
      </c>
      <c r="K3754" s="4" t="s">
        <v>80</v>
      </c>
      <c r="L3754" s="4" t="s">
        <v>22</v>
      </c>
      <c r="M3754" s="4" t="s">
        <v>54</v>
      </c>
      <c r="N3754" s="4">
        <v>526.25</v>
      </c>
      <c r="O3754" s="4">
        <v>2</v>
      </c>
      <c r="P3754" s="4">
        <v>0.15</v>
      </c>
      <c r="Q3754" s="4">
        <v>119.95</v>
      </c>
    </row>
    <row r="3755" spans="1:17" s="4" customFormat="1" ht="12" x14ac:dyDescent="0.3">
      <c r="A3755" s="4">
        <v>3754</v>
      </c>
      <c r="B3755" s="4" t="s">
        <v>11240</v>
      </c>
      <c r="C3755" s="5">
        <v>45544</v>
      </c>
      <c r="D3755" s="5">
        <v>45550</v>
      </c>
      <c r="E3755" s="9">
        <f t="shared" si="58"/>
        <v>2024</v>
      </c>
      <c r="F3755" s="4" t="s">
        <v>39</v>
      </c>
      <c r="G3755" s="4" t="s">
        <v>11241</v>
      </c>
      <c r="H3755" s="4" t="s">
        <v>11242</v>
      </c>
      <c r="I3755" s="4" t="s">
        <v>28</v>
      </c>
      <c r="J3755" s="4" t="s">
        <v>111</v>
      </c>
      <c r="K3755" s="4" t="s">
        <v>111</v>
      </c>
      <c r="L3755" s="4" t="s">
        <v>29</v>
      </c>
      <c r="M3755" s="4" t="s">
        <v>30</v>
      </c>
      <c r="N3755" s="4">
        <v>121.3</v>
      </c>
      <c r="O3755" s="4">
        <v>4</v>
      </c>
      <c r="P3755" s="4">
        <v>0.15</v>
      </c>
      <c r="Q3755" s="4">
        <v>14.57</v>
      </c>
    </row>
    <row r="3756" spans="1:17" s="4" customFormat="1" ht="12" x14ac:dyDescent="0.3">
      <c r="A3756" s="4">
        <v>3755</v>
      </c>
      <c r="B3756" s="4" t="s">
        <v>11243</v>
      </c>
      <c r="C3756" s="5">
        <v>45763</v>
      </c>
      <c r="D3756" s="5">
        <v>45765</v>
      </c>
      <c r="E3756" s="9">
        <f t="shared" si="58"/>
        <v>2025</v>
      </c>
      <c r="F3756" s="4" t="s">
        <v>59</v>
      </c>
      <c r="G3756" s="4" t="s">
        <v>11244</v>
      </c>
      <c r="H3756" s="4" t="s">
        <v>11245</v>
      </c>
      <c r="I3756" s="4" t="s">
        <v>67</v>
      </c>
      <c r="J3756" s="4" t="s">
        <v>79</v>
      </c>
      <c r="K3756" s="4" t="s">
        <v>80</v>
      </c>
      <c r="L3756" s="4" t="s">
        <v>22</v>
      </c>
      <c r="M3756" s="4" t="s">
        <v>134</v>
      </c>
      <c r="N3756" s="4">
        <v>488.11</v>
      </c>
      <c r="O3756" s="4">
        <v>10</v>
      </c>
      <c r="P3756" s="4">
        <v>0.2</v>
      </c>
      <c r="Q3756" s="4">
        <v>-9.36</v>
      </c>
    </row>
    <row r="3757" spans="1:17" s="4" customFormat="1" ht="12" x14ac:dyDescent="0.3">
      <c r="A3757" s="4">
        <v>3756</v>
      </c>
      <c r="B3757" s="4" t="s">
        <v>11246</v>
      </c>
      <c r="C3757" s="5">
        <v>45562</v>
      </c>
      <c r="D3757" s="5">
        <v>45565</v>
      </c>
      <c r="E3757" s="9">
        <f t="shared" si="58"/>
        <v>2024</v>
      </c>
      <c r="F3757" s="4" t="s">
        <v>59</v>
      </c>
      <c r="G3757" s="4" t="s">
        <v>11247</v>
      </c>
      <c r="H3757" s="4" t="s">
        <v>11248</v>
      </c>
      <c r="I3757" s="4" t="s">
        <v>67</v>
      </c>
      <c r="J3757" s="4" t="s">
        <v>62</v>
      </c>
      <c r="K3757" s="4" t="s">
        <v>63</v>
      </c>
      <c r="L3757" s="4" t="s">
        <v>36</v>
      </c>
      <c r="M3757" s="4" t="s">
        <v>138</v>
      </c>
      <c r="N3757" s="4">
        <v>1349.32</v>
      </c>
      <c r="O3757" s="4">
        <v>10</v>
      </c>
      <c r="P3757" s="4">
        <v>0.1</v>
      </c>
      <c r="Q3757" s="4">
        <v>117.3</v>
      </c>
    </row>
    <row r="3758" spans="1:17" s="4" customFormat="1" ht="12" x14ac:dyDescent="0.3">
      <c r="A3758" s="4">
        <v>3757</v>
      </c>
      <c r="B3758" s="4" t="s">
        <v>11249</v>
      </c>
      <c r="C3758" s="5">
        <v>44640</v>
      </c>
      <c r="D3758" s="5">
        <v>44644</v>
      </c>
      <c r="E3758" s="9">
        <f t="shared" si="58"/>
        <v>2022</v>
      </c>
      <c r="F3758" s="4" t="s">
        <v>25</v>
      </c>
      <c r="G3758" s="4" t="s">
        <v>11250</v>
      </c>
      <c r="H3758" s="4" t="s">
        <v>7819</v>
      </c>
      <c r="I3758" s="4" t="s">
        <v>28</v>
      </c>
      <c r="J3758" s="4" t="s">
        <v>52</v>
      </c>
      <c r="K3758" s="4" t="s">
        <v>53</v>
      </c>
      <c r="L3758" s="4" t="s">
        <v>29</v>
      </c>
      <c r="M3758" s="4" t="s">
        <v>30</v>
      </c>
      <c r="N3758" s="4">
        <v>785.52</v>
      </c>
      <c r="O3758" s="4">
        <v>1</v>
      </c>
      <c r="P3758" s="4">
        <v>0.15</v>
      </c>
      <c r="Q3758" s="4">
        <v>10.72</v>
      </c>
    </row>
    <row r="3759" spans="1:17" s="4" customFormat="1" ht="12" x14ac:dyDescent="0.3">
      <c r="A3759" s="4">
        <v>3758</v>
      </c>
      <c r="B3759" s="4" t="s">
        <v>11251</v>
      </c>
      <c r="C3759" s="5">
        <v>45797</v>
      </c>
      <c r="D3759" s="5">
        <v>45800</v>
      </c>
      <c r="E3759" s="9">
        <f t="shared" si="58"/>
        <v>2025</v>
      </c>
      <c r="F3759" s="4" t="s">
        <v>39</v>
      </c>
      <c r="G3759" s="4" t="s">
        <v>11252</v>
      </c>
      <c r="H3759" s="4" t="s">
        <v>11253</v>
      </c>
      <c r="I3759" s="4" t="s">
        <v>28</v>
      </c>
      <c r="J3759" s="4" t="s">
        <v>145</v>
      </c>
      <c r="K3759" s="4" t="s">
        <v>80</v>
      </c>
      <c r="L3759" s="4" t="s">
        <v>22</v>
      </c>
      <c r="M3759" s="4" t="s">
        <v>23</v>
      </c>
      <c r="N3759" s="4">
        <v>1194.97</v>
      </c>
      <c r="O3759" s="4">
        <v>10</v>
      </c>
      <c r="P3759" s="4">
        <v>0.1</v>
      </c>
      <c r="Q3759" s="4">
        <v>220.32</v>
      </c>
    </row>
    <row r="3760" spans="1:17" s="4" customFormat="1" ht="12" x14ac:dyDescent="0.3">
      <c r="A3760" s="4">
        <v>3759</v>
      </c>
      <c r="B3760" s="4" t="s">
        <v>11254</v>
      </c>
      <c r="C3760" s="5">
        <v>45588</v>
      </c>
      <c r="D3760" s="5">
        <v>45589</v>
      </c>
      <c r="E3760" s="9">
        <f t="shared" si="58"/>
        <v>2024</v>
      </c>
      <c r="F3760" s="4" t="s">
        <v>39</v>
      </c>
      <c r="G3760" s="4" t="s">
        <v>11255</v>
      </c>
      <c r="H3760" s="4" t="s">
        <v>11256</v>
      </c>
      <c r="I3760" s="4" t="s">
        <v>67</v>
      </c>
      <c r="J3760" s="4" t="s">
        <v>47</v>
      </c>
      <c r="K3760" s="4" t="s">
        <v>47</v>
      </c>
      <c r="L3760" s="4" t="s">
        <v>22</v>
      </c>
      <c r="M3760" s="4" t="s">
        <v>23</v>
      </c>
      <c r="N3760" s="4">
        <v>780.73</v>
      </c>
      <c r="O3760" s="4">
        <v>2</v>
      </c>
      <c r="P3760" s="4">
        <v>0.15</v>
      </c>
      <c r="Q3760" s="4">
        <v>133.62</v>
      </c>
    </row>
    <row r="3761" spans="1:17" s="4" customFormat="1" ht="12" x14ac:dyDescent="0.3">
      <c r="A3761" s="4">
        <v>3760</v>
      </c>
      <c r="B3761" s="4" t="s">
        <v>11257</v>
      </c>
      <c r="C3761" s="5">
        <v>45369</v>
      </c>
      <c r="D3761" s="5">
        <v>45374</v>
      </c>
      <c r="E3761" s="9">
        <f t="shared" si="58"/>
        <v>2024</v>
      </c>
      <c r="F3761" s="4" t="s">
        <v>17</v>
      </c>
      <c r="G3761" s="4" t="s">
        <v>11258</v>
      </c>
      <c r="H3761" s="4" t="s">
        <v>11259</v>
      </c>
      <c r="I3761" s="4" t="s">
        <v>67</v>
      </c>
      <c r="J3761" s="4" t="s">
        <v>47</v>
      </c>
      <c r="K3761" s="4" t="s">
        <v>47</v>
      </c>
      <c r="L3761" s="4" t="s">
        <v>36</v>
      </c>
      <c r="M3761" s="4" t="s">
        <v>71</v>
      </c>
      <c r="N3761" s="4">
        <v>371.92</v>
      </c>
      <c r="O3761" s="4">
        <v>2</v>
      </c>
      <c r="P3761" s="4">
        <v>0</v>
      </c>
      <c r="Q3761" s="4">
        <v>40.99</v>
      </c>
    </row>
    <row r="3762" spans="1:17" s="4" customFormat="1" ht="12" x14ac:dyDescent="0.3">
      <c r="A3762" s="4">
        <v>3761</v>
      </c>
      <c r="B3762" s="4" t="s">
        <v>11260</v>
      </c>
      <c r="C3762" s="5">
        <v>45736</v>
      </c>
      <c r="D3762" s="5">
        <v>45742</v>
      </c>
      <c r="E3762" s="9">
        <f t="shared" si="58"/>
        <v>2025</v>
      </c>
      <c r="F3762" s="4" t="s">
        <v>39</v>
      </c>
      <c r="G3762" s="4" t="s">
        <v>11261</v>
      </c>
      <c r="H3762" s="4" t="s">
        <v>11262</v>
      </c>
      <c r="I3762" s="4" t="s">
        <v>20</v>
      </c>
      <c r="J3762" s="4" t="s">
        <v>62</v>
      </c>
      <c r="K3762" s="4" t="s">
        <v>63</v>
      </c>
      <c r="L3762" s="4" t="s">
        <v>29</v>
      </c>
      <c r="M3762" s="4" t="s">
        <v>90</v>
      </c>
      <c r="N3762" s="4">
        <v>1409.57</v>
      </c>
      <c r="O3762" s="4">
        <v>4</v>
      </c>
      <c r="P3762" s="4">
        <v>0</v>
      </c>
      <c r="Q3762" s="4">
        <v>410.34</v>
      </c>
    </row>
    <row r="3763" spans="1:17" s="4" customFormat="1" ht="12" x14ac:dyDescent="0.3">
      <c r="A3763" s="4">
        <v>3762</v>
      </c>
      <c r="B3763" s="4" t="s">
        <v>11263</v>
      </c>
      <c r="C3763" s="5">
        <v>45025</v>
      </c>
      <c r="D3763" s="5">
        <v>45027</v>
      </c>
      <c r="E3763" s="9">
        <f t="shared" si="58"/>
        <v>2023</v>
      </c>
      <c r="F3763" s="4" t="s">
        <v>39</v>
      </c>
      <c r="G3763" s="4" t="s">
        <v>11264</v>
      </c>
      <c r="H3763" s="4" t="s">
        <v>11265</v>
      </c>
      <c r="I3763" s="4" t="s">
        <v>28</v>
      </c>
      <c r="J3763" s="4" t="s">
        <v>79</v>
      </c>
      <c r="K3763" s="4" t="s">
        <v>80</v>
      </c>
      <c r="L3763" s="4" t="s">
        <v>22</v>
      </c>
      <c r="M3763" s="4" t="s">
        <v>54</v>
      </c>
      <c r="N3763" s="4">
        <v>72.47</v>
      </c>
      <c r="O3763" s="4">
        <v>6</v>
      </c>
      <c r="P3763" s="4">
        <v>0.15</v>
      </c>
      <c r="Q3763" s="4">
        <v>0.05</v>
      </c>
    </row>
    <row r="3764" spans="1:17" s="4" customFormat="1" ht="12" x14ac:dyDescent="0.3">
      <c r="A3764" s="4">
        <v>3763</v>
      </c>
      <c r="B3764" s="4" t="s">
        <v>11266</v>
      </c>
      <c r="C3764" s="5">
        <v>45462</v>
      </c>
      <c r="D3764" s="5">
        <v>45464</v>
      </c>
      <c r="E3764" s="9">
        <f t="shared" si="58"/>
        <v>2024</v>
      </c>
      <c r="F3764" s="4" t="s">
        <v>39</v>
      </c>
      <c r="G3764" s="4" t="s">
        <v>11267</v>
      </c>
      <c r="H3764" s="4" t="s">
        <v>11268</v>
      </c>
      <c r="I3764" s="4" t="s">
        <v>28</v>
      </c>
      <c r="J3764" s="4" t="s">
        <v>106</v>
      </c>
      <c r="K3764" s="4" t="s">
        <v>106</v>
      </c>
      <c r="L3764" s="4" t="s">
        <v>36</v>
      </c>
      <c r="M3764" s="4" t="s">
        <v>138</v>
      </c>
      <c r="N3764" s="4">
        <v>1373.42</v>
      </c>
      <c r="O3764" s="4">
        <v>8</v>
      </c>
      <c r="P3764" s="4">
        <v>0.15</v>
      </c>
      <c r="Q3764" s="4">
        <v>198.09</v>
      </c>
    </row>
    <row r="3765" spans="1:17" s="4" customFormat="1" ht="12" x14ac:dyDescent="0.3">
      <c r="A3765" s="4">
        <v>3764</v>
      </c>
      <c r="B3765" s="4" t="s">
        <v>11269</v>
      </c>
      <c r="C3765" s="5">
        <v>45423</v>
      </c>
      <c r="D3765" s="5">
        <v>45430</v>
      </c>
      <c r="E3765" s="9">
        <f t="shared" si="58"/>
        <v>2024</v>
      </c>
      <c r="F3765" s="4" t="s">
        <v>59</v>
      </c>
      <c r="G3765" s="4" t="s">
        <v>11270</v>
      </c>
      <c r="H3765" s="4" t="s">
        <v>11271</v>
      </c>
      <c r="I3765" s="4" t="s">
        <v>67</v>
      </c>
      <c r="J3765" s="4" t="s">
        <v>106</v>
      </c>
      <c r="K3765" s="4" t="s">
        <v>106</v>
      </c>
      <c r="L3765" s="4" t="s">
        <v>22</v>
      </c>
      <c r="M3765" s="4" t="s">
        <v>75</v>
      </c>
      <c r="N3765" s="4">
        <v>877.18</v>
      </c>
      <c r="O3765" s="4">
        <v>1</v>
      </c>
      <c r="P3765" s="4">
        <v>0.2</v>
      </c>
      <c r="Q3765" s="4">
        <v>2.0299999999999998</v>
      </c>
    </row>
    <row r="3766" spans="1:17" s="4" customFormat="1" ht="12" x14ac:dyDescent="0.3">
      <c r="A3766" s="4">
        <v>3765</v>
      </c>
      <c r="B3766" s="4" t="s">
        <v>11272</v>
      </c>
      <c r="C3766" s="5">
        <v>45004</v>
      </c>
      <c r="D3766" s="5">
        <v>45005</v>
      </c>
      <c r="E3766" s="9">
        <f t="shared" si="58"/>
        <v>2023</v>
      </c>
      <c r="F3766" s="4" t="s">
        <v>25</v>
      </c>
      <c r="G3766" s="4" t="s">
        <v>11273</v>
      </c>
      <c r="H3766" s="4" t="s">
        <v>11274</v>
      </c>
      <c r="I3766" s="4" t="s">
        <v>28</v>
      </c>
      <c r="J3766" s="4" t="s">
        <v>34</v>
      </c>
      <c r="K3766" s="4" t="s">
        <v>35</v>
      </c>
      <c r="L3766" s="4" t="s">
        <v>22</v>
      </c>
      <c r="M3766" s="4" t="s">
        <v>54</v>
      </c>
      <c r="N3766" s="4">
        <v>750.41</v>
      </c>
      <c r="O3766" s="4">
        <v>2</v>
      </c>
      <c r="P3766" s="4">
        <v>0.1</v>
      </c>
      <c r="Q3766" s="4">
        <v>46.87</v>
      </c>
    </row>
    <row r="3767" spans="1:17" s="4" customFormat="1" ht="12" x14ac:dyDescent="0.3">
      <c r="A3767" s="4">
        <v>3766</v>
      </c>
      <c r="B3767" s="4" t="s">
        <v>11275</v>
      </c>
      <c r="C3767" s="5">
        <v>44803</v>
      </c>
      <c r="D3767" s="5">
        <v>44809</v>
      </c>
      <c r="E3767" s="9">
        <f t="shared" si="58"/>
        <v>2022</v>
      </c>
      <c r="F3767" s="4" t="s">
        <v>39</v>
      </c>
      <c r="G3767" s="4" t="s">
        <v>11276</v>
      </c>
      <c r="H3767" s="4" t="s">
        <v>11277</v>
      </c>
      <c r="I3767" s="4" t="s">
        <v>20</v>
      </c>
      <c r="J3767" s="4" t="s">
        <v>42</v>
      </c>
      <c r="K3767" s="4" t="s">
        <v>43</v>
      </c>
      <c r="L3767" s="4" t="s">
        <v>36</v>
      </c>
      <c r="M3767" s="4" t="s">
        <v>138</v>
      </c>
      <c r="N3767" s="4">
        <v>998.81</v>
      </c>
      <c r="O3767" s="4">
        <v>6</v>
      </c>
      <c r="P3767" s="4">
        <v>0.1</v>
      </c>
      <c r="Q3767" s="4">
        <v>30.19</v>
      </c>
    </row>
    <row r="3768" spans="1:17" s="4" customFormat="1" ht="12" x14ac:dyDescent="0.3">
      <c r="A3768" s="4">
        <v>3767</v>
      </c>
      <c r="B3768" s="4" t="s">
        <v>11278</v>
      </c>
      <c r="C3768" s="5">
        <v>44827</v>
      </c>
      <c r="D3768" s="5">
        <v>44829</v>
      </c>
      <c r="E3768" s="9">
        <f t="shared" si="58"/>
        <v>2022</v>
      </c>
      <c r="F3768" s="4" t="s">
        <v>59</v>
      </c>
      <c r="G3768" s="4" t="s">
        <v>11279</v>
      </c>
      <c r="H3768" s="4" t="s">
        <v>11280</v>
      </c>
      <c r="I3768" s="4" t="s">
        <v>20</v>
      </c>
      <c r="J3768" s="4" t="s">
        <v>106</v>
      </c>
      <c r="K3768" s="4" t="s">
        <v>106</v>
      </c>
      <c r="L3768" s="4" t="s">
        <v>36</v>
      </c>
      <c r="M3768" s="4" t="s">
        <v>118</v>
      </c>
      <c r="N3768" s="4">
        <v>1094.8599999999999</v>
      </c>
      <c r="O3768" s="4">
        <v>1</v>
      </c>
      <c r="P3768" s="4">
        <v>0.15</v>
      </c>
      <c r="Q3768" s="4">
        <v>107.11</v>
      </c>
    </row>
    <row r="3769" spans="1:17" s="4" customFormat="1" ht="12" x14ac:dyDescent="0.3">
      <c r="A3769" s="4">
        <v>3768</v>
      </c>
      <c r="B3769" s="4" t="s">
        <v>11281</v>
      </c>
      <c r="C3769" s="5">
        <v>45369</v>
      </c>
      <c r="D3769" s="5">
        <v>45373</v>
      </c>
      <c r="E3769" s="9">
        <f t="shared" si="58"/>
        <v>2024</v>
      </c>
      <c r="F3769" s="4" t="s">
        <v>17</v>
      </c>
      <c r="G3769" s="4" t="s">
        <v>11282</v>
      </c>
      <c r="H3769" s="4" t="s">
        <v>11283</v>
      </c>
      <c r="I3769" s="4" t="s">
        <v>20</v>
      </c>
      <c r="J3769" s="4" t="s">
        <v>79</v>
      </c>
      <c r="K3769" s="4" t="s">
        <v>80</v>
      </c>
      <c r="L3769" s="4" t="s">
        <v>22</v>
      </c>
      <c r="M3769" s="4" t="s">
        <v>75</v>
      </c>
      <c r="N3769" s="4">
        <v>652.73</v>
      </c>
      <c r="O3769" s="4">
        <v>8</v>
      </c>
      <c r="P3769" s="4">
        <v>0.15</v>
      </c>
      <c r="Q3769" s="4">
        <v>2.5499999999999998</v>
      </c>
    </row>
    <row r="3770" spans="1:17" s="4" customFormat="1" ht="12" x14ac:dyDescent="0.3">
      <c r="A3770" s="4">
        <v>3769</v>
      </c>
      <c r="B3770" s="4" t="s">
        <v>11284</v>
      </c>
      <c r="C3770" s="5">
        <v>44421</v>
      </c>
      <c r="D3770" s="5">
        <v>44423</v>
      </c>
      <c r="E3770" s="9">
        <f t="shared" si="58"/>
        <v>2021</v>
      </c>
      <c r="F3770" s="4" t="s">
        <v>59</v>
      </c>
      <c r="G3770" s="4" t="s">
        <v>11285</v>
      </c>
      <c r="H3770" s="4" t="s">
        <v>11286</v>
      </c>
      <c r="I3770" s="4" t="s">
        <v>20</v>
      </c>
      <c r="J3770" s="4" t="s">
        <v>42</v>
      </c>
      <c r="K3770" s="4" t="s">
        <v>43</v>
      </c>
      <c r="L3770" s="4" t="s">
        <v>22</v>
      </c>
      <c r="M3770" s="4" t="s">
        <v>75</v>
      </c>
      <c r="N3770" s="4">
        <v>977.24</v>
      </c>
      <c r="O3770" s="4">
        <v>10</v>
      </c>
      <c r="P3770" s="4">
        <v>0</v>
      </c>
      <c r="Q3770" s="4">
        <v>158.37</v>
      </c>
    </row>
    <row r="3771" spans="1:17" s="4" customFormat="1" ht="12" x14ac:dyDescent="0.3">
      <c r="A3771" s="4">
        <v>3770</v>
      </c>
      <c r="B3771" s="4" t="s">
        <v>11287</v>
      </c>
      <c r="C3771" s="5">
        <v>44642</v>
      </c>
      <c r="D3771" s="5">
        <v>44643</v>
      </c>
      <c r="E3771" s="9">
        <f t="shared" si="58"/>
        <v>2022</v>
      </c>
      <c r="F3771" s="4" t="s">
        <v>59</v>
      </c>
      <c r="G3771" s="4" t="s">
        <v>11288</v>
      </c>
      <c r="H3771" s="4" t="s">
        <v>11289</v>
      </c>
      <c r="I3771" s="4" t="s">
        <v>67</v>
      </c>
      <c r="J3771" s="4" t="s">
        <v>79</v>
      </c>
      <c r="K3771" s="4" t="s">
        <v>80</v>
      </c>
      <c r="L3771" s="4" t="s">
        <v>29</v>
      </c>
      <c r="M3771" s="4" t="s">
        <v>48</v>
      </c>
      <c r="N3771" s="4">
        <v>1231.55</v>
      </c>
      <c r="O3771" s="4">
        <v>5</v>
      </c>
      <c r="P3771" s="4">
        <v>0</v>
      </c>
      <c r="Q3771" s="4">
        <v>118.29</v>
      </c>
    </row>
    <row r="3772" spans="1:17" s="4" customFormat="1" ht="12" x14ac:dyDescent="0.3">
      <c r="A3772" s="4">
        <v>3771</v>
      </c>
      <c r="B3772" s="4" t="s">
        <v>11290</v>
      </c>
      <c r="C3772" s="5">
        <v>44809</v>
      </c>
      <c r="D3772" s="5">
        <v>44810</v>
      </c>
      <c r="E3772" s="9">
        <f t="shared" si="58"/>
        <v>2022</v>
      </c>
      <c r="F3772" s="4" t="s">
        <v>59</v>
      </c>
      <c r="G3772" s="4" t="s">
        <v>11291</v>
      </c>
      <c r="H3772" s="4" t="s">
        <v>11292</v>
      </c>
      <c r="I3772" s="4" t="s">
        <v>67</v>
      </c>
      <c r="J3772" s="4" t="s">
        <v>52</v>
      </c>
      <c r="K3772" s="4" t="s">
        <v>53</v>
      </c>
      <c r="L3772" s="4" t="s">
        <v>22</v>
      </c>
      <c r="M3772" s="4" t="s">
        <v>23</v>
      </c>
      <c r="N3772" s="4">
        <v>731.72</v>
      </c>
      <c r="O3772" s="4">
        <v>10</v>
      </c>
      <c r="P3772" s="4">
        <v>0.2</v>
      </c>
      <c r="Q3772" s="4">
        <v>29.73</v>
      </c>
    </row>
    <row r="3773" spans="1:17" s="4" customFormat="1" ht="12" x14ac:dyDescent="0.3">
      <c r="A3773" s="4">
        <v>3772</v>
      </c>
      <c r="B3773" s="4" t="s">
        <v>11293</v>
      </c>
      <c r="C3773" s="5">
        <v>45347</v>
      </c>
      <c r="D3773" s="5">
        <v>45352</v>
      </c>
      <c r="E3773" s="9">
        <f t="shared" si="58"/>
        <v>2024</v>
      </c>
      <c r="F3773" s="4" t="s">
        <v>59</v>
      </c>
      <c r="G3773" s="4" t="s">
        <v>11294</v>
      </c>
      <c r="H3773" s="4" t="s">
        <v>11295</v>
      </c>
      <c r="I3773" s="4" t="s">
        <v>28</v>
      </c>
      <c r="J3773" s="4" t="s">
        <v>21</v>
      </c>
      <c r="K3773" s="4" t="s">
        <v>26647</v>
      </c>
      <c r="L3773" s="4" t="s">
        <v>22</v>
      </c>
      <c r="M3773" s="4" t="s">
        <v>75</v>
      </c>
      <c r="N3773" s="4">
        <v>1379.62</v>
      </c>
      <c r="O3773" s="4">
        <v>7</v>
      </c>
      <c r="P3773" s="4">
        <v>0.1</v>
      </c>
      <c r="Q3773" s="4">
        <v>165.27</v>
      </c>
    </row>
    <row r="3774" spans="1:17" s="4" customFormat="1" ht="12" x14ac:dyDescent="0.3">
      <c r="A3774" s="4">
        <v>3773</v>
      </c>
      <c r="B3774" s="4" t="s">
        <v>11296</v>
      </c>
      <c r="C3774" s="5">
        <v>44832</v>
      </c>
      <c r="D3774" s="5">
        <v>44834</v>
      </c>
      <c r="E3774" s="9">
        <f t="shared" si="58"/>
        <v>2022</v>
      </c>
      <c r="F3774" s="4" t="s">
        <v>59</v>
      </c>
      <c r="G3774" s="4" t="s">
        <v>11297</v>
      </c>
      <c r="H3774" s="4" t="s">
        <v>11298</v>
      </c>
      <c r="I3774" s="4" t="s">
        <v>28</v>
      </c>
      <c r="J3774" s="4" t="s">
        <v>62</v>
      </c>
      <c r="K3774" s="4" t="s">
        <v>63</v>
      </c>
      <c r="L3774" s="4" t="s">
        <v>22</v>
      </c>
      <c r="M3774" s="4" t="s">
        <v>23</v>
      </c>
      <c r="N3774" s="4">
        <v>207.95</v>
      </c>
      <c r="O3774" s="4">
        <v>2</v>
      </c>
      <c r="P3774" s="4">
        <v>0.2</v>
      </c>
      <c r="Q3774" s="4">
        <v>35.5</v>
      </c>
    </row>
    <row r="3775" spans="1:17" s="4" customFormat="1" ht="12" x14ac:dyDescent="0.3">
      <c r="A3775" s="4">
        <v>3774</v>
      </c>
      <c r="B3775" s="4" t="s">
        <v>11299</v>
      </c>
      <c r="C3775" s="5">
        <v>45670</v>
      </c>
      <c r="D3775" s="5">
        <v>45672</v>
      </c>
      <c r="E3775" s="9">
        <f t="shared" si="58"/>
        <v>2025</v>
      </c>
      <c r="F3775" s="4" t="s">
        <v>39</v>
      </c>
      <c r="G3775" s="4" t="s">
        <v>11300</v>
      </c>
      <c r="H3775" s="4" t="s">
        <v>11301</v>
      </c>
      <c r="I3775" s="4" t="s">
        <v>67</v>
      </c>
      <c r="J3775" s="4" t="s">
        <v>52</v>
      </c>
      <c r="K3775" s="4" t="s">
        <v>53</v>
      </c>
      <c r="L3775" s="4" t="s">
        <v>29</v>
      </c>
      <c r="M3775" s="4" t="s">
        <v>48</v>
      </c>
      <c r="N3775" s="4">
        <v>948.37</v>
      </c>
      <c r="O3775" s="4">
        <v>8</v>
      </c>
      <c r="P3775" s="4">
        <v>0</v>
      </c>
      <c r="Q3775" s="4">
        <v>250.41</v>
      </c>
    </row>
    <row r="3776" spans="1:17" s="4" customFormat="1" ht="12" x14ac:dyDescent="0.3">
      <c r="A3776" s="4">
        <v>3775</v>
      </c>
      <c r="B3776" s="4" t="s">
        <v>11302</v>
      </c>
      <c r="C3776" s="5">
        <v>45468</v>
      </c>
      <c r="D3776" s="5">
        <v>45473</v>
      </c>
      <c r="E3776" s="9">
        <f t="shared" si="58"/>
        <v>2024</v>
      </c>
      <c r="F3776" s="4" t="s">
        <v>17</v>
      </c>
      <c r="G3776" s="4" t="s">
        <v>11303</v>
      </c>
      <c r="H3776" s="4" t="s">
        <v>11304</v>
      </c>
      <c r="I3776" s="4" t="s">
        <v>67</v>
      </c>
      <c r="J3776" s="4" t="s">
        <v>34</v>
      </c>
      <c r="K3776" s="4" t="s">
        <v>35</v>
      </c>
      <c r="L3776" s="4" t="s">
        <v>36</v>
      </c>
      <c r="M3776" s="4" t="s">
        <v>118</v>
      </c>
      <c r="N3776" s="4">
        <v>992.29</v>
      </c>
      <c r="O3776" s="4">
        <v>2</v>
      </c>
      <c r="P3776" s="4">
        <v>0</v>
      </c>
      <c r="Q3776" s="4">
        <v>30.68</v>
      </c>
    </row>
    <row r="3777" spans="1:17" s="4" customFormat="1" ht="12" x14ac:dyDescent="0.3">
      <c r="A3777" s="4">
        <v>3776</v>
      </c>
      <c r="B3777" s="4" t="s">
        <v>11305</v>
      </c>
      <c r="C3777" s="5">
        <v>45603</v>
      </c>
      <c r="D3777" s="5">
        <v>45608</v>
      </c>
      <c r="E3777" s="9">
        <f t="shared" si="58"/>
        <v>2024</v>
      </c>
      <c r="F3777" s="4" t="s">
        <v>39</v>
      </c>
      <c r="G3777" s="4" t="s">
        <v>11306</v>
      </c>
      <c r="H3777" s="4" t="s">
        <v>11307</v>
      </c>
      <c r="I3777" s="4" t="s">
        <v>20</v>
      </c>
      <c r="J3777" s="4" t="s">
        <v>111</v>
      </c>
      <c r="K3777" s="4" t="s">
        <v>111</v>
      </c>
      <c r="L3777" s="4" t="s">
        <v>36</v>
      </c>
      <c r="M3777" s="4" t="s">
        <v>71</v>
      </c>
      <c r="N3777" s="4">
        <v>397.13</v>
      </c>
      <c r="O3777" s="4">
        <v>5</v>
      </c>
      <c r="P3777" s="4">
        <v>0.15</v>
      </c>
      <c r="Q3777" s="4">
        <v>4.3099999999999996</v>
      </c>
    </row>
    <row r="3778" spans="1:17" s="4" customFormat="1" ht="12" x14ac:dyDescent="0.3">
      <c r="A3778" s="4">
        <v>3777</v>
      </c>
      <c r="B3778" s="4" t="s">
        <v>11308</v>
      </c>
      <c r="C3778" s="5">
        <v>45333</v>
      </c>
      <c r="D3778" s="5">
        <v>45338</v>
      </c>
      <c r="E3778" s="9">
        <f t="shared" ref="E3778:E3841" si="59">YEAR(D3778)</f>
        <v>2024</v>
      </c>
      <c r="F3778" s="4" t="s">
        <v>25</v>
      </c>
      <c r="G3778" s="4" t="s">
        <v>11309</v>
      </c>
      <c r="H3778" s="4" t="s">
        <v>11310</v>
      </c>
      <c r="I3778" s="4" t="s">
        <v>67</v>
      </c>
      <c r="J3778" s="4" t="s">
        <v>47</v>
      </c>
      <c r="K3778" s="4" t="s">
        <v>47</v>
      </c>
      <c r="L3778" s="4" t="s">
        <v>36</v>
      </c>
      <c r="M3778" s="4" t="s">
        <v>71</v>
      </c>
      <c r="N3778" s="4">
        <v>1468.62</v>
      </c>
      <c r="O3778" s="4">
        <v>6</v>
      </c>
      <c r="P3778" s="4">
        <v>0</v>
      </c>
      <c r="Q3778" s="4">
        <v>306.54000000000002</v>
      </c>
    </row>
    <row r="3779" spans="1:17" s="4" customFormat="1" ht="12" x14ac:dyDescent="0.3">
      <c r="A3779" s="4">
        <v>3778</v>
      </c>
      <c r="B3779" s="4" t="s">
        <v>11311</v>
      </c>
      <c r="C3779" s="5">
        <v>45489</v>
      </c>
      <c r="D3779" s="5">
        <v>45494</v>
      </c>
      <c r="E3779" s="9">
        <f t="shared" si="59"/>
        <v>2024</v>
      </c>
      <c r="F3779" s="4" t="s">
        <v>59</v>
      </c>
      <c r="G3779" s="4" t="s">
        <v>11312</v>
      </c>
      <c r="H3779" s="4" t="s">
        <v>11313</v>
      </c>
      <c r="I3779" s="4" t="s">
        <v>28</v>
      </c>
      <c r="J3779" s="4" t="s">
        <v>21</v>
      </c>
      <c r="K3779" s="4" t="s">
        <v>26647</v>
      </c>
      <c r="L3779" s="4" t="s">
        <v>29</v>
      </c>
      <c r="M3779" s="4" t="s">
        <v>48</v>
      </c>
      <c r="N3779" s="4">
        <v>1025.26</v>
      </c>
      <c r="O3779" s="4">
        <v>2</v>
      </c>
      <c r="P3779" s="4">
        <v>0.15</v>
      </c>
      <c r="Q3779" s="4">
        <v>80.97</v>
      </c>
    </row>
    <row r="3780" spans="1:17" s="4" customFormat="1" ht="12" x14ac:dyDescent="0.3">
      <c r="A3780" s="4">
        <v>3779</v>
      </c>
      <c r="B3780" s="4" t="s">
        <v>11314</v>
      </c>
      <c r="C3780" s="5">
        <v>45195</v>
      </c>
      <c r="D3780" s="5">
        <v>45201</v>
      </c>
      <c r="E3780" s="9">
        <f t="shared" si="59"/>
        <v>2023</v>
      </c>
      <c r="F3780" s="4" t="s">
        <v>17</v>
      </c>
      <c r="G3780" s="4" t="s">
        <v>11315</v>
      </c>
      <c r="H3780" s="4" t="s">
        <v>11316</v>
      </c>
      <c r="I3780" s="4" t="s">
        <v>67</v>
      </c>
      <c r="J3780" s="4" t="s">
        <v>145</v>
      </c>
      <c r="K3780" s="4" t="s">
        <v>80</v>
      </c>
      <c r="L3780" s="4" t="s">
        <v>29</v>
      </c>
      <c r="M3780" s="4" t="s">
        <v>107</v>
      </c>
      <c r="N3780" s="4">
        <v>848.55</v>
      </c>
      <c r="O3780" s="4">
        <v>6</v>
      </c>
      <c r="P3780" s="4">
        <v>0.15</v>
      </c>
      <c r="Q3780" s="4">
        <v>48.7</v>
      </c>
    </row>
    <row r="3781" spans="1:17" s="4" customFormat="1" ht="12" x14ac:dyDescent="0.3">
      <c r="A3781" s="4">
        <v>3780</v>
      </c>
      <c r="B3781" s="4" t="s">
        <v>11317</v>
      </c>
      <c r="C3781" s="5">
        <v>45790</v>
      </c>
      <c r="D3781" s="5">
        <v>45796</v>
      </c>
      <c r="E3781" s="9">
        <f t="shared" si="59"/>
        <v>2025</v>
      </c>
      <c r="F3781" s="4" t="s">
        <v>59</v>
      </c>
      <c r="G3781" s="4" t="s">
        <v>11318</v>
      </c>
      <c r="H3781" s="4" t="s">
        <v>11319</v>
      </c>
      <c r="I3781" s="4" t="s">
        <v>28</v>
      </c>
      <c r="J3781" s="4" t="s">
        <v>106</v>
      </c>
      <c r="K3781" s="4" t="s">
        <v>106</v>
      </c>
      <c r="L3781" s="4" t="s">
        <v>29</v>
      </c>
      <c r="M3781" s="4" t="s">
        <v>30</v>
      </c>
      <c r="N3781" s="4">
        <v>1247.56</v>
      </c>
      <c r="O3781" s="4">
        <v>6</v>
      </c>
      <c r="P3781" s="4">
        <v>0</v>
      </c>
      <c r="Q3781" s="4">
        <v>183.69</v>
      </c>
    </row>
    <row r="3782" spans="1:17" s="4" customFormat="1" ht="12" x14ac:dyDescent="0.3">
      <c r="A3782" s="4">
        <v>3781</v>
      </c>
      <c r="B3782" s="4" t="s">
        <v>11320</v>
      </c>
      <c r="C3782" s="5">
        <v>44965</v>
      </c>
      <c r="D3782" s="5">
        <v>44969</v>
      </c>
      <c r="E3782" s="9">
        <f t="shared" si="59"/>
        <v>2023</v>
      </c>
      <c r="F3782" s="4" t="s">
        <v>59</v>
      </c>
      <c r="G3782" s="4" t="s">
        <v>11321</v>
      </c>
      <c r="H3782" s="4" t="s">
        <v>11322</v>
      </c>
      <c r="I3782" s="4" t="s">
        <v>67</v>
      </c>
      <c r="J3782" s="4" t="s">
        <v>34</v>
      </c>
      <c r="K3782" s="4" t="s">
        <v>35</v>
      </c>
      <c r="L3782" s="4" t="s">
        <v>29</v>
      </c>
      <c r="M3782" s="4" t="s">
        <v>30</v>
      </c>
      <c r="N3782" s="4">
        <v>174.77</v>
      </c>
      <c r="O3782" s="4">
        <v>10</v>
      </c>
      <c r="P3782" s="4">
        <v>0.15</v>
      </c>
      <c r="Q3782" s="4">
        <v>9.68</v>
      </c>
    </row>
    <row r="3783" spans="1:17" s="4" customFormat="1" ht="12" x14ac:dyDescent="0.3">
      <c r="A3783" s="4">
        <v>3782</v>
      </c>
      <c r="B3783" s="4" t="s">
        <v>11323</v>
      </c>
      <c r="C3783" s="5">
        <v>45732</v>
      </c>
      <c r="D3783" s="5">
        <v>45733</v>
      </c>
      <c r="E3783" s="9">
        <f t="shared" si="59"/>
        <v>2025</v>
      </c>
      <c r="F3783" s="4" t="s">
        <v>25</v>
      </c>
      <c r="G3783" s="4" t="s">
        <v>11324</v>
      </c>
      <c r="H3783" s="4" t="s">
        <v>11325</v>
      </c>
      <c r="I3783" s="4" t="s">
        <v>67</v>
      </c>
      <c r="J3783" s="4" t="s">
        <v>145</v>
      </c>
      <c r="K3783" s="4" t="s">
        <v>80</v>
      </c>
      <c r="L3783" s="4" t="s">
        <v>36</v>
      </c>
      <c r="M3783" s="4" t="s">
        <v>118</v>
      </c>
      <c r="N3783" s="4">
        <v>709.99</v>
      </c>
      <c r="O3783" s="4">
        <v>8</v>
      </c>
      <c r="P3783" s="4">
        <v>0.1</v>
      </c>
      <c r="Q3783" s="4">
        <v>139.43</v>
      </c>
    </row>
    <row r="3784" spans="1:17" s="4" customFormat="1" ht="12" x14ac:dyDescent="0.3">
      <c r="A3784" s="4">
        <v>3783</v>
      </c>
      <c r="B3784" s="4" t="s">
        <v>11326</v>
      </c>
      <c r="C3784" s="5">
        <v>44862</v>
      </c>
      <c r="D3784" s="5">
        <v>44865</v>
      </c>
      <c r="E3784" s="9">
        <f t="shared" si="59"/>
        <v>2022</v>
      </c>
      <c r="F3784" s="4" t="s">
        <v>17</v>
      </c>
      <c r="G3784" s="4" t="s">
        <v>11327</v>
      </c>
      <c r="H3784" s="4" t="s">
        <v>11328</v>
      </c>
      <c r="I3784" s="4" t="s">
        <v>20</v>
      </c>
      <c r="J3784" s="4" t="s">
        <v>145</v>
      </c>
      <c r="K3784" s="4" t="s">
        <v>80</v>
      </c>
      <c r="L3784" s="4" t="s">
        <v>36</v>
      </c>
      <c r="M3784" s="4" t="s">
        <v>138</v>
      </c>
      <c r="N3784" s="4">
        <v>164.03</v>
      </c>
      <c r="O3784" s="4">
        <v>1</v>
      </c>
      <c r="P3784" s="4">
        <v>0.2</v>
      </c>
      <c r="Q3784" s="4">
        <v>13.39</v>
      </c>
    </row>
    <row r="3785" spans="1:17" s="4" customFormat="1" ht="12" x14ac:dyDescent="0.3">
      <c r="A3785" s="4">
        <v>3784</v>
      </c>
      <c r="B3785" s="4" t="s">
        <v>11329</v>
      </c>
      <c r="C3785" s="5">
        <v>45363</v>
      </c>
      <c r="D3785" s="5">
        <v>45365</v>
      </c>
      <c r="E3785" s="9">
        <f t="shared" si="59"/>
        <v>2024</v>
      </c>
      <c r="F3785" s="4" t="s">
        <v>17</v>
      </c>
      <c r="G3785" s="4" t="s">
        <v>11330</v>
      </c>
      <c r="H3785" s="4" t="s">
        <v>11331</v>
      </c>
      <c r="I3785" s="4" t="s">
        <v>67</v>
      </c>
      <c r="J3785" s="4" t="s">
        <v>111</v>
      </c>
      <c r="K3785" s="4" t="s">
        <v>111</v>
      </c>
      <c r="L3785" s="4" t="s">
        <v>29</v>
      </c>
      <c r="M3785" s="4" t="s">
        <v>107</v>
      </c>
      <c r="N3785" s="4">
        <v>791.11</v>
      </c>
      <c r="O3785" s="4">
        <v>7</v>
      </c>
      <c r="P3785" s="4">
        <v>0</v>
      </c>
      <c r="Q3785" s="4">
        <v>206.75</v>
      </c>
    </row>
    <row r="3786" spans="1:17" s="4" customFormat="1" ht="12" x14ac:dyDescent="0.3">
      <c r="A3786" s="4">
        <v>3785</v>
      </c>
      <c r="B3786" s="4" t="s">
        <v>11332</v>
      </c>
      <c r="C3786" s="5">
        <v>45468</v>
      </c>
      <c r="D3786" s="5">
        <v>45471</v>
      </c>
      <c r="E3786" s="9">
        <f t="shared" si="59"/>
        <v>2024</v>
      </c>
      <c r="F3786" s="4" t="s">
        <v>59</v>
      </c>
      <c r="G3786" s="4" t="s">
        <v>11333</v>
      </c>
      <c r="H3786" s="4" t="s">
        <v>11334</v>
      </c>
      <c r="I3786" s="4" t="s">
        <v>28</v>
      </c>
      <c r="J3786" s="4" t="s">
        <v>111</v>
      </c>
      <c r="K3786" s="4" t="s">
        <v>111</v>
      </c>
      <c r="L3786" s="4" t="s">
        <v>29</v>
      </c>
      <c r="M3786" s="4" t="s">
        <v>48</v>
      </c>
      <c r="N3786" s="4">
        <v>482.24</v>
      </c>
      <c r="O3786" s="4">
        <v>9</v>
      </c>
      <c r="P3786" s="4">
        <v>0.1</v>
      </c>
      <c r="Q3786" s="4">
        <v>87.01</v>
      </c>
    </row>
    <row r="3787" spans="1:17" s="4" customFormat="1" ht="12" x14ac:dyDescent="0.3">
      <c r="A3787" s="4">
        <v>3786</v>
      </c>
      <c r="B3787" s="4" t="s">
        <v>11335</v>
      </c>
      <c r="C3787" s="5">
        <v>44644</v>
      </c>
      <c r="D3787" s="5">
        <v>44645</v>
      </c>
      <c r="E3787" s="9">
        <f t="shared" si="59"/>
        <v>2022</v>
      </c>
      <c r="F3787" s="4" t="s">
        <v>59</v>
      </c>
      <c r="G3787" s="4" t="s">
        <v>11336</v>
      </c>
      <c r="H3787" s="4" t="s">
        <v>11337</v>
      </c>
      <c r="I3787" s="4" t="s">
        <v>20</v>
      </c>
      <c r="J3787" s="4" t="s">
        <v>79</v>
      </c>
      <c r="K3787" s="4" t="s">
        <v>80</v>
      </c>
      <c r="L3787" s="4" t="s">
        <v>36</v>
      </c>
      <c r="M3787" s="4" t="s">
        <v>118</v>
      </c>
      <c r="N3787" s="4">
        <v>1144.06</v>
      </c>
      <c r="O3787" s="4">
        <v>1</v>
      </c>
      <c r="P3787" s="4">
        <v>0.1</v>
      </c>
      <c r="Q3787" s="4">
        <v>263.39</v>
      </c>
    </row>
    <row r="3788" spans="1:17" s="4" customFormat="1" ht="12" x14ac:dyDescent="0.3">
      <c r="A3788" s="4">
        <v>3787</v>
      </c>
      <c r="B3788" s="4" t="s">
        <v>11338</v>
      </c>
      <c r="C3788" s="5">
        <v>45201</v>
      </c>
      <c r="D3788" s="5">
        <v>45205</v>
      </c>
      <c r="E3788" s="9">
        <f t="shared" si="59"/>
        <v>2023</v>
      </c>
      <c r="F3788" s="4" t="s">
        <v>25</v>
      </c>
      <c r="G3788" s="4" t="s">
        <v>11339</v>
      </c>
      <c r="H3788" s="4" t="s">
        <v>11340</v>
      </c>
      <c r="I3788" s="4" t="s">
        <v>28</v>
      </c>
      <c r="J3788" s="4" t="s">
        <v>47</v>
      </c>
      <c r="K3788" s="4" t="s">
        <v>47</v>
      </c>
      <c r="L3788" s="4" t="s">
        <v>29</v>
      </c>
      <c r="M3788" s="4" t="s">
        <v>48</v>
      </c>
      <c r="N3788" s="4">
        <v>129.94999999999999</v>
      </c>
      <c r="O3788" s="4">
        <v>10</v>
      </c>
      <c r="P3788" s="4">
        <v>0.1</v>
      </c>
      <c r="Q3788" s="4">
        <v>23.22</v>
      </c>
    </row>
    <row r="3789" spans="1:17" s="4" customFormat="1" ht="12" x14ac:dyDescent="0.3">
      <c r="A3789" s="4">
        <v>3788</v>
      </c>
      <c r="B3789" s="4" t="s">
        <v>11341</v>
      </c>
      <c r="C3789" s="5">
        <v>44538</v>
      </c>
      <c r="D3789" s="5">
        <v>44541</v>
      </c>
      <c r="E3789" s="9">
        <f t="shared" si="59"/>
        <v>2021</v>
      </c>
      <c r="F3789" s="4" t="s">
        <v>17</v>
      </c>
      <c r="G3789" s="4" t="s">
        <v>11342</v>
      </c>
      <c r="H3789" s="4" t="s">
        <v>11343</v>
      </c>
      <c r="I3789" s="4" t="s">
        <v>20</v>
      </c>
      <c r="J3789" s="4" t="s">
        <v>145</v>
      </c>
      <c r="K3789" s="4" t="s">
        <v>80</v>
      </c>
      <c r="L3789" s="4" t="s">
        <v>22</v>
      </c>
      <c r="M3789" s="4" t="s">
        <v>134</v>
      </c>
      <c r="N3789" s="4">
        <v>325.76</v>
      </c>
      <c r="O3789" s="4">
        <v>4</v>
      </c>
      <c r="P3789" s="4">
        <v>0.15</v>
      </c>
      <c r="Q3789" s="4">
        <v>9.0399999999999991</v>
      </c>
    </row>
    <row r="3790" spans="1:17" s="4" customFormat="1" ht="12" x14ac:dyDescent="0.3">
      <c r="A3790" s="4">
        <v>3789</v>
      </c>
      <c r="B3790" s="4" t="s">
        <v>11344</v>
      </c>
      <c r="C3790" s="5">
        <v>45167</v>
      </c>
      <c r="D3790" s="5">
        <v>45170</v>
      </c>
      <c r="E3790" s="9">
        <f t="shared" si="59"/>
        <v>2023</v>
      </c>
      <c r="F3790" s="4" t="s">
        <v>25</v>
      </c>
      <c r="G3790" s="4" t="s">
        <v>11345</v>
      </c>
      <c r="H3790" s="4" t="s">
        <v>11346</v>
      </c>
      <c r="I3790" s="4" t="s">
        <v>20</v>
      </c>
      <c r="J3790" s="4" t="s">
        <v>42</v>
      </c>
      <c r="K3790" s="4" t="s">
        <v>43</v>
      </c>
      <c r="L3790" s="4" t="s">
        <v>36</v>
      </c>
      <c r="M3790" s="4" t="s">
        <v>138</v>
      </c>
      <c r="N3790" s="4">
        <v>409.67</v>
      </c>
      <c r="O3790" s="4">
        <v>8</v>
      </c>
      <c r="P3790" s="4">
        <v>0.2</v>
      </c>
      <c r="Q3790" s="4">
        <v>6.23</v>
      </c>
    </row>
    <row r="3791" spans="1:17" s="4" customFormat="1" ht="12" x14ac:dyDescent="0.3">
      <c r="A3791" s="4">
        <v>3790</v>
      </c>
      <c r="B3791" s="4" t="s">
        <v>11347</v>
      </c>
      <c r="C3791" s="5">
        <v>44742</v>
      </c>
      <c r="D3791" s="5">
        <v>44748</v>
      </c>
      <c r="E3791" s="9">
        <f t="shared" si="59"/>
        <v>2022</v>
      </c>
      <c r="F3791" s="4" t="s">
        <v>39</v>
      </c>
      <c r="G3791" s="4" t="s">
        <v>11348</v>
      </c>
      <c r="H3791" s="4" t="s">
        <v>11349</v>
      </c>
      <c r="I3791" s="4" t="s">
        <v>28</v>
      </c>
      <c r="J3791" s="4" t="s">
        <v>52</v>
      </c>
      <c r="K3791" s="4" t="s">
        <v>53</v>
      </c>
      <c r="L3791" s="4" t="s">
        <v>22</v>
      </c>
      <c r="M3791" s="4" t="s">
        <v>75</v>
      </c>
      <c r="N3791" s="4">
        <v>1395.58</v>
      </c>
      <c r="O3791" s="4">
        <v>8</v>
      </c>
      <c r="P3791" s="4">
        <v>0</v>
      </c>
      <c r="Q3791" s="4">
        <v>50.5</v>
      </c>
    </row>
    <row r="3792" spans="1:17" s="4" customFormat="1" ht="12" x14ac:dyDescent="0.3">
      <c r="A3792" s="4">
        <v>3791</v>
      </c>
      <c r="B3792" s="4" t="s">
        <v>11350</v>
      </c>
      <c r="C3792" s="5">
        <v>44479</v>
      </c>
      <c r="D3792" s="5">
        <v>44485</v>
      </c>
      <c r="E3792" s="9">
        <f t="shared" si="59"/>
        <v>2021</v>
      </c>
      <c r="F3792" s="4" t="s">
        <v>17</v>
      </c>
      <c r="G3792" s="4" t="s">
        <v>11351</v>
      </c>
      <c r="H3792" s="4" t="s">
        <v>11352</v>
      </c>
      <c r="I3792" s="4" t="s">
        <v>28</v>
      </c>
      <c r="J3792" s="4" t="s">
        <v>52</v>
      </c>
      <c r="K3792" s="4" t="s">
        <v>53</v>
      </c>
      <c r="L3792" s="4" t="s">
        <v>29</v>
      </c>
      <c r="M3792" s="4" t="s">
        <v>30</v>
      </c>
      <c r="N3792" s="4">
        <v>951.64</v>
      </c>
      <c r="O3792" s="4">
        <v>7</v>
      </c>
      <c r="P3792" s="4">
        <v>0</v>
      </c>
      <c r="Q3792" s="4">
        <v>183.62</v>
      </c>
    </row>
    <row r="3793" spans="1:17" s="4" customFormat="1" ht="12" x14ac:dyDescent="0.3">
      <c r="A3793" s="4">
        <v>3792</v>
      </c>
      <c r="B3793" s="4" t="s">
        <v>11353</v>
      </c>
      <c r="C3793" s="5">
        <v>45398</v>
      </c>
      <c r="D3793" s="5">
        <v>45400</v>
      </c>
      <c r="E3793" s="9">
        <f t="shared" si="59"/>
        <v>2024</v>
      </c>
      <c r="F3793" s="4" t="s">
        <v>17</v>
      </c>
      <c r="G3793" s="4" t="s">
        <v>11354</v>
      </c>
      <c r="H3793" s="4" t="s">
        <v>11355</v>
      </c>
      <c r="I3793" s="4" t="s">
        <v>28</v>
      </c>
      <c r="J3793" s="4" t="s">
        <v>47</v>
      </c>
      <c r="K3793" s="4" t="s">
        <v>47</v>
      </c>
      <c r="L3793" s="4" t="s">
        <v>22</v>
      </c>
      <c r="M3793" s="4" t="s">
        <v>134</v>
      </c>
      <c r="N3793" s="4">
        <v>1283.3699999999999</v>
      </c>
      <c r="O3793" s="4">
        <v>4</v>
      </c>
      <c r="P3793" s="4">
        <v>0.15</v>
      </c>
      <c r="Q3793" s="4">
        <v>280.68</v>
      </c>
    </row>
    <row r="3794" spans="1:17" s="4" customFormat="1" ht="12" x14ac:dyDescent="0.3">
      <c r="A3794" s="4">
        <v>3793</v>
      </c>
      <c r="B3794" s="4" t="s">
        <v>11356</v>
      </c>
      <c r="C3794" s="5">
        <v>44566</v>
      </c>
      <c r="D3794" s="5">
        <v>44568</v>
      </c>
      <c r="E3794" s="9">
        <f t="shared" si="59"/>
        <v>2022</v>
      </c>
      <c r="F3794" s="4" t="s">
        <v>59</v>
      </c>
      <c r="G3794" s="4" t="s">
        <v>11357</v>
      </c>
      <c r="H3794" s="4" t="s">
        <v>11358</v>
      </c>
      <c r="I3794" s="4" t="s">
        <v>20</v>
      </c>
      <c r="J3794" s="4" t="s">
        <v>34</v>
      </c>
      <c r="K3794" s="4" t="s">
        <v>35</v>
      </c>
      <c r="L3794" s="4" t="s">
        <v>22</v>
      </c>
      <c r="M3794" s="4" t="s">
        <v>75</v>
      </c>
      <c r="N3794" s="4">
        <v>964.12</v>
      </c>
      <c r="O3794" s="4">
        <v>5</v>
      </c>
      <c r="P3794" s="4">
        <v>0.15</v>
      </c>
      <c r="Q3794" s="4">
        <v>54.24</v>
      </c>
    </row>
    <row r="3795" spans="1:17" s="4" customFormat="1" ht="12" x14ac:dyDescent="0.3">
      <c r="A3795" s="4">
        <v>3794</v>
      </c>
      <c r="B3795" s="4" t="s">
        <v>11359</v>
      </c>
      <c r="C3795" s="5">
        <v>44819</v>
      </c>
      <c r="D3795" s="5">
        <v>44826</v>
      </c>
      <c r="E3795" s="9">
        <f t="shared" si="59"/>
        <v>2022</v>
      </c>
      <c r="F3795" s="4" t="s">
        <v>25</v>
      </c>
      <c r="G3795" s="4" t="s">
        <v>11360</v>
      </c>
      <c r="H3795" s="4" t="s">
        <v>11361</v>
      </c>
      <c r="I3795" s="4" t="s">
        <v>67</v>
      </c>
      <c r="J3795" s="4" t="s">
        <v>21</v>
      </c>
      <c r="K3795" s="4" t="s">
        <v>26647</v>
      </c>
      <c r="L3795" s="4" t="s">
        <v>22</v>
      </c>
      <c r="M3795" s="4" t="s">
        <v>134</v>
      </c>
      <c r="N3795" s="4">
        <v>1005.12</v>
      </c>
      <c r="O3795" s="4">
        <v>2</v>
      </c>
      <c r="P3795" s="4">
        <v>0</v>
      </c>
      <c r="Q3795" s="4">
        <v>42.84</v>
      </c>
    </row>
    <row r="3796" spans="1:17" s="4" customFormat="1" ht="12" x14ac:dyDescent="0.3">
      <c r="A3796" s="4">
        <v>3795</v>
      </c>
      <c r="B3796" s="4" t="s">
        <v>11362</v>
      </c>
      <c r="C3796" s="5">
        <v>44809</v>
      </c>
      <c r="D3796" s="5">
        <v>44810</v>
      </c>
      <c r="E3796" s="9">
        <f t="shared" si="59"/>
        <v>2022</v>
      </c>
      <c r="F3796" s="4" t="s">
        <v>59</v>
      </c>
      <c r="G3796" s="4" t="s">
        <v>11363</v>
      </c>
      <c r="H3796" s="4" t="s">
        <v>11364</v>
      </c>
      <c r="I3796" s="4" t="s">
        <v>67</v>
      </c>
      <c r="J3796" s="4" t="s">
        <v>62</v>
      </c>
      <c r="K3796" s="4" t="s">
        <v>63</v>
      </c>
      <c r="L3796" s="4" t="s">
        <v>29</v>
      </c>
      <c r="M3796" s="4" t="s">
        <v>30</v>
      </c>
      <c r="N3796" s="4">
        <v>969.94</v>
      </c>
      <c r="O3796" s="4">
        <v>9</v>
      </c>
      <c r="P3796" s="4">
        <v>0.15</v>
      </c>
      <c r="Q3796" s="4">
        <v>14.41</v>
      </c>
    </row>
    <row r="3797" spans="1:17" s="4" customFormat="1" ht="12" x14ac:dyDescent="0.3">
      <c r="A3797" s="4">
        <v>3796</v>
      </c>
      <c r="B3797" s="4" t="s">
        <v>11365</v>
      </c>
      <c r="C3797" s="5">
        <v>45658</v>
      </c>
      <c r="D3797" s="5">
        <v>45665</v>
      </c>
      <c r="E3797" s="9">
        <f t="shared" si="59"/>
        <v>2025</v>
      </c>
      <c r="F3797" s="4" t="s">
        <v>25</v>
      </c>
      <c r="G3797" s="4" t="s">
        <v>11366</v>
      </c>
      <c r="H3797" s="4" t="s">
        <v>11367</v>
      </c>
      <c r="I3797" s="4" t="s">
        <v>28</v>
      </c>
      <c r="J3797" s="4" t="s">
        <v>34</v>
      </c>
      <c r="K3797" s="4" t="s">
        <v>35</v>
      </c>
      <c r="L3797" s="4" t="s">
        <v>22</v>
      </c>
      <c r="M3797" s="4" t="s">
        <v>54</v>
      </c>
      <c r="N3797" s="4">
        <v>810.39</v>
      </c>
      <c r="O3797" s="4">
        <v>3</v>
      </c>
      <c r="P3797" s="4">
        <v>0.2</v>
      </c>
      <c r="Q3797" s="4">
        <v>94.88</v>
      </c>
    </row>
    <row r="3798" spans="1:17" s="4" customFormat="1" ht="12" x14ac:dyDescent="0.3">
      <c r="A3798" s="4">
        <v>3797</v>
      </c>
      <c r="B3798" s="4" t="s">
        <v>11368</v>
      </c>
      <c r="C3798" s="5">
        <v>45599</v>
      </c>
      <c r="D3798" s="5">
        <v>45605</v>
      </c>
      <c r="E3798" s="9">
        <f t="shared" si="59"/>
        <v>2024</v>
      </c>
      <c r="F3798" s="4" t="s">
        <v>17</v>
      </c>
      <c r="G3798" s="4" t="s">
        <v>11369</v>
      </c>
      <c r="H3798" s="4" t="s">
        <v>11370</v>
      </c>
      <c r="I3798" s="4" t="s">
        <v>67</v>
      </c>
      <c r="J3798" s="4" t="s">
        <v>21</v>
      </c>
      <c r="K3798" s="4" t="s">
        <v>26647</v>
      </c>
      <c r="L3798" s="4" t="s">
        <v>29</v>
      </c>
      <c r="M3798" s="4" t="s">
        <v>30</v>
      </c>
      <c r="N3798" s="4">
        <v>208.53</v>
      </c>
      <c r="O3798" s="4">
        <v>10</v>
      </c>
      <c r="P3798" s="4">
        <v>0</v>
      </c>
      <c r="Q3798" s="4">
        <v>19.28</v>
      </c>
    </row>
    <row r="3799" spans="1:17" s="4" customFormat="1" ht="12" x14ac:dyDescent="0.3">
      <c r="A3799" s="4">
        <v>3798</v>
      </c>
      <c r="B3799" s="4" t="s">
        <v>11371</v>
      </c>
      <c r="C3799" s="5">
        <v>45014</v>
      </c>
      <c r="D3799" s="5">
        <v>45017</v>
      </c>
      <c r="E3799" s="9">
        <f t="shared" si="59"/>
        <v>2023</v>
      </c>
      <c r="F3799" s="4" t="s">
        <v>17</v>
      </c>
      <c r="G3799" s="4" t="s">
        <v>11372</v>
      </c>
      <c r="H3799" s="4" t="s">
        <v>11373</v>
      </c>
      <c r="I3799" s="4" t="s">
        <v>67</v>
      </c>
      <c r="J3799" s="4" t="s">
        <v>111</v>
      </c>
      <c r="K3799" s="4" t="s">
        <v>111</v>
      </c>
      <c r="L3799" s="4" t="s">
        <v>29</v>
      </c>
      <c r="M3799" s="4" t="s">
        <v>90</v>
      </c>
      <c r="N3799" s="4">
        <v>536.29</v>
      </c>
      <c r="O3799" s="4">
        <v>5</v>
      </c>
      <c r="P3799" s="4">
        <v>0.2</v>
      </c>
      <c r="Q3799" s="4">
        <v>60.59</v>
      </c>
    </row>
    <row r="3800" spans="1:17" s="4" customFormat="1" ht="12" x14ac:dyDescent="0.3">
      <c r="A3800" s="4">
        <v>3799</v>
      </c>
      <c r="B3800" s="4" t="s">
        <v>11374</v>
      </c>
      <c r="C3800" s="5">
        <v>45507</v>
      </c>
      <c r="D3800" s="5">
        <v>45508</v>
      </c>
      <c r="E3800" s="9">
        <f t="shared" si="59"/>
        <v>2024</v>
      </c>
      <c r="F3800" s="4" t="s">
        <v>25</v>
      </c>
      <c r="G3800" s="4" t="s">
        <v>11375</v>
      </c>
      <c r="H3800" s="4" t="s">
        <v>11376</v>
      </c>
      <c r="I3800" s="4" t="s">
        <v>28</v>
      </c>
      <c r="J3800" s="4" t="s">
        <v>111</v>
      </c>
      <c r="K3800" s="4" t="s">
        <v>111</v>
      </c>
      <c r="L3800" s="4" t="s">
        <v>22</v>
      </c>
      <c r="M3800" s="4" t="s">
        <v>23</v>
      </c>
      <c r="N3800" s="4">
        <v>185.68</v>
      </c>
      <c r="O3800" s="4">
        <v>8</v>
      </c>
      <c r="P3800" s="4">
        <v>0.1</v>
      </c>
      <c r="Q3800" s="4">
        <v>35.83</v>
      </c>
    </row>
    <row r="3801" spans="1:17" s="4" customFormat="1" ht="12" x14ac:dyDescent="0.3">
      <c r="A3801" s="4">
        <v>3800</v>
      </c>
      <c r="B3801" s="4" t="s">
        <v>11377</v>
      </c>
      <c r="C3801" s="5">
        <v>44452</v>
      </c>
      <c r="D3801" s="5">
        <v>44456</v>
      </c>
      <c r="E3801" s="9">
        <f t="shared" si="59"/>
        <v>2021</v>
      </c>
      <c r="F3801" s="4" t="s">
        <v>25</v>
      </c>
      <c r="G3801" s="4" t="s">
        <v>11378</v>
      </c>
      <c r="H3801" s="4" t="s">
        <v>11379</v>
      </c>
      <c r="I3801" s="4" t="s">
        <v>20</v>
      </c>
      <c r="J3801" s="4" t="s">
        <v>47</v>
      </c>
      <c r="K3801" s="4" t="s">
        <v>47</v>
      </c>
      <c r="L3801" s="4" t="s">
        <v>36</v>
      </c>
      <c r="M3801" s="4" t="s">
        <v>37</v>
      </c>
      <c r="N3801" s="4">
        <v>150.15</v>
      </c>
      <c r="O3801" s="4">
        <v>10</v>
      </c>
      <c r="P3801" s="4">
        <v>0.15</v>
      </c>
      <c r="Q3801" s="4">
        <v>8.52</v>
      </c>
    </row>
    <row r="3802" spans="1:17" s="4" customFormat="1" ht="12" x14ac:dyDescent="0.3">
      <c r="A3802" s="4">
        <v>3801</v>
      </c>
      <c r="B3802" s="4" t="s">
        <v>11380</v>
      </c>
      <c r="C3802" s="5">
        <v>45217</v>
      </c>
      <c r="D3802" s="5">
        <v>45221</v>
      </c>
      <c r="E3802" s="9">
        <f t="shared" si="59"/>
        <v>2023</v>
      </c>
      <c r="F3802" s="4" t="s">
        <v>39</v>
      </c>
      <c r="G3802" s="4" t="s">
        <v>11381</v>
      </c>
      <c r="H3802" s="4" t="s">
        <v>11382</v>
      </c>
      <c r="I3802" s="4" t="s">
        <v>28</v>
      </c>
      <c r="J3802" s="4" t="s">
        <v>34</v>
      </c>
      <c r="K3802" s="4" t="s">
        <v>35</v>
      </c>
      <c r="L3802" s="4" t="s">
        <v>29</v>
      </c>
      <c r="M3802" s="4" t="s">
        <v>30</v>
      </c>
      <c r="N3802" s="4">
        <v>1150.52</v>
      </c>
      <c r="O3802" s="4">
        <v>4</v>
      </c>
      <c r="P3802" s="4">
        <v>0.15</v>
      </c>
      <c r="Q3802" s="4">
        <v>11.73</v>
      </c>
    </row>
    <row r="3803" spans="1:17" s="4" customFormat="1" ht="12" x14ac:dyDescent="0.3">
      <c r="A3803" s="4">
        <v>3802</v>
      </c>
      <c r="B3803" s="4" t="s">
        <v>11383</v>
      </c>
      <c r="C3803" s="5">
        <v>45097</v>
      </c>
      <c r="D3803" s="5">
        <v>45104</v>
      </c>
      <c r="E3803" s="9">
        <f t="shared" si="59"/>
        <v>2023</v>
      </c>
      <c r="F3803" s="4" t="s">
        <v>17</v>
      </c>
      <c r="G3803" s="4" t="s">
        <v>11384</v>
      </c>
      <c r="H3803" s="4" t="s">
        <v>11385</v>
      </c>
      <c r="I3803" s="4" t="s">
        <v>20</v>
      </c>
      <c r="J3803" s="4" t="s">
        <v>145</v>
      </c>
      <c r="K3803" s="4" t="s">
        <v>80</v>
      </c>
      <c r="L3803" s="4" t="s">
        <v>22</v>
      </c>
      <c r="M3803" s="4" t="s">
        <v>134</v>
      </c>
      <c r="N3803" s="4">
        <v>1242.06</v>
      </c>
      <c r="O3803" s="4">
        <v>8</v>
      </c>
      <c r="P3803" s="4">
        <v>0.1</v>
      </c>
      <c r="Q3803" s="4">
        <v>85.16</v>
      </c>
    </row>
    <row r="3804" spans="1:17" s="4" customFormat="1" ht="12" x14ac:dyDescent="0.3">
      <c r="A3804" s="4">
        <v>3803</v>
      </c>
      <c r="B3804" s="4" t="s">
        <v>11386</v>
      </c>
      <c r="C3804" s="5">
        <v>45543</v>
      </c>
      <c r="D3804" s="5">
        <v>45544</v>
      </c>
      <c r="E3804" s="9">
        <f t="shared" si="59"/>
        <v>2024</v>
      </c>
      <c r="F3804" s="4" t="s">
        <v>59</v>
      </c>
      <c r="G3804" s="4" t="s">
        <v>11387</v>
      </c>
      <c r="H3804" s="4" t="s">
        <v>11388</v>
      </c>
      <c r="I3804" s="4" t="s">
        <v>20</v>
      </c>
      <c r="J3804" s="4" t="s">
        <v>106</v>
      </c>
      <c r="K3804" s="4" t="s">
        <v>106</v>
      </c>
      <c r="L3804" s="4" t="s">
        <v>29</v>
      </c>
      <c r="M3804" s="4" t="s">
        <v>107</v>
      </c>
      <c r="N3804" s="4">
        <v>1199.05</v>
      </c>
      <c r="O3804" s="4">
        <v>10</v>
      </c>
      <c r="P3804" s="4">
        <v>0.1</v>
      </c>
      <c r="Q3804" s="4">
        <v>240.1</v>
      </c>
    </row>
    <row r="3805" spans="1:17" s="4" customFormat="1" ht="12" x14ac:dyDescent="0.3">
      <c r="A3805" s="4">
        <v>3804</v>
      </c>
      <c r="B3805" s="4" t="s">
        <v>11389</v>
      </c>
      <c r="C3805" s="5">
        <v>45499</v>
      </c>
      <c r="D3805" s="5">
        <v>45501</v>
      </c>
      <c r="E3805" s="9">
        <f t="shared" si="59"/>
        <v>2024</v>
      </c>
      <c r="F3805" s="4" t="s">
        <v>25</v>
      </c>
      <c r="G3805" s="4" t="s">
        <v>11390</v>
      </c>
      <c r="H3805" s="4" t="s">
        <v>11391</v>
      </c>
      <c r="I3805" s="4" t="s">
        <v>20</v>
      </c>
      <c r="J3805" s="4" t="s">
        <v>145</v>
      </c>
      <c r="K3805" s="4" t="s">
        <v>80</v>
      </c>
      <c r="L3805" s="4" t="s">
        <v>36</v>
      </c>
      <c r="M3805" s="4" t="s">
        <v>71</v>
      </c>
      <c r="N3805" s="4">
        <v>527.29</v>
      </c>
      <c r="O3805" s="4">
        <v>8</v>
      </c>
      <c r="P3805" s="4">
        <v>0.2</v>
      </c>
      <c r="Q3805" s="4">
        <v>103.33</v>
      </c>
    </row>
    <row r="3806" spans="1:17" s="4" customFormat="1" ht="12" x14ac:dyDescent="0.3">
      <c r="A3806" s="4">
        <v>3805</v>
      </c>
      <c r="B3806" s="4" t="s">
        <v>11392</v>
      </c>
      <c r="C3806" s="5">
        <v>45308</v>
      </c>
      <c r="D3806" s="5">
        <v>45315</v>
      </c>
      <c r="E3806" s="9">
        <f t="shared" si="59"/>
        <v>2024</v>
      </c>
      <c r="F3806" s="4" t="s">
        <v>17</v>
      </c>
      <c r="G3806" s="4" t="s">
        <v>11393</v>
      </c>
      <c r="H3806" s="4" t="s">
        <v>11394</v>
      </c>
      <c r="I3806" s="4" t="s">
        <v>67</v>
      </c>
      <c r="J3806" s="4" t="s">
        <v>34</v>
      </c>
      <c r="K3806" s="4" t="s">
        <v>35</v>
      </c>
      <c r="L3806" s="4" t="s">
        <v>36</v>
      </c>
      <c r="M3806" s="4" t="s">
        <v>118</v>
      </c>
      <c r="N3806" s="4">
        <v>432.92</v>
      </c>
      <c r="O3806" s="4">
        <v>6</v>
      </c>
      <c r="P3806" s="4">
        <v>0.1</v>
      </c>
      <c r="Q3806" s="4">
        <v>76.08</v>
      </c>
    </row>
    <row r="3807" spans="1:17" s="4" customFormat="1" ht="12" x14ac:dyDescent="0.3">
      <c r="A3807" s="4">
        <v>3806</v>
      </c>
      <c r="B3807" s="4" t="s">
        <v>11395</v>
      </c>
      <c r="C3807" s="5">
        <v>44803</v>
      </c>
      <c r="D3807" s="5">
        <v>44805</v>
      </c>
      <c r="E3807" s="9">
        <f t="shared" si="59"/>
        <v>2022</v>
      </c>
      <c r="F3807" s="4" t="s">
        <v>59</v>
      </c>
      <c r="G3807" s="4" t="s">
        <v>11396</v>
      </c>
      <c r="H3807" s="4" t="s">
        <v>11397</v>
      </c>
      <c r="I3807" s="4" t="s">
        <v>28</v>
      </c>
      <c r="J3807" s="4" t="s">
        <v>145</v>
      </c>
      <c r="K3807" s="4" t="s">
        <v>80</v>
      </c>
      <c r="L3807" s="4" t="s">
        <v>29</v>
      </c>
      <c r="M3807" s="4" t="s">
        <v>90</v>
      </c>
      <c r="N3807" s="4">
        <v>953.94</v>
      </c>
      <c r="O3807" s="4">
        <v>4</v>
      </c>
      <c r="P3807" s="4">
        <v>0.15</v>
      </c>
      <c r="Q3807" s="4">
        <v>177.78</v>
      </c>
    </row>
    <row r="3808" spans="1:17" s="4" customFormat="1" ht="12" x14ac:dyDescent="0.3">
      <c r="A3808" s="4">
        <v>3807</v>
      </c>
      <c r="B3808" s="4" t="s">
        <v>11398</v>
      </c>
      <c r="C3808" s="5">
        <v>45318</v>
      </c>
      <c r="D3808" s="5">
        <v>45325</v>
      </c>
      <c r="E3808" s="9">
        <f t="shared" si="59"/>
        <v>2024</v>
      </c>
      <c r="F3808" s="4" t="s">
        <v>59</v>
      </c>
      <c r="G3808" s="4" t="s">
        <v>11399</v>
      </c>
      <c r="H3808" s="4" t="s">
        <v>11400</v>
      </c>
      <c r="I3808" s="4" t="s">
        <v>20</v>
      </c>
      <c r="J3808" s="4" t="s">
        <v>62</v>
      </c>
      <c r="K3808" s="4" t="s">
        <v>63</v>
      </c>
      <c r="L3808" s="4" t="s">
        <v>36</v>
      </c>
      <c r="M3808" s="4" t="s">
        <v>118</v>
      </c>
      <c r="N3808" s="4">
        <v>941.32</v>
      </c>
      <c r="O3808" s="4">
        <v>2</v>
      </c>
      <c r="P3808" s="4">
        <v>0.1</v>
      </c>
      <c r="Q3808" s="4">
        <v>24.45</v>
      </c>
    </row>
    <row r="3809" spans="1:17" s="4" customFormat="1" ht="12" x14ac:dyDescent="0.3">
      <c r="A3809" s="4">
        <v>3808</v>
      </c>
      <c r="B3809" s="4" t="s">
        <v>11401</v>
      </c>
      <c r="C3809" s="5">
        <v>45011</v>
      </c>
      <c r="D3809" s="5">
        <v>45014</v>
      </c>
      <c r="E3809" s="9">
        <f t="shared" si="59"/>
        <v>2023</v>
      </c>
      <c r="F3809" s="4" t="s">
        <v>25</v>
      </c>
      <c r="G3809" s="4" t="s">
        <v>11402</v>
      </c>
      <c r="H3809" s="4" t="s">
        <v>11403</v>
      </c>
      <c r="I3809" s="4" t="s">
        <v>67</v>
      </c>
      <c r="J3809" s="4" t="s">
        <v>111</v>
      </c>
      <c r="K3809" s="4" t="s">
        <v>111</v>
      </c>
      <c r="L3809" s="4" t="s">
        <v>29</v>
      </c>
      <c r="M3809" s="4" t="s">
        <v>90</v>
      </c>
      <c r="N3809" s="4">
        <v>927.53</v>
      </c>
      <c r="O3809" s="4">
        <v>10</v>
      </c>
      <c r="P3809" s="4">
        <v>0</v>
      </c>
      <c r="Q3809" s="4">
        <v>189.59</v>
      </c>
    </row>
    <row r="3810" spans="1:17" s="4" customFormat="1" ht="12" x14ac:dyDescent="0.3">
      <c r="A3810" s="4">
        <v>3809</v>
      </c>
      <c r="B3810" s="4" t="s">
        <v>11404</v>
      </c>
      <c r="C3810" s="5">
        <v>44564</v>
      </c>
      <c r="D3810" s="5">
        <v>44566</v>
      </c>
      <c r="E3810" s="9">
        <f t="shared" si="59"/>
        <v>2022</v>
      </c>
      <c r="F3810" s="4" t="s">
        <v>39</v>
      </c>
      <c r="G3810" s="4" t="s">
        <v>11405</v>
      </c>
      <c r="H3810" s="4" t="s">
        <v>11406</v>
      </c>
      <c r="I3810" s="4" t="s">
        <v>20</v>
      </c>
      <c r="J3810" s="4" t="s">
        <v>62</v>
      </c>
      <c r="K3810" s="4" t="s">
        <v>63</v>
      </c>
      <c r="L3810" s="4" t="s">
        <v>29</v>
      </c>
      <c r="M3810" s="4" t="s">
        <v>48</v>
      </c>
      <c r="N3810" s="4">
        <v>967.9</v>
      </c>
      <c r="O3810" s="4">
        <v>5</v>
      </c>
      <c r="P3810" s="4">
        <v>0</v>
      </c>
      <c r="Q3810" s="4">
        <v>42.87</v>
      </c>
    </row>
    <row r="3811" spans="1:17" s="4" customFormat="1" ht="12" x14ac:dyDescent="0.3">
      <c r="A3811" s="4">
        <v>3810</v>
      </c>
      <c r="B3811" s="4" t="s">
        <v>11407</v>
      </c>
      <c r="C3811" s="5">
        <v>45489</v>
      </c>
      <c r="D3811" s="5">
        <v>45494</v>
      </c>
      <c r="E3811" s="9">
        <f t="shared" si="59"/>
        <v>2024</v>
      </c>
      <c r="F3811" s="4" t="s">
        <v>25</v>
      </c>
      <c r="G3811" s="4" t="s">
        <v>11408</v>
      </c>
      <c r="H3811" s="4" t="s">
        <v>11409</v>
      </c>
      <c r="I3811" s="4" t="s">
        <v>28</v>
      </c>
      <c r="J3811" s="4" t="s">
        <v>52</v>
      </c>
      <c r="K3811" s="4" t="s">
        <v>53</v>
      </c>
      <c r="L3811" s="4" t="s">
        <v>22</v>
      </c>
      <c r="M3811" s="4" t="s">
        <v>23</v>
      </c>
      <c r="N3811" s="4">
        <v>430.66</v>
      </c>
      <c r="O3811" s="4">
        <v>5</v>
      </c>
      <c r="P3811" s="4">
        <v>0.15</v>
      </c>
      <c r="Q3811" s="4">
        <v>39.200000000000003</v>
      </c>
    </row>
    <row r="3812" spans="1:17" s="4" customFormat="1" ht="12" x14ac:dyDescent="0.3">
      <c r="A3812" s="4">
        <v>3811</v>
      </c>
      <c r="B3812" s="4" t="s">
        <v>11410</v>
      </c>
      <c r="C3812" s="5">
        <v>45586</v>
      </c>
      <c r="D3812" s="5">
        <v>45593</v>
      </c>
      <c r="E3812" s="9">
        <f t="shared" si="59"/>
        <v>2024</v>
      </c>
      <c r="F3812" s="4" t="s">
        <v>25</v>
      </c>
      <c r="G3812" s="4" t="s">
        <v>11411</v>
      </c>
      <c r="H3812" s="4" t="s">
        <v>7647</v>
      </c>
      <c r="I3812" s="4" t="s">
        <v>67</v>
      </c>
      <c r="J3812" s="4" t="s">
        <v>34</v>
      </c>
      <c r="K3812" s="4" t="s">
        <v>35</v>
      </c>
      <c r="L3812" s="4" t="s">
        <v>36</v>
      </c>
      <c r="M3812" s="4" t="s">
        <v>37</v>
      </c>
      <c r="N3812" s="4">
        <v>205.81</v>
      </c>
      <c r="O3812" s="4">
        <v>9</v>
      </c>
      <c r="P3812" s="4">
        <v>0</v>
      </c>
      <c r="Q3812" s="4">
        <v>19.52</v>
      </c>
    </row>
    <row r="3813" spans="1:17" s="4" customFormat="1" ht="12" x14ac:dyDescent="0.3">
      <c r="A3813" s="4">
        <v>3812</v>
      </c>
      <c r="B3813" s="4" t="s">
        <v>11412</v>
      </c>
      <c r="C3813" s="5">
        <v>44577</v>
      </c>
      <c r="D3813" s="5">
        <v>44578</v>
      </c>
      <c r="E3813" s="9">
        <f t="shared" si="59"/>
        <v>2022</v>
      </c>
      <c r="F3813" s="4" t="s">
        <v>17</v>
      </c>
      <c r="G3813" s="4" t="s">
        <v>11413</v>
      </c>
      <c r="H3813" s="4" t="s">
        <v>11414</v>
      </c>
      <c r="I3813" s="4" t="s">
        <v>20</v>
      </c>
      <c r="J3813" s="4" t="s">
        <v>47</v>
      </c>
      <c r="K3813" s="4" t="s">
        <v>47</v>
      </c>
      <c r="L3813" s="4" t="s">
        <v>36</v>
      </c>
      <c r="M3813" s="4" t="s">
        <v>37</v>
      </c>
      <c r="N3813" s="4">
        <v>166.42</v>
      </c>
      <c r="O3813" s="4">
        <v>3</v>
      </c>
      <c r="P3813" s="4">
        <v>0.1</v>
      </c>
      <c r="Q3813" s="4">
        <v>23.38</v>
      </c>
    </row>
    <row r="3814" spans="1:17" s="4" customFormat="1" ht="12" x14ac:dyDescent="0.3">
      <c r="A3814" s="4">
        <v>3813</v>
      </c>
      <c r="B3814" s="4" t="s">
        <v>11415</v>
      </c>
      <c r="C3814" s="5">
        <v>44723</v>
      </c>
      <c r="D3814" s="5">
        <v>44724</v>
      </c>
      <c r="E3814" s="9">
        <f t="shared" si="59"/>
        <v>2022</v>
      </c>
      <c r="F3814" s="4" t="s">
        <v>25</v>
      </c>
      <c r="G3814" s="4" t="s">
        <v>11416</v>
      </c>
      <c r="H3814" s="4" t="s">
        <v>11417</v>
      </c>
      <c r="I3814" s="4" t="s">
        <v>28</v>
      </c>
      <c r="J3814" s="4" t="s">
        <v>52</v>
      </c>
      <c r="K3814" s="4" t="s">
        <v>53</v>
      </c>
      <c r="L3814" s="4" t="s">
        <v>36</v>
      </c>
      <c r="M3814" s="4" t="s">
        <v>37</v>
      </c>
      <c r="N3814" s="4">
        <v>498.66</v>
      </c>
      <c r="O3814" s="4">
        <v>2</v>
      </c>
      <c r="P3814" s="4">
        <v>0.1</v>
      </c>
      <c r="Q3814" s="4">
        <v>123.62</v>
      </c>
    </row>
    <row r="3815" spans="1:17" s="4" customFormat="1" ht="12" x14ac:dyDescent="0.3">
      <c r="A3815" s="4">
        <v>3814</v>
      </c>
      <c r="B3815" s="4" t="s">
        <v>11418</v>
      </c>
      <c r="C3815" s="5">
        <v>44619</v>
      </c>
      <c r="D3815" s="5">
        <v>44620</v>
      </c>
      <c r="E3815" s="9">
        <f t="shared" si="59"/>
        <v>2022</v>
      </c>
      <c r="F3815" s="4" t="s">
        <v>59</v>
      </c>
      <c r="G3815" s="4" t="s">
        <v>11419</v>
      </c>
      <c r="H3815" s="4" t="s">
        <v>11420</v>
      </c>
      <c r="I3815" s="4" t="s">
        <v>67</v>
      </c>
      <c r="J3815" s="4" t="s">
        <v>21</v>
      </c>
      <c r="K3815" s="4" t="s">
        <v>26647</v>
      </c>
      <c r="L3815" s="4" t="s">
        <v>22</v>
      </c>
      <c r="M3815" s="4" t="s">
        <v>54</v>
      </c>
      <c r="N3815" s="4">
        <v>1275.77</v>
      </c>
      <c r="O3815" s="4">
        <v>2</v>
      </c>
      <c r="P3815" s="4">
        <v>0.2</v>
      </c>
      <c r="Q3815" s="4">
        <v>126.05</v>
      </c>
    </row>
    <row r="3816" spans="1:17" s="4" customFormat="1" ht="12" x14ac:dyDescent="0.3">
      <c r="A3816" s="4">
        <v>3815</v>
      </c>
      <c r="B3816" s="4" t="s">
        <v>11421</v>
      </c>
      <c r="C3816" s="5">
        <v>45095</v>
      </c>
      <c r="D3816" s="5">
        <v>45099</v>
      </c>
      <c r="E3816" s="9">
        <f t="shared" si="59"/>
        <v>2023</v>
      </c>
      <c r="F3816" s="4" t="s">
        <v>59</v>
      </c>
      <c r="G3816" s="4" t="s">
        <v>11422</v>
      </c>
      <c r="H3816" s="4" t="s">
        <v>11423</v>
      </c>
      <c r="I3816" s="4" t="s">
        <v>28</v>
      </c>
      <c r="J3816" s="4" t="s">
        <v>52</v>
      </c>
      <c r="K3816" s="4" t="s">
        <v>53</v>
      </c>
      <c r="L3816" s="4" t="s">
        <v>29</v>
      </c>
      <c r="M3816" s="4" t="s">
        <v>90</v>
      </c>
      <c r="N3816" s="4">
        <v>811.02</v>
      </c>
      <c r="O3816" s="4">
        <v>4</v>
      </c>
      <c r="P3816" s="4">
        <v>0</v>
      </c>
      <c r="Q3816" s="4">
        <v>160.26</v>
      </c>
    </row>
    <row r="3817" spans="1:17" s="4" customFormat="1" ht="12" x14ac:dyDescent="0.3">
      <c r="A3817" s="4">
        <v>3816</v>
      </c>
      <c r="B3817" s="4" t="s">
        <v>11424</v>
      </c>
      <c r="C3817" s="5">
        <v>45412</v>
      </c>
      <c r="D3817" s="5">
        <v>45416</v>
      </c>
      <c r="E3817" s="9">
        <f t="shared" si="59"/>
        <v>2024</v>
      </c>
      <c r="F3817" s="4" t="s">
        <v>59</v>
      </c>
      <c r="G3817" s="4" t="s">
        <v>11425</v>
      </c>
      <c r="H3817" s="4" t="s">
        <v>11426</v>
      </c>
      <c r="I3817" s="4" t="s">
        <v>28</v>
      </c>
      <c r="J3817" s="4" t="s">
        <v>111</v>
      </c>
      <c r="K3817" s="4" t="s">
        <v>111</v>
      </c>
      <c r="L3817" s="4" t="s">
        <v>36</v>
      </c>
      <c r="M3817" s="4" t="s">
        <v>118</v>
      </c>
      <c r="N3817" s="4">
        <v>882.15</v>
      </c>
      <c r="O3817" s="4">
        <v>7</v>
      </c>
      <c r="P3817" s="4">
        <v>0.2</v>
      </c>
      <c r="Q3817" s="4">
        <v>89.58</v>
      </c>
    </row>
    <row r="3818" spans="1:17" s="4" customFormat="1" ht="12" x14ac:dyDescent="0.3">
      <c r="A3818" s="4">
        <v>3817</v>
      </c>
      <c r="B3818" s="4" t="s">
        <v>11427</v>
      </c>
      <c r="C3818" s="5">
        <v>44414</v>
      </c>
      <c r="D3818" s="5">
        <v>44417</v>
      </c>
      <c r="E3818" s="9">
        <f t="shared" si="59"/>
        <v>2021</v>
      </c>
      <c r="F3818" s="4" t="s">
        <v>25</v>
      </c>
      <c r="G3818" s="4" t="s">
        <v>11428</v>
      </c>
      <c r="H3818" s="4" t="s">
        <v>11429</v>
      </c>
      <c r="I3818" s="4" t="s">
        <v>20</v>
      </c>
      <c r="J3818" s="4" t="s">
        <v>52</v>
      </c>
      <c r="K3818" s="4" t="s">
        <v>53</v>
      </c>
      <c r="L3818" s="4" t="s">
        <v>29</v>
      </c>
      <c r="M3818" s="4" t="s">
        <v>48</v>
      </c>
      <c r="N3818" s="4">
        <v>42.58</v>
      </c>
      <c r="O3818" s="4">
        <v>3</v>
      </c>
      <c r="P3818" s="4">
        <v>0.1</v>
      </c>
      <c r="Q3818" s="4">
        <v>4.93</v>
      </c>
    </row>
    <row r="3819" spans="1:17" s="4" customFormat="1" ht="12" x14ac:dyDescent="0.3">
      <c r="A3819" s="4">
        <v>3818</v>
      </c>
      <c r="B3819" s="4" t="s">
        <v>11430</v>
      </c>
      <c r="C3819" s="5">
        <v>45416</v>
      </c>
      <c r="D3819" s="5">
        <v>45417</v>
      </c>
      <c r="E3819" s="9">
        <f t="shared" si="59"/>
        <v>2024</v>
      </c>
      <c r="F3819" s="4" t="s">
        <v>17</v>
      </c>
      <c r="G3819" s="4" t="s">
        <v>11431</v>
      </c>
      <c r="H3819" s="4" t="s">
        <v>11432</v>
      </c>
      <c r="I3819" s="4" t="s">
        <v>20</v>
      </c>
      <c r="J3819" s="4" t="s">
        <v>42</v>
      </c>
      <c r="K3819" s="4" t="s">
        <v>43</v>
      </c>
      <c r="L3819" s="4" t="s">
        <v>22</v>
      </c>
      <c r="M3819" s="4" t="s">
        <v>75</v>
      </c>
      <c r="N3819" s="4">
        <v>341.41</v>
      </c>
      <c r="O3819" s="4">
        <v>2</v>
      </c>
      <c r="P3819" s="4">
        <v>0</v>
      </c>
      <c r="Q3819" s="4">
        <v>71.790000000000006</v>
      </c>
    </row>
    <row r="3820" spans="1:17" s="4" customFormat="1" ht="12" x14ac:dyDescent="0.3">
      <c r="A3820" s="4">
        <v>3819</v>
      </c>
      <c r="B3820" s="4" t="s">
        <v>11433</v>
      </c>
      <c r="C3820" s="5">
        <v>44663</v>
      </c>
      <c r="D3820" s="5">
        <v>44664</v>
      </c>
      <c r="E3820" s="9">
        <f t="shared" si="59"/>
        <v>2022</v>
      </c>
      <c r="F3820" s="4" t="s">
        <v>17</v>
      </c>
      <c r="G3820" s="4" t="s">
        <v>11434</v>
      </c>
      <c r="H3820" s="4" t="s">
        <v>11435</v>
      </c>
      <c r="I3820" s="4" t="s">
        <v>67</v>
      </c>
      <c r="J3820" s="4" t="s">
        <v>52</v>
      </c>
      <c r="K3820" s="4" t="s">
        <v>53</v>
      </c>
      <c r="L3820" s="4" t="s">
        <v>29</v>
      </c>
      <c r="M3820" s="4" t="s">
        <v>48</v>
      </c>
      <c r="N3820" s="4">
        <v>1139.22</v>
      </c>
      <c r="O3820" s="4">
        <v>9</v>
      </c>
      <c r="P3820" s="4">
        <v>0.2</v>
      </c>
      <c r="Q3820" s="4">
        <v>50.94</v>
      </c>
    </row>
    <row r="3821" spans="1:17" s="4" customFormat="1" ht="12" x14ac:dyDescent="0.3">
      <c r="A3821" s="4">
        <v>3820</v>
      </c>
      <c r="B3821" s="4" t="s">
        <v>11436</v>
      </c>
      <c r="C3821" s="5">
        <v>44580</v>
      </c>
      <c r="D3821" s="5">
        <v>44582</v>
      </c>
      <c r="E3821" s="9">
        <f t="shared" si="59"/>
        <v>2022</v>
      </c>
      <c r="F3821" s="4" t="s">
        <v>17</v>
      </c>
      <c r="G3821" s="4" t="s">
        <v>11437</v>
      </c>
      <c r="H3821" s="4" t="s">
        <v>11438</v>
      </c>
      <c r="I3821" s="4" t="s">
        <v>20</v>
      </c>
      <c r="J3821" s="4" t="s">
        <v>145</v>
      </c>
      <c r="K3821" s="4" t="s">
        <v>80</v>
      </c>
      <c r="L3821" s="4" t="s">
        <v>36</v>
      </c>
      <c r="M3821" s="4" t="s">
        <v>138</v>
      </c>
      <c r="N3821" s="4">
        <v>990.56</v>
      </c>
      <c r="O3821" s="4">
        <v>1</v>
      </c>
      <c r="P3821" s="4">
        <v>0.2</v>
      </c>
      <c r="Q3821" s="4">
        <v>196.05</v>
      </c>
    </row>
    <row r="3822" spans="1:17" s="4" customFormat="1" ht="12" x14ac:dyDescent="0.3">
      <c r="A3822" s="4">
        <v>3821</v>
      </c>
      <c r="B3822" s="4" t="s">
        <v>11439</v>
      </c>
      <c r="C3822" s="5">
        <v>44763</v>
      </c>
      <c r="D3822" s="5">
        <v>44765</v>
      </c>
      <c r="E3822" s="9">
        <f t="shared" si="59"/>
        <v>2022</v>
      </c>
      <c r="F3822" s="4" t="s">
        <v>39</v>
      </c>
      <c r="G3822" s="4" t="s">
        <v>11440</v>
      </c>
      <c r="H3822" s="4" t="s">
        <v>11441</v>
      </c>
      <c r="I3822" s="4" t="s">
        <v>20</v>
      </c>
      <c r="J3822" s="4" t="s">
        <v>42</v>
      </c>
      <c r="K3822" s="4" t="s">
        <v>43</v>
      </c>
      <c r="L3822" s="4" t="s">
        <v>29</v>
      </c>
      <c r="M3822" s="4" t="s">
        <v>90</v>
      </c>
      <c r="N3822" s="4">
        <v>772.13</v>
      </c>
      <c r="O3822" s="4">
        <v>3</v>
      </c>
      <c r="P3822" s="4">
        <v>0.2</v>
      </c>
      <c r="Q3822" s="4">
        <v>29</v>
      </c>
    </row>
    <row r="3823" spans="1:17" s="4" customFormat="1" ht="12" x14ac:dyDescent="0.3">
      <c r="A3823" s="4">
        <v>3822</v>
      </c>
      <c r="B3823" s="4" t="s">
        <v>11442</v>
      </c>
      <c r="C3823" s="5">
        <v>45044</v>
      </c>
      <c r="D3823" s="5">
        <v>45049</v>
      </c>
      <c r="E3823" s="9">
        <f t="shared" si="59"/>
        <v>2023</v>
      </c>
      <c r="F3823" s="4" t="s">
        <v>17</v>
      </c>
      <c r="G3823" s="4" t="s">
        <v>11443</v>
      </c>
      <c r="H3823" s="4" t="s">
        <v>11444</v>
      </c>
      <c r="I3823" s="4" t="s">
        <v>67</v>
      </c>
      <c r="J3823" s="4" t="s">
        <v>21</v>
      </c>
      <c r="K3823" s="4" t="s">
        <v>26647</v>
      </c>
      <c r="L3823" s="4" t="s">
        <v>22</v>
      </c>
      <c r="M3823" s="4" t="s">
        <v>54</v>
      </c>
      <c r="N3823" s="4">
        <v>238.14</v>
      </c>
      <c r="O3823" s="4">
        <v>8</v>
      </c>
      <c r="P3823" s="4">
        <v>0.1</v>
      </c>
      <c r="Q3823" s="4">
        <v>35.770000000000003</v>
      </c>
    </row>
    <row r="3824" spans="1:17" s="4" customFormat="1" ht="12" x14ac:dyDescent="0.3">
      <c r="A3824" s="4">
        <v>3823</v>
      </c>
      <c r="B3824" s="4" t="s">
        <v>11445</v>
      </c>
      <c r="C3824" s="5">
        <v>45671</v>
      </c>
      <c r="D3824" s="5">
        <v>45677</v>
      </c>
      <c r="E3824" s="9">
        <f t="shared" si="59"/>
        <v>2025</v>
      </c>
      <c r="F3824" s="4" t="s">
        <v>59</v>
      </c>
      <c r="G3824" s="4" t="s">
        <v>11446</v>
      </c>
      <c r="H3824" s="4" t="s">
        <v>11447</v>
      </c>
      <c r="I3824" s="4" t="s">
        <v>20</v>
      </c>
      <c r="J3824" s="4" t="s">
        <v>52</v>
      </c>
      <c r="K3824" s="4" t="s">
        <v>53</v>
      </c>
      <c r="L3824" s="4" t="s">
        <v>29</v>
      </c>
      <c r="M3824" s="4" t="s">
        <v>107</v>
      </c>
      <c r="N3824" s="4">
        <v>864.01</v>
      </c>
      <c r="O3824" s="4">
        <v>4</v>
      </c>
      <c r="P3824" s="4">
        <v>0.15</v>
      </c>
      <c r="Q3824" s="4">
        <v>-3.9</v>
      </c>
    </row>
    <row r="3825" spans="1:17" s="4" customFormat="1" ht="12" x14ac:dyDescent="0.3">
      <c r="A3825" s="4">
        <v>3824</v>
      </c>
      <c r="B3825" s="4" t="s">
        <v>11448</v>
      </c>
      <c r="C3825" s="5">
        <v>45209</v>
      </c>
      <c r="D3825" s="5">
        <v>45210</v>
      </c>
      <c r="E3825" s="9">
        <f t="shared" si="59"/>
        <v>2023</v>
      </c>
      <c r="F3825" s="4" t="s">
        <v>39</v>
      </c>
      <c r="G3825" s="4" t="s">
        <v>11449</v>
      </c>
      <c r="H3825" s="4" t="s">
        <v>11450</v>
      </c>
      <c r="I3825" s="4" t="s">
        <v>20</v>
      </c>
      <c r="J3825" s="4" t="s">
        <v>47</v>
      </c>
      <c r="K3825" s="4" t="s">
        <v>47</v>
      </c>
      <c r="L3825" s="4" t="s">
        <v>29</v>
      </c>
      <c r="M3825" s="4" t="s">
        <v>107</v>
      </c>
      <c r="N3825" s="4">
        <v>1289.53</v>
      </c>
      <c r="O3825" s="4">
        <v>4</v>
      </c>
      <c r="P3825" s="4">
        <v>0.15</v>
      </c>
      <c r="Q3825" s="4">
        <v>139.49</v>
      </c>
    </row>
    <row r="3826" spans="1:17" s="4" customFormat="1" ht="12" x14ac:dyDescent="0.3">
      <c r="A3826" s="4">
        <v>3825</v>
      </c>
      <c r="B3826" s="4" t="s">
        <v>11451</v>
      </c>
      <c r="C3826" s="5">
        <v>45381</v>
      </c>
      <c r="D3826" s="5">
        <v>45383</v>
      </c>
      <c r="E3826" s="9">
        <f t="shared" si="59"/>
        <v>2024</v>
      </c>
      <c r="F3826" s="4" t="s">
        <v>39</v>
      </c>
      <c r="G3826" s="4" t="s">
        <v>11452</v>
      </c>
      <c r="H3826" s="4" t="s">
        <v>11453</v>
      </c>
      <c r="I3826" s="4" t="s">
        <v>67</v>
      </c>
      <c r="J3826" s="4" t="s">
        <v>106</v>
      </c>
      <c r="K3826" s="4" t="s">
        <v>106</v>
      </c>
      <c r="L3826" s="4" t="s">
        <v>36</v>
      </c>
      <c r="M3826" s="4" t="s">
        <v>138</v>
      </c>
      <c r="N3826" s="4">
        <v>129.33000000000001</v>
      </c>
      <c r="O3826" s="4">
        <v>8</v>
      </c>
      <c r="P3826" s="4">
        <v>0.2</v>
      </c>
      <c r="Q3826" s="4">
        <v>22.49</v>
      </c>
    </row>
    <row r="3827" spans="1:17" s="4" customFormat="1" ht="12" x14ac:dyDescent="0.3">
      <c r="A3827" s="4">
        <v>3826</v>
      </c>
      <c r="B3827" s="4" t="s">
        <v>11454</v>
      </c>
      <c r="C3827" s="5">
        <v>45751</v>
      </c>
      <c r="D3827" s="5">
        <v>45758</v>
      </c>
      <c r="E3827" s="9">
        <f t="shared" si="59"/>
        <v>2025</v>
      </c>
      <c r="F3827" s="4" t="s">
        <v>25</v>
      </c>
      <c r="G3827" s="4" t="s">
        <v>11455</v>
      </c>
      <c r="H3827" s="4" t="s">
        <v>11456</v>
      </c>
      <c r="I3827" s="4" t="s">
        <v>28</v>
      </c>
      <c r="J3827" s="4" t="s">
        <v>62</v>
      </c>
      <c r="K3827" s="4" t="s">
        <v>63</v>
      </c>
      <c r="L3827" s="4" t="s">
        <v>29</v>
      </c>
      <c r="M3827" s="4" t="s">
        <v>30</v>
      </c>
      <c r="N3827" s="4">
        <v>952.5</v>
      </c>
      <c r="O3827" s="4">
        <v>5</v>
      </c>
      <c r="P3827" s="4">
        <v>0.1</v>
      </c>
      <c r="Q3827" s="4">
        <v>162.71</v>
      </c>
    </row>
    <row r="3828" spans="1:17" s="4" customFormat="1" ht="12" x14ac:dyDescent="0.3">
      <c r="A3828" s="4">
        <v>3827</v>
      </c>
      <c r="B3828" s="4" t="s">
        <v>11457</v>
      </c>
      <c r="C3828" s="5">
        <v>44409</v>
      </c>
      <c r="D3828" s="5">
        <v>44410</v>
      </c>
      <c r="E3828" s="9">
        <f t="shared" si="59"/>
        <v>2021</v>
      </c>
      <c r="F3828" s="4" t="s">
        <v>59</v>
      </c>
      <c r="G3828" s="4" t="s">
        <v>11458</v>
      </c>
      <c r="H3828" s="4" t="s">
        <v>11459</v>
      </c>
      <c r="I3828" s="4" t="s">
        <v>28</v>
      </c>
      <c r="J3828" s="4" t="s">
        <v>34</v>
      </c>
      <c r="K3828" s="4" t="s">
        <v>35</v>
      </c>
      <c r="L3828" s="4" t="s">
        <v>29</v>
      </c>
      <c r="M3828" s="4" t="s">
        <v>107</v>
      </c>
      <c r="N3828" s="4">
        <v>1079.55</v>
      </c>
      <c r="O3828" s="4">
        <v>10</v>
      </c>
      <c r="P3828" s="4">
        <v>0.2</v>
      </c>
      <c r="Q3828" s="4">
        <v>146.07</v>
      </c>
    </row>
    <row r="3829" spans="1:17" s="4" customFormat="1" ht="12" x14ac:dyDescent="0.3">
      <c r="A3829" s="4">
        <v>3828</v>
      </c>
      <c r="B3829" s="4" t="s">
        <v>11460</v>
      </c>
      <c r="C3829" s="5">
        <v>45371</v>
      </c>
      <c r="D3829" s="5">
        <v>45372</v>
      </c>
      <c r="E3829" s="9">
        <f t="shared" si="59"/>
        <v>2024</v>
      </c>
      <c r="F3829" s="4" t="s">
        <v>17</v>
      </c>
      <c r="G3829" s="4" t="s">
        <v>11461</v>
      </c>
      <c r="H3829" s="4" t="s">
        <v>11462</v>
      </c>
      <c r="I3829" s="4" t="s">
        <v>67</v>
      </c>
      <c r="J3829" s="4" t="s">
        <v>34</v>
      </c>
      <c r="K3829" s="4" t="s">
        <v>35</v>
      </c>
      <c r="L3829" s="4" t="s">
        <v>36</v>
      </c>
      <c r="M3829" s="4" t="s">
        <v>138</v>
      </c>
      <c r="N3829" s="4">
        <v>122.59</v>
      </c>
      <c r="O3829" s="4">
        <v>7</v>
      </c>
      <c r="P3829" s="4">
        <v>0</v>
      </c>
      <c r="Q3829" s="4">
        <v>8.16</v>
      </c>
    </row>
    <row r="3830" spans="1:17" s="4" customFormat="1" ht="12" x14ac:dyDescent="0.3">
      <c r="A3830" s="4">
        <v>3829</v>
      </c>
      <c r="B3830" s="4" t="s">
        <v>11463</v>
      </c>
      <c r="C3830" s="5">
        <v>45639</v>
      </c>
      <c r="D3830" s="5">
        <v>45642</v>
      </c>
      <c r="E3830" s="9">
        <f t="shared" si="59"/>
        <v>2024</v>
      </c>
      <c r="F3830" s="4" t="s">
        <v>39</v>
      </c>
      <c r="G3830" s="4" t="s">
        <v>11464</v>
      </c>
      <c r="H3830" s="4" t="s">
        <v>11465</v>
      </c>
      <c r="I3830" s="4" t="s">
        <v>28</v>
      </c>
      <c r="J3830" s="4" t="s">
        <v>106</v>
      </c>
      <c r="K3830" s="4" t="s">
        <v>106</v>
      </c>
      <c r="L3830" s="4" t="s">
        <v>22</v>
      </c>
      <c r="M3830" s="4" t="s">
        <v>23</v>
      </c>
      <c r="N3830" s="4">
        <v>609.22</v>
      </c>
      <c r="O3830" s="4">
        <v>5</v>
      </c>
      <c r="P3830" s="4">
        <v>0</v>
      </c>
      <c r="Q3830" s="4">
        <v>33.380000000000003</v>
      </c>
    </row>
    <row r="3831" spans="1:17" s="4" customFormat="1" ht="12" x14ac:dyDescent="0.3">
      <c r="A3831" s="4">
        <v>3830</v>
      </c>
      <c r="B3831" s="4" t="s">
        <v>11466</v>
      </c>
      <c r="C3831" s="5">
        <v>44468</v>
      </c>
      <c r="D3831" s="5">
        <v>44471</v>
      </c>
      <c r="E3831" s="9">
        <f t="shared" si="59"/>
        <v>2021</v>
      </c>
      <c r="F3831" s="4" t="s">
        <v>17</v>
      </c>
      <c r="G3831" s="4" t="s">
        <v>11467</v>
      </c>
      <c r="H3831" s="4" t="s">
        <v>11468</v>
      </c>
      <c r="I3831" s="4" t="s">
        <v>67</v>
      </c>
      <c r="J3831" s="4" t="s">
        <v>111</v>
      </c>
      <c r="K3831" s="4" t="s">
        <v>111</v>
      </c>
      <c r="L3831" s="4" t="s">
        <v>22</v>
      </c>
      <c r="M3831" s="4" t="s">
        <v>54</v>
      </c>
      <c r="N3831" s="4">
        <v>1005.23</v>
      </c>
      <c r="O3831" s="4">
        <v>1</v>
      </c>
      <c r="P3831" s="4">
        <v>0.2</v>
      </c>
      <c r="Q3831" s="4">
        <v>189.13</v>
      </c>
    </row>
    <row r="3832" spans="1:17" s="4" customFormat="1" ht="12" x14ac:dyDescent="0.3">
      <c r="A3832" s="4">
        <v>3831</v>
      </c>
      <c r="B3832" s="4" t="s">
        <v>11469</v>
      </c>
      <c r="C3832" s="5">
        <v>44987</v>
      </c>
      <c r="D3832" s="5">
        <v>44992</v>
      </c>
      <c r="E3832" s="9">
        <f t="shared" si="59"/>
        <v>2023</v>
      </c>
      <c r="F3832" s="4" t="s">
        <v>59</v>
      </c>
      <c r="G3832" s="4" t="s">
        <v>11470</v>
      </c>
      <c r="H3832" s="4" t="s">
        <v>11471</v>
      </c>
      <c r="I3832" s="4" t="s">
        <v>20</v>
      </c>
      <c r="J3832" s="4" t="s">
        <v>34</v>
      </c>
      <c r="K3832" s="4" t="s">
        <v>35</v>
      </c>
      <c r="L3832" s="4" t="s">
        <v>22</v>
      </c>
      <c r="M3832" s="4" t="s">
        <v>134</v>
      </c>
      <c r="N3832" s="4">
        <v>1130.08</v>
      </c>
      <c r="O3832" s="4">
        <v>8</v>
      </c>
      <c r="P3832" s="4">
        <v>0.2</v>
      </c>
      <c r="Q3832" s="4">
        <v>175.99</v>
      </c>
    </row>
    <row r="3833" spans="1:17" s="4" customFormat="1" ht="12" x14ac:dyDescent="0.3">
      <c r="A3833" s="4">
        <v>3832</v>
      </c>
      <c r="B3833" s="4" t="s">
        <v>11472</v>
      </c>
      <c r="C3833" s="5">
        <v>45840</v>
      </c>
      <c r="D3833" s="5">
        <v>45842</v>
      </c>
      <c r="E3833" s="9">
        <f t="shared" si="59"/>
        <v>2025</v>
      </c>
      <c r="F3833" s="4" t="s">
        <v>59</v>
      </c>
      <c r="G3833" s="4" t="s">
        <v>11473</v>
      </c>
      <c r="H3833" s="4" t="s">
        <v>11474</v>
      </c>
      <c r="I3833" s="4" t="s">
        <v>67</v>
      </c>
      <c r="J3833" s="4" t="s">
        <v>34</v>
      </c>
      <c r="K3833" s="4" t="s">
        <v>35</v>
      </c>
      <c r="L3833" s="4" t="s">
        <v>22</v>
      </c>
      <c r="M3833" s="4" t="s">
        <v>54</v>
      </c>
      <c r="N3833" s="4">
        <v>512.74</v>
      </c>
      <c r="O3833" s="4">
        <v>3</v>
      </c>
      <c r="P3833" s="4">
        <v>0.1</v>
      </c>
      <c r="Q3833" s="4">
        <v>25.65</v>
      </c>
    </row>
    <row r="3834" spans="1:17" s="4" customFormat="1" ht="12" x14ac:dyDescent="0.3">
      <c r="A3834" s="4">
        <v>3833</v>
      </c>
      <c r="B3834" s="4" t="s">
        <v>11475</v>
      </c>
      <c r="C3834" s="5">
        <v>45560</v>
      </c>
      <c r="D3834" s="5">
        <v>45566</v>
      </c>
      <c r="E3834" s="9">
        <f t="shared" si="59"/>
        <v>2024</v>
      </c>
      <c r="F3834" s="4" t="s">
        <v>59</v>
      </c>
      <c r="G3834" s="4" t="s">
        <v>11476</v>
      </c>
      <c r="H3834" s="4" t="s">
        <v>11477</v>
      </c>
      <c r="I3834" s="4" t="s">
        <v>20</v>
      </c>
      <c r="J3834" s="4" t="s">
        <v>62</v>
      </c>
      <c r="K3834" s="4" t="s">
        <v>63</v>
      </c>
      <c r="L3834" s="4" t="s">
        <v>29</v>
      </c>
      <c r="M3834" s="4" t="s">
        <v>30</v>
      </c>
      <c r="N3834" s="4">
        <v>329.03</v>
      </c>
      <c r="O3834" s="4">
        <v>4</v>
      </c>
      <c r="P3834" s="4">
        <v>0.15</v>
      </c>
      <c r="Q3834" s="4">
        <v>45.04</v>
      </c>
    </row>
    <row r="3835" spans="1:17" s="4" customFormat="1" ht="12" x14ac:dyDescent="0.3">
      <c r="A3835" s="4">
        <v>3834</v>
      </c>
      <c r="B3835" s="4" t="s">
        <v>11478</v>
      </c>
      <c r="C3835" s="5">
        <v>44832</v>
      </c>
      <c r="D3835" s="5">
        <v>44833</v>
      </c>
      <c r="E3835" s="9">
        <f t="shared" si="59"/>
        <v>2022</v>
      </c>
      <c r="F3835" s="4" t="s">
        <v>17</v>
      </c>
      <c r="G3835" s="4" t="s">
        <v>11479</v>
      </c>
      <c r="H3835" s="4" t="s">
        <v>11480</v>
      </c>
      <c r="I3835" s="4" t="s">
        <v>67</v>
      </c>
      <c r="J3835" s="4" t="s">
        <v>21</v>
      </c>
      <c r="K3835" s="4" t="s">
        <v>26647</v>
      </c>
      <c r="L3835" s="4" t="s">
        <v>22</v>
      </c>
      <c r="M3835" s="4" t="s">
        <v>75</v>
      </c>
      <c r="N3835" s="4">
        <v>1053.3800000000001</v>
      </c>
      <c r="O3835" s="4">
        <v>7</v>
      </c>
      <c r="P3835" s="4">
        <v>0.15</v>
      </c>
      <c r="Q3835" s="4">
        <v>92.34</v>
      </c>
    </row>
    <row r="3836" spans="1:17" s="4" customFormat="1" ht="12" x14ac:dyDescent="0.3">
      <c r="A3836" s="4">
        <v>3835</v>
      </c>
      <c r="B3836" s="4" t="s">
        <v>11481</v>
      </c>
      <c r="C3836" s="5">
        <v>44695</v>
      </c>
      <c r="D3836" s="5">
        <v>44699</v>
      </c>
      <c r="E3836" s="9">
        <f t="shared" si="59"/>
        <v>2022</v>
      </c>
      <c r="F3836" s="4" t="s">
        <v>25</v>
      </c>
      <c r="G3836" s="4" t="s">
        <v>11482</v>
      </c>
      <c r="H3836" s="4" t="s">
        <v>11483</v>
      </c>
      <c r="I3836" s="4" t="s">
        <v>20</v>
      </c>
      <c r="J3836" s="4" t="s">
        <v>47</v>
      </c>
      <c r="K3836" s="4" t="s">
        <v>47</v>
      </c>
      <c r="L3836" s="4" t="s">
        <v>29</v>
      </c>
      <c r="M3836" s="4" t="s">
        <v>90</v>
      </c>
      <c r="N3836" s="4">
        <v>141.24</v>
      </c>
      <c r="O3836" s="4">
        <v>9</v>
      </c>
      <c r="P3836" s="4">
        <v>0</v>
      </c>
      <c r="Q3836" s="4">
        <v>40.69</v>
      </c>
    </row>
    <row r="3837" spans="1:17" s="4" customFormat="1" ht="12" x14ac:dyDescent="0.3">
      <c r="A3837" s="4">
        <v>3836</v>
      </c>
      <c r="B3837" s="4" t="s">
        <v>11484</v>
      </c>
      <c r="C3837" s="5">
        <v>45197</v>
      </c>
      <c r="D3837" s="5">
        <v>45201</v>
      </c>
      <c r="E3837" s="9">
        <f t="shared" si="59"/>
        <v>2023</v>
      </c>
      <c r="F3837" s="4" t="s">
        <v>17</v>
      </c>
      <c r="G3837" s="4" t="s">
        <v>11485</v>
      </c>
      <c r="H3837" s="4" t="s">
        <v>11486</v>
      </c>
      <c r="I3837" s="4" t="s">
        <v>20</v>
      </c>
      <c r="J3837" s="4" t="s">
        <v>62</v>
      </c>
      <c r="K3837" s="4" t="s">
        <v>63</v>
      </c>
      <c r="L3837" s="4" t="s">
        <v>22</v>
      </c>
      <c r="M3837" s="4" t="s">
        <v>23</v>
      </c>
      <c r="N3837" s="4">
        <v>42.35</v>
      </c>
      <c r="O3837" s="4">
        <v>7</v>
      </c>
      <c r="P3837" s="4">
        <v>0.1</v>
      </c>
      <c r="Q3837" s="4">
        <v>4.24</v>
      </c>
    </row>
    <row r="3838" spans="1:17" s="4" customFormat="1" ht="12" x14ac:dyDescent="0.3">
      <c r="A3838" s="4">
        <v>3837</v>
      </c>
      <c r="B3838" s="4" t="s">
        <v>11487</v>
      </c>
      <c r="C3838" s="5">
        <v>45564</v>
      </c>
      <c r="D3838" s="5">
        <v>45567</v>
      </c>
      <c r="E3838" s="9">
        <f t="shared" si="59"/>
        <v>2024</v>
      </c>
      <c r="F3838" s="4" t="s">
        <v>25</v>
      </c>
      <c r="G3838" s="4" t="s">
        <v>11488</v>
      </c>
      <c r="H3838" s="4" t="s">
        <v>11489</v>
      </c>
      <c r="I3838" s="4" t="s">
        <v>28</v>
      </c>
      <c r="J3838" s="4" t="s">
        <v>62</v>
      </c>
      <c r="K3838" s="4" t="s">
        <v>63</v>
      </c>
      <c r="L3838" s="4" t="s">
        <v>36</v>
      </c>
      <c r="M3838" s="4" t="s">
        <v>37</v>
      </c>
      <c r="N3838" s="4">
        <v>1345.91</v>
      </c>
      <c r="O3838" s="4">
        <v>2</v>
      </c>
      <c r="P3838" s="4">
        <v>0.2</v>
      </c>
      <c r="Q3838" s="4">
        <v>153.69999999999999</v>
      </c>
    </row>
    <row r="3839" spans="1:17" s="4" customFormat="1" ht="12" x14ac:dyDescent="0.3">
      <c r="A3839" s="4">
        <v>3838</v>
      </c>
      <c r="B3839" s="4" t="s">
        <v>11490</v>
      </c>
      <c r="C3839" s="5">
        <v>45294</v>
      </c>
      <c r="D3839" s="5">
        <v>45301</v>
      </c>
      <c r="E3839" s="9">
        <f t="shared" si="59"/>
        <v>2024</v>
      </c>
      <c r="F3839" s="4" t="s">
        <v>39</v>
      </c>
      <c r="G3839" s="4" t="s">
        <v>11491</v>
      </c>
      <c r="H3839" s="4" t="s">
        <v>11492</v>
      </c>
      <c r="I3839" s="4" t="s">
        <v>67</v>
      </c>
      <c r="J3839" s="4" t="s">
        <v>79</v>
      </c>
      <c r="K3839" s="4" t="s">
        <v>80</v>
      </c>
      <c r="L3839" s="4" t="s">
        <v>29</v>
      </c>
      <c r="M3839" s="4" t="s">
        <v>90</v>
      </c>
      <c r="N3839" s="4">
        <v>232.55</v>
      </c>
      <c r="O3839" s="4">
        <v>7</v>
      </c>
      <c r="P3839" s="4">
        <v>0.1</v>
      </c>
      <c r="Q3839" s="4">
        <v>-2.02</v>
      </c>
    </row>
    <row r="3840" spans="1:17" s="4" customFormat="1" ht="12" x14ac:dyDescent="0.3">
      <c r="A3840" s="4">
        <v>3839</v>
      </c>
      <c r="B3840" s="4" t="s">
        <v>11493</v>
      </c>
      <c r="C3840" s="5">
        <v>44411</v>
      </c>
      <c r="D3840" s="5">
        <v>44415</v>
      </c>
      <c r="E3840" s="9">
        <f t="shared" si="59"/>
        <v>2021</v>
      </c>
      <c r="F3840" s="4" t="s">
        <v>39</v>
      </c>
      <c r="G3840" s="4" t="s">
        <v>11494</v>
      </c>
      <c r="H3840" s="4" t="s">
        <v>11495</v>
      </c>
      <c r="I3840" s="4" t="s">
        <v>20</v>
      </c>
      <c r="J3840" s="4" t="s">
        <v>42</v>
      </c>
      <c r="K3840" s="4" t="s">
        <v>43</v>
      </c>
      <c r="L3840" s="4" t="s">
        <v>22</v>
      </c>
      <c r="M3840" s="4" t="s">
        <v>75</v>
      </c>
      <c r="N3840" s="4">
        <v>419.1</v>
      </c>
      <c r="O3840" s="4">
        <v>2</v>
      </c>
      <c r="P3840" s="4">
        <v>0.15</v>
      </c>
      <c r="Q3840" s="4">
        <v>57.32</v>
      </c>
    </row>
    <row r="3841" spans="1:17" s="4" customFormat="1" ht="12" x14ac:dyDescent="0.3">
      <c r="A3841" s="4">
        <v>3840</v>
      </c>
      <c r="B3841" s="4" t="s">
        <v>11496</v>
      </c>
      <c r="C3841" s="5">
        <v>44526</v>
      </c>
      <c r="D3841" s="5">
        <v>44529</v>
      </c>
      <c r="E3841" s="9">
        <f t="shared" si="59"/>
        <v>2021</v>
      </c>
      <c r="F3841" s="4" t="s">
        <v>39</v>
      </c>
      <c r="G3841" s="4" t="s">
        <v>11497</v>
      </c>
      <c r="H3841" s="4" t="s">
        <v>11498</v>
      </c>
      <c r="I3841" s="4" t="s">
        <v>28</v>
      </c>
      <c r="J3841" s="4" t="s">
        <v>47</v>
      </c>
      <c r="K3841" s="4" t="s">
        <v>47</v>
      </c>
      <c r="L3841" s="4" t="s">
        <v>36</v>
      </c>
      <c r="M3841" s="4" t="s">
        <v>71</v>
      </c>
      <c r="N3841" s="4">
        <v>614.04</v>
      </c>
      <c r="O3841" s="4">
        <v>10</v>
      </c>
      <c r="P3841" s="4">
        <v>0.15</v>
      </c>
      <c r="Q3841" s="4">
        <v>67.12</v>
      </c>
    </row>
    <row r="3842" spans="1:17" s="4" customFormat="1" ht="12" x14ac:dyDescent="0.3">
      <c r="A3842" s="4">
        <v>3841</v>
      </c>
      <c r="B3842" s="4" t="s">
        <v>11499</v>
      </c>
      <c r="C3842" s="5">
        <v>44921</v>
      </c>
      <c r="D3842" s="5">
        <v>44925</v>
      </c>
      <c r="E3842" s="9">
        <f t="shared" ref="E3842:E3905" si="60">YEAR(D3842)</f>
        <v>2022</v>
      </c>
      <c r="F3842" s="4" t="s">
        <v>25</v>
      </c>
      <c r="G3842" s="4" t="s">
        <v>11500</v>
      </c>
      <c r="H3842" s="4" t="s">
        <v>11501</v>
      </c>
      <c r="I3842" s="4" t="s">
        <v>20</v>
      </c>
      <c r="J3842" s="4" t="s">
        <v>62</v>
      </c>
      <c r="K3842" s="4" t="s">
        <v>63</v>
      </c>
      <c r="L3842" s="4" t="s">
        <v>29</v>
      </c>
      <c r="M3842" s="4" t="s">
        <v>48</v>
      </c>
      <c r="N3842" s="4">
        <v>782.4</v>
      </c>
      <c r="O3842" s="4">
        <v>10</v>
      </c>
      <c r="P3842" s="4">
        <v>0.2</v>
      </c>
      <c r="Q3842" s="4">
        <v>6.64</v>
      </c>
    </row>
    <row r="3843" spans="1:17" s="4" customFormat="1" ht="12" x14ac:dyDescent="0.3">
      <c r="A3843" s="4">
        <v>3842</v>
      </c>
      <c r="B3843" s="4" t="s">
        <v>11502</v>
      </c>
      <c r="C3843" s="5">
        <v>44619</v>
      </c>
      <c r="D3843" s="5">
        <v>44626</v>
      </c>
      <c r="E3843" s="9">
        <f t="shared" si="60"/>
        <v>2022</v>
      </c>
      <c r="F3843" s="4" t="s">
        <v>39</v>
      </c>
      <c r="G3843" s="4" t="s">
        <v>11503</v>
      </c>
      <c r="H3843" s="4" t="s">
        <v>11504</v>
      </c>
      <c r="I3843" s="4" t="s">
        <v>20</v>
      </c>
      <c r="J3843" s="4" t="s">
        <v>145</v>
      </c>
      <c r="K3843" s="4" t="s">
        <v>80</v>
      </c>
      <c r="L3843" s="4" t="s">
        <v>36</v>
      </c>
      <c r="M3843" s="4" t="s">
        <v>37</v>
      </c>
      <c r="N3843" s="4">
        <v>957.34</v>
      </c>
      <c r="O3843" s="4">
        <v>10</v>
      </c>
      <c r="P3843" s="4">
        <v>0</v>
      </c>
      <c r="Q3843" s="4">
        <v>138.32</v>
      </c>
    </row>
    <row r="3844" spans="1:17" s="4" customFormat="1" ht="12" x14ac:dyDescent="0.3">
      <c r="A3844" s="4">
        <v>3843</v>
      </c>
      <c r="B3844" s="4" t="s">
        <v>11505</v>
      </c>
      <c r="C3844" s="5">
        <v>45070</v>
      </c>
      <c r="D3844" s="5">
        <v>45075</v>
      </c>
      <c r="E3844" s="9">
        <f t="shared" si="60"/>
        <v>2023</v>
      </c>
      <c r="F3844" s="4" t="s">
        <v>39</v>
      </c>
      <c r="G3844" s="4" t="s">
        <v>11506</v>
      </c>
      <c r="H3844" s="4" t="s">
        <v>11507</v>
      </c>
      <c r="I3844" s="4" t="s">
        <v>67</v>
      </c>
      <c r="J3844" s="4" t="s">
        <v>106</v>
      </c>
      <c r="K3844" s="4" t="s">
        <v>106</v>
      </c>
      <c r="L3844" s="4" t="s">
        <v>29</v>
      </c>
      <c r="M3844" s="4" t="s">
        <v>107</v>
      </c>
      <c r="N3844" s="4">
        <v>211.74</v>
      </c>
      <c r="O3844" s="4">
        <v>5</v>
      </c>
      <c r="P3844" s="4">
        <v>0.15</v>
      </c>
      <c r="Q3844" s="4">
        <v>25.84</v>
      </c>
    </row>
    <row r="3845" spans="1:17" s="4" customFormat="1" ht="12" x14ac:dyDescent="0.3">
      <c r="A3845" s="4">
        <v>3844</v>
      </c>
      <c r="B3845" s="4" t="s">
        <v>11508</v>
      </c>
      <c r="C3845" s="5">
        <v>44919</v>
      </c>
      <c r="D3845" s="5">
        <v>44924</v>
      </c>
      <c r="E3845" s="9">
        <f t="shared" si="60"/>
        <v>2022</v>
      </c>
      <c r="F3845" s="4" t="s">
        <v>59</v>
      </c>
      <c r="G3845" s="4" t="s">
        <v>11509</v>
      </c>
      <c r="H3845" s="4" t="s">
        <v>1454</v>
      </c>
      <c r="I3845" s="4" t="s">
        <v>28</v>
      </c>
      <c r="J3845" s="4" t="s">
        <v>52</v>
      </c>
      <c r="K3845" s="4" t="s">
        <v>53</v>
      </c>
      <c r="L3845" s="4" t="s">
        <v>36</v>
      </c>
      <c r="M3845" s="4" t="s">
        <v>71</v>
      </c>
      <c r="N3845" s="4">
        <v>1247.46</v>
      </c>
      <c r="O3845" s="4">
        <v>6</v>
      </c>
      <c r="P3845" s="4">
        <v>0.1</v>
      </c>
      <c r="Q3845" s="4">
        <v>274.56</v>
      </c>
    </row>
    <row r="3846" spans="1:17" s="4" customFormat="1" ht="12" x14ac:dyDescent="0.3">
      <c r="A3846" s="4">
        <v>3845</v>
      </c>
      <c r="B3846" s="4" t="s">
        <v>11510</v>
      </c>
      <c r="C3846" s="5">
        <v>45013</v>
      </c>
      <c r="D3846" s="5">
        <v>45015</v>
      </c>
      <c r="E3846" s="9">
        <f t="shared" si="60"/>
        <v>2023</v>
      </c>
      <c r="F3846" s="4" t="s">
        <v>59</v>
      </c>
      <c r="G3846" s="4" t="s">
        <v>11511</v>
      </c>
      <c r="H3846" s="4" t="s">
        <v>11512</v>
      </c>
      <c r="I3846" s="4" t="s">
        <v>28</v>
      </c>
      <c r="J3846" s="4" t="s">
        <v>111</v>
      </c>
      <c r="K3846" s="4" t="s">
        <v>111</v>
      </c>
      <c r="L3846" s="4" t="s">
        <v>22</v>
      </c>
      <c r="M3846" s="4" t="s">
        <v>134</v>
      </c>
      <c r="N3846" s="4">
        <v>1098.9100000000001</v>
      </c>
      <c r="O3846" s="4">
        <v>3</v>
      </c>
      <c r="P3846" s="4">
        <v>0</v>
      </c>
      <c r="Q3846" s="4">
        <v>283.19</v>
      </c>
    </row>
    <row r="3847" spans="1:17" s="4" customFormat="1" ht="12" x14ac:dyDescent="0.3">
      <c r="A3847" s="4">
        <v>3846</v>
      </c>
      <c r="B3847" s="4" t="s">
        <v>11513</v>
      </c>
      <c r="C3847" s="5">
        <v>45308</v>
      </c>
      <c r="D3847" s="5">
        <v>45315</v>
      </c>
      <c r="E3847" s="9">
        <f t="shared" si="60"/>
        <v>2024</v>
      </c>
      <c r="F3847" s="4" t="s">
        <v>39</v>
      </c>
      <c r="G3847" s="4" t="s">
        <v>11514</v>
      </c>
      <c r="H3847" s="4" t="s">
        <v>11515</v>
      </c>
      <c r="I3847" s="4" t="s">
        <v>67</v>
      </c>
      <c r="J3847" s="4" t="s">
        <v>47</v>
      </c>
      <c r="K3847" s="4" t="s">
        <v>47</v>
      </c>
      <c r="L3847" s="4" t="s">
        <v>29</v>
      </c>
      <c r="M3847" s="4" t="s">
        <v>48</v>
      </c>
      <c r="N3847" s="4">
        <v>191.96</v>
      </c>
      <c r="O3847" s="4">
        <v>1</v>
      </c>
      <c r="P3847" s="4">
        <v>0.2</v>
      </c>
      <c r="Q3847" s="4">
        <v>15.85</v>
      </c>
    </row>
    <row r="3848" spans="1:17" s="4" customFormat="1" ht="12" x14ac:dyDescent="0.3">
      <c r="A3848" s="4">
        <v>3847</v>
      </c>
      <c r="B3848" s="4" t="s">
        <v>11516</v>
      </c>
      <c r="C3848" s="5">
        <v>44744</v>
      </c>
      <c r="D3848" s="5">
        <v>44751</v>
      </c>
      <c r="E3848" s="9">
        <f t="shared" si="60"/>
        <v>2022</v>
      </c>
      <c r="F3848" s="4" t="s">
        <v>25</v>
      </c>
      <c r="G3848" s="4" t="s">
        <v>11517</v>
      </c>
      <c r="H3848" s="4" t="s">
        <v>11518</v>
      </c>
      <c r="I3848" s="4" t="s">
        <v>67</v>
      </c>
      <c r="J3848" s="4" t="s">
        <v>106</v>
      </c>
      <c r="K3848" s="4" t="s">
        <v>106</v>
      </c>
      <c r="L3848" s="4" t="s">
        <v>36</v>
      </c>
      <c r="M3848" s="4" t="s">
        <v>37</v>
      </c>
      <c r="N3848" s="4">
        <v>197.67</v>
      </c>
      <c r="O3848" s="4">
        <v>5</v>
      </c>
      <c r="P3848" s="4">
        <v>0.2</v>
      </c>
      <c r="Q3848" s="4">
        <v>34.56</v>
      </c>
    </row>
    <row r="3849" spans="1:17" s="4" customFormat="1" ht="12" x14ac:dyDescent="0.3">
      <c r="A3849" s="4">
        <v>3848</v>
      </c>
      <c r="B3849" s="4" t="s">
        <v>11519</v>
      </c>
      <c r="C3849" s="5">
        <v>44704</v>
      </c>
      <c r="D3849" s="5">
        <v>44710</v>
      </c>
      <c r="E3849" s="9">
        <f t="shared" si="60"/>
        <v>2022</v>
      </c>
      <c r="F3849" s="4" t="s">
        <v>59</v>
      </c>
      <c r="G3849" s="4" t="s">
        <v>11520</v>
      </c>
      <c r="H3849" s="4" t="s">
        <v>11521</v>
      </c>
      <c r="I3849" s="4" t="s">
        <v>67</v>
      </c>
      <c r="J3849" s="4" t="s">
        <v>52</v>
      </c>
      <c r="K3849" s="4" t="s">
        <v>53</v>
      </c>
      <c r="L3849" s="4" t="s">
        <v>29</v>
      </c>
      <c r="M3849" s="4" t="s">
        <v>30</v>
      </c>
      <c r="N3849" s="4">
        <v>246.38</v>
      </c>
      <c r="O3849" s="4">
        <v>5</v>
      </c>
      <c r="P3849" s="4">
        <v>0</v>
      </c>
      <c r="Q3849" s="4">
        <v>30.13</v>
      </c>
    </row>
    <row r="3850" spans="1:17" s="4" customFormat="1" ht="12" x14ac:dyDescent="0.3">
      <c r="A3850" s="4">
        <v>3849</v>
      </c>
      <c r="B3850" s="4" t="s">
        <v>11522</v>
      </c>
      <c r="C3850" s="5">
        <v>44962</v>
      </c>
      <c r="D3850" s="5">
        <v>44963</v>
      </c>
      <c r="E3850" s="9">
        <f t="shared" si="60"/>
        <v>2023</v>
      </c>
      <c r="F3850" s="4" t="s">
        <v>25</v>
      </c>
      <c r="G3850" s="4" t="s">
        <v>11523</v>
      </c>
      <c r="H3850" s="4" t="s">
        <v>11524</v>
      </c>
      <c r="I3850" s="4" t="s">
        <v>20</v>
      </c>
      <c r="J3850" s="4" t="s">
        <v>111</v>
      </c>
      <c r="K3850" s="4" t="s">
        <v>111</v>
      </c>
      <c r="L3850" s="4" t="s">
        <v>22</v>
      </c>
      <c r="M3850" s="4" t="s">
        <v>54</v>
      </c>
      <c r="N3850" s="4">
        <v>1452.37</v>
      </c>
      <c r="O3850" s="4">
        <v>10</v>
      </c>
      <c r="P3850" s="4">
        <v>0</v>
      </c>
      <c r="Q3850" s="4">
        <v>319.5</v>
      </c>
    </row>
    <row r="3851" spans="1:17" s="4" customFormat="1" ht="12" x14ac:dyDescent="0.3">
      <c r="A3851" s="4">
        <v>3850</v>
      </c>
      <c r="B3851" s="4" t="s">
        <v>11525</v>
      </c>
      <c r="C3851" s="5">
        <v>45342</v>
      </c>
      <c r="D3851" s="5">
        <v>45349</v>
      </c>
      <c r="E3851" s="9">
        <f t="shared" si="60"/>
        <v>2024</v>
      </c>
      <c r="F3851" s="4" t="s">
        <v>39</v>
      </c>
      <c r="G3851" s="4" t="s">
        <v>11526</v>
      </c>
      <c r="H3851" s="4" t="s">
        <v>11527</v>
      </c>
      <c r="I3851" s="4" t="s">
        <v>67</v>
      </c>
      <c r="J3851" s="4" t="s">
        <v>62</v>
      </c>
      <c r="K3851" s="4" t="s">
        <v>63</v>
      </c>
      <c r="L3851" s="4" t="s">
        <v>22</v>
      </c>
      <c r="M3851" s="4" t="s">
        <v>23</v>
      </c>
      <c r="N3851" s="4">
        <v>72.81</v>
      </c>
      <c r="O3851" s="4">
        <v>1</v>
      </c>
      <c r="P3851" s="4">
        <v>0</v>
      </c>
      <c r="Q3851" s="4">
        <v>0.09</v>
      </c>
    </row>
    <row r="3852" spans="1:17" s="4" customFormat="1" ht="12" x14ac:dyDescent="0.3">
      <c r="A3852" s="4">
        <v>3851</v>
      </c>
      <c r="B3852" s="4" t="s">
        <v>11528</v>
      </c>
      <c r="C3852" s="5">
        <v>45645</v>
      </c>
      <c r="D3852" s="5">
        <v>45650</v>
      </c>
      <c r="E3852" s="9">
        <f t="shared" si="60"/>
        <v>2024</v>
      </c>
      <c r="F3852" s="4" t="s">
        <v>39</v>
      </c>
      <c r="G3852" s="4" t="s">
        <v>11529</v>
      </c>
      <c r="H3852" s="4" t="s">
        <v>11530</v>
      </c>
      <c r="I3852" s="4" t="s">
        <v>67</v>
      </c>
      <c r="J3852" s="4" t="s">
        <v>106</v>
      </c>
      <c r="K3852" s="4" t="s">
        <v>106</v>
      </c>
      <c r="L3852" s="4" t="s">
        <v>22</v>
      </c>
      <c r="M3852" s="4" t="s">
        <v>23</v>
      </c>
      <c r="N3852" s="4">
        <v>905.7</v>
      </c>
      <c r="O3852" s="4">
        <v>7</v>
      </c>
      <c r="P3852" s="4">
        <v>0.1</v>
      </c>
      <c r="Q3852" s="4">
        <v>36.340000000000003</v>
      </c>
    </row>
    <row r="3853" spans="1:17" s="4" customFormat="1" ht="12" x14ac:dyDescent="0.3">
      <c r="A3853" s="4">
        <v>3852</v>
      </c>
      <c r="B3853" s="4" t="s">
        <v>11531</v>
      </c>
      <c r="C3853" s="5">
        <v>45764</v>
      </c>
      <c r="D3853" s="5">
        <v>45767</v>
      </c>
      <c r="E3853" s="9">
        <f t="shared" si="60"/>
        <v>2025</v>
      </c>
      <c r="F3853" s="4" t="s">
        <v>59</v>
      </c>
      <c r="G3853" s="4" t="s">
        <v>11532</v>
      </c>
      <c r="H3853" s="4" t="s">
        <v>11533</v>
      </c>
      <c r="I3853" s="4" t="s">
        <v>67</v>
      </c>
      <c r="J3853" s="4" t="s">
        <v>145</v>
      </c>
      <c r="K3853" s="4" t="s">
        <v>80</v>
      </c>
      <c r="L3853" s="4" t="s">
        <v>36</v>
      </c>
      <c r="M3853" s="4" t="s">
        <v>118</v>
      </c>
      <c r="N3853" s="4">
        <v>581.79999999999995</v>
      </c>
      <c r="O3853" s="4">
        <v>4</v>
      </c>
      <c r="P3853" s="4">
        <v>0.1</v>
      </c>
      <c r="Q3853" s="4">
        <v>102.49</v>
      </c>
    </row>
    <row r="3854" spans="1:17" s="4" customFormat="1" ht="12" x14ac:dyDescent="0.3">
      <c r="A3854" s="4">
        <v>3853</v>
      </c>
      <c r="B3854" s="4" t="s">
        <v>11534</v>
      </c>
      <c r="C3854" s="5">
        <v>45358</v>
      </c>
      <c r="D3854" s="5">
        <v>45359</v>
      </c>
      <c r="E3854" s="9">
        <f t="shared" si="60"/>
        <v>2024</v>
      </c>
      <c r="F3854" s="4" t="s">
        <v>17</v>
      </c>
      <c r="G3854" s="4" t="s">
        <v>11535</v>
      </c>
      <c r="H3854" s="4" t="s">
        <v>11536</v>
      </c>
      <c r="I3854" s="4" t="s">
        <v>20</v>
      </c>
      <c r="J3854" s="4" t="s">
        <v>52</v>
      </c>
      <c r="K3854" s="4" t="s">
        <v>53</v>
      </c>
      <c r="L3854" s="4" t="s">
        <v>29</v>
      </c>
      <c r="M3854" s="4" t="s">
        <v>30</v>
      </c>
      <c r="N3854" s="4">
        <v>784.86</v>
      </c>
      <c r="O3854" s="4">
        <v>7</v>
      </c>
      <c r="P3854" s="4">
        <v>0</v>
      </c>
      <c r="Q3854" s="4">
        <v>205.23</v>
      </c>
    </row>
    <row r="3855" spans="1:17" s="4" customFormat="1" ht="12" x14ac:dyDescent="0.3">
      <c r="A3855" s="4">
        <v>3854</v>
      </c>
      <c r="B3855" s="4" t="s">
        <v>11537</v>
      </c>
      <c r="C3855" s="5">
        <v>44496</v>
      </c>
      <c r="D3855" s="5">
        <v>44500</v>
      </c>
      <c r="E3855" s="9">
        <f t="shared" si="60"/>
        <v>2021</v>
      </c>
      <c r="F3855" s="4" t="s">
        <v>59</v>
      </c>
      <c r="G3855" s="4" t="s">
        <v>11538</v>
      </c>
      <c r="H3855" s="4" t="s">
        <v>11539</v>
      </c>
      <c r="I3855" s="4" t="s">
        <v>67</v>
      </c>
      <c r="J3855" s="4" t="s">
        <v>62</v>
      </c>
      <c r="K3855" s="4" t="s">
        <v>63</v>
      </c>
      <c r="L3855" s="4" t="s">
        <v>22</v>
      </c>
      <c r="M3855" s="4" t="s">
        <v>134</v>
      </c>
      <c r="N3855" s="4">
        <v>483.41</v>
      </c>
      <c r="O3855" s="4">
        <v>7</v>
      </c>
      <c r="P3855" s="4">
        <v>0.15</v>
      </c>
      <c r="Q3855" s="4">
        <v>57.82</v>
      </c>
    </row>
    <row r="3856" spans="1:17" s="4" customFormat="1" ht="12" x14ac:dyDescent="0.3">
      <c r="A3856" s="4">
        <v>3855</v>
      </c>
      <c r="B3856" s="4" t="s">
        <v>11540</v>
      </c>
      <c r="C3856" s="5">
        <v>45006</v>
      </c>
      <c r="D3856" s="5">
        <v>45011</v>
      </c>
      <c r="E3856" s="9">
        <f t="shared" si="60"/>
        <v>2023</v>
      </c>
      <c r="F3856" s="4" t="s">
        <v>39</v>
      </c>
      <c r="G3856" s="4" t="s">
        <v>11541</v>
      </c>
      <c r="H3856" s="4" t="s">
        <v>11542</v>
      </c>
      <c r="I3856" s="4" t="s">
        <v>20</v>
      </c>
      <c r="J3856" s="4" t="s">
        <v>111</v>
      </c>
      <c r="K3856" s="4" t="s">
        <v>111</v>
      </c>
      <c r="L3856" s="4" t="s">
        <v>29</v>
      </c>
      <c r="M3856" s="4" t="s">
        <v>107</v>
      </c>
      <c r="N3856" s="4">
        <v>214.71</v>
      </c>
      <c r="O3856" s="4">
        <v>8</v>
      </c>
      <c r="P3856" s="4">
        <v>0</v>
      </c>
      <c r="Q3856" s="4">
        <v>40.96</v>
      </c>
    </row>
    <row r="3857" spans="1:17" s="4" customFormat="1" ht="12" x14ac:dyDescent="0.3">
      <c r="A3857" s="4">
        <v>3856</v>
      </c>
      <c r="B3857" s="4" t="s">
        <v>11543</v>
      </c>
      <c r="C3857" s="5">
        <v>44831</v>
      </c>
      <c r="D3857" s="5">
        <v>44838</v>
      </c>
      <c r="E3857" s="9">
        <f t="shared" si="60"/>
        <v>2022</v>
      </c>
      <c r="F3857" s="4" t="s">
        <v>39</v>
      </c>
      <c r="G3857" s="4" t="s">
        <v>11544</v>
      </c>
      <c r="H3857" s="4" t="s">
        <v>571</v>
      </c>
      <c r="I3857" s="4" t="s">
        <v>67</v>
      </c>
      <c r="J3857" s="4" t="s">
        <v>79</v>
      </c>
      <c r="K3857" s="4" t="s">
        <v>80</v>
      </c>
      <c r="L3857" s="4" t="s">
        <v>36</v>
      </c>
      <c r="M3857" s="4" t="s">
        <v>118</v>
      </c>
      <c r="N3857" s="4">
        <v>727.21</v>
      </c>
      <c r="O3857" s="4">
        <v>10</v>
      </c>
      <c r="P3857" s="4">
        <v>0</v>
      </c>
      <c r="Q3857" s="4">
        <v>125.21</v>
      </c>
    </row>
    <row r="3858" spans="1:17" s="4" customFormat="1" ht="12" x14ac:dyDescent="0.3">
      <c r="A3858" s="4">
        <v>3857</v>
      </c>
      <c r="B3858" s="4" t="s">
        <v>11545</v>
      </c>
      <c r="C3858" s="5">
        <v>45113</v>
      </c>
      <c r="D3858" s="5">
        <v>45118</v>
      </c>
      <c r="E3858" s="9">
        <f t="shared" si="60"/>
        <v>2023</v>
      </c>
      <c r="F3858" s="4" t="s">
        <v>25</v>
      </c>
      <c r="G3858" s="4" t="s">
        <v>11546</v>
      </c>
      <c r="H3858" s="4" t="s">
        <v>11547</v>
      </c>
      <c r="I3858" s="4" t="s">
        <v>28</v>
      </c>
      <c r="J3858" s="4" t="s">
        <v>34</v>
      </c>
      <c r="K3858" s="4" t="s">
        <v>35</v>
      </c>
      <c r="L3858" s="4" t="s">
        <v>22</v>
      </c>
      <c r="M3858" s="4" t="s">
        <v>23</v>
      </c>
      <c r="N3858" s="4">
        <v>1186.0999999999999</v>
      </c>
      <c r="O3858" s="4">
        <v>1</v>
      </c>
      <c r="P3858" s="4">
        <v>0.15</v>
      </c>
      <c r="Q3858" s="4">
        <v>122.48</v>
      </c>
    </row>
    <row r="3859" spans="1:17" s="4" customFormat="1" ht="12" x14ac:dyDescent="0.3">
      <c r="A3859" s="4">
        <v>3858</v>
      </c>
      <c r="B3859" s="4" t="s">
        <v>11548</v>
      </c>
      <c r="C3859" s="5">
        <v>45708</v>
      </c>
      <c r="D3859" s="5">
        <v>45715</v>
      </c>
      <c r="E3859" s="9">
        <f t="shared" si="60"/>
        <v>2025</v>
      </c>
      <c r="F3859" s="4" t="s">
        <v>59</v>
      </c>
      <c r="G3859" s="4" t="s">
        <v>11549</v>
      </c>
      <c r="H3859" s="4" t="s">
        <v>11550</v>
      </c>
      <c r="I3859" s="4" t="s">
        <v>67</v>
      </c>
      <c r="J3859" s="4" t="s">
        <v>106</v>
      </c>
      <c r="K3859" s="4" t="s">
        <v>106</v>
      </c>
      <c r="L3859" s="4" t="s">
        <v>29</v>
      </c>
      <c r="M3859" s="4" t="s">
        <v>107</v>
      </c>
      <c r="N3859" s="4">
        <v>638.48</v>
      </c>
      <c r="O3859" s="4">
        <v>8</v>
      </c>
      <c r="P3859" s="4">
        <v>0.15</v>
      </c>
      <c r="Q3859" s="4">
        <v>131.1</v>
      </c>
    </row>
    <row r="3860" spans="1:17" s="4" customFormat="1" ht="12" x14ac:dyDescent="0.3">
      <c r="A3860" s="4">
        <v>3859</v>
      </c>
      <c r="B3860" s="4" t="s">
        <v>11551</v>
      </c>
      <c r="C3860" s="5">
        <v>45505</v>
      </c>
      <c r="D3860" s="5">
        <v>45506</v>
      </c>
      <c r="E3860" s="9">
        <f t="shared" si="60"/>
        <v>2024</v>
      </c>
      <c r="F3860" s="4" t="s">
        <v>39</v>
      </c>
      <c r="G3860" s="4" t="s">
        <v>11552</v>
      </c>
      <c r="H3860" s="4" t="s">
        <v>11553</v>
      </c>
      <c r="I3860" s="4" t="s">
        <v>28</v>
      </c>
      <c r="J3860" s="4" t="s">
        <v>42</v>
      </c>
      <c r="K3860" s="4" t="s">
        <v>43</v>
      </c>
      <c r="L3860" s="4" t="s">
        <v>29</v>
      </c>
      <c r="M3860" s="4" t="s">
        <v>48</v>
      </c>
      <c r="N3860" s="4">
        <v>976.1</v>
      </c>
      <c r="O3860" s="4">
        <v>1</v>
      </c>
      <c r="P3860" s="4">
        <v>0</v>
      </c>
      <c r="Q3860" s="4">
        <v>223.1</v>
      </c>
    </row>
    <row r="3861" spans="1:17" s="4" customFormat="1" ht="12" x14ac:dyDescent="0.3">
      <c r="A3861" s="4">
        <v>3860</v>
      </c>
      <c r="B3861" s="4" t="s">
        <v>11554</v>
      </c>
      <c r="C3861" s="5">
        <v>45800</v>
      </c>
      <c r="D3861" s="5">
        <v>45802</v>
      </c>
      <c r="E3861" s="9">
        <f t="shared" si="60"/>
        <v>2025</v>
      </c>
      <c r="F3861" s="4" t="s">
        <v>17</v>
      </c>
      <c r="G3861" s="4" t="s">
        <v>11555</v>
      </c>
      <c r="H3861" s="4" t="s">
        <v>11556</v>
      </c>
      <c r="I3861" s="4" t="s">
        <v>67</v>
      </c>
      <c r="J3861" s="4" t="s">
        <v>111</v>
      </c>
      <c r="K3861" s="4" t="s">
        <v>111</v>
      </c>
      <c r="L3861" s="4" t="s">
        <v>29</v>
      </c>
      <c r="M3861" s="4" t="s">
        <v>48</v>
      </c>
      <c r="N3861" s="4">
        <v>1010.71</v>
      </c>
      <c r="O3861" s="4">
        <v>2</v>
      </c>
      <c r="P3861" s="4">
        <v>0.1</v>
      </c>
      <c r="Q3861" s="4">
        <v>185.27</v>
      </c>
    </row>
    <row r="3862" spans="1:17" s="4" customFormat="1" ht="12" x14ac:dyDescent="0.3">
      <c r="A3862" s="4">
        <v>3861</v>
      </c>
      <c r="B3862" s="4" t="s">
        <v>11557</v>
      </c>
      <c r="C3862" s="5">
        <v>45011</v>
      </c>
      <c r="D3862" s="5">
        <v>45017</v>
      </c>
      <c r="E3862" s="9">
        <f t="shared" si="60"/>
        <v>2023</v>
      </c>
      <c r="F3862" s="4" t="s">
        <v>17</v>
      </c>
      <c r="G3862" s="4" t="s">
        <v>11558</v>
      </c>
      <c r="H3862" s="4" t="s">
        <v>11559</v>
      </c>
      <c r="I3862" s="4" t="s">
        <v>28</v>
      </c>
      <c r="J3862" s="4" t="s">
        <v>21</v>
      </c>
      <c r="K3862" s="4" t="s">
        <v>26647</v>
      </c>
      <c r="L3862" s="4" t="s">
        <v>29</v>
      </c>
      <c r="M3862" s="4" t="s">
        <v>30</v>
      </c>
      <c r="N3862" s="4">
        <v>1468.33</v>
      </c>
      <c r="O3862" s="4">
        <v>2</v>
      </c>
      <c r="P3862" s="4">
        <v>0.2</v>
      </c>
      <c r="Q3862" s="4">
        <v>228.48</v>
      </c>
    </row>
    <row r="3863" spans="1:17" s="4" customFormat="1" ht="12" x14ac:dyDescent="0.3">
      <c r="A3863" s="4">
        <v>3862</v>
      </c>
      <c r="B3863" s="4" t="s">
        <v>11560</v>
      </c>
      <c r="C3863" s="5">
        <v>45751</v>
      </c>
      <c r="D3863" s="5">
        <v>45754</v>
      </c>
      <c r="E3863" s="9">
        <f t="shared" si="60"/>
        <v>2025</v>
      </c>
      <c r="F3863" s="4" t="s">
        <v>59</v>
      </c>
      <c r="G3863" s="4" t="s">
        <v>11561</v>
      </c>
      <c r="H3863" s="4" t="s">
        <v>11562</v>
      </c>
      <c r="I3863" s="4" t="s">
        <v>28</v>
      </c>
      <c r="J3863" s="4" t="s">
        <v>52</v>
      </c>
      <c r="K3863" s="4" t="s">
        <v>53</v>
      </c>
      <c r="L3863" s="4" t="s">
        <v>29</v>
      </c>
      <c r="M3863" s="4" t="s">
        <v>107</v>
      </c>
      <c r="N3863" s="4">
        <v>1185.73</v>
      </c>
      <c r="O3863" s="4">
        <v>5</v>
      </c>
      <c r="P3863" s="4">
        <v>0.2</v>
      </c>
      <c r="Q3863" s="4">
        <v>176.92</v>
      </c>
    </row>
    <row r="3864" spans="1:17" s="4" customFormat="1" ht="12" x14ac:dyDescent="0.3">
      <c r="A3864" s="4">
        <v>3863</v>
      </c>
      <c r="B3864" s="4" t="s">
        <v>11563</v>
      </c>
      <c r="C3864" s="5">
        <v>44663</v>
      </c>
      <c r="D3864" s="5">
        <v>44669</v>
      </c>
      <c r="E3864" s="9">
        <f t="shared" si="60"/>
        <v>2022</v>
      </c>
      <c r="F3864" s="4" t="s">
        <v>25</v>
      </c>
      <c r="G3864" s="4" t="s">
        <v>11564</v>
      </c>
      <c r="H3864" s="4" t="s">
        <v>11565</v>
      </c>
      <c r="I3864" s="4" t="s">
        <v>67</v>
      </c>
      <c r="J3864" s="4" t="s">
        <v>106</v>
      </c>
      <c r="K3864" s="4" t="s">
        <v>106</v>
      </c>
      <c r="L3864" s="4" t="s">
        <v>36</v>
      </c>
      <c r="M3864" s="4" t="s">
        <v>138</v>
      </c>
      <c r="N3864" s="4">
        <v>292.98</v>
      </c>
      <c r="O3864" s="4">
        <v>3</v>
      </c>
      <c r="P3864" s="4">
        <v>0.1</v>
      </c>
      <c r="Q3864" s="4">
        <v>1.27</v>
      </c>
    </row>
    <row r="3865" spans="1:17" s="4" customFormat="1" ht="12" x14ac:dyDescent="0.3">
      <c r="A3865" s="4">
        <v>3864</v>
      </c>
      <c r="B3865" s="4" t="s">
        <v>11566</v>
      </c>
      <c r="C3865" s="5">
        <v>45023</v>
      </c>
      <c r="D3865" s="5">
        <v>45026</v>
      </c>
      <c r="E3865" s="9">
        <f t="shared" si="60"/>
        <v>2023</v>
      </c>
      <c r="F3865" s="4" t="s">
        <v>39</v>
      </c>
      <c r="G3865" s="4" t="s">
        <v>11567</v>
      </c>
      <c r="H3865" s="4" t="s">
        <v>11568</v>
      </c>
      <c r="I3865" s="4" t="s">
        <v>28</v>
      </c>
      <c r="J3865" s="4" t="s">
        <v>62</v>
      </c>
      <c r="K3865" s="4" t="s">
        <v>63</v>
      </c>
      <c r="L3865" s="4" t="s">
        <v>29</v>
      </c>
      <c r="M3865" s="4" t="s">
        <v>48</v>
      </c>
      <c r="N3865" s="4">
        <v>779.24</v>
      </c>
      <c r="O3865" s="4">
        <v>5</v>
      </c>
      <c r="P3865" s="4">
        <v>0.2</v>
      </c>
      <c r="Q3865" s="4">
        <v>156.94</v>
      </c>
    </row>
    <row r="3866" spans="1:17" s="4" customFormat="1" ht="12" x14ac:dyDescent="0.3">
      <c r="A3866" s="4">
        <v>3865</v>
      </c>
      <c r="B3866" s="4" t="s">
        <v>11569</v>
      </c>
      <c r="C3866" s="5">
        <v>45788</v>
      </c>
      <c r="D3866" s="5">
        <v>45791</v>
      </c>
      <c r="E3866" s="9">
        <f t="shared" si="60"/>
        <v>2025</v>
      </c>
      <c r="F3866" s="4" t="s">
        <v>59</v>
      </c>
      <c r="G3866" s="4" t="s">
        <v>11570</v>
      </c>
      <c r="H3866" s="4" t="s">
        <v>11571</v>
      </c>
      <c r="I3866" s="4" t="s">
        <v>28</v>
      </c>
      <c r="J3866" s="4" t="s">
        <v>52</v>
      </c>
      <c r="K3866" s="4" t="s">
        <v>53</v>
      </c>
      <c r="L3866" s="4" t="s">
        <v>36</v>
      </c>
      <c r="M3866" s="4" t="s">
        <v>71</v>
      </c>
      <c r="N3866" s="4">
        <v>1374.5</v>
      </c>
      <c r="O3866" s="4">
        <v>2</v>
      </c>
      <c r="P3866" s="4">
        <v>0.1</v>
      </c>
      <c r="Q3866" s="4">
        <v>322.22000000000003</v>
      </c>
    </row>
    <row r="3867" spans="1:17" s="4" customFormat="1" ht="12" x14ac:dyDescent="0.3">
      <c r="A3867" s="4">
        <v>3866</v>
      </c>
      <c r="B3867" s="4" t="s">
        <v>11572</v>
      </c>
      <c r="C3867" s="5">
        <v>44515</v>
      </c>
      <c r="D3867" s="5">
        <v>44516</v>
      </c>
      <c r="E3867" s="9">
        <f t="shared" si="60"/>
        <v>2021</v>
      </c>
      <c r="F3867" s="4" t="s">
        <v>17</v>
      </c>
      <c r="G3867" s="4" t="s">
        <v>11573</v>
      </c>
      <c r="H3867" s="4" t="s">
        <v>11574</v>
      </c>
      <c r="I3867" s="4" t="s">
        <v>20</v>
      </c>
      <c r="J3867" s="4" t="s">
        <v>145</v>
      </c>
      <c r="K3867" s="4" t="s">
        <v>80</v>
      </c>
      <c r="L3867" s="4" t="s">
        <v>36</v>
      </c>
      <c r="M3867" s="4" t="s">
        <v>71</v>
      </c>
      <c r="N3867" s="4">
        <v>1481.09</v>
      </c>
      <c r="O3867" s="4">
        <v>4</v>
      </c>
      <c r="P3867" s="4">
        <v>0</v>
      </c>
      <c r="Q3867" s="4">
        <v>424.27</v>
      </c>
    </row>
    <row r="3868" spans="1:17" s="4" customFormat="1" ht="12" x14ac:dyDescent="0.3">
      <c r="A3868" s="4">
        <v>3867</v>
      </c>
      <c r="B3868" s="4" t="s">
        <v>11575</v>
      </c>
      <c r="C3868" s="5">
        <v>44577</v>
      </c>
      <c r="D3868" s="5">
        <v>44582</v>
      </c>
      <c r="E3868" s="9">
        <f t="shared" si="60"/>
        <v>2022</v>
      </c>
      <c r="F3868" s="4" t="s">
        <v>39</v>
      </c>
      <c r="G3868" s="4" t="s">
        <v>11576</v>
      </c>
      <c r="H3868" s="4" t="s">
        <v>11577</v>
      </c>
      <c r="I3868" s="4" t="s">
        <v>28</v>
      </c>
      <c r="J3868" s="4" t="s">
        <v>47</v>
      </c>
      <c r="K3868" s="4" t="s">
        <v>47</v>
      </c>
      <c r="L3868" s="4" t="s">
        <v>36</v>
      </c>
      <c r="M3868" s="4" t="s">
        <v>118</v>
      </c>
      <c r="N3868" s="4">
        <v>443.9</v>
      </c>
      <c r="O3868" s="4">
        <v>3</v>
      </c>
      <c r="P3868" s="4">
        <v>0</v>
      </c>
      <c r="Q3868" s="4">
        <v>9.8000000000000007</v>
      </c>
    </row>
    <row r="3869" spans="1:17" s="4" customFormat="1" ht="12" x14ac:dyDescent="0.3">
      <c r="A3869" s="4">
        <v>3868</v>
      </c>
      <c r="B3869" s="4" t="s">
        <v>11578</v>
      </c>
      <c r="C3869" s="5">
        <v>44861</v>
      </c>
      <c r="D3869" s="5">
        <v>44866</v>
      </c>
      <c r="E3869" s="9">
        <f t="shared" si="60"/>
        <v>2022</v>
      </c>
      <c r="F3869" s="4" t="s">
        <v>59</v>
      </c>
      <c r="G3869" s="4" t="s">
        <v>11579</v>
      </c>
      <c r="H3869" s="4" t="s">
        <v>11580</v>
      </c>
      <c r="I3869" s="4" t="s">
        <v>20</v>
      </c>
      <c r="J3869" s="4" t="s">
        <v>62</v>
      </c>
      <c r="K3869" s="4" t="s">
        <v>63</v>
      </c>
      <c r="L3869" s="4" t="s">
        <v>36</v>
      </c>
      <c r="M3869" s="4" t="s">
        <v>118</v>
      </c>
      <c r="N3869" s="4">
        <v>581.78</v>
      </c>
      <c r="O3869" s="4">
        <v>6</v>
      </c>
      <c r="P3869" s="4">
        <v>0.1</v>
      </c>
      <c r="Q3869" s="4">
        <v>7.55</v>
      </c>
    </row>
    <row r="3870" spans="1:17" s="4" customFormat="1" ht="12" x14ac:dyDescent="0.3">
      <c r="A3870" s="4">
        <v>3869</v>
      </c>
      <c r="B3870" s="4" t="s">
        <v>11581</v>
      </c>
      <c r="C3870" s="5">
        <v>44841</v>
      </c>
      <c r="D3870" s="5">
        <v>44848</v>
      </c>
      <c r="E3870" s="9">
        <f t="shared" si="60"/>
        <v>2022</v>
      </c>
      <c r="F3870" s="4" t="s">
        <v>17</v>
      </c>
      <c r="G3870" s="4" t="s">
        <v>11582</v>
      </c>
      <c r="H3870" s="4" t="s">
        <v>11583</v>
      </c>
      <c r="I3870" s="4" t="s">
        <v>28</v>
      </c>
      <c r="J3870" s="4" t="s">
        <v>145</v>
      </c>
      <c r="K3870" s="4" t="s">
        <v>80</v>
      </c>
      <c r="L3870" s="4" t="s">
        <v>22</v>
      </c>
      <c r="M3870" s="4" t="s">
        <v>23</v>
      </c>
      <c r="N3870" s="4">
        <v>1284.1400000000001</v>
      </c>
      <c r="O3870" s="4">
        <v>9</v>
      </c>
      <c r="P3870" s="4">
        <v>0.2</v>
      </c>
      <c r="Q3870" s="4">
        <v>86.11</v>
      </c>
    </row>
    <row r="3871" spans="1:17" s="4" customFormat="1" ht="12" x14ac:dyDescent="0.3">
      <c r="A3871" s="4">
        <v>3870</v>
      </c>
      <c r="B3871" s="4" t="s">
        <v>11584</v>
      </c>
      <c r="C3871" s="5">
        <v>44652</v>
      </c>
      <c r="D3871" s="5">
        <v>44656</v>
      </c>
      <c r="E3871" s="9">
        <f t="shared" si="60"/>
        <v>2022</v>
      </c>
      <c r="F3871" s="4" t="s">
        <v>59</v>
      </c>
      <c r="G3871" s="4" t="s">
        <v>11585</v>
      </c>
      <c r="H3871" s="4" t="s">
        <v>11586</v>
      </c>
      <c r="I3871" s="4" t="s">
        <v>20</v>
      </c>
      <c r="J3871" s="4" t="s">
        <v>62</v>
      </c>
      <c r="K3871" s="4" t="s">
        <v>63</v>
      </c>
      <c r="L3871" s="4" t="s">
        <v>22</v>
      </c>
      <c r="M3871" s="4" t="s">
        <v>23</v>
      </c>
      <c r="N3871" s="4">
        <v>300.22000000000003</v>
      </c>
      <c r="O3871" s="4">
        <v>5</v>
      </c>
      <c r="P3871" s="4">
        <v>0.15</v>
      </c>
      <c r="Q3871" s="4">
        <v>48.56</v>
      </c>
    </row>
    <row r="3872" spans="1:17" s="4" customFormat="1" ht="12" x14ac:dyDescent="0.3">
      <c r="A3872" s="4">
        <v>3871</v>
      </c>
      <c r="B3872" s="4" t="s">
        <v>11587</v>
      </c>
      <c r="C3872" s="5">
        <v>44810</v>
      </c>
      <c r="D3872" s="5">
        <v>44811</v>
      </c>
      <c r="E3872" s="9">
        <f t="shared" si="60"/>
        <v>2022</v>
      </c>
      <c r="F3872" s="4" t="s">
        <v>59</v>
      </c>
      <c r="G3872" s="4" t="s">
        <v>11588</v>
      </c>
      <c r="H3872" s="4" t="s">
        <v>11589</v>
      </c>
      <c r="I3872" s="4" t="s">
        <v>20</v>
      </c>
      <c r="J3872" s="4" t="s">
        <v>111</v>
      </c>
      <c r="K3872" s="4" t="s">
        <v>111</v>
      </c>
      <c r="L3872" s="4" t="s">
        <v>29</v>
      </c>
      <c r="M3872" s="4" t="s">
        <v>30</v>
      </c>
      <c r="N3872" s="4">
        <v>807.17</v>
      </c>
      <c r="O3872" s="4">
        <v>9</v>
      </c>
      <c r="P3872" s="4">
        <v>0.1</v>
      </c>
      <c r="Q3872" s="4">
        <v>95.65</v>
      </c>
    </row>
    <row r="3873" spans="1:17" s="4" customFormat="1" ht="12" x14ac:dyDescent="0.3">
      <c r="A3873" s="4">
        <v>3872</v>
      </c>
      <c r="B3873" s="4" t="s">
        <v>11590</v>
      </c>
      <c r="C3873" s="5">
        <v>45605</v>
      </c>
      <c r="D3873" s="5">
        <v>45607</v>
      </c>
      <c r="E3873" s="9">
        <f t="shared" si="60"/>
        <v>2024</v>
      </c>
      <c r="F3873" s="4" t="s">
        <v>17</v>
      </c>
      <c r="G3873" s="4" t="s">
        <v>11591</v>
      </c>
      <c r="H3873" s="4" t="s">
        <v>11592</v>
      </c>
      <c r="I3873" s="4" t="s">
        <v>28</v>
      </c>
      <c r="J3873" s="4" t="s">
        <v>62</v>
      </c>
      <c r="K3873" s="4" t="s">
        <v>63</v>
      </c>
      <c r="L3873" s="4" t="s">
        <v>36</v>
      </c>
      <c r="M3873" s="4" t="s">
        <v>138</v>
      </c>
      <c r="N3873" s="4">
        <v>161</v>
      </c>
      <c r="O3873" s="4">
        <v>9</v>
      </c>
      <c r="P3873" s="4">
        <v>0.1</v>
      </c>
      <c r="Q3873" s="4">
        <v>40.4</v>
      </c>
    </row>
    <row r="3874" spans="1:17" s="4" customFormat="1" ht="12" x14ac:dyDescent="0.3">
      <c r="A3874" s="4">
        <v>3873</v>
      </c>
      <c r="B3874" s="4" t="s">
        <v>11593</v>
      </c>
      <c r="C3874" s="5">
        <v>45653</v>
      </c>
      <c r="D3874" s="5">
        <v>45658</v>
      </c>
      <c r="E3874" s="9">
        <f t="shared" si="60"/>
        <v>2025</v>
      </c>
      <c r="F3874" s="4" t="s">
        <v>25</v>
      </c>
      <c r="G3874" s="4" t="s">
        <v>11594</v>
      </c>
      <c r="H3874" s="4" t="s">
        <v>11595</v>
      </c>
      <c r="I3874" s="4" t="s">
        <v>67</v>
      </c>
      <c r="J3874" s="4" t="s">
        <v>111</v>
      </c>
      <c r="K3874" s="4" t="s">
        <v>111</v>
      </c>
      <c r="L3874" s="4" t="s">
        <v>22</v>
      </c>
      <c r="M3874" s="4" t="s">
        <v>23</v>
      </c>
      <c r="N3874" s="4">
        <v>642.89</v>
      </c>
      <c r="O3874" s="4">
        <v>9</v>
      </c>
      <c r="P3874" s="4">
        <v>0.15</v>
      </c>
      <c r="Q3874" s="4">
        <v>33.35</v>
      </c>
    </row>
    <row r="3875" spans="1:17" s="4" customFormat="1" ht="12" x14ac:dyDescent="0.3">
      <c r="A3875" s="4">
        <v>3874</v>
      </c>
      <c r="B3875" s="4" t="s">
        <v>11596</v>
      </c>
      <c r="C3875" s="5">
        <v>44997</v>
      </c>
      <c r="D3875" s="5">
        <v>45000</v>
      </c>
      <c r="E3875" s="9">
        <f t="shared" si="60"/>
        <v>2023</v>
      </c>
      <c r="F3875" s="4" t="s">
        <v>25</v>
      </c>
      <c r="G3875" s="4" t="s">
        <v>11597</v>
      </c>
      <c r="H3875" s="4" t="s">
        <v>11598</v>
      </c>
      <c r="I3875" s="4" t="s">
        <v>67</v>
      </c>
      <c r="J3875" s="4" t="s">
        <v>52</v>
      </c>
      <c r="K3875" s="4" t="s">
        <v>53</v>
      </c>
      <c r="L3875" s="4" t="s">
        <v>29</v>
      </c>
      <c r="M3875" s="4" t="s">
        <v>48</v>
      </c>
      <c r="N3875" s="4">
        <v>740.5</v>
      </c>
      <c r="O3875" s="4">
        <v>4</v>
      </c>
      <c r="P3875" s="4">
        <v>0</v>
      </c>
      <c r="Q3875" s="4">
        <v>97.94</v>
      </c>
    </row>
    <row r="3876" spans="1:17" s="4" customFormat="1" ht="12" x14ac:dyDescent="0.3">
      <c r="A3876" s="4">
        <v>3875</v>
      </c>
      <c r="B3876" s="4" t="s">
        <v>11599</v>
      </c>
      <c r="C3876" s="5">
        <v>44686</v>
      </c>
      <c r="D3876" s="5">
        <v>44687</v>
      </c>
      <c r="E3876" s="9">
        <f t="shared" si="60"/>
        <v>2022</v>
      </c>
      <c r="F3876" s="4" t="s">
        <v>59</v>
      </c>
      <c r="G3876" s="4" t="s">
        <v>11600</v>
      </c>
      <c r="H3876" s="4" t="s">
        <v>11601</v>
      </c>
      <c r="I3876" s="4" t="s">
        <v>28</v>
      </c>
      <c r="J3876" s="4" t="s">
        <v>145</v>
      </c>
      <c r="K3876" s="4" t="s">
        <v>80</v>
      </c>
      <c r="L3876" s="4" t="s">
        <v>29</v>
      </c>
      <c r="M3876" s="4" t="s">
        <v>107</v>
      </c>
      <c r="N3876" s="4">
        <v>1434.35</v>
      </c>
      <c r="O3876" s="4">
        <v>10</v>
      </c>
      <c r="P3876" s="4">
        <v>0.15</v>
      </c>
      <c r="Q3876" s="4">
        <v>170.77</v>
      </c>
    </row>
    <row r="3877" spans="1:17" s="4" customFormat="1" ht="12" x14ac:dyDescent="0.3">
      <c r="A3877" s="4">
        <v>3876</v>
      </c>
      <c r="B3877" s="4" t="s">
        <v>11602</v>
      </c>
      <c r="C3877" s="5">
        <v>45337</v>
      </c>
      <c r="D3877" s="5">
        <v>45343</v>
      </c>
      <c r="E3877" s="9">
        <f t="shared" si="60"/>
        <v>2024</v>
      </c>
      <c r="F3877" s="4" t="s">
        <v>25</v>
      </c>
      <c r="G3877" s="4" t="s">
        <v>11603</v>
      </c>
      <c r="H3877" s="4" t="s">
        <v>11604</v>
      </c>
      <c r="I3877" s="4" t="s">
        <v>67</v>
      </c>
      <c r="J3877" s="4" t="s">
        <v>79</v>
      </c>
      <c r="K3877" s="4" t="s">
        <v>80</v>
      </c>
      <c r="L3877" s="4" t="s">
        <v>36</v>
      </c>
      <c r="M3877" s="4" t="s">
        <v>71</v>
      </c>
      <c r="N3877" s="4">
        <v>221.73</v>
      </c>
      <c r="O3877" s="4">
        <v>5</v>
      </c>
      <c r="P3877" s="4">
        <v>0.1</v>
      </c>
      <c r="Q3877" s="4">
        <v>47.65</v>
      </c>
    </row>
    <row r="3878" spans="1:17" s="4" customFormat="1" ht="12" x14ac:dyDescent="0.3">
      <c r="A3878" s="4">
        <v>3877</v>
      </c>
      <c r="B3878" s="4" t="s">
        <v>11605</v>
      </c>
      <c r="C3878" s="5">
        <v>45282</v>
      </c>
      <c r="D3878" s="5">
        <v>45288</v>
      </c>
      <c r="E3878" s="9">
        <f t="shared" si="60"/>
        <v>2023</v>
      </c>
      <c r="F3878" s="4" t="s">
        <v>25</v>
      </c>
      <c r="G3878" s="4" t="s">
        <v>11606</v>
      </c>
      <c r="H3878" s="4" t="s">
        <v>11607</v>
      </c>
      <c r="I3878" s="4" t="s">
        <v>67</v>
      </c>
      <c r="J3878" s="4" t="s">
        <v>52</v>
      </c>
      <c r="K3878" s="4" t="s">
        <v>53</v>
      </c>
      <c r="L3878" s="4" t="s">
        <v>22</v>
      </c>
      <c r="M3878" s="4" t="s">
        <v>134</v>
      </c>
      <c r="N3878" s="4">
        <v>434.1</v>
      </c>
      <c r="O3878" s="4">
        <v>8</v>
      </c>
      <c r="P3878" s="4">
        <v>0.2</v>
      </c>
      <c r="Q3878" s="4">
        <v>24.09</v>
      </c>
    </row>
    <row r="3879" spans="1:17" s="4" customFormat="1" ht="12" x14ac:dyDescent="0.3">
      <c r="A3879" s="4">
        <v>3878</v>
      </c>
      <c r="B3879" s="4" t="s">
        <v>11608</v>
      </c>
      <c r="C3879" s="5">
        <v>44659</v>
      </c>
      <c r="D3879" s="5">
        <v>44665</v>
      </c>
      <c r="E3879" s="9">
        <f t="shared" si="60"/>
        <v>2022</v>
      </c>
      <c r="F3879" s="4" t="s">
        <v>39</v>
      </c>
      <c r="G3879" s="4" t="s">
        <v>11609</v>
      </c>
      <c r="H3879" s="4" t="s">
        <v>11610</v>
      </c>
      <c r="I3879" s="4" t="s">
        <v>20</v>
      </c>
      <c r="J3879" s="4" t="s">
        <v>42</v>
      </c>
      <c r="K3879" s="4" t="s">
        <v>43</v>
      </c>
      <c r="L3879" s="4" t="s">
        <v>36</v>
      </c>
      <c r="M3879" s="4" t="s">
        <v>118</v>
      </c>
      <c r="N3879" s="4">
        <v>1392.91</v>
      </c>
      <c r="O3879" s="4">
        <v>6</v>
      </c>
      <c r="P3879" s="4">
        <v>0</v>
      </c>
      <c r="Q3879" s="4">
        <v>205.92</v>
      </c>
    </row>
    <row r="3880" spans="1:17" s="4" customFormat="1" ht="12" x14ac:dyDescent="0.3">
      <c r="A3880" s="4">
        <v>3879</v>
      </c>
      <c r="B3880" s="4" t="s">
        <v>11611</v>
      </c>
      <c r="C3880" s="5">
        <v>45068</v>
      </c>
      <c r="D3880" s="5">
        <v>45070</v>
      </c>
      <c r="E3880" s="9">
        <f t="shared" si="60"/>
        <v>2023</v>
      </c>
      <c r="F3880" s="4" t="s">
        <v>39</v>
      </c>
      <c r="G3880" s="4" t="s">
        <v>11612</v>
      </c>
      <c r="H3880" s="4" t="s">
        <v>11613</v>
      </c>
      <c r="I3880" s="4" t="s">
        <v>28</v>
      </c>
      <c r="J3880" s="4" t="s">
        <v>34</v>
      </c>
      <c r="K3880" s="4" t="s">
        <v>35</v>
      </c>
      <c r="L3880" s="4" t="s">
        <v>36</v>
      </c>
      <c r="M3880" s="4" t="s">
        <v>71</v>
      </c>
      <c r="N3880" s="4">
        <v>218.48</v>
      </c>
      <c r="O3880" s="4">
        <v>8</v>
      </c>
      <c r="P3880" s="4">
        <v>0.15</v>
      </c>
      <c r="Q3880" s="4">
        <v>42.55</v>
      </c>
    </row>
    <row r="3881" spans="1:17" s="4" customFormat="1" ht="12" x14ac:dyDescent="0.3">
      <c r="A3881" s="4">
        <v>3880</v>
      </c>
      <c r="B3881" s="4" t="s">
        <v>11614</v>
      </c>
      <c r="C3881" s="5">
        <v>44592</v>
      </c>
      <c r="D3881" s="5">
        <v>44594</v>
      </c>
      <c r="E3881" s="9">
        <f t="shared" si="60"/>
        <v>2022</v>
      </c>
      <c r="F3881" s="4" t="s">
        <v>39</v>
      </c>
      <c r="G3881" s="4" t="s">
        <v>11615</v>
      </c>
      <c r="H3881" s="4" t="s">
        <v>11616</v>
      </c>
      <c r="I3881" s="4" t="s">
        <v>67</v>
      </c>
      <c r="J3881" s="4" t="s">
        <v>21</v>
      </c>
      <c r="K3881" s="4" t="s">
        <v>26647</v>
      </c>
      <c r="L3881" s="4" t="s">
        <v>36</v>
      </c>
      <c r="M3881" s="4" t="s">
        <v>138</v>
      </c>
      <c r="N3881" s="4">
        <v>1054.78</v>
      </c>
      <c r="O3881" s="4">
        <v>8</v>
      </c>
      <c r="P3881" s="4">
        <v>0</v>
      </c>
      <c r="Q3881" s="4">
        <v>173.93</v>
      </c>
    </row>
    <row r="3882" spans="1:17" s="4" customFormat="1" ht="12" x14ac:dyDescent="0.3">
      <c r="A3882" s="4">
        <v>3881</v>
      </c>
      <c r="B3882" s="4" t="s">
        <v>11617</v>
      </c>
      <c r="C3882" s="5">
        <v>45061</v>
      </c>
      <c r="D3882" s="5">
        <v>45066</v>
      </c>
      <c r="E3882" s="9">
        <f t="shared" si="60"/>
        <v>2023</v>
      </c>
      <c r="F3882" s="4" t="s">
        <v>59</v>
      </c>
      <c r="G3882" s="4" t="s">
        <v>11618</v>
      </c>
      <c r="H3882" s="4" t="s">
        <v>11619</v>
      </c>
      <c r="I3882" s="4" t="s">
        <v>28</v>
      </c>
      <c r="J3882" s="4" t="s">
        <v>47</v>
      </c>
      <c r="K3882" s="4" t="s">
        <v>47</v>
      </c>
      <c r="L3882" s="4" t="s">
        <v>36</v>
      </c>
      <c r="M3882" s="4" t="s">
        <v>118</v>
      </c>
      <c r="N3882" s="4">
        <v>1193.02</v>
      </c>
      <c r="O3882" s="4">
        <v>10</v>
      </c>
      <c r="P3882" s="4">
        <v>0.1</v>
      </c>
      <c r="Q3882" s="4">
        <v>86.62</v>
      </c>
    </row>
    <row r="3883" spans="1:17" s="4" customFormat="1" ht="12" x14ac:dyDescent="0.3">
      <c r="A3883" s="4">
        <v>3882</v>
      </c>
      <c r="B3883" s="4" t="s">
        <v>11620</v>
      </c>
      <c r="C3883" s="5">
        <v>44927</v>
      </c>
      <c r="D3883" s="5">
        <v>44934</v>
      </c>
      <c r="E3883" s="9">
        <f t="shared" si="60"/>
        <v>2023</v>
      </c>
      <c r="F3883" s="4" t="s">
        <v>17</v>
      </c>
      <c r="G3883" s="4" t="s">
        <v>11621</v>
      </c>
      <c r="H3883" s="4" t="s">
        <v>11622</v>
      </c>
      <c r="I3883" s="4" t="s">
        <v>67</v>
      </c>
      <c r="J3883" s="4" t="s">
        <v>145</v>
      </c>
      <c r="K3883" s="4" t="s">
        <v>80</v>
      </c>
      <c r="L3883" s="4" t="s">
        <v>22</v>
      </c>
      <c r="M3883" s="4" t="s">
        <v>75</v>
      </c>
      <c r="N3883" s="4">
        <v>808.84</v>
      </c>
      <c r="O3883" s="4">
        <v>4</v>
      </c>
      <c r="P3883" s="4">
        <v>0.1</v>
      </c>
      <c r="Q3883" s="4">
        <v>15.05</v>
      </c>
    </row>
    <row r="3884" spans="1:17" s="4" customFormat="1" ht="12" x14ac:dyDescent="0.3">
      <c r="A3884" s="4">
        <v>3883</v>
      </c>
      <c r="B3884" s="4" t="s">
        <v>11623</v>
      </c>
      <c r="C3884" s="5">
        <v>44934</v>
      </c>
      <c r="D3884" s="5">
        <v>44935</v>
      </c>
      <c r="E3884" s="9">
        <f t="shared" si="60"/>
        <v>2023</v>
      </c>
      <c r="F3884" s="4" t="s">
        <v>59</v>
      </c>
      <c r="G3884" s="4" t="s">
        <v>11624</v>
      </c>
      <c r="H3884" s="4" t="s">
        <v>11625</v>
      </c>
      <c r="I3884" s="4" t="s">
        <v>20</v>
      </c>
      <c r="J3884" s="4" t="s">
        <v>79</v>
      </c>
      <c r="K3884" s="4" t="s">
        <v>80</v>
      </c>
      <c r="L3884" s="4" t="s">
        <v>22</v>
      </c>
      <c r="M3884" s="4" t="s">
        <v>134</v>
      </c>
      <c r="N3884" s="4">
        <v>54.65</v>
      </c>
      <c r="O3884" s="4">
        <v>8</v>
      </c>
      <c r="P3884" s="4">
        <v>0.2</v>
      </c>
      <c r="Q3884" s="4">
        <v>10.27</v>
      </c>
    </row>
    <row r="3885" spans="1:17" s="4" customFormat="1" ht="12" x14ac:dyDescent="0.3">
      <c r="A3885" s="4">
        <v>3884</v>
      </c>
      <c r="B3885" s="4" t="s">
        <v>11626</v>
      </c>
      <c r="C3885" s="5">
        <v>44718</v>
      </c>
      <c r="D3885" s="5">
        <v>44724</v>
      </c>
      <c r="E3885" s="9">
        <f t="shared" si="60"/>
        <v>2022</v>
      </c>
      <c r="F3885" s="4" t="s">
        <v>39</v>
      </c>
      <c r="G3885" s="4" t="s">
        <v>11627</v>
      </c>
      <c r="H3885" s="4" t="s">
        <v>11628</v>
      </c>
      <c r="I3885" s="4" t="s">
        <v>67</v>
      </c>
      <c r="J3885" s="4" t="s">
        <v>111</v>
      </c>
      <c r="K3885" s="4" t="s">
        <v>111</v>
      </c>
      <c r="L3885" s="4" t="s">
        <v>36</v>
      </c>
      <c r="M3885" s="4" t="s">
        <v>37</v>
      </c>
      <c r="N3885" s="4">
        <v>1417.92</v>
      </c>
      <c r="O3885" s="4">
        <v>10</v>
      </c>
      <c r="P3885" s="4">
        <v>0.1</v>
      </c>
      <c r="Q3885" s="4">
        <v>175.16</v>
      </c>
    </row>
    <row r="3886" spans="1:17" s="4" customFormat="1" ht="12" x14ac:dyDescent="0.3">
      <c r="A3886" s="4">
        <v>3885</v>
      </c>
      <c r="B3886" s="4" t="s">
        <v>11629</v>
      </c>
      <c r="C3886" s="5">
        <v>45771</v>
      </c>
      <c r="D3886" s="5">
        <v>45773</v>
      </c>
      <c r="E3886" s="9">
        <f t="shared" si="60"/>
        <v>2025</v>
      </c>
      <c r="F3886" s="4" t="s">
        <v>39</v>
      </c>
      <c r="G3886" s="4" t="s">
        <v>11630</v>
      </c>
      <c r="H3886" s="4" t="s">
        <v>11631</v>
      </c>
      <c r="I3886" s="4" t="s">
        <v>28</v>
      </c>
      <c r="J3886" s="4" t="s">
        <v>47</v>
      </c>
      <c r="K3886" s="4" t="s">
        <v>47</v>
      </c>
      <c r="L3886" s="4" t="s">
        <v>29</v>
      </c>
      <c r="M3886" s="4" t="s">
        <v>107</v>
      </c>
      <c r="N3886" s="4">
        <v>500.65</v>
      </c>
      <c r="O3886" s="4">
        <v>8</v>
      </c>
      <c r="P3886" s="4">
        <v>0.1</v>
      </c>
      <c r="Q3886" s="4">
        <v>127.99</v>
      </c>
    </row>
    <row r="3887" spans="1:17" s="4" customFormat="1" ht="12" x14ac:dyDescent="0.3">
      <c r="A3887" s="4">
        <v>3886</v>
      </c>
      <c r="B3887" s="4" t="s">
        <v>11632</v>
      </c>
      <c r="C3887" s="5">
        <v>45483</v>
      </c>
      <c r="D3887" s="5">
        <v>45486</v>
      </c>
      <c r="E3887" s="9">
        <f t="shared" si="60"/>
        <v>2024</v>
      </c>
      <c r="F3887" s="4" t="s">
        <v>59</v>
      </c>
      <c r="G3887" s="4" t="s">
        <v>11633</v>
      </c>
      <c r="H3887" s="4" t="s">
        <v>11634</v>
      </c>
      <c r="I3887" s="4" t="s">
        <v>67</v>
      </c>
      <c r="J3887" s="4" t="s">
        <v>52</v>
      </c>
      <c r="K3887" s="4" t="s">
        <v>53</v>
      </c>
      <c r="L3887" s="4" t="s">
        <v>29</v>
      </c>
      <c r="M3887" s="4" t="s">
        <v>107</v>
      </c>
      <c r="N3887" s="4">
        <v>1272.5899999999999</v>
      </c>
      <c r="O3887" s="4">
        <v>1</v>
      </c>
      <c r="P3887" s="4">
        <v>0.1</v>
      </c>
      <c r="Q3887" s="4">
        <v>230.98</v>
      </c>
    </row>
    <row r="3888" spans="1:17" s="4" customFormat="1" ht="12" x14ac:dyDescent="0.3">
      <c r="A3888" s="4">
        <v>3887</v>
      </c>
      <c r="B3888" s="4" t="s">
        <v>11635</v>
      </c>
      <c r="C3888" s="5">
        <v>45549</v>
      </c>
      <c r="D3888" s="5">
        <v>45555</v>
      </c>
      <c r="E3888" s="9">
        <f t="shared" si="60"/>
        <v>2024</v>
      </c>
      <c r="F3888" s="4" t="s">
        <v>25</v>
      </c>
      <c r="G3888" s="4" t="s">
        <v>11636</v>
      </c>
      <c r="H3888" s="4" t="s">
        <v>11637</v>
      </c>
      <c r="I3888" s="4" t="s">
        <v>20</v>
      </c>
      <c r="J3888" s="4" t="s">
        <v>47</v>
      </c>
      <c r="K3888" s="4" t="s">
        <v>47</v>
      </c>
      <c r="L3888" s="4" t="s">
        <v>36</v>
      </c>
      <c r="M3888" s="4" t="s">
        <v>118</v>
      </c>
      <c r="N3888" s="4">
        <v>1245.32</v>
      </c>
      <c r="O3888" s="4">
        <v>4</v>
      </c>
      <c r="P3888" s="4">
        <v>0</v>
      </c>
      <c r="Q3888" s="4">
        <v>371.73</v>
      </c>
    </row>
    <row r="3889" spans="1:17" s="4" customFormat="1" ht="12" x14ac:dyDescent="0.3">
      <c r="A3889" s="4">
        <v>3888</v>
      </c>
      <c r="B3889" s="4" t="s">
        <v>11638</v>
      </c>
      <c r="C3889" s="5">
        <v>44871</v>
      </c>
      <c r="D3889" s="5">
        <v>44875</v>
      </c>
      <c r="E3889" s="9">
        <f t="shared" si="60"/>
        <v>2022</v>
      </c>
      <c r="F3889" s="4" t="s">
        <v>25</v>
      </c>
      <c r="G3889" s="4" t="s">
        <v>11639</v>
      </c>
      <c r="H3889" s="4" t="s">
        <v>11640</v>
      </c>
      <c r="I3889" s="4" t="s">
        <v>28</v>
      </c>
      <c r="J3889" s="4" t="s">
        <v>145</v>
      </c>
      <c r="K3889" s="4" t="s">
        <v>80</v>
      </c>
      <c r="L3889" s="4" t="s">
        <v>29</v>
      </c>
      <c r="M3889" s="4" t="s">
        <v>48</v>
      </c>
      <c r="N3889" s="4">
        <v>608.27</v>
      </c>
      <c r="O3889" s="4">
        <v>8</v>
      </c>
      <c r="P3889" s="4">
        <v>0.2</v>
      </c>
      <c r="Q3889" s="4">
        <v>-1.82</v>
      </c>
    </row>
    <row r="3890" spans="1:17" s="4" customFormat="1" ht="12" x14ac:dyDescent="0.3">
      <c r="A3890" s="4">
        <v>3889</v>
      </c>
      <c r="B3890" s="4" t="s">
        <v>11641</v>
      </c>
      <c r="C3890" s="5">
        <v>45573</v>
      </c>
      <c r="D3890" s="5">
        <v>45578</v>
      </c>
      <c r="E3890" s="9">
        <f t="shared" si="60"/>
        <v>2024</v>
      </c>
      <c r="F3890" s="4" t="s">
        <v>59</v>
      </c>
      <c r="G3890" s="4" t="s">
        <v>11642</v>
      </c>
      <c r="H3890" s="4" t="s">
        <v>11643</v>
      </c>
      <c r="I3890" s="4" t="s">
        <v>67</v>
      </c>
      <c r="J3890" s="4" t="s">
        <v>62</v>
      </c>
      <c r="K3890" s="4" t="s">
        <v>63</v>
      </c>
      <c r="L3890" s="4" t="s">
        <v>36</v>
      </c>
      <c r="M3890" s="4" t="s">
        <v>71</v>
      </c>
      <c r="N3890" s="4">
        <v>806.3</v>
      </c>
      <c r="O3890" s="4">
        <v>6</v>
      </c>
      <c r="P3890" s="4">
        <v>0.1</v>
      </c>
      <c r="Q3890" s="4">
        <v>88.55</v>
      </c>
    </row>
    <row r="3891" spans="1:17" s="4" customFormat="1" ht="12" x14ac:dyDescent="0.3">
      <c r="A3891" s="4">
        <v>3890</v>
      </c>
      <c r="B3891" s="4" t="s">
        <v>11644</v>
      </c>
      <c r="C3891" s="5">
        <v>45526</v>
      </c>
      <c r="D3891" s="5">
        <v>45531</v>
      </c>
      <c r="E3891" s="9">
        <f t="shared" si="60"/>
        <v>2024</v>
      </c>
      <c r="F3891" s="4" t="s">
        <v>59</v>
      </c>
      <c r="G3891" s="4" t="s">
        <v>11645</v>
      </c>
      <c r="H3891" s="4" t="s">
        <v>11646</v>
      </c>
      <c r="I3891" s="4" t="s">
        <v>67</v>
      </c>
      <c r="J3891" s="4" t="s">
        <v>34</v>
      </c>
      <c r="K3891" s="4" t="s">
        <v>35</v>
      </c>
      <c r="L3891" s="4" t="s">
        <v>29</v>
      </c>
      <c r="M3891" s="4" t="s">
        <v>48</v>
      </c>
      <c r="N3891" s="4">
        <v>1268.51</v>
      </c>
      <c r="O3891" s="4">
        <v>6</v>
      </c>
      <c r="P3891" s="4">
        <v>0.1</v>
      </c>
      <c r="Q3891" s="4">
        <v>110.49</v>
      </c>
    </row>
    <row r="3892" spans="1:17" s="4" customFormat="1" ht="12" x14ac:dyDescent="0.3">
      <c r="A3892" s="4">
        <v>3891</v>
      </c>
      <c r="B3892" s="4" t="s">
        <v>11647</v>
      </c>
      <c r="C3892" s="5">
        <v>45130</v>
      </c>
      <c r="D3892" s="5">
        <v>45135</v>
      </c>
      <c r="E3892" s="9">
        <f t="shared" si="60"/>
        <v>2023</v>
      </c>
      <c r="F3892" s="4" t="s">
        <v>17</v>
      </c>
      <c r="G3892" s="4" t="s">
        <v>11648</v>
      </c>
      <c r="H3892" s="4" t="s">
        <v>11649</v>
      </c>
      <c r="I3892" s="4" t="s">
        <v>20</v>
      </c>
      <c r="J3892" s="4" t="s">
        <v>52</v>
      </c>
      <c r="K3892" s="4" t="s">
        <v>53</v>
      </c>
      <c r="L3892" s="4" t="s">
        <v>36</v>
      </c>
      <c r="M3892" s="4" t="s">
        <v>71</v>
      </c>
      <c r="N3892" s="4">
        <v>962.32</v>
      </c>
      <c r="O3892" s="4">
        <v>7</v>
      </c>
      <c r="P3892" s="4">
        <v>0.1</v>
      </c>
      <c r="Q3892" s="4">
        <v>124.1</v>
      </c>
    </row>
    <row r="3893" spans="1:17" s="4" customFormat="1" ht="12" x14ac:dyDescent="0.3">
      <c r="A3893" s="4">
        <v>3892</v>
      </c>
      <c r="B3893" s="4" t="s">
        <v>11650</v>
      </c>
      <c r="C3893" s="5">
        <v>45130</v>
      </c>
      <c r="D3893" s="5">
        <v>45134</v>
      </c>
      <c r="E3893" s="9">
        <f t="shared" si="60"/>
        <v>2023</v>
      </c>
      <c r="F3893" s="4" t="s">
        <v>17</v>
      </c>
      <c r="G3893" s="4" t="s">
        <v>11651</v>
      </c>
      <c r="H3893" s="4" t="s">
        <v>11652</v>
      </c>
      <c r="I3893" s="4" t="s">
        <v>67</v>
      </c>
      <c r="J3893" s="4" t="s">
        <v>145</v>
      </c>
      <c r="K3893" s="4" t="s">
        <v>80</v>
      </c>
      <c r="L3893" s="4" t="s">
        <v>22</v>
      </c>
      <c r="M3893" s="4" t="s">
        <v>75</v>
      </c>
      <c r="N3893" s="4">
        <v>1496.98</v>
      </c>
      <c r="O3893" s="4">
        <v>9</v>
      </c>
      <c r="P3893" s="4">
        <v>0</v>
      </c>
      <c r="Q3893" s="4">
        <v>51.79</v>
      </c>
    </row>
    <row r="3894" spans="1:17" s="4" customFormat="1" ht="12" x14ac:dyDescent="0.3">
      <c r="A3894" s="4">
        <v>3893</v>
      </c>
      <c r="B3894" s="4" t="s">
        <v>11653</v>
      </c>
      <c r="C3894" s="5">
        <v>44583</v>
      </c>
      <c r="D3894" s="5">
        <v>44587</v>
      </c>
      <c r="E3894" s="9">
        <f t="shared" si="60"/>
        <v>2022</v>
      </c>
      <c r="F3894" s="4" t="s">
        <v>39</v>
      </c>
      <c r="G3894" s="4" t="s">
        <v>11654</v>
      </c>
      <c r="H3894" s="4" t="s">
        <v>11655</v>
      </c>
      <c r="I3894" s="4" t="s">
        <v>28</v>
      </c>
      <c r="J3894" s="4" t="s">
        <v>21</v>
      </c>
      <c r="K3894" s="4" t="s">
        <v>26647</v>
      </c>
      <c r="L3894" s="4" t="s">
        <v>29</v>
      </c>
      <c r="M3894" s="4" t="s">
        <v>30</v>
      </c>
      <c r="N3894" s="4">
        <v>1281.99</v>
      </c>
      <c r="O3894" s="4">
        <v>6</v>
      </c>
      <c r="P3894" s="4">
        <v>0</v>
      </c>
      <c r="Q3894" s="4">
        <v>12.97</v>
      </c>
    </row>
    <row r="3895" spans="1:17" s="4" customFormat="1" ht="12" x14ac:dyDescent="0.3">
      <c r="A3895" s="4">
        <v>3894</v>
      </c>
      <c r="B3895" s="4" t="s">
        <v>11656</v>
      </c>
      <c r="C3895" s="5">
        <v>45245</v>
      </c>
      <c r="D3895" s="5">
        <v>45247</v>
      </c>
      <c r="E3895" s="9">
        <f t="shared" si="60"/>
        <v>2023</v>
      </c>
      <c r="F3895" s="4" t="s">
        <v>39</v>
      </c>
      <c r="G3895" s="4" t="s">
        <v>11657</v>
      </c>
      <c r="H3895" s="4" t="s">
        <v>1883</v>
      </c>
      <c r="I3895" s="4" t="s">
        <v>67</v>
      </c>
      <c r="J3895" s="4" t="s">
        <v>52</v>
      </c>
      <c r="K3895" s="4" t="s">
        <v>53</v>
      </c>
      <c r="L3895" s="4" t="s">
        <v>29</v>
      </c>
      <c r="M3895" s="4" t="s">
        <v>107</v>
      </c>
      <c r="N3895" s="4">
        <v>1028.8599999999999</v>
      </c>
      <c r="O3895" s="4">
        <v>4</v>
      </c>
      <c r="P3895" s="4">
        <v>0.15</v>
      </c>
      <c r="Q3895" s="4">
        <v>-4.0199999999999996</v>
      </c>
    </row>
    <row r="3896" spans="1:17" s="4" customFormat="1" ht="12" x14ac:dyDescent="0.3">
      <c r="A3896" s="4">
        <v>3895</v>
      </c>
      <c r="B3896" s="4" t="s">
        <v>11658</v>
      </c>
      <c r="C3896" s="5">
        <v>44570</v>
      </c>
      <c r="D3896" s="5">
        <v>44574</v>
      </c>
      <c r="E3896" s="9">
        <f t="shared" si="60"/>
        <v>2022</v>
      </c>
      <c r="F3896" s="4" t="s">
        <v>39</v>
      </c>
      <c r="G3896" s="4" t="s">
        <v>11659</v>
      </c>
      <c r="H3896" s="4" t="s">
        <v>11660</v>
      </c>
      <c r="I3896" s="4" t="s">
        <v>20</v>
      </c>
      <c r="J3896" s="4" t="s">
        <v>106</v>
      </c>
      <c r="K3896" s="4" t="s">
        <v>106</v>
      </c>
      <c r="L3896" s="4" t="s">
        <v>22</v>
      </c>
      <c r="M3896" s="4" t="s">
        <v>75</v>
      </c>
      <c r="N3896" s="4">
        <v>327.84</v>
      </c>
      <c r="O3896" s="4">
        <v>2</v>
      </c>
      <c r="P3896" s="4">
        <v>0.1</v>
      </c>
      <c r="Q3896" s="4">
        <v>44.01</v>
      </c>
    </row>
    <row r="3897" spans="1:17" s="4" customFormat="1" ht="12" x14ac:dyDescent="0.3">
      <c r="A3897" s="4">
        <v>3896</v>
      </c>
      <c r="B3897" s="4" t="s">
        <v>11661</v>
      </c>
      <c r="C3897" s="5">
        <v>45610</v>
      </c>
      <c r="D3897" s="5">
        <v>45617</v>
      </c>
      <c r="E3897" s="9">
        <f t="shared" si="60"/>
        <v>2024</v>
      </c>
      <c r="F3897" s="4" t="s">
        <v>25</v>
      </c>
      <c r="G3897" s="4" t="s">
        <v>11662</v>
      </c>
      <c r="H3897" s="4" t="s">
        <v>11663</v>
      </c>
      <c r="I3897" s="4" t="s">
        <v>67</v>
      </c>
      <c r="J3897" s="4" t="s">
        <v>145</v>
      </c>
      <c r="K3897" s="4" t="s">
        <v>80</v>
      </c>
      <c r="L3897" s="4" t="s">
        <v>29</v>
      </c>
      <c r="M3897" s="4" t="s">
        <v>107</v>
      </c>
      <c r="N3897" s="4">
        <v>573.03</v>
      </c>
      <c r="O3897" s="4">
        <v>2</v>
      </c>
      <c r="P3897" s="4">
        <v>0</v>
      </c>
      <c r="Q3897" s="4">
        <v>73.53</v>
      </c>
    </row>
    <row r="3898" spans="1:17" s="4" customFormat="1" ht="12" x14ac:dyDescent="0.3">
      <c r="A3898" s="4">
        <v>3897</v>
      </c>
      <c r="B3898" s="4" t="s">
        <v>11664</v>
      </c>
      <c r="C3898" s="5">
        <v>44599</v>
      </c>
      <c r="D3898" s="5">
        <v>44604</v>
      </c>
      <c r="E3898" s="9">
        <f t="shared" si="60"/>
        <v>2022</v>
      </c>
      <c r="F3898" s="4" t="s">
        <v>39</v>
      </c>
      <c r="G3898" s="4" t="s">
        <v>11665</v>
      </c>
      <c r="H3898" s="4" t="s">
        <v>11666</v>
      </c>
      <c r="I3898" s="4" t="s">
        <v>67</v>
      </c>
      <c r="J3898" s="4" t="s">
        <v>21</v>
      </c>
      <c r="K3898" s="4" t="s">
        <v>26647</v>
      </c>
      <c r="L3898" s="4" t="s">
        <v>22</v>
      </c>
      <c r="M3898" s="4" t="s">
        <v>134</v>
      </c>
      <c r="N3898" s="4">
        <v>294.29000000000002</v>
      </c>
      <c r="O3898" s="4">
        <v>9</v>
      </c>
      <c r="P3898" s="4">
        <v>0</v>
      </c>
      <c r="Q3898" s="4">
        <v>44.05</v>
      </c>
    </row>
    <row r="3899" spans="1:17" s="4" customFormat="1" ht="12" x14ac:dyDescent="0.3">
      <c r="A3899" s="4">
        <v>3898</v>
      </c>
      <c r="B3899" s="4" t="s">
        <v>11667</v>
      </c>
      <c r="C3899" s="5">
        <v>45696</v>
      </c>
      <c r="D3899" s="5">
        <v>45699</v>
      </c>
      <c r="E3899" s="9">
        <f t="shared" si="60"/>
        <v>2025</v>
      </c>
      <c r="F3899" s="4" t="s">
        <v>25</v>
      </c>
      <c r="G3899" s="4" t="s">
        <v>11668</v>
      </c>
      <c r="H3899" s="4" t="s">
        <v>11669</v>
      </c>
      <c r="I3899" s="4" t="s">
        <v>67</v>
      </c>
      <c r="J3899" s="4" t="s">
        <v>21</v>
      </c>
      <c r="K3899" s="4" t="s">
        <v>26647</v>
      </c>
      <c r="L3899" s="4" t="s">
        <v>22</v>
      </c>
      <c r="M3899" s="4" t="s">
        <v>134</v>
      </c>
      <c r="N3899" s="4">
        <v>1432.1</v>
      </c>
      <c r="O3899" s="4">
        <v>5</v>
      </c>
      <c r="P3899" s="4">
        <v>0.15</v>
      </c>
      <c r="Q3899" s="4">
        <v>56.52</v>
      </c>
    </row>
    <row r="3900" spans="1:17" s="4" customFormat="1" ht="12" x14ac:dyDescent="0.3">
      <c r="A3900" s="4">
        <v>3899</v>
      </c>
      <c r="B3900" s="4" t="s">
        <v>11670</v>
      </c>
      <c r="C3900" s="5">
        <v>44716</v>
      </c>
      <c r="D3900" s="5">
        <v>44717</v>
      </c>
      <c r="E3900" s="9">
        <f t="shared" si="60"/>
        <v>2022</v>
      </c>
      <c r="F3900" s="4" t="s">
        <v>17</v>
      </c>
      <c r="G3900" s="4" t="s">
        <v>11671</v>
      </c>
      <c r="H3900" s="4" t="s">
        <v>11672</v>
      </c>
      <c r="I3900" s="4" t="s">
        <v>20</v>
      </c>
      <c r="J3900" s="4" t="s">
        <v>62</v>
      </c>
      <c r="K3900" s="4" t="s">
        <v>63</v>
      </c>
      <c r="L3900" s="4" t="s">
        <v>36</v>
      </c>
      <c r="M3900" s="4" t="s">
        <v>118</v>
      </c>
      <c r="N3900" s="4">
        <v>982.73</v>
      </c>
      <c r="O3900" s="4">
        <v>4</v>
      </c>
      <c r="P3900" s="4">
        <v>0</v>
      </c>
      <c r="Q3900" s="4">
        <v>19.43</v>
      </c>
    </row>
    <row r="3901" spans="1:17" s="4" customFormat="1" ht="12" x14ac:dyDescent="0.3">
      <c r="A3901" s="4">
        <v>3900</v>
      </c>
      <c r="B3901" s="4" t="s">
        <v>11673</v>
      </c>
      <c r="C3901" s="5">
        <v>45693</v>
      </c>
      <c r="D3901" s="5">
        <v>45700</v>
      </c>
      <c r="E3901" s="9">
        <f t="shared" si="60"/>
        <v>2025</v>
      </c>
      <c r="F3901" s="4" t="s">
        <v>25</v>
      </c>
      <c r="G3901" s="4" t="s">
        <v>11674</v>
      </c>
      <c r="H3901" s="4" t="s">
        <v>11675</v>
      </c>
      <c r="I3901" s="4" t="s">
        <v>67</v>
      </c>
      <c r="J3901" s="4" t="s">
        <v>145</v>
      </c>
      <c r="K3901" s="4" t="s">
        <v>80</v>
      </c>
      <c r="L3901" s="4" t="s">
        <v>29</v>
      </c>
      <c r="M3901" s="4" t="s">
        <v>30</v>
      </c>
      <c r="N3901" s="4">
        <v>311.39</v>
      </c>
      <c r="O3901" s="4">
        <v>1</v>
      </c>
      <c r="P3901" s="4">
        <v>0.2</v>
      </c>
      <c r="Q3901" s="4">
        <v>24.85</v>
      </c>
    </row>
    <row r="3902" spans="1:17" s="4" customFormat="1" ht="12" x14ac:dyDescent="0.3">
      <c r="A3902" s="4">
        <v>3901</v>
      </c>
      <c r="B3902" s="4" t="s">
        <v>11676</v>
      </c>
      <c r="C3902" s="5">
        <v>45314</v>
      </c>
      <c r="D3902" s="5">
        <v>45321</v>
      </c>
      <c r="E3902" s="9">
        <f t="shared" si="60"/>
        <v>2024</v>
      </c>
      <c r="F3902" s="4" t="s">
        <v>17</v>
      </c>
      <c r="G3902" s="4" t="s">
        <v>11677</v>
      </c>
      <c r="H3902" s="4" t="s">
        <v>11678</v>
      </c>
      <c r="I3902" s="4" t="s">
        <v>67</v>
      </c>
      <c r="J3902" s="4" t="s">
        <v>79</v>
      </c>
      <c r="K3902" s="4" t="s">
        <v>80</v>
      </c>
      <c r="L3902" s="4" t="s">
        <v>22</v>
      </c>
      <c r="M3902" s="4" t="s">
        <v>23</v>
      </c>
      <c r="N3902" s="4">
        <v>1149.81</v>
      </c>
      <c r="O3902" s="4">
        <v>9</v>
      </c>
      <c r="P3902" s="4">
        <v>0.2</v>
      </c>
      <c r="Q3902" s="4">
        <v>24.69</v>
      </c>
    </row>
    <row r="3903" spans="1:17" s="4" customFormat="1" ht="12" x14ac:dyDescent="0.3">
      <c r="A3903" s="4">
        <v>3902</v>
      </c>
      <c r="B3903" s="4" t="s">
        <v>11679</v>
      </c>
      <c r="C3903" s="5">
        <v>45329</v>
      </c>
      <c r="D3903" s="5">
        <v>45331</v>
      </c>
      <c r="E3903" s="9">
        <f t="shared" si="60"/>
        <v>2024</v>
      </c>
      <c r="F3903" s="4" t="s">
        <v>25</v>
      </c>
      <c r="G3903" s="4" t="s">
        <v>11680</v>
      </c>
      <c r="H3903" s="4" t="s">
        <v>11681</v>
      </c>
      <c r="I3903" s="4" t="s">
        <v>28</v>
      </c>
      <c r="J3903" s="4" t="s">
        <v>52</v>
      </c>
      <c r="K3903" s="4" t="s">
        <v>53</v>
      </c>
      <c r="L3903" s="4" t="s">
        <v>36</v>
      </c>
      <c r="M3903" s="4" t="s">
        <v>71</v>
      </c>
      <c r="N3903" s="4">
        <v>481.63</v>
      </c>
      <c r="O3903" s="4">
        <v>8</v>
      </c>
      <c r="P3903" s="4">
        <v>0.2</v>
      </c>
      <c r="Q3903" s="4">
        <v>68.680000000000007</v>
      </c>
    </row>
    <row r="3904" spans="1:17" s="4" customFormat="1" ht="12" x14ac:dyDescent="0.3">
      <c r="A3904" s="4">
        <v>3903</v>
      </c>
      <c r="B3904" s="4" t="s">
        <v>11682</v>
      </c>
      <c r="C3904" s="5">
        <v>45403</v>
      </c>
      <c r="D3904" s="5">
        <v>45407</v>
      </c>
      <c r="E3904" s="9">
        <f t="shared" si="60"/>
        <v>2024</v>
      </c>
      <c r="F3904" s="4" t="s">
        <v>25</v>
      </c>
      <c r="G3904" s="4" t="s">
        <v>11683</v>
      </c>
      <c r="H3904" s="4" t="s">
        <v>11684</v>
      </c>
      <c r="I3904" s="4" t="s">
        <v>28</v>
      </c>
      <c r="J3904" s="4" t="s">
        <v>106</v>
      </c>
      <c r="K3904" s="4" t="s">
        <v>106</v>
      </c>
      <c r="L3904" s="4" t="s">
        <v>36</v>
      </c>
      <c r="M3904" s="4" t="s">
        <v>71</v>
      </c>
      <c r="N3904" s="4">
        <v>461.8</v>
      </c>
      <c r="O3904" s="4">
        <v>6</v>
      </c>
      <c r="P3904" s="4">
        <v>0.2</v>
      </c>
      <c r="Q3904" s="4">
        <v>86.06</v>
      </c>
    </row>
    <row r="3905" spans="1:17" s="4" customFormat="1" ht="12" x14ac:dyDescent="0.3">
      <c r="A3905" s="4">
        <v>3904</v>
      </c>
      <c r="B3905" s="4" t="s">
        <v>11685</v>
      </c>
      <c r="C3905" s="5">
        <v>45266</v>
      </c>
      <c r="D3905" s="5">
        <v>45270</v>
      </c>
      <c r="E3905" s="9">
        <f t="shared" si="60"/>
        <v>2023</v>
      </c>
      <c r="F3905" s="4" t="s">
        <v>39</v>
      </c>
      <c r="G3905" s="4" t="s">
        <v>11686</v>
      </c>
      <c r="H3905" s="4" t="s">
        <v>11687</v>
      </c>
      <c r="I3905" s="4" t="s">
        <v>20</v>
      </c>
      <c r="J3905" s="4" t="s">
        <v>79</v>
      </c>
      <c r="K3905" s="4" t="s">
        <v>80</v>
      </c>
      <c r="L3905" s="4" t="s">
        <v>29</v>
      </c>
      <c r="M3905" s="4" t="s">
        <v>30</v>
      </c>
      <c r="N3905" s="4">
        <v>102.89</v>
      </c>
      <c r="O3905" s="4">
        <v>1</v>
      </c>
      <c r="P3905" s="4">
        <v>0.2</v>
      </c>
      <c r="Q3905" s="4">
        <v>20.27</v>
      </c>
    </row>
    <row r="3906" spans="1:17" s="4" customFormat="1" ht="12" x14ac:dyDescent="0.3">
      <c r="A3906" s="4">
        <v>3905</v>
      </c>
      <c r="B3906" s="4" t="s">
        <v>11688</v>
      </c>
      <c r="C3906" s="5">
        <v>45150</v>
      </c>
      <c r="D3906" s="5">
        <v>45152</v>
      </c>
      <c r="E3906" s="9">
        <f t="shared" ref="E3906:E3969" si="61">YEAR(D3906)</f>
        <v>2023</v>
      </c>
      <c r="F3906" s="4" t="s">
        <v>39</v>
      </c>
      <c r="G3906" s="4" t="s">
        <v>11689</v>
      </c>
      <c r="H3906" s="4" t="s">
        <v>11690</v>
      </c>
      <c r="I3906" s="4" t="s">
        <v>20</v>
      </c>
      <c r="J3906" s="4" t="s">
        <v>42</v>
      </c>
      <c r="K3906" s="4" t="s">
        <v>43</v>
      </c>
      <c r="L3906" s="4" t="s">
        <v>22</v>
      </c>
      <c r="M3906" s="4" t="s">
        <v>134</v>
      </c>
      <c r="N3906" s="4">
        <v>710.17</v>
      </c>
      <c r="O3906" s="4">
        <v>3</v>
      </c>
      <c r="P3906" s="4">
        <v>0.1</v>
      </c>
      <c r="Q3906" s="4">
        <v>49.08</v>
      </c>
    </row>
    <row r="3907" spans="1:17" s="4" customFormat="1" ht="12" x14ac:dyDescent="0.3">
      <c r="A3907" s="4">
        <v>3906</v>
      </c>
      <c r="B3907" s="4" t="s">
        <v>11691</v>
      </c>
      <c r="C3907" s="5">
        <v>45737</v>
      </c>
      <c r="D3907" s="5">
        <v>45742</v>
      </c>
      <c r="E3907" s="9">
        <f t="shared" si="61"/>
        <v>2025</v>
      </c>
      <c r="F3907" s="4" t="s">
        <v>59</v>
      </c>
      <c r="G3907" s="4" t="s">
        <v>11692</v>
      </c>
      <c r="H3907" s="4" t="s">
        <v>11693</v>
      </c>
      <c r="I3907" s="4" t="s">
        <v>28</v>
      </c>
      <c r="J3907" s="4" t="s">
        <v>47</v>
      </c>
      <c r="K3907" s="4" t="s">
        <v>47</v>
      </c>
      <c r="L3907" s="4" t="s">
        <v>29</v>
      </c>
      <c r="M3907" s="4" t="s">
        <v>90</v>
      </c>
      <c r="N3907" s="4">
        <v>875.46</v>
      </c>
      <c r="O3907" s="4">
        <v>4</v>
      </c>
      <c r="P3907" s="4">
        <v>0.1</v>
      </c>
      <c r="Q3907" s="4">
        <v>17.059999999999999</v>
      </c>
    </row>
    <row r="3908" spans="1:17" s="4" customFormat="1" ht="12" x14ac:dyDescent="0.3">
      <c r="A3908" s="4">
        <v>3907</v>
      </c>
      <c r="B3908" s="4" t="s">
        <v>11694</v>
      </c>
      <c r="C3908" s="5">
        <v>44637</v>
      </c>
      <c r="D3908" s="5">
        <v>44640</v>
      </c>
      <c r="E3908" s="9">
        <f t="shared" si="61"/>
        <v>2022</v>
      </c>
      <c r="F3908" s="4" t="s">
        <v>17</v>
      </c>
      <c r="G3908" s="4" t="s">
        <v>11695</v>
      </c>
      <c r="H3908" s="4" t="s">
        <v>11696</v>
      </c>
      <c r="I3908" s="4" t="s">
        <v>67</v>
      </c>
      <c r="J3908" s="4" t="s">
        <v>106</v>
      </c>
      <c r="K3908" s="4" t="s">
        <v>106</v>
      </c>
      <c r="L3908" s="4" t="s">
        <v>36</v>
      </c>
      <c r="M3908" s="4" t="s">
        <v>71</v>
      </c>
      <c r="N3908" s="4">
        <v>229.29</v>
      </c>
      <c r="O3908" s="4">
        <v>5</v>
      </c>
      <c r="P3908" s="4">
        <v>0</v>
      </c>
      <c r="Q3908" s="4">
        <v>22.88</v>
      </c>
    </row>
    <row r="3909" spans="1:17" s="4" customFormat="1" ht="12" x14ac:dyDescent="0.3">
      <c r="A3909" s="4">
        <v>3908</v>
      </c>
      <c r="B3909" s="4" t="s">
        <v>11697</v>
      </c>
      <c r="C3909" s="5">
        <v>45673</v>
      </c>
      <c r="D3909" s="5">
        <v>45680</v>
      </c>
      <c r="E3909" s="9">
        <f t="shared" si="61"/>
        <v>2025</v>
      </c>
      <c r="F3909" s="4" t="s">
        <v>59</v>
      </c>
      <c r="G3909" s="4" t="s">
        <v>11698</v>
      </c>
      <c r="H3909" s="4" t="s">
        <v>11699</v>
      </c>
      <c r="I3909" s="4" t="s">
        <v>67</v>
      </c>
      <c r="J3909" s="4" t="s">
        <v>52</v>
      </c>
      <c r="K3909" s="4" t="s">
        <v>53</v>
      </c>
      <c r="L3909" s="4" t="s">
        <v>22</v>
      </c>
      <c r="M3909" s="4" t="s">
        <v>134</v>
      </c>
      <c r="N3909" s="4">
        <v>1356.54</v>
      </c>
      <c r="O3909" s="4">
        <v>8</v>
      </c>
      <c r="P3909" s="4">
        <v>0.2</v>
      </c>
      <c r="Q3909" s="4">
        <v>222.89</v>
      </c>
    </row>
    <row r="3910" spans="1:17" s="4" customFormat="1" ht="12" x14ac:dyDescent="0.3">
      <c r="A3910" s="4">
        <v>3909</v>
      </c>
      <c r="B3910" s="4" t="s">
        <v>11700</v>
      </c>
      <c r="C3910" s="5">
        <v>45333</v>
      </c>
      <c r="D3910" s="5">
        <v>45340</v>
      </c>
      <c r="E3910" s="9">
        <f t="shared" si="61"/>
        <v>2024</v>
      </c>
      <c r="F3910" s="4" t="s">
        <v>59</v>
      </c>
      <c r="G3910" s="4" t="s">
        <v>11701</v>
      </c>
      <c r="H3910" s="4" t="s">
        <v>11702</v>
      </c>
      <c r="I3910" s="4" t="s">
        <v>28</v>
      </c>
      <c r="J3910" s="4" t="s">
        <v>52</v>
      </c>
      <c r="K3910" s="4" t="s">
        <v>53</v>
      </c>
      <c r="L3910" s="4" t="s">
        <v>22</v>
      </c>
      <c r="M3910" s="4" t="s">
        <v>134</v>
      </c>
      <c r="N3910" s="4">
        <v>362.79</v>
      </c>
      <c r="O3910" s="4">
        <v>5</v>
      </c>
      <c r="P3910" s="4">
        <v>0.1</v>
      </c>
      <c r="Q3910" s="4">
        <v>34.08</v>
      </c>
    </row>
    <row r="3911" spans="1:17" s="4" customFormat="1" ht="12" x14ac:dyDescent="0.3">
      <c r="A3911" s="4">
        <v>3910</v>
      </c>
      <c r="B3911" s="4" t="s">
        <v>11703</v>
      </c>
      <c r="C3911" s="5">
        <v>45456</v>
      </c>
      <c r="D3911" s="5">
        <v>45461</v>
      </c>
      <c r="E3911" s="9">
        <f t="shared" si="61"/>
        <v>2024</v>
      </c>
      <c r="F3911" s="4" t="s">
        <v>59</v>
      </c>
      <c r="G3911" s="4" t="s">
        <v>11704</v>
      </c>
      <c r="H3911" s="4" t="s">
        <v>11705</v>
      </c>
      <c r="I3911" s="4" t="s">
        <v>67</v>
      </c>
      <c r="J3911" s="4" t="s">
        <v>79</v>
      </c>
      <c r="K3911" s="4" t="s">
        <v>80</v>
      </c>
      <c r="L3911" s="4" t="s">
        <v>29</v>
      </c>
      <c r="M3911" s="4" t="s">
        <v>48</v>
      </c>
      <c r="N3911" s="4">
        <v>177.77</v>
      </c>
      <c r="O3911" s="4">
        <v>8</v>
      </c>
      <c r="P3911" s="4">
        <v>0.2</v>
      </c>
      <c r="Q3911" s="4">
        <v>27.35</v>
      </c>
    </row>
    <row r="3912" spans="1:17" s="4" customFormat="1" ht="12" x14ac:dyDescent="0.3">
      <c r="A3912" s="4">
        <v>3911</v>
      </c>
      <c r="B3912" s="4" t="s">
        <v>11706</v>
      </c>
      <c r="C3912" s="5">
        <v>45366</v>
      </c>
      <c r="D3912" s="5">
        <v>45372</v>
      </c>
      <c r="E3912" s="9">
        <f t="shared" si="61"/>
        <v>2024</v>
      </c>
      <c r="F3912" s="4" t="s">
        <v>17</v>
      </c>
      <c r="G3912" s="4" t="s">
        <v>11707</v>
      </c>
      <c r="H3912" s="4" t="s">
        <v>11708</v>
      </c>
      <c r="I3912" s="4" t="s">
        <v>20</v>
      </c>
      <c r="J3912" s="4" t="s">
        <v>21</v>
      </c>
      <c r="K3912" s="4" t="s">
        <v>26647</v>
      </c>
      <c r="L3912" s="4" t="s">
        <v>22</v>
      </c>
      <c r="M3912" s="4" t="s">
        <v>23</v>
      </c>
      <c r="N3912" s="4">
        <v>1375.27</v>
      </c>
      <c r="O3912" s="4">
        <v>9</v>
      </c>
      <c r="P3912" s="4">
        <v>0</v>
      </c>
      <c r="Q3912" s="4">
        <v>384.09</v>
      </c>
    </row>
    <row r="3913" spans="1:17" s="4" customFormat="1" ht="12" x14ac:dyDescent="0.3">
      <c r="A3913" s="4">
        <v>3912</v>
      </c>
      <c r="B3913" s="4" t="s">
        <v>11709</v>
      </c>
      <c r="C3913" s="5">
        <v>44546</v>
      </c>
      <c r="D3913" s="5">
        <v>44553</v>
      </c>
      <c r="E3913" s="9">
        <f t="shared" si="61"/>
        <v>2021</v>
      </c>
      <c r="F3913" s="4" t="s">
        <v>25</v>
      </c>
      <c r="G3913" s="4" t="s">
        <v>11710</v>
      </c>
      <c r="H3913" s="4" t="s">
        <v>2264</v>
      </c>
      <c r="I3913" s="4" t="s">
        <v>20</v>
      </c>
      <c r="J3913" s="4" t="s">
        <v>47</v>
      </c>
      <c r="K3913" s="4" t="s">
        <v>47</v>
      </c>
      <c r="L3913" s="4" t="s">
        <v>22</v>
      </c>
      <c r="M3913" s="4" t="s">
        <v>75</v>
      </c>
      <c r="N3913" s="4">
        <v>753.07</v>
      </c>
      <c r="O3913" s="4">
        <v>4</v>
      </c>
      <c r="P3913" s="4">
        <v>0.15</v>
      </c>
      <c r="Q3913" s="4">
        <v>153.78</v>
      </c>
    </row>
    <row r="3914" spans="1:17" s="4" customFormat="1" ht="12" x14ac:dyDescent="0.3">
      <c r="A3914" s="4">
        <v>3913</v>
      </c>
      <c r="B3914" s="4" t="s">
        <v>11711</v>
      </c>
      <c r="C3914" s="5">
        <v>45176</v>
      </c>
      <c r="D3914" s="5">
        <v>45179</v>
      </c>
      <c r="E3914" s="9">
        <f t="shared" si="61"/>
        <v>2023</v>
      </c>
      <c r="F3914" s="4" t="s">
        <v>59</v>
      </c>
      <c r="G3914" s="4" t="s">
        <v>11712</v>
      </c>
      <c r="H3914" s="4" t="s">
        <v>11713</v>
      </c>
      <c r="I3914" s="4" t="s">
        <v>28</v>
      </c>
      <c r="J3914" s="4" t="s">
        <v>34</v>
      </c>
      <c r="K3914" s="4" t="s">
        <v>35</v>
      </c>
      <c r="L3914" s="4" t="s">
        <v>22</v>
      </c>
      <c r="M3914" s="4" t="s">
        <v>134</v>
      </c>
      <c r="N3914" s="4">
        <v>291.52</v>
      </c>
      <c r="O3914" s="4">
        <v>5</v>
      </c>
      <c r="P3914" s="4">
        <v>0.1</v>
      </c>
      <c r="Q3914" s="4">
        <v>-1.92</v>
      </c>
    </row>
    <row r="3915" spans="1:17" s="4" customFormat="1" ht="12" x14ac:dyDescent="0.3">
      <c r="A3915" s="4">
        <v>3914</v>
      </c>
      <c r="B3915" s="4" t="s">
        <v>11714</v>
      </c>
      <c r="C3915" s="5">
        <v>44906</v>
      </c>
      <c r="D3915" s="5">
        <v>44910</v>
      </c>
      <c r="E3915" s="9">
        <f t="shared" si="61"/>
        <v>2022</v>
      </c>
      <c r="F3915" s="4" t="s">
        <v>17</v>
      </c>
      <c r="G3915" s="4" t="s">
        <v>11715</v>
      </c>
      <c r="H3915" s="4" t="s">
        <v>11716</v>
      </c>
      <c r="I3915" s="4" t="s">
        <v>20</v>
      </c>
      <c r="J3915" s="4" t="s">
        <v>106</v>
      </c>
      <c r="K3915" s="4" t="s">
        <v>106</v>
      </c>
      <c r="L3915" s="4" t="s">
        <v>36</v>
      </c>
      <c r="M3915" s="4" t="s">
        <v>138</v>
      </c>
      <c r="N3915" s="4">
        <v>1308.19</v>
      </c>
      <c r="O3915" s="4">
        <v>10</v>
      </c>
      <c r="P3915" s="4">
        <v>0.2</v>
      </c>
      <c r="Q3915" s="4">
        <v>113.09</v>
      </c>
    </row>
    <row r="3916" spans="1:17" s="4" customFormat="1" ht="12" x14ac:dyDescent="0.3">
      <c r="A3916" s="4">
        <v>3915</v>
      </c>
      <c r="B3916" s="4" t="s">
        <v>11717</v>
      </c>
      <c r="C3916" s="5">
        <v>45233</v>
      </c>
      <c r="D3916" s="5">
        <v>45240</v>
      </c>
      <c r="E3916" s="9">
        <f t="shared" si="61"/>
        <v>2023</v>
      </c>
      <c r="F3916" s="4" t="s">
        <v>39</v>
      </c>
      <c r="G3916" s="4" t="s">
        <v>11718</v>
      </c>
      <c r="H3916" s="4" t="s">
        <v>11719</v>
      </c>
      <c r="I3916" s="4" t="s">
        <v>67</v>
      </c>
      <c r="J3916" s="4" t="s">
        <v>21</v>
      </c>
      <c r="K3916" s="4" t="s">
        <v>26647</v>
      </c>
      <c r="L3916" s="4" t="s">
        <v>36</v>
      </c>
      <c r="M3916" s="4" t="s">
        <v>37</v>
      </c>
      <c r="N3916" s="4">
        <v>1101.56</v>
      </c>
      <c r="O3916" s="4">
        <v>4</v>
      </c>
      <c r="P3916" s="4">
        <v>0</v>
      </c>
      <c r="Q3916" s="4">
        <v>140.66</v>
      </c>
    </row>
    <row r="3917" spans="1:17" s="4" customFormat="1" ht="12" x14ac:dyDescent="0.3">
      <c r="A3917" s="4">
        <v>3916</v>
      </c>
      <c r="B3917" s="4" t="s">
        <v>11720</v>
      </c>
      <c r="C3917" s="5">
        <v>45248</v>
      </c>
      <c r="D3917" s="5">
        <v>45250</v>
      </c>
      <c r="E3917" s="9">
        <f t="shared" si="61"/>
        <v>2023</v>
      </c>
      <c r="F3917" s="4" t="s">
        <v>59</v>
      </c>
      <c r="G3917" s="4" t="s">
        <v>11721</v>
      </c>
      <c r="H3917" s="4" t="s">
        <v>11722</v>
      </c>
      <c r="I3917" s="4" t="s">
        <v>67</v>
      </c>
      <c r="J3917" s="4" t="s">
        <v>42</v>
      </c>
      <c r="K3917" s="4" t="s">
        <v>43</v>
      </c>
      <c r="L3917" s="4" t="s">
        <v>36</v>
      </c>
      <c r="M3917" s="4" t="s">
        <v>37</v>
      </c>
      <c r="N3917" s="4">
        <v>266.64</v>
      </c>
      <c r="O3917" s="4">
        <v>5</v>
      </c>
      <c r="P3917" s="4">
        <v>0.1</v>
      </c>
      <c r="Q3917" s="4">
        <v>22.88</v>
      </c>
    </row>
    <row r="3918" spans="1:17" s="4" customFormat="1" ht="12" x14ac:dyDescent="0.3">
      <c r="A3918" s="4">
        <v>3917</v>
      </c>
      <c r="B3918" s="4" t="s">
        <v>11723</v>
      </c>
      <c r="C3918" s="5">
        <v>44979</v>
      </c>
      <c r="D3918" s="5">
        <v>44981</v>
      </c>
      <c r="E3918" s="9">
        <f t="shared" si="61"/>
        <v>2023</v>
      </c>
      <c r="F3918" s="4" t="s">
        <v>25</v>
      </c>
      <c r="G3918" s="4" t="s">
        <v>11724</v>
      </c>
      <c r="H3918" s="4" t="s">
        <v>11725</v>
      </c>
      <c r="I3918" s="4" t="s">
        <v>20</v>
      </c>
      <c r="J3918" s="4" t="s">
        <v>111</v>
      </c>
      <c r="K3918" s="4" t="s">
        <v>111</v>
      </c>
      <c r="L3918" s="4" t="s">
        <v>36</v>
      </c>
      <c r="M3918" s="4" t="s">
        <v>37</v>
      </c>
      <c r="N3918" s="4">
        <v>450.85</v>
      </c>
      <c r="O3918" s="4">
        <v>9</v>
      </c>
      <c r="P3918" s="4">
        <v>0</v>
      </c>
      <c r="Q3918" s="4">
        <v>61.33</v>
      </c>
    </row>
    <row r="3919" spans="1:17" s="4" customFormat="1" ht="12" x14ac:dyDescent="0.3">
      <c r="A3919" s="4">
        <v>3918</v>
      </c>
      <c r="B3919" s="4" t="s">
        <v>11726</v>
      </c>
      <c r="C3919" s="5">
        <v>45291</v>
      </c>
      <c r="D3919" s="5">
        <v>45294</v>
      </c>
      <c r="E3919" s="9">
        <f t="shared" si="61"/>
        <v>2024</v>
      </c>
      <c r="F3919" s="4" t="s">
        <v>59</v>
      </c>
      <c r="G3919" s="4" t="s">
        <v>11727</v>
      </c>
      <c r="H3919" s="4" t="s">
        <v>11728</v>
      </c>
      <c r="I3919" s="4" t="s">
        <v>28</v>
      </c>
      <c r="J3919" s="4" t="s">
        <v>52</v>
      </c>
      <c r="K3919" s="4" t="s">
        <v>53</v>
      </c>
      <c r="L3919" s="4" t="s">
        <v>29</v>
      </c>
      <c r="M3919" s="4" t="s">
        <v>30</v>
      </c>
      <c r="N3919" s="4">
        <v>1220.2</v>
      </c>
      <c r="O3919" s="4">
        <v>6</v>
      </c>
      <c r="P3919" s="4">
        <v>0.15</v>
      </c>
      <c r="Q3919" s="4">
        <v>218.08</v>
      </c>
    </row>
    <row r="3920" spans="1:17" s="4" customFormat="1" ht="12" x14ac:dyDescent="0.3">
      <c r="A3920" s="4">
        <v>3919</v>
      </c>
      <c r="B3920" s="4" t="s">
        <v>11729</v>
      </c>
      <c r="C3920" s="5">
        <v>44537</v>
      </c>
      <c r="D3920" s="5">
        <v>44540</v>
      </c>
      <c r="E3920" s="9">
        <f t="shared" si="61"/>
        <v>2021</v>
      </c>
      <c r="F3920" s="4" t="s">
        <v>25</v>
      </c>
      <c r="G3920" s="4" t="s">
        <v>11730</v>
      </c>
      <c r="H3920" s="4" t="s">
        <v>11731</v>
      </c>
      <c r="I3920" s="4" t="s">
        <v>67</v>
      </c>
      <c r="J3920" s="4" t="s">
        <v>145</v>
      </c>
      <c r="K3920" s="4" t="s">
        <v>80</v>
      </c>
      <c r="L3920" s="4" t="s">
        <v>29</v>
      </c>
      <c r="M3920" s="4" t="s">
        <v>107</v>
      </c>
      <c r="N3920" s="4">
        <v>692.71</v>
      </c>
      <c r="O3920" s="4">
        <v>5</v>
      </c>
      <c r="P3920" s="4">
        <v>0</v>
      </c>
      <c r="Q3920" s="4">
        <v>161.57</v>
      </c>
    </row>
    <row r="3921" spans="1:17" s="4" customFormat="1" ht="12" x14ac:dyDescent="0.3">
      <c r="A3921" s="4">
        <v>3920</v>
      </c>
      <c r="B3921" s="4" t="s">
        <v>11732</v>
      </c>
      <c r="C3921" s="5">
        <v>45367</v>
      </c>
      <c r="D3921" s="5">
        <v>45372</v>
      </c>
      <c r="E3921" s="9">
        <f t="shared" si="61"/>
        <v>2024</v>
      </c>
      <c r="F3921" s="4" t="s">
        <v>59</v>
      </c>
      <c r="G3921" s="4" t="s">
        <v>11733</v>
      </c>
      <c r="H3921" s="4" t="s">
        <v>11734</v>
      </c>
      <c r="I3921" s="4" t="s">
        <v>67</v>
      </c>
      <c r="J3921" s="4" t="s">
        <v>111</v>
      </c>
      <c r="K3921" s="4" t="s">
        <v>111</v>
      </c>
      <c r="L3921" s="4" t="s">
        <v>22</v>
      </c>
      <c r="M3921" s="4" t="s">
        <v>23</v>
      </c>
      <c r="N3921" s="4">
        <v>632.77</v>
      </c>
      <c r="O3921" s="4">
        <v>9</v>
      </c>
      <c r="P3921" s="4">
        <v>0.15</v>
      </c>
      <c r="Q3921" s="4">
        <v>128.88999999999999</v>
      </c>
    </row>
    <row r="3922" spans="1:17" s="4" customFormat="1" ht="12" x14ac:dyDescent="0.3">
      <c r="A3922" s="4">
        <v>3921</v>
      </c>
      <c r="B3922" s="4" t="s">
        <v>11735</v>
      </c>
      <c r="C3922" s="5">
        <v>44402</v>
      </c>
      <c r="D3922" s="5">
        <v>44409</v>
      </c>
      <c r="E3922" s="9">
        <f t="shared" si="61"/>
        <v>2021</v>
      </c>
      <c r="F3922" s="4" t="s">
        <v>39</v>
      </c>
      <c r="G3922" s="4" t="s">
        <v>11736</v>
      </c>
      <c r="H3922" s="4" t="s">
        <v>11737</v>
      </c>
      <c r="I3922" s="4" t="s">
        <v>28</v>
      </c>
      <c r="J3922" s="4" t="s">
        <v>21</v>
      </c>
      <c r="K3922" s="4" t="s">
        <v>26647</v>
      </c>
      <c r="L3922" s="4" t="s">
        <v>29</v>
      </c>
      <c r="M3922" s="4" t="s">
        <v>48</v>
      </c>
      <c r="N3922" s="4">
        <v>1097.25</v>
      </c>
      <c r="O3922" s="4">
        <v>7</v>
      </c>
      <c r="P3922" s="4">
        <v>0.2</v>
      </c>
      <c r="Q3922" s="4">
        <v>124.49</v>
      </c>
    </row>
    <row r="3923" spans="1:17" s="4" customFormat="1" ht="12" x14ac:dyDescent="0.3">
      <c r="A3923" s="4">
        <v>3922</v>
      </c>
      <c r="B3923" s="4" t="s">
        <v>11738</v>
      </c>
      <c r="C3923" s="5">
        <v>45587</v>
      </c>
      <c r="D3923" s="5">
        <v>45592</v>
      </c>
      <c r="E3923" s="9">
        <f t="shared" si="61"/>
        <v>2024</v>
      </c>
      <c r="F3923" s="4" t="s">
        <v>25</v>
      </c>
      <c r="G3923" s="4" t="s">
        <v>11739</v>
      </c>
      <c r="H3923" s="4" t="s">
        <v>11740</v>
      </c>
      <c r="I3923" s="4" t="s">
        <v>28</v>
      </c>
      <c r="J3923" s="4" t="s">
        <v>62</v>
      </c>
      <c r="K3923" s="4" t="s">
        <v>63</v>
      </c>
      <c r="L3923" s="4" t="s">
        <v>22</v>
      </c>
      <c r="M3923" s="4" t="s">
        <v>54</v>
      </c>
      <c r="N3923" s="4">
        <v>1224.93</v>
      </c>
      <c r="O3923" s="4">
        <v>7</v>
      </c>
      <c r="P3923" s="4">
        <v>0.1</v>
      </c>
      <c r="Q3923" s="4">
        <v>142.63</v>
      </c>
    </row>
    <row r="3924" spans="1:17" s="4" customFormat="1" ht="12" x14ac:dyDescent="0.3">
      <c r="A3924" s="4">
        <v>3923</v>
      </c>
      <c r="B3924" s="4" t="s">
        <v>11741</v>
      </c>
      <c r="C3924" s="5">
        <v>45434</v>
      </c>
      <c r="D3924" s="5">
        <v>45437</v>
      </c>
      <c r="E3924" s="9">
        <f t="shared" si="61"/>
        <v>2024</v>
      </c>
      <c r="F3924" s="4" t="s">
        <v>25</v>
      </c>
      <c r="G3924" s="4" t="s">
        <v>11742</v>
      </c>
      <c r="H3924" s="4" t="s">
        <v>11743</v>
      </c>
      <c r="I3924" s="4" t="s">
        <v>20</v>
      </c>
      <c r="J3924" s="4" t="s">
        <v>21</v>
      </c>
      <c r="K3924" s="4" t="s">
        <v>26647</v>
      </c>
      <c r="L3924" s="4" t="s">
        <v>22</v>
      </c>
      <c r="M3924" s="4" t="s">
        <v>23</v>
      </c>
      <c r="N3924" s="4">
        <v>818.45</v>
      </c>
      <c r="O3924" s="4">
        <v>10</v>
      </c>
      <c r="P3924" s="4">
        <v>0.2</v>
      </c>
      <c r="Q3924" s="4">
        <v>18.12</v>
      </c>
    </row>
    <row r="3925" spans="1:17" s="4" customFormat="1" ht="12" x14ac:dyDescent="0.3">
      <c r="A3925" s="4">
        <v>3924</v>
      </c>
      <c r="B3925" s="4" t="s">
        <v>11744</v>
      </c>
      <c r="C3925" s="5">
        <v>45812</v>
      </c>
      <c r="D3925" s="5">
        <v>45819</v>
      </c>
      <c r="E3925" s="9">
        <f t="shared" si="61"/>
        <v>2025</v>
      </c>
      <c r="F3925" s="4" t="s">
        <v>17</v>
      </c>
      <c r="G3925" s="4" t="s">
        <v>11745</v>
      </c>
      <c r="H3925" s="4" t="s">
        <v>11746</v>
      </c>
      <c r="I3925" s="4" t="s">
        <v>28</v>
      </c>
      <c r="J3925" s="4" t="s">
        <v>106</v>
      </c>
      <c r="K3925" s="4" t="s">
        <v>106</v>
      </c>
      <c r="L3925" s="4" t="s">
        <v>36</v>
      </c>
      <c r="M3925" s="4" t="s">
        <v>118</v>
      </c>
      <c r="N3925" s="4">
        <v>1345.89</v>
      </c>
      <c r="O3925" s="4">
        <v>5</v>
      </c>
      <c r="P3925" s="4">
        <v>0.2</v>
      </c>
      <c r="Q3925" s="4">
        <v>17.18</v>
      </c>
    </row>
    <row r="3926" spans="1:17" s="4" customFormat="1" ht="12" x14ac:dyDescent="0.3">
      <c r="A3926" s="4">
        <v>3925</v>
      </c>
      <c r="B3926" s="4" t="s">
        <v>11747</v>
      </c>
      <c r="C3926" s="5">
        <v>45016</v>
      </c>
      <c r="D3926" s="5">
        <v>45017</v>
      </c>
      <c r="E3926" s="9">
        <f t="shared" si="61"/>
        <v>2023</v>
      </c>
      <c r="F3926" s="4" t="s">
        <v>25</v>
      </c>
      <c r="G3926" s="4" t="s">
        <v>11748</v>
      </c>
      <c r="H3926" s="4" t="s">
        <v>11749</v>
      </c>
      <c r="I3926" s="4" t="s">
        <v>28</v>
      </c>
      <c r="J3926" s="4" t="s">
        <v>47</v>
      </c>
      <c r="K3926" s="4" t="s">
        <v>47</v>
      </c>
      <c r="L3926" s="4" t="s">
        <v>22</v>
      </c>
      <c r="M3926" s="4" t="s">
        <v>54</v>
      </c>
      <c r="N3926" s="4">
        <v>1346.89</v>
      </c>
      <c r="O3926" s="4">
        <v>9</v>
      </c>
      <c r="P3926" s="4">
        <v>0.15</v>
      </c>
      <c r="Q3926" s="4">
        <v>257.08</v>
      </c>
    </row>
    <row r="3927" spans="1:17" s="4" customFormat="1" ht="12" x14ac:dyDescent="0.3">
      <c r="A3927" s="4">
        <v>3926</v>
      </c>
      <c r="B3927" s="4" t="s">
        <v>11750</v>
      </c>
      <c r="C3927" s="5">
        <v>45325</v>
      </c>
      <c r="D3927" s="5">
        <v>45332</v>
      </c>
      <c r="E3927" s="9">
        <f t="shared" si="61"/>
        <v>2024</v>
      </c>
      <c r="F3927" s="4" t="s">
        <v>59</v>
      </c>
      <c r="G3927" s="4" t="s">
        <v>11751</v>
      </c>
      <c r="H3927" s="4" t="s">
        <v>11752</v>
      </c>
      <c r="I3927" s="4" t="s">
        <v>20</v>
      </c>
      <c r="J3927" s="4" t="s">
        <v>79</v>
      </c>
      <c r="K3927" s="4" t="s">
        <v>80</v>
      </c>
      <c r="L3927" s="4" t="s">
        <v>22</v>
      </c>
      <c r="M3927" s="4" t="s">
        <v>134</v>
      </c>
      <c r="N3927" s="4">
        <v>958.4</v>
      </c>
      <c r="O3927" s="4">
        <v>6</v>
      </c>
      <c r="P3927" s="4">
        <v>0</v>
      </c>
      <c r="Q3927" s="4">
        <v>208.02</v>
      </c>
    </row>
    <row r="3928" spans="1:17" s="4" customFormat="1" ht="12" x14ac:dyDescent="0.3">
      <c r="A3928" s="4">
        <v>3927</v>
      </c>
      <c r="B3928" s="4" t="s">
        <v>11753</v>
      </c>
      <c r="C3928" s="5">
        <v>45685</v>
      </c>
      <c r="D3928" s="5">
        <v>45689</v>
      </c>
      <c r="E3928" s="9">
        <f t="shared" si="61"/>
        <v>2025</v>
      </c>
      <c r="F3928" s="4" t="s">
        <v>17</v>
      </c>
      <c r="G3928" s="4" t="s">
        <v>11754</v>
      </c>
      <c r="H3928" s="4" t="s">
        <v>11755</v>
      </c>
      <c r="I3928" s="4" t="s">
        <v>67</v>
      </c>
      <c r="J3928" s="4" t="s">
        <v>62</v>
      </c>
      <c r="K3928" s="4" t="s">
        <v>63</v>
      </c>
      <c r="L3928" s="4" t="s">
        <v>36</v>
      </c>
      <c r="M3928" s="4" t="s">
        <v>37</v>
      </c>
      <c r="N3928" s="4">
        <v>1237.74</v>
      </c>
      <c r="O3928" s="4">
        <v>6</v>
      </c>
      <c r="P3928" s="4">
        <v>0.2</v>
      </c>
      <c r="Q3928" s="4">
        <v>81.08</v>
      </c>
    </row>
    <row r="3929" spans="1:17" s="4" customFormat="1" ht="12" x14ac:dyDescent="0.3">
      <c r="A3929" s="4">
        <v>3928</v>
      </c>
      <c r="B3929" s="4" t="s">
        <v>11756</v>
      </c>
      <c r="C3929" s="5">
        <v>45122</v>
      </c>
      <c r="D3929" s="5">
        <v>45123</v>
      </c>
      <c r="E3929" s="9">
        <f t="shared" si="61"/>
        <v>2023</v>
      </c>
      <c r="F3929" s="4" t="s">
        <v>39</v>
      </c>
      <c r="G3929" s="4" t="s">
        <v>11757</v>
      </c>
      <c r="H3929" s="4" t="s">
        <v>11758</v>
      </c>
      <c r="I3929" s="4" t="s">
        <v>20</v>
      </c>
      <c r="J3929" s="4" t="s">
        <v>111</v>
      </c>
      <c r="K3929" s="4" t="s">
        <v>111</v>
      </c>
      <c r="L3929" s="4" t="s">
        <v>29</v>
      </c>
      <c r="M3929" s="4" t="s">
        <v>90</v>
      </c>
      <c r="N3929" s="4">
        <v>556.55999999999995</v>
      </c>
      <c r="O3929" s="4">
        <v>4</v>
      </c>
      <c r="P3929" s="4">
        <v>0.2</v>
      </c>
      <c r="Q3929" s="4">
        <v>37.979999999999997</v>
      </c>
    </row>
    <row r="3930" spans="1:17" s="4" customFormat="1" ht="12" x14ac:dyDescent="0.3">
      <c r="A3930" s="4">
        <v>3929</v>
      </c>
      <c r="B3930" s="4" t="s">
        <v>11759</v>
      </c>
      <c r="C3930" s="5">
        <v>45503</v>
      </c>
      <c r="D3930" s="5">
        <v>45507</v>
      </c>
      <c r="E3930" s="9">
        <f t="shared" si="61"/>
        <v>2024</v>
      </c>
      <c r="F3930" s="4" t="s">
        <v>59</v>
      </c>
      <c r="G3930" s="4" t="s">
        <v>11760</v>
      </c>
      <c r="H3930" s="4" t="s">
        <v>11761</v>
      </c>
      <c r="I3930" s="4" t="s">
        <v>20</v>
      </c>
      <c r="J3930" s="4" t="s">
        <v>52</v>
      </c>
      <c r="K3930" s="4" t="s">
        <v>53</v>
      </c>
      <c r="L3930" s="4" t="s">
        <v>36</v>
      </c>
      <c r="M3930" s="4" t="s">
        <v>37</v>
      </c>
      <c r="N3930" s="4">
        <v>420.4</v>
      </c>
      <c r="O3930" s="4">
        <v>6</v>
      </c>
      <c r="P3930" s="4">
        <v>0.2</v>
      </c>
      <c r="Q3930" s="4">
        <v>89.04</v>
      </c>
    </row>
    <row r="3931" spans="1:17" s="4" customFormat="1" ht="12" x14ac:dyDescent="0.3">
      <c r="A3931" s="4">
        <v>3930</v>
      </c>
      <c r="B3931" s="4" t="s">
        <v>11762</v>
      </c>
      <c r="C3931" s="5">
        <v>44530</v>
      </c>
      <c r="D3931" s="5">
        <v>44537</v>
      </c>
      <c r="E3931" s="9">
        <f t="shared" si="61"/>
        <v>2021</v>
      </c>
      <c r="F3931" s="4" t="s">
        <v>39</v>
      </c>
      <c r="G3931" s="4" t="s">
        <v>11763</v>
      </c>
      <c r="H3931" s="4" t="s">
        <v>11764</v>
      </c>
      <c r="I3931" s="4" t="s">
        <v>67</v>
      </c>
      <c r="J3931" s="4" t="s">
        <v>34</v>
      </c>
      <c r="K3931" s="4" t="s">
        <v>35</v>
      </c>
      <c r="L3931" s="4" t="s">
        <v>22</v>
      </c>
      <c r="M3931" s="4" t="s">
        <v>23</v>
      </c>
      <c r="N3931" s="4">
        <v>874.53</v>
      </c>
      <c r="O3931" s="4">
        <v>3</v>
      </c>
      <c r="P3931" s="4">
        <v>0</v>
      </c>
      <c r="Q3931" s="4">
        <v>72.14</v>
      </c>
    </row>
    <row r="3932" spans="1:17" s="4" customFormat="1" ht="12" x14ac:dyDescent="0.3">
      <c r="A3932" s="4">
        <v>3931</v>
      </c>
      <c r="B3932" s="4" t="s">
        <v>11765</v>
      </c>
      <c r="C3932" s="5">
        <v>44892</v>
      </c>
      <c r="D3932" s="5">
        <v>44898</v>
      </c>
      <c r="E3932" s="9">
        <f t="shared" si="61"/>
        <v>2022</v>
      </c>
      <c r="F3932" s="4" t="s">
        <v>17</v>
      </c>
      <c r="G3932" s="4" t="s">
        <v>11766</v>
      </c>
      <c r="H3932" s="4" t="s">
        <v>11767</v>
      </c>
      <c r="I3932" s="4" t="s">
        <v>67</v>
      </c>
      <c r="J3932" s="4" t="s">
        <v>79</v>
      </c>
      <c r="K3932" s="4" t="s">
        <v>80</v>
      </c>
      <c r="L3932" s="4" t="s">
        <v>36</v>
      </c>
      <c r="M3932" s="4" t="s">
        <v>118</v>
      </c>
      <c r="N3932" s="4">
        <v>901.43</v>
      </c>
      <c r="O3932" s="4">
        <v>7</v>
      </c>
      <c r="P3932" s="4">
        <v>0.2</v>
      </c>
      <c r="Q3932" s="4">
        <v>-11.24</v>
      </c>
    </row>
    <row r="3933" spans="1:17" s="4" customFormat="1" ht="12" x14ac:dyDescent="0.3">
      <c r="A3933" s="4">
        <v>3932</v>
      </c>
      <c r="B3933" s="4" t="s">
        <v>11768</v>
      </c>
      <c r="C3933" s="5">
        <v>44619</v>
      </c>
      <c r="D3933" s="5">
        <v>44623</v>
      </c>
      <c r="E3933" s="9">
        <f t="shared" si="61"/>
        <v>2022</v>
      </c>
      <c r="F3933" s="4" t="s">
        <v>25</v>
      </c>
      <c r="G3933" s="4" t="s">
        <v>11769</v>
      </c>
      <c r="H3933" s="4" t="s">
        <v>11770</v>
      </c>
      <c r="I3933" s="4" t="s">
        <v>67</v>
      </c>
      <c r="J3933" s="4" t="s">
        <v>62</v>
      </c>
      <c r="K3933" s="4" t="s">
        <v>63</v>
      </c>
      <c r="L3933" s="4" t="s">
        <v>22</v>
      </c>
      <c r="M3933" s="4" t="s">
        <v>54</v>
      </c>
      <c r="N3933" s="4">
        <v>625.35</v>
      </c>
      <c r="O3933" s="4">
        <v>1</v>
      </c>
      <c r="P3933" s="4">
        <v>0</v>
      </c>
      <c r="Q3933" s="4">
        <v>70.61</v>
      </c>
    </row>
    <row r="3934" spans="1:17" s="4" customFormat="1" ht="12" x14ac:dyDescent="0.3">
      <c r="A3934" s="4">
        <v>3933</v>
      </c>
      <c r="B3934" s="4" t="s">
        <v>11771</v>
      </c>
      <c r="C3934" s="5">
        <v>45783</v>
      </c>
      <c r="D3934" s="5">
        <v>45786</v>
      </c>
      <c r="E3934" s="9">
        <f t="shared" si="61"/>
        <v>2025</v>
      </c>
      <c r="F3934" s="4" t="s">
        <v>25</v>
      </c>
      <c r="G3934" s="4" t="s">
        <v>11772</v>
      </c>
      <c r="H3934" s="4" t="s">
        <v>11773</v>
      </c>
      <c r="I3934" s="4" t="s">
        <v>28</v>
      </c>
      <c r="J3934" s="4" t="s">
        <v>79</v>
      </c>
      <c r="K3934" s="4" t="s">
        <v>80</v>
      </c>
      <c r="L3934" s="4" t="s">
        <v>29</v>
      </c>
      <c r="M3934" s="4" t="s">
        <v>90</v>
      </c>
      <c r="N3934" s="4">
        <v>1070.3</v>
      </c>
      <c r="O3934" s="4">
        <v>7</v>
      </c>
      <c r="P3934" s="4">
        <v>0.2</v>
      </c>
      <c r="Q3934" s="4">
        <v>180.67</v>
      </c>
    </row>
    <row r="3935" spans="1:17" s="4" customFormat="1" ht="12" x14ac:dyDescent="0.3">
      <c r="A3935" s="4">
        <v>3934</v>
      </c>
      <c r="B3935" s="4" t="s">
        <v>11774</v>
      </c>
      <c r="C3935" s="5">
        <v>45059</v>
      </c>
      <c r="D3935" s="5">
        <v>45066</v>
      </c>
      <c r="E3935" s="9">
        <f t="shared" si="61"/>
        <v>2023</v>
      </c>
      <c r="F3935" s="4" t="s">
        <v>39</v>
      </c>
      <c r="G3935" s="4" t="s">
        <v>11775</v>
      </c>
      <c r="H3935" s="4" t="s">
        <v>11776</v>
      </c>
      <c r="I3935" s="4" t="s">
        <v>20</v>
      </c>
      <c r="J3935" s="4" t="s">
        <v>52</v>
      </c>
      <c r="K3935" s="4" t="s">
        <v>53</v>
      </c>
      <c r="L3935" s="4" t="s">
        <v>36</v>
      </c>
      <c r="M3935" s="4" t="s">
        <v>118</v>
      </c>
      <c r="N3935" s="4">
        <v>459.09</v>
      </c>
      <c r="O3935" s="4">
        <v>1</v>
      </c>
      <c r="P3935" s="4">
        <v>0</v>
      </c>
      <c r="Q3935" s="4">
        <v>17.03</v>
      </c>
    </row>
    <row r="3936" spans="1:17" s="4" customFormat="1" ht="12" x14ac:dyDescent="0.3">
      <c r="A3936" s="4">
        <v>3935</v>
      </c>
      <c r="B3936" s="4" t="s">
        <v>11777</v>
      </c>
      <c r="C3936" s="5">
        <v>44878</v>
      </c>
      <c r="D3936" s="5">
        <v>44883</v>
      </c>
      <c r="E3936" s="9">
        <f t="shared" si="61"/>
        <v>2022</v>
      </c>
      <c r="F3936" s="4" t="s">
        <v>25</v>
      </c>
      <c r="G3936" s="4" t="s">
        <v>11778</v>
      </c>
      <c r="H3936" s="4" t="s">
        <v>7095</v>
      </c>
      <c r="I3936" s="4" t="s">
        <v>28</v>
      </c>
      <c r="J3936" s="4" t="s">
        <v>42</v>
      </c>
      <c r="K3936" s="4" t="s">
        <v>43</v>
      </c>
      <c r="L3936" s="4" t="s">
        <v>22</v>
      </c>
      <c r="M3936" s="4" t="s">
        <v>134</v>
      </c>
      <c r="N3936" s="4">
        <v>733.23</v>
      </c>
      <c r="O3936" s="4">
        <v>5</v>
      </c>
      <c r="P3936" s="4">
        <v>0.15</v>
      </c>
      <c r="Q3936" s="4">
        <v>48.54</v>
      </c>
    </row>
    <row r="3937" spans="1:17" s="4" customFormat="1" ht="12" x14ac:dyDescent="0.3">
      <c r="A3937" s="4">
        <v>3936</v>
      </c>
      <c r="B3937" s="4" t="s">
        <v>11779</v>
      </c>
      <c r="C3937" s="5">
        <v>44988</v>
      </c>
      <c r="D3937" s="5">
        <v>44990</v>
      </c>
      <c r="E3937" s="9">
        <f t="shared" si="61"/>
        <v>2023</v>
      </c>
      <c r="F3937" s="4" t="s">
        <v>59</v>
      </c>
      <c r="G3937" s="4" t="s">
        <v>11780</v>
      </c>
      <c r="H3937" s="4" t="s">
        <v>11781</v>
      </c>
      <c r="I3937" s="4" t="s">
        <v>20</v>
      </c>
      <c r="J3937" s="4" t="s">
        <v>79</v>
      </c>
      <c r="K3937" s="4" t="s">
        <v>80</v>
      </c>
      <c r="L3937" s="4" t="s">
        <v>29</v>
      </c>
      <c r="M3937" s="4" t="s">
        <v>107</v>
      </c>
      <c r="N3937" s="4">
        <v>762.51</v>
      </c>
      <c r="O3937" s="4">
        <v>9</v>
      </c>
      <c r="P3937" s="4">
        <v>0</v>
      </c>
      <c r="Q3937" s="4">
        <v>133.91</v>
      </c>
    </row>
    <row r="3938" spans="1:17" s="4" customFormat="1" ht="12" x14ac:dyDescent="0.3">
      <c r="A3938" s="4">
        <v>3937</v>
      </c>
      <c r="B3938" s="4" t="s">
        <v>11782</v>
      </c>
      <c r="C3938" s="5">
        <v>45739</v>
      </c>
      <c r="D3938" s="5">
        <v>45742</v>
      </c>
      <c r="E3938" s="9">
        <f t="shared" si="61"/>
        <v>2025</v>
      </c>
      <c r="F3938" s="4" t="s">
        <v>59</v>
      </c>
      <c r="G3938" s="4" t="s">
        <v>11783</v>
      </c>
      <c r="H3938" s="4" t="s">
        <v>11784</v>
      </c>
      <c r="I3938" s="4" t="s">
        <v>20</v>
      </c>
      <c r="J3938" s="4" t="s">
        <v>62</v>
      </c>
      <c r="K3938" s="4" t="s">
        <v>63</v>
      </c>
      <c r="L3938" s="4" t="s">
        <v>22</v>
      </c>
      <c r="M3938" s="4" t="s">
        <v>23</v>
      </c>
      <c r="N3938" s="4">
        <v>1105.3699999999999</v>
      </c>
      <c r="O3938" s="4">
        <v>8</v>
      </c>
      <c r="P3938" s="4">
        <v>0.2</v>
      </c>
      <c r="Q3938" s="4">
        <v>94.15</v>
      </c>
    </row>
    <row r="3939" spans="1:17" s="4" customFormat="1" ht="12" x14ac:dyDescent="0.3">
      <c r="A3939" s="4">
        <v>3938</v>
      </c>
      <c r="B3939" s="4" t="s">
        <v>11785</v>
      </c>
      <c r="C3939" s="5">
        <v>44651</v>
      </c>
      <c r="D3939" s="5">
        <v>44652</v>
      </c>
      <c r="E3939" s="9">
        <f t="shared" si="61"/>
        <v>2022</v>
      </c>
      <c r="F3939" s="4" t="s">
        <v>17</v>
      </c>
      <c r="G3939" s="4" t="s">
        <v>11786</v>
      </c>
      <c r="H3939" s="4" t="s">
        <v>11787</v>
      </c>
      <c r="I3939" s="4" t="s">
        <v>28</v>
      </c>
      <c r="J3939" s="4" t="s">
        <v>79</v>
      </c>
      <c r="K3939" s="4" t="s">
        <v>80</v>
      </c>
      <c r="L3939" s="4" t="s">
        <v>29</v>
      </c>
      <c r="M3939" s="4" t="s">
        <v>48</v>
      </c>
      <c r="N3939" s="4">
        <v>1414.93</v>
      </c>
      <c r="O3939" s="4">
        <v>4</v>
      </c>
      <c r="P3939" s="4">
        <v>0.1</v>
      </c>
      <c r="Q3939" s="4">
        <v>297.33999999999997</v>
      </c>
    </row>
    <row r="3940" spans="1:17" s="4" customFormat="1" ht="12" x14ac:dyDescent="0.3">
      <c r="A3940" s="4">
        <v>3939</v>
      </c>
      <c r="B3940" s="4" t="s">
        <v>11788</v>
      </c>
      <c r="C3940" s="5">
        <v>44604</v>
      </c>
      <c r="D3940" s="5">
        <v>44606</v>
      </c>
      <c r="E3940" s="9">
        <f t="shared" si="61"/>
        <v>2022</v>
      </c>
      <c r="F3940" s="4" t="s">
        <v>39</v>
      </c>
      <c r="G3940" s="4" t="s">
        <v>11789</v>
      </c>
      <c r="H3940" s="4" t="s">
        <v>11790</v>
      </c>
      <c r="I3940" s="4" t="s">
        <v>20</v>
      </c>
      <c r="J3940" s="4" t="s">
        <v>42</v>
      </c>
      <c r="K3940" s="4" t="s">
        <v>43</v>
      </c>
      <c r="L3940" s="4" t="s">
        <v>29</v>
      </c>
      <c r="M3940" s="4" t="s">
        <v>48</v>
      </c>
      <c r="N3940" s="4">
        <v>595.29999999999995</v>
      </c>
      <c r="O3940" s="4">
        <v>2</v>
      </c>
      <c r="P3940" s="4">
        <v>0.1</v>
      </c>
      <c r="Q3940" s="4">
        <v>97.34</v>
      </c>
    </row>
    <row r="3941" spans="1:17" s="4" customFormat="1" ht="12" x14ac:dyDescent="0.3">
      <c r="A3941" s="4">
        <v>3940</v>
      </c>
      <c r="B3941" s="4" t="s">
        <v>11791</v>
      </c>
      <c r="C3941" s="5">
        <v>45340</v>
      </c>
      <c r="D3941" s="5">
        <v>45346</v>
      </c>
      <c r="E3941" s="9">
        <f t="shared" si="61"/>
        <v>2024</v>
      </c>
      <c r="F3941" s="4" t="s">
        <v>59</v>
      </c>
      <c r="G3941" s="4" t="s">
        <v>11792</v>
      </c>
      <c r="H3941" s="4" t="s">
        <v>11793</v>
      </c>
      <c r="I3941" s="4" t="s">
        <v>28</v>
      </c>
      <c r="J3941" s="4" t="s">
        <v>111</v>
      </c>
      <c r="K3941" s="4" t="s">
        <v>111</v>
      </c>
      <c r="L3941" s="4" t="s">
        <v>22</v>
      </c>
      <c r="M3941" s="4" t="s">
        <v>134</v>
      </c>
      <c r="N3941" s="4">
        <v>1177.68</v>
      </c>
      <c r="O3941" s="4">
        <v>1</v>
      </c>
      <c r="P3941" s="4">
        <v>0.1</v>
      </c>
      <c r="Q3941" s="4">
        <v>116.89</v>
      </c>
    </row>
    <row r="3942" spans="1:17" s="4" customFormat="1" ht="12" x14ac:dyDescent="0.3">
      <c r="A3942" s="4">
        <v>3941</v>
      </c>
      <c r="B3942" s="4" t="s">
        <v>11794</v>
      </c>
      <c r="C3942" s="5">
        <v>45512</v>
      </c>
      <c r="D3942" s="5">
        <v>45515</v>
      </c>
      <c r="E3942" s="9">
        <f t="shared" si="61"/>
        <v>2024</v>
      </c>
      <c r="F3942" s="4" t="s">
        <v>59</v>
      </c>
      <c r="G3942" s="4" t="s">
        <v>11795</v>
      </c>
      <c r="H3942" s="4" t="s">
        <v>11796</v>
      </c>
      <c r="I3942" s="4" t="s">
        <v>67</v>
      </c>
      <c r="J3942" s="4" t="s">
        <v>79</v>
      </c>
      <c r="K3942" s="4" t="s">
        <v>80</v>
      </c>
      <c r="L3942" s="4" t="s">
        <v>22</v>
      </c>
      <c r="M3942" s="4" t="s">
        <v>54</v>
      </c>
      <c r="N3942" s="4">
        <v>780.75</v>
      </c>
      <c r="O3942" s="4">
        <v>9</v>
      </c>
      <c r="P3942" s="4">
        <v>0.2</v>
      </c>
      <c r="Q3942" s="4">
        <v>106.74</v>
      </c>
    </row>
    <row r="3943" spans="1:17" s="4" customFormat="1" ht="12" x14ac:dyDescent="0.3">
      <c r="A3943" s="4">
        <v>3942</v>
      </c>
      <c r="B3943" s="4" t="s">
        <v>11797</v>
      </c>
      <c r="C3943" s="5">
        <v>45274</v>
      </c>
      <c r="D3943" s="5">
        <v>45280</v>
      </c>
      <c r="E3943" s="9">
        <f t="shared" si="61"/>
        <v>2023</v>
      </c>
      <c r="F3943" s="4" t="s">
        <v>39</v>
      </c>
      <c r="G3943" s="4" t="s">
        <v>11798</v>
      </c>
      <c r="H3943" s="4" t="s">
        <v>11799</v>
      </c>
      <c r="I3943" s="4" t="s">
        <v>67</v>
      </c>
      <c r="J3943" s="4" t="s">
        <v>111</v>
      </c>
      <c r="K3943" s="4" t="s">
        <v>111</v>
      </c>
      <c r="L3943" s="4" t="s">
        <v>29</v>
      </c>
      <c r="M3943" s="4" t="s">
        <v>107</v>
      </c>
      <c r="N3943" s="4">
        <v>930.31</v>
      </c>
      <c r="O3943" s="4">
        <v>8</v>
      </c>
      <c r="P3943" s="4">
        <v>0.15</v>
      </c>
      <c r="Q3943" s="4">
        <v>31.78</v>
      </c>
    </row>
    <row r="3944" spans="1:17" s="4" customFormat="1" ht="12" x14ac:dyDescent="0.3">
      <c r="A3944" s="4">
        <v>3943</v>
      </c>
      <c r="B3944" s="4" t="s">
        <v>11800</v>
      </c>
      <c r="C3944" s="5">
        <v>45406</v>
      </c>
      <c r="D3944" s="5">
        <v>45412</v>
      </c>
      <c r="E3944" s="9">
        <f t="shared" si="61"/>
        <v>2024</v>
      </c>
      <c r="F3944" s="4" t="s">
        <v>39</v>
      </c>
      <c r="G3944" s="4" t="s">
        <v>11801</v>
      </c>
      <c r="H3944" s="4" t="s">
        <v>11802</v>
      </c>
      <c r="I3944" s="4" t="s">
        <v>67</v>
      </c>
      <c r="J3944" s="4" t="s">
        <v>62</v>
      </c>
      <c r="K3944" s="4" t="s">
        <v>63</v>
      </c>
      <c r="L3944" s="4" t="s">
        <v>29</v>
      </c>
      <c r="M3944" s="4" t="s">
        <v>30</v>
      </c>
      <c r="N3944" s="4">
        <v>1276.22</v>
      </c>
      <c r="O3944" s="4">
        <v>3</v>
      </c>
      <c r="P3944" s="4">
        <v>0</v>
      </c>
      <c r="Q3944" s="4">
        <v>213.9</v>
      </c>
    </row>
    <row r="3945" spans="1:17" s="4" customFormat="1" ht="12" x14ac:dyDescent="0.3">
      <c r="A3945" s="4">
        <v>3944</v>
      </c>
      <c r="B3945" s="4" t="s">
        <v>11803</v>
      </c>
      <c r="C3945" s="5">
        <v>45436</v>
      </c>
      <c r="D3945" s="5">
        <v>45442</v>
      </c>
      <c r="E3945" s="9">
        <f t="shared" si="61"/>
        <v>2024</v>
      </c>
      <c r="F3945" s="4" t="s">
        <v>39</v>
      </c>
      <c r="G3945" s="4" t="s">
        <v>11804</v>
      </c>
      <c r="H3945" s="4" t="s">
        <v>11805</v>
      </c>
      <c r="I3945" s="4" t="s">
        <v>28</v>
      </c>
      <c r="J3945" s="4" t="s">
        <v>52</v>
      </c>
      <c r="K3945" s="4" t="s">
        <v>53</v>
      </c>
      <c r="L3945" s="4" t="s">
        <v>36</v>
      </c>
      <c r="M3945" s="4" t="s">
        <v>71</v>
      </c>
      <c r="N3945" s="4">
        <v>1010.35</v>
      </c>
      <c r="O3945" s="4">
        <v>6</v>
      </c>
      <c r="P3945" s="4">
        <v>0.1</v>
      </c>
      <c r="Q3945" s="4">
        <v>166.25</v>
      </c>
    </row>
    <row r="3946" spans="1:17" s="4" customFormat="1" ht="12" x14ac:dyDescent="0.3">
      <c r="A3946" s="4">
        <v>3945</v>
      </c>
      <c r="B3946" s="4" t="s">
        <v>11806</v>
      </c>
      <c r="C3946" s="5">
        <v>45539</v>
      </c>
      <c r="D3946" s="5">
        <v>45546</v>
      </c>
      <c r="E3946" s="9">
        <f t="shared" si="61"/>
        <v>2024</v>
      </c>
      <c r="F3946" s="4" t="s">
        <v>25</v>
      </c>
      <c r="G3946" s="4" t="s">
        <v>11807</v>
      </c>
      <c r="H3946" s="4" t="s">
        <v>11808</v>
      </c>
      <c r="I3946" s="4" t="s">
        <v>20</v>
      </c>
      <c r="J3946" s="4" t="s">
        <v>111</v>
      </c>
      <c r="K3946" s="4" t="s">
        <v>111</v>
      </c>
      <c r="L3946" s="4" t="s">
        <v>29</v>
      </c>
      <c r="M3946" s="4" t="s">
        <v>107</v>
      </c>
      <c r="N3946" s="4">
        <v>194.85</v>
      </c>
      <c r="O3946" s="4">
        <v>4</v>
      </c>
      <c r="P3946" s="4">
        <v>0.2</v>
      </c>
      <c r="Q3946" s="4">
        <v>10.039999999999999</v>
      </c>
    </row>
    <row r="3947" spans="1:17" s="4" customFormat="1" ht="12" x14ac:dyDescent="0.3">
      <c r="A3947" s="4">
        <v>3946</v>
      </c>
      <c r="B3947" s="4" t="s">
        <v>11809</v>
      </c>
      <c r="C3947" s="5">
        <v>44684</v>
      </c>
      <c r="D3947" s="5">
        <v>44686</v>
      </c>
      <c r="E3947" s="9">
        <f t="shared" si="61"/>
        <v>2022</v>
      </c>
      <c r="F3947" s="4" t="s">
        <v>39</v>
      </c>
      <c r="G3947" s="4" t="s">
        <v>11810</v>
      </c>
      <c r="H3947" s="4" t="s">
        <v>11811</v>
      </c>
      <c r="I3947" s="4" t="s">
        <v>20</v>
      </c>
      <c r="J3947" s="4" t="s">
        <v>111</v>
      </c>
      <c r="K3947" s="4" t="s">
        <v>111</v>
      </c>
      <c r="L3947" s="4" t="s">
        <v>22</v>
      </c>
      <c r="M3947" s="4" t="s">
        <v>23</v>
      </c>
      <c r="N3947" s="4">
        <v>272.35000000000002</v>
      </c>
      <c r="O3947" s="4">
        <v>5</v>
      </c>
      <c r="P3947" s="4">
        <v>0</v>
      </c>
      <c r="Q3947" s="4">
        <v>20.79</v>
      </c>
    </row>
    <row r="3948" spans="1:17" s="4" customFormat="1" ht="12" x14ac:dyDescent="0.3">
      <c r="A3948" s="4">
        <v>3947</v>
      </c>
      <c r="B3948" s="4" t="s">
        <v>11812</v>
      </c>
      <c r="C3948" s="5">
        <v>44998</v>
      </c>
      <c r="D3948" s="5">
        <v>45001</v>
      </c>
      <c r="E3948" s="9">
        <f t="shared" si="61"/>
        <v>2023</v>
      </c>
      <c r="F3948" s="4" t="s">
        <v>17</v>
      </c>
      <c r="G3948" s="4" t="s">
        <v>11813</v>
      </c>
      <c r="H3948" s="4" t="s">
        <v>11814</v>
      </c>
      <c r="I3948" s="4" t="s">
        <v>28</v>
      </c>
      <c r="J3948" s="4" t="s">
        <v>79</v>
      </c>
      <c r="K3948" s="4" t="s">
        <v>80</v>
      </c>
      <c r="L3948" s="4" t="s">
        <v>22</v>
      </c>
      <c r="M3948" s="4" t="s">
        <v>75</v>
      </c>
      <c r="N3948" s="4">
        <v>493.36</v>
      </c>
      <c r="O3948" s="4">
        <v>9</v>
      </c>
      <c r="P3948" s="4">
        <v>0.2</v>
      </c>
      <c r="Q3948" s="4">
        <v>75.680000000000007</v>
      </c>
    </row>
    <row r="3949" spans="1:17" s="4" customFormat="1" ht="12" x14ac:dyDescent="0.3">
      <c r="A3949" s="4">
        <v>3948</v>
      </c>
      <c r="B3949" s="4" t="s">
        <v>11815</v>
      </c>
      <c r="C3949" s="5">
        <v>44497</v>
      </c>
      <c r="D3949" s="5">
        <v>44504</v>
      </c>
      <c r="E3949" s="9">
        <f t="shared" si="61"/>
        <v>2021</v>
      </c>
      <c r="F3949" s="4" t="s">
        <v>17</v>
      </c>
      <c r="G3949" s="4" t="s">
        <v>11816</v>
      </c>
      <c r="H3949" s="4" t="s">
        <v>11817</v>
      </c>
      <c r="I3949" s="4" t="s">
        <v>28</v>
      </c>
      <c r="J3949" s="4" t="s">
        <v>52</v>
      </c>
      <c r="K3949" s="4" t="s">
        <v>53</v>
      </c>
      <c r="L3949" s="4" t="s">
        <v>22</v>
      </c>
      <c r="M3949" s="4" t="s">
        <v>23</v>
      </c>
      <c r="N3949" s="4">
        <v>464.54</v>
      </c>
      <c r="O3949" s="4">
        <v>8</v>
      </c>
      <c r="P3949" s="4">
        <v>0.15</v>
      </c>
      <c r="Q3949" s="4">
        <v>104.39</v>
      </c>
    </row>
    <row r="3950" spans="1:17" s="4" customFormat="1" ht="12" x14ac:dyDescent="0.3">
      <c r="A3950" s="4">
        <v>3949</v>
      </c>
      <c r="B3950" s="4" t="s">
        <v>11818</v>
      </c>
      <c r="C3950" s="5">
        <v>44452</v>
      </c>
      <c r="D3950" s="5">
        <v>44459</v>
      </c>
      <c r="E3950" s="9">
        <f t="shared" si="61"/>
        <v>2021</v>
      </c>
      <c r="F3950" s="4" t="s">
        <v>59</v>
      </c>
      <c r="G3950" s="4" t="s">
        <v>11819</v>
      </c>
      <c r="H3950" s="4" t="s">
        <v>11820</v>
      </c>
      <c r="I3950" s="4" t="s">
        <v>67</v>
      </c>
      <c r="J3950" s="4" t="s">
        <v>42</v>
      </c>
      <c r="K3950" s="4" t="s">
        <v>43</v>
      </c>
      <c r="L3950" s="4" t="s">
        <v>29</v>
      </c>
      <c r="M3950" s="4" t="s">
        <v>107</v>
      </c>
      <c r="N3950" s="4">
        <v>259.10000000000002</v>
      </c>
      <c r="O3950" s="4">
        <v>7</v>
      </c>
      <c r="P3950" s="4">
        <v>0.1</v>
      </c>
      <c r="Q3950" s="4">
        <v>62.39</v>
      </c>
    </row>
    <row r="3951" spans="1:17" s="4" customFormat="1" ht="12" x14ac:dyDescent="0.3">
      <c r="A3951" s="4">
        <v>3950</v>
      </c>
      <c r="B3951" s="4" t="s">
        <v>11821</v>
      </c>
      <c r="C3951" s="5">
        <v>45523</v>
      </c>
      <c r="D3951" s="5">
        <v>45526</v>
      </c>
      <c r="E3951" s="9">
        <f t="shared" si="61"/>
        <v>2024</v>
      </c>
      <c r="F3951" s="4" t="s">
        <v>17</v>
      </c>
      <c r="G3951" s="4" t="s">
        <v>11822</v>
      </c>
      <c r="H3951" s="4" t="s">
        <v>11823</v>
      </c>
      <c r="I3951" s="4" t="s">
        <v>67</v>
      </c>
      <c r="J3951" s="4" t="s">
        <v>111</v>
      </c>
      <c r="K3951" s="4" t="s">
        <v>111</v>
      </c>
      <c r="L3951" s="4" t="s">
        <v>22</v>
      </c>
      <c r="M3951" s="4" t="s">
        <v>23</v>
      </c>
      <c r="N3951" s="4">
        <v>774.2</v>
      </c>
      <c r="O3951" s="4">
        <v>1</v>
      </c>
      <c r="P3951" s="4">
        <v>0.2</v>
      </c>
      <c r="Q3951" s="4">
        <v>35.090000000000003</v>
      </c>
    </row>
    <row r="3952" spans="1:17" s="4" customFormat="1" ht="12" x14ac:dyDescent="0.3">
      <c r="A3952" s="4">
        <v>3951</v>
      </c>
      <c r="B3952" s="4" t="s">
        <v>11824</v>
      </c>
      <c r="C3952" s="5">
        <v>44963</v>
      </c>
      <c r="D3952" s="5">
        <v>44969</v>
      </c>
      <c r="E3952" s="9">
        <f t="shared" si="61"/>
        <v>2023</v>
      </c>
      <c r="F3952" s="4" t="s">
        <v>17</v>
      </c>
      <c r="G3952" s="4" t="s">
        <v>11825</v>
      </c>
      <c r="H3952" s="4" t="s">
        <v>11826</v>
      </c>
      <c r="I3952" s="4" t="s">
        <v>67</v>
      </c>
      <c r="J3952" s="4" t="s">
        <v>34</v>
      </c>
      <c r="K3952" s="4" t="s">
        <v>35</v>
      </c>
      <c r="L3952" s="4" t="s">
        <v>36</v>
      </c>
      <c r="M3952" s="4" t="s">
        <v>138</v>
      </c>
      <c r="N3952" s="4">
        <v>1076.69</v>
      </c>
      <c r="O3952" s="4">
        <v>9</v>
      </c>
      <c r="P3952" s="4">
        <v>0.2</v>
      </c>
      <c r="Q3952" s="4">
        <v>-16.760000000000002</v>
      </c>
    </row>
    <row r="3953" spans="1:17" s="4" customFormat="1" ht="12" x14ac:dyDescent="0.3">
      <c r="A3953" s="4">
        <v>3952</v>
      </c>
      <c r="B3953" s="4" t="s">
        <v>11827</v>
      </c>
      <c r="C3953" s="5">
        <v>45406</v>
      </c>
      <c r="D3953" s="5">
        <v>45408</v>
      </c>
      <c r="E3953" s="9">
        <f t="shared" si="61"/>
        <v>2024</v>
      </c>
      <c r="F3953" s="4" t="s">
        <v>59</v>
      </c>
      <c r="G3953" s="4" t="s">
        <v>11828</v>
      </c>
      <c r="H3953" s="4" t="s">
        <v>5777</v>
      </c>
      <c r="I3953" s="4" t="s">
        <v>20</v>
      </c>
      <c r="J3953" s="4" t="s">
        <v>34</v>
      </c>
      <c r="K3953" s="4" t="s">
        <v>35</v>
      </c>
      <c r="L3953" s="4" t="s">
        <v>22</v>
      </c>
      <c r="M3953" s="4" t="s">
        <v>75</v>
      </c>
      <c r="N3953" s="4">
        <v>774.23</v>
      </c>
      <c r="O3953" s="4">
        <v>9</v>
      </c>
      <c r="P3953" s="4">
        <v>0.15</v>
      </c>
      <c r="Q3953" s="4">
        <v>182.89</v>
      </c>
    </row>
    <row r="3954" spans="1:17" s="4" customFormat="1" ht="12" x14ac:dyDescent="0.3">
      <c r="A3954" s="4">
        <v>3953</v>
      </c>
      <c r="B3954" s="4" t="s">
        <v>11829</v>
      </c>
      <c r="C3954" s="5">
        <v>44603</v>
      </c>
      <c r="D3954" s="5">
        <v>44606</v>
      </c>
      <c r="E3954" s="9">
        <f t="shared" si="61"/>
        <v>2022</v>
      </c>
      <c r="F3954" s="4" t="s">
        <v>17</v>
      </c>
      <c r="G3954" s="4" t="s">
        <v>11830</v>
      </c>
      <c r="H3954" s="4" t="s">
        <v>11831</v>
      </c>
      <c r="I3954" s="4" t="s">
        <v>67</v>
      </c>
      <c r="J3954" s="4" t="s">
        <v>42</v>
      </c>
      <c r="K3954" s="4" t="s">
        <v>43</v>
      </c>
      <c r="L3954" s="4" t="s">
        <v>22</v>
      </c>
      <c r="M3954" s="4" t="s">
        <v>75</v>
      </c>
      <c r="N3954" s="4">
        <v>732.3</v>
      </c>
      <c r="O3954" s="4">
        <v>9</v>
      </c>
      <c r="P3954" s="4">
        <v>0.1</v>
      </c>
      <c r="Q3954" s="4">
        <v>166.9</v>
      </c>
    </row>
    <row r="3955" spans="1:17" s="4" customFormat="1" ht="12" x14ac:dyDescent="0.3">
      <c r="A3955" s="4">
        <v>3954</v>
      </c>
      <c r="B3955" s="4" t="s">
        <v>11832</v>
      </c>
      <c r="C3955" s="5">
        <v>45048</v>
      </c>
      <c r="D3955" s="5">
        <v>45052</v>
      </c>
      <c r="E3955" s="9">
        <f t="shared" si="61"/>
        <v>2023</v>
      </c>
      <c r="F3955" s="4" t="s">
        <v>59</v>
      </c>
      <c r="G3955" s="4" t="s">
        <v>11833</v>
      </c>
      <c r="H3955" s="4" t="s">
        <v>11834</v>
      </c>
      <c r="I3955" s="4" t="s">
        <v>67</v>
      </c>
      <c r="J3955" s="4" t="s">
        <v>21</v>
      </c>
      <c r="K3955" s="4" t="s">
        <v>26647</v>
      </c>
      <c r="L3955" s="4" t="s">
        <v>29</v>
      </c>
      <c r="M3955" s="4" t="s">
        <v>107</v>
      </c>
      <c r="N3955" s="4">
        <v>787.27</v>
      </c>
      <c r="O3955" s="4">
        <v>5</v>
      </c>
      <c r="P3955" s="4">
        <v>0.15</v>
      </c>
      <c r="Q3955" s="4">
        <v>107.97</v>
      </c>
    </row>
    <row r="3956" spans="1:17" s="4" customFormat="1" ht="12" x14ac:dyDescent="0.3">
      <c r="A3956" s="4">
        <v>3955</v>
      </c>
      <c r="B3956" s="4" t="s">
        <v>11835</v>
      </c>
      <c r="C3956" s="5">
        <v>45201</v>
      </c>
      <c r="D3956" s="5">
        <v>45206</v>
      </c>
      <c r="E3956" s="9">
        <f t="shared" si="61"/>
        <v>2023</v>
      </c>
      <c r="F3956" s="4" t="s">
        <v>59</v>
      </c>
      <c r="G3956" s="4" t="s">
        <v>11836</v>
      </c>
      <c r="H3956" s="4" t="s">
        <v>11837</v>
      </c>
      <c r="I3956" s="4" t="s">
        <v>20</v>
      </c>
      <c r="J3956" s="4" t="s">
        <v>62</v>
      </c>
      <c r="K3956" s="4" t="s">
        <v>63</v>
      </c>
      <c r="L3956" s="4" t="s">
        <v>22</v>
      </c>
      <c r="M3956" s="4" t="s">
        <v>54</v>
      </c>
      <c r="N3956" s="4">
        <v>708.32</v>
      </c>
      <c r="O3956" s="4">
        <v>7</v>
      </c>
      <c r="P3956" s="4">
        <v>0.2</v>
      </c>
      <c r="Q3956" s="4">
        <v>92.18</v>
      </c>
    </row>
    <row r="3957" spans="1:17" s="4" customFormat="1" ht="12" x14ac:dyDescent="0.3">
      <c r="A3957" s="4">
        <v>3956</v>
      </c>
      <c r="B3957" s="4" t="s">
        <v>11838</v>
      </c>
      <c r="C3957" s="5">
        <v>45313</v>
      </c>
      <c r="D3957" s="5">
        <v>45318</v>
      </c>
      <c r="E3957" s="9">
        <f t="shared" si="61"/>
        <v>2024</v>
      </c>
      <c r="F3957" s="4" t="s">
        <v>39</v>
      </c>
      <c r="G3957" s="4" t="s">
        <v>11839</v>
      </c>
      <c r="H3957" s="4" t="s">
        <v>11840</v>
      </c>
      <c r="I3957" s="4" t="s">
        <v>28</v>
      </c>
      <c r="J3957" s="4" t="s">
        <v>145</v>
      </c>
      <c r="K3957" s="4" t="s">
        <v>80</v>
      </c>
      <c r="L3957" s="4" t="s">
        <v>22</v>
      </c>
      <c r="M3957" s="4" t="s">
        <v>134</v>
      </c>
      <c r="N3957" s="4">
        <v>751.11</v>
      </c>
      <c r="O3957" s="4">
        <v>9</v>
      </c>
      <c r="P3957" s="4">
        <v>0.2</v>
      </c>
      <c r="Q3957" s="4">
        <v>124.22</v>
      </c>
    </row>
    <row r="3958" spans="1:17" s="4" customFormat="1" ht="12" x14ac:dyDescent="0.3">
      <c r="A3958" s="4">
        <v>3957</v>
      </c>
      <c r="B3958" s="4" t="s">
        <v>11841</v>
      </c>
      <c r="C3958" s="5">
        <v>45520</v>
      </c>
      <c r="D3958" s="5">
        <v>45525</v>
      </c>
      <c r="E3958" s="9">
        <f t="shared" si="61"/>
        <v>2024</v>
      </c>
      <c r="F3958" s="4" t="s">
        <v>39</v>
      </c>
      <c r="G3958" s="4" t="s">
        <v>11842</v>
      </c>
      <c r="H3958" s="4" t="s">
        <v>11843</v>
      </c>
      <c r="I3958" s="4" t="s">
        <v>67</v>
      </c>
      <c r="J3958" s="4" t="s">
        <v>62</v>
      </c>
      <c r="K3958" s="4" t="s">
        <v>63</v>
      </c>
      <c r="L3958" s="4" t="s">
        <v>29</v>
      </c>
      <c r="M3958" s="4" t="s">
        <v>30</v>
      </c>
      <c r="N3958" s="4">
        <v>856.66</v>
      </c>
      <c r="O3958" s="4">
        <v>10</v>
      </c>
      <c r="P3958" s="4">
        <v>0.1</v>
      </c>
      <c r="Q3958" s="4">
        <v>104.68</v>
      </c>
    </row>
    <row r="3959" spans="1:17" s="4" customFormat="1" ht="12" x14ac:dyDescent="0.3">
      <c r="A3959" s="4">
        <v>3958</v>
      </c>
      <c r="B3959" s="4" t="s">
        <v>11844</v>
      </c>
      <c r="C3959" s="5">
        <v>44681</v>
      </c>
      <c r="D3959" s="5">
        <v>44684</v>
      </c>
      <c r="E3959" s="9">
        <f t="shared" si="61"/>
        <v>2022</v>
      </c>
      <c r="F3959" s="4" t="s">
        <v>39</v>
      </c>
      <c r="G3959" s="4" t="s">
        <v>11845</v>
      </c>
      <c r="H3959" s="4" t="s">
        <v>11846</v>
      </c>
      <c r="I3959" s="4" t="s">
        <v>67</v>
      </c>
      <c r="J3959" s="4" t="s">
        <v>47</v>
      </c>
      <c r="K3959" s="4" t="s">
        <v>47</v>
      </c>
      <c r="L3959" s="4" t="s">
        <v>29</v>
      </c>
      <c r="M3959" s="4" t="s">
        <v>90</v>
      </c>
      <c r="N3959" s="4">
        <v>205.54</v>
      </c>
      <c r="O3959" s="4">
        <v>2</v>
      </c>
      <c r="P3959" s="4">
        <v>0</v>
      </c>
      <c r="Q3959" s="4">
        <v>29.67</v>
      </c>
    </row>
    <row r="3960" spans="1:17" s="4" customFormat="1" ht="12" x14ac:dyDescent="0.3">
      <c r="A3960" s="4">
        <v>3959</v>
      </c>
      <c r="B3960" s="4" t="s">
        <v>11847</v>
      </c>
      <c r="C3960" s="5">
        <v>44865</v>
      </c>
      <c r="D3960" s="5">
        <v>44872</v>
      </c>
      <c r="E3960" s="9">
        <f t="shared" si="61"/>
        <v>2022</v>
      </c>
      <c r="F3960" s="4" t="s">
        <v>39</v>
      </c>
      <c r="G3960" s="4" t="s">
        <v>11848</v>
      </c>
      <c r="H3960" s="4" t="s">
        <v>11849</v>
      </c>
      <c r="I3960" s="4" t="s">
        <v>28</v>
      </c>
      <c r="J3960" s="4" t="s">
        <v>34</v>
      </c>
      <c r="K3960" s="4" t="s">
        <v>35</v>
      </c>
      <c r="L3960" s="4" t="s">
        <v>22</v>
      </c>
      <c r="M3960" s="4" t="s">
        <v>54</v>
      </c>
      <c r="N3960" s="4">
        <v>1458.78</v>
      </c>
      <c r="O3960" s="4">
        <v>6</v>
      </c>
      <c r="P3960" s="4">
        <v>0.2</v>
      </c>
      <c r="Q3960" s="4">
        <v>-7.28</v>
      </c>
    </row>
    <row r="3961" spans="1:17" s="4" customFormat="1" ht="12" x14ac:dyDescent="0.3">
      <c r="A3961" s="4">
        <v>3960</v>
      </c>
      <c r="B3961" s="4" t="s">
        <v>11850</v>
      </c>
      <c r="C3961" s="5">
        <v>45282</v>
      </c>
      <c r="D3961" s="5">
        <v>45283</v>
      </c>
      <c r="E3961" s="9">
        <f t="shared" si="61"/>
        <v>2023</v>
      </c>
      <c r="F3961" s="4" t="s">
        <v>39</v>
      </c>
      <c r="G3961" s="4" t="s">
        <v>11851</v>
      </c>
      <c r="H3961" s="4" t="s">
        <v>11852</v>
      </c>
      <c r="I3961" s="4" t="s">
        <v>28</v>
      </c>
      <c r="J3961" s="4" t="s">
        <v>42</v>
      </c>
      <c r="K3961" s="4" t="s">
        <v>43</v>
      </c>
      <c r="L3961" s="4" t="s">
        <v>36</v>
      </c>
      <c r="M3961" s="4" t="s">
        <v>118</v>
      </c>
      <c r="N3961" s="4">
        <v>1160.73</v>
      </c>
      <c r="O3961" s="4">
        <v>5</v>
      </c>
      <c r="P3961" s="4">
        <v>0.2</v>
      </c>
      <c r="Q3961" s="4">
        <v>165.45</v>
      </c>
    </row>
    <row r="3962" spans="1:17" s="4" customFormat="1" ht="12" x14ac:dyDescent="0.3">
      <c r="A3962" s="4">
        <v>3961</v>
      </c>
      <c r="B3962" s="4" t="s">
        <v>11853</v>
      </c>
      <c r="C3962" s="5">
        <v>45547</v>
      </c>
      <c r="D3962" s="5">
        <v>45549</v>
      </c>
      <c r="E3962" s="9">
        <f t="shared" si="61"/>
        <v>2024</v>
      </c>
      <c r="F3962" s="4" t="s">
        <v>59</v>
      </c>
      <c r="G3962" s="4" t="s">
        <v>11854</v>
      </c>
      <c r="H3962" s="4" t="s">
        <v>11855</v>
      </c>
      <c r="I3962" s="4" t="s">
        <v>20</v>
      </c>
      <c r="J3962" s="4" t="s">
        <v>111</v>
      </c>
      <c r="K3962" s="4" t="s">
        <v>111</v>
      </c>
      <c r="L3962" s="4" t="s">
        <v>29</v>
      </c>
      <c r="M3962" s="4" t="s">
        <v>30</v>
      </c>
      <c r="N3962" s="4">
        <v>528.79999999999995</v>
      </c>
      <c r="O3962" s="4">
        <v>2</v>
      </c>
      <c r="P3962" s="4">
        <v>0.1</v>
      </c>
      <c r="Q3962" s="4">
        <v>42.95</v>
      </c>
    </row>
    <row r="3963" spans="1:17" s="4" customFormat="1" ht="12" x14ac:dyDescent="0.3">
      <c r="A3963" s="4">
        <v>3962</v>
      </c>
      <c r="B3963" s="4" t="s">
        <v>11856</v>
      </c>
      <c r="C3963" s="5">
        <v>45582</v>
      </c>
      <c r="D3963" s="5">
        <v>45584</v>
      </c>
      <c r="E3963" s="9">
        <f t="shared" si="61"/>
        <v>2024</v>
      </c>
      <c r="F3963" s="4" t="s">
        <v>17</v>
      </c>
      <c r="G3963" s="4" t="s">
        <v>11857</v>
      </c>
      <c r="H3963" s="4" t="s">
        <v>11858</v>
      </c>
      <c r="I3963" s="4" t="s">
        <v>28</v>
      </c>
      <c r="J3963" s="4" t="s">
        <v>62</v>
      </c>
      <c r="K3963" s="4" t="s">
        <v>63</v>
      </c>
      <c r="L3963" s="4" t="s">
        <v>36</v>
      </c>
      <c r="M3963" s="4" t="s">
        <v>37</v>
      </c>
      <c r="N3963" s="4">
        <v>856.75</v>
      </c>
      <c r="O3963" s="4">
        <v>8</v>
      </c>
      <c r="P3963" s="4">
        <v>0.2</v>
      </c>
      <c r="Q3963" s="4">
        <v>156.68</v>
      </c>
    </row>
    <row r="3964" spans="1:17" s="4" customFormat="1" ht="12" x14ac:dyDescent="0.3">
      <c r="A3964" s="4">
        <v>3963</v>
      </c>
      <c r="B3964" s="4" t="s">
        <v>11859</v>
      </c>
      <c r="C3964" s="5">
        <v>45559</v>
      </c>
      <c r="D3964" s="5">
        <v>45563</v>
      </c>
      <c r="E3964" s="9">
        <f t="shared" si="61"/>
        <v>2024</v>
      </c>
      <c r="F3964" s="4" t="s">
        <v>17</v>
      </c>
      <c r="G3964" s="4" t="s">
        <v>11860</v>
      </c>
      <c r="H3964" s="4" t="s">
        <v>11861</v>
      </c>
      <c r="I3964" s="4" t="s">
        <v>28</v>
      </c>
      <c r="J3964" s="4" t="s">
        <v>145</v>
      </c>
      <c r="K3964" s="4" t="s">
        <v>80</v>
      </c>
      <c r="L3964" s="4" t="s">
        <v>29</v>
      </c>
      <c r="M3964" s="4" t="s">
        <v>90</v>
      </c>
      <c r="N3964" s="4">
        <v>326.13</v>
      </c>
      <c r="O3964" s="4">
        <v>2</v>
      </c>
      <c r="P3964" s="4">
        <v>0.15</v>
      </c>
      <c r="Q3964" s="4">
        <v>41.85</v>
      </c>
    </row>
    <row r="3965" spans="1:17" s="4" customFormat="1" ht="12" x14ac:dyDescent="0.3">
      <c r="A3965" s="4">
        <v>3964</v>
      </c>
      <c r="B3965" s="4" t="s">
        <v>11862</v>
      </c>
      <c r="C3965" s="5">
        <v>44923</v>
      </c>
      <c r="D3965" s="5">
        <v>44926</v>
      </c>
      <c r="E3965" s="9">
        <f t="shared" si="61"/>
        <v>2022</v>
      </c>
      <c r="F3965" s="4" t="s">
        <v>39</v>
      </c>
      <c r="G3965" s="4" t="s">
        <v>11863</v>
      </c>
      <c r="H3965" s="4" t="s">
        <v>8771</v>
      </c>
      <c r="I3965" s="4" t="s">
        <v>67</v>
      </c>
      <c r="J3965" s="4" t="s">
        <v>79</v>
      </c>
      <c r="K3965" s="4" t="s">
        <v>80</v>
      </c>
      <c r="L3965" s="4" t="s">
        <v>29</v>
      </c>
      <c r="M3965" s="4" t="s">
        <v>30</v>
      </c>
      <c r="N3965" s="4">
        <v>386.26</v>
      </c>
      <c r="O3965" s="4">
        <v>10</v>
      </c>
      <c r="P3965" s="4">
        <v>0.15</v>
      </c>
      <c r="Q3965" s="4">
        <v>46.64</v>
      </c>
    </row>
    <row r="3966" spans="1:17" s="4" customFormat="1" ht="12" x14ac:dyDescent="0.3">
      <c r="A3966" s="4">
        <v>3965</v>
      </c>
      <c r="B3966" s="4" t="s">
        <v>11864</v>
      </c>
      <c r="C3966" s="5">
        <v>45588</v>
      </c>
      <c r="D3966" s="5">
        <v>45591</v>
      </c>
      <c r="E3966" s="9">
        <f t="shared" si="61"/>
        <v>2024</v>
      </c>
      <c r="F3966" s="4" t="s">
        <v>59</v>
      </c>
      <c r="G3966" s="4" t="s">
        <v>11865</v>
      </c>
      <c r="H3966" s="4" t="s">
        <v>11866</v>
      </c>
      <c r="I3966" s="4" t="s">
        <v>28</v>
      </c>
      <c r="J3966" s="4" t="s">
        <v>79</v>
      </c>
      <c r="K3966" s="4" t="s">
        <v>80</v>
      </c>
      <c r="L3966" s="4" t="s">
        <v>29</v>
      </c>
      <c r="M3966" s="4" t="s">
        <v>90</v>
      </c>
      <c r="N3966" s="4">
        <v>64.42</v>
      </c>
      <c r="O3966" s="4">
        <v>7</v>
      </c>
      <c r="P3966" s="4">
        <v>0</v>
      </c>
      <c r="Q3966" s="4">
        <v>5.03</v>
      </c>
    </row>
    <row r="3967" spans="1:17" s="4" customFormat="1" ht="12" x14ac:dyDescent="0.3">
      <c r="A3967" s="4">
        <v>3966</v>
      </c>
      <c r="B3967" s="4" t="s">
        <v>11867</v>
      </c>
      <c r="C3967" s="5">
        <v>44898</v>
      </c>
      <c r="D3967" s="5">
        <v>44901</v>
      </c>
      <c r="E3967" s="9">
        <f t="shared" si="61"/>
        <v>2022</v>
      </c>
      <c r="F3967" s="4" t="s">
        <v>25</v>
      </c>
      <c r="G3967" s="4" t="s">
        <v>11868</v>
      </c>
      <c r="H3967" s="4" t="s">
        <v>11869</v>
      </c>
      <c r="I3967" s="4" t="s">
        <v>28</v>
      </c>
      <c r="J3967" s="4" t="s">
        <v>145</v>
      </c>
      <c r="K3967" s="4" t="s">
        <v>80</v>
      </c>
      <c r="L3967" s="4" t="s">
        <v>22</v>
      </c>
      <c r="M3967" s="4" t="s">
        <v>134</v>
      </c>
      <c r="N3967" s="4">
        <v>1278.08</v>
      </c>
      <c r="O3967" s="4">
        <v>6</v>
      </c>
      <c r="P3967" s="4">
        <v>0</v>
      </c>
      <c r="Q3967" s="4">
        <v>341.36</v>
      </c>
    </row>
    <row r="3968" spans="1:17" s="4" customFormat="1" ht="12" x14ac:dyDescent="0.3">
      <c r="A3968" s="4">
        <v>3967</v>
      </c>
      <c r="B3968" s="4" t="s">
        <v>11870</v>
      </c>
      <c r="C3968" s="5">
        <v>45364</v>
      </c>
      <c r="D3968" s="5">
        <v>45366</v>
      </c>
      <c r="E3968" s="9">
        <f t="shared" si="61"/>
        <v>2024</v>
      </c>
      <c r="F3968" s="4" t="s">
        <v>25</v>
      </c>
      <c r="G3968" s="4" t="s">
        <v>11871</v>
      </c>
      <c r="H3968" s="4" t="s">
        <v>11872</v>
      </c>
      <c r="I3968" s="4" t="s">
        <v>28</v>
      </c>
      <c r="J3968" s="4" t="s">
        <v>62</v>
      </c>
      <c r="K3968" s="4" t="s">
        <v>63</v>
      </c>
      <c r="L3968" s="4" t="s">
        <v>22</v>
      </c>
      <c r="M3968" s="4" t="s">
        <v>23</v>
      </c>
      <c r="N3968" s="4">
        <v>933.24</v>
      </c>
      <c r="O3968" s="4">
        <v>3</v>
      </c>
      <c r="P3968" s="4">
        <v>0.1</v>
      </c>
      <c r="Q3968" s="4">
        <v>184.42</v>
      </c>
    </row>
    <row r="3969" spans="1:17" s="4" customFormat="1" ht="12" x14ac:dyDescent="0.3">
      <c r="A3969" s="4">
        <v>3968</v>
      </c>
      <c r="B3969" s="4" t="s">
        <v>11873</v>
      </c>
      <c r="C3969" s="5">
        <v>45553</v>
      </c>
      <c r="D3969" s="5">
        <v>45559</v>
      </c>
      <c r="E3969" s="9">
        <f t="shared" si="61"/>
        <v>2024</v>
      </c>
      <c r="F3969" s="4" t="s">
        <v>25</v>
      </c>
      <c r="G3969" s="4" t="s">
        <v>11874</v>
      </c>
      <c r="H3969" s="4" t="s">
        <v>11875</v>
      </c>
      <c r="I3969" s="4" t="s">
        <v>28</v>
      </c>
      <c r="J3969" s="4" t="s">
        <v>52</v>
      </c>
      <c r="K3969" s="4" t="s">
        <v>53</v>
      </c>
      <c r="L3969" s="4" t="s">
        <v>29</v>
      </c>
      <c r="M3969" s="4" t="s">
        <v>48</v>
      </c>
      <c r="N3969" s="4">
        <v>706.28</v>
      </c>
      <c r="O3969" s="4">
        <v>4</v>
      </c>
      <c r="P3969" s="4">
        <v>0.1</v>
      </c>
      <c r="Q3969" s="4">
        <v>7.79</v>
      </c>
    </row>
    <row r="3970" spans="1:17" s="4" customFormat="1" ht="12" x14ac:dyDescent="0.3">
      <c r="A3970" s="4">
        <v>3969</v>
      </c>
      <c r="B3970" s="4" t="s">
        <v>11876</v>
      </c>
      <c r="C3970" s="5">
        <v>44736</v>
      </c>
      <c r="D3970" s="5">
        <v>44737</v>
      </c>
      <c r="E3970" s="9">
        <f t="shared" ref="E3970:E4033" si="62">YEAR(D3970)</f>
        <v>2022</v>
      </c>
      <c r="F3970" s="4" t="s">
        <v>39</v>
      </c>
      <c r="G3970" s="4" t="s">
        <v>11877</v>
      </c>
      <c r="H3970" s="4" t="s">
        <v>11878</v>
      </c>
      <c r="I3970" s="4" t="s">
        <v>67</v>
      </c>
      <c r="J3970" s="4" t="s">
        <v>42</v>
      </c>
      <c r="K3970" s="4" t="s">
        <v>43</v>
      </c>
      <c r="L3970" s="4" t="s">
        <v>22</v>
      </c>
      <c r="M3970" s="4" t="s">
        <v>134</v>
      </c>
      <c r="N3970" s="4">
        <v>171.61</v>
      </c>
      <c r="O3970" s="4">
        <v>1</v>
      </c>
      <c r="P3970" s="4">
        <v>0.2</v>
      </c>
      <c r="Q3970" s="4">
        <v>-2.72</v>
      </c>
    </row>
    <row r="3971" spans="1:17" s="4" customFormat="1" ht="12" x14ac:dyDescent="0.3">
      <c r="A3971" s="4">
        <v>3970</v>
      </c>
      <c r="B3971" s="4" t="s">
        <v>11879</v>
      </c>
      <c r="C3971" s="5">
        <v>45446</v>
      </c>
      <c r="D3971" s="5">
        <v>45451</v>
      </c>
      <c r="E3971" s="9">
        <f t="shared" si="62"/>
        <v>2024</v>
      </c>
      <c r="F3971" s="4" t="s">
        <v>59</v>
      </c>
      <c r="G3971" s="4" t="s">
        <v>11880</v>
      </c>
      <c r="H3971" s="4" t="s">
        <v>11881</v>
      </c>
      <c r="I3971" s="4" t="s">
        <v>67</v>
      </c>
      <c r="J3971" s="4" t="s">
        <v>21</v>
      </c>
      <c r="K3971" s="4" t="s">
        <v>26647</v>
      </c>
      <c r="L3971" s="4" t="s">
        <v>29</v>
      </c>
      <c r="M3971" s="4" t="s">
        <v>90</v>
      </c>
      <c r="N3971" s="4">
        <v>487.48</v>
      </c>
      <c r="O3971" s="4">
        <v>5</v>
      </c>
      <c r="P3971" s="4">
        <v>0.2</v>
      </c>
      <c r="Q3971" s="4">
        <v>58.36</v>
      </c>
    </row>
    <row r="3972" spans="1:17" s="4" customFormat="1" ht="12" x14ac:dyDescent="0.3">
      <c r="A3972" s="4">
        <v>3971</v>
      </c>
      <c r="B3972" s="4" t="s">
        <v>11882</v>
      </c>
      <c r="C3972" s="5">
        <v>45841</v>
      </c>
      <c r="D3972" s="5">
        <v>45847</v>
      </c>
      <c r="E3972" s="9">
        <f t="shared" si="62"/>
        <v>2025</v>
      </c>
      <c r="F3972" s="4" t="s">
        <v>25</v>
      </c>
      <c r="G3972" s="4" t="s">
        <v>11883</v>
      </c>
      <c r="H3972" s="4" t="s">
        <v>11884</v>
      </c>
      <c r="I3972" s="4" t="s">
        <v>67</v>
      </c>
      <c r="J3972" s="4" t="s">
        <v>111</v>
      </c>
      <c r="K3972" s="4" t="s">
        <v>111</v>
      </c>
      <c r="L3972" s="4" t="s">
        <v>36</v>
      </c>
      <c r="M3972" s="4" t="s">
        <v>37</v>
      </c>
      <c r="N3972" s="4">
        <v>690.47</v>
      </c>
      <c r="O3972" s="4">
        <v>10</v>
      </c>
      <c r="P3972" s="4">
        <v>0.2</v>
      </c>
      <c r="Q3972" s="4">
        <v>64.52</v>
      </c>
    </row>
    <row r="3973" spans="1:17" s="4" customFormat="1" ht="12" x14ac:dyDescent="0.3">
      <c r="A3973" s="4">
        <v>3972</v>
      </c>
      <c r="B3973" s="4" t="s">
        <v>11885</v>
      </c>
      <c r="C3973" s="5">
        <v>45188</v>
      </c>
      <c r="D3973" s="5">
        <v>45190</v>
      </c>
      <c r="E3973" s="9">
        <f t="shared" si="62"/>
        <v>2023</v>
      </c>
      <c r="F3973" s="4" t="s">
        <v>39</v>
      </c>
      <c r="G3973" s="4" t="s">
        <v>11886</v>
      </c>
      <c r="H3973" s="4" t="s">
        <v>11887</v>
      </c>
      <c r="I3973" s="4" t="s">
        <v>28</v>
      </c>
      <c r="J3973" s="4" t="s">
        <v>47</v>
      </c>
      <c r="K3973" s="4" t="s">
        <v>47</v>
      </c>
      <c r="L3973" s="4" t="s">
        <v>36</v>
      </c>
      <c r="M3973" s="4" t="s">
        <v>118</v>
      </c>
      <c r="N3973" s="4">
        <v>738.24</v>
      </c>
      <c r="O3973" s="4">
        <v>10</v>
      </c>
      <c r="P3973" s="4">
        <v>0.1</v>
      </c>
      <c r="Q3973" s="4">
        <v>97.06</v>
      </c>
    </row>
    <row r="3974" spans="1:17" s="4" customFormat="1" ht="12" x14ac:dyDescent="0.3">
      <c r="A3974" s="4">
        <v>3973</v>
      </c>
      <c r="B3974" s="4" t="s">
        <v>11888</v>
      </c>
      <c r="C3974" s="5">
        <v>45713</v>
      </c>
      <c r="D3974" s="5">
        <v>45719</v>
      </c>
      <c r="E3974" s="9">
        <f t="shared" si="62"/>
        <v>2025</v>
      </c>
      <c r="F3974" s="4" t="s">
        <v>17</v>
      </c>
      <c r="G3974" s="4" t="s">
        <v>11889</v>
      </c>
      <c r="H3974" s="4" t="s">
        <v>11890</v>
      </c>
      <c r="I3974" s="4" t="s">
        <v>20</v>
      </c>
      <c r="J3974" s="4" t="s">
        <v>47</v>
      </c>
      <c r="K3974" s="4" t="s">
        <v>47</v>
      </c>
      <c r="L3974" s="4" t="s">
        <v>29</v>
      </c>
      <c r="M3974" s="4" t="s">
        <v>107</v>
      </c>
      <c r="N3974" s="4">
        <v>1181.51</v>
      </c>
      <c r="O3974" s="4">
        <v>9</v>
      </c>
      <c r="P3974" s="4">
        <v>0</v>
      </c>
      <c r="Q3974" s="4">
        <v>32.24</v>
      </c>
    </row>
    <row r="3975" spans="1:17" s="4" customFormat="1" ht="12" x14ac:dyDescent="0.3">
      <c r="A3975" s="4">
        <v>3974</v>
      </c>
      <c r="B3975" s="4" t="s">
        <v>11891</v>
      </c>
      <c r="C3975" s="5">
        <v>44806</v>
      </c>
      <c r="D3975" s="5">
        <v>44813</v>
      </c>
      <c r="E3975" s="9">
        <f t="shared" si="62"/>
        <v>2022</v>
      </c>
      <c r="F3975" s="4" t="s">
        <v>25</v>
      </c>
      <c r="G3975" s="4" t="s">
        <v>11892</v>
      </c>
      <c r="H3975" s="4" t="s">
        <v>11893</v>
      </c>
      <c r="I3975" s="4" t="s">
        <v>28</v>
      </c>
      <c r="J3975" s="4" t="s">
        <v>34</v>
      </c>
      <c r="K3975" s="4" t="s">
        <v>35</v>
      </c>
      <c r="L3975" s="4" t="s">
        <v>22</v>
      </c>
      <c r="M3975" s="4" t="s">
        <v>134</v>
      </c>
      <c r="N3975" s="4">
        <v>1126.03</v>
      </c>
      <c r="O3975" s="4">
        <v>9</v>
      </c>
      <c r="P3975" s="4">
        <v>0.2</v>
      </c>
      <c r="Q3975" s="4">
        <v>99.08</v>
      </c>
    </row>
    <row r="3976" spans="1:17" s="4" customFormat="1" ht="12" x14ac:dyDescent="0.3">
      <c r="A3976" s="4">
        <v>3975</v>
      </c>
      <c r="B3976" s="4" t="s">
        <v>11894</v>
      </c>
      <c r="C3976" s="5">
        <v>45513</v>
      </c>
      <c r="D3976" s="5">
        <v>45514</v>
      </c>
      <c r="E3976" s="9">
        <f t="shared" si="62"/>
        <v>2024</v>
      </c>
      <c r="F3976" s="4" t="s">
        <v>59</v>
      </c>
      <c r="G3976" s="4" t="s">
        <v>11895</v>
      </c>
      <c r="H3976" s="4" t="s">
        <v>11896</v>
      </c>
      <c r="I3976" s="4" t="s">
        <v>67</v>
      </c>
      <c r="J3976" s="4" t="s">
        <v>42</v>
      </c>
      <c r="K3976" s="4" t="s">
        <v>43</v>
      </c>
      <c r="L3976" s="4" t="s">
        <v>36</v>
      </c>
      <c r="M3976" s="4" t="s">
        <v>138</v>
      </c>
      <c r="N3976" s="4">
        <v>147.96</v>
      </c>
      <c r="O3976" s="4">
        <v>10</v>
      </c>
      <c r="P3976" s="4">
        <v>0</v>
      </c>
      <c r="Q3976" s="4">
        <v>43.31</v>
      </c>
    </row>
    <row r="3977" spans="1:17" s="4" customFormat="1" ht="12" x14ac:dyDescent="0.3">
      <c r="A3977" s="4">
        <v>3976</v>
      </c>
      <c r="B3977" s="4" t="s">
        <v>11897</v>
      </c>
      <c r="C3977" s="5">
        <v>44677</v>
      </c>
      <c r="D3977" s="5">
        <v>44679</v>
      </c>
      <c r="E3977" s="9">
        <f t="shared" si="62"/>
        <v>2022</v>
      </c>
      <c r="F3977" s="4" t="s">
        <v>17</v>
      </c>
      <c r="G3977" s="4" t="s">
        <v>11898</v>
      </c>
      <c r="H3977" s="4" t="s">
        <v>11899</v>
      </c>
      <c r="I3977" s="4" t="s">
        <v>67</v>
      </c>
      <c r="J3977" s="4" t="s">
        <v>52</v>
      </c>
      <c r="K3977" s="4" t="s">
        <v>53</v>
      </c>
      <c r="L3977" s="4" t="s">
        <v>29</v>
      </c>
      <c r="M3977" s="4" t="s">
        <v>48</v>
      </c>
      <c r="N3977" s="4">
        <v>126.1</v>
      </c>
      <c r="O3977" s="4">
        <v>5</v>
      </c>
      <c r="P3977" s="4">
        <v>0.1</v>
      </c>
      <c r="Q3977" s="4">
        <v>18.28</v>
      </c>
    </row>
    <row r="3978" spans="1:17" s="4" customFormat="1" ht="12" x14ac:dyDescent="0.3">
      <c r="A3978" s="4">
        <v>3977</v>
      </c>
      <c r="B3978" s="4" t="s">
        <v>11900</v>
      </c>
      <c r="C3978" s="5">
        <v>45176</v>
      </c>
      <c r="D3978" s="5">
        <v>45177</v>
      </c>
      <c r="E3978" s="9">
        <f t="shared" si="62"/>
        <v>2023</v>
      </c>
      <c r="F3978" s="4" t="s">
        <v>39</v>
      </c>
      <c r="G3978" s="4" t="s">
        <v>11901</v>
      </c>
      <c r="H3978" s="4" t="s">
        <v>11902</v>
      </c>
      <c r="I3978" s="4" t="s">
        <v>28</v>
      </c>
      <c r="J3978" s="4" t="s">
        <v>79</v>
      </c>
      <c r="K3978" s="4" t="s">
        <v>80</v>
      </c>
      <c r="L3978" s="4" t="s">
        <v>22</v>
      </c>
      <c r="M3978" s="4" t="s">
        <v>23</v>
      </c>
      <c r="N3978" s="4">
        <v>442.96</v>
      </c>
      <c r="O3978" s="4">
        <v>10</v>
      </c>
      <c r="P3978" s="4">
        <v>0</v>
      </c>
      <c r="Q3978" s="4">
        <v>129.97999999999999</v>
      </c>
    </row>
    <row r="3979" spans="1:17" s="4" customFormat="1" ht="12" x14ac:dyDescent="0.3">
      <c r="A3979" s="4">
        <v>3978</v>
      </c>
      <c r="B3979" s="4" t="s">
        <v>11903</v>
      </c>
      <c r="C3979" s="5">
        <v>44796</v>
      </c>
      <c r="D3979" s="5">
        <v>44802</v>
      </c>
      <c r="E3979" s="9">
        <f t="shared" si="62"/>
        <v>2022</v>
      </c>
      <c r="F3979" s="4" t="s">
        <v>59</v>
      </c>
      <c r="G3979" s="4" t="s">
        <v>11904</v>
      </c>
      <c r="H3979" s="4" t="s">
        <v>11905</v>
      </c>
      <c r="I3979" s="4" t="s">
        <v>20</v>
      </c>
      <c r="J3979" s="4" t="s">
        <v>62</v>
      </c>
      <c r="K3979" s="4" t="s">
        <v>63</v>
      </c>
      <c r="L3979" s="4" t="s">
        <v>29</v>
      </c>
      <c r="M3979" s="4" t="s">
        <v>107</v>
      </c>
      <c r="N3979" s="4">
        <v>554.07000000000005</v>
      </c>
      <c r="O3979" s="4">
        <v>5</v>
      </c>
      <c r="P3979" s="4">
        <v>0.2</v>
      </c>
      <c r="Q3979" s="4">
        <v>106.23</v>
      </c>
    </row>
    <row r="3980" spans="1:17" s="4" customFormat="1" ht="12" x14ac:dyDescent="0.3">
      <c r="A3980" s="4">
        <v>3979</v>
      </c>
      <c r="B3980" s="4" t="s">
        <v>11906</v>
      </c>
      <c r="C3980" s="5">
        <v>44544</v>
      </c>
      <c r="D3980" s="5">
        <v>44548</v>
      </c>
      <c r="E3980" s="9">
        <f t="shared" si="62"/>
        <v>2021</v>
      </c>
      <c r="F3980" s="4" t="s">
        <v>17</v>
      </c>
      <c r="G3980" s="4" t="s">
        <v>11907</v>
      </c>
      <c r="H3980" s="4" t="s">
        <v>11908</v>
      </c>
      <c r="I3980" s="4" t="s">
        <v>28</v>
      </c>
      <c r="J3980" s="4" t="s">
        <v>42</v>
      </c>
      <c r="K3980" s="4" t="s">
        <v>43</v>
      </c>
      <c r="L3980" s="4" t="s">
        <v>22</v>
      </c>
      <c r="M3980" s="4" t="s">
        <v>54</v>
      </c>
      <c r="N3980" s="4">
        <v>761.78</v>
      </c>
      <c r="O3980" s="4">
        <v>10</v>
      </c>
      <c r="P3980" s="4">
        <v>0.15</v>
      </c>
      <c r="Q3980" s="4">
        <v>158.71</v>
      </c>
    </row>
    <row r="3981" spans="1:17" s="4" customFormat="1" ht="12" x14ac:dyDescent="0.3">
      <c r="A3981" s="4">
        <v>3980</v>
      </c>
      <c r="B3981" s="4" t="s">
        <v>11909</v>
      </c>
      <c r="C3981" s="5">
        <v>44532</v>
      </c>
      <c r="D3981" s="5">
        <v>44533</v>
      </c>
      <c r="E3981" s="9">
        <f t="shared" si="62"/>
        <v>2021</v>
      </c>
      <c r="F3981" s="4" t="s">
        <v>59</v>
      </c>
      <c r="G3981" s="4" t="s">
        <v>11910</v>
      </c>
      <c r="H3981" s="4" t="s">
        <v>283</v>
      </c>
      <c r="I3981" s="4" t="s">
        <v>67</v>
      </c>
      <c r="J3981" s="4" t="s">
        <v>47</v>
      </c>
      <c r="K3981" s="4" t="s">
        <v>47</v>
      </c>
      <c r="L3981" s="4" t="s">
        <v>36</v>
      </c>
      <c r="M3981" s="4" t="s">
        <v>118</v>
      </c>
      <c r="N3981" s="4">
        <v>1416.02</v>
      </c>
      <c r="O3981" s="4">
        <v>1</v>
      </c>
      <c r="P3981" s="4">
        <v>0</v>
      </c>
      <c r="Q3981" s="4">
        <v>264.58999999999997</v>
      </c>
    </row>
    <row r="3982" spans="1:17" s="4" customFormat="1" ht="12" x14ac:dyDescent="0.3">
      <c r="A3982" s="4">
        <v>3981</v>
      </c>
      <c r="B3982" s="4" t="s">
        <v>11911</v>
      </c>
      <c r="C3982" s="5">
        <v>44854</v>
      </c>
      <c r="D3982" s="5">
        <v>44855</v>
      </c>
      <c r="E3982" s="9">
        <f t="shared" si="62"/>
        <v>2022</v>
      </c>
      <c r="F3982" s="4" t="s">
        <v>17</v>
      </c>
      <c r="G3982" s="4" t="s">
        <v>11912</v>
      </c>
      <c r="H3982" s="4" t="s">
        <v>11913</v>
      </c>
      <c r="I3982" s="4" t="s">
        <v>67</v>
      </c>
      <c r="J3982" s="4" t="s">
        <v>34</v>
      </c>
      <c r="K3982" s="4" t="s">
        <v>35</v>
      </c>
      <c r="L3982" s="4" t="s">
        <v>36</v>
      </c>
      <c r="M3982" s="4" t="s">
        <v>138</v>
      </c>
      <c r="N3982" s="4">
        <v>360.69</v>
      </c>
      <c r="O3982" s="4">
        <v>9</v>
      </c>
      <c r="P3982" s="4">
        <v>0</v>
      </c>
      <c r="Q3982" s="4">
        <v>12.48</v>
      </c>
    </row>
    <row r="3983" spans="1:17" s="4" customFormat="1" ht="12" x14ac:dyDescent="0.3">
      <c r="A3983" s="4">
        <v>3982</v>
      </c>
      <c r="B3983" s="4" t="s">
        <v>11914</v>
      </c>
      <c r="C3983" s="5">
        <v>44599</v>
      </c>
      <c r="D3983" s="5">
        <v>44600</v>
      </c>
      <c r="E3983" s="9">
        <f t="shared" si="62"/>
        <v>2022</v>
      </c>
      <c r="F3983" s="4" t="s">
        <v>39</v>
      </c>
      <c r="G3983" s="4" t="s">
        <v>11915</v>
      </c>
      <c r="H3983" s="4" t="s">
        <v>11916</v>
      </c>
      <c r="I3983" s="4" t="s">
        <v>20</v>
      </c>
      <c r="J3983" s="4" t="s">
        <v>47</v>
      </c>
      <c r="K3983" s="4" t="s">
        <v>47</v>
      </c>
      <c r="L3983" s="4" t="s">
        <v>36</v>
      </c>
      <c r="M3983" s="4" t="s">
        <v>71</v>
      </c>
      <c r="N3983" s="4">
        <v>636.34</v>
      </c>
      <c r="O3983" s="4">
        <v>4</v>
      </c>
      <c r="P3983" s="4">
        <v>0.1</v>
      </c>
      <c r="Q3983" s="4">
        <v>97.8</v>
      </c>
    </row>
    <row r="3984" spans="1:17" s="4" customFormat="1" ht="12" x14ac:dyDescent="0.3">
      <c r="A3984" s="4">
        <v>3983</v>
      </c>
      <c r="B3984" s="4" t="s">
        <v>11917</v>
      </c>
      <c r="C3984" s="5">
        <v>45140</v>
      </c>
      <c r="D3984" s="5">
        <v>45145</v>
      </c>
      <c r="E3984" s="9">
        <f t="shared" si="62"/>
        <v>2023</v>
      </c>
      <c r="F3984" s="4" t="s">
        <v>39</v>
      </c>
      <c r="G3984" s="4" t="s">
        <v>11918</v>
      </c>
      <c r="H3984" s="4" t="s">
        <v>11919</v>
      </c>
      <c r="I3984" s="4" t="s">
        <v>67</v>
      </c>
      <c r="J3984" s="4" t="s">
        <v>21</v>
      </c>
      <c r="K3984" s="4" t="s">
        <v>26647</v>
      </c>
      <c r="L3984" s="4" t="s">
        <v>22</v>
      </c>
      <c r="M3984" s="4" t="s">
        <v>75</v>
      </c>
      <c r="N3984" s="4">
        <v>965.03</v>
      </c>
      <c r="O3984" s="4">
        <v>7</v>
      </c>
      <c r="P3984" s="4">
        <v>0.2</v>
      </c>
      <c r="Q3984" s="4">
        <v>159.38</v>
      </c>
    </row>
    <row r="3985" spans="1:17" s="4" customFormat="1" ht="12" x14ac:dyDescent="0.3">
      <c r="A3985" s="4">
        <v>3984</v>
      </c>
      <c r="B3985" s="4" t="s">
        <v>11920</v>
      </c>
      <c r="C3985" s="5">
        <v>44824</v>
      </c>
      <c r="D3985" s="5">
        <v>44830</v>
      </c>
      <c r="E3985" s="9">
        <f t="shared" si="62"/>
        <v>2022</v>
      </c>
      <c r="F3985" s="4" t="s">
        <v>39</v>
      </c>
      <c r="G3985" s="4" t="s">
        <v>11921</v>
      </c>
      <c r="H3985" s="4" t="s">
        <v>11922</v>
      </c>
      <c r="I3985" s="4" t="s">
        <v>20</v>
      </c>
      <c r="J3985" s="4" t="s">
        <v>21</v>
      </c>
      <c r="K3985" s="4" t="s">
        <v>26647</v>
      </c>
      <c r="L3985" s="4" t="s">
        <v>29</v>
      </c>
      <c r="M3985" s="4" t="s">
        <v>48</v>
      </c>
      <c r="N3985" s="4">
        <v>895.72</v>
      </c>
      <c r="O3985" s="4">
        <v>5</v>
      </c>
      <c r="P3985" s="4">
        <v>0</v>
      </c>
      <c r="Q3985" s="4">
        <v>140.83000000000001</v>
      </c>
    </row>
    <row r="3986" spans="1:17" s="4" customFormat="1" ht="12" x14ac:dyDescent="0.3">
      <c r="A3986" s="4">
        <v>3985</v>
      </c>
      <c r="B3986" s="4" t="s">
        <v>11923</v>
      </c>
      <c r="C3986" s="5">
        <v>44462</v>
      </c>
      <c r="D3986" s="5">
        <v>44465</v>
      </c>
      <c r="E3986" s="9">
        <f t="shared" si="62"/>
        <v>2021</v>
      </c>
      <c r="F3986" s="4" t="s">
        <v>59</v>
      </c>
      <c r="G3986" s="4" t="s">
        <v>11924</v>
      </c>
      <c r="H3986" s="4" t="s">
        <v>11925</v>
      </c>
      <c r="I3986" s="4" t="s">
        <v>20</v>
      </c>
      <c r="J3986" s="4" t="s">
        <v>106</v>
      </c>
      <c r="K3986" s="4" t="s">
        <v>106</v>
      </c>
      <c r="L3986" s="4" t="s">
        <v>36</v>
      </c>
      <c r="M3986" s="4" t="s">
        <v>71</v>
      </c>
      <c r="N3986" s="4">
        <v>1362.98</v>
      </c>
      <c r="O3986" s="4">
        <v>7</v>
      </c>
      <c r="P3986" s="4">
        <v>0</v>
      </c>
      <c r="Q3986" s="4">
        <v>108.35</v>
      </c>
    </row>
    <row r="3987" spans="1:17" s="4" customFormat="1" ht="12" x14ac:dyDescent="0.3">
      <c r="A3987" s="4">
        <v>3986</v>
      </c>
      <c r="B3987" s="4" t="s">
        <v>11926</v>
      </c>
      <c r="C3987" s="5">
        <v>45786</v>
      </c>
      <c r="D3987" s="5">
        <v>45787</v>
      </c>
      <c r="E3987" s="9">
        <f t="shared" si="62"/>
        <v>2025</v>
      </c>
      <c r="F3987" s="4" t="s">
        <v>25</v>
      </c>
      <c r="G3987" s="4" t="s">
        <v>11927</v>
      </c>
      <c r="H3987" s="4" t="s">
        <v>11928</v>
      </c>
      <c r="I3987" s="4" t="s">
        <v>28</v>
      </c>
      <c r="J3987" s="4" t="s">
        <v>52</v>
      </c>
      <c r="K3987" s="4" t="s">
        <v>53</v>
      </c>
      <c r="L3987" s="4" t="s">
        <v>22</v>
      </c>
      <c r="M3987" s="4" t="s">
        <v>54</v>
      </c>
      <c r="N3987" s="4">
        <v>1358.24</v>
      </c>
      <c r="O3987" s="4">
        <v>5</v>
      </c>
      <c r="P3987" s="4">
        <v>0</v>
      </c>
      <c r="Q3987" s="4">
        <v>69.44</v>
      </c>
    </row>
    <row r="3988" spans="1:17" s="4" customFormat="1" ht="12" x14ac:dyDescent="0.3">
      <c r="A3988" s="4">
        <v>3987</v>
      </c>
      <c r="B3988" s="4" t="s">
        <v>11929</v>
      </c>
      <c r="C3988" s="5">
        <v>44669</v>
      </c>
      <c r="D3988" s="5">
        <v>44672</v>
      </c>
      <c r="E3988" s="9">
        <f t="shared" si="62"/>
        <v>2022</v>
      </c>
      <c r="F3988" s="4" t="s">
        <v>59</v>
      </c>
      <c r="G3988" s="4" t="s">
        <v>11930</v>
      </c>
      <c r="H3988" s="4" t="s">
        <v>11931</v>
      </c>
      <c r="I3988" s="4" t="s">
        <v>67</v>
      </c>
      <c r="J3988" s="4" t="s">
        <v>52</v>
      </c>
      <c r="K3988" s="4" t="s">
        <v>53</v>
      </c>
      <c r="L3988" s="4" t="s">
        <v>22</v>
      </c>
      <c r="M3988" s="4" t="s">
        <v>134</v>
      </c>
      <c r="N3988" s="4">
        <v>1220.77</v>
      </c>
      <c r="O3988" s="4">
        <v>3</v>
      </c>
      <c r="P3988" s="4">
        <v>0.1</v>
      </c>
      <c r="Q3988" s="4">
        <v>184.48</v>
      </c>
    </row>
    <row r="3989" spans="1:17" s="4" customFormat="1" ht="12" x14ac:dyDescent="0.3">
      <c r="A3989" s="4">
        <v>3988</v>
      </c>
      <c r="B3989" s="4" t="s">
        <v>11932</v>
      </c>
      <c r="C3989" s="5">
        <v>45231</v>
      </c>
      <c r="D3989" s="5">
        <v>45236</v>
      </c>
      <c r="E3989" s="9">
        <f t="shared" si="62"/>
        <v>2023</v>
      </c>
      <c r="F3989" s="4" t="s">
        <v>59</v>
      </c>
      <c r="G3989" s="4" t="s">
        <v>11933</v>
      </c>
      <c r="H3989" s="4" t="s">
        <v>11934</v>
      </c>
      <c r="I3989" s="4" t="s">
        <v>20</v>
      </c>
      <c r="J3989" s="4" t="s">
        <v>21</v>
      </c>
      <c r="K3989" s="4" t="s">
        <v>26647</v>
      </c>
      <c r="L3989" s="4" t="s">
        <v>29</v>
      </c>
      <c r="M3989" s="4" t="s">
        <v>30</v>
      </c>
      <c r="N3989" s="4">
        <v>83.47</v>
      </c>
      <c r="O3989" s="4">
        <v>4</v>
      </c>
      <c r="P3989" s="4">
        <v>0.2</v>
      </c>
      <c r="Q3989" s="4">
        <v>13</v>
      </c>
    </row>
    <row r="3990" spans="1:17" s="4" customFormat="1" ht="12" x14ac:dyDescent="0.3">
      <c r="A3990" s="4">
        <v>3989</v>
      </c>
      <c r="B3990" s="4" t="s">
        <v>11935</v>
      </c>
      <c r="C3990" s="5">
        <v>45638</v>
      </c>
      <c r="D3990" s="5">
        <v>45639</v>
      </c>
      <c r="E3990" s="9">
        <f t="shared" si="62"/>
        <v>2024</v>
      </c>
      <c r="F3990" s="4" t="s">
        <v>39</v>
      </c>
      <c r="G3990" s="4" t="s">
        <v>11936</v>
      </c>
      <c r="H3990" s="4" t="s">
        <v>11937</v>
      </c>
      <c r="I3990" s="4" t="s">
        <v>67</v>
      </c>
      <c r="J3990" s="4" t="s">
        <v>21</v>
      </c>
      <c r="K3990" s="4" t="s">
        <v>26647</v>
      </c>
      <c r="L3990" s="4" t="s">
        <v>22</v>
      </c>
      <c r="M3990" s="4" t="s">
        <v>134</v>
      </c>
      <c r="N3990" s="4">
        <v>244.05</v>
      </c>
      <c r="O3990" s="4">
        <v>10</v>
      </c>
      <c r="P3990" s="4">
        <v>0.2</v>
      </c>
      <c r="Q3990" s="4">
        <v>30.5</v>
      </c>
    </row>
    <row r="3991" spans="1:17" s="4" customFormat="1" ht="12" x14ac:dyDescent="0.3">
      <c r="A3991" s="4">
        <v>3990</v>
      </c>
      <c r="B3991" s="4" t="s">
        <v>11938</v>
      </c>
      <c r="C3991" s="5">
        <v>45451</v>
      </c>
      <c r="D3991" s="5">
        <v>45455</v>
      </c>
      <c r="E3991" s="9">
        <f t="shared" si="62"/>
        <v>2024</v>
      </c>
      <c r="F3991" s="4" t="s">
        <v>25</v>
      </c>
      <c r="G3991" s="4" t="s">
        <v>11939</v>
      </c>
      <c r="H3991" s="4" t="s">
        <v>11940</v>
      </c>
      <c r="I3991" s="4" t="s">
        <v>28</v>
      </c>
      <c r="J3991" s="4" t="s">
        <v>145</v>
      </c>
      <c r="K3991" s="4" t="s">
        <v>80</v>
      </c>
      <c r="L3991" s="4" t="s">
        <v>36</v>
      </c>
      <c r="M3991" s="4" t="s">
        <v>118</v>
      </c>
      <c r="N3991" s="4">
        <v>407.66</v>
      </c>
      <c r="O3991" s="4">
        <v>6</v>
      </c>
      <c r="P3991" s="4">
        <v>0.2</v>
      </c>
      <c r="Q3991" s="4">
        <v>80.709999999999994</v>
      </c>
    </row>
    <row r="3992" spans="1:17" s="4" customFormat="1" ht="12" x14ac:dyDescent="0.3">
      <c r="A3992" s="4">
        <v>3991</v>
      </c>
      <c r="B3992" s="4" t="s">
        <v>11941</v>
      </c>
      <c r="C3992" s="5">
        <v>44773</v>
      </c>
      <c r="D3992" s="5">
        <v>44775</v>
      </c>
      <c r="E3992" s="9">
        <f t="shared" si="62"/>
        <v>2022</v>
      </c>
      <c r="F3992" s="4" t="s">
        <v>39</v>
      </c>
      <c r="G3992" s="4" t="s">
        <v>11942</v>
      </c>
      <c r="H3992" s="4" t="s">
        <v>11943</v>
      </c>
      <c r="I3992" s="4" t="s">
        <v>28</v>
      </c>
      <c r="J3992" s="4" t="s">
        <v>34</v>
      </c>
      <c r="K3992" s="4" t="s">
        <v>35</v>
      </c>
      <c r="L3992" s="4" t="s">
        <v>36</v>
      </c>
      <c r="M3992" s="4" t="s">
        <v>37</v>
      </c>
      <c r="N3992" s="4">
        <v>1303.8</v>
      </c>
      <c r="O3992" s="4">
        <v>9</v>
      </c>
      <c r="P3992" s="4">
        <v>0.15</v>
      </c>
      <c r="Q3992" s="4">
        <v>214.76</v>
      </c>
    </row>
    <row r="3993" spans="1:17" s="4" customFormat="1" ht="12" x14ac:dyDescent="0.3">
      <c r="A3993" s="4">
        <v>3992</v>
      </c>
      <c r="B3993" s="4" t="s">
        <v>11944</v>
      </c>
      <c r="C3993" s="5">
        <v>44981</v>
      </c>
      <c r="D3993" s="5">
        <v>44984</v>
      </c>
      <c r="E3993" s="9">
        <f t="shared" si="62"/>
        <v>2023</v>
      </c>
      <c r="F3993" s="4" t="s">
        <v>25</v>
      </c>
      <c r="G3993" s="4" t="s">
        <v>11945</v>
      </c>
      <c r="H3993" s="4" t="s">
        <v>11946</v>
      </c>
      <c r="I3993" s="4" t="s">
        <v>28</v>
      </c>
      <c r="J3993" s="4" t="s">
        <v>21</v>
      </c>
      <c r="K3993" s="4" t="s">
        <v>26647</v>
      </c>
      <c r="L3993" s="4" t="s">
        <v>29</v>
      </c>
      <c r="M3993" s="4" t="s">
        <v>107</v>
      </c>
      <c r="N3993" s="4">
        <v>109.55</v>
      </c>
      <c r="O3993" s="4">
        <v>8</v>
      </c>
      <c r="P3993" s="4">
        <v>0.1</v>
      </c>
      <c r="Q3993" s="4">
        <v>0.92</v>
      </c>
    </row>
    <row r="3994" spans="1:17" s="4" customFormat="1" ht="12" x14ac:dyDescent="0.3">
      <c r="A3994" s="4">
        <v>3993</v>
      </c>
      <c r="B3994" s="4" t="s">
        <v>11947</v>
      </c>
      <c r="C3994" s="5">
        <v>44821</v>
      </c>
      <c r="D3994" s="5">
        <v>44826</v>
      </c>
      <c r="E3994" s="9">
        <f t="shared" si="62"/>
        <v>2022</v>
      </c>
      <c r="F3994" s="4" t="s">
        <v>39</v>
      </c>
      <c r="G3994" s="4" t="s">
        <v>11948</v>
      </c>
      <c r="H3994" s="4" t="s">
        <v>11949</v>
      </c>
      <c r="I3994" s="4" t="s">
        <v>28</v>
      </c>
      <c r="J3994" s="4" t="s">
        <v>106</v>
      </c>
      <c r="K3994" s="4" t="s">
        <v>106</v>
      </c>
      <c r="L3994" s="4" t="s">
        <v>22</v>
      </c>
      <c r="M3994" s="4" t="s">
        <v>23</v>
      </c>
      <c r="N3994" s="4">
        <v>943.37</v>
      </c>
      <c r="O3994" s="4">
        <v>2</v>
      </c>
      <c r="P3994" s="4">
        <v>0</v>
      </c>
      <c r="Q3994" s="4">
        <v>11.05</v>
      </c>
    </row>
    <row r="3995" spans="1:17" s="4" customFormat="1" ht="12" x14ac:dyDescent="0.3">
      <c r="A3995" s="4">
        <v>3994</v>
      </c>
      <c r="B3995" s="4" t="s">
        <v>11950</v>
      </c>
      <c r="C3995" s="5">
        <v>44906</v>
      </c>
      <c r="D3995" s="5">
        <v>44910</v>
      </c>
      <c r="E3995" s="9">
        <f t="shared" si="62"/>
        <v>2022</v>
      </c>
      <c r="F3995" s="4" t="s">
        <v>25</v>
      </c>
      <c r="G3995" s="4" t="s">
        <v>11951</v>
      </c>
      <c r="H3995" s="4" t="s">
        <v>11952</v>
      </c>
      <c r="I3995" s="4" t="s">
        <v>28</v>
      </c>
      <c r="J3995" s="4" t="s">
        <v>62</v>
      </c>
      <c r="K3995" s="4" t="s">
        <v>63</v>
      </c>
      <c r="L3995" s="4" t="s">
        <v>29</v>
      </c>
      <c r="M3995" s="4" t="s">
        <v>30</v>
      </c>
      <c r="N3995" s="4">
        <v>752.51</v>
      </c>
      <c r="O3995" s="4">
        <v>8</v>
      </c>
      <c r="P3995" s="4">
        <v>0.15</v>
      </c>
      <c r="Q3995" s="4">
        <v>8.3800000000000008</v>
      </c>
    </row>
    <row r="3996" spans="1:17" s="4" customFormat="1" ht="12" x14ac:dyDescent="0.3">
      <c r="A3996" s="4">
        <v>3995</v>
      </c>
      <c r="B3996" s="4" t="s">
        <v>11953</v>
      </c>
      <c r="C3996" s="5">
        <v>45679</v>
      </c>
      <c r="D3996" s="5">
        <v>45686</v>
      </c>
      <c r="E3996" s="9">
        <f t="shared" si="62"/>
        <v>2025</v>
      </c>
      <c r="F3996" s="4" t="s">
        <v>17</v>
      </c>
      <c r="G3996" s="4" t="s">
        <v>11954</v>
      </c>
      <c r="H3996" s="4" t="s">
        <v>11955</v>
      </c>
      <c r="I3996" s="4" t="s">
        <v>67</v>
      </c>
      <c r="J3996" s="4" t="s">
        <v>106</v>
      </c>
      <c r="K3996" s="4" t="s">
        <v>106</v>
      </c>
      <c r="L3996" s="4" t="s">
        <v>29</v>
      </c>
      <c r="M3996" s="4" t="s">
        <v>107</v>
      </c>
      <c r="N3996" s="4">
        <v>1275.8699999999999</v>
      </c>
      <c r="O3996" s="4">
        <v>3</v>
      </c>
      <c r="P3996" s="4">
        <v>0.1</v>
      </c>
      <c r="Q3996" s="4">
        <v>43.28</v>
      </c>
    </row>
    <row r="3997" spans="1:17" s="4" customFormat="1" ht="12" x14ac:dyDescent="0.3">
      <c r="A3997" s="4">
        <v>3996</v>
      </c>
      <c r="B3997" s="4" t="s">
        <v>11956</v>
      </c>
      <c r="C3997" s="5">
        <v>45831</v>
      </c>
      <c r="D3997" s="5">
        <v>45837</v>
      </c>
      <c r="E3997" s="9">
        <f t="shared" si="62"/>
        <v>2025</v>
      </c>
      <c r="F3997" s="4" t="s">
        <v>17</v>
      </c>
      <c r="G3997" s="4" t="s">
        <v>11957</v>
      </c>
      <c r="H3997" s="4" t="s">
        <v>11958</v>
      </c>
      <c r="I3997" s="4" t="s">
        <v>28</v>
      </c>
      <c r="J3997" s="4" t="s">
        <v>47</v>
      </c>
      <c r="K3997" s="4" t="s">
        <v>47</v>
      </c>
      <c r="L3997" s="4" t="s">
        <v>36</v>
      </c>
      <c r="M3997" s="4" t="s">
        <v>71</v>
      </c>
      <c r="N3997" s="4">
        <v>1176.32</v>
      </c>
      <c r="O3997" s="4">
        <v>1</v>
      </c>
      <c r="P3997" s="4">
        <v>0.2</v>
      </c>
      <c r="Q3997" s="4">
        <v>107.95</v>
      </c>
    </row>
    <row r="3998" spans="1:17" s="4" customFormat="1" ht="12" x14ac:dyDescent="0.3">
      <c r="A3998" s="4">
        <v>3997</v>
      </c>
      <c r="B3998" s="4" t="s">
        <v>11959</v>
      </c>
      <c r="C3998" s="5">
        <v>45775</v>
      </c>
      <c r="D3998" s="5">
        <v>45782</v>
      </c>
      <c r="E3998" s="9">
        <f t="shared" si="62"/>
        <v>2025</v>
      </c>
      <c r="F3998" s="4" t="s">
        <v>39</v>
      </c>
      <c r="G3998" s="4" t="s">
        <v>11960</v>
      </c>
      <c r="H3998" s="4" t="s">
        <v>11961</v>
      </c>
      <c r="I3998" s="4" t="s">
        <v>20</v>
      </c>
      <c r="J3998" s="4" t="s">
        <v>21</v>
      </c>
      <c r="K3998" s="4" t="s">
        <v>26647</v>
      </c>
      <c r="L3998" s="4" t="s">
        <v>22</v>
      </c>
      <c r="M3998" s="4" t="s">
        <v>23</v>
      </c>
      <c r="N3998" s="4">
        <v>947.92</v>
      </c>
      <c r="O3998" s="4">
        <v>4</v>
      </c>
      <c r="P3998" s="4">
        <v>0.1</v>
      </c>
      <c r="Q3998" s="4">
        <v>217.3</v>
      </c>
    </row>
    <row r="3999" spans="1:17" s="4" customFormat="1" ht="12" x14ac:dyDescent="0.3">
      <c r="A3999" s="4">
        <v>3998</v>
      </c>
      <c r="B3999" s="4" t="s">
        <v>11962</v>
      </c>
      <c r="C3999" s="5">
        <v>45578</v>
      </c>
      <c r="D3999" s="5">
        <v>45580</v>
      </c>
      <c r="E3999" s="9">
        <f t="shared" si="62"/>
        <v>2024</v>
      </c>
      <c r="F3999" s="4" t="s">
        <v>59</v>
      </c>
      <c r="G3999" s="4" t="s">
        <v>11963</v>
      </c>
      <c r="H3999" s="4" t="s">
        <v>11964</v>
      </c>
      <c r="I3999" s="4" t="s">
        <v>67</v>
      </c>
      <c r="J3999" s="4" t="s">
        <v>145</v>
      </c>
      <c r="K3999" s="4" t="s">
        <v>80</v>
      </c>
      <c r="L3999" s="4" t="s">
        <v>36</v>
      </c>
      <c r="M3999" s="4" t="s">
        <v>71</v>
      </c>
      <c r="N3999" s="4">
        <v>1033.8800000000001</v>
      </c>
      <c r="O3999" s="4">
        <v>4</v>
      </c>
      <c r="P3999" s="4">
        <v>0.15</v>
      </c>
      <c r="Q3999" s="4">
        <v>54.82</v>
      </c>
    </row>
    <row r="4000" spans="1:17" s="4" customFormat="1" ht="12" x14ac:dyDescent="0.3">
      <c r="A4000" s="4">
        <v>3999</v>
      </c>
      <c r="B4000" s="4" t="s">
        <v>11965</v>
      </c>
      <c r="C4000" s="5">
        <v>45319</v>
      </c>
      <c r="D4000" s="5">
        <v>45326</v>
      </c>
      <c r="E4000" s="9">
        <f t="shared" si="62"/>
        <v>2024</v>
      </c>
      <c r="F4000" s="4" t="s">
        <v>39</v>
      </c>
      <c r="G4000" s="4" t="s">
        <v>11966</v>
      </c>
      <c r="H4000" s="4" t="s">
        <v>11967</v>
      </c>
      <c r="I4000" s="4" t="s">
        <v>67</v>
      </c>
      <c r="J4000" s="4" t="s">
        <v>62</v>
      </c>
      <c r="K4000" s="4" t="s">
        <v>63</v>
      </c>
      <c r="L4000" s="4" t="s">
        <v>29</v>
      </c>
      <c r="M4000" s="4" t="s">
        <v>48</v>
      </c>
      <c r="N4000" s="4">
        <v>1346.02</v>
      </c>
      <c r="O4000" s="4">
        <v>1</v>
      </c>
      <c r="P4000" s="4">
        <v>0.1</v>
      </c>
      <c r="Q4000" s="4">
        <v>158.35</v>
      </c>
    </row>
    <row r="4001" spans="1:17" s="4" customFormat="1" ht="12" x14ac:dyDescent="0.3">
      <c r="A4001" s="4">
        <v>4000</v>
      </c>
      <c r="B4001" s="4" t="s">
        <v>11968</v>
      </c>
      <c r="C4001" s="5">
        <v>45740</v>
      </c>
      <c r="D4001" s="5">
        <v>45743</v>
      </c>
      <c r="E4001" s="9">
        <f t="shared" si="62"/>
        <v>2025</v>
      </c>
      <c r="F4001" s="4" t="s">
        <v>25</v>
      </c>
      <c r="G4001" s="4" t="s">
        <v>11969</v>
      </c>
      <c r="H4001" s="4" t="s">
        <v>11970</v>
      </c>
      <c r="I4001" s="4" t="s">
        <v>28</v>
      </c>
      <c r="J4001" s="4" t="s">
        <v>106</v>
      </c>
      <c r="K4001" s="4" t="s">
        <v>106</v>
      </c>
      <c r="L4001" s="4" t="s">
        <v>22</v>
      </c>
      <c r="M4001" s="4" t="s">
        <v>54</v>
      </c>
      <c r="N4001" s="4">
        <v>1042</v>
      </c>
      <c r="O4001" s="4">
        <v>6</v>
      </c>
      <c r="P4001" s="4">
        <v>0</v>
      </c>
      <c r="Q4001" s="4">
        <v>68.14</v>
      </c>
    </row>
    <row r="4002" spans="1:17" s="4" customFormat="1" ht="12" x14ac:dyDescent="0.3">
      <c r="A4002" s="4">
        <v>4001</v>
      </c>
      <c r="B4002" s="4" t="s">
        <v>11971</v>
      </c>
      <c r="C4002" s="5">
        <v>45518</v>
      </c>
      <c r="D4002" s="5">
        <v>45519</v>
      </c>
      <c r="E4002" s="9">
        <f t="shared" si="62"/>
        <v>2024</v>
      </c>
      <c r="F4002" s="4" t="s">
        <v>39</v>
      </c>
      <c r="G4002" s="4" t="s">
        <v>11972</v>
      </c>
      <c r="H4002" s="4" t="s">
        <v>11973</v>
      </c>
      <c r="I4002" s="4" t="s">
        <v>20</v>
      </c>
      <c r="J4002" s="4" t="s">
        <v>106</v>
      </c>
      <c r="K4002" s="4" t="s">
        <v>106</v>
      </c>
      <c r="L4002" s="4" t="s">
        <v>36</v>
      </c>
      <c r="M4002" s="4" t="s">
        <v>37</v>
      </c>
      <c r="N4002" s="4">
        <v>1351.22</v>
      </c>
      <c r="O4002" s="4">
        <v>2</v>
      </c>
      <c r="P4002" s="4">
        <v>0.1</v>
      </c>
      <c r="Q4002" s="4">
        <v>-12.43</v>
      </c>
    </row>
    <row r="4003" spans="1:17" s="4" customFormat="1" ht="12" x14ac:dyDescent="0.3">
      <c r="A4003" s="4">
        <v>4002</v>
      </c>
      <c r="B4003" s="4" t="s">
        <v>11974</v>
      </c>
      <c r="C4003" s="5">
        <v>44587</v>
      </c>
      <c r="D4003" s="5">
        <v>44594</v>
      </c>
      <c r="E4003" s="9">
        <f t="shared" si="62"/>
        <v>2022</v>
      </c>
      <c r="F4003" s="4" t="s">
        <v>59</v>
      </c>
      <c r="G4003" s="4" t="s">
        <v>11975</v>
      </c>
      <c r="H4003" s="4" t="s">
        <v>11976</v>
      </c>
      <c r="I4003" s="4" t="s">
        <v>20</v>
      </c>
      <c r="J4003" s="4" t="s">
        <v>47</v>
      </c>
      <c r="K4003" s="4" t="s">
        <v>47</v>
      </c>
      <c r="L4003" s="4" t="s">
        <v>36</v>
      </c>
      <c r="M4003" s="4" t="s">
        <v>118</v>
      </c>
      <c r="N4003" s="4">
        <v>1482.57</v>
      </c>
      <c r="O4003" s="4">
        <v>1</v>
      </c>
      <c r="P4003" s="4">
        <v>0.15</v>
      </c>
      <c r="Q4003" s="4">
        <v>73.69</v>
      </c>
    </row>
    <row r="4004" spans="1:17" s="4" customFormat="1" ht="12" x14ac:dyDescent="0.3">
      <c r="A4004" s="4">
        <v>4003</v>
      </c>
      <c r="B4004" s="4" t="s">
        <v>11977</v>
      </c>
      <c r="C4004" s="5">
        <v>44438</v>
      </c>
      <c r="D4004" s="5">
        <v>44444</v>
      </c>
      <c r="E4004" s="9">
        <f t="shared" si="62"/>
        <v>2021</v>
      </c>
      <c r="F4004" s="4" t="s">
        <v>39</v>
      </c>
      <c r="G4004" s="4" t="s">
        <v>11978</v>
      </c>
      <c r="H4004" s="4" t="s">
        <v>11979</v>
      </c>
      <c r="I4004" s="4" t="s">
        <v>20</v>
      </c>
      <c r="J4004" s="4" t="s">
        <v>21</v>
      </c>
      <c r="K4004" s="4" t="s">
        <v>26647</v>
      </c>
      <c r="L4004" s="4" t="s">
        <v>36</v>
      </c>
      <c r="M4004" s="4" t="s">
        <v>71</v>
      </c>
      <c r="N4004" s="4">
        <v>652.98</v>
      </c>
      <c r="O4004" s="4">
        <v>2</v>
      </c>
      <c r="P4004" s="4">
        <v>0.15</v>
      </c>
      <c r="Q4004" s="4">
        <v>30.38</v>
      </c>
    </row>
    <row r="4005" spans="1:17" s="4" customFormat="1" ht="12" x14ac:dyDescent="0.3">
      <c r="A4005" s="4">
        <v>4004</v>
      </c>
      <c r="B4005" s="4" t="s">
        <v>11980</v>
      </c>
      <c r="C4005" s="5">
        <v>44737</v>
      </c>
      <c r="D4005" s="5">
        <v>44739</v>
      </c>
      <c r="E4005" s="9">
        <f t="shared" si="62"/>
        <v>2022</v>
      </c>
      <c r="F4005" s="4" t="s">
        <v>25</v>
      </c>
      <c r="G4005" s="4" t="s">
        <v>11981</v>
      </c>
      <c r="H4005" s="4" t="s">
        <v>11982</v>
      </c>
      <c r="I4005" s="4" t="s">
        <v>28</v>
      </c>
      <c r="J4005" s="4" t="s">
        <v>106</v>
      </c>
      <c r="K4005" s="4" t="s">
        <v>106</v>
      </c>
      <c r="L4005" s="4" t="s">
        <v>22</v>
      </c>
      <c r="M4005" s="4" t="s">
        <v>75</v>
      </c>
      <c r="N4005" s="4">
        <v>453.91</v>
      </c>
      <c r="O4005" s="4">
        <v>2</v>
      </c>
      <c r="P4005" s="4">
        <v>0.2</v>
      </c>
      <c r="Q4005" s="4">
        <v>41.33</v>
      </c>
    </row>
    <row r="4006" spans="1:17" s="4" customFormat="1" ht="12" x14ac:dyDescent="0.3">
      <c r="A4006" s="4">
        <v>4005</v>
      </c>
      <c r="B4006" s="4" t="s">
        <v>11983</v>
      </c>
      <c r="C4006" s="5">
        <v>45534</v>
      </c>
      <c r="D4006" s="5">
        <v>45535</v>
      </c>
      <c r="E4006" s="9">
        <f t="shared" si="62"/>
        <v>2024</v>
      </c>
      <c r="F4006" s="4" t="s">
        <v>17</v>
      </c>
      <c r="G4006" s="4" t="s">
        <v>11984</v>
      </c>
      <c r="H4006" s="4" t="s">
        <v>11985</v>
      </c>
      <c r="I4006" s="4" t="s">
        <v>67</v>
      </c>
      <c r="J4006" s="4" t="s">
        <v>106</v>
      </c>
      <c r="K4006" s="4" t="s">
        <v>106</v>
      </c>
      <c r="L4006" s="4" t="s">
        <v>29</v>
      </c>
      <c r="M4006" s="4" t="s">
        <v>107</v>
      </c>
      <c r="N4006" s="4">
        <v>595.12</v>
      </c>
      <c r="O4006" s="4">
        <v>3</v>
      </c>
      <c r="P4006" s="4">
        <v>0.15</v>
      </c>
      <c r="Q4006" s="4">
        <v>125.51</v>
      </c>
    </row>
    <row r="4007" spans="1:17" s="4" customFormat="1" ht="12" x14ac:dyDescent="0.3">
      <c r="A4007" s="4">
        <v>4006</v>
      </c>
      <c r="B4007" s="4" t="s">
        <v>11986</v>
      </c>
      <c r="C4007" s="5">
        <v>45561</v>
      </c>
      <c r="D4007" s="5">
        <v>45567</v>
      </c>
      <c r="E4007" s="9">
        <f t="shared" si="62"/>
        <v>2024</v>
      </c>
      <c r="F4007" s="4" t="s">
        <v>39</v>
      </c>
      <c r="G4007" s="4" t="s">
        <v>11987</v>
      </c>
      <c r="H4007" s="4" t="s">
        <v>11988</v>
      </c>
      <c r="I4007" s="4" t="s">
        <v>67</v>
      </c>
      <c r="J4007" s="4" t="s">
        <v>106</v>
      </c>
      <c r="K4007" s="4" t="s">
        <v>106</v>
      </c>
      <c r="L4007" s="4" t="s">
        <v>22</v>
      </c>
      <c r="M4007" s="4" t="s">
        <v>54</v>
      </c>
      <c r="N4007" s="4">
        <v>374.73</v>
      </c>
      <c r="O4007" s="4">
        <v>2</v>
      </c>
      <c r="P4007" s="4">
        <v>0.15</v>
      </c>
      <c r="Q4007" s="4">
        <v>74.05</v>
      </c>
    </row>
    <row r="4008" spans="1:17" s="4" customFormat="1" ht="12" x14ac:dyDescent="0.3">
      <c r="A4008" s="4">
        <v>4007</v>
      </c>
      <c r="B4008" s="4" t="s">
        <v>11989</v>
      </c>
      <c r="C4008" s="5">
        <v>44591</v>
      </c>
      <c r="D4008" s="5">
        <v>44597</v>
      </c>
      <c r="E4008" s="9">
        <f t="shared" si="62"/>
        <v>2022</v>
      </c>
      <c r="F4008" s="4" t="s">
        <v>17</v>
      </c>
      <c r="G4008" s="4" t="s">
        <v>11990</v>
      </c>
      <c r="H4008" s="4" t="s">
        <v>11991</v>
      </c>
      <c r="I4008" s="4" t="s">
        <v>67</v>
      </c>
      <c r="J4008" s="4" t="s">
        <v>106</v>
      </c>
      <c r="K4008" s="4" t="s">
        <v>106</v>
      </c>
      <c r="L4008" s="4" t="s">
        <v>36</v>
      </c>
      <c r="M4008" s="4" t="s">
        <v>118</v>
      </c>
      <c r="N4008" s="4">
        <v>1028.1400000000001</v>
      </c>
      <c r="O4008" s="4">
        <v>2</v>
      </c>
      <c r="P4008" s="4">
        <v>0</v>
      </c>
      <c r="Q4008" s="4">
        <v>41.51</v>
      </c>
    </row>
    <row r="4009" spans="1:17" s="4" customFormat="1" ht="12" x14ac:dyDescent="0.3">
      <c r="A4009" s="4">
        <v>4008</v>
      </c>
      <c r="B4009" s="4" t="s">
        <v>11992</v>
      </c>
      <c r="C4009" s="5">
        <v>45326</v>
      </c>
      <c r="D4009" s="5">
        <v>45327</v>
      </c>
      <c r="E4009" s="9">
        <f t="shared" si="62"/>
        <v>2024</v>
      </c>
      <c r="F4009" s="4" t="s">
        <v>59</v>
      </c>
      <c r="G4009" s="4" t="s">
        <v>11993</v>
      </c>
      <c r="H4009" s="4" t="s">
        <v>11994</v>
      </c>
      <c r="I4009" s="4" t="s">
        <v>20</v>
      </c>
      <c r="J4009" s="4" t="s">
        <v>79</v>
      </c>
      <c r="K4009" s="4" t="s">
        <v>80</v>
      </c>
      <c r="L4009" s="4" t="s">
        <v>36</v>
      </c>
      <c r="M4009" s="4" t="s">
        <v>71</v>
      </c>
      <c r="N4009" s="4">
        <v>1073.27</v>
      </c>
      <c r="O4009" s="4">
        <v>1</v>
      </c>
      <c r="P4009" s="4">
        <v>0.2</v>
      </c>
      <c r="Q4009" s="4">
        <v>-3.7</v>
      </c>
    </row>
    <row r="4010" spans="1:17" s="4" customFormat="1" ht="12" x14ac:dyDescent="0.3">
      <c r="A4010" s="4">
        <v>4009</v>
      </c>
      <c r="B4010" s="4" t="s">
        <v>11995</v>
      </c>
      <c r="C4010" s="5">
        <v>44600</v>
      </c>
      <c r="D4010" s="5">
        <v>44605</v>
      </c>
      <c r="E4010" s="9">
        <f t="shared" si="62"/>
        <v>2022</v>
      </c>
      <c r="F4010" s="4" t="s">
        <v>59</v>
      </c>
      <c r="G4010" s="4" t="s">
        <v>11996</v>
      </c>
      <c r="H4010" s="4" t="s">
        <v>11997</v>
      </c>
      <c r="I4010" s="4" t="s">
        <v>28</v>
      </c>
      <c r="J4010" s="4" t="s">
        <v>42</v>
      </c>
      <c r="K4010" s="4" t="s">
        <v>43</v>
      </c>
      <c r="L4010" s="4" t="s">
        <v>36</v>
      </c>
      <c r="M4010" s="4" t="s">
        <v>138</v>
      </c>
      <c r="N4010" s="4">
        <v>1376.21</v>
      </c>
      <c r="O4010" s="4">
        <v>7</v>
      </c>
      <c r="P4010" s="4">
        <v>0.1</v>
      </c>
      <c r="Q4010" s="4">
        <v>276.2</v>
      </c>
    </row>
    <row r="4011" spans="1:17" s="4" customFormat="1" ht="12" x14ac:dyDescent="0.3">
      <c r="A4011" s="4">
        <v>4010</v>
      </c>
      <c r="B4011" s="4" t="s">
        <v>11998</v>
      </c>
      <c r="C4011" s="5">
        <v>44830</v>
      </c>
      <c r="D4011" s="5">
        <v>44833</v>
      </c>
      <c r="E4011" s="9">
        <f t="shared" si="62"/>
        <v>2022</v>
      </c>
      <c r="F4011" s="4" t="s">
        <v>59</v>
      </c>
      <c r="G4011" s="4" t="s">
        <v>11999</v>
      </c>
      <c r="H4011" s="4" t="s">
        <v>12000</v>
      </c>
      <c r="I4011" s="4" t="s">
        <v>28</v>
      </c>
      <c r="J4011" s="4" t="s">
        <v>79</v>
      </c>
      <c r="K4011" s="4" t="s">
        <v>80</v>
      </c>
      <c r="L4011" s="4" t="s">
        <v>22</v>
      </c>
      <c r="M4011" s="4" t="s">
        <v>134</v>
      </c>
      <c r="N4011" s="4">
        <v>136.52000000000001</v>
      </c>
      <c r="O4011" s="4">
        <v>5</v>
      </c>
      <c r="P4011" s="4">
        <v>0.15</v>
      </c>
      <c r="Q4011" s="4">
        <v>16.62</v>
      </c>
    </row>
    <row r="4012" spans="1:17" s="4" customFormat="1" ht="12" x14ac:dyDescent="0.3">
      <c r="A4012" s="4">
        <v>4011</v>
      </c>
      <c r="B4012" s="4" t="s">
        <v>12001</v>
      </c>
      <c r="C4012" s="5">
        <v>44544</v>
      </c>
      <c r="D4012" s="5">
        <v>44547</v>
      </c>
      <c r="E4012" s="9">
        <f t="shared" si="62"/>
        <v>2021</v>
      </c>
      <c r="F4012" s="4" t="s">
        <v>59</v>
      </c>
      <c r="G4012" s="4" t="s">
        <v>12002</v>
      </c>
      <c r="H4012" s="4" t="s">
        <v>12003</v>
      </c>
      <c r="I4012" s="4" t="s">
        <v>28</v>
      </c>
      <c r="J4012" s="4" t="s">
        <v>21</v>
      </c>
      <c r="K4012" s="4" t="s">
        <v>26647</v>
      </c>
      <c r="L4012" s="4" t="s">
        <v>29</v>
      </c>
      <c r="M4012" s="4" t="s">
        <v>107</v>
      </c>
      <c r="N4012" s="4">
        <v>1379.75</v>
      </c>
      <c r="O4012" s="4">
        <v>5</v>
      </c>
      <c r="P4012" s="4">
        <v>0.15</v>
      </c>
      <c r="Q4012" s="4">
        <v>107.42</v>
      </c>
    </row>
    <row r="4013" spans="1:17" s="4" customFormat="1" ht="12" x14ac:dyDescent="0.3">
      <c r="A4013" s="4">
        <v>4012</v>
      </c>
      <c r="B4013" s="4" t="s">
        <v>12004</v>
      </c>
      <c r="C4013" s="5">
        <v>44803</v>
      </c>
      <c r="D4013" s="5">
        <v>44808</v>
      </c>
      <c r="E4013" s="9">
        <f t="shared" si="62"/>
        <v>2022</v>
      </c>
      <c r="F4013" s="4" t="s">
        <v>17</v>
      </c>
      <c r="G4013" s="4" t="s">
        <v>12005</v>
      </c>
      <c r="H4013" s="4" t="s">
        <v>12006</v>
      </c>
      <c r="I4013" s="4" t="s">
        <v>67</v>
      </c>
      <c r="J4013" s="4" t="s">
        <v>21</v>
      </c>
      <c r="K4013" s="4" t="s">
        <v>26647</v>
      </c>
      <c r="L4013" s="4" t="s">
        <v>22</v>
      </c>
      <c r="M4013" s="4" t="s">
        <v>54</v>
      </c>
      <c r="N4013" s="4">
        <v>997.55</v>
      </c>
      <c r="O4013" s="4">
        <v>6</v>
      </c>
      <c r="P4013" s="4">
        <v>0.15</v>
      </c>
      <c r="Q4013" s="4">
        <v>129.68</v>
      </c>
    </row>
    <row r="4014" spans="1:17" s="4" customFormat="1" ht="12" x14ac:dyDescent="0.3">
      <c r="A4014" s="4">
        <v>4013</v>
      </c>
      <c r="B4014" s="4" t="s">
        <v>12007</v>
      </c>
      <c r="C4014" s="5">
        <v>45540</v>
      </c>
      <c r="D4014" s="5">
        <v>45541</v>
      </c>
      <c r="E4014" s="9">
        <f t="shared" si="62"/>
        <v>2024</v>
      </c>
      <c r="F4014" s="4" t="s">
        <v>17</v>
      </c>
      <c r="G4014" s="4" t="s">
        <v>12008</v>
      </c>
      <c r="H4014" s="4" t="s">
        <v>4070</v>
      </c>
      <c r="I4014" s="4" t="s">
        <v>28</v>
      </c>
      <c r="J4014" s="4" t="s">
        <v>106</v>
      </c>
      <c r="K4014" s="4" t="s">
        <v>106</v>
      </c>
      <c r="L4014" s="4" t="s">
        <v>22</v>
      </c>
      <c r="M4014" s="4" t="s">
        <v>54</v>
      </c>
      <c r="N4014" s="4">
        <v>699.14</v>
      </c>
      <c r="O4014" s="4">
        <v>1</v>
      </c>
      <c r="P4014" s="4">
        <v>0.2</v>
      </c>
      <c r="Q4014" s="4">
        <v>107.3</v>
      </c>
    </row>
    <row r="4015" spans="1:17" s="4" customFormat="1" ht="12" x14ac:dyDescent="0.3">
      <c r="A4015" s="4">
        <v>4014</v>
      </c>
      <c r="B4015" s="4" t="s">
        <v>12009</v>
      </c>
      <c r="C4015" s="5">
        <v>44621</v>
      </c>
      <c r="D4015" s="5">
        <v>44628</v>
      </c>
      <c r="E4015" s="9">
        <f t="shared" si="62"/>
        <v>2022</v>
      </c>
      <c r="F4015" s="4" t="s">
        <v>17</v>
      </c>
      <c r="G4015" s="4" t="s">
        <v>12010</v>
      </c>
      <c r="H4015" s="4" t="s">
        <v>12011</v>
      </c>
      <c r="I4015" s="4" t="s">
        <v>28</v>
      </c>
      <c r="J4015" s="4" t="s">
        <v>52</v>
      </c>
      <c r="K4015" s="4" t="s">
        <v>53</v>
      </c>
      <c r="L4015" s="4" t="s">
        <v>36</v>
      </c>
      <c r="M4015" s="4" t="s">
        <v>37</v>
      </c>
      <c r="N4015" s="4">
        <v>961.97</v>
      </c>
      <c r="O4015" s="4">
        <v>4</v>
      </c>
      <c r="P4015" s="4">
        <v>0</v>
      </c>
      <c r="Q4015" s="4">
        <v>274.54000000000002</v>
      </c>
    </row>
    <row r="4016" spans="1:17" s="4" customFormat="1" ht="12" x14ac:dyDescent="0.3">
      <c r="A4016" s="4">
        <v>4015</v>
      </c>
      <c r="B4016" s="4" t="s">
        <v>12012</v>
      </c>
      <c r="C4016" s="5">
        <v>44748</v>
      </c>
      <c r="D4016" s="5">
        <v>44751</v>
      </c>
      <c r="E4016" s="9">
        <f t="shared" si="62"/>
        <v>2022</v>
      </c>
      <c r="F4016" s="4" t="s">
        <v>39</v>
      </c>
      <c r="G4016" s="4" t="s">
        <v>12013</v>
      </c>
      <c r="H4016" s="4" t="s">
        <v>12014</v>
      </c>
      <c r="I4016" s="4" t="s">
        <v>28</v>
      </c>
      <c r="J4016" s="4" t="s">
        <v>34</v>
      </c>
      <c r="K4016" s="4" t="s">
        <v>35</v>
      </c>
      <c r="L4016" s="4" t="s">
        <v>29</v>
      </c>
      <c r="M4016" s="4" t="s">
        <v>48</v>
      </c>
      <c r="N4016" s="4">
        <v>808.45</v>
      </c>
      <c r="O4016" s="4">
        <v>6</v>
      </c>
      <c r="P4016" s="4">
        <v>0</v>
      </c>
      <c r="Q4016" s="4">
        <v>134.69</v>
      </c>
    </row>
    <row r="4017" spans="1:17" s="4" customFormat="1" ht="12" x14ac:dyDescent="0.3">
      <c r="A4017" s="4">
        <v>4016</v>
      </c>
      <c r="B4017" s="4" t="s">
        <v>12015</v>
      </c>
      <c r="C4017" s="5">
        <v>44926</v>
      </c>
      <c r="D4017" s="5">
        <v>44933</v>
      </c>
      <c r="E4017" s="9">
        <f t="shared" si="62"/>
        <v>2023</v>
      </c>
      <c r="F4017" s="4" t="s">
        <v>17</v>
      </c>
      <c r="G4017" s="4" t="s">
        <v>12016</v>
      </c>
      <c r="H4017" s="4" t="s">
        <v>12017</v>
      </c>
      <c r="I4017" s="4" t="s">
        <v>28</v>
      </c>
      <c r="J4017" s="4" t="s">
        <v>62</v>
      </c>
      <c r="K4017" s="4" t="s">
        <v>63</v>
      </c>
      <c r="L4017" s="4" t="s">
        <v>22</v>
      </c>
      <c r="M4017" s="4" t="s">
        <v>75</v>
      </c>
      <c r="N4017" s="4">
        <v>591.44000000000005</v>
      </c>
      <c r="O4017" s="4">
        <v>1</v>
      </c>
      <c r="P4017" s="4">
        <v>0</v>
      </c>
      <c r="Q4017" s="4">
        <v>83.93</v>
      </c>
    </row>
    <row r="4018" spans="1:17" s="4" customFormat="1" ht="12" x14ac:dyDescent="0.3">
      <c r="A4018" s="4">
        <v>4017</v>
      </c>
      <c r="B4018" s="4" t="s">
        <v>12018</v>
      </c>
      <c r="C4018" s="5">
        <v>45824</v>
      </c>
      <c r="D4018" s="5">
        <v>45830</v>
      </c>
      <c r="E4018" s="9">
        <f t="shared" si="62"/>
        <v>2025</v>
      </c>
      <c r="F4018" s="4" t="s">
        <v>59</v>
      </c>
      <c r="G4018" s="4" t="s">
        <v>12019</v>
      </c>
      <c r="H4018" s="4" t="s">
        <v>12020</v>
      </c>
      <c r="I4018" s="4" t="s">
        <v>20</v>
      </c>
      <c r="J4018" s="4" t="s">
        <v>145</v>
      </c>
      <c r="K4018" s="4" t="s">
        <v>80</v>
      </c>
      <c r="L4018" s="4" t="s">
        <v>29</v>
      </c>
      <c r="M4018" s="4" t="s">
        <v>30</v>
      </c>
      <c r="N4018" s="4">
        <v>865.1</v>
      </c>
      <c r="O4018" s="4">
        <v>7</v>
      </c>
      <c r="P4018" s="4">
        <v>0.2</v>
      </c>
      <c r="Q4018" s="4">
        <v>188.13</v>
      </c>
    </row>
    <row r="4019" spans="1:17" s="4" customFormat="1" ht="12" x14ac:dyDescent="0.3">
      <c r="A4019" s="4">
        <v>4018</v>
      </c>
      <c r="B4019" s="4" t="s">
        <v>12021</v>
      </c>
      <c r="C4019" s="5">
        <v>45306</v>
      </c>
      <c r="D4019" s="5">
        <v>45310</v>
      </c>
      <c r="E4019" s="9">
        <f t="shared" si="62"/>
        <v>2024</v>
      </c>
      <c r="F4019" s="4" t="s">
        <v>39</v>
      </c>
      <c r="G4019" s="4" t="s">
        <v>12022</v>
      </c>
      <c r="H4019" s="4" t="s">
        <v>12023</v>
      </c>
      <c r="I4019" s="4" t="s">
        <v>67</v>
      </c>
      <c r="J4019" s="4" t="s">
        <v>62</v>
      </c>
      <c r="K4019" s="4" t="s">
        <v>63</v>
      </c>
      <c r="L4019" s="4" t="s">
        <v>36</v>
      </c>
      <c r="M4019" s="4" t="s">
        <v>118</v>
      </c>
      <c r="N4019" s="4">
        <v>659.19</v>
      </c>
      <c r="O4019" s="4">
        <v>3</v>
      </c>
      <c r="P4019" s="4">
        <v>0.1</v>
      </c>
      <c r="Q4019" s="4">
        <v>17.23</v>
      </c>
    </row>
    <row r="4020" spans="1:17" s="4" customFormat="1" ht="12" x14ac:dyDescent="0.3">
      <c r="A4020" s="4">
        <v>4019</v>
      </c>
      <c r="B4020" s="4" t="s">
        <v>12024</v>
      </c>
      <c r="C4020" s="5">
        <v>45638</v>
      </c>
      <c r="D4020" s="5">
        <v>45641</v>
      </c>
      <c r="E4020" s="9">
        <f t="shared" si="62"/>
        <v>2024</v>
      </c>
      <c r="F4020" s="4" t="s">
        <v>59</v>
      </c>
      <c r="G4020" s="4" t="s">
        <v>12025</v>
      </c>
      <c r="H4020" s="4" t="s">
        <v>12026</v>
      </c>
      <c r="I4020" s="4" t="s">
        <v>20</v>
      </c>
      <c r="J4020" s="4" t="s">
        <v>52</v>
      </c>
      <c r="K4020" s="4" t="s">
        <v>53</v>
      </c>
      <c r="L4020" s="4" t="s">
        <v>29</v>
      </c>
      <c r="M4020" s="4" t="s">
        <v>90</v>
      </c>
      <c r="N4020" s="4">
        <v>1393.41</v>
      </c>
      <c r="O4020" s="4">
        <v>1</v>
      </c>
      <c r="P4020" s="4">
        <v>0.2</v>
      </c>
      <c r="Q4020" s="4">
        <v>-7.83</v>
      </c>
    </row>
    <row r="4021" spans="1:17" s="4" customFormat="1" ht="12" x14ac:dyDescent="0.3">
      <c r="A4021" s="4">
        <v>4020</v>
      </c>
      <c r="B4021" s="4" t="s">
        <v>12027</v>
      </c>
      <c r="C4021" s="5">
        <v>44843</v>
      </c>
      <c r="D4021" s="5">
        <v>44845</v>
      </c>
      <c r="E4021" s="9">
        <f t="shared" si="62"/>
        <v>2022</v>
      </c>
      <c r="F4021" s="4" t="s">
        <v>25</v>
      </c>
      <c r="G4021" s="4" t="s">
        <v>12028</v>
      </c>
      <c r="H4021" s="4" t="s">
        <v>12029</v>
      </c>
      <c r="I4021" s="4" t="s">
        <v>67</v>
      </c>
      <c r="J4021" s="4" t="s">
        <v>52</v>
      </c>
      <c r="K4021" s="4" t="s">
        <v>53</v>
      </c>
      <c r="L4021" s="4" t="s">
        <v>36</v>
      </c>
      <c r="M4021" s="4" t="s">
        <v>37</v>
      </c>
      <c r="N4021" s="4">
        <v>636.67999999999995</v>
      </c>
      <c r="O4021" s="4">
        <v>4</v>
      </c>
      <c r="P4021" s="4">
        <v>0.2</v>
      </c>
      <c r="Q4021" s="4">
        <v>73.23</v>
      </c>
    </row>
    <row r="4022" spans="1:17" s="4" customFormat="1" ht="12" x14ac:dyDescent="0.3">
      <c r="A4022" s="4">
        <v>4021</v>
      </c>
      <c r="B4022" s="4" t="s">
        <v>12030</v>
      </c>
      <c r="C4022" s="5">
        <v>45232</v>
      </c>
      <c r="D4022" s="5">
        <v>45233</v>
      </c>
      <c r="E4022" s="9">
        <f t="shared" si="62"/>
        <v>2023</v>
      </c>
      <c r="F4022" s="4" t="s">
        <v>17</v>
      </c>
      <c r="G4022" s="4" t="s">
        <v>12031</v>
      </c>
      <c r="H4022" s="4" t="s">
        <v>12032</v>
      </c>
      <c r="I4022" s="4" t="s">
        <v>67</v>
      </c>
      <c r="J4022" s="4" t="s">
        <v>42</v>
      </c>
      <c r="K4022" s="4" t="s">
        <v>43</v>
      </c>
      <c r="L4022" s="4" t="s">
        <v>29</v>
      </c>
      <c r="M4022" s="4" t="s">
        <v>107</v>
      </c>
      <c r="N4022" s="4">
        <v>289.14</v>
      </c>
      <c r="O4022" s="4">
        <v>3</v>
      </c>
      <c r="P4022" s="4">
        <v>0.2</v>
      </c>
      <c r="Q4022" s="4">
        <v>-4.21</v>
      </c>
    </row>
    <row r="4023" spans="1:17" s="4" customFormat="1" ht="12" x14ac:dyDescent="0.3">
      <c r="A4023" s="4">
        <v>4022</v>
      </c>
      <c r="B4023" s="4" t="s">
        <v>12033</v>
      </c>
      <c r="C4023" s="5">
        <v>44458</v>
      </c>
      <c r="D4023" s="5">
        <v>44464</v>
      </c>
      <c r="E4023" s="9">
        <f t="shared" si="62"/>
        <v>2021</v>
      </c>
      <c r="F4023" s="4" t="s">
        <v>17</v>
      </c>
      <c r="G4023" s="4" t="s">
        <v>12034</v>
      </c>
      <c r="H4023" s="4" t="s">
        <v>12035</v>
      </c>
      <c r="I4023" s="4" t="s">
        <v>20</v>
      </c>
      <c r="J4023" s="4" t="s">
        <v>47</v>
      </c>
      <c r="K4023" s="4" t="s">
        <v>47</v>
      </c>
      <c r="L4023" s="4" t="s">
        <v>22</v>
      </c>
      <c r="M4023" s="4" t="s">
        <v>75</v>
      </c>
      <c r="N4023" s="4">
        <v>54.81</v>
      </c>
      <c r="O4023" s="4">
        <v>7</v>
      </c>
      <c r="P4023" s="4">
        <v>0</v>
      </c>
      <c r="Q4023" s="4">
        <v>7.67</v>
      </c>
    </row>
    <row r="4024" spans="1:17" s="4" customFormat="1" ht="12" x14ac:dyDescent="0.3">
      <c r="A4024" s="4">
        <v>4023</v>
      </c>
      <c r="B4024" s="4" t="s">
        <v>12036</v>
      </c>
      <c r="C4024" s="5">
        <v>45615</v>
      </c>
      <c r="D4024" s="5">
        <v>45619</v>
      </c>
      <c r="E4024" s="9">
        <f t="shared" si="62"/>
        <v>2024</v>
      </c>
      <c r="F4024" s="4" t="s">
        <v>17</v>
      </c>
      <c r="G4024" s="4" t="s">
        <v>12037</v>
      </c>
      <c r="H4024" s="4" t="s">
        <v>12038</v>
      </c>
      <c r="I4024" s="4" t="s">
        <v>28</v>
      </c>
      <c r="J4024" s="4" t="s">
        <v>42</v>
      </c>
      <c r="K4024" s="4" t="s">
        <v>43</v>
      </c>
      <c r="L4024" s="4" t="s">
        <v>22</v>
      </c>
      <c r="M4024" s="4" t="s">
        <v>23</v>
      </c>
      <c r="N4024" s="4">
        <v>790.15</v>
      </c>
      <c r="O4024" s="4">
        <v>4</v>
      </c>
      <c r="P4024" s="4">
        <v>0.1</v>
      </c>
      <c r="Q4024" s="4">
        <v>36.840000000000003</v>
      </c>
    </row>
    <row r="4025" spans="1:17" s="4" customFormat="1" ht="12" x14ac:dyDescent="0.3">
      <c r="A4025" s="4">
        <v>4024</v>
      </c>
      <c r="B4025" s="4" t="s">
        <v>12039</v>
      </c>
      <c r="C4025" s="5">
        <v>45180</v>
      </c>
      <c r="D4025" s="5">
        <v>45186</v>
      </c>
      <c r="E4025" s="9">
        <f t="shared" si="62"/>
        <v>2023</v>
      </c>
      <c r="F4025" s="4" t="s">
        <v>39</v>
      </c>
      <c r="G4025" s="4" t="s">
        <v>12040</v>
      </c>
      <c r="H4025" s="4" t="s">
        <v>12041</v>
      </c>
      <c r="I4025" s="4" t="s">
        <v>20</v>
      </c>
      <c r="J4025" s="4" t="s">
        <v>106</v>
      </c>
      <c r="K4025" s="4" t="s">
        <v>106</v>
      </c>
      <c r="L4025" s="4" t="s">
        <v>36</v>
      </c>
      <c r="M4025" s="4" t="s">
        <v>118</v>
      </c>
      <c r="N4025" s="4">
        <v>612.29</v>
      </c>
      <c r="O4025" s="4">
        <v>4</v>
      </c>
      <c r="P4025" s="4">
        <v>0.2</v>
      </c>
      <c r="Q4025" s="4">
        <v>97.6</v>
      </c>
    </row>
    <row r="4026" spans="1:17" s="4" customFormat="1" ht="12" x14ac:dyDescent="0.3">
      <c r="A4026" s="4">
        <v>4025</v>
      </c>
      <c r="B4026" s="4" t="s">
        <v>12042</v>
      </c>
      <c r="C4026" s="5">
        <v>45133</v>
      </c>
      <c r="D4026" s="5">
        <v>45136</v>
      </c>
      <c r="E4026" s="9">
        <f t="shared" si="62"/>
        <v>2023</v>
      </c>
      <c r="F4026" s="4" t="s">
        <v>25</v>
      </c>
      <c r="G4026" s="4" t="s">
        <v>12043</v>
      </c>
      <c r="H4026" s="4" t="s">
        <v>7170</v>
      </c>
      <c r="I4026" s="4" t="s">
        <v>20</v>
      </c>
      <c r="J4026" s="4" t="s">
        <v>34</v>
      </c>
      <c r="K4026" s="4" t="s">
        <v>35</v>
      </c>
      <c r="L4026" s="4" t="s">
        <v>36</v>
      </c>
      <c r="M4026" s="4" t="s">
        <v>37</v>
      </c>
      <c r="N4026" s="4">
        <v>1090.43</v>
      </c>
      <c r="O4026" s="4">
        <v>8</v>
      </c>
      <c r="P4026" s="4">
        <v>0.15</v>
      </c>
      <c r="Q4026" s="4">
        <v>222.18</v>
      </c>
    </row>
    <row r="4027" spans="1:17" s="4" customFormat="1" ht="12" x14ac:dyDescent="0.3">
      <c r="A4027" s="4">
        <v>4026</v>
      </c>
      <c r="B4027" s="4" t="s">
        <v>12044</v>
      </c>
      <c r="C4027" s="5">
        <v>45018</v>
      </c>
      <c r="D4027" s="5">
        <v>45022</v>
      </c>
      <c r="E4027" s="9">
        <f t="shared" si="62"/>
        <v>2023</v>
      </c>
      <c r="F4027" s="4" t="s">
        <v>59</v>
      </c>
      <c r="G4027" s="4" t="s">
        <v>12045</v>
      </c>
      <c r="H4027" s="4" t="s">
        <v>12046</v>
      </c>
      <c r="I4027" s="4" t="s">
        <v>67</v>
      </c>
      <c r="J4027" s="4" t="s">
        <v>62</v>
      </c>
      <c r="K4027" s="4" t="s">
        <v>63</v>
      </c>
      <c r="L4027" s="4" t="s">
        <v>29</v>
      </c>
      <c r="M4027" s="4" t="s">
        <v>90</v>
      </c>
      <c r="N4027" s="4">
        <v>349.06</v>
      </c>
      <c r="O4027" s="4">
        <v>3</v>
      </c>
      <c r="P4027" s="4">
        <v>0</v>
      </c>
      <c r="Q4027" s="4">
        <v>28.58</v>
      </c>
    </row>
    <row r="4028" spans="1:17" s="4" customFormat="1" ht="12" x14ac:dyDescent="0.3">
      <c r="A4028" s="4">
        <v>4027</v>
      </c>
      <c r="B4028" s="4" t="s">
        <v>12047</v>
      </c>
      <c r="C4028" s="5">
        <v>44858</v>
      </c>
      <c r="D4028" s="5">
        <v>44860</v>
      </c>
      <c r="E4028" s="9">
        <f t="shared" si="62"/>
        <v>2022</v>
      </c>
      <c r="F4028" s="4" t="s">
        <v>39</v>
      </c>
      <c r="G4028" s="4" t="s">
        <v>12048</v>
      </c>
      <c r="H4028" s="4" t="s">
        <v>12049</v>
      </c>
      <c r="I4028" s="4" t="s">
        <v>67</v>
      </c>
      <c r="J4028" s="4" t="s">
        <v>79</v>
      </c>
      <c r="K4028" s="4" t="s">
        <v>80</v>
      </c>
      <c r="L4028" s="4" t="s">
        <v>29</v>
      </c>
      <c r="M4028" s="4" t="s">
        <v>48</v>
      </c>
      <c r="N4028" s="4">
        <v>887.04</v>
      </c>
      <c r="O4028" s="4">
        <v>2</v>
      </c>
      <c r="P4028" s="4">
        <v>0.15</v>
      </c>
      <c r="Q4028" s="4">
        <v>35.33</v>
      </c>
    </row>
    <row r="4029" spans="1:17" s="4" customFormat="1" ht="12" x14ac:dyDescent="0.3">
      <c r="A4029" s="4">
        <v>4028</v>
      </c>
      <c r="B4029" s="4" t="s">
        <v>12050</v>
      </c>
      <c r="C4029" s="5">
        <v>45688</v>
      </c>
      <c r="D4029" s="5">
        <v>45691</v>
      </c>
      <c r="E4029" s="9">
        <f t="shared" si="62"/>
        <v>2025</v>
      </c>
      <c r="F4029" s="4" t="s">
        <v>39</v>
      </c>
      <c r="G4029" s="4" t="s">
        <v>12051</v>
      </c>
      <c r="H4029" s="4" t="s">
        <v>12052</v>
      </c>
      <c r="I4029" s="4" t="s">
        <v>28</v>
      </c>
      <c r="J4029" s="4" t="s">
        <v>106</v>
      </c>
      <c r="K4029" s="4" t="s">
        <v>106</v>
      </c>
      <c r="L4029" s="4" t="s">
        <v>36</v>
      </c>
      <c r="M4029" s="4" t="s">
        <v>118</v>
      </c>
      <c r="N4029" s="4">
        <v>805.95</v>
      </c>
      <c r="O4029" s="4">
        <v>9</v>
      </c>
      <c r="P4029" s="4">
        <v>0.1</v>
      </c>
      <c r="Q4029" s="4">
        <v>67.739999999999995</v>
      </c>
    </row>
    <row r="4030" spans="1:17" s="4" customFormat="1" ht="12" x14ac:dyDescent="0.3">
      <c r="A4030" s="4">
        <v>4029</v>
      </c>
      <c r="B4030" s="4" t="s">
        <v>12053</v>
      </c>
      <c r="C4030" s="5">
        <v>44599</v>
      </c>
      <c r="D4030" s="5">
        <v>44601</v>
      </c>
      <c r="E4030" s="9">
        <f t="shared" si="62"/>
        <v>2022</v>
      </c>
      <c r="F4030" s="4" t="s">
        <v>25</v>
      </c>
      <c r="G4030" s="4" t="s">
        <v>12054</v>
      </c>
      <c r="H4030" s="4" t="s">
        <v>12055</v>
      </c>
      <c r="I4030" s="4" t="s">
        <v>67</v>
      </c>
      <c r="J4030" s="4" t="s">
        <v>145</v>
      </c>
      <c r="K4030" s="4" t="s">
        <v>80</v>
      </c>
      <c r="L4030" s="4" t="s">
        <v>36</v>
      </c>
      <c r="M4030" s="4" t="s">
        <v>71</v>
      </c>
      <c r="N4030" s="4">
        <v>1000.74</v>
      </c>
      <c r="O4030" s="4">
        <v>1</v>
      </c>
      <c r="P4030" s="4">
        <v>0</v>
      </c>
      <c r="Q4030" s="4">
        <v>94.2</v>
      </c>
    </row>
    <row r="4031" spans="1:17" s="4" customFormat="1" ht="12" x14ac:dyDescent="0.3">
      <c r="A4031" s="4">
        <v>4030</v>
      </c>
      <c r="B4031" s="4" t="s">
        <v>12056</v>
      </c>
      <c r="C4031" s="5">
        <v>44400</v>
      </c>
      <c r="D4031" s="5">
        <v>44402</v>
      </c>
      <c r="E4031" s="9">
        <f t="shared" si="62"/>
        <v>2021</v>
      </c>
      <c r="F4031" s="4" t="s">
        <v>39</v>
      </c>
      <c r="G4031" s="4" t="s">
        <v>12057</v>
      </c>
      <c r="H4031" s="4" t="s">
        <v>12058</v>
      </c>
      <c r="I4031" s="4" t="s">
        <v>28</v>
      </c>
      <c r="J4031" s="4" t="s">
        <v>34</v>
      </c>
      <c r="K4031" s="4" t="s">
        <v>35</v>
      </c>
      <c r="L4031" s="4" t="s">
        <v>22</v>
      </c>
      <c r="M4031" s="4" t="s">
        <v>54</v>
      </c>
      <c r="N4031" s="4">
        <v>1435.61</v>
      </c>
      <c r="O4031" s="4">
        <v>5</v>
      </c>
      <c r="P4031" s="4">
        <v>0.1</v>
      </c>
      <c r="Q4031" s="4">
        <v>84.94</v>
      </c>
    </row>
    <row r="4032" spans="1:17" s="4" customFormat="1" ht="12" x14ac:dyDescent="0.3">
      <c r="A4032" s="4">
        <v>4031</v>
      </c>
      <c r="B4032" s="4" t="s">
        <v>12059</v>
      </c>
      <c r="C4032" s="5">
        <v>45233</v>
      </c>
      <c r="D4032" s="5">
        <v>45237</v>
      </c>
      <c r="E4032" s="9">
        <f t="shared" si="62"/>
        <v>2023</v>
      </c>
      <c r="F4032" s="4" t="s">
        <v>25</v>
      </c>
      <c r="G4032" s="4" t="s">
        <v>12060</v>
      </c>
      <c r="H4032" s="4" t="s">
        <v>12061</v>
      </c>
      <c r="I4032" s="4" t="s">
        <v>20</v>
      </c>
      <c r="J4032" s="4" t="s">
        <v>62</v>
      </c>
      <c r="K4032" s="4" t="s">
        <v>63</v>
      </c>
      <c r="L4032" s="4" t="s">
        <v>29</v>
      </c>
      <c r="M4032" s="4" t="s">
        <v>30</v>
      </c>
      <c r="N4032" s="4">
        <v>78.930000000000007</v>
      </c>
      <c r="O4032" s="4">
        <v>5</v>
      </c>
      <c r="P4032" s="4">
        <v>0.1</v>
      </c>
      <c r="Q4032" s="4">
        <v>11.02</v>
      </c>
    </row>
    <row r="4033" spans="1:17" s="4" customFormat="1" ht="12" x14ac:dyDescent="0.3">
      <c r="A4033" s="4">
        <v>4032</v>
      </c>
      <c r="B4033" s="4" t="s">
        <v>12062</v>
      </c>
      <c r="C4033" s="5">
        <v>44731</v>
      </c>
      <c r="D4033" s="5">
        <v>44736</v>
      </c>
      <c r="E4033" s="9">
        <f t="shared" si="62"/>
        <v>2022</v>
      </c>
      <c r="F4033" s="4" t="s">
        <v>39</v>
      </c>
      <c r="G4033" s="4" t="s">
        <v>12063</v>
      </c>
      <c r="H4033" s="4" t="s">
        <v>12064</v>
      </c>
      <c r="I4033" s="4" t="s">
        <v>20</v>
      </c>
      <c r="J4033" s="4" t="s">
        <v>79</v>
      </c>
      <c r="K4033" s="4" t="s">
        <v>80</v>
      </c>
      <c r="L4033" s="4" t="s">
        <v>29</v>
      </c>
      <c r="M4033" s="4" t="s">
        <v>107</v>
      </c>
      <c r="N4033" s="4">
        <v>1071.18</v>
      </c>
      <c r="O4033" s="4">
        <v>6</v>
      </c>
      <c r="P4033" s="4">
        <v>0.15</v>
      </c>
      <c r="Q4033" s="4">
        <v>105.94</v>
      </c>
    </row>
    <row r="4034" spans="1:17" s="4" customFormat="1" ht="12" x14ac:dyDescent="0.3">
      <c r="A4034" s="4">
        <v>4033</v>
      </c>
      <c r="B4034" s="4" t="s">
        <v>12065</v>
      </c>
      <c r="C4034" s="5">
        <v>44538</v>
      </c>
      <c r="D4034" s="5">
        <v>44543</v>
      </c>
      <c r="E4034" s="9">
        <f t="shared" ref="E4034:E4097" si="63">YEAR(D4034)</f>
        <v>2021</v>
      </c>
      <c r="F4034" s="4" t="s">
        <v>59</v>
      </c>
      <c r="G4034" s="4" t="s">
        <v>12066</v>
      </c>
      <c r="H4034" s="4" t="s">
        <v>12067</v>
      </c>
      <c r="I4034" s="4" t="s">
        <v>20</v>
      </c>
      <c r="J4034" s="4" t="s">
        <v>52</v>
      </c>
      <c r="K4034" s="4" t="s">
        <v>53</v>
      </c>
      <c r="L4034" s="4" t="s">
        <v>36</v>
      </c>
      <c r="M4034" s="4" t="s">
        <v>118</v>
      </c>
      <c r="N4034" s="4">
        <v>419.68</v>
      </c>
      <c r="O4034" s="4">
        <v>3</v>
      </c>
      <c r="P4034" s="4">
        <v>0</v>
      </c>
      <c r="Q4034" s="4">
        <v>125.48</v>
      </c>
    </row>
    <row r="4035" spans="1:17" s="4" customFormat="1" ht="12" x14ac:dyDescent="0.3">
      <c r="A4035" s="4">
        <v>4034</v>
      </c>
      <c r="B4035" s="4" t="s">
        <v>12068</v>
      </c>
      <c r="C4035" s="5">
        <v>45844</v>
      </c>
      <c r="D4035" s="5">
        <v>45850</v>
      </c>
      <c r="E4035" s="9">
        <f t="shared" si="63"/>
        <v>2025</v>
      </c>
      <c r="F4035" s="4" t="s">
        <v>17</v>
      </c>
      <c r="G4035" s="4" t="s">
        <v>12069</v>
      </c>
      <c r="H4035" s="4" t="s">
        <v>12070</v>
      </c>
      <c r="I4035" s="4" t="s">
        <v>28</v>
      </c>
      <c r="J4035" s="4" t="s">
        <v>62</v>
      </c>
      <c r="K4035" s="4" t="s">
        <v>63</v>
      </c>
      <c r="L4035" s="4" t="s">
        <v>36</v>
      </c>
      <c r="M4035" s="4" t="s">
        <v>118</v>
      </c>
      <c r="N4035" s="4">
        <v>126.72</v>
      </c>
      <c r="O4035" s="4">
        <v>3</v>
      </c>
      <c r="P4035" s="4">
        <v>0.1</v>
      </c>
      <c r="Q4035" s="4">
        <v>8.36</v>
      </c>
    </row>
    <row r="4036" spans="1:17" s="4" customFormat="1" ht="12" x14ac:dyDescent="0.3">
      <c r="A4036" s="4">
        <v>4035</v>
      </c>
      <c r="B4036" s="4" t="s">
        <v>12071</v>
      </c>
      <c r="C4036" s="5">
        <v>44733</v>
      </c>
      <c r="D4036" s="5">
        <v>44734</v>
      </c>
      <c r="E4036" s="9">
        <f t="shared" si="63"/>
        <v>2022</v>
      </c>
      <c r="F4036" s="4" t="s">
        <v>39</v>
      </c>
      <c r="G4036" s="4" t="s">
        <v>12072</v>
      </c>
      <c r="H4036" s="4" t="s">
        <v>12073</v>
      </c>
      <c r="I4036" s="4" t="s">
        <v>67</v>
      </c>
      <c r="J4036" s="4" t="s">
        <v>47</v>
      </c>
      <c r="K4036" s="4" t="s">
        <v>47</v>
      </c>
      <c r="L4036" s="4" t="s">
        <v>36</v>
      </c>
      <c r="M4036" s="4" t="s">
        <v>71</v>
      </c>
      <c r="N4036" s="4">
        <v>595.03</v>
      </c>
      <c r="O4036" s="4">
        <v>7</v>
      </c>
      <c r="P4036" s="4">
        <v>0.15</v>
      </c>
      <c r="Q4036" s="4">
        <v>135.62</v>
      </c>
    </row>
    <row r="4037" spans="1:17" s="4" customFormat="1" ht="12" x14ac:dyDescent="0.3">
      <c r="A4037" s="4">
        <v>4036</v>
      </c>
      <c r="B4037" s="4" t="s">
        <v>12074</v>
      </c>
      <c r="C4037" s="5">
        <v>44682</v>
      </c>
      <c r="D4037" s="5">
        <v>44684</v>
      </c>
      <c r="E4037" s="9">
        <f t="shared" si="63"/>
        <v>2022</v>
      </c>
      <c r="F4037" s="4" t="s">
        <v>25</v>
      </c>
      <c r="G4037" s="4" t="s">
        <v>12075</v>
      </c>
      <c r="H4037" s="4" t="s">
        <v>12076</v>
      </c>
      <c r="I4037" s="4" t="s">
        <v>20</v>
      </c>
      <c r="J4037" s="4" t="s">
        <v>145</v>
      </c>
      <c r="K4037" s="4" t="s">
        <v>80</v>
      </c>
      <c r="L4037" s="4" t="s">
        <v>29</v>
      </c>
      <c r="M4037" s="4" t="s">
        <v>48</v>
      </c>
      <c r="N4037" s="4">
        <v>593.54</v>
      </c>
      <c r="O4037" s="4">
        <v>3</v>
      </c>
      <c r="P4037" s="4">
        <v>0.2</v>
      </c>
      <c r="Q4037" s="4">
        <v>75.349999999999994</v>
      </c>
    </row>
    <row r="4038" spans="1:17" s="4" customFormat="1" ht="12" x14ac:dyDescent="0.3">
      <c r="A4038" s="4">
        <v>4037</v>
      </c>
      <c r="B4038" s="4" t="s">
        <v>12077</v>
      </c>
      <c r="C4038" s="5">
        <v>44655</v>
      </c>
      <c r="D4038" s="5">
        <v>44658</v>
      </c>
      <c r="E4038" s="9">
        <f t="shared" si="63"/>
        <v>2022</v>
      </c>
      <c r="F4038" s="4" t="s">
        <v>39</v>
      </c>
      <c r="G4038" s="4" t="s">
        <v>12078</v>
      </c>
      <c r="H4038" s="4" t="s">
        <v>12079</v>
      </c>
      <c r="I4038" s="4" t="s">
        <v>28</v>
      </c>
      <c r="J4038" s="4" t="s">
        <v>79</v>
      </c>
      <c r="K4038" s="4" t="s">
        <v>80</v>
      </c>
      <c r="L4038" s="4" t="s">
        <v>36</v>
      </c>
      <c r="M4038" s="4" t="s">
        <v>71</v>
      </c>
      <c r="N4038" s="4">
        <v>525.1</v>
      </c>
      <c r="O4038" s="4">
        <v>8</v>
      </c>
      <c r="P4038" s="4">
        <v>0</v>
      </c>
      <c r="Q4038" s="4">
        <v>62.09</v>
      </c>
    </row>
    <row r="4039" spans="1:17" s="4" customFormat="1" ht="12" x14ac:dyDescent="0.3">
      <c r="A4039" s="4">
        <v>4038</v>
      </c>
      <c r="B4039" s="4" t="s">
        <v>12080</v>
      </c>
      <c r="C4039" s="5">
        <v>44763</v>
      </c>
      <c r="D4039" s="5">
        <v>44768</v>
      </c>
      <c r="E4039" s="9">
        <f t="shared" si="63"/>
        <v>2022</v>
      </c>
      <c r="F4039" s="4" t="s">
        <v>59</v>
      </c>
      <c r="G4039" s="4" t="s">
        <v>12081</v>
      </c>
      <c r="H4039" s="4" t="s">
        <v>12082</v>
      </c>
      <c r="I4039" s="4" t="s">
        <v>28</v>
      </c>
      <c r="J4039" s="4" t="s">
        <v>21</v>
      </c>
      <c r="K4039" s="4" t="s">
        <v>26647</v>
      </c>
      <c r="L4039" s="4" t="s">
        <v>29</v>
      </c>
      <c r="M4039" s="4" t="s">
        <v>90</v>
      </c>
      <c r="N4039" s="4">
        <v>621.57000000000005</v>
      </c>
      <c r="O4039" s="4">
        <v>9</v>
      </c>
      <c r="P4039" s="4">
        <v>0.2</v>
      </c>
      <c r="Q4039" s="4">
        <v>24.11</v>
      </c>
    </row>
    <row r="4040" spans="1:17" s="4" customFormat="1" ht="12" x14ac:dyDescent="0.3">
      <c r="A4040" s="4">
        <v>4039</v>
      </c>
      <c r="B4040" s="4" t="s">
        <v>12083</v>
      </c>
      <c r="C4040" s="5">
        <v>45508</v>
      </c>
      <c r="D4040" s="5">
        <v>45510</v>
      </c>
      <c r="E4040" s="9">
        <f t="shared" si="63"/>
        <v>2024</v>
      </c>
      <c r="F4040" s="4" t="s">
        <v>25</v>
      </c>
      <c r="G4040" s="4" t="s">
        <v>12084</v>
      </c>
      <c r="H4040" s="4" t="s">
        <v>12085</v>
      </c>
      <c r="I4040" s="4" t="s">
        <v>67</v>
      </c>
      <c r="J4040" s="4" t="s">
        <v>106</v>
      </c>
      <c r="K4040" s="4" t="s">
        <v>106</v>
      </c>
      <c r="L4040" s="4" t="s">
        <v>22</v>
      </c>
      <c r="M4040" s="4" t="s">
        <v>54</v>
      </c>
      <c r="N4040" s="4">
        <v>826.96</v>
      </c>
      <c r="O4040" s="4">
        <v>10</v>
      </c>
      <c r="P4040" s="4">
        <v>0.2</v>
      </c>
      <c r="Q4040" s="4">
        <v>35.630000000000003</v>
      </c>
    </row>
    <row r="4041" spans="1:17" s="4" customFormat="1" ht="12" x14ac:dyDescent="0.3">
      <c r="A4041" s="4">
        <v>4040</v>
      </c>
      <c r="B4041" s="4" t="s">
        <v>12086</v>
      </c>
      <c r="C4041" s="5">
        <v>44430</v>
      </c>
      <c r="D4041" s="5">
        <v>44433</v>
      </c>
      <c r="E4041" s="9">
        <f t="shared" si="63"/>
        <v>2021</v>
      </c>
      <c r="F4041" s="4" t="s">
        <v>25</v>
      </c>
      <c r="G4041" s="4" t="s">
        <v>12087</v>
      </c>
      <c r="H4041" s="4" t="s">
        <v>12088</v>
      </c>
      <c r="I4041" s="4" t="s">
        <v>67</v>
      </c>
      <c r="J4041" s="4" t="s">
        <v>42</v>
      </c>
      <c r="K4041" s="4" t="s">
        <v>43</v>
      </c>
      <c r="L4041" s="4" t="s">
        <v>36</v>
      </c>
      <c r="M4041" s="4" t="s">
        <v>138</v>
      </c>
      <c r="N4041" s="4">
        <v>697.36</v>
      </c>
      <c r="O4041" s="4">
        <v>6</v>
      </c>
      <c r="P4041" s="4">
        <v>0</v>
      </c>
      <c r="Q4041" s="4">
        <v>146.22999999999999</v>
      </c>
    </row>
    <row r="4042" spans="1:17" s="4" customFormat="1" ht="12" x14ac:dyDescent="0.3">
      <c r="A4042" s="4">
        <v>4041</v>
      </c>
      <c r="B4042" s="4" t="s">
        <v>12089</v>
      </c>
      <c r="C4042" s="5">
        <v>44425</v>
      </c>
      <c r="D4042" s="5">
        <v>44430</v>
      </c>
      <c r="E4042" s="9">
        <f t="shared" si="63"/>
        <v>2021</v>
      </c>
      <c r="F4042" s="4" t="s">
        <v>59</v>
      </c>
      <c r="G4042" s="4" t="s">
        <v>12090</v>
      </c>
      <c r="H4042" s="4" t="s">
        <v>12091</v>
      </c>
      <c r="I4042" s="4" t="s">
        <v>28</v>
      </c>
      <c r="J4042" s="4" t="s">
        <v>47</v>
      </c>
      <c r="K4042" s="4" t="s">
        <v>47</v>
      </c>
      <c r="L4042" s="4" t="s">
        <v>29</v>
      </c>
      <c r="M4042" s="4" t="s">
        <v>90</v>
      </c>
      <c r="N4042" s="4">
        <v>613.25</v>
      </c>
      <c r="O4042" s="4">
        <v>2</v>
      </c>
      <c r="P4042" s="4">
        <v>0.1</v>
      </c>
      <c r="Q4042" s="4">
        <v>141.75</v>
      </c>
    </row>
    <row r="4043" spans="1:17" s="4" customFormat="1" ht="12" x14ac:dyDescent="0.3">
      <c r="A4043" s="4">
        <v>4042</v>
      </c>
      <c r="B4043" s="4" t="s">
        <v>12092</v>
      </c>
      <c r="C4043" s="5">
        <v>44724</v>
      </c>
      <c r="D4043" s="5">
        <v>44729</v>
      </c>
      <c r="E4043" s="9">
        <f t="shared" si="63"/>
        <v>2022</v>
      </c>
      <c r="F4043" s="4" t="s">
        <v>25</v>
      </c>
      <c r="G4043" s="4" t="s">
        <v>12093</v>
      </c>
      <c r="H4043" s="4" t="s">
        <v>12094</v>
      </c>
      <c r="I4043" s="4" t="s">
        <v>67</v>
      </c>
      <c r="J4043" s="4" t="s">
        <v>47</v>
      </c>
      <c r="K4043" s="4" t="s">
        <v>47</v>
      </c>
      <c r="L4043" s="4" t="s">
        <v>22</v>
      </c>
      <c r="M4043" s="4" t="s">
        <v>54</v>
      </c>
      <c r="N4043" s="4">
        <v>494.75</v>
      </c>
      <c r="O4043" s="4">
        <v>1</v>
      </c>
      <c r="P4043" s="4">
        <v>0.1</v>
      </c>
      <c r="Q4043" s="4">
        <v>112.59</v>
      </c>
    </row>
    <row r="4044" spans="1:17" s="4" customFormat="1" ht="12" x14ac:dyDescent="0.3">
      <c r="A4044" s="4">
        <v>4043</v>
      </c>
      <c r="B4044" s="4" t="s">
        <v>12095</v>
      </c>
      <c r="C4044" s="5">
        <v>45034</v>
      </c>
      <c r="D4044" s="5">
        <v>45037</v>
      </c>
      <c r="E4044" s="9">
        <f t="shared" si="63"/>
        <v>2023</v>
      </c>
      <c r="F4044" s="4" t="s">
        <v>59</v>
      </c>
      <c r="G4044" s="4" t="s">
        <v>12096</v>
      </c>
      <c r="H4044" s="4" t="s">
        <v>12097</v>
      </c>
      <c r="I4044" s="4" t="s">
        <v>20</v>
      </c>
      <c r="J4044" s="4" t="s">
        <v>79</v>
      </c>
      <c r="K4044" s="4" t="s">
        <v>80</v>
      </c>
      <c r="L4044" s="4" t="s">
        <v>22</v>
      </c>
      <c r="M4044" s="4" t="s">
        <v>134</v>
      </c>
      <c r="N4044" s="4">
        <v>972.85</v>
      </c>
      <c r="O4044" s="4">
        <v>8</v>
      </c>
      <c r="P4044" s="4">
        <v>0</v>
      </c>
      <c r="Q4044" s="4">
        <v>135.72999999999999</v>
      </c>
    </row>
    <row r="4045" spans="1:17" s="4" customFormat="1" ht="12" x14ac:dyDescent="0.3">
      <c r="A4045" s="4">
        <v>4044</v>
      </c>
      <c r="B4045" s="4" t="s">
        <v>12098</v>
      </c>
      <c r="C4045" s="5">
        <v>45329</v>
      </c>
      <c r="D4045" s="5">
        <v>45332</v>
      </c>
      <c r="E4045" s="9">
        <f t="shared" si="63"/>
        <v>2024</v>
      </c>
      <c r="F4045" s="4" t="s">
        <v>39</v>
      </c>
      <c r="G4045" s="4" t="s">
        <v>12099</v>
      </c>
      <c r="H4045" s="4" t="s">
        <v>12100</v>
      </c>
      <c r="I4045" s="4" t="s">
        <v>28</v>
      </c>
      <c r="J4045" s="4" t="s">
        <v>34</v>
      </c>
      <c r="K4045" s="4" t="s">
        <v>35</v>
      </c>
      <c r="L4045" s="4" t="s">
        <v>29</v>
      </c>
      <c r="M4045" s="4" t="s">
        <v>48</v>
      </c>
      <c r="N4045" s="4">
        <v>736.58</v>
      </c>
      <c r="O4045" s="4">
        <v>2</v>
      </c>
      <c r="P4045" s="4">
        <v>0</v>
      </c>
      <c r="Q4045" s="4">
        <v>109.48</v>
      </c>
    </row>
    <row r="4046" spans="1:17" s="4" customFormat="1" ht="12" x14ac:dyDescent="0.3">
      <c r="A4046" s="4">
        <v>4045</v>
      </c>
      <c r="B4046" s="4" t="s">
        <v>12101</v>
      </c>
      <c r="C4046" s="5">
        <v>45659</v>
      </c>
      <c r="D4046" s="5">
        <v>45665</v>
      </c>
      <c r="E4046" s="9">
        <f t="shared" si="63"/>
        <v>2025</v>
      </c>
      <c r="F4046" s="4" t="s">
        <v>25</v>
      </c>
      <c r="G4046" s="4" t="s">
        <v>12102</v>
      </c>
      <c r="H4046" s="4" t="s">
        <v>12103</v>
      </c>
      <c r="I4046" s="4" t="s">
        <v>67</v>
      </c>
      <c r="J4046" s="4" t="s">
        <v>52</v>
      </c>
      <c r="K4046" s="4" t="s">
        <v>53</v>
      </c>
      <c r="L4046" s="4" t="s">
        <v>36</v>
      </c>
      <c r="M4046" s="4" t="s">
        <v>71</v>
      </c>
      <c r="N4046" s="4">
        <v>530.14</v>
      </c>
      <c r="O4046" s="4">
        <v>8</v>
      </c>
      <c r="P4046" s="4">
        <v>0.2</v>
      </c>
      <c r="Q4046" s="4">
        <v>18.66</v>
      </c>
    </row>
    <row r="4047" spans="1:17" s="4" customFormat="1" ht="12" x14ac:dyDescent="0.3">
      <c r="A4047" s="4">
        <v>4046</v>
      </c>
      <c r="B4047" s="4" t="s">
        <v>12104</v>
      </c>
      <c r="C4047" s="5">
        <v>45264</v>
      </c>
      <c r="D4047" s="5">
        <v>45270</v>
      </c>
      <c r="E4047" s="9">
        <f t="shared" si="63"/>
        <v>2023</v>
      </c>
      <c r="F4047" s="4" t="s">
        <v>25</v>
      </c>
      <c r="G4047" s="4" t="s">
        <v>12105</v>
      </c>
      <c r="H4047" s="4" t="s">
        <v>12106</v>
      </c>
      <c r="I4047" s="4" t="s">
        <v>20</v>
      </c>
      <c r="J4047" s="4" t="s">
        <v>52</v>
      </c>
      <c r="K4047" s="4" t="s">
        <v>53</v>
      </c>
      <c r="L4047" s="4" t="s">
        <v>29</v>
      </c>
      <c r="M4047" s="4" t="s">
        <v>48</v>
      </c>
      <c r="N4047" s="4">
        <v>417.28</v>
      </c>
      <c r="O4047" s="4">
        <v>8</v>
      </c>
      <c r="P4047" s="4">
        <v>0</v>
      </c>
      <c r="Q4047" s="4">
        <v>87.35</v>
      </c>
    </row>
    <row r="4048" spans="1:17" s="4" customFormat="1" ht="12" x14ac:dyDescent="0.3">
      <c r="A4048" s="4">
        <v>4047</v>
      </c>
      <c r="B4048" s="4" t="s">
        <v>12107</v>
      </c>
      <c r="C4048" s="5">
        <v>44587</v>
      </c>
      <c r="D4048" s="5">
        <v>44588</v>
      </c>
      <c r="E4048" s="9">
        <f t="shared" si="63"/>
        <v>2022</v>
      </c>
      <c r="F4048" s="4" t="s">
        <v>39</v>
      </c>
      <c r="G4048" s="4" t="s">
        <v>12108</v>
      </c>
      <c r="H4048" s="4" t="s">
        <v>12109</v>
      </c>
      <c r="I4048" s="4" t="s">
        <v>28</v>
      </c>
      <c r="J4048" s="4" t="s">
        <v>62</v>
      </c>
      <c r="K4048" s="4" t="s">
        <v>63</v>
      </c>
      <c r="L4048" s="4" t="s">
        <v>22</v>
      </c>
      <c r="M4048" s="4" t="s">
        <v>134</v>
      </c>
      <c r="N4048" s="4">
        <v>1105.3399999999999</v>
      </c>
      <c r="O4048" s="4">
        <v>7</v>
      </c>
      <c r="P4048" s="4">
        <v>0</v>
      </c>
      <c r="Q4048" s="4">
        <v>216.26</v>
      </c>
    </row>
    <row r="4049" spans="1:17" s="4" customFormat="1" ht="12" x14ac:dyDescent="0.3">
      <c r="A4049" s="4">
        <v>4048</v>
      </c>
      <c r="B4049" s="4" t="s">
        <v>12110</v>
      </c>
      <c r="C4049" s="5">
        <v>45363</v>
      </c>
      <c r="D4049" s="5">
        <v>45369</v>
      </c>
      <c r="E4049" s="9">
        <f t="shared" si="63"/>
        <v>2024</v>
      </c>
      <c r="F4049" s="4" t="s">
        <v>59</v>
      </c>
      <c r="G4049" s="4" t="s">
        <v>12111</v>
      </c>
      <c r="H4049" s="4" t="s">
        <v>12112</v>
      </c>
      <c r="I4049" s="4" t="s">
        <v>28</v>
      </c>
      <c r="J4049" s="4" t="s">
        <v>111</v>
      </c>
      <c r="K4049" s="4" t="s">
        <v>111</v>
      </c>
      <c r="L4049" s="4" t="s">
        <v>22</v>
      </c>
      <c r="M4049" s="4" t="s">
        <v>75</v>
      </c>
      <c r="N4049" s="4">
        <v>584.97</v>
      </c>
      <c r="O4049" s="4">
        <v>10</v>
      </c>
      <c r="P4049" s="4">
        <v>0.15</v>
      </c>
      <c r="Q4049" s="4">
        <v>58.74</v>
      </c>
    </row>
    <row r="4050" spans="1:17" s="4" customFormat="1" ht="12" x14ac:dyDescent="0.3">
      <c r="A4050" s="4">
        <v>4049</v>
      </c>
      <c r="B4050" s="4" t="s">
        <v>12113</v>
      </c>
      <c r="C4050" s="5">
        <v>44891</v>
      </c>
      <c r="D4050" s="5">
        <v>44894</v>
      </c>
      <c r="E4050" s="9">
        <f t="shared" si="63"/>
        <v>2022</v>
      </c>
      <c r="F4050" s="4" t="s">
        <v>17</v>
      </c>
      <c r="G4050" s="4" t="s">
        <v>12114</v>
      </c>
      <c r="H4050" s="4" t="s">
        <v>12115</v>
      </c>
      <c r="I4050" s="4" t="s">
        <v>20</v>
      </c>
      <c r="J4050" s="4" t="s">
        <v>42</v>
      </c>
      <c r="K4050" s="4" t="s">
        <v>43</v>
      </c>
      <c r="L4050" s="4" t="s">
        <v>22</v>
      </c>
      <c r="M4050" s="4" t="s">
        <v>23</v>
      </c>
      <c r="N4050" s="4">
        <v>1077.4000000000001</v>
      </c>
      <c r="O4050" s="4">
        <v>8</v>
      </c>
      <c r="P4050" s="4">
        <v>0.15</v>
      </c>
      <c r="Q4050" s="4">
        <v>87.8</v>
      </c>
    </row>
    <row r="4051" spans="1:17" s="4" customFormat="1" ht="12" x14ac:dyDescent="0.3">
      <c r="A4051" s="4">
        <v>4050</v>
      </c>
      <c r="B4051" s="4" t="s">
        <v>12116</v>
      </c>
      <c r="C4051" s="5">
        <v>44752</v>
      </c>
      <c r="D4051" s="5">
        <v>44753</v>
      </c>
      <c r="E4051" s="9">
        <f t="shared" si="63"/>
        <v>2022</v>
      </c>
      <c r="F4051" s="4" t="s">
        <v>39</v>
      </c>
      <c r="G4051" s="4" t="s">
        <v>12117</v>
      </c>
      <c r="H4051" s="4" t="s">
        <v>12118</v>
      </c>
      <c r="I4051" s="4" t="s">
        <v>67</v>
      </c>
      <c r="J4051" s="4" t="s">
        <v>21</v>
      </c>
      <c r="K4051" s="4" t="s">
        <v>26647</v>
      </c>
      <c r="L4051" s="4" t="s">
        <v>29</v>
      </c>
      <c r="M4051" s="4" t="s">
        <v>30</v>
      </c>
      <c r="N4051" s="4">
        <v>1096.3900000000001</v>
      </c>
      <c r="O4051" s="4">
        <v>5</v>
      </c>
      <c r="P4051" s="4">
        <v>0</v>
      </c>
      <c r="Q4051" s="4">
        <v>264.72000000000003</v>
      </c>
    </row>
    <row r="4052" spans="1:17" s="4" customFormat="1" ht="12" x14ac:dyDescent="0.3">
      <c r="A4052" s="4">
        <v>4051</v>
      </c>
      <c r="B4052" s="4" t="s">
        <v>12119</v>
      </c>
      <c r="C4052" s="5">
        <v>45388</v>
      </c>
      <c r="D4052" s="5">
        <v>45393</v>
      </c>
      <c r="E4052" s="9">
        <f t="shared" si="63"/>
        <v>2024</v>
      </c>
      <c r="F4052" s="4" t="s">
        <v>59</v>
      </c>
      <c r="G4052" s="4" t="s">
        <v>12120</v>
      </c>
      <c r="H4052" s="4" t="s">
        <v>12121</v>
      </c>
      <c r="I4052" s="4" t="s">
        <v>20</v>
      </c>
      <c r="J4052" s="4" t="s">
        <v>34</v>
      </c>
      <c r="K4052" s="4" t="s">
        <v>35</v>
      </c>
      <c r="L4052" s="4" t="s">
        <v>29</v>
      </c>
      <c r="M4052" s="4" t="s">
        <v>107</v>
      </c>
      <c r="N4052" s="4">
        <v>916.19</v>
      </c>
      <c r="O4052" s="4">
        <v>1</v>
      </c>
      <c r="P4052" s="4">
        <v>0</v>
      </c>
      <c r="Q4052" s="4">
        <v>25.04</v>
      </c>
    </row>
    <row r="4053" spans="1:17" s="4" customFormat="1" ht="12" x14ac:dyDescent="0.3">
      <c r="A4053" s="4">
        <v>4052</v>
      </c>
      <c r="B4053" s="4" t="s">
        <v>12122</v>
      </c>
      <c r="C4053" s="5">
        <v>44520</v>
      </c>
      <c r="D4053" s="5">
        <v>44523</v>
      </c>
      <c r="E4053" s="9">
        <f t="shared" si="63"/>
        <v>2021</v>
      </c>
      <c r="F4053" s="4" t="s">
        <v>59</v>
      </c>
      <c r="G4053" s="4" t="s">
        <v>12123</v>
      </c>
      <c r="H4053" s="4" t="s">
        <v>5870</v>
      </c>
      <c r="I4053" s="4" t="s">
        <v>20</v>
      </c>
      <c r="J4053" s="4" t="s">
        <v>42</v>
      </c>
      <c r="K4053" s="4" t="s">
        <v>43</v>
      </c>
      <c r="L4053" s="4" t="s">
        <v>36</v>
      </c>
      <c r="M4053" s="4" t="s">
        <v>138</v>
      </c>
      <c r="N4053" s="4">
        <v>283.89999999999998</v>
      </c>
      <c r="O4053" s="4">
        <v>6</v>
      </c>
      <c r="P4053" s="4">
        <v>0.15</v>
      </c>
      <c r="Q4053" s="4">
        <v>7.09</v>
      </c>
    </row>
    <row r="4054" spans="1:17" s="4" customFormat="1" ht="12" x14ac:dyDescent="0.3">
      <c r="A4054" s="4">
        <v>4053</v>
      </c>
      <c r="B4054" s="4" t="s">
        <v>12124</v>
      </c>
      <c r="C4054" s="5">
        <v>45234</v>
      </c>
      <c r="D4054" s="5">
        <v>45239</v>
      </c>
      <c r="E4054" s="9">
        <f t="shared" si="63"/>
        <v>2023</v>
      </c>
      <c r="F4054" s="4" t="s">
        <v>39</v>
      </c>
      <c r="G4054" s="4" t="s">
        <v>12125</v>
      </c>
      <c r="H4054" s="4" t="s">
        <v>12126</v>
      </c>
      <c r="I4054" s="4" t="s">
        <v>28</v>
      </c>
      <c r="J4054" s="4" t="s">
        <v>79</v>
      </c>
      <c r="K4054" s="4" t="s">
        <v>80</v>
      </c>
      <c r="L4054" s="4" t="s">
        <v>22</v>
      </c>
      <c r="M4054" s="4" t="s">
        <v>23</v>
      </c>
      <c r="N4054" s="4">
        <v>671.8</v>
      </c>
      <c r="O4054" s="4">
        <v>9</v>
      </c>
      <c r="P4054" s="4">
        <v>0.15</v>
      </c>
      <c r="Q4054" s="4">
        <v>80.489999999999995</v>
      </c>
    </row>
    <row r="4055" spans="1:17" s="4" customFormat="1" ht="12" x14ac:dyDescent="0.3">
      <c r="A4055" s="4">
        <v>4054</v>
      </c>
      <c r="B4055" s="4" t="s">
        <v>12127</v>
      </c>
      <c r="C4055" s="5">
        <v>45777</v>
      </c>
      <c r="D4055" s="5">
        <v>45784</v>
      </c>
      <c r="E4055" s="9">
        <f t="shared" si="63"/>
        <v>2025</v>
      </c>
      <c r="F4055" s="4" t="s">
        <v>25</v>
      </c>
      <c r="G4055" s="4" t="s">
        <v>12128</v>
      </c>
      <c r="H4055" s="4" t="s">
        <v>12129</v>
      </c>
      <c r="I4055" s="4" t="s">
        <v>67</v>
      </c>
      <c r="J4055" s="4" t="s">
        <v>79</v>
      </c>
      <c r="K4055" s="4" t="s">
        <v>80</v>
      </c>
      <c r="L4055" s="4" t="s">
        <v>29</v>
      </c>
      <c r="M4055" s="4" t="s">
        <v>30</v>
      </c>
      <c r="N4055" s="4">
        <v>1219.2</v>
      </c>
      <c r="O4055" s="4">
        <v>3</v>
      </c>
      <c r="P4055" s="4">
        <v>0.1</v>
      </c>
      <c r="Q4055" s="4">
        <v>311.57</v>
      </c>
    </row>
    <row r="4056" spans="1:17" s="4" customFormat="1" ht="12" x14ac:dyDescent="0.3">
      <c r="A4056" s="4">
        <v>4055</v>
      </c>
      <c r="B4056" s="4" t="s">
        <v>12130</v>
      </c>
      <c r="C4056" s="5">
        <v>44823</v>
      </c>
      <c r="D4056" s="5">
        <v>44827</v>
      </c>
      <c r="E4056" s="9">
        <f t="shared" si="63"/>
        <v>2022</v>
      </c>
      <c r="F4056" s="4" t="s">
        <v>59</v>
      </c>
      <c r="G4056" s="4" t="s">
        <v>12131</v>
      </c>
      <c r="H4056" s="4" t="s">
        <v>12132</v>
      </c>
      <c r="I4056" s="4" t="s">
        <v>67</v>
      </c>
      <c r="J4056" s="4" t="s">
        <v>145</v>
      </c>
      <c r="K4056" s="4" t="s">
        <v>80</v>
      </c>
      <c r="L4056" s="4" t="s">
        <v>29</v>
      </c>
      <c r="M4056" s="4" t="s">
        <v>48</v>
      </c>
      <c r="N4056" s="4">
        <v>865.05</v>
      </c>
      <c r="O4056" s="4">
        <v>9</v>
      </c>
      <c r="P4056" s="4">
        <v>0.15</v>
      </c>
      <c r="Q4056" s="4">
        <v>8.98</v>
      </c>
    </row>
    <row r="4057" spans="1:17" s="4" customFormat="1" ht="12" x14ac:dyDescent="0.3">
      <c r="A4057" s="4">
        <v>4056</v>
      </c>
      <c r="B4057" s="4" t="s">
        <v>12133</v>
      </c>
      <c r="C4057" s="5">
        <v>45602</v>
      </c>
      <c r="D4057" s="5">
        <v>45604</v>
      </c>
      <c r="E4057" s="9">
        <f t="shared" si="63"/>
        <v>2024</v>
      </c>
      <c r="F4057" s="4" t="s">
        <v>39</v>
      </c>
      <c r="G4057" s="4" t="s">
        <v>12134</v>
      </c>
      <c r="H4057" s="4" t="s">
        <v>12135</v>
      </c>
      <c r="I4057" s="4" t="s">
        <v>28</v>
      </c>
      <c r="J4057" s="4" t="s">
        <v>34</v>
      </c>
      <c r="K4057" s="4" t="s">
        <v>35</v>
      </c>
      <c r="L4057" s="4" t="s">
        <v>22</v>
      </c>
      <c r="M4057" s="4" t="s">
        <v>134</v>
      </c>
      <c r="N4057" s="4">
        <v>1459.03</v>
      </c>
      <c r="O4057" s="4">
        <v>3</v>
      </c>
      <c r="P4057" s="4">
        <v>0.15</v>
      </c>
      <c r="Q4057" s="4">
        <v>302.63</v>
      </c>
    </row>
    <row r="4058" spans="1:17" s="4" customFormat="1" ht="12" x14ac:dyDescent="0.3">
      <c r="A4058" s="4">
        <v>4057</v>
      </c>
      <c r="B4058" s="4" t="s">
        <v>12136</v>
      </c>
      <c r="C4058" s="5">
        <v>44986</v>
      </c>
      <c r="D4058" s="5">
        <v>44993</v>
      </c>
      <c r="E4058" s="9">
        <f t="shared" si="63"/>
        <v>2023</v>
      </c>
      <c r="F4058" s="4" t="s">
        <v>17</v>
      </c>
      <c r="G4058" s="4" t="s">
        <v>12137</v>
      </c>
      <c r="H4058" s="4" t="s">
        <v>12138</v>
      </c>
      <c r="I4058" s="4" t="s">
        <v>28</v>
      </c>
      <c r="J4058" s="4" t="s">
        <v>111</v>
      </c>
      <c r="K4058" s="4" t="s">
        <v>111</v>
      </c>
      <c r="L4058" s="4" t="s">
        <v>36</v>
      </c>
      <c r="M4058" s="4" t="s">
        <v>71</v>
      </c>
      <c r="N4058" s="4">
        <v>683.26</v>
      </c>
      <c r="O4058" s="4">
        <v>7</v>
      </c>
      <c r="P4058" s="4">
        <v>0.2</v>
      </c>
      <c r="Q4058" s="4">
        <v>109.97</v>
      </c>
    </row>
    <row r="4059" spans="1:17" s="4" customFormat="1" ht="12" x14ac:dyDescent="0.3">
      <c r="A4059" s="4">
        <v>4058</v>
      </c>
      <c r="B4059" s="4" t="s">
        <v>12139</v>
      </c>
      <c r="C4059" s="5">
        <v>44850</v>
      </c>
      <c r="D4059" s="5">
        <v>44851</v>
      </c>
      <c r="E4059" s="9">
        <f t="shared" si="63"/>
        <v>2022</v>
      </c>
      <c r="F4059" s="4" t="s">
        <v>39</v>
      </c>
      <c r="G4059" s="4" t="s">
        <v>12140</v>
      </c>
      <c r="H4059" s="4" t="s">
        <v>12141</v>
      </c>
      <c r="I4059" s="4" t="s">
        <v>28</v>
      </c>
      <c r="J4059" s="4" t="s">
        <v>47</v>
      </c>
      <c r="K4059" s="4" t="s">
        <v>47</v>
      </c>
      <c r="L4059" s="4" t="s">
        <v>29</v>
      </c>
      <c r="M4059" s="4" t="s">
        <v>90</v>
      </c>
      <c r="N4059" s="4">
        <v>956.97</v>
      </c>
      <c r="O4059" s="4">
        <v>1</v>
      </c>
      <c r="P4059" s="4">
        <v>0</v>
      </c>
      <c r="Q4059" s="4">
        <v>212.35</v>
      </c>
    </row>
    <row r="4060" spans="1:17" s="4" customFormat="1" ht="12" x14ac:dyDescent="0.3">
      <c r="A4060" s="4">
        <v>4059</v>
      </c>
      <c r="B4060" s="4" t="s">
        <v>12142</v>
      </c>
      <c r="C4060" s="5">
        <v>45231</v>
      </c>
      <c r="D4060" s="5">
        <v>45238</v>
      </c>
      <c r="E4060" s="9">
        <f t="shared" si="63"/>
        <v>2023</v>
      </c>
      <c r="F4060" s="4" t="s">
        <v>59</v>
      </c>
      <c r="G4060" s="4" t="s">
        <v>12143</v>
      </c>
      <c r="H4060" s="4" t="s">
        <v>12144</v>
      </c>
      <c r="I4060" s="4" t="s">
        <v>20</v>
      </c>
      <c r="J4060" s="4" t="s">
        <v>47</v>
      </c>
      <c r="K4060" s="4" t="s">
        <v>47</v>
      </c>
      <c r="L4060" s="4" t="s">
        <v>36</v>
      </c>
      <c r="M4060" s="4" t="s">
        <v>118</v>
      </c>
      <c r="N4060" s="4">
        <v>161.51</v>
      </c>
      <c r="O4060" s="4">
        <v>4</v>
      </c>
      <c r="P4060" s="4">
        <v>0</v>
      </c>
      <c r="Q4060" s="4">
        <v>46.85</v>
      </c>
    </row>
    <row r="4061" spans="1:17" s="4" customFormat="1" ht="12" x14ac:dyDescent="0.3">
      <c r="A4061" s="4">
        <v>4060</v>
      </c>
      <c r="B4061" s="4" t="s">
        <v>12145</v>
      </c>
      <c r="C4061" s="5">
        <v>45819</v>
      </c>
      <c r="D4061" s="5">
        <v>45821</v>
      </c>
      <c r="E4061" s="9">
        <f t="shared" si="63"/>
        <v>2025</v>
      </c>
      <c r="F4061" s="4" t="s">
        <v>39</v>
      </c>
      <c r="G4061" s="4" t="s">
        <v>12146</v>
      </c>
      <c r="H4061" s="4" t="s">
        <v>12147</v>
      </c>
      <c r="I4061" s="4" t="s">
        <v>67</v>
      </c>
      <c r="J4061" s="4" t="s">
        <v>42</v>
      </c>
      <c r="K4061" s="4" t="s">
        <v>43</v>
      </c>
      <c r="L4061" s="4" t="s">
        <v>22</v>
      </c>
      <c r="M4061" s="4" t="s">
        <v>134</v>
      </c>
      <c r="N4061" s="4">
        <v>1000.26</v>
      </c>
      <c r="O4061" s="4">
        <v>1</v>
      </c>
      <c r="P4061" s="4">
        <v>0.2</v>
      </c>
      <c r="Q4061" s="4">
        <v>88.66</v>
      </c>
    </row>
    <row r="4062" spans="1:17" s="4" customFormat="1" ht="12" x14ac:dyDescent="0.3">
      <c r="A4062" s="4">
        <v>4061</v>
      </c>
      <c r="B4062" s="4" t="s">
        <v>12148</v>
      </c>
      <c r="C4062" s="5">
        <v>45354</v>
      </c>
      <c r="D4062" s="5">
        <v>45357</v>
      </c>
      <c r="E4062" s="9">
        <f t="shared" si="63"/>
        <v>2024</v>
      </c>
      <c r="F4062" s="4" t="s">
        <v>39</v>
      </c>
      <c r="G4062" s="4" t="s">
        <v>12149</v>
      </c>
      <c r="H4062" s="4" t="s">
        <v>12150</v>
      </c>
      <c r="I4062" s="4" t="s">
        <v>28</v>
      </c>
      <c r="J4062" s="4" t="s">
        <v>42</v>
      </c>
      <c r="K4062" s="4" t="s">
        <v>43</v>
      </c>
      <c r="L4062" s="4" t="s">
        <v>36</v>
      </c>
      <c r="M4062" s="4" t="s">
        <v>71</v>
      </c>
      <c r="N4062" s="4">
        <v>199.32</v>
      </c>
      <c r="O4062" s="4">
        <v>9</v>
      </c>
      <c r="P4062" s="4">
        <v>0</v>
      </c>
      <c r="Q4062" s="4">
        <v>4</v>
      </c>
    </row>
    <row r="4063" spans="1:17" s="4" customFormat="1" ht="12" x14ac:dyDescent="0.3">
      <c r="A4063" s="4">
        <v>4062</v>
      </c>
      <c r="B4063" s="4" t="s">
        <v>12151</v>
      </c>
      <c r="C4063" s="5">
        <v>44865</v>
      </c>
      <c r="D4063" s="5">
        <v>44868</v>
      </c>
      <c r="E4063" s="9">
        <f t="shared" si="63"/>
        <v>2022</v>
      </c>
      <c r="F4063" s="4" t="s">
        <v>17</v>
      </c>
      <c r="G4063" s="4" t="s">
        <v>12152</v>
      </c>
      <c r="H4063" s="4" t="s">
        <v>4267</v>
      </c>
      <c r="I4063" s="4" t="s">
        <v>20</v>
      </c>
      <c r="J4063" s="4" t="s">
        <v>42</v>
      </c>
      <c r="K4063" s="4" t="s">
        <v>43</v>
      </c>
      <c r="L4063" s="4" t="s">
        <v>29</v>
      </c>
      <c r="M4063" s="4" t="s">
        <v>90</v>
      </c>
      <c r="N4063" s="4">
        <v>1455.37</v>
      </c>
      <c r="O4063" s="4">
        <v>4</v>
      </c>
      <c r="P4063" s="4">
        <v>0.1</v>
      </c>
      <c r="Q4063" s="4">
        <v>164.6</v>
      </c>
    </row>
    <row r="4064" spans="1:17" s="4" customFormat="1" ht="12" x14ac:dyDescent="0.3">
      <c r="A4064" s="4">
        <v>4063</v>
      </c>
      <c r="B4064" s="4" t="s">
        <v>12153</v>
      </c>
      <c r="C4064" s="5">
        <v>44712</v>
      </c>
      <c r="D4064" s="5">
        <v>44714</v>
      </c>
      <c r="E4064" s="9">
        <f t="shared" si="63"/>
        <v>2022</v>
      </c>
      <c r="F4064" s="4" t="s">
        <v>59</v>
      </c>
      <c r="G4064" s="4" t="s">
        <v>12154</v>
      </c>
      <c r="H4064" s="4" t="s">
        <v>2183</v>
      </c>
      <c r="I4064" s="4" t="s">
        <v>20</v>
      </c>
      <c r="J4064" s="4" t="s">
        <v>62</v>
      </c>
      <c r="K4064" s="4" t="s">
        <v>63</v>
      </c>
      <c r="L4064" s="4" t="s">
        <v>29</v>
      </c>
      <c r="M4064" s="4" t="s">
        <v>107</v>
      </c>
      <c r="N4064" s="4">
        <v>1134.0999999999999</v>
      </c>
      <c r="O4064" s="4">
        <v>5</v>
      </c>
      <c r="P4064" s="4">
        <v>0.1</v>
      </c>
      <c r="Q4064" s="4">
        <v>109.36</v>
      </c>
    </row>
    <row r="4065" spans="1:17" s="4" customFormat="1" ht="12" x14ac:dyDescent="0.3">
      <c r="A4065" s="4">
        <v>4064</v>
      </c>
      <c r="B4065" s="4" t="s">
        <v>12155</v>
      </c>
      <c r="C4065" s="5">
        <v>45428</v>
      </c>
      <c r="D4065" s="5">
        <v>45435</v>
      </c>
      <c r="E4065" s="9">
        <f t="shared" si="63"/>
        <v>2024</v>
      </c>
      <c r="F4065" s="4" t="s">
        <v>39</v>
      </c>
      <c r="G4065" s="4" t="s">
        <v>12156</v>
      </c>
      <c r="H4065" s="4" t="s">
        <v>12157</v>
      </c>
      <c r="I4065" s="4" t="s">
        <v>28</v>
      </c>
      <c r="J4065" s="4" t="s">
        <v>21</v>
      </c>
      <c r="K4065" s="4" t="s">
        <v>26647</v>
      </c>
      <c r="L4065" s="4" t="s">
        <v>29</v>
      </c>
      <c r="M4065" s="4" t="s">
        <v>107</v>
      </c>
      <c r="N4065" s="4">
        <v>1101.05</v>
      </c>
      <c r="O4065" s="4">
        <v>5</v>
      </c>
      <c r="P4065" s="4">
        <v>0.1</v>
      </c>
      <c r="Q4065" s="4">
        <v>52.73</v>
      </c>
    </row>
    <row r="4066" spans="1:17" s="4" customFormat="1" ht="12" x14ac:dyDescent="0.3">
      <c r="A4066" s="4">
        <v>4065</v>
      </c>
      <c r="B4066" s="4" t="s">
        <v>12158</v>
      </c>
      <c r="C4066" s="5">
        <v>44649</v>
      </c>
      <c r="D4066" s="5">
        <v>44655</v>
      </c>
      <c r="E4066" s="9">
        <f t="shared" si="63"/>
        <v>2022</v>
      </c>
      <c r="F4066" s="4" t="s">
        <v>17</v>
      </c>
      <c r="G4066" s="4" t="s">
        <v>12159</v>
      </c>
      <c r="H4066" s="4" t="s">
        <v>12160</v>
      </c>
      <c r="I4066" s="4" t="s">
        <v>67</v>
      </c>
      <c r="J4066" s="4" t="s">
        <v>52</v>
      </c>
      <c r="K4066" s="4" t="s">
        <v>53</v>
      </c>
      <c r="L4066" s="4" t="s">
        <v>29</v>
      </c>
      <c r="M4066" s="4" t="s">
        <v>30</v>
      </c>
      <c r="N4066" s="4">
        <v>500</v>
      </c>
      <c r="O4066" s="4">
        <v>10</v>
      </c>
      <c r="P4066" s="4">
        <v>0.2</v>
      </c>
      <c r="Q4066" s="4">
        <v>43.72</v>
      </c>
    </row>
    <row r="4067" spans="1:17" s="4" customFormat="1" ht="12" x14ac:dyDescent="0.3">
      <c r="A4067" s="4">
        <v>4066</v>
      </c>
      <c r="B4067" s="4" t="s">
        <v>12161</v>
      </c>
      <c r="C4067" s="5">
        <v>45174</v>
      </c>
      <c r="D4067" s="5">
        <v>45178</v>
      </c>
      <c r="E4067" s="9">
        <f t="shared" si="63"/>
        <v>2023</v>
      </c>
      <c r="F4067" s="4" t="s">
        <v>59</v>
      </c>
      <c r="G4067" s="4" t="s">
        <v>12162</v>
      </c>
      <c r="H4067" s="4" t="s">
        <v>12163</v>
      </c>
      <c r="I4067" s="4" t="s">
        <v>67</v>
      </c>
      <c r="J4067" s="4" t="s">
        <v>111</v>
      </c>
      <c r="K4067" s="4" t="s">
        <v>111</v>
      </c>
      <c r="L4067" s="4" t="s">
        <v>36</v>
      </c>
      <c r="M4067" s="4" t="s">
        <v>118</v>
      </c>
      <c r="N4067" s="4">
        <v>889.52</v>
      </c>
      <c r="O4067" s="4">
        <v>2</v>
      </c>
      <c r="P4067" s="4">
        <v>0.2</v>
      </c>
      <c r="Q4067" s="4">
        <v>-12.18</v>
      </c>
    </row>
    <row r="4068" spans="1:17" s="4" customFormat="1" ht="12" x14ac:dyDescent="0.3">
      <c r="A4068" s="4">
        <v>4067</v>
      </c>
      <c r="B4068" s="4" t="s">
        <v>12164</v>
      </c>
      <c r="C4068" s="5">
        <v>44512</v>
      </c>
      <c r="D4068" s="5">
        <v>44513</v>
      </c>
      <c r="E4068" s="9">
        <f t="shared" si="63"/>
        <v>2021</v>
      </c>
      <c r="F4068" s="4" t="s">
        <v>39</v>
      </c>
      <c r="G4068" s="4" t="s">
        <v>12165</v>
      </c>
      <c r="H4068" s="4" t="s">
        <v>12166</v>
      </c>
      <c r="I4068" s="4" t="s">
        <v>67</v>
      </c>
      <c r="J4068" s="4" t="s">
        <v>52</v>
      </c>
      <c r="K4068" s="4" t="s">
        <v>53</v>
      </c>
      <c r="L4068" s="4" t="s">
        <v>36</v>
      </c>
      <c r="M4068" s="4" t="s">
        <v>37</v>
      </c>
      <c r="N4068" s="4">
        <v>584.57000000000005</v>
      </c>
      <c r="O4068" s="4">
        <v>3</v>
      </c>
      <c r="P4068" s="4">
        <v>0.1</v>
      </c>
      <c r="Q4068" s="4">
        <v>108.97</v>
      </c>
    </row>
    <row r="4069" spans="1:17" s="4" customFormat="1" ht="12" x14ac:dyDescent="0.3">
      <c r="A4069" s="4">
        <v>4068</v>
      </c>
      <c r="B4069" s="4" t="s">
        <v>12167</v>
      </c>
      <c r="C4069" s="5">
        <v>45583</v>
      </c>
      <c r="D4069" s="5">
        <v>45585</v>
      </c>
      <c r="E4069" s="9">
        <f t="shared" si="63"/>
        <v>2024</v>
      </c>
      <c r="F4069" s="4" t="s">
        <v>25</v>
      </c>
      <c r="G4069" s="4" t="s">
        <v>12168</v>
      </c>
      <c r="H4069" s="4" t="s">
        <v>12169</v>
      </c>
      <c r="I4069" s="4" t="s">
        <v>20</v>
      </c>
      <c r="J4069" s="4" t="s">
        <v>34</v>
      </c>
      <c r="K4069" s="4" t="s">
        <v>35</v>
      </c>
      <c r="L4069" s="4" t="s">
        <v>36</v>
      </c>
      <c r="M4069" s="4" t="s">
        <v>71</v>
      </c>
      <c r="N4069" s="4">
        <v>21.64</v>
      </c>
      <c r="O4069" s="4">
        <v>6</v>
      </c>
      <c r="P4069" s="4">
        <v>0.2</v>
      </c>
      <c r="Q4069" s="4">
        <v>2.92</v>
      </c>
    </row>
    <row r="4070" spans="1:17" s="4" customFormat="1" ht="12" x14ac:dyDescent="0.3">
      <c r="A4070" s="4">
        <v>4069</v>
      </c>
      <c r="B4070" s="4" t="s">
        <v>12170</v>
      </c>
      <c r="C4070" s="5">
        <v>45196</v>
      </c>
      <c r="D4070" s="5">
        <v>45197</v>
      </c>
      <c r="E4070" s="9">
        <f t="shared" si="63"/>
        <v>2023</v>
      </c>
      <c r="F4070" s="4" t="s">
        <v>39</v>
      </c>
      <c r="G4070" s="4" t="s">
        <v>12171</v>
      </c>
      <c r="H4070" s="4" t="s">
        <v>12172</v>
      </c>
      <c r="I4070" s="4" t="s">
        <v>20</v>
      </c>
      <c r="J4070" s="4" t="s">
        <v>21</v>
      </c>
      <c r="K4070" s="4" t="s">
        <v>26647</v>
      </c>
      <c r="L4070" s="4" t="s">
        <v>36</v>
      </c>
      <c r="M4070" s="4" t="s">
        <v>118</v>
      </c>
      <c r="N4070" s="4">
        <v>349.9</v>
      </c>
      <c r="O4070" s="4">
        <v>9</v>
      </c>
      <c r="P4070" s="4">
        <v>0</v>
      </c>
      <c r="Q4070" s="4">
        <v>60.55</v>
      </c>
    </row>
    <row r="4071" spans="1:17" s="4" customFormat="1" ht="12" x14ac:dyDescent="0.3">
      <c r="A4071" s="4">
        <v>4070</v>
      </c>
      <c r="B4071" s="4" t="s">
        <v>12173</v>
      </c>
      <c r="C4071" s="5">
        <v>45798</v>
      </c>
      <c r="D4071" s="5">
        <v>45804</v>
      </c>
      <c r="E4071" s="9">
        <f t="shared" si="63"/>
        <v>2025</v>
      </c>
      <c r="F4071" s="4" t="s">
        <v>59</v>
      </c>
      <c r="G4071" s="4" t="s">
        <v>12174</v>
      </c>
      <c r="H4071" s="4" t="s">
        <v>12175</v>
      </c>
      <c r="I4071" s="4" t="s">
        <v>67</v>
      </c>
      <c r="J4071" s="4" t="s">
        <v>79</v>
      </c>
      <c r="K4071" s="4" t="s">
        <v>80</v>
      </c>
      <c r="L4071" s="4" t="s">
        <v>22</v>
      </c>
      <c r="M4071" s="4" t="s">
        <v>75</v>
      </c>
      <c r="N4071" s="4">
        <v>960.12</v>
      </c>
      <c r="O4071" s="4">
        <v>4</v>
      </c>
      <c r="P4071" s="4">
        <v>0.15</v>
      </c>
      <c r="Q4071" s="4">
        <v>74.39</v>
      </c>
    </row>
    <row r="4072" spans="1:17" s="4" customFormat="1" ht="12" x14ac:dyDescent="0.3">
      <c r="A4072" s="4">
        <v>4071</v>
      </c>
      <c r="B4072" s="4" t="s">
        <v>12176</v>
      </c>
      <c r="C4072" s="5">
        <v>45631</v>
      </c>
      <c r="D4072" s="5">
        <v>45633</v>
      </c>
      <c r="E4072" s="9">
        <f t="shared" si="63"/>
        <v>2024</v>
      </c>
      <c r="F4072" s="4" t="s">
        <v>17</v>
      </c>
      <c r="G4072" s="4" t="s">
        <v>12177</v>
      </c>
      <c r="H4072" s="4" t="s">
        <v>12178</v>
      </c>
      <c r="I4072" s="4" t="s">
        <v>20</v>
      </c>
      <c r="J4072" s="4" t="s">
        <v>106</v>
      </c>
      <c r="K4072" s="4" t="s">
        <v>106</v>
      </c>
      <c r="L4072" s="4" t="s">
        <v>22</v>
      </c>
      <c r="M4072" s="4" t="s">
        <v>54</v>
      </c>
      <c r="N4072" s="4">
        <v>431.19</v>
      </c>
      <c r="O4072" s="4">
        <v>9</v>
      </c>
      <c r="P4072" s="4">
        <v>0.1</v>
      </c>
      <c r="Q4072" s="4">
        <v>30.62</v>
      </c>
    </row>
    <row r="4073" spans="1:17" s="4" customFormat="1" ht="12" x14ac:dyDescent="0.3">
      <c r="A4073" s="4">
        <v>4072</v>
      </c>
      <c r="B4073" s="4" t="s">
        <v>12179</v>
      </c>
      <c r="C4073" s="5">
        <v>44971</v>
      </c>
      <c r="D4073" s="5">
        <v>44977</v>
      </c>
      <c r="E4073" s="9">
        <f t="shared" si="63"/>
        <v>2023</v>
      </c>
      <c r="F4073" s="4" t="s">
        <v>25</v>
      </c>
      <c r="G4073" s="4" t="s">
        <v>12180</v>
      </c>
      <c r="H4073" s="4" t="s">
        <v>12181</v>
      </c>
      <c r="I4073" s="4" t="s">
        <v>67</v>
      </c>
      <c r="J4073" s="4" t="s">
        <v>42</v>
      </c>
      <c r="K4073" s="4" t="s">
        <v>43</v>
      </c>
      <c r="L4073" s="4" t="s">
        <v>22</v>
      </c>
      <c r="M4073" s="4" t="s">
        <v>75</v>
      </c>
      <c r="N4073" s="4">
        <v>710.42</v>
      </c>
      <c r="O4073" s="4">
        <v>2</v>
      </c>
      <c r="P4073" s="4">
        <v>0.15</v>
      </c>
      <c r="Q4073" s="4">
        <v>125.13</v>
      </c>
    </row>
    <row r="4074" spans="1:17" s="4" customFormat="1" ht="12" x14ac:dyDescent="0.3">
      <c r="A4074" s="4">
        <v>4073</v>
      </c>
      <c r="B4074" s="4" t="s">
        <v>12182</v>
      </c>
      <c r="C4074" s="5">
        <v>44810</v>
      </c>
      <c r="D4074" s="5">
        <v>44814</v>
      </c>
      <c r="E4074" s="9">
        <f t="shared" si="63"/>
        <v>2022</v>
      </c>
      <c r="F4074" s="4" t="s">
        <v>59</v>
      </c>
      <c r="G4074" s="4" t="s">
        <v>12183</v>
      </c>
      <c r="H4074" s="4" t="s">
        <v>12184</v>
      </c>
      <c r="I4074" s="4" t="s">
        <v>20</v>
      </c>
      <c r="J4074" s="4" t="s">
        <v>42</v>
      </c>
      <c r="K4074" s="4" t="s">
        <v>43</v>
      </c>
      <c r="L4074" s="4" t="s">
        <v>36</v>
      </c>
      <c r="M4074" s="4" t="s">
        <v>118</v>
      </c>
      <c r="N4074" s="4">
        <v>266.89</v>
      </c>
      <c r="O4074" s="4">
        <v>10</v>
      </c>
      <c r="P4074" s="4">
        <v>0.1</v>
      </c>
      <c r="Q4074" s="4">
        <v>29.13</v>
      </c>
    </row>
    <row r="4075" spans="1:17" s="4" customFormat="1" ht="12" x14ac:dyDescent="0.3">
      <c r="A4075" s="4">
        <v>4074</v>
      </c>
      <c r="B4075" s="4" t="s">
        <v>12185</v>
      </c>
      <c r="C4075" s="5">
        <v>45311</v>
      </c>
      <c r="D4075" s="5">
        <v>45316</v>
      </c>
      <c r="E4075" s="9">
        <f t="shared" si="63"/>
        <v>2024</v>
      </c>
      <c r="F4075" s="4" t="s">
        <v>25</v>
      </c>
      <c r="G4075" s="4" t="s">
        <v>12186</v>
      </c>
      <c r="H4075" s="4" t="s">
        <v>1836</v>
      </c>
      <c r="I4075" s="4" t="s">
        <v>28</v>
      </c>
      <c r="J4075" s="4" t="s">
        <v>62</v>
      </c>
      <c r="K4075" s="4" t="s">
        <v>63</v>
      </c>
      <c r="L4075" s="4" t="s">
        <v>29</v>
      </c>
      <c r="M4075" s="4" t="s">
        <v>90</v>
      </c>
      <c r="N4075" s="4">
        <v>117.57</v>
      </c>
      <c r="O4075" s="4">
        <v>10</v>
      </c>
      <c r="P4075" s="4">
        <v>0.1</v>
      </c>
      <c r="Q4075" s="4">
        <v>0.69</v>
      </c>
    </row>
    <row r="4076" spans="1:17" s="4" customFormat="1" ht="12" x14ac:dyDescent="0.3">
      <c r="A4076" s="4">
        <v>4075</v>
      </c>
      <c r="B4076" s="4" t="s">
        <v>12187</v>
      </c>
      <c r="C4076" s="5">
        <v>45193</v>
      </c>
      <c r="D4076" s="5">
        <v>45200</v>
      </c>
      <c r="E4076" s="9">
        <f t="shared" si="63"/>
        <v>2023</v>
      </c>
      <c r="F4076" s="4" t="s">
        <v>17</v>
      </c>
      <c r="G4076" s="4" t="s">
        <v>12188</v>
      </c>
      <c r="H4076" s="4" t="s">
        <v>12189</v>
      </c>
      <c r="I4076" s="4" t="s">
        <v>28</v>
      </c>
      <c r="J4076" s="4" t="s">
        <v>111</v>
      </c>
      <c r="K4076" s="4" t="s">
        <v>111</v>
      </c>
      <c r="L4076" s="4" t="s">
        <v>29</v>
      </c>
      <c r="M4076" s="4" t="s">
        <v>48</v>
      </c>
      <c r="N4076" s="4">
        <v>637.23</v>
      </c>
      <c r="O4076" s="4">
        <v>9</v>
      </c>
      <c r="P4076" s="4">
        <v>0.1</v>
      </c>
      <c r="Q4076" s="4">
        <v>3.44</v>
      </c>
    </row>
    <row r="4077" spans="1:17" s="4" customFormat="1" ht="12" x14ac:dyDescent="0.3">
      <c r="A4077" s="4">
        <v>4076</v>
      </c>
      <c r="B4077" s="4" t="s">
        <v>12190</v>
      </c>
      <c r="C4077" s="5">
        <v>44646</v>
      </c>
      <c r="D4077" s="5">
        <v>44652</v>
      </c>
      <c r="E4077" s="9">
        <f t="shared" si="63"/>
        <v>2022</v>
      </c>
      <c r="F4077" s="4" t="s">
        <v>59</v>
      </c>
      <c r="G4077" s="4" t="s">
        <v>12191</v>
      </c>
      <c r="H4077" s="4" t="s">
        <v>12192</v>
      </c>
      <c r="I4077" s="4" t="s">
        <v>28</v>
      </c>
      <c r="J4077" s="4" t="s">
        <v>34</v>
      </c>
      <c r="K4077" s="4" t="s">
        <v>35</v>
      </c>
      <c r="L4077" s="4" t="s">
        <v>29</v>
      </c>
      <c r="M4077" s="4" t="s">
        <v>90</v>
      </c>
      <c r="N4077" s="4">
        <v>1142.1400000000001</v>
      </c>
      <c r="O4077" s="4">
        <v>10</v>
      </c>
      <c r="P4077" s="4">
        <v>0.1</v>
      </c>
      <c r="Q4077" s="4">
        <v>280.42</v>
      </c>
    </row>
    <row r="4078" spans="1:17" s="4" customFormat="1" ht="12" x14ac:dyDescent="0.3">
      <c r="A4078" s="4">
        <v>4077</v>
      </c>
      <c r="B4078" s="4" t="s">
        <v>12193</v>
      </c>
      <c r="C4078" s="5">
        <v>45052</v>
      </c>
      <c r="D4078" s="5">
        <v>45053</v>
      </c>
      <c r="E4078" s="9">
        <f t="shared" si="63"/>
        <v>2023</v>
      </c>
      <c r="F4078" s="4" t="s">
        <v>59</v>
      </c>
      <c r="G4078" s="4" t="s">
        <v>12194</v>
      </c>
      <c r="H4078" s="4" t="s">
        <v>12195</v>
      </c>
      <c r="I4078" s="4" t="s">
        <v>20</v>
      </c>
      <c r="J4078" s="4" t="s">
        <v>62</v>
      </c>
      <c r="K4078" s="4" t="s">
        <v>63</v>
      </c>
      <c r="L4078" s="4" t="s">
        <v>36</v>
      </c>
      <c r="M4078" s="4" t="s">
        <v>71</v>
      </c>
      <c r="N4078" s="4">
        <v>1357.08</v>
      </c>
      <c r="O4078" s="4">
        <v>1</v>
      </c>
      <c r="P4078" s="4">
        <v>0.2</v>
      </c>
      <c r="Q4078" s="4">
        <v>228.99</v>
      </c>
    </row>
    <row r="4079" spans="1:17" s="4" customFormat="1" ht="12" x14ac:dyDescent="0.3">
      <c r="A4079" s="4">
        <v>4078</v>
      </c>
      <c r="B4079" s="4" t="s">
        <v>12196</v>
      </c>
      <c r="C4079" s="5">
        <v>45555</v>
      </c>
      <c r="D4079" s="5">
        <v>45560</v>
      </c>
      <c r="E4079" s="9">
        <f t="shared" si="63"/>
        <v>2024</v>
      </c>
      <c r="F4079" s="4" t="s">
        <v>25</v>
      </c>
      <c r="G4079" s="4" t="s">
        <v>12197</v>
      </c>
      <c r="H4079" s="4" t="s">
        <v>12198</v>
      </c>
      <c r="I4079" s="4" t="s">
        <v>28</v>
      </c>
      <c r="J4079" s="4" t="s">
        <v>47</v>
      </c>
      <c r="K4079" s="4" t="s">
        <v>47</v>
      </c>
      <c r="L4079" s="4" t="s">
        <v>22</v>
      </c>
      <c r="M4079" s="4" t="s">
        <v>134</v>
      </c>
      <c r="N4079" s="4">
        <v>177.34</v>
      </c>
      <c r="O4079" s="4">
        <v>2</v>
      </c>
      <c r="P4079" s="4">
        <v>0</v>
      </c>
      <c r="Q4079" s="4">
        <v>9.57</v>
      </c>
    </row>
    <row r="4080" spans="1:17" s="4" customFormat="1" ht="12" x14ac:dyDescent="0.3">
      <c r="A4080" s="4">
        <v>4079</v>
      </c>
      <c r="B4080" s="4" t="s">
        <v>12199</v>
      </c>
      <c r="C4080" s="5">
        <v>45288</v>
      </c>
      <c r="D4080" s="5">
        <v>45290</v>
      </c>
      <c r="E4080" s="9">
        <f t="shared" si="63"/>
        <v>2023</v>
      </c>
      <c r="F4080" s="4" t="s">
        <v>39</v>
      </c>
      <c r="G4080" s="4" t="s">
        <v>12200</v>
      </c>
      <c r="H4080" s="4" t="s">
        <v>12201</v>
      </c>
      <c r="I4080" s="4" t="s">
        <v>28</v>
      </c>
      <c r="J4080" s="4" t="s">
        <v>79</v>
      </c>
      <c r="K4080" s="4" t="s">
        <v>80</v>
      </c>
      <c r="L4080" s="4" t="s">
        <v>29</v>
      </c>
      <c r="M4080" s="4" t="s">
        <v>30</v>
      </c>
      <c r="N4080" s="4">
        <v>919.84</v>
      </c>
      <c r="O4080" s="4">
        <v>10</v>
      </c>
      <c r="P4080" s="4">
        <v>0</v>
      </c>
      <c r="Q4080" s="4">
        <v>273.14999999999998</v>
      </c>
    </row>
    <row r="4081" spans="1:17" s="4" customFormat="1" ht="12" x14ac:dyDescent="0.3">
      <c r="A4081" s="4">
        <v>4080</v>
      </c>
      <c r="B4081" s="4" t="s">
        <v>12202</v>
      </c>
      <c r="C4081" s="5">
        <v>44713</v>
      </c>
      <c r="D4081" s="5">
        <v>44714</v>
      </c>
      <c r="E4081" s="9">
        <f t="shared" si="63"/>
        <v>2022</v>
      </c>
      <c r="F4081" s="4" t="s">
        <v>17</v>
      </c>
      <c r="G4081" s="4" t="s">
        <v>12203</v>
      </c>
      <c r="H4081" s="4" t="s">
        <v>12204</v>
      </c>
      <c r="I4081" s="4" t="s">
        <v>28</v>
      </c>
      <c r="J4081" s="4" t="s">
        <v>47</v>
      </c>
      <c r="K4081" s="4" t="s">
        <v>47</v>
      </c>
      <c r="L4081" s="4" t="s">
        <v>29</v>
      </c>
      <c r="M4081" s="4" t="s">
        <v>107</v>
      </c>
      <c r="N4081" s="4">
        <v>259.11</v>
      </c>
      <c r="O4081" s="4">
        <v>6</v>
      </c>
      <c r="P4081" s="4">
        <v>0</v>
      </c>
      <c r="Q4081" s="4">
        <v>2.4900000000000002</v>
      </c>
    </row>
    <row r="4082" spans="1:17" s="4" customFormat="1" ht="12" x14ac:dyDescent="0.3">
      <c r="A4082" s="4">
        <v>4081</v>
      </c>
      <c r="B4082" s="4" t="s">
        <v>12205</v>
      </c>
      <c r="C4082" s="5">
        <v>44596</v>
      </c>
      <c r="D4082" s="5">
        <v>44601</v>
      </c>
      <c r="E4082" s="9">
        <f t="shared" si="63"/>
        <v>2022</v>
      </c>
      <c r="F4082" s="4" t="s">
        <v>17</v>
      </c>
      <c r="G4082" s="4" t="s">
        <v>12206</v>
      </c>
      <c r="H4082" s="4" t="s">
        <v>12207</v>
      </c>
      <c r="I4082" s="4" t="s">
        <v>67</v>
      </c>
      <c r="J4082" s="4" t="s">
        <v>47</v>
      </c>
      <c r="K4082" s="4" t="s">
        <v>47</v>
      </c>
      <c r="L4082" s="4" t="s">
        <v>36</v>
      </c>
      <c r="M4082" s="4" t="s">
        <v>118</v>
      </c>
      <c r="N4082" s="4">
        <v>1298.82</v>
      </c>
      <c r="O4082" s="4">
        <v>10</v>
      </c>
      <c r="P4082" s="4">
        <v>0.1</v>
      </c>
      <c r="Q4082" s="4">
        <v>66.319999999999993</v>
      </c>
    </row>
    <row r="4083" spans="1:17" s="4" customFormat="1" ht="12" x14ac:dyDescent="0.3">
      <c r="A4083" s="4">
        <v>4082</v>
      </c>
      <c r="B4083" s="4" t="s">
        <v>12208</v>
      </c>
      <c r="C4083" s="5">
        <v>45506</v>
      </c>
      <c r="D4083" s="5">
        <v>45510</v>
      </c>
      <c r="E4083" s="9">
        <f t="shared" si="63"/>
        <v>2024</v>
      </c>
      <c r="F4083" s="4" t="s">
        <v>25</v>
      </c>
      <c r="G4083" s="4" t="s">
        <v>12209</v>
      </c>
      <c r="H4083" s="4" t="s">
        <v>12210</v>
      </c>
      <c r="I4083" s="4" t="s">
        <v>28</v>
      </c>
      <c r="J4083" s="4" t="s">
        <v>111</v>
      </c>
      <c r="K4083" s="4" t="s">
        <v>111</v>
      </c>
      <c r="L4083" s="4" t="s">
        <v>29</v>
      </c>
      <c r="M4083" s="4" t="s">
        <v>107</v>
      </c>
      <c r="N4083" s="4">
        <v>188.94</v>
      </c>
      <c r="O4083" s="4">
        <v>7</v>
      </c>
      <c r="P4083" s="4">
        <v>0.1</v>
      </c>
      <c r="Q4083" s="4">
        <v>31.48</v>
      </c>
    </row>
    <row r="4084" spans="1:17" s="4" customFormat="1" ht="12" x14ac:dyDescent="0.3">
      <c r="A4084" s="4">
        <v>4083</v>
      </c>
      <c r="B4084" s="4" t="s">
        <v>12211</v>
      </c>
      <c r="C4084" s="5">
        <v>44864</v>
      </c>
      <c r="D4084" s="5">
        <v>44867</v>
      </c>
      <c r="E4084" s="9">
        <f t="shared" si="63"/>
        <v>2022</v>
      </c>
      <c r="F4084" s="4" t="s">
        <v>17</v>
      </c>
      <c r="G4084" s="4" t="s">
        <v>12212</v>
      </c>
      <c r="H4084" s="4" t="s">
        <v>12213</v>
      </c>
      <c r="I4084" s="4" t="s">
        <v>28</v>
      </c>
      <c r="J4084" s="4" t="s">
        <v>52</v>
      </c>
      <c r="K4084" s="4" t="s">
        <v>53</v>
      </c>
      <c r="L4084" s="4" t="s">
        <v>29</v>
      </c>
      <c r="M4084" s="4" t="s">
        <v>30</v>
      </c>
      <c r="N4084" s="4">
        <v>1495.23</v>
      </c>
      <c r="O4084" s="4">
        <v>5</v>
      </c>
      <c r="P4084" s="4">
        <v>0</v>
      </c>
      <c r="Q4084" s="4">
        <v>271.58999999999997</v>
      </c>
    </row>
    <row r="4085" spans="1:17" s="4" customFormat="1" ht="12" x14ac:dyDescent="0.3">
      <c r="A4085" s="4">
        <v>4084</v>
      </c>
      <c r="B4085" s="4" t="s">
        <v>12214</v>
      </c>
      <c r="C4085" s="5">
        <v>45350</v>
      </c>
      <c r="D4085" s="5">
        <v>45351</v>
      </c>
      <c r="E4085" s="9">
        <f t="shared" si="63"/>
        <v>2024</v>
      </c>
      <c r="F4085" s="4" t="s">
        <v>39</v>
      </c>
      <c r="G4085" s="4" t="s">
        <v>12215</v>
      </c>
      <c r="H4085" s="4" t="s">
        <v>12216</v>
      </c>
      <c r="I4085" s="4" t="s">
        <v>67</v>
      </c>
      <c r="J4085" s="4" t="s">
        <v>111</v>
      </c>
      <c r="K4085" s="4" t="s">
        <v>111</v>
      </c>
      <c r="L4085" s="4" t="s">
        <v>36</v>
      </c>
      <c r="M4085" s="4" t="s">
        <v>118</v>
      </c>
      <c r="N4085" s="4">
        <v>407.86</v>
      </c>
      <c r="O4085" s="4">
        <v>10</v>
      </c>
      <c r="P4085" s="4">
        <v>0.15</v>
      </c>
      <c r="Q4085" s="4">
        <v>86.05</v>
      </c>
    </row>
    <row r="4086" spans="1:17" s="4" customFormat="1" ht="12" x14ac:dyDescent="0.3">
      <c r="A4086" s="4">
        <v>4085</v>
      </c>
      <c r="B4086" s="4" t="s">
        <v>12217</v>
      </c>
      <c r="C4086" s="5">
        <v>45377</v>
      </c>
      <c r="D4086" s="5">
        <v>45378</v>
      </c>
      <c r="E4086" s="9">
        <f t="shared" si="63"/>
        <v>2024</v>
      </c>
      <c r="F4086" s="4" t="s">
        <v>17</v>
      </c>
      <c r="G4086" s="4" t="s">
        <v>12218</v>
      </c>
      <c r="H4086" s="4" t="s">
        <v>12219</v>
      </c>
      <c r="I4086" s="4" t="s">
        <v>28</v>
      </c>
      <c r="J4086" s="4" t="s">
        <v>52</v>
      </c>
      <c r="K4086" s="4" t="s">
        <v>53</v>
      </c>
      <c r="L4086" s="4" t="s">
        <v>29</v>
      </c>
      <c r="M4086" s="4" t="s">
        <v>107</v>
      </c>
      <c r="N4086" s="4">
        <v>1363.64</v>
      </c>
      <c r="O4086" s="4">
        <v>2</v>
      </c>
      <c r="P4086" s="4">
        <v>0.2</v>
      </c>
      <c r="Q4086" s="4">
        <v>190.8</v>
      </c>
    </row>
    <row r="4087" spans="1:17" s="4" customFormat="1" ht="12" x14ac:dyDescent="0.3">
      <c r="A4087" s="4">
        <v>4086</v>
      </c>
      <c r="B4087" s="4" t="s">
        <v>12220</v>
      </c>
      <c r="C4087" s="5">
        <v>44618</v>
      </c>
      <c r="D4087" s="5">
        <v>44623</v>
      </c>
      <c r="E4087" s="9">
        <f t="shared" si="63"/>
        <v>2022</v>
      </c>
      <c r="F4087" s="4" t="s">
        <v>25</v>
      </c>
      <c r="G4087" s="4" t="s">
        <v>12221</v>
      </c>
      <c r="H4087" s="4" t="s">
        <v>12222</v>
      </c>
      <c r="I4087" s="4" t="s">
        <v>67</v>
      </c>
      <c r="J4087" s="4" t="s">
        <v>111</v>
      </c>
      <c r="K4087" s="4" t="s">
        <v>111</v>
      </c>
      <c r="L4087" s="4" t="s">
        <v>29</v>
      </c>
      <c r="M4087" s="4" t="s">
        <v>107</v>
      </c>
      <c r="N4087" s="4">
        <v>342.35</v>
      </c>
      <c r="O4087" s="4">
        <v>9</v>
      </c>
      <c r="P4087" s="4">
        <v>0.1</v>
      </c>
      <c r="Q4087" s="4">
        <v>16.5</v>
      </c>
    </row>
    <row r="4088" spans="1:17" s="4" customFormat="1" ht="12" x14ac:dyDescent="0.3">
      <c r="A4088" s="4">
        <v>4087</v>
      </c>
      <c r="B4088" s="4" t="s">
        <v>12223</v>
      </c>
      <c r="C4088" s="5">
        <v>44427</v>
      </c>
      <c r="D4088" s="5">
        <v>44428</v>
      </c>
      <c r="E4088" s="9">
        <f t="shared" si="63"/>
        <v>2021</v>
      </c>
      <c r="F4088" s="4" t="s">
        <v>17</v>
      </c>
      <c r="G4088" s="4" t="s">
        <v>12224</v>
      </c>
      <c r="H4088" s="4" t="s">
        <v>12225</v>
      </c>
      <c r="I4088" s="4" t="s">
        <v>28</v>
      </c>
      <c r="J4088" s="4" t="s">
        <v>145</v>
      </c>
      <c r="K4088" s="4" t="s">
        <v>80</v>
      </c>
      <c r="L4088" s="4" t="s">
        <v>29</v>
      </c>
      <c r="M4088" s="4" t="s">
        <v>107</v>
      </c>
      <c r="N4088" s="4">
        <v>57.86</v>
      </c>
      <c r="O4088" s="4">
        <v>3</v>
      </c>
      <c r="P4088" s="4">
        <v>0.15</v>
      </c>
      <c r="Q4088" s="4">
        <v>11.74</v>
      </c>
    </row>
    <row r="4089" spans="1:17" s="4" customFormat="1" ht="12" x14ac:dyDescent="0.3">
      <c r="A4089" s="4">
        <v>4088</v>
      </c>
      <c r="B4089" s="4" t="s">
        <v>12226</v>
      </c>
      <c r="C4089" s="5">
        <v>45421</v>
      </c>
      <c r="D4089" s="5">
        <v>45427</v>
      </c>
      <c r="E4089" s="9">
        <f t="shared" si="63"/>
        <v>2024</v>
      </c>
      <c r="F4089" s="4" t="s">
        <v>25</v>
      </c>
      <c r="G4089" s="4" t="s">
        <v>12227</v>
      </c>
      <c r="H4089" s="4" t="s">
        <v>12228</v>
      </c>
      <c r="I4089" s="4" t="s">
        <v>28</v>
      </c>
      <c r="J4089" s="4" t="s">
        <v>42</v>
      </c>
      <c r="K4089" s="4" t="s">
        <v>43</v>
      </c>
      <c r="L4089" s="4" t="s">
        <v>22</v>
      </c>
      <c r="M4089" s="4" t="s">
        <v>75</v>
      </c>
      <c r="N4089" s="4">
        <v>1226.3800000000001</v>
      </c>
      <c r="O4089" s="4">
        <v>9</v>
      </c>
      <c r="P4089" s="4">
        <v>0.15</v>
      </c>
      <c r="Q4089" s="4">
        <v>197.72</v>
      </c>
    </row>
    <row r="4090" spans="1:17" s="4" customFormat="1" ht="12" x14ac:dyDescent="0.3">
      <c r="A4090" s="4">
        <v>4089</v>
      </c>
      <c r="B4090" s="4" t="s">
        <v>12229</v>
      </c>
      <c r="C4090" s="5">
        <v>45849</v>
      </c>
      <c r="D4090" s="5">
        <v>45854</v>
      </c>
      <c r="E4090" s="9">
        <f t="shared" si="63"/>
        <v>2025</v>
      </c>
      <c r="F4090" s="4" t="s">
        <v>59</v>
      </c>
      <c r="G4090" s="4" t="s">
        <v>12230</v>
      </c>
      <c r="H4090" s="4" t="s">
        <v>12231</v>
      </c>
      <c r="I4090" s="4" t="s">
        <v>67</v>
      </c>
      <c r="J4090" s="4" t="s">
        <v>34</v>
      </c>
      <c r="K4090" s="4" t="s">
        <v>35</v>
      </c>
      <c r="L4090" s="4" t="s">
        <v>22</v>
      </c>
      <c r="M4090" s="4" t="s">
        <v>54</v>
      </c>
      <c r="N4090" s="4">
        <v>569.39</v>
      </c>
      <c r="O4090" s="4">
        <v>1</v>
      </c>
      <c r="P4090" s="4">
        <v>0</v>
      </c>
      <c r="Q4090" s="4">
        <v>59.05</v>
      </c>
    </row>
    <row r="4091" spans="1:17" s="4" customFormat="1" ht="12" x14ac:dyDescent="0.3">
      <c r="A4091" s="4">
        <v>4090</v>
      </c>
      <c r="B4091" s="4" t="s">
        <v>12232</v>
      </c>
      <c r="C4091" s="5">
        <v>45197</v>
      </c>
      <c r="D4091" s="5">
        <v>45203</v>
      </c>
      <c r="E4091" s="9">
        <f t="shared" si="63"/>
        <v>2023</v>
      </c>
      <c r="F4091" s="4" t="s">
        <v>17</v>
      </c>
      <c r="G4091" s="4" t="s">
        <v>12233</v>
      </c>
      <c r="H4091" s="4" t="s">
        <v>12234</v>
      </c>
      <c r="I4091" s="4" t="s">
        <v>28</v>
      </c>
      <c r="J4091" s="4" t="s">
        <v>106</v>
      </c>
      <c r="K4091" s="4" t="s">
        <v>106</v>
      </c>
      <c r="L4091" s="4" t="s">
        <v>22</v>
      </c>
      <c r="M4091" s="4" t="s">
        <v>134</v>
      </c>
      <c r="N4091" s="4">
        <v>863.42</v>
      </c>
      <c r="O4091" s="4">
        <v>7</v>
      </c>
      <c r="P4091" s="4">
        <v>0.2</v>
      </c>
      <c r="Q4091" s="4">
        <v>147.91</v>
      </c>
    </row>
    <row r="4092" spans="1:17" s="4" customFormat="1" ht="12" x14ac:dyDescent="0.3">
      <c r="A4092" s="4">
        <v>4091</v>
      </c>
      <c r="B4092" s="4" t="s">
        <v>12235</v>
      </c>
      <c r="C4092" s="5">
        <v>45743</v>
      </c>
      <c r="D4092" s="5">
        <v>45744</v>
      </c>
      <c r="E4092" s="9">
        <f t="shared" si="63"/>
        <v>2025</v>
      </c>
      <c r="F4092" s="4" t="s">
        <v>25</v>
      </c>
      <c r="G4092" s="4" t="s">
        <v>12236</v>
      </c>
      <c r="H4092" s="4" t="s">
        <v>12237</v>
      </c>
      <c r="I4092" s="4" t="s">
        <v>28</v>
      </c>
      <c r="J4092" s="4" t="s">
        <v>42</v>
      </c>
      <c r="K4092" s="4" t="s">
        <v>43</v>
      </c>
      <c r="L4092" s="4" t="s">
        <v>22</v>
      </c>
      <c r="M4092" s="4" t="s">
        <v>75</v>
      </c>
      <c r="N4092" s="4">
        <v>627.98</v>
      </c>
      <c r="O4092" s="4">
        <v>2</v>
      </c>
      <c r="P4092" s="4">
        <v>0</v>
      </c>
      <c r="Q4092" s="4">
        <v>23.81</v>
      </c>
    </row>
    <row r="4093" spans="1:17" s="4" customFormat="1" ht="12" x14ac:dyDescent="0.3">
      <c r="A4093" s="4">
        <v>4092</v>
      </c>
      <c r="B4093" s="4" t="s">
        <v>12238</v>
      </c>
      <c r="C4093" s="5">
        <v>44580</v>
      </c>
      <c r="D4093" s="5">
        <v>44586</v>
      </c>
      <c r="E4093" s="9">
        <f t="shared" si="63"/>
        <v>2022</v>
      </c>
      <c r="F4093" s="4" t="s">
        <v>25</v>
      </c>
      <c r="G4093" s="4" t="s">
        <v>12239</v>
      </c>
      <c r="H4093" s="4" t="s">
        <v>12240</v>
      </c>
      <c r="I4093" s="4" t="s">
        <v>28</v>
      </c>
      <c r="J4093" s="4" t="s">
        <v>79</v>
      </c>
      <c r="K4093" s="4" t="s">
        <v>80</v>
      </c>
      <c r="L4093" s="4" t="s">
        <v>36</v>
      </c>
      <c r="M4093" s="4" t="s">
        <v>71</v>
      </c>
      <c r="N4093" s="4">
        <v>1127.02</v>
      </c>
      <c r="O4093" s="4">
        <v>7</v>
      </c>
      <c r="P4093" s="4">
        <v>0.15</v>
      </c>
      <c r="Q4093" s="4">
        <v>7.81</v>
      </c>
    </row>
    <row r="4094" spans="1:17" s="4" customFormat="1" ht="12" x14ac:dyDescent="0.3">
      <c r="A4094" s="4">
        <v>4093</v>
      </c>
      <c r="B4094" s="4" t="s">
        <v>12241</v>
      </c>
      <c r="C4094" s="5">
        <v>45491</v>
      </c>
      <c r="D4094" s="5">
        <v>45494</v>
      </c>
      <c r="E4094" s="9">
        <f t="shared" si="63"/>
        <v>2024</v>
      </c>
      <c r="F4094" s="4" t="s">
        <v>59</v>
      </c>
      <c r="G4094" s="4" t="s">
        <v>12242</v>
      </c>
      <c r="H4094" s="4" t="s">
        <v>12243</v>
      </c>
      <c r="I4094" s="4" t="s">
        <v>67</v>
      </c>
      <c r="J4094" s="4" t="s">
        <v>62</v>
      </c>
      <c r="K4094" s="4" t="s">
        <v>63</v>
      </c>
      <c r="L4094" s="4" t="s">
        <v>29</v>
      </c>
      <c r="M4094" s="4" t="s">
        <v>48</v>
      </c>
      <c r="N4094" s="4">
        <v>1457.53</v>
      </c>
      <c r="O4094" s="4">
        <v>3</v>
      </c>
      <c r="P4094" s="4">
        <v>0.1</v>
      </c>
      <c r="Q4094" s="4">
        <v>310.74</v>
      </c>
    </row>
    <row r="4095" spans="1:17" s="4" customFormat="1" ht="12" x14ac:dyDescent="0.3">
      <c r="A4095" s="4">
        <v>4094</v>
      </c>
      <c r="B4095" s="4" t="s">
        <v>12244</v>
      </c>
      <c r="C4095" s="5">
        <v>44653</v>
      </c>
      <c r="D4095" s="5">
        <v>44657</v>
      </c>
      <c r="E4095" s="9">
        <f t="shared" si="63"/>
        <v>2022</v>
      </c>
      <c r="F4095" s="4" t="s">
        <v>17</v>
      </c>
      <c r="G4095" s="4" t="s">
        <v>12245</v>
      </c>
      <c r="H4095" s="4" t="s">
        <v>12246</v>
      </c>
      <c r="I4095" s="4" t="s">
        <v>28</v>
      </c>
      <c r="J4095" s="4" t="s">
        <v>111</v>
      </c>
      <c r="K4095" s="4" t="s">
        <v>111</v>
      </c>
      <c r="L4095" s="4" t="s">
        <v>36</v>
      </c>
      <c r="M4095" s="4" t="s">
        <v>37</v>
      </c>
      <c r="N4095" s="4">
        <v>1125.24</v>
      </c>
      <c r="O4095" s="4">
        <v>10</v>
      </c>
      <c r="P4095" s="4">
        <v>0.2</v>
      </c>
      <c r="Q4095" s="4">
        <v>183.91</v>
      </c>
    </row>
    <row r="4096" spans="1:17" s="4" customFormat="1" ht="12" x14ac:dyDescent="0.3">
      <c r="A4096" s="4">
        <v>4095</v>
      </c>
      <c r="B4096" s="4" t="s">
        <v>12247</v>
      </c>
      <c r="C4096" s="5">
        <v>45518</v>
      </c>
      <c r="D4096" s="5">
        <v>45521</v>
      </c>
      <c r="E4096" s="9">
        <f t="shared" si="63"/>
        <v>2024</v>
      </c>
      <c r="F4096" s="4" t="s">
        <v>25</v>
      </c>
      <c r="G4096" s="4" t="s">
        <v>12248</v>
      </c>
      <c r="H4096" s="4" t="s">
        <v>12249</v>
      </c>
      <c r="I4096" s="4" t="s">
        <v>28</v>
      </c>
      <c r="J4096" s="4" t="s">
        <v>106</v>
      </c>
      <c r="K4096" s="4" t="s">
        <v>106</v>
      </c>
      <c r="L4096" s="4" t="s">
        <v>22</v>
      </c>
      <c r="M4096" s="4" t="s">
        <v>54</v>
      </c>
      <c r="N4096" s="4">
        <v>1089.26</v>
      </c>
      <c r="O4096" s="4">
        <v>3</v>
      </c>
      <c r="P4096" s="4">
        <v>0</v>
      </c>
      <c r="Q4096" s="4">
        <v>29.03</v>
      </c>
    </row>
    <row r="4097" spans="1:17" s="4" customFormat="1" ht="12" x14ac:dyDescent="0.3">
      <c r="A4097" s="4">
        <v>4096</v>
      </c>
      <c r="B4097" s="4" t="s">
        <v>12250</v>
      </c>
      <c r="C4097" s="5">
        <v>45752</v>
      </c>
      <c r="D4097" s="5">
        <v>45759</v>
      </c>
      <c r="E4097" s="9">
        <f t="shared" si="63"/>
        <v>2025</v>
      </c>
      <c r="F4097" s="4" t="s">
        <v>39</v>
      </c>
      <c r="G4097" s="4" t="s">
        <v>12251</v>
      </c>
      <c r="H4097" s="4" t="s">
        <v>12252</v>
      </c>
      <c r="I4097" s="4" t="s">
        <v>67</v>
      </c>
      <c r="J4097" s="4" t="s">
        <v>34</v>
      </c>
      <c r="K4097" s="4" t="s">
        <v>35</v>
      </c>
      <c r="L4097" s="4" t="s">
        <v>22</v>
      </c>
      <c r="M4097" s="4" t="s">
        <v>23</v>
      </c>
      <c r="N4097" s="4">
        <v>138.47999999999999</v>
      </c>
      <c r="O4097" s="4">
        <v>8</v>
      </c>
      <c r="P4097" s="4">
        <v>0.15</v>
      </c>
      <c r="Q4097" s="4">
        <v>23.41</v>
      </c>
    </row>
    <row r="4098" spans="1:17" s="4" customFormat="1" ht="12" x14ac:dyDescent="0.3">
      <c r="A4098" s="4">
        <v>4097</v>
      </c>
      <c r="B4098" s="4" t="s">
        <v>12253</v>
      </c>
      <c r="C4098" s="5">
        <v>44416</v>
      </c>
      <c r="D4098" s="5">
        <v>44423</v>
      </c>
      <c r="E4098" s="9">
        <f t="shared" ref="E4098:E4161" si="64">YEAR(D4098)</f>
        <v>2021</v>
      </c>
      <c r="F4098" s="4" t="s">
        <v>59</v>
      </c>
      <c r="G4098" s="4" t="s">
        <v>12254</v>
      </c>
      <c r="H4098" s="4" t="s">
        <v>12255</v>
      </c>
      <c r="I4098" s="4" t="s">
        <v>20</v>
      </c>
      <c r="J4098" s="4" t="s">
        <v>42</v>
      </c>
      <c r="K4098" s="4" t="s">
        <v>43</v>
      </c>
      <c r="L4098" s="4" t="s">
        <v>29</v>
      </c>
      <c r="M4098" s="4" t="s">
        <v>30</v>
      </c>
      <c r="N4098" s="4">
        <v>1374.49</v>
      </c>
      <c r="O4098" s="4">
        <v>7</v>
      </c>
      <c r="P4098" s="4">
        <v>0.1</v>
      </c>
      <c r="Q4098" s="4">
        <v>168.61</v>
      </c>
    </row>
    <row r="4099" spans="1:17" s="4" customFormat="1" ht="12" x14ac:dyDescent="0.3">
      <c r="A4099" s="4">
        <v>4098</v>
      </c>
      <c r="B4099" s="4" t="s">
        <v>12256</v>
      </c>
      <c r="C4099" s="5">
        <v>44620</v>
      </c>
      <c r="D4099" s="5">
        <v>44622</v>
      </c>
      <c r="E4099" s="9">
        <f t="shared" si="64"/>
        <v>2022</v>
      </c>
      <c r="F4099" s="4" t="s">
        <v>39</v>
      </c>
      <c r="G4099" s="4" t="s">
        <v>12257</v>
      </c>
      <c r="H4099" s="4" t="s">
        <v>12258</v>
      </c>
      <c r="I4099" s="4" t="s">
        <v>20</v>
      </c>
      <c r="J4099" s="4" t="s">
        <v>111</v>
      </c>
      <c r="K4099" s="4" t="s">
        <v>111</v>
      </c>
      <c r="L4099" s="4" t="s">
        <v>22</v>
      </c>
      <c r="M4099" s="4" t="s">
        <v>23</v>
      </c>
      <c r="N4099" s="4">
        <v>1116.06</v>
      </c>
      <c r="O4099" s="4">
        <v>3</v>
      </c>
      <c r="P4099" s="4">
        <v>0.15</v>
      </c>
      <c r="Q4099" s="4">
        <v>114.8</v>
      </c>
    </row>
    <row r="4100" spans="1:17" s="4" customFormat="1" ht="12" x14ac:dyDescent="0.3">
      <c r="A4100" s="4">
        <v>4099</v>
      </c>
      <c r="B4100" s="4" t="s">
        <v>12259</v>
      </c>
      <c r="C4100" s="5">
        <v>44423</v>
      </c>
      <c r="D4100" s="5">
        <v>44429</v>
      </c>
      <c r="E4100" s="9">
        <f t="shared" si="64"/>
        <v>2021</v>
      </c>
      <c r="F4100" s="4" t="s">
        <v>25</v>
      </c>
      <c r="G4100" s="4" t="s">
        <v>12260</v>
      </c>
      <c r="H4100" s="4" t="s">
        <v>12261</v>
      </c>
      <c r="I4100" s="4" t="s">
        <v>67</v>
      </c>
      <c r="J4100" s="4" t="s">
        <v>79</v>
      </c>
      <c r="K4100" s="4" t="s">
        <v>80</v>
      </c>
      <c r="L4100" s="4" t="s">
        <v>22</v>
      </c>
      <c r="M4100" s="4" t="s">
        <v>134</v>
      </c>
      <c r="N4100" s="4">
        <v>699.57</v>
      </c>
      <c r="O4100" s="4">
        <v>2</v>
      </c>
      <c r="P4100" s="4">
        <v>0</v>
      </c>
      <c r="Q4100" s="4">
        <v>183.3</v>
      </c>
    </row>
    <row r="4101" spans="1:17" s="4" customFormat="1" ht="12" x14ac:dyDescent="0.3">
      <c r="A4101" s="4">
        <v>4100</v>
      </c>
      <c r="B4101" s="4" t="s">
        <v>12262</v>
      </c>
      <c r="C4101" s="5">
        <v>45668</v>
      </c>
      <c r="D4101" s="5">
        <v>45675</v>
      </c>
      <c r="E4101" s="9">
        <f t="shared" si="64"/>
        <v>2025</v>
      </c>
      <c r="F4101" s="4" t="s">
        <v>39</v>
      </c>
      <c r="G4101" s="4" t="s">
        <v>12263</v>
      </c>
      <c r="H4101" s="4" t="s">
        <v>8649</v>
      </c>
      <c r="I4101" s="4" t="s">
        <v>20</v>
      </c>
      <c r="J4101" s="4" t="s">
        <v>145</v>
      </c>
      <c r="K4101" s="4" t="s">
        <v>80</v>
      </c>
      <c r="L4101" s="4" t="s">
        <v>36</v>
      </c>
      <c r="M4101" s="4" t="s">
        <v>118</v>
      </c>
      <c r="N4101" s="4">
        <v>858.25</v>
      </c>
      <c r="O4101" s="4">
        <v>1</v>
      </c>
      <c r="P4101" s="4">
        <v>0</v>
      </c>
      <c r="Q4101" s="4">
        <v>144.91</v>
      </c>
    </row>
    <row r="4102" spans="1:17" s="4" customFormat="1" ht="12" x14ac:dyDescent="0.3">
      <c r="A4102" s="4">
        <v>4101</v>
      </c>
      <c r="B4102" s="4" t="s">
        <v>12264</v>
      </c>
      <c r="C4102" s="5">
        <v>44399</v>
      </c>
      <c r="D4102" s="5">
        <v>44405</v>
      </c>
      <c r="E4102" s="9">
        <f t="shared" si="64"/>
        <v>2021</v>
      </c>
      <c r="F4102" s="4" t="s">
        <v>17</v>
      </c>
      <c r="G4102" s="4" t="s">
        <v>12265</v>
      </c>
      <c r="H4102" s="4" t="s">
        <v>12266</v>
      </c>
      <c r="I4102" s="4" t="s">
        <v>28</v>
      </c>
      <c r="J4102" s="4" t="s">
        <v>42</v>
      </c>
      <c r="K4102" s="4" t="s">
        <v>43</v>
      </c>
      <c r="L4102" s="4" t="s">
        <v>36</v>
      </c>
      <c r="M4102" s="4" t="s">
        <v>118</v>
      </c>
      <c r="N4102" s="4">
        <v>75.88</v>
      </c>
      <c r="O4102" s="4">
        <v>6</v>
      </c>
      <c r="P4102" s="4">
        <v>0.15</v>
      </c>
      <c r="Q4102" s="4">
        <v>5.7</v>
      </c>
    </row>
    <row r="4103" spans="1:17" s="4" customFormat="1" ht="12" x14ac:dyDescent="0.3">
      <c r="A4103" s="4">
        <v>4102</v>
      </c>
      <c r="B4103" s="4" t="s">
        <v>12267</v>
      </c>
      <c r="C4103" s="5">
        <v>44688</v>
      </c>
      <c r="D4103" s="5">
        <v>44693</v>
      </c>
      <c r="E4103" s="9">
        <f t="shared" si="64"/>
        <v>2022</v>
      </c>
      <c r="F4103" s="4" t="s">
        <v>17</v>
      </c>
      <c r="G4103" s="4" t="s">
        <v>12268</v>
      </c>
      <c r="H4103" s="4" t="s">
        <v>12269</v>
      </c>
      <c r="I4103" s="4" t="s">
        <v>67</v>
      </c>
      <c r="J4103" s="4" t="s">
        <v>62</v>
      </c>
      <c r="K4103" s="4" t="s">
        <v>63</v>
      </c>
      <c r="L4103" s="4" t="s">
        <v>22</v>
      </c>
      <c r="M4103" s="4" t="s">
        <v>134</v>
      </c>
      <c r="N4103" s="4">
        <v>312.72000000000003</v>
      </c>
      <c r="O4103" s="4">
        <v>3</v>
      </c>
      <c r="P4103" s="4">
        <v>0.2</v>
      </c>
      <c r="Q4103" s="4">
        <v>12.59</v>
      </c>
    </row>
    <row r="4104" spans="1:17" s="4" customFormat="1" ht="12" x14ac:dyDescent="0.3">
      <c r="A4104" s="4">
        <v>4103</v>
      </c>
      <c r="B4104" s="4" t="s">
        <v>12270</v>
      </c>
      <c r="C4104" s="5">
        <v>45205</v>
      </c>
      <c r="D4104" s="5">
        <v>45206</v>
      </c>
      <c r="E4104" s="9">
        <f t="shared" si="64"/>
        <v>2023</v>
      </c>
      <c r="F4104" s="4" t="s">
        <v>25</v>
      </c>
      <c r="G4104" s="4" t="s">
        <v>12271</v>
      </c>
      <c r="H4104" s="4" t="s">
        <v>12272</v>
      </c>
      <c r="I4104" s="4" t="s">
        <v>20</v>
      </c>
      <c r="J4104" s="4" t="s">
        <v>42</v>
      </c>
      <c r="K4104" s="4" t="s">
        <v>43</v>
      </c>
      <c r="L4104" s="4" t="s">
        <v>22</v>
      </c>
      <c r="M4104" s="4" t="s">
        <v>75</v>
      </c>
      <c r="N4104" s="4">
        <v>842.35</v>
      </c>
      <c r="O4104" s="4">
        <v>8</v>
      </c>
      <c r="P4104" s="4">
        <v>0</v>
      </c>
      <c r="Q4104" s="4">
        <v>99.31</v>
      </c>
    </row>
    <row r="4105" spans="1:17" s="4" customFormat="1" ht="12" x14ac:dyDescent="0.3">
      <c r="A4105" s="4">
        <v>4104</v>
      </c>
      <c r="B4105" s="4" t="s">
        <v>12273</v>
      </c>
      <c r="C4105" s="5">
        <v>45598</v>
      </c>
      <c r="D4105" s="5">
        <v>45602</v>
      </c>
      <c r="E4105" s="9">
        <f t="shared" si="64"/>
        <v>2024</v>
      </c>
      <c r="F4105" s="4" t="s">
        <v>39</v>
      </c>
      <c r="G4105" s="4" t="s">
        <v>12274</v>
      </c>
      <c r="H4105" s="4" t="s">
        <v>6642</v>
      </c>
      <c r="I4105" s="4" t="s">
        <v>28</v>
      </c>
      <c r="J4105" s="4" t="s">
        <v>47</v>
      </c>
      <c r="K4105" s="4" t="s">
        <v>47</v>
      </c>
      <c r="L4105" s="4" t="s">
        <v>22</v>
      </c>
      <c r="M4105" s="4" t="s">
        <v>23</v>
      </c>
      <c r="N4105" s="4">
        <v>334.19</v>
      </c>
      <c r="O4105" s="4">
        <v>4</v>
      </c>
      <c r="P4105" s="4">
        <v>0.2</v>
      </c>
      <c r="Q4105" s="4">
        <v>9.91</v>
      </c>
    </row>
    <row r="4106" spans="1:17" s="4" customFormat="1" ht="12" x14ac:dyDescent="0.3">
      <c r="A4106" s="4">
        <v>4105</v>
      </c>
      <c r="B4106" s="4" t="s">
        <v>12275</v>
      </c>
      <c r="C4106" s="5">
        <v>44613</v>
      </c>
      <c r="D4106" s="5">
        <v>44616</v>
      </c>
      <c r="E4106" s="9">
        <f t="shared" si="64"/>
        <v>2022</v>
      </c>
      <c r="F4106" s="4" t="s">
        <v>59</v>
      </c>
      <c r="G4106" s="4" t="s">
        <v>12276</v>
      </c>
      <c r="H4106" s="4" t="s">
        <v>12277</v>
      </c>
      <c r="I4106" s="4" t="s">
        <v>67</v>
      </c>
      <c r="J4106" s="4" t="s">
        <v>145</v>
      </c>
      <c r="K4106" s="4" t="s">
        <v>80</v>
      </c>
      <c r="L4106" s="4" t="s">
        <v>36</v>
      </c>
      <c r="M4106" s="4" t="s">
        <v>118</v>
      </c>
      <c r="N4106" s="4">
        <v>1431</v>
      </c>
      <c r="O4106" s="4">
        <v>4</v>
      </c>
      <c r="P4106" s="4">
        <v>0.2</v>
      </c>
      <c r="Q4106" s="4">
        <v>60.96</v>
      </c>
    </row>
    <row r="4107" spans="1:17" s="4" customFormat="1" ht="12" x14ac:dyDescent="0.3">
      <c r="A4107" s="4">
        <v>4106</v>
      </c>
      <c r="B4107" s="4" t="s">
        <v>12278</v>
      </c>
      <c r="C4107" s="5">
        <v>45553</v>
      </c>
      <c r="D4107" s="5">
        <v>45559</v>
      </c>
      <c r="E4107" s="9">
        <f t="shared" si="64"/>
        <v>2024</v>
      </c>
      <c r="F4107" s="4" t="s">
        <v>59</v>
      </c>
      <c r="G4107" s="4" t="s">
        <v>12279</v>
      </c>
      <c r="H4107" s="4" t="s">
        <v>12280</v>
      </c>
      <c r="I4107" s="4" t="s">
        <v>67</v>
      </c>
      <c r="J4107" s="4" t="s">
        <v>21</v>
      </c>
      <c r="K4107" s="4" t="s">
        <v>26647</v>
      </c>
      <c r="L4107" s="4" t="s">
        <v>29</v>
      </c>
      <c r="M4107" s="4" t="s">
        <v>90</v>
      </c>
      <c r="N4107" s="4">
        <v>1014.72</v>
      </c>
      <c r="O4107" s="4">
        <v>7</v>
      </c>
      <c r="P4107" s="4">
        <v>0.15</v>
      </c>
      <c r="Q4107" s="4">
        <v>2.98</v>
      </c>
    </row>
    <row r="4108" spans="1:17" s="4" customFormat="1" ht="12" x14ac:dyDescent="0.3">
      <c r="A4108" s="4">
        <v>4107</v>
      </c>
      <c r="B4108" s="4" t="s">
        <v>12281</v>
      </c>
      <c r="C4108" s="5">
        <v>45714</v>
      </c>
      <c r="D4108" s="5">
        <v>45719</v>
      </c>
      <c r="E4108" s="9">
        <f t="shared" si="64"/>
        <v>2025</v>
      </c>
      <c r="F4108" s="4" t="s">
        <v>17</v>
      </c>
      <c r="G4108" s="4" t="s">
        <v>12282</v>
      </c>
      <c r="H4108" s="4" t="s">
        <v>12283</v>
      </c>
      <c r="I4108" s="4" t="s">
        <v>67</v>
      </c>
      <c r="J4108" s="4" t="s">
        <v>106</v>
      </c>
      <c r="K4108" s="4" t="s">
        <v>106</v>
      </c>
      <c r="L4108" s="4" t="s">
        <v>36</v>
      </c>
      <c r="M4108" s="4" t="s">
        <v>37</v>
      </c>
      <c r="N4108" s="4">
        <v>672.4</v>
      </c>
      <c r="O4108" s="4">
        <v>7</v>
      </c>
      <c r="P4108" s="4">
        <v>0.1</v>
      </c>
      <c r="Q4108" s="4">
        <v>132.41</v>
      </c>
    </row>
    <row r="4109" spans="1:17" s="4" customFormat="1" ht="12" x14ac:dyDescent="0.3">
      <c r="A4109" s="4">
        <v>4108</v>
      </c>
      <c r="B4109" s="4" t="s">
        <v>12284</v>
      </c>
      <c r="C4109" s="5">
        <v>45814</v>
      </c>
      <c r="D4109" s="5">
        <v>45815</v>
      </c>
      <c r="E4109" s="9">
        <f t="shared" si="64"/>
        <v>2025</v>
      </c>
      <c r="F4109" s="4" t="s">
        <v>25</v>
      </c>
      <c r="G4109" s="4" t="s">
        <v>12285</v>
      </c>
      <c r="H4109" s="4" t="s">
        <v>472</v>
      </c>
      <c r="I4109" s="4" t="s">
        <v>67</v>
      </c>
      <c r="J4109" s="4" t="s">
        <v>52</v>
      </c>
      <c r="K4109" s="4" t="s">
        <v>53</v>
      </c>
      <c r="L4109" s="4" t="s">
        <v>36</v>
      </c>
      <c r="M4109" s="4" t="s">
        <v>118</v>
      </c>
      <c r="N4109" s="4">
        <v>720.41</v>
      </c>
      <c r="O4109" s="4">
        <v>6</v>
      </c>
      <c r="P4109" s="4">
        <v>0.1</v>
      </c>
      <c r="Q4109" s="4">
        <v>69.5</v>
      </c>
    </row>
    <row r="4110" spans="1:17" s="4" customFormat="1" ht="12" x14ac:dyDescent="0.3">
      <c r="A4110" s="4">
        <v>4109</v>
      </c>
      <c r="B4110" s="4" t="s">
        <v>12286</v>
      </c>
      <c r="C4110" s="5">
        <v>44945</v>
      </c>
      <c r="D4110" s="5">
        <v>44951</v>
      </c>
      <c r="E4110" s="9">
        <f t="shared" si="64"/>
        <v>2023</v>
      </c>
      <c r="F4110" s="4" t="s">
        <v>25</v>
      </c>
      <c r="G4110" s="4" t="s">
        <v>12287</v>
      </c>
      <c r="H4110" s="4" t="s">
        <v>12288</v>
      </c>
      <c r="I4110" s="4" t="s">
        <v>28</v>
      </c>
      <c r="J4110" s="4" t="s">
        <v>47</v>
      </c>
      <c r="K4110" s="4" t="s">
        <v>47</v>
      </c>
      <c r="L4110" s="4" t="s">
        <v>29</v>
      </c>
      <c r="M4110" s="4" t="s">
        <v>90</v>
      </c>
      <c r="N4110" s="4">
        <v>336.38</v>
      </c>
      <c r="O4110" s="4">
        <v>10</v>
      </c>
      <c r="P4110" s="4">
        <v>0</v>
      </c>
      <c r="Q4110" s="4">
        <v>100.52</v>
      </c>
    </row>
    <row r="4111" spans="1:17" s="4" customFormat="1" ht="12" x14ac:dyDescent="0.3">
      <c r="A4111" s="4">
        <v>4110</v>
      </c>
      <c r="B4111" s="4" t="s">
        <v>12289</v>
      </c>
      <c r="C4111" s="5">
        <v>44810</v>
      </c>
      <c r="D4111" s="5">
        <v>44815</v>
      </c>
      <c r="E4111" s="9">
        <f t="shared" si="64"/>
        <v>2022</v>
      </c>
      <c r="F4111" s="4" t="s">
        <v>59</v>
      </c>
      <c r="G4111" s="4" t="s">
        <v>12290</v>
      </c>
      <c r="H4111" s="4" t="s">
        <v>12291</v>
      </c>
      <c r="I4111" s="4" t="s">
        <v>67</v>
      </c>
      <c r="J4111" s="4" t="s">
        <v>145</v>
      </c>
      <c r="K4111" s="4" t="s">
        <v>80</v>
      </c>
      <c r="L4111" s="4" t="s">
        <v>29</v>
      </c>
      <c r="M4111" s="4" t="s">
        <v>107</v>
      </c>
      <c r="N4111" s="4">
        <v>479.62</v>
      </c>
      <c r="O4111" s="4">
        <v>8</v>
      </c>
      <c r="P4111" s="4">
        <v>0</v>
      </c>
      <c r="Q4111" s="4">
        <v>97.42</v>
      </c>
    </row>
    <row r="4112" spans="1:17" s="4" customFormat="1" ht="12" x14ac:dyDescent="0.3">
      <c r="A4112" s="4">
        <v>4111</v>
      </c>
      <c r="B4112" s="4" t="s">
        <v>12292</v>
      </c>
      <c r="C4112" s="5">
        <v>45293</v>
      </c>
      <c r="D4112" s="5">
        <v>45295</v>
      </c>
      <c r="E4112" s="9">
        <f t="shared" si="64"/>
        <v>2024</v>
      </c>
      <c r="F4112" s="4" t="s">
        <v>59</v>
      </c>
      <c r="G4112" s="4" t="s">
        <v>12293</v>
      </c>
      <c r="H4112" s="4" t="s">
        <v>12294</v>
      </c>
      <c r="I4112" s="4" t="s">
        <v>28</v>
      </c>
      <c r="J4112" s="4" t="s">
        <v>145</v>
      </c>
      <c r="K4112" s="4" t="s">
        <v>80</v>
      </c>
      <c r="L4112" s="4" t="s">
        <v>36</v>
      </c>
      <c r="M4112" s="4" t="s">
        <v>138</v>
      </c>
      <c r="N4112" s="4">
        <v>117.28</v>
      </c>
      <c r="O4112" s="4">
        <v>1</v>
      </c>
      <c r="P4112" s="4">
        <v>0.2</v>
      </c>
      <c r="Q4112" s="4">
        <v>12.82</v>
      </c>
    </row>
    <row r="4113" spans="1:17" s="4" customFormat="1" ht="12" x14ac:dyDescent="0.3">
      <c r="A4113" s="4">
        <v>4112</v>
      </c>
      <c r="B4113" s="4" t="s">
        <v>12295</v>
      </c>
      <c r="C4113" s="5">
        <v>45128</v>
      </c>
      <c r="D4113" s="5">
        <v>45134</v>
      </c>
      <c r="E4113" s="9">
        <f t="shared" si="64"/>
        <v>2023</v>
      </c>
      <c r="F4113" s="4" t="s">
        <v>59</v>
      </c>
      <c r="G4113" s="4" t="s">
        <v>12296</v>
      </c>
      <c r="H4113" s="4" t="s">
        <v>12297</v>
      </c>
      <c r="I4113" s="4" t="s">
        <v>28</v>
      </c>
      <c r="J4113" s="4" t="s">
        <v>79</v>
      </c>
      <c r="K4113" s="4" t="s">
        <v>80</v>
      </c>
      <c r="L4113" s="4" t="s">
        <v>29</v>
      </c>
      <c r="M4113" s="4" t="s">
        <v>30</v>
      </c>
      <c r="N4113" s="4">
        <v>1121.8900000000001</v>
      </c>
      <c r="O4113" s="4">
        <v>4</v>
      </c>
      <c r="P4113" s="4">
        <v>0.1</v>
      </c>
      <c r="Q4113" s="4">
        <v>109</v>
      </c>
    </row>
    <row r="4114" spans="1:17" s="4" customFormat="1" ht="12" x14ac:dyDescent="0.3">
      <c r="A4114" s="4">
        <v>4113</v>
      </c>
      <c r="B4114" s="4" t="s">
        <v>12298</v>
      </c>
      <c r="C4114" s="5">
        <v>45562</v>
      </c>
      <c r="D4114" s="5">
        <v>45568</v>
      </c>
      <c r="E4114" s="9">
        <f t="shared" si="64"/>
        <v>2024</v>
      </c>
      <c r="F4114" s="4" t="s">
        <v>59</v>
      </c>
      <c r="G4114" s="4" t="s">
        <v>12299</v>
      </c>
      <c r="H4114" s="4" t="s">
        <v>12300</v>
      </c>
      <c r="I4114" s="4" t="s">
        <v>20</v>
      </c>
      <c r="J4114" s="4" t="s">
        <v>52</v>
      </c>
      <c r="K4114" s="4" t="s">
        <v>53</v>
      </c>
      <c r="L4114" s="4" t="s">
        <v>29</v>
      </c>
      <c r="M4114" s="4" t="s">
        <v>30</v>
      </c>
      <c r="N4114" s="4">
        <v>238</v>
      </c>
      <c r="O4114" s="4">
        <v>1</v>
      </c>
      <c r="P4114" s="4">
        <v>0.1</v>
      </c>
      <c r="Q4114" s="4">
        <v>29.02</v>
      </c>
    </row>
    <row r="4115" spans="1:17" s="4" customFormat="1" ht="12" x14ac:dyDescent="0.3">
      <c r="A4115" s="4">
        <v>4114</v>
      </c>
      <c r="B4115" s="4" t="s">
        <v>12301</v>
      </c>
      <c r="C4115" s="5">
        <v>45386</v>
      </c>
      <c r="D4115" s="5">
        <v>45391</v>
      </c>
      <c r="E4115" s="9">
        <f t="shared" si="64"/>
        <v>2024</v>
      </c>
      <c r="F4115" s="4" t="s">
        <v>17</v>
      </c>
      <c r="G4115" s="4" t="s">
        <v>12302</v>
      </c>
      <c r="H4115" s="4" t="s">
        <v>12303</v>
      </c>
      <c r="I4115" s="4" t="s">
        <v>67</v>
      </c>
      <c r="J4115" s="4" t="s">
        <v>34</v>
      </c>
      <c r="K4115" s="4" t="s">
        <v>35</v>
      </c>
      <c r="L4115" s="4" t="s">
        <v>29</v>
      </c>
      <c r="M4115" s="4" t="s">
        <v>48</v>
      </c>
      <c r="N4115" s="4">
        <v>815.31</v>
      </c>
      <c r="O4115" s="4">
        <v>8</v>
      </c>
      <c r="P4115" s="4">
        <v>0</v>
      </c>
      <c r="Q4115" s="4">
        <v>213.22</v>
      </c>
    </row>
    <row r="4116" spans="1:17" s="4" customFormat="1" ht="12" x14ac:dyDescent="0.3">
      <c r="A4116" s="4">
        <v>4115</v>
      </c>
      <c r="B4116" s="4" t="s">
        <v>12304</v>
      </c>
      <c r="C4116" s="5">
        <v>44627</v>
      </c>
      <c r="D4116" s="5">
        <v>44628</v>
      </c>
      <c r="E4116" s="9">
        <f t="shared" si="64"/>
        <v>2022</v>
      </c>
      <c r="F4116" s="4" t="s">
        <v>17</v>
      </c>
      <c r="G4116" s="4" t="s">
        <v>12305</v>
      </c>
      <c r="H4116" s="4" t="s">
        <v>12306</v>
      </c>
      <c r="I4116" s="4" t="s">
        <v>28</v>
      </c>
      <c r="J4116" s="4" t="s">
        <v>52</v>
      </c>
      <c r="K4116" s="4" t="s">
        <v>53</v>
      </c>
      <c r="L4116" s="4" t="s">
        <v>29</v>
      </c>
      <c r="M4116" s="4" t="s">
        <v>107</v>
      </c>
      <c r="N4116" s="4">
        <v>201.96</v>
      </c>
      <c r="O4116" s="4">
        <v>7</v>
      </c>
      <c r="P4116" s="4">
        <v>0.1</v>
      </c>
      <c r="Q4116" s="4">
        <v>43.89</v>
      </c>
    </row>
    <row r="4117" spans="1:17" s="4" customFormat="1" ht="12" x14ac:dyDescent="0.3">
      <c r="A4117" s="4">
        <v>4116</v>
      </c>
      <c r="B4117" s="4" t="s">
        <v>12307</v>
      </c>
      <c r="C4117" s="5">
        <v>44694</v>
      </c>
      <c r="D4117" s="5">
        <v>44698</v>
      </c>
      <c r="E4117" s="9">
        <f t="shared" si="64"/>
        <v>2022</v>
      </c>
      <c r="F4117" s="4" t="s">
        <v>39</v>
      </c>
      <c r="G4117" s="4" t="s">
        <v>12308</v>
      </c>
      <c r="H4117" s="4" t="s">
        <v>12309</v>
      </c>
      <c r="I4117" s="4" t="s">
        <v>67</v>
      </c>
      <c r="J4117" s="4" t="s">
        <v>34</v>
      </c>
      <c r="K4117" s="4" t="s">
        <v>35</v>
      </c>
      <c r="L4117" s="4" t="s">
        <v>29</v>
      </c>
      <c r="M4117" s="4" t="s">
        <v>90</v>
      </c>
      <c r="N4117" s="4">
        <v>1302.32</v>
      </c>
      <c r="O4117" s="4">
        <v>3</v>
      </c>
      <c r="P4117" s="4">
        <v>0.15</v>
      </c>
      <c r="Q4117" s="4">
        <v>180.66</v>
      </c>
    </row>
    <row r="4118" spans="1:17" s="4" customFormat="1" ht="12" x14ac:dyDescent="0.3">
      <c r="A4118" s="4">
        <v>4117</v>
      </c>
      <c r="B4118" s="4" t="s">
        <v>12310</v>
      </c>
      <c r="C4118" s="5">
        <v>44943</v>
      </c>
      <c r="D4118" s="5">
        <v>44944</v>
      </c>
      <c r="E4118" s="9">
        <f t="shared" si="64"/>
        <v>2023</v>
      </c>
      <c r="F4118" s="4" t="s">
        <v>59</v>
      </c>
      <c r="G4118" s="4" t="s">
        <v>12311</v>
      </c>
      <c r="H4118" s="4" t="s">
        <v>12312</v>
      </c>
      <c r="I4118" s="4" t="s">
        <v>67</v>
      </c>
      <c r="J4118" s="4" t="s">
        <v>106</v>
      </c>
      <c r="K4118" s="4" t="s">
        <v>106</v>
      </c>
      <c r="L4118" s="4" t="s">
        <v>29</v>
      </c>
      <c r="M4118" s="4" t="s">
        <v>90</v>
      </c>
      <c r="N4118" s="4">
        <v>558.79999999999995</v>
      </c>
      <c r="O4118" s="4">
        <v>8</v>
      </c>
      <c r="P4118" s="4">
        <v>0.2</v>
      </c>
      <c r="Q4118" s="4">
        <v>68.47</v>
      </c>
    </row>
    <row r="4119" spans="1:17" s="4" customFormat="1" ht="12" x14ac:dyDescent="0.3">
      <c r="A4119" s="4">
        <v>4118</v>
      </c>
      <c r="B4119" s="4" t="s">
        <v>12313</v>
      </c>
      <c r="C4119" s="5">
        <v>44673</v>
      </c>
      <c r="D4119" s="5">
        <v>44675</v>
      </c>
      <c r="E4119" s="9">
        <f t="shared" si="64"/>
        <v>2022</v>
      </c>
      <c r="F4119" s="4" t="s">
        <v>25</v>
      </c>
      <c r="G4119" s="4" t="s">
        <v>12314</v>
      </c>
      <c r="H4119" s="4" t="s">
        <v>12315</v>
      </c>
      <c r="I4119" s="4" t="s">
        <v>28</v>
      </c>
      <c r="J4119" s="4" t="s">
        <v>106</v>
      </c>
      <c r="K4119" s="4" t="s">
        <v>106</v>
      </c>
      <c r="L4119" s="4" t="s">
        <v>22</v>
      </c>
      <c r="M4119" s="4" t="s">
        <v>75</v>
      </c>
      <c r="N4119" s="4">
        <v>316.66000000000003</v>
      </c>
      <c r="O4119" s="4">
        <v>5</v>
      </c>
      <c r="P4119" s="4">
        <v>0.1</v>
      </c>
      <c r="Q4119" s="4">
        <v>35.36</v>
      </c>
    </row>
    <row r="4120" spans="1:17" s="4" customFormat="1" ht="12" x14ac:dyDescent="0.3">
      <c r="A4120" s="4">
        <v>4119</v>
      </c>
      <c r="B4120" s="4" t="s">
        <v>12316</v>
      </c>
      <c r="C4120" s="5">
        <v>44721</v>
      </c>
      <c r="D4120" s="5">
        <v>44726</v>
      </c>
      <c r="E4120" s="9">
        <f t="shared" si="64"/>
        <v>2022</v>
      </c>
      <c r="F4120" s="4" t="s">
        <v>17</v>
      </c>
      <c r="G4120" s="4" t="s">
        <v>12317</v>
      </c>
      <c r="H4120" s="4" t="s">
        <v>12318</v>
      </c>
      <c r="I4120" s="4" t="s">
        <v>20</v>
      </c>
      <c r="J4120" s="4" t="s">
        <v>106</v>
      </c>
      <c r="K4120" s="4" t="s">
        <v>106</v>
      </c>
      <c r="L4120" s="4" t="s">
        <v>29</v>
      </c>
      <c r="M4120" s="4" t="s">
        <v>48</v>
      </c>
      <c r="N4120" s="4">
        <v>187.32</v>
      </c>
      <c r="O4120" s="4">
        <v>3</v>
      </c>
      <c r="P4120" s="4">
        <v>0.15</v>
      </c>
      <c r="Q4120" s="4">
        <v>6.87</v>
      </c>
    </row>
    <row r="4121" spans="1:17" s="4" customFormat="1" ht="12" x14ac:dyDescent="0.3">
      <c r="A4121" s="4">
        <v>4120</v>
      </c>
      <c r="B4121" s="4" t="s">
        <v>12319</v>
      </c>
      <c r="C4121" s="5">
        <v>44557</v>
      </c>
      <c r="D4121" s="5">
        <v>44562</v>
      </c>
      <c r="E4121" s="9">
        <f t="shared" si="64"/>
        <v>2022</v>
      </c>
      <c r="F4121" s="4" t="s">
        <v>59</v>
      </c>
      <c r="G4121" s="4" t="s">
        <v>12320</v>
      </c>
      <c r="H4121" s="4" t="s">
        <v>11129</v>
      </c>
      <c r="I4121" s="4" t="s">
        <v>20</v>
      </c>
      <c r="J4121" s="4" t="s">
        <v>111</v>
      </c>
      <c r="K4121" s="4" t="s">
        <v>111</v>
      </c>
      <c r="L4121" s="4" t="s">
        <v>29</v>
      </c>
      <c r="M4121" s="4" t="s">
        <v>30</v>
      </c>
      <c r="N4121" s="4">
        <v>218.99</v>
      </c>
      <c r="O4121" s="4">
        <v>4</v>
      </c>
      <c r="P4121" s="4">
        <v>0.15</v>
      </c>
      <c r="Q4121" s="4">
        <v>44.31</v>
      </c>
    </row>
    <row r="4122" spans="1:17" s="4" customFormat="1" ht="12" x14ac:dyDescent="0.3">
      <c r="A4122" s="4">
        <v>4121</v>
      </c>
      <c r="B4122" s="4" t="s">
        <v>12321</v>
      </c>
      <c r="C4122" s="5">
        <v>45564</v>
      </c>
      <c r="D4122" s="5">
        <v>45571</v>
      </c>
      <c r="E4122" s="9">
        <f t="shared" si="64"/>
        <v>2024</v>
      </c>
      <c r="F4122" s="4" t="s">
        <v>59</v>
      </c>
      <c r="G4122" s="4" t="s">
        <v>12322</v>
      </c>
      <c r="H4122" s="4" t="s">
        <v>12323</v>
      </c>
      <c r="I4122" s="4" t="s">
        <v>28</v>
      </c>
      <c r="J4122" s="4" t="s">
        <v>62</v>
      </c>
      <c r="K4122" s="4" t="s">
        <v>63</v>
      </c>
      <c r="L4122" s="4" t="s">
        <v>22</v>
      </c>
      <c r="M4122" s="4" t="s">
        <v>54</v>
      </c>
      <c r="N4122" s="4">
        <v>858.47</v>
      </c>
      <c r="O4122" s="4">
        <v>7</v>
      </c>
      <c r="P4122" s="4">
        <v>0</v>
      </c>
      <c r="Q4122" s="4">
        <v>29.68</v>
      </c>
    </row>
    <row r="4123" spans="1:17" s="4" customFormat="1" ht="12" x14ac:dyDescent="0.3">
      <c r="A4123" s="4">
        <v>4122</v>
      </c>
      <c r="B4123" s="4" t="s">
        <v>12324</v>
      </c>
      <c r="C4123" s="5">
        <v>45646</v>
      </c>
      <c r="D4123" s="5">
        <v>45650</v>
      </c>
      <c r="E4123" s="9">
        <f t="shared" si="64"/>
        <v>2024</v>
      </c>
      <c r="F4123" s="4" t="s">
        <v>25</v>
      </c>
      <c r="G4123" s="4" t="s">
        <v>12325</v>
      </c>
      <c r="H4123" s="4" t="s">
        <v>12326</v>
      </c>
      <c r="I4123" s="4" t="s">
        <v>28</v>
      </c>
      <c r="J4123" s="4" t="s">
        <v>62</v>
      </c>
      <c r="K4123" s="4" t="s">
        <v>63</v>
      </c>
      <c r="L4123" s="4" t="s">
        <v>22</v>
      </c>
      <c r="M4123" s="4" t="s">
        <v>134</v>
      </c>
      <c r="N4123" s="4">
        <v>779.43</v>
      </c>
      <c r="O4123" s="4">
        <v>7</v>
      </c>
      <c r="P4123" s="4">
        <v>0.1</v>
      </c>
      <c r="Q4123" s="4">
        <v>23.13</v>
      </c>
    </row>
    <row r="4124" spans="1:17" s="4" customFormat="1" ht="12" x14ac:dyDescent="0.3">
      <c r="A4124" s="4">
        <v>4123</v>
      </c>
      <c r="B4124" s="4" t="s">
        <v>12327</v>
      </c>
      <c r="C4124" s="5">
        <v>44547</v>
      </c>
      <c r="D4124" s="5">
        <v>44550</v>
      </c>
      <c r="E4124" s="9">
        <f t="shared" si="64"/>
        <v>2021</v>
      </c>
      <c r="F4124" s="4" t="s">
        <v>25</v>
      </c>
      <c r="G4124" s="4" t="s">
        <v>12328</v>
      </c>
      <c r="H4124" s="4" t="s">
        <v>2261</v>
      </c>
      <c r="I4124" s="4" t="s">
        <v>20</v>
      </c>
      <c r="J4124" s="4" t="s">
        <v>145</v>
      </c>
      <c r="K4124" s="4" t="s">
        <v>80</v>
      </c>
      <c r="L4124" s="4" t="s">
        <v>29</v>
      </c>
      <c r="M4124" s="4" t="s">
        <v>48</v>
      </c>
      <c r="N4124" s="4">
        <v>247.28</v>
      </c>
      <c r="O4124" s="4">
        <v>2</v>
      </c>
      <c r="P4124" s="4">
        <v>0.1</v>
      </c>
      <c r="Q4124" s="4">
        <v>49.01</v>
      </c>
    </row>
    <row r="4125" spans="1:17" s="4" customFormat="1" ht="12" x14ac:dyDescent="0.3">
      <c r="A4125" s="4">
        <v>4124</v>
      </c>
      <c r="B4125" s="4" t="s">
        <v>12329</v>
      </c>
      <c r="C4125" s="5">
        <v>45505</v>
      </c>
      <c r="D4125" s="5">
        <v>45507</v>
      </c>
      <c r="E4125" s="9">
        <f t="shared" si="64"/>
        <v>2024</v>
      </c>
      <c r="F4125" s="4" t="s">
        <v>59</v>
      </c>
      <c r="G4125" s="4" t="s">
        <v>12330</v>
      </c>
      <c r="H4125" s="4" t="s">
        <v>12331</v>
      </c>
      <c r="I4125" s="4" t="s">
        <v>20</v>
      </c>
      <c r="J4125" s="4" t="s">
        <v>47</v>
      </c>
      <c r="K4125" s="4" t="s">
        <v>47</v>
      </c>
      <c r="L4125" s="4" t="s">
        <v>22</v>
      </c>
      <c r="M4125" s="4" t="s">
        <v>23</v>
      </c>
      <c r="N4125" s="4">
        <v>631.72</v>
      </c>
      <c r="O4125" s="4">
        <v>10</v>
      </c>
      <c r="P4125" s="4">
        <v>0.15</v>
      </c>
      <c r="Q4125" s="4">
        <v>12.82</v>
      </c>
    </row>
    <row r="4126" spans="1:17" s="4" customFormat="1" ht="12" x14ac:dyDescent="0.3">
      <c r="A4126" s="4">
        <v>4125</v>
      </c>
      <c r="B4126" s="4" t="s">
        <v>12332</v>
      </c>
      <c r="C4126" s="5">
        <v>44977</v>
      </c>
      <c r="D4126" s="5">
        <v>44978</v>
      </c>
      <c r="E4126" s="9">
        <f t="shared" si="64"/>
        <v>2023</v>
      </c>
      <c r="F4126" s="4" t="s">
        <v>25</v>
      </c>
      <c r="G4126" s="4" t="s">
        <v>12333</v>
      </c>
      <c r="H4126" s="4" t="s">
        <v>12334</v>
      </c>
      <c r="I4126" s="4" t="s">
        <v>28</v>
      </c>
      <c r="J4126" s="4" t="s">
        <v>145</v>
      </c>
      <c r="K4126" s="4" t="s">
        <v>80</v>
      </c>
      <c r="L4126" s="4" t="s">
        <v>22</v>
      </c>
      <c r="M4126" s="4" t="s">
        <v>134</v>
      </c>
      <c r="N4126" s="4">
        <v>138.49</v>
      </c>
      <c r="O4126" s="4">
        <v>9</v>
      </c>
      <c r="P4126" s="4">
        <v>0.2</v>
      </c>
      <c r="Q4126" s="4">
        <v>26.95</v>
      </c>
    </row>
    <row r="4127" spans="1:17" s="4" customFormat="1" ht="12" x14ac:dyDescent="0.3">
      <c r="A4127" s="4">
        <v>4126</v>
      </c>
      <c r="B4127" s="4" t="s">
        <v>12335</v>
      </c>
      <c r="C4127" s="5">
        <v>45331</v>
      </c>
      <c r="D4127" s="5">
        <v>45335</v>
      </c>
      <c r="E4127" s="9">
        <f t="shared" si="64"/>
        <v>2024</v>
      </c>
      <c r="F4127" s="4" t="s">
        <v>59</v>
      </c>
      <c r="G4127" s="4" t="s">
        <v>12336</v>
      </c>
      <c r="H4127" s="4" t="s">
        <v>12337</v>
      </c>
      <c r="I4127" s="4" t="s">
        <v>67</v>
      </c>
      <c r="J4127" s="4" t="s">
        <v>42</v>
      </c>
      <c r="K4127" s="4" t="s">
        <v>43</v>
      </c>
      <c r="L4127" s="4" t="s">
        <v>29</v>
      </c>
      <c r="M4127" s="4" t="s">
        <v>48</v>
      </c>
      <c r="N4127" s="4">
        <v>99.93</v>
      </c>
      <c r="O4127" s="4">
        <v>8</v>
      </c>
      <c r="P4127" s="4">
        <v>0.1</v>
      </c>
      <c r="Q4127" s="4">
        <v>7.53</v>
      </c>
    </row>
    <row r="4128" spans="1:17" s="4" customFormat="1" ht="12" x14ac:dyDescent="0.3">
      <c r="A4128" s="4">
        <v>4127</v>
      </c>
      <c r="B4128" s="4" t="s">
        <v>12338</v>
      </c>
      <c r="C4128" s="5">
        <v>44831</v>
      </c>
      <c r="D4128" s="5">
        <v>44838</v>
      </c>
      <c r="E4128" s="9">
        <f t="shared" si="64"/>
        <v>2022</v>
      </c>
      <c r="F4128" s="4" t="s">
        <v>39</v>
      </c>
      <c r="G4128" s="4" t="s">
        <v>12339</v>
      </c>
      <c r="H4128" s="4" t="s">
        <v>12340</v>
      </c>
      <c r="I4128" s="4" t="s">
        <v>67</v>
      </c>
      <c r="J4128" s="4" t="s">
        <v>52</v>
      </c>
      <c r="K4128" s="4" t="s">
        <v>53</v>
      </c>
      <c r="L4128" s="4" t="s">
        <v>36</v>
      </c>
      <c r="M4128" s="4" t="s">
        <v>138</v>
      </c>
      <c r="N4128" s="4">
        <v>776</v>
      </c>
      <c r="O4128" s="4">
        <v>8</v>
      </c>
      <c r="P4128" s="4">
        <v>0</v>
      </c>
      <c r="Q4128" s="4">
        <v>214.73</v>
      </c>
    </row>
    <row r="4129" spans="1:17" s="4" customFormat="1" ht="12" x14ac:dyDescent="0.3">
      <c r="A4129" s="4">
        <v>4128</v>
      </c>
      <c r="B4129" s="4" t="s">
        <v>12341</v>
      </c>
      <c r="C4129" s="5">
        <v>44963</v>
      </c>
      <c r="D4129" s="5">
        <v>44967</v>
      </c>
      <c r="E4129" s="9">
        <f t="shared" si="64"/>
        <v>2023</v>
      </c>
      <c r="F4129" s="4" t="s">
        <v>25</v>
      </c>
      <c r="G4129" s="4" t="s">
        <v>12342</v>
      </c>
      <c r="H4129" s="4" t="s">
        <v>12343</v>
      </c>
      <c r="I4129" s="4" t="s">
        <v>67</v>
      </c>
      <c r="J4129" s="4" t="s">
        <v>62</v>
      </c>
      <c r="K4129" s="4" t="s">
        <v>63</v>
      </c>
      <c r="L4129" s="4" t="s">
        <v>36</v>
      </c>
      <c r="M4129" s="4" t="s">
        <v>37</v>
      </c>
      <c r="N4129" s="4">
        <v>870.48</v>
      </c>
      <c r="O4129" s="4">
        <v>7</v>
      </c>
      <c r="P4129" s="4">
        <v>0</v>
      </c>
      <c r="Q4129" s="4">
        <v>1.59</v>
      </c>
    </row>
    <row r="4130" spans="1:17" s="4" customFormat="1" ht="12" x14ac:dyDescent="0.3">
      <c r="A4130" s="4">
        <v>4129</v>
      </c>
      <c r="B4130" s="4" t="s">
        <v>12344</v>
      </c>
      <c r="C4130" s="5">
        <v>44448</v>
      </c>
      <c r="D4130" s="5">
        <v>44449</v>
      </c>
      <c r="E4130" s="9">
        <f t="shared" si="64"/>
        <v>2021</v>
      </c>
      <c r="F4130" s="4" t="s">
        <v>39</v>
      </c>
      <c r="G4130" s="4" t="s">
        <v>12345</v>
      </c>
      <c r="H4130" s="4" t="s">
        <v>12346</v>
      </c>
      <c r="I4130" s="4" t="s">
        <v>67</v>
      </c>
      <c r="J4130" s="4" t="s">
        <v>62</v>
      </c>
      <c r="K4130" s="4" t="s">
        <v>63</v>
      </c>
      <c r="L4130" s="4" t="s">
        <v>22</v>
      </c>
      <c r="M4130" s="4" t="s">
        <v>134</v>
      </c>
      <c r="N4130" s="4">
        <v>947.82</v>
      </c>
      <c r="O4130" s="4">
        <v>7</v>
      </c>
      <c r="P4130" s="4">
        <v>0</v>
      </c>
      <c r="Q4130" s="4">
        <v>129.27000000000001</v>
      </c>
    </row>
    <row r="4131" spans="1:17" s="4" customFormat="1" ht="12" x14ac:dyDescent="0.3">
      <c r="A4131" s="4">
        <v>4130</v>
      </c>
      <c r="B4131" s="4" t="s">
        <v>12347</v>
      </c>
      <c r="C4131" s="5">
        <v>45178</v>
      </c>
      <c r="D4131" s="5">
        <v>45180</v>
      </c>
      <c r="E4131" s="9">
        <f t="shared" si="64"/>
        <v>2023</v>
      </c>
      <c r="F4131" s="4" t="s">
        <v>17</v>
      </c>
      <c r="G4131" s="4" t="s">
        <v>12348</v>
      </c>
      <c r="H4131" s="4" t="s">
        <v>12349</v>
      </c>
      <c r="I4131" s="4" t="s">
        <v>20</v>
      </c>
      <c r="J4131" s="4" t="s">
        <v>111</v>
      </c>
      <c r="K4131" s="4" t="s">
        <v>111</v>
      </c>
      <c r="L4131" s="4" t="s">
        <v>22</v>
      </c>
      <c r="M4131" s="4" t="s">
        <v>23</v>
      </c>
      <c r="N4131" s="4">
        <v>838.53</v>
      </c>
      <c r="O4131" s="4">
        <v>3</v>
      </c>
      <c r="P4131" s="4">
        <v>0.1</v>
      </c>
      <c r="Q4131" s="4">
        <v>197.39</v>
      </c>
    </row>
    <row r="4132" spans="1:17" s="4" customFormat="1" ht="12" x14ac:dyDescent="0.3">
      <c r="A4132" s="4">
        <v>4131</v>
      </c>
      <c r="B4132" s="4" t="s">
        <v>12350</v>
      </c>
      <c r="C4132" s="5">
        <v>45084</v>
      </c>
      <c r="D4132" s="5">
        <v>45091</v>
      </c>
      <c r="E4132" s="9">
        <f t="shared" si="64"/>
        <v>2023</v>
      </c>
      <c r="F4132" s="4" t="s">
        <v>59</v>
      </c>
      <c r="G4132" s="4" t="s">
        <v>12351</v>
      </c>
      <c r="H4132" s="4" t="s">
        <v>12352</v>
      </c>
      <c r="I4132" s="4" t="s">
        <v>28</v>
      </c>
      <c r="J4132" s="4" t="s">
        <v>47</v>
      </c>
      <c r="K4132" s="4" t="s">
        <v>47</v>
      </c>
      <c r="L4132" s="4" t="s">
        <v>22</v>
      </c>
      <c r="M4132" s="4" t="s">
        <v>134</v>
      </c>
      <c r="N4132" s="4">
        <v>986.06</v>
      </c>
      <c r="O4132" s="4">
        <v>2</v>
      </c>
      <c r="P4132" s="4">
        <v>0.1</v>
      </c>
      <c r="Q4132" s="4">
        <v>99.7</v>
      </c>
    </row>
    <row r="4133" spans="1:17" s="4" customFormat="1" ht="12" x14ac:dyDescent="0.3">
      <c r="A4133" s="4">
        <v>4132</v>
      </c>
      <c r="B4133" s="4" t="s">
        <v>12353</v>
      </c>
      <c r="C4133" s="5">
        <v>45235</v>
      </c>
      <c r="D4133" s="5">
        <v>45238</v>
      </c>
      <c r="E4133" s="9">
        <f t="shared" si="64"/>
        <v>2023</v>
      </c>
      <c r="F4133" s="4" t="s">
        <v>25</v>
      </c>
      <c r="G4133" s="4" t="s">
        <v>12354</v>
      </c>
      <c r="H4133" s="4" t="s">
        <v>12355</v>
      </c>
      <c r="I4133" s="4" t="s">
        <v>67</v>
      </c>
      <c r="J4133" s="4" t="s">
        <v>111</v>
      </c>
      <c r="K4133" s="4" t="s">
        <v>111</v>
      </c>
      <c r="L4133" s="4" t="s">
        <v>36</v>
      </c>
      <c r="M4133" s="4" t="s">
        <v>71</v>
      </c>
      <c r="N4133" s="4">
        <v>657.07</v>
      </c>
      <c r="O4133" s="4">
        <v>9</v>
      </c>
      <c r="P4133" s="4">
        <v>0.1</v>
      </c>
      <c r="Q4133" s="4">
        <v>101.28</v>
      </c>
    </row>
    <row r="4134" spans="1:17" s="4" customFormat="1" ht="12" x14ac:dyDescent="0.3">
      <c r="A4134" s="4">
        <v>4133</v>
      </c>
      <c r="B4134" s="4" t="s">
        <v>12356</v>
      </c>
      <c r="C4134" s="5">
        <v>45814</v>
      </c>
      <c r="D4134" s="5">
        <v>45819</v>
      </c>
      <c r="E4134" s="9">
        <f t="shared" si="64"/>
        <v>2025</v>
      </c>
      <c r="F4134" s="4" t="s">
        <v>17</v>
      </c>
      <c r="G4134" s="4" t="s">
        <v>12357</v>
      </c>
      <c r="H4134" s="4" t="s">
        <v>12358</v>
      </c>
      <c r="I4134" s="4" t="s">
        <v>28</v>
      </c>
      <c r="J4134" s="4" t="s">
        <v>79</v>
      </c>
      <c r="K4134" s="4" t="s">
        <v>80</v>
      </c>
      <c r="L4134" s="4" t="s">
        <v>36</v>
      </c>
      <c r="M4134" s="4" t="s">
        <v>71</v>
      </c>
      <c r="N4134" s="4">
        <v>318.67</v>
      </c>
      <c r="O4134" s="4">
        <v>6</v>
      </c>
      <c r="P4134" s="4">
        <v>0.1</v>
      </c>
      <c r="Q4134" s="4">
        <v>55.31</v>
      </c>
    </row>
    <row r="4135" spans="1:17" s="4" customFormat="1" ht="12" x14ac:dyDescent="0.3">
      <c r="A4135" s="4">
        <v>4134</v>
      </c>
      <c r="B4135" s="4" t="s">
        <v>12359</v>
      </c>
      <c r="C4135" s="5">
        <v>44511</v>
      </c>
      <c r="D4135" s="5">
        <v>44516</v>
      </c>
      <c r="E4135" s="9">
        <f t="shared" si="64"/>
        <v>2021</v>
      </c>
      <c r="F4135" s="4" t="s">
        <v>25</v>
      </c>
      <c r="G4135" s="4" t="s">
        <v>12360</v>
      </c>
      <c r="H4135" s="4" t="s">
        <v>12361</v>
      </c>
      <c r="I4135" s="4" t="s">
        <v>67</v>
      </c>
      <c r="J4135" s="4" t="s">
        <v>106</v>
      </c>
      <c r="K4135" s="4" t="s">
        <v>106</v>
      </c>
      <c r="L4135" s="4" t="s">
        <v>22</v>
      </c>
      <c r="M4135" s="4" t="s">
        <v>23</v>
      </c>
      <c r="N4135" s="4">
        <v>285.77999999999997</v>
      </c>
      <c r="O4135" s="4">
        <v>4</v>
      </c>
      <c r="P4135" s="4">
        <v>0.1</v>
      </c>
      <c r="Q4135" s="4">
        <v>62.05</v>
      </c>
    </row>
    <row r="4136" spans="1:17" s="4" customFormat="1" ht="12" x14ac:dyDescent="0.3">
      <c r="A4136" s="4">
        <v>4135</v>
      </c>
      <c r="B4136" s="4" t="s">
        <v>12362</v>
      </c>
      <c r="C4136" s="5">
        <v>45791</v>
      </c>
      <c r="D4136" s="5">
        <v>45796</v>
      </c>
      <c r="E4136" s="9">
        <f t="shared" si="64"/>
        <v>2025</v>
      </c>
      <c r="F4136" s="4" t="s">
        <v>17</v>
      </c>
      <c r="G4136" s="4" t="s">
        <v>12363</v>
      </c>
      <c r="H4136" s="4" t="s">
        <v>12364</v>
      </c>
      <c r="I4136" s="4" t="s">
        <v>28</v>
      </c>
      <c r="J4136" s="4" t="s">
        <v>52</v>
      </c>
      <c r="K4136" s="4" t="s">
        <v>53</v>
      </c>
      <c r="L4136" s="4" t="s">
        <v>36</v>
      </c>
      <c r="M4136" s="4" t="s">
        <v>37</v>
      </c>
      <c r="N4136" s="4">
        <v>72.39</v>
      </c>
      <c r="O4136" s="4">
        <v>5</v>
      </c>
      <c r="P4136" s="4">
        <v>0.15</v>
      </c>
      <c r="Q4136" s="4">
        <v>11.73</v>
      </c>
    </row>
    <row r="4137" spans="1:17" s="4" customFormat="1" ht="12" x14ac:dyDescent="0.3">
      <c r="A4137" s="4">
        <v>4136</v>
      </c>
      <c r="B4137" s="4" t="s">
        <v>12365</v>
      </c>
      <c r="C4137" s="5">
        <v>45448</v>
      </c>
      <c r="D4137" s="5">
        <v>45453</v>
      </c>
      <c r="E4137" s="9">
        <f t="shared" si="64"/>
        <v>2024</v>
      </c>
      <c r="F4137" s="4" t="s">
        <v>59</v>
      </c>
      <c r="G4137" s="4" t="s">
        <v>12366</v>
      </c>
      <c r="H4137" s="4" t="s">
        <v>12367</v>
      </c>
      <c r="I4137" s="4" t="s">
        <v>20</v>
      </c>
      <c r="J4137" s="4" t="s">
        <v>34</v>
      </c>
      <c r="K4137" s="4" t="s">
        <v>35</v>
      </c>
      <c r="L4137" s="4" t="s">
        <v>29</v>
      </c>
      <c r="M4137" s="4" t="s">
        <v>48</v>
      </c>
      <c r="N4137" s="4">
        <v>832.31</v>
      </c>
      <c r="O4137" s="4">
        <v>8</v>
      </c>
      <c r="P4137" s="4">
        <v>0.2</v>
      </c>
      <c r="Q4137" s="4">
        <v>-0.36</v>
      </c>
    </row>
    <row r="4138" spans="1:17" s="4" customFormat="1" ht="12" x14ac:dyDescent="0.3">
      <c r="A4138" s="4">
        <v>4137</v>
      </c>
      <c r="B4138" s="4" t="s">
        <v>12368</v>
      </c>
      <c r="C4138" s="5">
        <v>45271</v>
      </c>
      <c r="D4138" s="5">
        <v>45272</v>
      </c>
      <c r="E4138" s="9">
        <f t="shared" si="64"/>
        <v>2023</v>
      </c>
      <c r="F4138" s="4" t="s">
        <v>17</v>
      </c>
      <c r="G4138" s="4" t="s">
        <v>12369</v>
      </c>
      <c r="H4138" s="4" t="s">
        <v>12370</v>
      </c>
      <c r="I4138" s="4" t="s">
        <v>20</v>
      </c>
      <c r="J4138" s="4" t="s">
        <v>42</v>
      </c>
      <c r="K4138" s="4" t="s">
        <v>43</v>
      </c>
      <c r="L4138" s="4" t="s">
        <v>29</v>
      </c>
      <c r="M4138" s="4" t="s">
        <v>48</v>
      </c>
      <c r="N4138" s="4">
        <v>1169.4100000000001</v>
      </c>
      <c r="O4138" s="4">
        <v>1</v>
      </c>
      <c r="P4138" s="4">
        <v>0.1</v>
      </c>
      <c r="Q4138" s="4">
        <v>203.2</v>
      </c>
    </row>
    <row r="4139" spans="1:17" s="4" customFormat="1" ht="12" x14ac:dyDescent="0.3">
      <c r="A4139" s="4">
        <v>4138</v>
      </c>
      <c r="B4139" s="4" t="s">
        <v>12371</v>
      </c>
      <c r="C4139" s="5">
        <v>44769</v>
      </c>
      <c r="D4139" s="5">
        <v>44770</v>
      </c>
      <c r="E4139" s="9">
        <f t="shared" si="64"/>
        <v>2022</v>
      </c>
      <c r="F4139" s="4" t="s">
        <v>17</v>
      </c>
      <c r="G4139" s="4" t="s">
        <v>12372</v>
      </c>
      <c r="H4139" s="4" t="s">
        <v>12373</v>
      </c>
      <c r="I4139" s="4" t="s">
        <v>67</v>
      </c>
      <c r="J4139" s="4" t="s">
        <v>47</v>
      </c>
      <c r="K4139" s="4" t="s">
        <v>47</v>
      </c>
      <c r="L4139" s="4" t="s">
        <v>22</v>
      </c>
      <c r="M4139" s="4" t="s">
        <v>23</v>
      </c>
      <c r="N4139" s="4">
        <v>675.73</v>
      </c>
      <c r="O4139" s="4">
        <v>1</v>
      </c>
      <c r="P4139" s="4">
        <v>0</v>
      </c>
      <c r="Q4139" s="4">
        <v>157.58000000000001</v>
      </c>
    </row>
    <row r="4140" spans="1:17" s="4" customFormat="1" ht="12" x14ac:dyDescent="0.3">
      <c r="A4140" s="4">
        <v>4139</v>
      </c>
      <c r="B4140" s="4" t="s">
        <v>12374</v>
      </c>
      <c r="C4140" s="5">
        <v>45168</v>
      </c>
      <c r="D4140" s="5">
        <v>45175</v>
      </c>
      <c r="E4140" s="9">
        <f t="shared" si="64"/>
        <v>2023</v>
      </c>
      <c r="F4140" s="4" t="s">
        <v>17</v>
      </c>
      <c r="G4140" s="4" t="s">
        <v>12375</v>
      </c>
      <c r="H4140" s="4" t="s">
        <v>12376</v>
      </c>
      <c r="I4140" s="4" t="s">
        <v>28</v>
      </c>
      <c r="J4140" s="4" t="s">
        <v>52</v>
      </c>
      <c r="K4140" s="4" t="s">
        <v>53</v>
      </c>
      <c r="L4140" s="4" t="s">
        <v>22</v>
      </c>
      <c r="M4140" s="4" t="s">
        <v>75</v>
      </c>
      <c r="N4140" s="4">
        <v>1130.3499999999999</v>
      </c>
      <c r="O4140" s="4">
        <v>8</v>
      </c>
      <c r="P4140" s="4">
        <v>0.1</v>
      </c>
      <c r="Q4140" s="4">
        <v>4.54</v>
      </c>
    </row>
    <row r="4141" spans="1:17" s="4" customFormat="1" ht="12" x14ac:dyDescent="0.3">
      <c r="A4141" s="4">
        <v>4140</v>
      </c>
      <c r="B4141" s="4" t="s">
        <v>12377</v>
      </c>
      <c r="C4141" s="5">
        <v>45696</v>
      </c>
      <c r="D4141" s="5">
        <v>45698</v>
      </c>
      <c r="E4141" s="9">
        <f t="shared" si="64"/>
        <v>2025</v>
      </c>
      <c r="F4141" s="4" t="s">
        <v>25</v>
      </c>
      <c r="G4141" s="4" t="s">
        <v>12378</v>
      </c>
      <c r="H4141" s="4" t="s">
        <v>12379</v>
      </c>
      <c r="I4141" s="4" t="s">
        <v>67</v>
      </c>
      <c r="J4141" s="4" t="s">
        <v>79</v>
      </c>
      <c r="K4141" s="4" t="s">
        <v>80</v>
      </c>
      <c r="L4141" s="4" t="s">
        <v>29</v>
      </c>
      <c r="M4141" s="4" t="s">
        <v>48</v>
      </c>
      <c r="N4141" s="4">
        <v>222.44</v>
      </c>
      <c r="O4141" s="4">
        <v>9</v>
      </c>
      <c r="P4141" s="4">
        <v>0.2</v>
      </c>
      <c r="Q4141" s="4">
        <v>27.81</v>
      </c>
    </row>
    <row r="4142" spans="1:17" s="4" customFormat="1" ht="12" x14ac:dyDescent="0.3">
      <c r="A4142" s="4">
        <v>4141</v>
      </c>
      <c r="B4142" s="4" t="s">
        <v>12380</v>
      </c>
      <c r="C4142" s="5">
        <v>44757</v>
      </c>
      <c r="D4142" s="5">
        <v>44764</v>
      </c>
      <c r="E4142" s="9">
        <f t="shared" si="64"/>
        <v>2022</v>
      </c>
      <c r="F4142" s="4" t="s">
        <v>17</v>
      </c>
      <c r="G4142" s="4" t="s">
        <v>12381</v>
      </c>
      <c r="H4142" s="4" t="s">
        <v>12382</v>
      </c>
      <c r="I4142" s="4" t="s">
        <v>20</v>
      </c>
      <c r="J4142" s="4" t="s">
        <v>79</v>
      </c>
      <c r="K4142" s="4" t="s">
        <v>80</v>
      </c>
      <c r="L4142" s="4" t="s">
        <v>22</v>
      </c>
      <c r="M4142" s="4" t="s">
        <v>75</v>
      </c>
      <c r="N4142" s="4">
        <v>868.1</v>
      </c>
      <c r="O4142" s="4">
        <v>7</v>
      </c>
      <c r="P4142" s="4">
        <v>0.1</v>
      </c>
      <c r="Q4142" s="4">
        <v>122.08</v>
      </c>
    </row>
    <row r="4143" spans="1:17" s="4" customFormat="1" ht="12" x14ac:dyDescent="0.3">
      <c r="A4143" s="4">
        <v>4142</v>
      </c>
      <c r="B4143" s="4" t="s">
        <v>12383</v>
      </c>
      <c r="C4143" s="5">
        <v>45740</v>
      </c>
      <c r="D4143" s="5">
        <v>45743</v>
      </c>
      <c r="E4143" s="9">
        <f t="shared" si="64"/>
        <v>2025</v>
      </c>
      <c r="F4143" s="4" t="s">
        <v>17</v>
      </c>
      <c r="G4143" s="4" t="s">
        <v>12384</v>
      </c>
      <c r="H4143" s="4" t="s">
        <v>12385</v>
      </c>
      <c r="I4143" s="4" t="s">
        <v>28</v>
      </c>
      <c r="J4143" s="4" t="s">
        <v>34</v>
      </c>
      <c r="K4143" s="4" t="s">
        <v>35</v>
      </c>
      <c r="L4143" s="4" t="s">
        <v>29</v>
      </c>
      <c r="M4143" s="4" t="s">
        <v>30</v>
      </c>
      <c r="N4143" s="4">
        <v>118.44</v>
      </c>
      <c r="O4143" s="4">
        <v>5</v>
      </c>
      <c r="P4143" s="4">
        <v>0</v>
      </c>
      <c r="Q4143" s="4">
        <v>0.95</v>
      </c>
    </row>
    <row r="4144" spans="1:17" s="4" customFormat="1" ht="12" x14ac:dyDescent="0.3">
      <c r="A4144" s="4">
        <v>4143</v>
      </c>
      <c r="B4144" s="4" t="s">
        <v>12386</v>
      </c>
      <c r="C4144" s="5">
        <v>45152</v>
      </c>
      <c r="D4144" s="5">
        <v>45155</v>
      </c>
      <c r="E4144" s="9">
        <f t="shared" si="64"/>
        <v>2023</v>
      </c>
      <c r="F4144" s="4" t="s">
        <v>25</v>
      </c>
      <c r="G4144" s="4" t="s">
        <v>12387</v>
      </c>
      <c r="H4144" s="4" t="s">
        <v>12388</v>
      </c>
      <c r="I4144" s="4" t="s">
        <v>28</v>
      </c>
      <c r="J4144" s="4" t="s">
        <v>106</v>
      </c>
      <c r="K4144" s="4" t="s">
        <v>106</v>
      </c>
      <c r="L4144" s="4" t="s">
        <v>36</v>
      </c>
      <c r="M4144" s="4" t="s">
        <v>138</v>
      </c>
      <c r="N4144" s="4">
        <v>42.82</v>
      </c>
      <c r="O4144" s="4">
        <v>9</v>
      </c>
      <c r="P4144" s="4">
        <v>0.15</v>
      </c>
      <c r="Q4144" s="4">
        <v>7.15</v>
      </c>
    </row>
    <row r="4145" spans="1:17" s="4" customFormat="1" ht="12" x14ac:dyDescent="0.3">
      <c r="A4145" s="4">
        <v>4144</v>
      </c>
      <c r="B4145" s="4" t="s">
        <v>12389</v>
      </c>
      <c r="C4145" s="5">
        <v>45779</v>
      </c>
      <c r="D4145" s="5">
        <v>45785</v>
      </c>
      <c r="E4145" s="9">
        <f t="shared" si="64"/>
        <v>2025</v>
      </c>
      <c r="F4145" s="4" t="s">
        <v>17</v>
      </c>
      <c r="G4145" s="4" t="s">
        <v>12390</v>
      </c>
      <c r="H4145" s="4" t="s">
        <v>12391</v>
      </c>
      <c r="I4145" s="4" t="s">
        <v>20</v>
      </c>
      <c r="J4145" s="4" t="s">
        <v>42</v>
      </c>
      <c r="K4145" s="4" t="s">
        <v>43</v>
      </c>
      <c r="L4145" s="4" t="s">
        <v>22</v>
      </c>
      <c r="M4145" s="4" t="s">
        <v>54</v>
      </c>
      <c r="N4145" s="4">
        <v>854.46</v>
      </c>
      <c r="O4145" s="4">
        <v>2</v>
      </c>
      <c r="P4145" s="4">
        <v>0.1</v>
      </c>
      <c r="Q4145" s="4">
        <v>150.97</v>
      </c>
    </row>
    <row r="4146" spans="1:17" s="4" customFormat="1" ht="12" x14ac:dyDescent="0.3">
      <c r="A4146" s="4">
        <v>4145</v>
      </c>
      <c r="B4146" s="4" t="s">
        <v>12392</v>
      </c>
      <c r="C4146" s="5">
        <v>44564</v>
      </c>
      <c r="D4146" s="5">
        <v>44569</v>
      </c>
      <c r="E4146" s="9">
        <f t="shared" si="64"/>
        <v>2022</v>
      </c>
      <c r="F4146" s="4" t="s">
        <v>17</v>
      </c>
      <c r="G4146" s="4" t="s">
        <v>12393</v>
      </c>
      <c r="H4146" s="4" t="s">
        <v>12394</v>
      </c>
      <c r="I4146" s="4" t="s">
        <v>67</v>
      </c>
      <c r="J4146" s="4" t="s">
        <v>52</v>
      </c>
      <c r="K4146" s="4" t="s">
        <v>53</v>
      </c>
      <c r="L4146" s="4" t="s">
        <v>22</v>
      </c>
      <c r="M4146" s="4" t="s">
        <v>23</v>
      </c>
      <c r="N4146" s="4">
        <v>404.97</v>
      </c>
      <c r="O4146" s="4">
        <v>8</v>
      </c>
      <c r="P4146" s="4">
        <v>0.1</v>
      </c>
      <c r="Q4146" s="4">
        <v>15.98</v>
      </c>
    </row>
    <row r="4147" spans="1:17" s="4" customFormat="1" ht="12" x14ac:dyDescent="0.3">
      <c r="A4147" s="4">
        <v>4146</v>
      </c>
      <c r="B4147" s="4" t="s">
        <v>12395</v>
      </c>
      <c r="C4147" s="5">
        <v>44737</v>
      </c>
      <c r="D4147" s="5">
        <v>44742</v>
      </c>
      <c r="E4147" s="9">
        <f t="shared" si="64"/>
        <v>2022</v>
      </c>
      <c r="F4147" s="4" t="s">
        <v>17</v>
      </c>
      <c r="G4147" s="4" t="s">
        <v>12396</v>
      </c>
      <c r="H4147" s="4" t="s">
        <v>12397</v>
      </c>
      <c r="I4147" s="4" t="s">
        <v>20</v>
      </c>
      <c r="J4147" s="4" t="s">
        <v>145</v>
      </c>
      <c r="K4147" s="4" t="s">
        <v>80</v>
      </c>
      <c r="L4147" s="4" t="s">
        <v>29</v>
      </c>
      <c r="M4147" s="4" t="s">
        <v>90</v>
      </c>
      <c r="N4147" s="4">
        <v>1059.1300000000001</v>
      </c>
      <c r="O4147" s="4">
        <v>5</v>
      </c>
      <c r="P4147" s="4">
        <v>0.1</v>
      </c>
      <c r="Q4147" s="4">
        <v>241.92</v>
      </c>
    </row>
    <row r="4148" spans="1:17" s="4" customFormat="1" ht="12" x14ac:dyDescent="0.3">
      <c r="A4148" s="4">
        <v>4147</v>
      </c>
      <c r="B4148" s="4" t="s">
        <v>12398</v>
      </c>
      <c r="C4148" s="5">
        <v>45030</v>
      </c>
      <c r="D4148" s="5">
        <v>45032</v>
      </c>
      <c r="E4148" s="9">
        <f t="shared" si="64"/>
        <v>2023</v>
      </c>
      <c r="F4148" s="4" t="s">
        <v>25</v>
      </c>
      <c r="G4148" s="4" t="s">
        <v>12399</v>
      </c>
      <c r="H4148" s="4" t="s">
        <v>12400</v>
      </c>
      <c r="I4148" s="4" t="s">
        <v>67</v>
      </c>
      <c r="J4148" s="4" t="s">
        <v>47</v>
      </c>
      <c r="K4148" s="4" t="s">
        <v>47</v>
      </c>
      <c r="L4148" s="4" t="s">
        <v>22</v>
      </c>
      <c r="M4148" s="4" t="s">
        <v>54</v>
      </c>
      <c r="N4148" s="4">
        <v>966.52</v>
      </c>
      <c r="O4148" s="4">
        <v>5</v>
      </c>
      <c r="P4148" s="4">
        <v>0.1</v>
      </c>
      <c r="Q4148" s="4">
        <v>54.74</v>
      </c>
    </row>
    <row r="4149" spans="1:17" s="4" customFormat="1" ht="12" x14ac:dyDescent="0.3">
      <c r="A4149" s="4">
        <v>4148</v>
      </c>
      <c r="B4149" s="4" t="s">
        <v>12401</v>
      </c>
      <c r="C4149" s="5">
        <v>44682</v>
      </c>
      <c r="D4149" s="5">
        <v>44689</v>
      </c>
      <c r="E4149" s="9">
        <f t="shared" si="64"/>
        <v>2022</v>
      </c>
      <c r="F4149" s="4" t="s">
        <v>25</v>
      </c>
      <c r="G4149" s="4" t="s">
        <v>12402</v>
      </c>
      <c r="H4149" s="4" t="s">
        <v>12403</v>
      </c>
      <c r="I4149" s="4" t="s">
        <v>67</v>
      </c>
      <c r="J4149" s="4" t="s">
        <v>145</v>
      </c>
      <c r="K4149" s="4" t="s">
        <v>80</v>
      </c>
      <c r="L4149" s="4" t="s">
        <v>29</v>
      </c>
      <c r="M4149" s="4" t="s">
        <v>48</v>
      </c>
      <c r="N4149" s="4">
        <v>1199.17</v>
      </c>
      <c r="O4149" s="4">
        <v>3</v>
      </c>
      <c r="P4149" s="4">
        <v>0.2</v>
      </c>
      <c r="Q4149" s="4">
        <v>106.64</v>
      </c>
    </row>
    <row r="4150" spans="1:17" s="4" customFormat="1" ht="12" x14ac:dyDescent="0.3">
      <c r="A4150" s="4">
        <v>4149</v>
      </c>
      <c r="B4150" s="4" t="s">
        <v>12404</v>
      </c>
      <c r="C4150" s="5">
        <v>45321</v>
      </c>
      <c r="D4150" s="5">
        <v>45325</v>
      </c>
      <c r="E4150" s="9">
        <f t="shared" si="64"/>
        <v>2024</v>
      </c>
      <c r="F4150" s="4" t="s">
        <v>25</v>
      </c>
      <c r="G4150" s="4" t="s">
        <v>12405</v>
      </c>
      <c r="H4150" s="4" t="s">
        <v>12406</v>
      </c>
      <c r="I4150" s="4" t="s">
        <v>20</v>
      </c>
      <c r="J4150" s="4" t="s">
        <v>34</v>
      </c>
      <c r="K4150" s="4" t="s">
        <v>35</v>
      </c>
      <c r="L4150" s="4" t="s">
        <v>36</v>
      </c>
      <c r="M4150" s="4" t="s">
        <v>71</v>
      </c>
      <c r="N4150" s="4">
        <v>517.76</v>
      </c>
      <c r="O4150" s="4">
        <v>5</v>
      </c>
      <c r="P4150" s="4">
        <v>0.2</v>
      </c>
      <c r="Q4150" s="4">
        <v>76.62</v>
      </c>
    </row>
    <row r="4151" spans="1:17" s="4" customFormat="1" ht="12" x14ac:dyDescent="0.3">
      <c r="A4151" s="4">
        <v>4150</v>
      </c>
      <c r="B4151" s="4" t="s">
        <v>12407</v>
      </c>
      <c r="C4151" s="5">
        <v>44961</v>
      </c>
      <c r="D4151" s="5">
        <v>44966</v>
      </c>
      <c r="E4151" s="9">
        <f t="shared" si="64"/>
        <v>2023</v>
      </c>
      <c r="F4151" s="4" t="s">
        <v>25</v>
      </c>
      <c r="G4151" s="4" t="s">
        <v>12408</v>
      </c>
      <c r="H4151" s="4" t="s">
        <v>12409</v>
      </c>
      <c r="I4151" s="4" t="s">
        <v>28</v>
      </c>
      <c r="J4151" s="4" t="s">
        <v>111</v>
      </c>
      <c r="K4151" s="4" t="s">
        <v>111</v>
      </c>
      <c r="L4151" s="4" t="s">
        <v>36</v>
      </c>
      <c r="M4151" s="4" t="s">
        <v>37</v>
      </c>
      <c r="N4151" s="4">
        <v>280.44</v>
      </c>
      <c r="O4151" s="4">
        <v>6</v>
      </c>
      <c r="P4151" s="4">
        <v>0.2</v>
      </c>
      <c r="Q4151" s="4">
        <v>5.38</v>
      </c>
    </row>
    <row r="4152" spans="1:17" s="4" customFormat="1" ht="12" x14ac:dyDescent="0.3">
      <c r="A4152" s="4">
        <v>4151</v>
      </c>
      <c r="B4152" s="4" t="s">
        <v>12410</v>
      </c>
      <c r="C4152" s="5">
        <v>45007</v>
      </c>
      <c r="D4152" s="5">
        <v>45011</v>
      </c>
      <c r="E4152" s="9">
        <f t="shared" si="64"/>
        <v>2023</v>
      </c>
      <c r="F4152" s="4" t="s">
        <v>39</v>
      </c>
      <c r="G4152" s="4" t="s">
        <v>12411</v>
      </c>
      <c r="H4152" s="4" t="s">
        <v>12412</v>
      </c>
      <c r="I4152" s="4" t="s">
        <v>28</v>
      </c>
      <c r="J4152" s="4" t="s">
        <v>52</v>
      </c>
      <c r="K4152" s="4" t="s">
        <v>53</v>
      </c>
      <c r="L4152" s="4" t="s">
        <v>22</v>
      </c>
      <c r="M4152" s="4" t="s">
        <v>75</v>
      </c>
      <c r="N4152" s="4">
        <v>220.13</v>
      </c>
      <c r="O4152" s="4">
        <v>3</v>
      </c>
      <c r="P4152" s="4">
        <v>0.2</v>
      </c>
      <c r="Q4152" s="4">
        <v>-3.93</v>
      </c>
    </row>
    <row r="4153" spans="1:17" s="4" customFormat="1" ht="12" x14ac:dyDescent="0.3">
      <c r="A4153" s="4">
        <v>4152</v>
      </c>
      <c r="B4153" s="4" t="s">
        <v>12413</v>
      </c>
      <c r="C4153" s="5">
        <v>45596</v>
      </c>
      <c r="D4153" s="5">
        <v>45602</v>
      </c>
      <c r="E4153" s="9">
        <f t="shared" si="64"/>
        <v>2024</v>
      </c>
      <c r="F4153" s="4" t="s">
        <v>25</v>
      </c>
      <c r="G4153" s="4" t="s">
        <v>12414</v>
      </c>
      <c r="H4153" s="4" t="s">
        <v>12415</v>
      </c>
      <c r="I4153" s="4" t="s">
        <v>20</v>
      </c>
      <c r="J4153" s="4" t="s">
        <v>52</v>
      </c>
      <c r="K4153" s="4" t="s">
        <v>53</v>
      </c>
      <c r="L4153" s="4" t="s">
        <v>29</v>
      </c>
      <c r="M4153" s="4" t="s">
        <v>30</v>
      </c>
      <c r="N4153" s="4">
        <v>100.04</v>
      </c>
      <c r="O4153" s="4">
        <v>2</v>
      </c>
      <c r="P4153" s="4">
        <v>0</v>
      </c>
      <c r="Q4153" s="4">
        <v>9.8800000000000008</v>
      </c>
    </row>
    <row r="4154" spans="1:17" s="4" customFormat="1" ht="12" x14ac:dyDescent="0.3">
      <c r="A4154" s="4">
        <v>4153</v>
      </c>
      <c r="B4154" s="4" t="s">
        <v>12416</v>
      </c>
      <c r="C4154" s="5">
        <v>44913</v>
      </c>
      <c r="D4154" s="5">
        <v>44915</v>
      </c>
      <c r="E4154" s="9">
        <f t="shared" si="64"/>
        <v>2022</v>
      </c>
      <c r="F4154" s="4" t="s">
        <v>39</v>
      </c>
      <c r="G4154" s="4" t="s">
        <v>12417</v>
      </c>
      <c r="H4154" s="4" t="s">
        <v>12418</v>
      </c>
      <c r="I4154" s="4" t="s">
        <v>20</v>
      </c>
      <c r="J4154" s="4" t="s">
        <v>145</v>
      </c>
      <c r="K4154" s="4" t="s">
        <v>80</v>
      </c>
      <c r="L4154" s="4" t="s">
        <v>22</v>
      </c>
      <c r="M4154" s="4" t="s">
        <v>134</v>
      </c>
      <c r="N4154" s="4">
        <v>1004.63</v>
      </c>
      <c r="O4154" s="4">
        <v>10</v>
      </c>
      <c r="P4154" s="4">
        <v>0</v>
      </c>
      <c r="Q4154" s="4">
        <v>94.67</v>
      </c>
    </row>
    <row r="4155" spans="1:17" s="4" customFormat="1" ht="12" x14ac:dyDescent="0.3">
      <c r="A4155" s="4">
        <v>4154</v>
      </c>
      <c r="B4155" s="4" t="s">
        <v>12419</v>
      </c>
      <c r="C4155" s="5">
        <v>45670</v>
      </c>
      <c r="D4155" s="5">
        <v>45676</v>
      </c>
      <c r="E4155" s="9">
        <f t="shared" si="64"/>
        <v>2025</v>
      </c>
      <c r="F4155" s="4" t="s">
        <v>59</v>
      </c>
      <c r="G4155" s="4" t="s">
        <v>12420</v>
      </c>
      <c r="H4155" s="4" t="s">
        <v>12421</v>
      </c>
      <c r="I4155" s="4" t="s">
        <v>28</v>
      </c>
      <c r="J4155" s="4" t="s">
        <v>111</v>
      </c>
      <c r="K4155" s="4" t="s">
        <v>111</v>
      </c>
      <c r="L4155" s="4" t="s">
        <v>29</v>
      </c>
      <c r="M4155" s="4" t="s">
        <v>90</v>
      </c>
      <c r="N4155" s="4">
        <v>943.54</v>
      </c>
      <c r="O4155" s="4">
        <v>4</v>
      </c>
      <c r="P4155" s="4">
        <v>0.1</v>
      </c>
      <c r="Q4155" s="4">
        <v>238.43</v>
      </c>
    </row>
    <row r="4156" spans="1:17" s="4" customFormat="1" ht="12" x14ac:dyDescent="0.3">
      <c r="A4156" s="4">
        <v>4155</v>
      </c>
      <c r="B4156" s="4" t="s">
        <v>12422</v>
      </c>
      <c r="C4156" s="5">
        <v>45560</v>
      </c>
      <c r="D4156" s="5">
        <v>45564</v>
      </c>
      <c r="E4156" s="9">
        <f t="shared" si="64"/>
        <v>2024</v>
      </c>
      <c r="F4156" s="4" t="s">
        <v>25</v>
      </c>
      <c r="G4156" s="4" t="s">
        <v>12423</v>
      </c>
      <c r="H4156" s="4" t="s">
        <v>12424</v>
      </c>
      <c r="I4156" s="4" t="s">
        <v>67</v>
      </c>
      <c r="J4156" s="4" t="s">
        <v>34</v>
      </c>
      <c r="K4156" s="4" t="s">
        <v>35</v>
      </c>
      <c r="L4156" s="4" t="s">
        <v>22</v>
      </c>
      <c r="M4156" s="4" t="s">
        <v>75</v>
      </c>
      <c r="N4156" s="4">
        <v>418.94</v>
      </c>
      <c r="O4156" s="4">
        <v>6</v>
      </c>
      <c r="P4156" s="4">
        <v>0.1</v>
      </c>
      <c r="Q4156" s="4">
        <v>9.73</v>
      </c>
    </row>
    <row r="4157" spans="1:17" s="4" customFormat="1" ht="12" x14ac:dyDescent="0.3">
      <c r="A4157" s="4">
        <v>4156</v>
      </c>
      <c r="B4157" s="4" t="s">
        <v>12425</v>
      </c>
      <c r="C4157" s="5">
        <v>44878</v>
      </c>
      <c r="D4157" s="5">
        <v>44883</v>
      </c>
      <c r="E4157" s="9">
        <f t="shared" si="64"/>
        <v>2022</v>
      </c>
      <c r="F4157" s="4" t="s">
        <v>59</v>
      </c>
      <c r="G4157" s="4" t="s">
        <v>12426</v>
      </c>
      <c r="H4157" s="4" t="s">
        <v>12427</v>
      </c>
      <c r="I4157" s="4" t="s">
        <v>28</v>
      </c>
      <c r="J4157" s="4" t="s">
        <v>62</v>
      </c>
      <c r="K4157" s="4" t="s">
        <v>63</v>
      </c>
      <c r="L4157" s="4" t="s">
        <v>36</v>
      </c>
      <c r="M4157" s="4" t="s">
        <v>37</v>
      </c>
      <c r="N4157" s="4">
        <v>847.69</v>
      </c>
      <c r="O4157" s="4">
        <v>4</v>
      </c>
      <c r="P4157" s="4">
        <v>0</v>
      </c>
      <c r="Q4157" s="4">
        <v>76.069999999999993</v>
      </c>
    </row>
    <row r="4158" spans="1:17" s="4" customFormat="1" ht="12" x14ac:dyDescent="0.3">
      <c r="A4158" s="4">
        <v>4157</v>
      </c>
      <c r="B4158" s="4" t="s">
        <v>12428</v>
      </c>
      <c r="C4158" s="5">
        <v>45839</v>
      </c>
      <c r="D4158" s="5">
        <v>45844</v>
      </c>
      <c r="E4158" s="9">
        <f t="shared" si="64"/>
        <v>2025</v>
      </c>
      <c r="F4158" s="4" t="s">
        <v>25</v>
      </c>
      <c r="G4158" s="4" t="s">
        <v>12429</v>
      </c>
      <c r="H4158" s="4" t="s">
        <v>12430</v>
      </c>
      <c r="I4158" s="4" t="s">
        <v>20</v>
      </c>
      <c r="J4158" s="4" t="s">
        <v>52</v>
      </c>
      <c r="K4158" s="4" t="s">
        <v>53</v>
      </c>
      <c r="L4158" s="4" t="s">
        <v>36</v>
      </c>
      <c r="M4158" s="4" t="s">
        <v>71</v>
      </c>
      <c r="N4158" s="4">
        <v>562.72</v>
      </c>
      <c r="O4158" s="4">
        <v>1</v>
      </c>
      <c r="P4158" s="4">
        <v>0.15</v>
      </c>
      <c r="Q4158" s="4">
        <v>42.23</v>
      </c>
    </row>
    <row r="4159" spans="1:17" s="4" customFormat="1" ht="12" x14ac:dyDescent="0.3">
      <c r="A4159" s="4">
        <v>4158</v>
      </c>
      <c r="B4159" s="4" t="s">
        <v>12431</v>
      </c>
      <c r="C4159" s="5">
        <v>45386</v>
      </c>
      <c r="D4159" s="5">
        <v>45391</v>
      </c>
      <c r="E4159" s="9">
        <f t="shared" si="64"/>
        <v>2024</v>
      </c>
      <c r="F4159" s="4" t="s">
        <v>39</v>
      </c>
      <c r="G4159" s="4" t="s">
        <v>12432</v>
      </c>
      <c r="H4159" s="4" t="s">
        <v>12433</v>
      </c>
      <c r="I4159" s="4" t="s">
        <v>28</v>
      </c>
      <c r="J4159" s="4" t="s">
        <v>111</v>
      </c>
      <c r="K4159" s="4" t="s">
        <v>111</v>
      </c>
      <c r="L4159" s="4" t="s">
        <v>29</v>
      </c>
      <c r="M4159" s="4" t="s">
        <v>107</v>
      </c>
      <c r="N4159" s="4">
        <v>1316.38</v>
      </c>
      <c r="O4159" s="4">
        <v>4</v>
      </c>
      <c r="P4159" s="4">
        <v>0.2</v>
      </c>
      <c r="Q4159" s="4">
        <v>198.25</v>
      </c>
    </row>
    <row r="4160" spans="1:17" s="4" customFormat="1" ht="12" x14ac:dyDescent="0.3">
      <c r="A4160" s="4">
        <v>4159</v>
      </c>
      <c r="B4160" s="4" t="s">
        <v>12434</v>
      </c>
      <c r="C4160" s="5">
        <v>45132</v>
      </c>
      <c r="D4160" s="5">
        <v>45133</v>
      </c>
      <c r="E4160" s="9">
        <f t="shared" si="64"/>
        <v>2023</v>
      </c>
      <c r="F4160" s="4" t="s">
        <v>25</v>
      </c>
      <c r="G4160" s="4" t="s">
        <v>12435</v>
      </c>
      <c r="H4160" s="4" t="s">
        <v>12436</v>
      </c>
      <c r="I4160" s="4" t="s">
        <v>28</v>
      </c>
      <c r="J4160" s="4" t="s">
        <v>42</v>
      </c>
      <c r="K4160" s="4" t="s">
        <v>43</v>
      </c>
      <c r="L4160" s="4" t="s">
        <v>36</v>
      </c>
      <c r="M4160" s="4" t="s">
        <v>37</v>
      </c>
      <c r="N4160" s="4">
        <v>893.95</v>
      </c>
      <c r="O4160" s="4">
        <v>10</v>
      </c>
      <c r="P4160" s="4">
        <v>0.15</v>
      </c>
      <c r="Q4160" s="4">
        <v>76.510000000000005</v>
      </c>
    </row>
    <row r="4161" spans="1:17" s="4" customFormat="1" ht="12" x14ac:dyDescent="0.3">
      <c r="A4161" s="4">
        <v>4160</v>
      </c>
      <c r="B4161" s="4" t="s">
        <v>12437</v>
      </c>
      <c r="C4161" s="5">
        <v>44674</v>
      </c>
      <c r="D4161" s="5">
        <v>44679</v>
      </c>
      <c r="E4161" s="9">
        <f t="shared" si="64"/>
        <v>2022</v>
      </c>
      <c r="F4161" s="4" t="s">
        <v>59</v>
      </c>
      <c r="G4161" s="4" t="s">
        <v>12438</v>
      </c>
      <c r="H4161" s="4" t="s">
        <v>12439</v>
      </c>
      <c r="I4161" s="4" t="s">
        <v>20</v>
      </c>
      <c r="J4161" s="4" t="s">
        <v>21</v>
      </c>
      <c r="K4161" s="4" t="s">
        <v>26647</v>
      </c>
      <c r="L4161" s="4" t="s">
        <v>22</v>
      </c>
      <c r="M4161" s="4" t="s">
        <v>134</v>
      </c>
      <c r="N4161" s="4">
        <v>498.1</v>
      </c>
      <c r="O4161" s="4">
        <v>4</v>
      </c>
      <c r="P4161" s="4">
        <v>0.1</v>
      </c>
      <c r="Q4161" s="4">
        <v>127.79</v>
      </c>
    </row>
    <row r="4162" spans="1:17" s="4" customFormat="1" ht="12" x14ac:dyDescent="0.3">
      <c r="A4162" s="4">
        <v>4161</v>
      </c>
      <c r="B4162" s="4" t="s">
        <v>12440</v>
      </c>
      <c r="C4162" s="5">
        <v>45665</v>
      </c>
      <c r="D4162" s="5">
        <v>45668</v>
      </c>
      <c r="E4162" s="9">
        <f t="shared" ref="E4162:E4225" si="65">YEAR(D4162)</f>
        <v>2025</v>
      </c>
      <c r="F4162" s="4" t="s">
        <v>59</v>
      </c>
      <c r="G4162" s="4" t="s">
        <v>12441</v>
      </c>
      <c r="H4162" s="4" t="s">
        <v>12442</v>
      </c>
      <c r="I4162" s="4" t="s">
        <v>67</v>
      </c>
      <c r="J4162" s="4" t="s">
        <v>62</v>
      </c>
      <c r="K4162" s="4" t="s">
        <v>63</v>
      </c>
      <c r="L4162" s="4" t="s">
        <v>36</v>
      </c>
      <c r="M4162" s="4" t="s">
        <v>71</v>
      </c>
      <c r="N4162" s="4">
        <v>551.91999999999996</v>
      </c>
      <c r="O4162" s="4">
        <v>5</v>
      </c>
      <c r="P4162" s="4">
        <v>0.1</v>
      </c>
      <c r="Q4162" s="4">
        <v>140.78</v>
      </c>
    </row>
    <row r="4163" spans="1:17" s="4" customFormat="1" ht="12" x14ac:dyDescent="0.3">
      <c r="A4163" s="4">
        <v>4162</v>
      </c>
      <c r="B4163" s="4" t="s">
        <v>12443</v>
      </c>
      <c r="C4163" s="5">
        <v>44436</v>
      </c>
      <c r="D4163" s="5">
        <v>44440</v>
      </c>
      <c r="E4163" s="9">
        <f t="shared" si="65"/>
        <v>2021</v>
      </c>
      <c r="F4163" s="4" t="s">
        <v>17</v>
      </c>
      <c r="G4163" s="4" t="s">
        <v>12444</v>
      </c>
      <c r="H4163" s="4" t="s">
        <v>12445</v>
      </c>
      <c r="I4163" s="4" t="s">
        <v>67</v>
      </c>
      <c r="J4163" s="4" t="s">
        <v>111</v>
      </c>
      <c r="K4163" s="4" t="s">
        <v>111</v>
      </c>
      <c r="L4163" s="4" t="s">
        <v>22</v>
      </c>
      <c r="M4163" s="4" t="s">
        <v>23</v>
      </c>
      <c r="N4163" s="4">
        <v>116.1</v>
      </c>
      <c r="O4163" s="4">
        <v>1</v>
      </c>
      <c r="P4163" s="4">
        <v>0</v>
      </c>
      <c r="Q4163" s="4">
        <v>25.83</v>
      </c>
    </row>
    <row r="4164" spans="1:17" s="4" customFormat="1" ht="12" x14ac:dyDescent="0.3">
      <c r="A4164" s="4">
        <v>4163</v>
      </c>
      <c r="B4164" s="4" t="s">
        <v>12446</v>
      </c>
      <c r="C4164" s="5">
        <v>45286</v>
      </c>
      <c r="D4164" s="5">
        <v>45293</v>
      </c>
      <c r="E4164" s="9">
        <f t="shared" si="65"/>
        <v>2024</v>
      </c>
      <c r="F4164" s="4" t="s">
        <v>59</v>
      </c>
      <c r="G4164" s="4" t="s">
        <v>12447</v>
      </c>
      <c r="H4164" s="4" t="s">
        <v>12448</v>
      </c>
      <c r="I4164" s="4" t="s">
        <v>67</v>
      </c>
      <c r="J4164" s="4" t="s">
        <v>21</v>
      </c>
      <c r="K4164" s="4" t="s">
        <v>26647</v>
      </c>
      <c r="L4164" s="4" t="s">
        <v>22</v>
      </c>
      <c r="M4164" s="4" t="s">
        <v>23</v>
      </c>
      <c r="N4164" s="4">
        <v>192.94</v>
      </c>
      <c r="O4164" s="4">
        <v>8</v>
      </c>
      <c r="P4164" s="4">
        <v>0</v>
      </c>
      <c r="Q4164" s="4">
        <v>9.8800000000000008</v>
      </c>
    </row>
    <row r="4165" spans="1:17" s="4" customFormat="1" ht="12" x14ac:dyDescent="0.3">
      <c r="A4165" s="4">
        <v>4164</v>
      </c>
      <c r="B4165" s="4" t="s">
        <v>12449</v>
      </c>
      <c r="C4165" s="5">
        <v>45707</v>
      </c>
      <c r="D4165" s="5">
        <v>45710</v>
      </c>
      <c r="E4165" s="9">
        <f t="shared" si="65"/>
        <v>2025</v>
      </c>
      <c r="F4165" s="4" t="s">
        <v>17</v>
      </c>
      <c r="G4165" s="4" t="s">
        <v>12450</v>
      </c>
      <c r="H4165" s="4" t="s">
        <v>12451</v>
      </c>
      <c r="I4165" s="4" t="s">
        <v>20</v>
      </c>
      <c r="J4165" s="4" t="s">
        <v>111</v>
      </c>
      <c r="K4165" s="4" t="s">
        <v>111</v>
      </c>
      <c r="L4165" s="4" t="s">
        <v>22</v>
      </c>
      <c r="M4165" s="4" t="s">
        <v>54</v>
      </c>
      <c r="N4165" s="4">
        <v>307.05</v>
      </c>
      <c r="O4165" s="4">
        <v>2</v>
      </c>
      <c r="P4165" s="4">
        <v>0.2</v>
      </c>
      <c r="Q4165" s="4">
        <v>48.42</v>
      </c>
    </row>
    <row r="4166" spans="1:17" s="4" customFormat="1" ht="12" x14ac:dyDescent="0.3">
      <c r="A4166" s="4">
        <v>4165</v>
      </c>
      <c r="B4166" s="4" t="s">
        <v>12452</v>
      </c>
      <c r="C4166" s="5">
        <v>44585</v>
      </c>
      <c r="D4166" s="5">
        <v>44590</v>
      </c>
      <c r="E4166" s="9">
        <f t="shared" si="65"/>
        <v>2022</v>
      </c>
      <c r="F4166" s="4" t="s">
        <v>25</v>
      </c>
      <c r="G4166" s="4" t="s">
        <v>12453</v>
      </c>
      <c r="H4166" s="4" t="s">
        <v>12454</v>
      </c>
      <c r="I4166" s="4" t="s">
        <v>28</v>
      </c>
      <c r="J4166" s="4" t="s">
        <v>79</v>
      </c>
      <c r="K4166" s="4" t="s">
        <v>80</v>
      </c>
      <c r="L4166" s="4" t="s">
        <v>29</v>
      </c>
      <c r="M4166" s="4" t="s">
        <v>48</v>
      </c>
      <c r="N4166" s="4">
        <v>1253.69</v>
      </c>
      <c r="O4166" s="4">
        <v>1</v>
      </c>
      <c r="P4166" s="4">
        <v>0.2</v>
      </c>
      <c r="Q4166" s="4">
        <v>138.24</v>
      </c>
    </row>
    <row r="4167" spans="1:17" s="4" customFormat="1" ht="12" x14ac:dyDescent="0.3">
      <c r="A4167" s="4">
        <v>4166</v>
      </c>
      <c r="B4167" s="4" t="s">
        <v>12455</v>
      </c>
      <c r="C4167" s="5">
        <v>44942</v>
      </c>
      <c r="D4167" s="5">
        <v>44946</v>
      </c>
      <c r="E4167" s="9">
        <f t="shared" si="65"/>
        <v>2023</v>
      </c>
      <c r="F4167" s="4" t="s">
        <v>39</v>
      </c>
      <c r="G4167" s="4" t="s">
        <v>12456</v>
      </c>
      <c r="H4167" s="4" t="s">
        <v>12457</v>
      </c>
      <c r="I4167" s="4" t="s">
        <v>20</v>
      </c>
      <c r="J4167" s="4" t="s">
        <v>52</v>
      </c>
      <c r="K4167" s="4" t="s">
        <v>53</v>
      </c>
      <c r="L4167" s="4" t="s">
        <v>22</v>
      </c>
      <c r="M4167" s="4" t="s">
        <v>54</v>
      </c>
      <c r="N4167" s="4">
        <v>1033.68</v>
      </c>
      <c r="O4167" s="4">
        <v>2</v>
      </c>
      <c r="P4167" s="4">
        <v>0</v>
      </c>
      <c r="Q4167" s="4">
        <v>183.69</v>
      </c>
    </row>
    <row r="4168" spans="1:17" s="4" customFormat="1" ht="12" x14ac:dyDescent="0.3">
      <c r="A4168" s="4">
        <v>4167</v>
      </c>
      <c r="B4168" s="4" t="s">
        <v>12458</v>
      </c>
      <c r="C4168" s="5">
        <v>44528</v>
      </c>
      <c r="D4168" s="5">
        <v>44534</v>
      </c>
      <c r="E4168" s="9">
        <f t="shared" si="65"/>
        <v>2021</v>
      </c>
      <c r="F4168" s="4" t="s">
        <v>17</v>
      </c>
      <c r="G4168" s="4" t="s">
        <v>12459</v>
      </c>
      <c r="H4168" s="4" t="s">
        <v>12334</v>
      </c>
      <c r="I4168" s="4" t="s">
        <v>28</v>
      </c>
      <c r="J4168" s="4" t="s">
        <v>111</v>
      </c>
      <c r="K4168" s="4" t="s">
        <v>111</v>
      </c>
      <c r="L4168" s="4" t="s">
        <v>36</v>
      </c>
      <c r="M4168" s="4" t="s">
        <v>138</v>
      </c>
      <c r="N4168" s="4">
        <v>66.41</v>
      </c>
      <c r="O4168" s="4">
        <v>8</v>
      </c>
      <c r="P4168" s="4">
        <v>0.15</v>
      </c>
      <c r="Q4168" s="4">
        <v>7.16</v>
      </c>
    </row>
    <row r="4169" spans="1:17" s="4" customFormat="1" ht="12" x14ac:dyDescent="0.3">
      <c r="A4169" s="4">
        <v>4168</v>
      </c>
      <c r="B4169" s="4" t="s">
        <v>12460</v>
      </c>
      <c r="C4169" s="5">
        <v>45697</v>
      </c>
      <c r="D4169" s="5">
        <v>45701</v>
      </c>
      <c r="E4169" s="9">
        <f t="shared" si="65"/>
        <v>2025</v>
      </c>
      <c r="F4169" s="4" t="s">
        <v>17</v>
      </c>
      <c r="G4169" s="4" t="s">
        <v>12461</v>
      </c>
      <c r="H4169" s="4" t="s">
        <v>12462</v>
      </c>
      <c r="I4169" s="4" t="s">
        <v>20</v>
      </c>
      <c r="J4169" s="4" t="s">
        <v>106</v>
      </c>
      <c r="K4169" s="4" t="s">
        <v>106</v>
      </c>
      <c r="L4169" s="4" t="s">
        <v>22</v>
      </c>
      <c r="M4169" s="4" t="s">
        <v>54</v>
      </c>
      <c r="N4169" s="4">
        <v>601.91</v>
      </c>
      <c r="O4169" s="4">
        <v>2</v>
      </c>
      <c r="P4169" s="4">
        <v>0.15</v>
      </c>
      <c r="Q4169" s="4">
        <v>143.09</v>
      </c>
    </row>
    <row r="4170" spans="1:17" s="4" customFormat="1" ht="12" x14ac:dyDescent="0.3">
      <c r="A4170" s="4">
        <v>4169</v>
      </c>
      <c r="B4170" s="4" t="s">
        <v>12463</v>
      </c>
      <c r="C4170" s="5">
        <v>44616</v>
      </c>
      <c r="D4170" s="5">
        <v>44618</v>
      </c>
      <c r="E4170" s="9">
        <f t="shared" si="65"/>
        <v>2022</v>
      </c>
      <c r="F4170" s="4" t="s">
        <v>59</v>
      </c>
      <c r="G4170" s="4" t="s">
        <v>12464</v>
      </c>
      <c r="H4170" s="4" t="s">
        <v>12465</v>
      </c>
      <c r="I4170" s="4" t="s">
        <v>20</v>
      </c>
      <c r="J4170" s="4" t="s">
        <v>145</v>
      </c>
      <c r="K4170" s="4" t="s">
        <v>80</v>
      </c>
      <c r="L4170" s="4" t="s">
        <v>36</v>
      </c>
      <c r="M4170" s="4" t="s">
        <v>37</v>
      </c>
      <c r="N4170" s="4">
        <v>390.84</v>
      </c>
      <c r="O4170" s="4">
        <v>7</v>
      </c>
      <c r="P4170" s="4">
        <v>0.1</v>
      </c>
      <c r="Q4170" s="4">
        <v>73.989999999999995</v>
      </c>
    </row>
    <row r="4171" spans="1:17" s="4" customFormat="1" ht="12" x14ac:dyDescent="0.3">
      <c r="A4171" s="4">
        <v>4170</v>
      </c>
      <c r="B4171" s="4" t="s">
        <v>12466</v>
      </c>
      <c r="C4171" s="5">
        <v>44943</v>
      </c>
      <c r="D4171" s="5">
        <v>44946</v>
      </c>
      <c r="E4171" s="9">
        <f t="shared" si="65"/>
        <v>2023</v>
      </c>
      <c r="F4171" s="4" t="s">
        <v>17</v>
      </c>
      <c r="G4171" s="4" t="s">
        <v>12467</v>
      </c>
      <c r="H4171" s="4" t="s">
        <v>12468</v>
      </c>
      <c r="I4171" s="4" t="s">
        <v>67</v>
      </c>
      <c r="J4171" s="4" t="s">
        <v>145</v>
      </c>
      <c r="K4171" s="4" t="s">
        <v>80</v>
      </c>
      <c r="L4171" s="4" t="s">
        <v>29</v>
      </c>
      <c r="M4171" s="4" t="s">
        <v>30</v>
      </c>
      <c r="N4171" s="4">
        <v>997.49</v>
      </c>
      <c r="O4171" s="4">
        <v>7</v>
      </c>
      <c r="P4171" s="4">
        <v>0.15</v>
      </c>
      <c r="Q4171" s="4">
        <v>162.18</v>
      </c>
    </row>
    <row r="4172" spans="1:17" s="4" customFormat="1" ht="12" x14ac:dyDescent="0.3">
      <c r="A4172" s="4">
        <v>4171</v>
      </c>
      <c r="B4172" s="4" t="s">
        <v>12469</v>
      </c>
      <c r="C4172" s="5">
        <v>45658</v>
      </c>
      <c r="D4172" s="5">
        <v>45665</v>
      </c>
      <c r="E4172" s="9">
        <f t="shared" si="65"/>
        <v>2025</v>
      </c>
      <c r="F4172" s="4" t="s">
        <v>25</v>
      </c>
      <c r="G4172" s="4" t="s">
        <v>12470</v>
      </c>
      <c r="H4172" s="4" t="s">
        <v>12471</v>
      </c>
      <c r="I4172" s="4" t="s">
        <v>28</v>
      </c>
      <c r="J4172" s="4" t="s">
        <v>106</v>
      </c>
      <c r="K4172" s="4" t="s">
        <v>106</v>
      </c>
      <c r="L4172" s="4" t="s">
        <v>36</v>
      </c>
      <c r="M4172" s="4" t="s">
        <v>138</v>
      </c>
      <c r="N4172" s="4">
        <v>529.76</v>
      </c>
      <c r="O4172" s="4">
        <v>5</v>
      </c>
      <c r="P4172" s="4">
        <v>0</v>
      </c>
      <c r="Q4172" s="4">
        <v>10.050000000000001</v>
      </c>
    </row>
    <row r="4173" spans="1:17" s="4" customFormat="1" ht="12" x14ac:dyDescent="0.3">
      <c r="A4173" s="4">
        <v>4172</v>
      </c>
      <c r="B4173" s="4" t="s">
        <v>12472</v>
      </c>
      <c r="C4173" s="5">
        <v>44521</v>
      </c>
      <c r="D4173" s="5">
        <v>44523</v>
      </c>
      <c r="E4173" s="9">
        <f t="shared" si="65"/>
        <v>2021</v>
      </c>
      <c r="F4173" s="4" t="s">
        <v>59</v>
      </c>
      <c r="G4173" s="4" t="s">
        <v>12473</v>
      </c>
      <c r="H4173" s="4" t="s">
        <v>12474</v>
      </c>
      <c r="I4173" s="4" t="s">
        <v>67</v>
      </c>
      <c r="J4173" s="4" t="s">
        <v>42</v>
      </c>
      <c r="K4173" s="4" t="s">
        <v>43</v>
      </c>
      <c r="L4173" s="4" t="s">
        <v>36</v>
      </c>
      <c r="M4173" s="4" t="s">
        <v>37</v>
      </c>
      <c r="N4173" s="4">
        <v>56.95</v>
      </c>
      <c r="O4173" s="4">
        <v>5</v>
      </c>
      <c r="P4173" s="4">
        <v>0.2</v>
      </c>
      <c r="Q4173" s="4">
        <v>2.72</v>
      </c>
    </row>
    <row r="4174" spans="1:17" s="4" customFormat="1" ht="12" x14ac:dyDescent="0.3">
      <c r="A4174" s="4">
        <v>4173</v>
      </c>
      <c r="B4174" s="4" t="s">
        <v>12475</v>
      </c>
      <c r="C4174" s="5">
        <v>45302</v>
      </c>
      <c r="D4174" s="5">
        <v>45306</v>
      </c>
      <c r="E4174" s="9">
        <f t="shared" si="65"/>
        <v>2024</v>
      </c>
      <c r="F4174" s="4" t="s">
        <v>59</v>
      </c>
      <c r="G4174" s="4" t="s">
        <v>12476</v>
      </c>
      <c r="H4174" s="4" t="s">
        <v>11696</v>
      </c>
      <c r="I4174" s="4" t="s">
        <v>20</v>
      </c>
      <c r="J4174" s="4" t="s">
        <v>79</v>
      </c>
      <c r="K4174" s="4" t="s">
        <v>80</v>
      </c>
      <c r="L4174" s="4" t="s">
        <v>22</v>
      </c>
      <c r="M4174" s="4" t="s">
        <v>54</v>
      </c>
      <c r="N4174" s="4">
        <v>1295.6099999999999</v>
      </c>
      <c r="O4174" s="4">
        <v>1</v>
      </c>
      <c r="P4174" s="4">
        <v>0.1</v>
      </c>
      <c r="Q4174" s="4">
        <v>143.69999999999999</v>
      </c>
    </row>
    <row r="4175" spans="1:17" s="4" customFormat="1" ht="12" x14ac:dyDescent="0.3">
      <c r="A4175" s="4">
        <v>4174</v>
      </c>
      <c r="B4175" s="4" t="s">
        <v>12477</v>
      </c>
      <c r="C4175" s="5">
        <v>45034</v>
      </c>
      <c r="D4175" s="5">
        <v>45035</v>
      </c>
      <c r="E4175" s="9">
        <f t="shared" si="65"/>
        <v>2023</v>
      </c>
      <c r="F4175" s="4" t="s">
        <v>17</v>
      </c>
      <c r="G4175" s="4" t="s">
        <v>12478</v>
      </c>
      <c r="H4175" s="4" t="s">
        <v>12479</v>
      </c>
      <c r="I4175" s="4" t="s">
        <v>20</v>
      </c>
      <c r="J4175" s="4" t="s">
        <v>21</v>
      </c>
      <c r="K4175" s="4" t="s">
        <v>26647</v>
      </c>
      <c r="L4175" s="4" t="s">
        <v>29</v>
      </c>
      <c r="M4175" s="4" t="s">
        <v>90</v>
      </c>
      <c r="N4175" s="4">
        <v>816.43</v>
      </c>
      <c r="O4175" s="4">
        <v>10</v>
      </c>
      <c r="P4175" s="4">
        <v>0.1</v>
      </c>
      <c r="Q4175" s="4">
        <v>61.49</v>
      </c>
    </row>
    <row r="4176" spans="1:17" s="4" customFormat="1" ht="12" x14ac:dyDescent="0.3">
      <c r="A4176" s="4">
        <v>4175</v>
      </c>
      <c r="B4176" s="4" t="s">
        <v>12480</v>
      </c>
      <c r="C4176" s="5">
        <v>45219</v>
      </c>
      <c r="D4176" s="5">
        <v>45222</v>
      </c>
      <c r="E4176" s="9">
        <f t="shared" si="65"/>
        <v>2023</v>
      </c>
      <c r="F4176" s="4" t="s">
        <v>39</v>
      </c>
      <c r="G4176" s="4" t="s">
        <v>12481</v>
      </c>
      <c r="H4176" s="4" t="s">
        <v>12482</v>
      </c>
      <c r="I4176" s="4" t="s">
        <v>20</v>
      </c>
      <c r="J4176" s="4" t="s">
        <v>145</v>
      </c>
      <c r="K4176" s="4" t="s">
        <v>80</v>
      </c>
      <c r="L4176" s="4" t="s">
        <v>29</v>
      </c>
      <c r="M4176" s="4" t="s">
        <v>107</v>
      </c>
      <c r="N4176" s="4">
        <v>835.32</v>
      </c>
      <c r="O4176" s="4">
        <v>4</v>
      </c>
      <c r="P4176" s="4">
        <v>0.15</v>
      </c>
      <c r="Q4176" s="4">
        <v>197.6</v>
      </c>
    </row>
    <row r="4177" spans="1:17" s="4" customFormat="1" ht="12" x14ac:dyDescent="0.3">
      <c r="A4177" s="4">
        <v>4176</v>
      </c>
      <c r="B4177" s="4" t="s">
        <v>12483</v>
      </c>
      <c r="C4177" s="5">
        <v>45699</v>
      </c>
      <c r="D4177" s="5">
        <v>45706</v>
      </c>
      <c r="E4177" s="9">
        <f t="shared" si="65"/>
        <v>2025</v>
      </c>
      <c r="F4177" s="4" t="s">
        <v>59</v>
      </c>
      <c r="G4177" s="4" t="s">
        <v>12484</v>
      </c>
      <c r="H4177" s="4" t="s">
        <v>12485</v>
      </c>
      <c r="I4177" s="4" t="s">
        <v>28</v>
      </c>
      <c r="J4177" s="4" t="s">
        <v>47</v>
      </c>
      <c r="K4177" s="4" t="s">
        <v>47</v>
      </c>
      <c r="L4177" s="4" t="s">
        <v>29</v>
      </c>
      <c r="M4177" s="4" t="s">
        <v>48</v>
      </c>
      <c r="N4177" s="4">
        <v>1428.34</v>
      </c>
      <c r="O4177" s="4">
        <v>5</v>
      </c>
      <c r="P4177" s="4">
        <v>0.2</v>
      </c>
      <c r="Q4177" s="4">
        <v>114.05</v>
      </c>
    </row>
    <row r="4178" spans="1:17" s="4" customFormat="1" ht="12" x14ac:dyDescent="0.3">
      <c r="A4178" s="4">
        <v>4177</v>
      </c>
      <c r="B4178" s="4" t="s">
        <v>12486</v>
      </c>
      <c r="C4178" s="5">
        <v>44917</v>
      </c>
      <c r="D4178" s="5">
        <v>44923</v>
      </c>
      <c r="E4178" s="9">
        <f t="shared" si="65"/>
        <v>2022</v>
      </c>
      <c r="F4178" s="4" t="s">
        <v>17</v>
      </c>
      <c r="G4178" s="4" t="s">
        <v>12487</v>
      </c>
      <c r="H4178" s="4" t="s">
        <v>12488</v>
      </c>
      <c r="I4178" s="4" t="s">
        <v>28</v>
      </c>
      <c r="J4178" s="4" t="s">
        <v>111</v>
      </c>
      <c r="K4178" s="4" t="s">
        <v>111</v>
      </c>
      <c r="L4178" s="4" t="s">
        <v>22</v>
      </c>
      <c r="M4178" s="4" t="s">
        <v>54</v>
      </c>
      <c r="N4178" s="4">
        <v>856.37</v>
      </c>
      <c r="O4178" s="4">
        <v>4</v>
      </c>
      <c r="P4178" s="4">
        <v>0.2</v>
      </c>
      <c r="Q4178" s="4">
        <v>6.85</v>
      </c>
    </row>
    <row r="4179" spans="1:17" s="4" customFormat="1" ht="12" x14ac:dyDescent="0.3">
      <c r="A4179" s="4">
        <v>4178</v>
      </c>
      <c r="B4179" s="4" t="s">
        <v>12489</v>
      </c>
      <c r="C4179" s="5">
        <v>45019</v>
      </c>
      <c r="D4179" s="5">
        <v>45025</v>
      </c>
      <c r="E4179" s="9">
        <f t="shared" si="65"/>
        <v>2023</v>
      </c>
      <c r="F4179" s="4" t="s">
        <v>59</v>
      </c>
      <c r="G4179" s="4" t="s">
        <v>12490</v>
      </c>
      <c r="H4179" s="4" t="s">
        <v>12491</v>
      </c>
      <c r="I4179" s="4" t="s">
        <v>28</v>
      </c>
      <c r="J4179" s="4" t="s">
        <v>52</v>
      </c>
      <c r="K4179" s="4" t="s">
        <v>53</v>
      </c>
      <c r="L4179" s="4" t="s">
        <v>22</v>
      </c>
      <c r="M4179" s="4" t="s">
        <v>134</v>
      </c>
      <c r="N4179" s="4">
        <v>795.03</v>
      </c>
      <c r="O4179" s="4">
        <v>5</v>
      </c>
      <c r="P4179" s="4">
        <v>0</v>
      </c>
      <c r="Q4179" s="4">
        <v>226.21</v>
      </c>
    </row>
    <row r="4180" spans="1:17" s="4" customFormat="1" ht="12" x14ac:dyDescent="0.3">
      <c r="A4180" s="4">
        <v>4179</v>
      </c>
      <c r="B4180" s="4" t="s">
        <v>12492</v>
      </c>
      <c r="C4180" s="5">
        <v>44461</v>
      </c>
      <c r="D4180" s="5">
        <v>44463</v>
      </c>
      <c r="E4180" s="9">
        <f t="shared" si="65"/>
        <v>2021</v>
      </c>
      <c r="F4180" s="4" t="s">
        <v>59</v>
      </c>
      <c r="G4180" s="4" t="s">
        <v>12493</v>
      </c>
      <c r="H4180" s="4" t="s">
        <v>12494</v>
      </c>
      <c r="I4180" s="4" t="s">
        <v>20</v>
      </c>
      <c r="J4180" s="4" t="s">
        <v>79</v>
      </c>
      <c r="K4180" s="4" t="s">
        <v>80</v>
      </c>
      <c r="L4180" s="4" t="s">
        <v>22</v>
      </c>
      <c r="M4180" s="4" t="s">
        <v>23</v>
      </c>
      <c r="N4180" s="4">
        <v>654.20000000000005</v>
      </c>
      <c r="O4180" s="4">
        <v>10</v>
      </c>
      <c r="P4180" s="4">
        <v>0.2</v>
      </c>
      <c r="Q4180" s="4">
        <v>96.75</v>
      </c>
    </row>
    <row r="4181" spans="1:17" s="4" customFormat="1" ht="12" x14ac:dyDescent="0.3">
      <c r="A4181" s="4">
        <v>4180</v>
      </c>
      <c r="B4181" s="4" t="s">
        <v>12495</v>
      </c>
      <c r="C4181" s="5">
        <v>45778</v>
      </c>
      <c r="D4181" s="5">
        <v>45780</v>
      </c>
      <c r="E4181" s="9">
        <f t="shared" si="65"/>
        <v>2025</v>
      </c>
      <c r="F4181" s="4" t="s">
        <v>59</v>
      </c>
      <c r="G4181" s="4" t="s">
        <v>12496</v>
      </c>
      <c r="H4181" s="4" t="s">
        <v>12497</v>
      </c>
      <c r="I4181" s="4" t="s">
        <v>28</v>
      </c>
      <c r="J4181" s="4" t="s">
        <v>106</v>
      </c>
      <c r="K4181" s="4" t="s">
        <v>106</v>
      </c>
      <c r="L4181" s="4" t="s">
        <v>36</v>
      </c>
      <c r="M4181" s="4" t="s">
        <v>138</v>
      </c>
      <c r="N4181" s="4">
        <v>1449.39</v>
      </c>
      <c r="O4181" s="4">
        <v>3</v>
      </c>
      <c r="P4181" s="4">
        <v>0</v>
      </c>
      <c r="Q4181" s="4">
        <v>106.01</v>
      </c>
    </row>
    <row r="4182" spans="1:17" s="4" customFormat="1" ht="12" x14ac:dyDescent="0.3">
      <c r="A4182" s="4">
        <v>4181</v>
      </c>
      <c r="B4182" s="4" t="s">
        <v>12498</v>
      </c>
      <c r="C4182" s="5">
        <v>44918</v>
      </c>
      <c r="D4182" s="5">
        <v>44919</v>
      </c>
      <c r="E4182" s="9">
        <f t="shared" si="65"/>
        <v>2022</v>
      </c>
      <c r="F4182" s="4" t="s">
        <v>59</v>
      </c>
      <c r="G4182" s="4" t="s">
        <v>12499</v>
      </c>
      <c r="H4182" s="4" t="s">
        <v>12500</v>
      </c>
      <c r="I4182" s="4" t="s">
        <v>67</v>
      </c>
      <c r="J4182" s="4" t="s">
        <v>79</v>
      </c>
      <c r="K4182" s="4" t="s">
        <v>80</v>
      </c>
      <c r="L4182" s="4" t="s">
        <v>36</v>
      </c>
      <c r="M4182" s="4" t="s">
        <v>118</v>
      </c>
      <c r="N4182" s="4">
        <v>925.85</v>
      </c>
      <c r="O4182" s="4">
        <v>3</v>
      </c>
      <c r="P4182" s="4">
        <v>0</v>
      </c>
      <c r="Q4182" s="4">
        <v>253.42</v>
      </c>
    </row>
    <row r="4183" spans="1:17" s="4" customFormat="1" ht="12" x14ac:dyDescent="0.3">
      <c r="A4183" s="4">
        <v>4182</v>
      </c>
      <c r="B4183" s="4" t="s">
        <v>12501</v>
      </c>
      <c r="C4183" s="5">
        <v>44487</v>
      </c>
      <c r="D4183" s="5">
        <v>44492</v>
      </c>
      <c r="E4183" s="9">
        <f t="shared" si="65"/>
        <v>2021</v>
      </c>
      <c r="F4183" s="4" t="s">
        <v>17</v>
      </c>
      <c r="G4183" s="4" t="s">
        <v>12502</v>
      </c>
      <c r="H4183" s="4" t="s">
        <v>12503</v>
      </c>
      <c r="I4183" s="4" t="s">
        <v>28</v>
      </c>
      <c r="J4183" s="4" t="s">
        <v>79</v>
      </c>
      <c r="K4183" s="4" t="s">
        <v>80</v>
      </c>
      <c r="L4183" s="4" t="s">
        <v>36</v>
      </c>
      <c r="M4183" s="4" t="s">
        <v>138</v>
      </c>
      <c r="N4183" s="4">
        <v>452.22</v>
      </c>
      <c r="O4183" s="4">
        <v>8</v>
      </c>
      <c r="P4183" s="4">
        <v>0.2</v>
      </c>
      <c r="Q4183" s="4">
        <v>46.2</v>
      </c>
    </row>
    <row r="4184" spans="1:17" s="4" customFormat="1" ht="12" x14ac:dyDescent="0.3">
      <c r="A4184" s="4">
        <v>4183</v>
      </c>
      <c r="B4184" s="4" t="s">
        <v>12504</v>
      </c>
      <c r="C4184" s="5">
        <v>45062</v>
      </c>
      <c r="D4184" s="5">
        <v>45066</v>
      </c>
      <c r="E4184" s="9">
        <f t="shared" si="65"/>
        <v>2023</v>
      </c>
      <c r="F4184" s="4" t="s">
        <v>39</v>
      </c>
      <c r="G4184" s="4" t="s">
        <v>12505</v>
      </c>
      <c r="H4184" s="4" t="s">
        <v>12506</v>
      </c>
      <c r="I4184" s="4" t="s">
        <v>67</v>
      </c>
      <c r="J4184" s="4" t="s">
        <v>106</v>
      </c>
      <c r="K4184" s="4" t="s">
        <v>106</v>
      </c>
      <c r="L4184" s="4" t="s">
        <v>36</v>
      </c>
      <c r="M4184" s="4" t="s">
        <v>71</v>
      </c>
      <c r="N4184" s="4">
        <v>790.41</v>
      </c>
      <c r="O4184" s="4">
        <v>3</v>
      </c>
      <c r="P4184" s="4">
        <v>0.1</v>
      </c>
      <c r="Q4184" s="4">
        <v>129.34</v>
      </c>
    </row>
    <row r="4185" spans="1:17" s="4" customFormat="1" ht="12" x14ac:dyDescent="0.3">
      <c r="A4185" s="4">
        <v>4184</v>
      </c>
      <c r="B4185" s="4" t="s">
        <v>12507</v>
      </c>
      <c r="C4185" s="5">
        <v>45470</v>
      </c>
      <c r="D4185" s="5">
        <v>45475</v>
      </c>
      <c r="E4185" s="9">
        <f t="shared" si="65"/>
        <v>2024</v>
      </c>
      <c r="F4185" s="4" t="s">
        <v>39</v>
      </c>
      <c r="G4185" s="4" t="s">
        <v>12508</v>
      </c>
      <c r="H4185" s="4" t="s">
        <v>12509</v>
      </c>
      <c r="I4185" s="4" t="s">
        <v>20</v>
      </c>
      <c r="J4185" s="4" t="s">
        <v>42</v>
      </c>
      <c r="K4185" s="4" t="s">
        <v>43</v>
      </c>
      <c r="L4185" s="4" t="s">
        <v>36</v>
      </c>
      <c r="M4185" s="4" t="s">
        <v>71</v>
      </c>
      <c r="N4185" s="4">
        <v>757.77</v>
      </c>
      <c r="O4185" s="4">
        <v>10</v>
      </c>
      <c r="P4185" s="4">
        <v>0.2</v>
      </c>
      <c r="Q4185" s="4">
        <v>144.84</v>
      </c>
    </row>
    <row r="4186" spans="1:17" s="4" customFormat="1" ht="12" x14ac:dyDescent="0.3">
      <c r="A4186" s="4">
        <v>4185</v>
      </c>
      <c r="B4186" s="4" t="s">
        <v>12510</v>
      </c>
      <c r="C4186" s="5">
        <v>45127</v>
      </c>
      <c r="D4186" s="5">
        <v>45128</v>
      </c>
      <c r="E4186" s="9">
        <f t="shared" si="65"/>
        <v>2023</v>
      </c>
      <c r="F4186" s="4" t="s">
        <v>39</v>
      </c>
      <c r="G4186" s="4" t="s">
        <v>12511</v>
      </c>
      <c r="H4186" s="4" t="s">
        <v>12512</v>
      </c>
      <c r="I4186" s="4" t="s">
        <v>67</v>
      </c>
      <c r="J4186" s="4" t="s">
        <v>52</v>
      </c>
      <c r="K4186" s="4" t="s">
        <v>53</v>
      </c>
      <c r="L4186" s="4" t="s">
        <v>22</v>
      </c>
      <c r="M4186" s="4" t="s">
        <v>54</v>
      </c>
      <c r="N4186" s="4">
        <v>477.05</v>
      </c>
      <c r="O4186" s="4">
        <v>3</v>
      </c>
      <c r="P4186" s="4">
        <v>0.2</v>
      </c>
      <c r="Q4186" s="4">
        <v>71.14</v>
      </c>
    </row>
    <row r="4187" spans="1:17" s="4" customFormat="1" ht="12" x14ac:dyDescent="0.3">
      <c r="A4187" s="4">
        <v>4186</v>
      </c>
      <c r="B4187" s="4" t="s">
        <v>12513</v>
      </c>
      <c r="C4187" s="5">
        <v>44495</v>
      </c>
      <c r="D4187" s="5">
        <v>44502</v>
      </c>
      <c r="E4187" s="9">
        <f t="shared" si="65"/>
        <v>2021</v>
      </c>
      <c r="F4187" s="4" t="s">
        <v>59</v>
      </c>
      <c r="G4187" s="4" t="s">
        <v>12514</v>
      </c>
      <c r="H4187" s="4" t="s">
        <v>12515</v>
      </c>
      <c r="I4187" s="4" t="s">
        <v>28</v>
      </c>
      <c r="J4187" s="4" t="s">
        <v>145</v>
      </c>
      <c r="K4187" s="4" t="s">
        <v>80</v>
      </c>
      <c r="L4187" s="4" t="s">
        <v>22</v>
      </c>
      <c r="M4187" s="4" t="s">
        <v>54</v>
      </c>
      <c r="N4187" s="4">
        <v>1336.03</v>
      </c>
      <c r="O4187" s="4">
        <v>1</v>
      </c>
      <c r="P4187" s="4">
        <v>0.2</v>
      </c>
      <c r="Q4187" s="4">
        <v>145.51</v>
      </c>
    </row>
    <row r="4188" spans="1:17" s="4" customFormat="1" ht="12" x14ac:dyDescent="0.3">
      <c r="A4188" s="4">
        <v>4187</v>
      </c>
      <c r="B4188" s="4" t="s">
        <v>12516</v>
      </c>
      <c r="C4188" s="5">
        <v>44756</v>
      </c>
      <c r="D4188" s="5">
        <v>44763</v>
      </c>
      <c r="E4188" s="9">
        <f t="shared" si="65"/>
        <v>2022</v>
      </c>
      <c r="F4188" s="4" t="s">
        <v>59</v>
      </c>
      <c r="G4188" s="4" t="s">
        <v>12517</v>
      </c>
      <c r="H4188" s="4" t="s">
        <v>12518</v>
      </c>
      <c r="I4188" s="4" t="s">
        <v>28</v>
      </c>
      <c r="J4188" s="4" t="s">
        <v>111</v>
      </c>
      <c r="K4188" s="4" t="s">
        <v>111</v>
      </c>
      <c r="L4188" s="4" t="s">
        <v>29</v>
      </c>
      <c r="M4188" s="4" t="s">
        <v>107</v>
      </c>
      <c r="N4188" s="4">
        <v>1407.38</v>
      </c>
      <c r="O4188" s="4">
        <v>5</v>
      </c>
      <c r="P4188" s="4">
        <v>0.1</v>
      </c>
      <c r="Q4188" s="4">
        <v>116.8</v>
      </c>
    </row>
    <row r="4189" spans="1:17" s="4" customFormat="1" ht="12" x14ac:dyDescent="0.3">
      <c r="A4189" s="4">
        <v>4188</v>
      </c>
      <c r="B4189" s="4" t="s">
        <v>12519</v>
      </c>
      <c r="C4189" s="5">
        <v>44618</v>
      </c>
      <c r="D4189" s="5">
        <v>44620</v>
      </c>
      <c r="E4189" s="9">
        <f t="shared" si="65"/>
        <v>2022</v>
      </c>
      <c r="F4189" s="4" t="s">
        <v>25</v>
      </c>
      <c r="G4189" s="4" t="s">
        <v>12520</v>
      </c>
      <c r="H4189" s="4" t="s">
        <v>12521</v>
      </c>
      <c r="I4189" s="4" t="s">
        <v>28</v>
      </c>
      <c r="J4189" s="4" t="s">
        <v>111</v>
      </c>
      <c r="K4189" s="4" t="s">
        <v>111</v>
      </c>
      <c r="L4189" s="4" t="s">
        <v>22</v>
      </c>
      <c r="M4189" s="4" t="s">
        <v>23</v>
      </c>
      <c r="N4189" s="4">
        <v>350.05</v>
      </c>
      <c r="O4189" s="4">
        <v>2</v>
      </c>
      <c r="P4189" s="4">
        <v>0.2</v>
      </c>
      <c r="Q4189" s="4">
        <v>72.55</v>
      </c>
    </row>
    <row r="4190" spans="1:17" s="4" customFormat="1" ht="12" x14ac:dyDescent="0.3">
      <c r="A4190" s="4">
        <v>4189</v>
      </c>
      <c r="B4190" s="4" t="s">
        <v>12522</v>
      </c>
      <c r="C4190" s="5">
        <v>45270</v>
      </c>
      <c r="D4190" s="5">
        <v>45272</v>
      </c>
      <c r="E4190" s="9">
        <f t="shared" si="65"/>
        <v>2023</v>
      </c>
      <c r="F4190" s="4" t="s">
        <v>39</v>
      </c>
      <c r="G4190" s="4" t="s">
        <v>12523</v>
      </c>
      <c r="H4190" s="4" t="s">
        <v>12524</v>
      </c>
      <c r="I4190" s="4" t="s">
        <v>20</v>
      </c>
      <c r="J4190" s="4" t="s">
        <v>52</v>
      </c>
      <c r="K4190" s="4" t="s">
        <v>53</v>
      </c>
      <c r="L4190" s="4" t="s">
        <v>22</v>
      </c>
      <c r="M4190" s="4" t="s">
        <v>54</v>
      </c>
      <c r="N4190" s="4">
        <v>380.01</v>
      </c>
      <c r="O4190" s="4">
        <v>3</v>
      </c>
      <c r="P4190" s="4">
        <v>0.15</v>
      </c>
      <c r="Q4190" s="4">
        <v>-3.84</v>
      </c>
    </row>
    <row r="4191" spans="1:17" s="4" customFormat="1" ht="12" x14ac:dyDescent="0.3">
      <c r="A4191" s="4">
        <v>4190</v>
      </c>
      <c r="B4191" s="4" t="s">
        <v>12525</v>
      </c>
      <c r="C4191" s="5">
        <v>45220</v>
      </c>
      <c r="D4191" s="5">
        <v>45224</v>
      </c>
      <c r="E4191" s="9">
        <f t="shared" si="65"/>
        <v>2023</v>
      </c>
      <c r="F4191" s="4" t="s">
        <v>17</v>
      </c>
      <c r="G4191" s="4" t="s">
        <v>12526</v>
      </c>
      <c r="H4191" s="4" t="s">
        <v>12527</v>
      </c>
      <c r="I4191" s="4" t="s">
        <v>20</v>
      </c>
      <c r="J4191" s="4" t="s">
        <v>145</v>
      </c>
      <c r="K4191" s="4" t="s">
        <v>80</v>
      </c>
      <c r="L4191" s="4" t="s">
        <v>29</v>
      </c>
      <c r="M4191" s="4" t="s">
        <v>90</v>
      </c>
      <c r="N4191" s="4">
        <v>830.51</v>
      </c>
      <c r="O4191" s="4">
        <v>3</v>
      </c>
      <c r="P4191" s="4">
        <v>0.1</v>
      </c>
      <c r="Q4191" s="4">
        <v>86.59</v>
      </c>
    </row>
    <row r="4192" spans="1:17" s="4" customFormat="1" ht="12" x14ac:dyDescent="0.3">
      <c r="A4192" s="4">
        <v>4191</v>
      </c>
      <c r="B4192" s="4" t="s">
        <v>12528</v>
      </c>
      <c r="C4192" s="5">
        <v>45643</v>
      </c>
      <c r="D4192" s="5">
        <v>45649</v>
      </c>
      <c r="E4192" s="9">
        <f t="shared" si="65"/>
        <v>2024</v>
      </c>
      <c r="F4192" s="4" t="s">
        <v>59</v>
      </c>
      <c r="G4192" s="4" t="s">
        <v>12529</v>
      </c>
      <c r="H4192" s="4" t="s">
        <v>12530</v>
      </c>
      <c r="I4192" s="4" t="s">
        <v>28</v>
      </c>
      <c r="J4192" s="4" t="s">
        <v>62</v>
      </c>
      <c r="K4192" s="4" t="s">
        <v>63</v>
      </c>
      <c r="L4192" s="4" t="s">
        <v>29</v>
      </c>
      <c r="M4192" s="4" t="s">
        <v>30</v>
      </c>
      <c r="N4192" s="4">
        <v>875.12</v>
      </c>
      <c r="O4192" s="4">
        <v>1</v>
      </c>
      <c r="P4192" s="4">
        <v>0.15</v>
      </c>
      <c r="Q4192" s="4">
        <v>77.930000000000007</v>
      </c>
    </row>
    <row r="4193" spans="1:17" s="4" customFormat="1" ht="12" x14ac:dyDescent="0.3">
      <c r="A4193" s="4">
        <v>4192</v>
      </c>
      <c r="B4193" s="4" t="s">
        <v>12531</v>
      </c>
      <c r="C4193" s="5">
        <v>45199</v>
      </c>
      <c r="D4193" s="5">
        <v>45206</v>
      </c>
      <c r="E4193" s="9">
        <f t="shared" si="65"/>
        <v>2023</v>
      </c>
      <c r="F4193" s="4" t="s">
        <v>17</v>
      </c>
      <c r="G4193" s="4" t="s">
        <v>12532</v>
      </c>
      <c r="H4193" s="4" t="s">
        <v>12533</v>
      </c>
      <c r="I4193" s="4" t="s">
        <v>67</v>
      </c>
      <c r="J4193" s="4" t="s">
        <v>21</v>
      </c>
      <c r="K4193" s="4" t="s">
        <v>26647</v>
      </c>
      <c r="L4193" s="4" t="s">
        <v>29</v>
      </c>
      <c r="M4193" s="4" t="s">
        <v>90</v>
      </c>
      <c r="N4193" s="4">
        <v>29.82</v>
      </c>
      <c r="O4193" s="4">
        <v>6</v>
      </c>
      <c r="P4193" s="4">
        <v>0.2</v>
      </c>
      <c r="Q4193" s="4">
        <v>3.86</v>
      </c>
    </row>
    <row r="4194" spans="1:17" s="4" customFormat="1" ht="12" x14ac:dyDescent="0.3">
      <c r="A4194" s="4">
        <v>4193</v>
      </c>
      <c r="B4194" s="4" t="s">
        <v>12534</v>
      </c>
      <c r="C4194" s="5">
        <v>44831</v>
      </c>
      <c r="D4194" s="5">
        <v>44835</v>
      </c>
      <c r="E4194" s="9">
        <f t="shared" si="65"/>
        <v>2022</v>
      </c>
      <c r="F4194" s="4" t="s">
        <v>59</v>
      </c>
      <c r="G4194" s="4" t="s">
        <v>12535</v>
      </c>
      <c r="H4194" s="4" t="s">
        <v>12536</v>
      </c>
      <c r="I4194" s="4" t="s">
        <v>28</v>
      </c>
      <c r="J4194" s="4" t="s">
        <v>42</v>
      </c>
      <c r="K4194" s="4" t="s">
        <v>43</v>
      </c>
      <c r="L4194" s="4" t="s">
        <v>36</v>
      </c>
      <c r="M4194" s="4" t="s">
        <v>37</v>
      </c>
      <c r="N4194" s="4">
        <v>392.42</v>
      </c>
      <c r="O4194" s="4">
        <v>7</v>
      </c>
      <c r="P4194" s="4">
        <v>0.15</v>
      </c>
      <c r="Q4194" s="4">
        <v>18.260000000000002</v>
      </c>
    </row>
    <row r="4195" spans="1:17" s="4" customFormat="1" ht="12" x14ac:dyDescent="0.3">
      <c r="A4195" s="4">
        <v>4194</v>
      </c>
      <c r="B4195" s="4" t="s">
        <v>12537</v>
      </c>
      <c r="C4195" s="5">
        <v>45741</v>
      </c>
      <c r="D4195" s="5">
        <v>45748</v>
      </c>
      <c r="E4195" s="9">
        <f t="shared" si="65"/>
        <v>2025</v>
      </c>
      <c r="F4195" s="4" t="s">
        <v>17</v>
      </c>
      <c r="G4195" s="4" t="s">
        <v>12538</v>
      </c>
      <c r="H4195" s="4" t="s">
        <v>12539</v>
      </c>
      <c r="I4195" s="4" t="s">
        <v>28</v>
      </c>
      <c r="J4195" s="4" t="s">
        <v>34</v>
      </c>
      <c r="K4195" s="4" t="s">
        <v>35</v>
      </c>
      <c r="L4195" s="4" t="s">
        <v>29</v>
      </c>
      <c r="M4195" s="4" t="s">
        <v>48</v>
      </c>
      <c r="N4195" s="4">
        <v>1128.45</v>
      </c>
      <c r="O4195" s="4">
        <v>7</v>
      </c>
      <c r="P4195" s="4">
        <v>0.2</v>
      </c>
      <c r="Q4195" s="4">
        <v>79.64</v>
      </c>
    </row>
    <row r="4196" spans="1:17" s="4" customFormat="1" ht="12" x14ac:dyDescent="0.3">
      <c r="A4196" s="4">
        <v>4195</v>
      </c>
      <c r="B4196" s="4" t="s">
        <v>12540</v>
      </c>
      <c r="C4196" s="5">
        <v>45629</v>
      </c>
      <c r="D4196" s="5">
        <v>45632</v>
      </c>
      <c r="E4196" s="9">
        <f t="shared" si="65"/>
        <v>2024</v>
      </c>
      <c r="F4196" s="4" t="s">
        <v>25</v>
      </c>
      <c r="G4196" s="4" t="s">
        <v>12541</v>
      </c>
      <c r="H4196" s="4" t="s">
        <v>12542</v>
      </c>
      <c r="I4196" s="4" t="s">
        <v>20</v>
      </c>
      <c r="J4196" s="4" t="s">
        <v>42</v>
      </c>
      <c r="K4196" s="4" t="s">
        <v>43</v>
      </c>
      <c r="L4196" s="4" t="s">
        <v>22</v>
      </c>
      <c r="M4196" s="4" t="s">
        <v>23</v>
      </c>
      <c r="N4196" s="4">
        <v>212</v>
      </c>
      <c r="O4196" s="4">
        <v>6</v>
      </c>
      <c r="P4196" s="4">
        <v>0.2</v>
      </c>
      <c r="Q4196" s="4">
        <v>34.630000000000003</v>
      </c>
    </row>
    <row r="4197" spans="1:17" s="4" customFormat="1" ht="12" x14ac:dyDescent="0.3">
      <c r="A4197" s="4">
        <v>4196</v>
      </c>
      <c r="B4197" s="4" t="s">
        <v>12543</v>
      </c>
      <c r="C4197" s="5">
        <v>44920</v>
      </c>
      <c r="D4197" s="5">
        <v>44923</v>
      </c>
      <c r="E4197" s="9">
        <f t="shared" si="65"/>
        <v>2022</v>
      </c>
      <c r="F4197" s="4" t="s">
        <v>59</v>
      </c>
      <c r="G4197" s="4" t="s">
        <v>12544</v>
      </c>
      <c r="H4197" s="4" t="s">
        <v>12545</v>
      </c>
      <c r="I4197" s="4" t="s">
        <v>67</v>
      </c>
      <c r="J4197" s="4" t="s">
        <v>34</v>
      </c>
      <c r="K4197" s="4" t="s">
        <v>35</v>
      </c>
      <c r="L4197" s="4" t="s">
        <v>36</v>
      </c>
      <c r="M4197" s="4" t="s">
        <v>37</v>
      </c>
      <c r="N4197" s="4">
        <v>648.46</v>
      </c>
      <c r="O4197" s="4">
        <v>4</v>
      </c>
      <c r="P4197" s="4">
        <v>0.1</v>
      </c>
      <c r="Q4197" s="4">
        <v>2.1</v>
      </c>
    </row>
    <row r="4198" spans="1:17" s="4" customFormat="1" ht="12" x14ac:dyDescent="0.3">
      <c r="A4198" s="4">
        <v>4197</v>
      </c>
      <c r="B4198" s="4" t="s">
        <v>12546</v>
      </c>
      <c r="C4198" s="5">
        <v>45805</v>
      </c>
      <c r="D4198" s="5">
        <v>45808</v>
      </c>
      <c r="E4198" s="9">
        <f t="shared" si="65"/>
        <v>2025</v>
      </c>
      <c r="F4198" s="4" t="s">
        <v>25</v>
      </c>
      <c r="G4198" s="4" t="s">
        <v>12547</v>
      </c>
      <c r="H4198" s="4" t="s">
        <v>12548</v>
      </c>
      <c r="I4198" s="4" t="s">
        <v>28</v>
      </c>
      <c r="J4198" s="4" t="s">
        <v>79</v>
      </c>
      <c r="K4198" s="4" t="s">
        <v>80</v>
      </c>
      <c r="L4198" s="4" t="s">
        <v>29</v>
      </c>
      <c r="M4198" s="4" t="s">
        <v>48</v>
      </c>
      <c r="N4198" s="4">
        <v>608.48</v>
      </c>
      <c r="O4198" s="4">
        <v>4</v>
      </c>
      <c r="P4198" s="4">
        <v>0.1</v>
      </c>
      <c r="Q4198" s="4">
        <v>29.39</v>
      </c>
    </row>
    <row r="4199" spans="1:17" s="4" customFormat="1" ht="12" x14ac:dyDescent="0.3">
      <c r="A4199" s="4">
        <v>4198</v>
      </c>
      <c r="B4199" s="4" t="s">
        <v>12549</v>
      </c>
      <c r="C4199" s="5">
        <v>44547</v>
      </c>
      <c r="D4199" s="5">
        <v>44554</v>
      </c>
      <c r="E4199" s="9">
        <f t="shared" si="65"/>
        <v>2021</v>
      </c>
      <c r="F4199" s="4" t="s">
        <v>39</v>
      </c>
      <c r="G4199" s="4" t="s">
        <v>12550</v>
      </c>
      <c r="H4199" s="4" t="s">
        <v>12551</v>
      </c>
      <c r="I4199" s="4" t="s">
        <v>20</v>
      </c>
      <c r="J4199" s="4" t="s">
        <v>34</v>
      </c>
      <c r="K4199" s="4" t="s">
        <v>35</v>
      </c>
      <c r="L4199" s="4" t="s">
        <v>22</v>
      </c>
      <c r="M4199" s="4" t="s">
        <v>75</v>
      </c>
      <c r="N4199" s="4">
        <v>387.21</v>
      </c>
      <c r="O4199" s="4">
        <v>2</v>
      </c>
      <c r="P4199" s="4">
        <v>0.15</v>
      </c>
      <c r="Q4199" s="4">
        <v>64.64</v>
      </c>
    </row>
    <row r="4200" spans="1:17" s="4" customFormat="1" ht="12" x14ac:dyDescent="0.3">
      <c r="A4200" s="4">
        <v>4199</v>
      </c>
      <c r="B4200" s="4" t="s">
        <v>12552</v>
      </c>
      <c r="C4200" s="5">
        <v>44772</v>
      </c>
      <c r="D4200" s="5">
        <v>44774</v>
      </c>
      <c r="E4200" s="9">
        <f t="shared" si="65"/>
        <v>2022</v>
      </c>
      <c r="F4200" s="4" t="s">
        <v>17</v>
      </c>
      <c r="G4200" s="4" t="s">
        <v>12553</v>
      </c>
      <c r="H4200" s="4" t="s">
        <v>12554</v>
      </c>
      <c r="I4200" s="4" t="s">
        <v>20</v>
      </c>
      <c r="J4200" s="4" t="s">
        <v>79</v>
      </c>
      <c r="K4200" s="4" t="s">
        <v>80</v>
      </c>
      <c r="L4200" s="4" t="s">
        <v>36</v>
      </c>
      <c r="M4200" s="4" t="s">
        <v>138</v>
      </c>
      <c r="N4200" s="4">
        <v>1251.01</v>
      </c>
      <c r="O4200" s="4">
        <v>10</v>
      </c>
      <c r="P4200" s="4">
        <v>0.15</v>
      </c>
      <c r="Q4200" s="4">
        <v>158.82</v>
      </c>
    </row>
    <row r="4201" spans="1:17" s="4" customFormat="1" ht="12" x14ac:dyDescent="0.3">
      <c r="A4201" s="4">
        <v>4200</v>
      </c>
      <c r="B4201" s="4" t="s">
        <v>12555</v>
      </c>
      <c r="C4201" s="5">
        <v>44813</v>
      </c>
      <c r="D4201" s="5">
        <v>44819</v>
      </c>
      <c r="E4201" s="9">
        <f t="shared" si="65"/>
        <v>2022</v>
      </c>
      <c r="F4201" s="4" t="s">
        <v>25</v>
      </c>
      <c r="G4201" s="4" t="s">
        <v>12556</v>
      </c>
      <c r="H4201" s="4" t="s">
        <v>12557</v>
      </c>
      <c r="I4201" s="4" t="s">
        <v>67</v>
      </c>
      <c r="J4201" s="4" t="s">
        <v>79</v>
      </c>
      <c r="K4201" s="4" t="s">
        <v>80</v>
      </c>
      <c r="L4201" s="4" t="s">
        <v>22</v>
      </c>
      <c r="M4201" s="4" t="s">
        <v>54</v>
      </c>
      <c r="N4201" s="4">
        <v>720</v>
      </c>
      <c r="O4201" s="4">
        <v>8</v>
      </c>
      <c r="P4201" s="4">
        <v>0.2</v>
      </c>
      <c r="Q4201" s="4">
        <v>105.79</v>
      </c>
    </row>
    <row r="4202" spans="1:17" s="4" customFormat="1" ht="12" x14ac:dyDescent="0.3">
      <c r="A4202" s="4">
        <v>4201</v>
      </c>
      <c r="B4202" s="4" t="s">
        <v>12558</v>
      </c>
      <c r="C4202" s="5">
        <v>44540</v>
      </c>
      <c r="D4202" s="5">
        <v>44541</v>
      </c>
      <c r="E4202" s="9">
        <f t="shared" si="65"/>
        <v>2021</v>
      </c>
      <c r="F4202" s="4" t="s">
        <v>59</v>
      </c>
      <c r="G4202" s="4" t="s">
        <v>12559</v>
      </c>
      <c r="H4202" s="4" t="s">
        <v>12560</v>
      </c>
      <c r="I4202" s="4" t="s">
        <v>28</v>
      </c>
      <c r="J4202" s="4" t="s">
        <v>145</v>
      </c>
      <c r="K4202" s="4" t="s">
        <v>80</v>
      </c>
      <c r="L4202" s="4" t="s">
        <v>22</v>
      </c>
      <c r="M4202" s="4" t="s">
        <v>75</v>
      </c>
      <c r="N4202" s="4">
        <v>378.12</v>
      </c>
      <c r="O4202" s="4">
        <v>8</v>
      </c>
      <c r="P4202" s="4">
        <v>0.2</v>
      </c>
      <c r="Q4202" s="4">
        <v>60.16</v>
      </c>
    </row>
    <row r="4203" spans="1:17" s="4" customFormat="1" ht="12" x14ac:dyDescent="0.3">
      <c r="A4203" s="4">
        <v>4202</v>
      </c>
      <c r="B4203" s="4" t="s">
        <v>12561</v>
      </c>
      <c r="C4203" s="5">
        <v>44934</v>
      </c>
      <c r="D4203" s="5">
        <v>44941</v>
      </c>
      <c r="E4203" s="9">
        <f t="shared" si="65"/>
        <v>2023</v>
      </c>
      <c r="F4203" s="4" t="s">
        <v>25</v>
      </c>
      <c r="G4203" s="4" t="s">
        <v>12562</v>
      </c>
      <c r="H4203" s="4" t="s">
        <v>12563</v>
      </c>
      <c r="I4203" s="4" t="s">
        <v>20</v>
      </c>
      <c r="J4203" s="4" t="s">
        <v>79</v>
      </c>
      <c r="K4203" s="4" t="s">
        <v>80</v>
      </c>
      <c r="L4203" s="4" t="s">
        <v>36</v>
      </c>
      <c r="M4203" s="4" t="s">
        <v>118</v>
      </c>
      <c r="N4203" s="4">
        <v>1315.08</v>
      </c>
      <c r="O4203" s="4">
        <v>2</v>
      </c>
      <c r="P4203" s="4">
        <v>0.1</v>
      </c>
      <c r="Q4203" s="4">
        <v>52.45</v>
      </c>
    </row>
    <row r="4204" spans="1:17" s="4" customFormat="1" ht="12" x14ac:dyDescent="0.3">
      <c r="A4204" s="4">
        <v>4203</v>
      </c>
      <c r="B4204" s="4" t="s">
        <v>12564</v>
      </c>
      <c r="C4204" s="5">
        <v>44748</v>
      </c>
      <c r="D4204" s="5">
        <v>44750</v>
      </c>
      <c r="E4204" s="9">
        <f t="shared" si="65"/>
        <v>2022</v>
      </c>
      <c r="F4204" s="4" t="s">
        <v>39</v>
      </c>
      <c r="G4204" s="4" t="s">
        <v>12565</v>
      </c>
      <c r="H4204" s="4" t="s">
        <v>12566</v>
      </c>
      <c r="I4204" s="4" t="s">
        <v>67</v>
      </c>
      <c r="J4204" s="4" t="s">
        <v>106</v>
      </c>
      <c r="K4204" s="4" t="s">
        <v>106</v>
      </c>
      <c r="L4204" s="4" t="s">
        <v>29</v>
      </c>
      <c r="M4204" s="4" t="s">
        <v>107</v>
      </c>
      <c r="N4204" s="4">
        <v>117.42</v>
      </c>
      <c r="O4204" s="4">
        <v>5</v>
      </c>
      <c r="P4204" s="4">
        <v>0</v>
      </c>
      <c r="Q4204" s="4">
        <v>31.98</v>
      </c>
    </row>
    <row r="4205" spans="1:17" s="4" customFormat="1" ht="12" x14ac:dyDescent="0.3">
      <c r="A4205" s="4">
        <v>4204</v>
      </c>
      <c r="B4205" s="4" t="s">
        <v>12567</v>
      </c>
      <c r="C4205" s="5">
        <v>45311</v>
      </c>
      <c r="D4205" s="5">
        <v>45314</v>
      </c>
      <c r="E4205" s="9">
        <f t="shared" si="65"/>
        <v>2024</v>
      </c>
      <c r="F4205" s="4" t="s">
        <v>25</v>
      </c>
      <c r="G4205" s="4" t="s">
        <v>12568</v>
      </c>
      <c r="H4205" s="4" t="s">
        <v>12569</v>
      </c>
      <c r="I4205" s="4" t="s">
        <v>20</v>
      </c>
      <c r="J4205" s="4" t="s">
        <v>47</v>
      </c>
      <c r="K4205" s="4" t="s">
        <v>47</v>
      </c>
      <c r="L4205" s="4" t="s">
        <v>22</v>
      </c>
      <c r="M4205" s="4" t="s">
        <v>75</v>
      </c>
      <c r="N4205" s="4">
        <v>54.8</v>
      </c>
      <c r="O4205" s="4">
        <v>7</v>
      </c>
      <c r="P4205" s="4">
        <v>0.15</v>
      </c>
      <c r="Q4205" s="4">
        <v>-0.39</v>
      </c>
    </row>
    <row r="4206" spans="1:17" s="4" customFormat="1" ht="12" x14ac:dyDescent="0.3">
      <c r="A4206" s="4">
        <v>4205</v>
      </c>
      <c r="B4206" s="4" t="s">
        <v>12570</v>
      </c>
      <c r="C4206" s="5">
        <v>45841</v>
      </c>
      <c r="D4206" s="5">
        <v>45846</v>
      </c>
      <c r="E4206" s="9">
        <f t="shared" si="65"/>
        <v>2025</v>
      </c>
      <c r="F4206" s="4" t="s">
        <v>59</v>
      </c>
      <c r="G4206" s="4" t="s">
        <v>12571</v>
      </c>
      <c r="H4206" s="4" t="s">
        <v>12572</v>
      </c>
      <c r="I4206" s="4" t="s">
        <v>67</v>
      </c>
      <c r="J4206" s="4" t="s">
        <v>79</v>
      </c>
      <c r="K4206" s="4" t="s">
        <v>80</v>
      </c>
      <c r="L4206" s="4" t="s">
        <v>29</v>
      </c>
      <c r="M4206" s="4" t="s">
        <v>107</v>
      </c>
      <c r="N4206" s="4">
        <v>1309.98</v>
      </c>
      <c r="O4206" s="4">
        <v>7</v>
      </c>
      <c r="P4206" s="4">
        <v>0.1</v>
      </c>
      <c r="Q4206" s="4">
        <v>107.53</v>
      </c>
    </row>
    <row r="4207" spans="1:17" s="4" customFormat="1" ht="12" x14ac:dyDescent="0.3">
      <c r="A4207" s="4">
        <v>4206</v>
      </c>
      <c r="B4207" s="4" t="s">
        <v>12573</v>
      </c>
      <c r="C4207" s="5">
        <v>45727</v>
      </c>
      <c r="D4207" s="5">
        <v>45732</v>
      </c>
      <c r="E4207" s="9">
        <f t="shared" si="65"/>
        <v>2025</v>
      </c>
      <c r="F4207" s="4" t="s">
        <v>39</v>
      </c>
      <c r="G4207" s="4" t="s">
        <v>12574</v>
      </c>
      <c r="H4207" s="4" t="s">
        <v>12575</v>
      </c>
      <c r="I4207" s="4" t="s">
        <v>67</v>
      </c>
      <c r="J4207" s="4" t="s">
        <v>34</v>
      </c>
      <c r="K4207" s="4" t="s">
        <v>35</v>
      </c>
      <c r="L4207" s="4" t="s">
        <v>36</v>
      </c>
      <c r="M4207" s="4" t="s">
        <v>71</v>
      </c>
      <c r="N4207" s="4">
        <v>1380.47</v>
      </c>
      <c r="O4207" s="4">
        <v>4</v>
      </c>
      <c r="P4207" s="4">
        <v>0.1</v>
      </c>
      <c r="Q4207" s="4">
        <v>341.11</v>
      </c>
    </row>
    <row r="4208" spans="1:17" s="4" customFormat="1" ht="12" x14ac:dyDescent="0.3">
      <c r="A4208" s="4">
        <v>4207</v>
      </c>
      <c r="B4208" s="4" t="s">
        <v>12576</v>
      </c>
      <c r="C4208" s="5">
        <v>45701</v>
      </c>
      <c r="D4208" s="5">
        <v>45702</v>
      </c>
      <c r="E4208" s="9">
        <f t="shared" si="65"/>
        <v>2025</v>
      </c>
      <c r="F4208" s="4" t="s">
        <v>25</v>
      </c>
      <c r="G4208" s="4" t="s">
        <v>12577</v>
      </c>
      <c r="H4208" s="4" t="s">
        <v>12578</v>
      </c>
      <c r="I4208" s="4" t="s">
        <v>28</v>
      </c>
      <c r="J4208" s="4" t="s">
        <v>79</v>
      </c>
      <c r="K4208" s="4" t="s">
        <v>80</v>
      </c>
      <c r="L4208" s="4" t="s">
        <v>22</v>
      </c>
      <c r="M4208" s="4" t="s">
        <v>23</v>
      </c>
      <c r="N4208" s="4">
        <v>833.81</v>
      </c>
      <c r="O4208" s="4">
        <v>10</v>
      </c>
      <c r="P4208" s="4">
        <v>0</v>
      </c>
      <c r="Q4208" s="4">
        <v>22.36</v>
      </c>
    </row>
    <row r="4209" spans="1:17" s="4" customFormat="1" ht="12" x14ac:dyDescent="0.3">
      <c r="A4209" s="4">
        <v>4208</v>
      </c>
      <c r="B4209" s="4" t="s">
        <v>12579</v>
      </c>
      <c r="C4209" s="5">
        <v>45424</v>
      </c>
      <c r="D4209" s="5">
        <v>45431</v>
      </c>
      <c r="E4209" s="9">
        <f t="shared" si="65"/>
        <v>2024</v>
      </c>
      <c r="F4209" s="4" t="s">
        <v>17</v>
      </c>
      <c r="G4209" s="4" t="s">
        <v>12580</v>
      </c>
      <c r="H4209" s="4" t="s">
        <v>12581</v>
      </c>
      <c r="I4209" s="4" t="s">
        <v>20</v>
      </c>
      <c r="J4209" s="4" t="s">
        <v>106</v>
      </c>
      <c r="K4209" s="4" t="s">
        <v>106</v>
      </c>
      <c r="L4209" s="4" t="s">
        <v>36</v>
      </c>
      <c r="M4209" s="4" t="s">
        <v>118</v>
      </c>
      <c r="N4209" s="4">
        <v>362.25</v>
      </c>
      <c r="O4209" s="4">
        <v>2</v>
      </c>
      <c r="P4209" s="4">
        <v>0.2</v>
      </c>
      <c r="Q4209" s="4">
        <v>43.14</v>
      </c>
    </row>
    <row r="4210" spans="1:17" s="4" customFormat="1" ht="12" x14ac:dyDescent="0.3">
      <c r="A4210" s="4">
        <v>4209</v>
      </c>
      <c r="B4210" s="4" t="s">
        <v>12582</v>
      </c>
      <c r="C4210" s="5">
        <v>45430</v>
      </c>
      <c r="D4210" s="5">
        <v>45433</v>
      </c>
      <c r="E4210" s="9">
        <f t="shared" si="65"/>
        <v>2024</v>
      </c>
      <c r="F4210" s="4" t="s">
        <v>59</v>
      </c>
      <c r="G4210" s="4" t="s">
        <v>12583</v>
      </c>
      <c r="H4210" s="4" t="s">
        <v>12584</v>
      </c>
      <c r="I4210" s="4" t="s">
        <v>20</v>
      </c>
      <c r="J4210" s="4" t="s">
        <v>47</v>
      </c>
      <c r="K4210" s="4" t="s">
        <v>47</v>
      </c>
      <c r="L4210" s="4" t="s">
        <v>29</v>
      </c>
      <c r="M4210" s="4" t="s">
        <v>30</v>
      </c>
      <c r="N4210" s="4">
        <v>374.08</v>
      </c>
      <c r="O4210" s="4">
        <v>7</v>
      </c>
      <c r="P4210" s="4">
        <v>0.15</v>
      </c>
      <c r="Q4210" s="4">
        <v>78.23</v>
      </c>
    </row>
    <row r="4211" spans="1:17" s="4" customFormat="1" ht="12" x14ac:dyDescent="0.3">
      <c r="A4211" s="4">
        <v>4210</v>
      </c>
      <c r="B4211" s="4" t="s">
        <v>12585</v>
      </c>
      <c r="C4211" s="5">
        <v>44801</v>
      </c>
      <c r="D4211" s="5">
        <v>44803</v>
      </c>
      <c r="E4211" s="9">
        <f t="shared" si="65"/>
        <v>2022</v>
      </c>
      <c r="F4211" s="4" t="s">
        <v>17</v>
      </c>
      <c r="G4211" s="4" t="s">
        <v>12586</v>
      </c>
      <c r="H4211" s="4" t="s">
        <v>12587</v>
      </c>
      <c r="I4211" s="4" t="s">
        <v>67</v>
      </c>
      <c r="J4211" s="4" t="s">
        <v>52</v>
      </c>
      <c r="K4211" s="4" t="s">
        <v>53</v>
      </c>
      <c r="L4211" s="4" t="s">
        <v>22</v>
      </c>
      <c r="M4211" s="4" t="s">
        <v>75</v>
      </c>
      <c r="N4211" s="4">
        <v>788.87</v>
      </c>
      <c r="O4211" s="4">
        <v>9</v>
      </c>
      <c r="P4211" s="4">
        <v>0</v>
      </c>
      <c r="Q4211" s="4">
        <v>198.44</v>
      </c>
    </row>
    <row r="4212" spans="1:17" s="4" customFormat="1" ht="12" x14ac:dyDescent="0.3">
      <c r="A4212" s="4">
        <v>4211</v>
      </c>
      <c r="B4212" s="4" t="s">
        <v>12588</v>
      </c>
      <c r="C4212" s="5">
        <v>44747</v>
      </c>
      <c r="D4212" s="5">
        <v>44750</v>
      </c>
      <c r="E4212" s="9">
        <f t="shared" si="65"/>
        <v>2022</v>
      </c>
      <c r="F4212" s="4" t="s">
        <v>17</v>
      </c>
      <c r="G4212" s="4" t="s">
        <v>12589</v>
      </c>
      <c r="H4212" s="4" t="s">
        <v>12590</v>
      </c>
      <c r="I4212" s="4" t="s">
        <v>20</v>
      </c>
      <c r="J4212" s="4" t="s">
        <v>62</v>
      </c>
      <c r="K4212" s="4" t="s">
        <v>63</v>
      </c>
      <c r="L4212" s="4" t="s">
        <v>22</v>
      </c>
      <c r="M4212" s="4" t="s">
        <v>23</v>
      </c>
      <c r="N4212" s="4">
        <v>715.65</v>
      </c>
      <c r="O4212" s="4">
        <v>1</v>
      </c>
      <c r="P4212" s="4">
        <v>0.2</v>
      </c>
      <c r="Q4212" s="4">
        <v>146.08000000000001</v>
      </c>
    </row>
    <row r="4213" spans="1:17" s="4" customFormat="1" ht="12" x14ac:dyDescent="0.3">
      <c r="A4213" s="4">
        <v>4212</v>
      </c>
      <c r="B4213" s="4" t="s">
        <v>12591</v>
      </c>
      <c r="C4213" s="5">
        <v>45787</v>
      </c>
      <c r="D4213" s="5">
        <v>45789</v>
      </c>
      <c r="E4213" s="9">
        <f t="shared" si="65"/>
        <v>2025</v>
      </c>
      <c r="F4213" s="4" t="s">
        <v>39</v>
      </c>
      <c r="G4213" s="4" t="s">
        <v>12592</v>
      </c>
      <c r="H4213" s="4" t="s">
        <v>12593</v>
      </c>
      <c r="I4213" s="4" t="s">
        <v>20</v>
      </c>
      <c r="J4213" s="4" t="s">
        <v>52</v>
      </c>
      <c r="K4213" s="4" t="s">
        <v>53</v>
      </c>
      <c r="L4213" s="4" t="s">
        <v>29</v>
      </c>
      <c r="M4213" s="4" t="s">
        <v>48</v>
      </c>
      <c r="N4213" s="4">
        <v>266.12</v>
      </c>
      <c r="O4213" s="4">
        <v>1</v>
      </c>
      <c r="P4213" s="4">
        <v>0.15</v>
      </c>
      <c r="Q4213" s="4">
        <v>9.74</v>
      </c>
    </row>
    <row r="4214" spans="1:17" s="4" customFormat="1" ht="12" x14ac:dyDescent="0.3">
      <c r="A4214" s="4">
        <v>4213</v>
      </c>
      <c r="B4214" s="4" t="s">
        <v>12594</v>
      </c>
      <c r="C4214" s="5">
        <v>45688</v>
      </c>
      <c r="D4214" s="5">
        <v>45690</v>
      </c>
      <c r="E4214" s="9">
        <f t="shared" si="65"/>
        <v>2025</v>
      </c>
      <c r="F4214" s="4" t="s">
        <v>39</v>
      </c>
      <c r="G4214" s="4" t="s">
        <v>12595</v>
      </c>
      <c r="H4214" s="4" t="s">
        <v>12596</v>
      </c>
      <c r="I4214" s="4" t="s">
        <v>28</v>
      </c>
      <c r="J4214" s="4" t="s">
        <v>79</v>
      </c>
      <c r="K4214" s="4" t="s">
        <v>80</v>
      </c>
      <c r="L4214" s="4" t="s">
        <v>22</v>
      </c>
      <c r="M4214" s="4" t="s">
        <v>23</v>
      </c>
      <c r="N4214" s="4">
        <v>229.81</v>
      </c>
      <c r="O4214" s="4">
        <v>10</v>
      </c>
      <c r="P4214" s="4">
        <v>0.2</v>
      </c>
      <c r="Q4214" s="4">
        <v>37.119999999999997</v>
      </c>
    </row>
    <row r="4215" spans="1:17" s="4" customFormat="1" ht="12" x14ac:dyDescent="0.3">
      <c r="A4215" s="4">
        <v>4214</v>
      </c>
      <c r="B4215" s="4" t="s">
        <v>12597</v>
      </c>
      <c r="C4215" s="5">
        <v>44913</v>
      </c>
      <c r="D4215" s="5">
        <v>44916</v>
      </c>
      <c r="E4215" s="9">
        <f t="shared" si="65"/>
        <v>2022</v>
      </c>
      <c r="F4215" s="4" t="s">
        <v>59</v>
      </c>
      <c r="G4215" s="4" t="s">
        <v>12598</v>
      </c>
      <c r="H4215" s="4" t="s">
        <v>12599</v>
      </c>
      <c r="I4215" s="4" t="s">
        <v>20</v>
      </c>
      <c r="J4215" s="4" t="s">
        <v>21</v>
      </c>
      <c r="K4215" s="4" t="s">
        <v>26647</v>
      </c>
      <c r="L4215" s="4" t="s">
        <v>22</v>
      </c>
      <c r="M4215" s="4" t="s">
        <v>75</v>
      </c>
      <c r="N4215" s="4">
        <v>1392.64</v>
      </c>
      <c r="O4215" s="4">
        <v>2</v>
      </c>
      <c r="P4215" s="4">
        <v>0</v>
      </c>
      <c r="Q4215" s="4">
        <v>404.66</v>
      </c>
    </row>
    <row r="4216" spans="1:17" s="4" customFormat="1" ht="12" x14ac:dyDescent="0.3">
      <c r="A4216" s="4">
        <v>4215</v>
      </c>
      <c r="B4216" s="4" t="s">
        <v>12600</v>
      </c>
      <c r="C4216" s="5">
        <v>45284</v>
      </c>
      <c r="D4216" s="5">
        <v>45290</v>
      </c>
      <c r="E4216" s="9">
        <f t="shared" si="65"/>
        <v>2023</v>
      </c>
      <c r="F4216" s="4" t="s">
        <v>59</v>
      </c>
      <c r="G4216" s="4" t="s">
        <v>12601</v>
      </c>
      <c r="H4216" s="4" t="s">
        <v>12602</v>
      </c>
      <c r="I4216" s="4" t="s">
        <v>67</v>
      </c>
      <c r="J4216" s="4" t="s">
        <v>145</v>
      </c>
      <c r="K4216" s="4" t="s">
        <v>80</v>
      </c>
      <c r="L4216" s="4" t="s">
        <v>36</v>
      </c>
      <c r="M4216" s="4" t="s">
        <v>37</v>
      </c>
      <c r="N4216" s="4">
        <v>1387.21</v>
      </c>
      <c r="O4216" s="4">
        <v>2</v>
      </c>
      <c r="P4216" s="4">
        <v>0</v>
      </c>
      <c r="Q4216" s="4">
        <v>125.98</v>
      </c>
    </row>
    <row r="4217" spans="1:17" s="4" customFormat="1" ht="12" x14ac:dyDescent="0.3">
      <c r="A4217" s="4">
        <v>4216</v>
      </c>
      <c r="B4217" s="4" t="s">
        <v>12603</v>
      </c>
      <c r="C4217" s="5">
        <v>45436</v>
      </c>
      <c r="D4217" s="5">
        <v>45441</v>
      </c>
      <c r="E4217" s="9">
        <f t="shared" si="65"/>
        <v>2024</v>
      </c>
      <c r="F4217" s="4" t="s">
        <v>25</v>
      </c>
      <c r="G4217" s="4" t="s">
        <v>12604</v>
      </c>
      <c r="H4217" s="4" t="s">
        <v>12605</v>
      </c>
      <c r="I4217" s="4" t="s">
        <v>28</v>
      </c>
      <c r="J4217" s="4" t="s">
        <v>106</v>
      </c>
      <c r="K4217" s="4" t="s">
        <v>106</v>
      </c>
      <c r="L4217" s="4" t="s">
        <v>29</v>
      </c>
      <c r="M4217" s="4" t="s">
        <v>90</v>
      </c>
      <c r="N4217" s="4">
        <v>1493.81</v>
      </c>
      <c r="O4217" s="4">
        <v>10</v>
      </c>
      <c r="P4217" s="4">
        <v>0.2</v>
      </c>
      <c r="Q4217" s="4">
        <v>-9.24</v>
      </c>
    </row>
    <row r="4218" spans="1:17" s="4" customFormat="1" ht="12" x14ac:dyDescent="0.3">
      <c r="A4218" s="4">
        <v>4217</v>
      </c>
      <c r="B4218" s="4" t="s">
        <v>12606</v>
      </c>
      <c r="C4218" s="5">
        <v>45260</v>
      </c>
      <c r="D4218" s="5">
        <v>45261</v>
      </c>
      <c r="E4218" s="9">
        <f t="shared" si="65"/>
        <v>2023</v>
      </c>
      <c r="F4218" s="4" t="s">
        <v>17</v>
      </c>
      <c r="G4218" s="4" t="s">
        <v>12607</v>
      </c>
      <c r="H4218" s="4" t="s">
        <v>12608</v>
      </c>
      <c r="I4218" s="4" t="s">
        <v>67</v>
      </c>
      <c r="J4218" s="4" t="s">
        <v>145</v>
      </c>
      <c r="K4218" s="4" t="s">
        <v>80</v>
      </c>
      <c r="L4218" s="4" t="s">
        <v>22</v>
      </c>
      <c r="M4218" s="4" t="s">
        <v>23</v>
      </c>
      <c r="N4218" s="4">
        <v>752.22</v>
      </c>
      <c r="O4218" s="4">
        <v>10</v>
      </c>
      <c r="P4218" s="4">
        <v>0.2</v>
      </c>
      <c r="Q4218" s="4">
        <v>62.78</v>
      </c>
    </row>
    <row r="4219" spans="1:17" s="4" customFormat="1" ht="12" x14ac:dyDescent="0.3">
      <c r="A4219" s="4">
        <v>4218</v>
      </c>
      <c r="B4219" s="4" t="s">
        <v>12609</v>
      </c>
      <c r="C4219" s="5">
        <v>45497</v>
      </c>
      <c r="D4219" s="5">
        <v>45502</v>
      </c>
      <c r="E4219" s="9">
        <f t="shared" si="65"/>
        <v>2024</v>
      </c>
      <c r="F4219" s="4" t="s">
        <v>25</v>
      </c>
      <c r="G4219" s="4" t="s">
        <v>12610</v>
      </c>
      <c r="H4219" s="4" t="s">
        <v>12611</v>
      </c>
      <c r="I4219" s="4" t="s">
        <v>67</v>
      </c>
      <c r="J4219" s="4" t="s">
        <v>106</v>
      </c>
      <c r="K4219" s="4" t="s">
        <v>106</v>
      </c>
      <c r="L4219" s="4" t="s">
        <v>22</v>
      </c>
      <c r="M4219" s="4" t="s">
        <v>134</v>
      </c>
      <c r="N4219" s="4">
        <v>1449.31</v>
      </c>
      <c r="O4219" s="4">
        <v>8</v>
      </c>
      <c r="P4219" s="4">
        <v>0</v>
      </c>
      <c r="Q4219" s="4">
        <v>381.55</v>
      </c>
    </row>
    <row r="4220" spans="1:17" s="4" customFormat="1" ht="12" x14ac:dyDescent="0.3">
      <c r="A4220" s="4">
        <v>4219</v>
      </c>
      <c r="B4220" s="4" t="s">
        <v>12612</v>
      </c>
      <c r="C4220" s="5">
        <v>45286</v>
      </c>
      <c r="D4220" s="5">
        <v>45292</v>
      </c>
      <c r="E4220" s="9">
        <f t="shared" si="65"/>
        <v>2024</v>
      </c>
      <c r="F4220" s="4" t="s">
        <v>59</v>
      </c>
      <c r="G4220" s="4" t="s">
        <v>12613</v>
      </c>
      <c r="H4220" s="4" t="s">
        <v>12614</v>
      </c>
      <c r="I4220" s="4" t="s">
        <v>28</v>
      </c>
      <c r="J4220" s="4" t="s">
        <v>21</v>
      </c>
      <c r="K4220" s="4" t="s">
        <v>26647</v>
      </c>
      <c r="L4220" s="4" t="s">
        <v>22</v>
      </c>
      <c r="M4220" s="4" t="s">
        <v>54</v>
      </c>
      <c r="N4220" s="4">
        <v>1070.3900000000001</v>
      </c>
      <c r="O4220" s="4">
        <v>8</v>
      </c>
      <c r="P4220" s="4">
        <v>0.2</v>
      </c>
      <c r="Q4220" s="4">
        <v>-8.06</v>
      </c>
    </row>
    <row r="4221" spans="1:17" s="4" customFormat="1" ht="12" x14ac:dyDescent="0.3">
      <c r="A4221" s="4">
        <v>4220</v>
      </c>
      <c r="B4221" s="4" t="s">
        <v>12615</v>
      </c>
      <c r="C4221" s="5">
        <v>44462</v>
      </c>
      <c r="D4221" s="5">
        <v>44463</v>
      </c>
      <c r="E4221" s="9">
        <f t="shared" si="65"/>
        <v>2021</v>
      </c>
      <c r="F4221" s="4" t="s">
        <v>59</v>
      </c>
      <c r="G4221" s="4" t="s">
        <v>12616</v>
      </c>
      <c r="H4221" s="4" t="s">
        <v>12617</v>
      </c>
      <c r="I4221" s="4" t="s">
        <v>67</v>
      </c>
      <c r="J4221" s="4" t="s">
        <v>34</v>
      </c>
      <c r="K4221" s="4" t="s">
        <v>35</v>
      </c>
      <c r="L4221" s="4" t="s">
        <v>36</v>
      </c>
      <c r="M4221" s="4" t="s">
        <v>71</v>
      </c>
      <c r="N4221" s="4">
        <v>634.9</v>
      </c>
      <c r="O4221" s="4">
        <v>6</v>
      </c>
      <c r="P4221" s="4">
        <v>0.2</v>
      </c>
      <c r="Q4221" s="4">
        <v>40.090000000000003</v>
      </c>
    </row>
    <row r="4222" spans="1:17" s="4" customFormat="1" ht="12" x14ac:dyDescent="0.3">
      <c r="A4222" s="4">
        <v>4221</v>
      </c>
      <c r="B4222" s="4" t="s">
        <v>12618</v>
      </c>
      <c r="C4222" s="5">
        <v>45413</v>
      </c>
      <c r="D4222" s="5">
        <v>45418</v>
      </c>
      <c r="E4222" s="9">
        <f t="shared" si="65"/>
        <v>2024</v>
      </c>
      <c r="F4222" s="4" t="s">
        <v>39</v>
      </c>
      <c r="G4222" s="4" t="s">
        <v>12619</v>
      </c>
      <c r="H4222" s="4" t="s">
        <v>12620</v>
      </c>
      <c r="I4222" s="4" t="s">
        <v>20</v>
      </c>
      <c r="J4222" s="4" t="s">
        <v>34</v>
      </c>
      <c r="K4222" s="4" t="s">
        <v>35</v>
      </c>
      <c r="L4222" s="4" t="s">
        <v>29</v>
      </c>
      <c r="M4222" s="4" t="s">
        <v>107</v>
      </c>
      <c r="N4222" s="4">
        <v>805.62</v>
      </c>
      <c r="O4222" s="4">
        <v>9</v>
      </c>
      <c r="P4222" s="4">
        <v>0.2</v>
      </c>
      <c r="Q4222" s="4">
        <v>99.66</v>
      </c>
    </row>
    <row r="4223" spans="1:17" s="4" customFormat="1" ht="12" x14ac:dyDescent="0.3">
      <c r="A4223" s="4">
        <v>4222</v>
      </c>
      <c r="B4223" s="4" t="s">
        <v>12621</v>
      </c>
      <c r="C4223" s="5">
        <v>44477</v>
      </c>
      <c r="D4223" s="5">
        <v>44482</v>
      </c>
      <c r="E4223" s="9">
        <f t="shared" si="65"/>
        <v>2021</v>
      </c>
      <c r="F4223" s="4" t="s">
        <v>59</v>
      </c>
      <c r="G4223" s="4" t="s">
        <v>12622</v>
      </c>
      <c r="H4223" s="4" t="s">
        <v>12623</v>
      </c>
      <c r="I4223" s="4" t="s">
        <v>67</v>
      </c>
      <c r="J4223" s="4" t="s">
        <v>62</v>
      </c>
      <c r="K4223" s="4" t="s">
        <v>63</v>
      </c>
      <c r="L4223" s="4" t="s">
        <v>29</v>
      </c>
      <c r="M4223" s="4" t="s">
        <v>107</v>
      </c>
      <c r="N4223" s="4">
        <v>743.81</v>
      </c>
      <c r="O4223" s="4">
        <v>8</v>
      </c>
      <c r="P4223" s="4">
        <v>0.15</v>
      </c>
      <c r="Q4223" s="4">
        <v>-9.17</v>
      </c>
    </row>
    <row r="4224" spans="1:17" s="4" customFormat="1" ht="12" x14ac:dyDescent="0.3">
      <c r="A4224" s="4">
        <v>4223</v>
      </c>
      <c r="B4224" s="4" t="s">
        <v>12624</v>
      </c>
      <c r="C4224" s="5">
        <v>45162</v>
      </c>
      <c r="D4224" s="5">
        <v>45166</v>
      </c>
      <c r="E4224" s="9">
        <f t="shared" si="65"/>
        <v>2023</v>
      </c>
      <c r="F4224" s="4" t="s">
        <v>39</v>
      </c>
      <c r="G4224" s="4" t="s">
        <v>12625</v>
      </c>
      <c r="H4224" s="4" t="s">
        <v>12626</v>
      </c>
      <c r="I4224" s="4" t="s">
        <v>28</v>
      </c>
      <c r="J4224" s="4" t="s">
        <v>106</v>
      </c>
      <c r="K4224" s="4" t="s">
        <v>106</v>
      </c>
      <c r="L4224" s="4" t="s">
        <v>22</v>
      </c>
      <c r="M4224" s="4" t="s">
        <v>75</v>
      </c>
      <c r="N4224" s="4">
        <v>206.56</v>
      </c>
      <c r="O4224" s="4">
        <v>5</v>
      </c>
      <c r="P4224" s="4">
        <v>0.1</v>
      </c>
      <c r="Q4224" s="4">
        <v>29.79</v>
      </c>
    </row>
    <row r="4225" spans="1:17" s="4" customFormat="1" ht="12" x14ac:dyDescent="0.3">
      <c r="A4225" s="4">
        <v>4224</v>
      </c>
      <c r="B4225" s="4" t="s">
        <v>12627</v>
      </c>
      <c r="C4225" s="5">
        <v>44698</v>
      </c>
      <c r="D4225" s="5">
        <v>44705</v>
      </c>
      <c r="E4225" s="9">
        <f t="shared" si="65"/>
        <v>2022</v>
      </c>
      <c r="F4225" s="4" t="s">
        <v>59</v>
      </c>
      <c r="G4225" s="4" t="s">
        <v>12628</v>
      </c>
      <c r="H4225" s="4" t="s">
        <v>12629</v>
      </c>
      <c r="I4225" s="4" t="s">
        <v>28</v>
      </c>
      <c r="J4225" s="4" t="s">
        <v>62</v>
      </c>
      <c r="K4225" s="4" t="s">
        <v>63</v>
      </c>
      <c r="L4225" s="4" t="s">
        <v>29</v>
      </c>
      <c r="M4225" s="4" t="s">
        <v>107</v>
      </c>
      <c r="N4225" s="4">
        <v>303.54000000000002</v>
      </c>
      <c r="O4225" s="4">
        <v>7</v>
      </c>
      <c r="P4225" s="4">
        <v>0.1</v>
      </c>
      <c r="Q4225" s="4">
        <v>45.67</v>
      </c>
    </row>
    <row r="4226" spans="1:17" s="4" customFormat="1" ht="12" x14ac:dyDescent="0.3">
      <c r="A4226" s="4">
        <v>4225</v>
      </c>
      <c r="B4226" s="4" t="s">
        <v>12630</v>
      </c>
      <c r="C4226" s="5">
        <v>45585</v>
      </c>
      <c r="D4226" s="5">
        <v>45586</v>
      </c>
      <c r="E4226" s="9">
        <f t="shared" ref="E4226:E4289" si="66">YEAR(D4226)</f>
        <v>2024</v>
      </c>
      <c r="F4226" s="4" t="s">
        <v>17</v>
      </c>
      <c r="G4226" s="4" t="s">
        <v>12631</v>
      </c>
      <c r="H4226" s="4" t="s">
        <v>12632</v>
      </c>
      <c r="I4226" s="4" t="s">
        <v>67</v>
      </c>
      <c r="J4226" s="4" t="s">
        <v>79</v>
      </c>
      <c r="K4226" s="4" t="s">
        <v>80</v>
      </c>
      <c r="L4226" s="4" t="s">
        <v>29</v>
      </c>
      <c r="M4226" s="4" t="s">
        <v>48</v>
      </c>
      <c r="N4226" s="4">
        <v>133.07</v>
      </c>
      <c r="O4226" s="4">
        <v>3</v>
      </c>
      <c r="P4226" s="4">
        <v>0.1</v>
      </c>
      <c r="Q4226" s="4">
        <v>26.21</v>
      </c>
    </row>
    <row r="4227" spans="1:17" s="4" customFormat="1" ht="12" x14ac:dyDescent="0.3">
      <c r="A4227" s="4">
        <v>4226</v>
      </c>
      <c r="B4227" s="4" t="s">
        <v>12633</v>
      </c>
      <c r="C4227" s="5">
        <v>44477</v>
      </c>
      <c r="D4227" s="5">
        <v>44481</v>
      </c>
      <c r="E4227" s="9">
        <f t="shared" si="66"/>
        <v>2021</v>
      </c>
      <c r="F4227" s="4" t="s">
        <v>25</v>
      </c>
      <c r="G4227" s="4" t="s">
        <v>12634</v>
      </c>
      <c r="H4227" s="4" t="s">
        <v>12635</v>
      </c>
      <c r="I4227" s="4" t="s">
        <v>67</v>
      </c>
      <c r="J4227" s="4" t="s">
        <v>21</v>
      </c>
      <c r="K4227" s="4" t="s">
        <v>26647</v>
      </c>
      <c r="L4227" s="4" t="s">
        <v>29</v>
      </c>
      <c r="M4227" s="4" t="s">
        <v>30</v>
      </c>
      <c r="N4227" s="4">
        <v>1341.41</v>
      </c>
      <c r="O4227" s="4">
        <v>7</v>
      </c>
      <c r="P4227" s="4">
        <v>0</v>
      </c>
      <c r="Q4227" s="4">
        <v>2.17</v>
      </c>
    </row>
    <row r="4228" spans="1:17" s="4" customFormat="1" ht="12" x14ac:dyDescent="0.3">
      <c r="A4228" s="4">
        <v>4227</v>
      </c>
      <c r="B4228" s="4" t="s">
        <v>12636</v>
      </c>
      <c r="C4228" s="5">
        <v>45517</v>
      </c>
      <c r="D4228" s="5">
        <v>45524</v>
      </c>
      <c r="E4228" s="9">
        <f t="shared" si="66"/>
        <v>2024</v>
      </c>
      <c r="F4228" s="4" t="s">
        <v>39</v>
      </c>
      <c r="G4228" s="4" t="s">
        <v>12637</v>
      </c>
      <c r="H4228" s="4" t="s">
        <v>12638</v>
      </c>
      <c r="I4228" s="4" t="s">
        <v>20</v>
      </c>
      <c r="J4228" s="4" t="s">
        <v>111</v>
      </c>
      <c r="K4228" s="4" t="s">
        <v>111</v>
      </c>
      <c r="L4228" s="4" t="s">
        <v>22</v>
      </c>
      <c r="M4228" s="4" t="s">
        <v>23</v>
      </c>
      <c r="N4228" s="4">
        <v>822.45</v>
      </c>
      <c r="O4228" s="4">
        <v>1</v>
      </c>
      <c r="P4228" s="4">
        <v>0.1</v>
      </c>
      <c r="Q4228" s="4">
        <v>200.4</v>
      </c>
    </row>
    <row r="4229" spans="1:17" s="4" customFormat="1" ht="12" x14ac:dyDescent="0.3">
      <c r="A4229" s="4">
        <v>4228</v>
      </c>
      <c r="B4229" s="4" t="s">
        <v>12639</v>
      </c>
      <c r="C4229" s="5">
        <v>45240</v>
      </c>
      <c r="D4229" s="5">
        <v>45242</v>
      </c>
      <c r="E4229" s="9">
        <f t="shared" si="66"/>
        <v>2023</v>
      </c>
      <c r="F4229" s="4" t="s">
        <v>59</v>
      </c>
      <c r="G4229" s="4" t="s">
        <v>12640</v>
      </c>
      <c r="H4229" s="4" t="s">
        <v>12641</v>
      </c>
      <c r="I4229" s="4" t="s">
        <v>28</v>
      </c>
      <c r="J4229" s="4" t="s">
        <v>106</v>
      </c>
      <c r="K4229" s="4" t="s">
        <v>106</v>
      </c>
      <c r="L4229" s="4" t="s">
        <v>22</v>
      </c>
      <c r="M4229" s="4" t="s">
        <v>54</v>
      </c>
      <c r="N4229" s="4">
        <v>102.06</v>
      </c>
      <c r="O4229" s="4">
        <v>1</v>
      </c>
      <c r="P4229" s="4">
        <v>0.15</v>
      </c>
      <c r="Q4229" s="4">
        <v>2.78</v>
      </c>
    </row>
    <row r="4230" spans="1:17" s="4" customFormat="1" ht="12" x14ac:dyDescent="0.3">
      <c r="A4230" s="4">
        <v>4229</v>
      </c>
      <c r="B4230" s="4" t="s">
        <v>12642</v>
      </c>
      <c r="C4230" s="5">
        <v>45358</v>
      </c>
      <c r="D4230" s="5">
        <v>45363</v>
      </c>
      <c r="E4230" s="9">
        <f t="shared" si="66"/>
        <v>2024</v>
      </c>
      <c r="F4230" s="4" t="s">
        <v>25</v>
      </c>
      <c r="G4230" s="4" t="s">
        <v>12643</v>
      </c>
      <c r="H4230" s="4" t="s">
        <v>12644</v>
      </c>
      <c r="I4230" s="4" t="s">
        <v>67</v>
      </c>
      <c r="J4230" s="4" t="s">
        <v>79</v>
      </c>
      <c r="K4230" s="4" t="s">
        <v>80</v>
      </c>
      <c r="L4230" s="4" t="s">
        <v>22</v>
      </c>
      <c r="M4230" s="4" t="s">
        <v>54</v>
      </c>
      <c r="N4230" s="4">
        <v>1140.99</v>
      </c>
      <c r="O4230" s="4">
        <v>3</v>
      </c>
      <c r="P4230" s="4">
        <v>0</v>
      </c>
      <c r="Q4230" s="4">
        <v>338.92</v>
      </c>
    </row>
    <row r="4231" spans="1:17" s="4" customFormat="1" ht="12" x14ac:dyDescent="0.3">
      <c r="A4231" s="4">
        <v>4230</v>
      </c>
      <c r="B4231" s="4" t="s">
        <v>12645</v>
      </c>
      <c r="C4231" s="5">
        <v>44896</v>
      </c>
      <c r="D4231" s="5">
        <v>44899</v>
      </c>
      <c r="E4231" s="9">
        <f t="shared" si="66"/>
        <v>2022</v>
      </c>
      <c r="F4231" s="4" t="s">
        <v>17</v>
      </c>
      <c r="G4231" s="4" t="s">
        <v>12646</v>
      </c>
      <c r="H4231" s="4" t="s">
        <v>12647</v>
      </c>
      <c r="I4231" s="4" t="s">
        <v>28</v>
      </c>
      <c r="J4231" s="4" t="s">
        <v>52</v>
      </c>
      <c r="K4231" s="4" t="s">
        <v>53</v>
      </c>
      <c r="L4231" s="4" t="s">
        <v>22</v>
      </c>
      <c r="M4231" s="4" t="s">
        <v>23</v>
      </c>
      <c r="N4231" s="4">
        <v>1347.78</v>
      </c>
      <c r="O4231" s="4">
        <v>1</v>
      </c>
      <c r="P4231" s="4">
        <v>0.2</v>
      </c>
      <c r="Q4231" s="4">
        <v>157.65</v>
      </c>
    </row>
    <row r="4232" spans="1:17" s="4" customFormat="1" ht="12" x14ac:dyDescent="0.3">
      <c r="A4232" s="4">
        <v>4231</v>
      </c>
      <c r="B4232" s="4" t="s">
        <v>12648</v>
      </c>
      <c r="C4232" s="5">
        <v>45798</v>
      </c>
      <c r="D4232" s="5">
        <v>45803</v>
      </c>
      <c r="E4232" s="9">
        <f t="shared" si="66"/>
        <v>2025</v>
      </c>
      <c r="F4232" s="4" t="s">
        <v>25</v>
      </c>
      <c r="G4232" s="4" t="s">
        <v>12649</v>
      </c>
      <c r="H4232" s="4" t="s">
        <v>12650</v>
      </c>
      <c r="I4232" s="4" t="s">
        <v>28</v>
      </c>
      <c r="J4232" s="4" t="s">
        <v>21</v>
      </c>
      <c r="K4232" s="4" t="s">
        <v>26647</v>
      </c>
      <c r="L4232" s="4" t="s">
        <v>36</v>
      </c>
      <c r="M4232" s="4" t="s">
        <v>118</v>
      </c>
      <c r="N4232" s="4">
        <v>164.8</v>
      </c>
      <c r="O4232" s="4">
        <v>4</v>
      </c>
      <c r="P4232" s="4">
        <v>0.1</v>
      </c>
      <c r="Q4232" s="4">
        <v>22.76</v>
      </c>
    </row>
    <row r="4233" spans="1:17" s="4" customFormat="1" ht="12" x14ac:dyDescent="0.3">
      <c r="A4233" s="4">
        <v>4232</v>
      </c>
      <c r="B4233" s="4" t="s">
        <v>12651</v>
      </c>
      <c r="C4233" s="5">
        <v>45270</v>
      </c>
      <c r="D4233" s="5">
        <v>45274</v>
      </c>
      <c r="E4233" s="9">
        <f t="shared" si="66"/>
        <v>2023</v>
      </c>
      <c r="F4233" s="4" t="s">
        <v>59</v>
      </c>
      <c r="G4233" s="4" t="s">
        <v>12652</v>
      </c>
      <c r="H4233" s="4" t="s">
        <v>12653</v>
      </c>
      <c r="I4233" s="4" t="s">
        <v>20</v>
      </c>
      <c r="J4233" s="4" t="s">
        <v>47</v>
      </c>
      <c r="K4233" s="4" t="s">
        <v>47</v>
      </c>
      <c r="L4233" s="4" t="s">
        <v>22</v>
      </c>
      <c r="M4233" s="4" t="s">
        <v>75</v>
      </c>
      <c r="N4233" s="4">
        <v>246.49</v>
      </c>
      <c r="O4233" s="4">
        <v>10</v>
      </c>
      <c r="P4233" s="4">
        <v>0</v>
      </c>
      <c r="Q4233" s="4">
        <v>68.17</v>
      </c>
    </row>
    <row r="4234" spans="1:17" s="4" customFormat="1" ht="12" x14ac:dyDescent="0.3">
      <c r="A4234" s="4">
        <v>4233</v>
      </c>
      <c r="B4234" s="4" t="s">
        <v>12654</v>
      </c>
      <c r="C4234" s="5">
        <v>45536</v>
      </c>
      <c r="D4234" s="5">
        <v>45537</v>
      </c>
      <c r="E4234" s="9">
        <f t="shared" si="66"/>
        <v>2024</v>
      </c>
      <c r="F4234" s="4" t="s">
        <v>17</v>
      </c>
      <c r="G4234" s="4" t="s">
        <v>12655</v>
      </c>
      <c r="H4234" s="4" t="s">
        <v>12656</v>
      </c>
      <c r="I4234" s="4" t="s">
        <v>28</v>
      </c>
      <c r="J4234" s="4" t="s">
        <v>52</v>
      </c>
      <c r="K4234" s="4" t="s">
        <v>53</v>
      </c>
      <c r="L4234" s="4" t="s">
        <v>29</v>
      </c>
      <c r="M4234" s="4" t="s">
        <v>90</v>
      </c>
      <c r="N4234" s="4">
        <v>1040.3599999999999</v>
      </c>
      <c r="O4234" s="4">
        <v>6</v>
      </c>
      <c r="P4234" s="4">
        <v>0.2</v>
      </c>
      <c r="Q4234" s="4">
        <v>172.76</v>
      </c>
    </row>
    <row r="4235" spans="1:17" s="4" customFormat="1" ht="12" x14ac:dyDescent="0.3">
      <c r="A4235" s="4">
        <v>4234</v>
      </c>
      <c r="B4235" s="4" t="s">
        <v>12657</v>
      </c>
      <c r="C4235" s="5">
        <v>44555</v>
      </c>
      <c r="D4235" s="5">
        <v>44560</v>
      </c>
      <c r="E4235" s="9">
        <f t="shared" si="66"/>
        <v>2021</v>
      </c>
      <c r="F4235" s="4" t="s">
        <v>59</v>
      </c>
      <c r="G4235" s="4" t="s">
        <v>12658</v>
      </c>
      <c r="H4235" s="4" t="s">
        <v>12659</v>
      </c>
      <c r="I4235" s="4" t="s">
        <v>67</v>
      </c>
      <c r="J4235" s="4" t="s">
        <v>47</v>
      </c>
      <c r="K4235" s="4" t="s">
        <v>47</v>
      </c>
      <c r="L4235" s="4" t="s">
        <v>22</v>
      </c>
      <c r="M4235" s="4" t="s">
        <v>134</v>
      </c>
      <c r="N4235" s="4">
        <v>1066.01</v>
      </c>
      <c r="O4235" s="4">
        <v>10</v>
      </c>
      <c r="P4235" s="4">
        <v>0.2</v>
      </c>
      <c r="Q4235" s="4">
        <v>40.880000000000003</v>
      </c>
    </row>
    <row r="4236" spans="1:17" s="4" customFormat="1" ht="12" x14ac:dyDescent="0.3">
      <c r="A4236" s="4">
        <v>4235</v>
      </c>
      <c r="B4236" s="4" t="s">
        <v>12660</v>
      </c>
      <c r="C4236" s="5">
        <v>44683</v>
      </c>
      <c r="D4236" s="5">
        <v>44690</v>
      </c>
      <c r="E4236" s="9">
        <f t="shared" si="66"/>
        <v>2022</v>
      </c>
      <c r="F4236" s="4" t="s">
        <v>25</v>
      </c>
      <c r="G4236" s="4" t="s">
        <v>12661</v>
      </c>
      <c r="H4236" s="4" t="s">
        <v>12662</v>
      </c>
      <c r="I4236" s="4" t="s">
        <v>20</v>
      </c>
      <c r="J4236" s="4" t="s">
        <v>21</v>
      </c>
      <c r="K4236" s="4" t="s">
        <v>26647</v>
      </c>
      <c r="L4236" s="4" t="s">
        <v>22</v>
      </c>
      <c r="M4236" s="4" t="s">
        <v>134</v>
      </c>
      <c r="N4236" s="4">
        <v>436.63</v>
      </c>
      <c r="O4236" s="4">
        <v>3</v>
      </c>
      <c r="P4236" s="4">
        <v>0.2</v>
      </c>
      <c r="Q4236" s="4">
        <v>8.41</v>
      </c>
    </row>
    <row r="4237" spans="1:17" s="4" customFormat="1" ht="12" x14ac:dyDescent="0.3">
      <c r="A4237" s="4">
        <v>4236</v>
      </c>
      <c r="B4237" s="4" t="s">
        <v>12663</v>
      </c>
      <c r="C4237" s="5">
        <v>44844</v>
      </c>
      <c r="D4237" s="5">
        <v>44847</v>
      </c>
      <c r="E4237" s="9">
        <f t="shared" si="66"/>
        <v>2022</v>
      </c>
      <c r="F4237" s="4" t="s">
        <v>25</v>
      </c>
      <c r="G4237" s="4" t="s">
        <v>12664</v>
      </c>
      <c r="H4237" s="4" t="s">
        <v>12665</v>
      </c>
      <c r="I4237" s="4" t="s">
        <v>28</v>
      </c>
      <c r="J4237" s="4" t="s">
        <v>42</v>
      </c>
      <c r="K4237" s="4" t="s">
        <v>43</v>
      </c>
      <c r="L4237" s="4" t="s">
        <v>29</v>
      </c>
      <c r="M4237" s="4" t="s">
        <v>107</v>
      </c>
      <c r="N4237" s="4">
        <v>967.62</v>
      </c>
      <c r="O4237" s="4">
        <v>4</v>
      </c>
      <c r="P4237" s="4">
        <v>0.2</v>
      </c>
      <c r="Q4237" s="4">
        <v>108.79</v>
      </c>
    </row>
    <row r="4238" spans="1:17" s="4" customFormat="1" ht="12" x14ac:dyDescent="0.3">
      <c r="A4238" s="4">
        <v>4237</v>
      </c>
      <c r="B4238" s="4" t="s">
        <v>12666</v>
      </c>
      <c r="C4238" s="5">
        <v>45730</v>
      </c>
      <c r="D4238" s="5">
        <v>45732</v>
      </c>
      <c r="E4238" s="9">
        <f t="shared" si="66"/>
        <v>2025</v>
      </c>
      <c r="F4238" s="4" t="s">
        <v>39</v>
      </c>
      <c r="G4238" s="4" t="s">
        <v>12667</v>
      </c>
      <c r="H4238" s="4" t="s">
        <v>12668</v>
      </c>
      <c r="I4238" s="4" t="s">
        <v>67</v>
      </c>
      <c r="J4238" s="4" t="s">
        <v>21</v>
      </c>
      <c r="K4238" s="4" t="s">
        <v>26647</v>
      </c>
      <c r="L4238" s="4" t="s">
        <v>22</v>
      </c>
      <c r="M4238" s="4" t="s">
        <v>23</v>
      </c>
      <c r="N4238" s="4">
        <v>1491.5</v>
      </c>
      <c r="O4238" s="4">
        <v>3</v>
      </c>
      <c r="P4238" s="4">
        <v>0.1</v>
      </c>
      <c r="Q4238" s="4">
        <v>-10.49</v>
      </c>
    </row>
    <row r="4239" spans="1:17" s="4" customFormat="1" ht="12" x14ac:dyDescent="0.3">
      <c r="A4239" s="4">
        <v>4238</v>
      </c>
      <c r="B4239" s="4" t="s">
        <v>12669</v>
      </c>
      <c r="C4239" s="5">
        <v>44483</v>
      </c>
      <c r="D4239" s="5">
        <v>44487</v>
      </c>
      <c r="E4239" s="9">
        <f t="shared" si="66"/>
        <v>2021</v>
      </c>
      <c r="F4239" s="4" t="s">
        <v>59</v>
      </c>
      <c r="G4239" s="4" t="s">
        <v>12670</v>
      </c>
      <c r="H4239" s="4" t="s">
        <v>12671</v>
      </c>
      <c r="I4239" s="4" t="s">
        <v>28</v>
      </c>
      <c r="J4239" s="4" t="s">
        <v>62</v>
      </c>
      <c r="K4239" s="4" t="s">
        <v>63</v>
      </c>
      <c r="L4239" s="4" t="s">
        <v>29</v>
      </c>
      <c r="M4239" s="4" t="s">
        <v>90</v>
      </c>
      <c r="N4239" s="4">
        <v>229.78</v>
      </c>
      <c r="O4239" s="4">
        <v>3</v>
      </c>
      <c r="P4239" s="4">
        <v>0.2</v>
      </c>
      <c r="Q4239" s="4">
        <v>19.11</v>
      </c>
    </row>
    <row r="4240" spans="1:17" s="4" customFormat="1" ht="12" x14ac:dyDescent="0.3">
      <c r="A4240" s="4">
        <v>4239</v>
      </c>
      <c r="B4240" s="4" t="s">
        <v>12672</v>
      </c>
      <c r="C4240" s="5">
        <v>45576</v>
      </c>
      <c r="D4240" s="5">
        <v>45583</v>
      </c>
      <c r="E4240" s="9">
        <f t="shared" si="66"/>
        <v>2024</v>
      </c>
      <c r="F4240" s="4" t="s">
        <v>59</v>
      </c>
      <c r="G4240" s="4" t="s">
        <v>12673</v>
      </c>
      <c r="H4240" s="4" t="s">
        <v>12674</v>
      </c>
      <c r="I4240" s="4" t="s">
        <v>28</v>
      </c>
      <c r="J4240" s="4" t="s">
        <v>106</v>
      </c>
      <c r="K4240" s="4" t="s">
        <v>106</v>
      </c>
      <c r="L4240" s="4" t="s">
        <v>36</v>
      </c>
      <c r="M4240" s="4" t="s">
        <v>138</v>
      </c>
      <c r="N4240" s="4">
        <v>745.96</v>
      </c>
      <c r="O4240" s="4">
        <v>7</v>
      </c>
      <c r="P4240" s="4">
        <v>0.15</v>
      </c>
      <c r="Q4240" s="4">
        <v>10.5</v>
      </c>
    </row>
    <row r="4241" spans="1:17" s="4" customFormat="1" ht="12" x14ac:dyDescent="0.3">
      <c r="A4241" s="4">
        <v>4240</v>
      </c>
      <c r="B4241" s="4" t="s">
        <v>12675</v>
      </c>
      <c r="C4241" s="5">
        <v>45488</v>
      </c>
      <c r="D4241" s="5">
        <v>45495</v>
      </c>
      <c r="E4241" s="9">
        <f t="shared" si="66"/>
        <v>2024</v>
      </c>
      <c r="F4241" s="4" t="s">
        <v>39</v>
      </c>
      <c r="G4241" s="4" t="s">
        <v>12676</v>
      </c>
      <c r="H4241" s="4" t="s">
        <v>12677</v>
      </c>
      <c r="I4241" s="4" t="s">
        <v>28</v>
      </c>
      <c r="J4241" s="4" t="s">
        <v>21</v>
      </c>
      <c r="K4241" s="4" t="s">
        <v>26647</v>
      </c>
      <c r="L4241" s="4" t="s">
        <v>29</v>
      </c>
      <c r="M4241" s="4" t="s">
        <v>48</v>
      </c>
      <c r="N4241" s="4">
        <v>57.88</v>
      </c>
      <c r="O4241" s="4">
        <v>1</v>
      </c>
      <c r="P4241" s="4">
        <v>0.1</v>
      </c>
      <c r="Q4241" s="4">
        <v>9.33</v>
      </c>
    </row>
    <row r="4242" spans="1:17" s="4" customFormat="1" ht="12" x14ac:dyDescent="0.3">
      <c r="A4242" s="4">
        <v>4241</v>
      </c>
      <c r="B4242" s="4" t="s">
        <v>12678</v>
      </c>
      <c r="C4242" s="5">
        <v>44571</v>
      </c>
      <c r="D4242" s="5">
        <v>44576</v>
      </c>
      <c r="E4242" s="9">
        <f t="shared" si="66"/>
        <v>2022</v>
      </c>
      <c r="F4242" s="4" t="s">
        <v>39</v>
      </c>
      <c r="G4242" s="4" t="s">
        <v>4263</v>
      </c>
      <c r="H4242" s="4" t="s">
        <v>12679</v>
      </c>
      <c r="I4242" s="4" t="s">
        <v>28</v>
      </c>
      <c r="J4242" s="4" t="s">
        <v>47</v>
      </c>
      <c r="K4242" s="4" t="s">
        <v>47</v>
      </c>
      <c r="L4242" s="4" t="s">
        <v>29</v>
      </c>
      <c r="M4242" s="4" t="s">
        <v>90</v>
      </c>
      <c r="N4242" s="4">
        <v>888.96</v>
      </c>
      <c r="O4242" s="4">
        <v>1</v>
      </c>
      <c r="P4242" s="4">
        <v>0.2</v>
      </c>
      <c r="Q4242" s="4">
        <v>187.35</v>
      </c>
    </row>
    <row r="4243" spans="1:17" s="4" customFormat="1" ht="12" x14ac:dyDescent="0.3">
      <c r="A4243" s="4">
        <v>4242</v>
      </c>
      <c r="B4243" s="4" t="s">
        <v>12680</v>
      </c>
      <c r="C4243" s="5">
        <v>44548</v>
      </c>
      <c r="D4243" s="5">
        <v>44552</v>
      </c>
      <c r="E4243" s="9">
        <f t="shared" si="66"/>
        <v>2021</v>
      </c>
      <c r="F4243" s="4" t="s">
        <v>25</v>
      </c>
      <c r="G4243" s="4" t="s">
        <v>12681</v>
      </c>
      <c r="H4243" s="4" t="s">
        <v>12370</v>
      </c>
      <c r="I4243" s="4" t="s">
        <v>67</v>
      </c>
      <c r="J4243" s="4" t="s">
        <v>21</v>
      </c>
      <c r="K4243" s="4" t="s">
        <v>26647</v>
      </c>
      <c r="L4243" s="4" t="s">
        <v>36</v>
      </c>
      <c r="M4243" s="4" t="s">
        <v>71</v>
      </c>
      <c r="N4243" s="4">
        <v>243.05</v>
      </c>
      <c r="O4243" s="4">
        <v>10</v>
      </c>
      <c r="P4243" s="4">
        <v>0.1</v>
      </c>
      <c r="Q4243" s="4">
        <v>8.36</v>
      </c>
    </row>
    <row r="4244" spans="1:17" s="4" customFormat="1" ht="12" x14ac:dyDescent="0.3">
      <c r="A4244" s="4">
        <v>4243</v>
      </c>
      <c r="B4244" s="4" t="s">
        <v>12682</v>
      </c>
      <c r="C4244" s="5">
        <v>45428</v>
      </c>
      <c r="D4244" s="5">
        <v>45434</v>
      </c>
      <c r="E4244" s="9">
        <f t="shared" si="66"/>
        <v>2024</v>
      </c>
      <c r="F4244" s="4" t="s">
        <v>17</v>
      </c>
      <c r="G4244" s="4" t="s">
        <v>12683</v>
      </c>
      <c r="H4244" s="4" t="s">
        <v>2069</v>
      </c>
      <c r="I4244" s="4" t="s">
        <v>67</v>
      </c>
      <c r="J4244" s="4" t="s">
        <v>62</v>
      </c>
      <c r="K4244" s="4" t="s">
        <v>63</v>
      </c>
      <c r="L4244" s="4" t="s">
        <v>36</v>
      </c>
      <c r="M4244" s="4" t="s">
        <v>37</v>
      </c>
      <c r="N4244" s="4">
        <v>1307.0899999999999</v>
      </c>
      <c r="O4244" s="4">
        <v>1</v>
      </c>
      <c r="P4244" s="4">
        <v>0.2</v>
      </c>
      <c r="Q4244" s="4">
        <v>258.17</v>
      </c>
    </row>
    <row r="4245" spans="1:17" s="4" customFormat="1" ht="12" x14ac:dyDescent="0.3">
      <c r="A4245" s="4">
        <v>4244</v>
      </c>
      <c r="B4245" s="4" t="s">
        <v>12684</v>
      </c>
      <c r="C4245" s="5">
        <v>44892</v>
      </c>
      <c r="D4245" s="5">
        <v>44898</v>
      </c>
      <c r="E4245" s="9">
        <f t="shared" si="66"/>
        <v>2022</v>
      </c>
      <c r="F4245" s="4" t="s">
        <v>39</v>
      </c>
      <c r="G4245" s="4" t="s">
        <v>12685</v>
      </c>
      <c r="H4245" s="4" t="s">
        <v>12686</v>
      </c>
      <c r="I4245" s="4" t="s">
        <v>67</v>
      </c>
      <c r="J4245" s="4" t="s">
        <v>111</v>
      </c>
      <c r="K4245" s="4" t="s">
        <v>111</v>
      </c>
      <c r="L4245" s="4" t="s">
        <v>22</v>
      </c>
      <c r="M4245" s="4" t="s">
        <v>134</v>
      </c>
      <c r="N4245" s="4">
        <v>477.69</v>
      </c>
      <c r="O4245" s="4">
        <v>9</v>
      </c>
      <c r="P4245" s="4">
        <v>0.15</v>
      </c>
      <c r="Q4245" s="4">
        <v>21.35</v>
      </c>
    </row>
    <row r="4246" spans="1:17" s="4" customFormat="1" ht="12" x14ac:dyDescent="0.3">
      <c r="A4246" s="4">
        <v>4245</v>
      </c>
      <c r="B4246" s="4" t="s">
        <v>12687</v>
      </c>
      <c r="C4246" s="5">
        <v>44686</v>
      </c>
      <c r="D4246" s="5">
        <v>44688</v>
      </c>
      <c r="E4246" s="9">
        <f t="shared" si="66"/>
        <v>2022</v>
      </c>
      <c r="F4246" s="4" t="s">
        <v>25</v>
      </c>
      <c r="G4246" s="4" t="s">
        <v>12688</v>
      </c>
      <c r="H4246" s="4" t="s">
        <v>12689</v>
      </c>
      <c r="I4246" s="4" t="s">
        <v>67</v>
      </c>
      <c r="J4246" s="4" t="s">
        <v>42</v>
      </c>
      <c r="K4246" s="4" t="s">
        <v>43</v>
      </c>
      <c r="L4246" s="4" t="s">
        <v>29</v>
      </c>
      <c r="M4246" s="4" t="s">
        <v>48</v>
      </c>
      <c r="N4246" s="4">
        <v>1193.1600000000001</v>
      </c>
      <c r="O4246" s="4">
        <v>7</v>
      </c>
      <c r="P4246" s="4">
        <v>0.1</v>
      </c>
      <c r="Q4246" s="4">
        <v>58.98</v>
      </c>
    </row>
    <row r="4247" spans="1:17" s="4" customFormat="1" ht="12" x14ac:dyDescent="0.3">
      <c r="A4247" s="4">
        <v>4246</v>
      </c>
      <c r="B4247" s="4" t="s">
        <v>12690</v>
      </c>
      <c r="C4247" s="5">
        <v>45016</v>
      </c>
      <c r="D4247" s="5">
        <v>45019</v>
      </c>
      <c r="E4247" s="9">
        <f t="shared" si="66"/>
        <v>2023</v>
      </c>
      <c r="F4247" s="4" t="s">
        <v>25</v>
      </c>
      <c r="G4247" s="4" t="s">
        <v>12691</v>
      </c>
      <c r="H4247" s="4" t="s">
        <v>12692</v>
      </c>
      <c r="I4247" s="4" t="s">
        <v>28</v>
      </c>
      <c r="J4247" s="4" t="s">
        <v>47</v>
      </c>
      <c r="K4247" s="4" t="s">
        <v>47</v>
      </c>
      <c r="L4247" s="4" t="s">
        <v>29</v>
      </c>
      <c r="M4247" s="4" t="s">
        <v>107</v>
      </c>
      <c r="N4247" s="4">
        <v>266.27</v>
      </c>
      <c r="O4247" s="4">
        <v>5</v>
      </c>
      <c r="P4247" s="4">
        <v>0</v>
      </c>
      <c r="Q4247" s="4">
        <v>4.54</v>
      </c>
    </row>
    <row r="4248" spans="1:17" s="4" customFormat="1" ht="12" x14ac:dyDescent="0.3">
      <c r="A4248" s="4">
        <v>4247</v>
      </c>
      <c r="B4248" s="4" t="s">
        <v>12693</v>
      </c>
      <c r="C4248" s="5">
        <v>44909</v>
      </c>
      <c r="D4248" s="5">
        <v>44913</v>
      </c>
      <c r="E4248" s="9">
        <f t="shared" si="66"/>
        <v>2022</v>
      </c>
      <c r="F4248" s="4" t="s">
        <v>17</v>
      </c>
      <c r="G4248" s="4" t="s">
        <v>12694</v>
      </c>
      <c r="H4248" s="4" t="s">
        <v>12695</v>
      </c>
      <c r="I4248" s="4" t="s">
        <v>28</v>
      </c>
      <c r="J4248" s="4" t="s">
        <v>47</v>
      </c>
      <c r="K4248" s="4" t="s">
        <v>47</v>
      </c>
      <c r="L4248" s="4" t="s">
        <v>29</v>
      </c>
      <c r="M4248" s="4" t="s">
        <v>107</v>
      </c>
      <c r="N4248" s="4">
        <v>230.55</v>
      </c>
      <c r="O4248" s="4">
        <v>10</v>
      </c>
      <c r="P4248" s="4">
        <v>0.1</v>
      </c>
      <c r="Q4248" s="4">
        <v>39.130000000000003</v>
      </c>
    </row>
    <row r="4249" spans="1:17" s="4" customFormat="1" ht="12" x14ac:dyDescent="0.3">
      <c r="A4249" s="4">
        <v>4248</v>
      </c>
      <c r="B4249" s="4" t="s">
        <v>12696</v>
      </c>
      <c r="C4249" s="5">
        <v>44877</v>
      </c>
      <c r="D4249" s="5">
        <v>44879</v>
      </c>
      <c r="E4249" s="9">
        <f t="shared" si="66"/>
        <v>2022</v>
      </c>
      <c r="F4249" s="4" t="s">
        <v>59</v>
      </c>
      <c r="G4249" s="4" t="s">
        <v>12697</v>
      </c>
      <c r="H4249" s="4" t="s">
        <v>12698</v>
      </c>
      <c r="I4249" s="4" t="s">
        <v>28</v>
      </c>
      <c r="J4249" s="4" t="s">
        <v>47</v>
      </c>
      <c r="K4249" s="4" t="s">
        <v>47</v>
      </c>
      <c r="L4249" s="4" t="s">
        <v>29</v>
      </c>
      <c r="M4249" s="4" t="s">
        <v>48</v>
      </c>
      <c r="N4249" s="4">
        <v>176.34</v>
      </c>
      <c r="O4249" s="4">
        <v>7</v>
      </c>
      <c r="P4249" s="4">
        <v>0.1</v>
      </c>
      <c r="Q4249" s="4">
        <v>12.43</v>
      </c>
    </row>
    <row r="4250" spans="1:17" s="4" customFormat="1" ht="12" x14ac:dyDescent="0.3">
      <c r="A4250" s="4">
        <v>4249</v>
      </c>
      <c r="B4250" s="4" t="s">
        <v>12699</v>
      </c>
      <c r="C4250" s="5">
        <v>44954</v>
      </c>
      <c r="D4250" s="5">
        <v>44960</v>
      </c>
      <c r="E4250" s="9">
        <f t="shared" si="66"/>
        <v>2023</v>
      </c>
      <c r="F4250" s="4" t="s">
        <v>59</v>
      </c>
      <c r="G4250" s="4" t="s">
        <v>12700</v>
      </c>
      <c r="H4250" s="4" t="s">
        <v>12701</v>
      </c>
      <c r="I4250" s="4" t="s">
        <v>67</v>
      </c>
      <c r="J4250" s="4" t="s">
        <v>21</v>
      </c>
      <c r="K4250" s="4" t="s">
        <v>26647</v>
      </c>
      <c r="L4250" s="4" t="s">
        <v>29</v>
      </c>
      <c r="M4250" s="4" t="s">
        <v>48</v>
      </c>
      <c r="N4250" s="4">
        <v>1093.72</v>
      </c>
      <c r="O4250" s="4">
        <v>7</v>
      </c>
      <c r="P4250" s="4">
        <v>0</v>
      </c>
      <c r="Q4250" s="4">
        <v>140.97999999999999</v>
      </c>
    </row>
    <row r="4251" spans="1:17" s="4" customFormat="1" ht="12" x14ac:dyDescent="0.3">
      <c r="A4251" s="4">
        <v>4250</v>
      </c>
      <c r="B4251" s="4" t="s">
        <v>12702</v>
      </c>
      <c r="C4251" s="5">
        <v>45152</v>
      </c>
      <c r="D4251" s="5">
        <v>45155</v>
      </c>
      <c r="E4251" s="9">
        <f t="shared" si="66"/>
        <v>2023</v>
      </c>
      <c r="F4251" s="4" t="s">
        <v>25</v>
      </c>
      <c r="G4251" s="4" t="s">
        <v>12703</v>
      </c>
      <c r="H4251" s="4" t="s">
        <v>12704</v>
      </c>
      <c r="I4251" s="4" t="s">
        <v>20</v>
      </c>
      <c r="J4251" s="4" t="s">
        <v>111</v>
      </c>
      <c r="K4251" s="4" t="s">
        <v>111</v>
      </c>
      <c r="L4251" s="4" t="s">
        <v>36</v>
      </c>
      <c r="M4251" s="4" t="s">
        <v>37</v>
      </c>
      <c r="N4251" s="4">
        <v>175.65</v>
      </c>
      <c r="O4251" s="4">
        <v>10</v>
      </c>
      <c r="P4251" s="4">
        <v>0.2</v>
      </c>
      <c r="Q4251" s="4">
        <v>3.19</v>
      </c>
    </row>
    <row r="4252" spans="1:17" s="4" customFormat="1" ht="12" x14ac:dyDescent="0.3">
      <c r="A4252" s="4">
        <v>4251</v>
      </c>
      <c r="B4252" s="4" t="s">
        <v>12705</v>
      </c>
      <c r="C4252" s="5">
        <v>44871</v>
      </c>
      <c r="D4252" s="5">
        <v>44875</v>
      </c>
      <c r="E4252" s="9">
        <f t="shared" si="66"/>
        <v>2022</v>
      </c>
      <c r="F4252" s="4" t="s">
        <v>17</v>
      </c>
      <c r="G4252" s="4" t="s">
        <v>12706</v>
      </c>
      <c r="H4252" s="4" t="s">
        <v>12707</v>
      </c>
      <c r="I4252" s="4" t="s">
        <v>28</v>
      </c>
      <c r="J4252" s="4" t="s">
        <v>42</v>
      </c>
      <c r="K4252" s="4" t="s">
        <v>43</v>
      </c>
      <c r="L4252" s="4" t="s">
        <v>29</v>
      </c>
      <c r="M4252" s="4" t="s">
        <v>30</v>
      </c>
      <c r="N4252" s="4">
        <v>1035.1400000000001</v>
      </c>
      <c r="O4252" s="4">
        <v>9</v>
      </c>
      <c r="P4252" s="4">
        <v>0</v>
      </c>
      <c r="Q4252" s="4">
        <v>208.14</v>
      </c>
    </row>
    <row r="4253" spans="1:17" s="4" customFormat="1" ht="12" x14ac:dyDescent="0.3">
      <c r="A4253" s="4">
        <v>4252</v>
      </c>
      <c r="B4253" s="4" t="s">
        <v>12708</v>
      </c>
      <c r="C4253" s="5">
        <v>45491</v>
      </c>
      <c r="D4253" s="5">
        <v>45494</v>
      </c>
      <c r="E4253" s="9">
        <f t="shared" si="66"/>
        <v>2024</v>
      </c>
      <c r="F4253" s="4" t="s">
        <v>25</v>
      </c>
      <c r="G4253" s="4" t="s">
        <v>12709</v>
      </c>
      <c r="H4253" s="4" t="s">
        <v>12710</v>
      </c>
      <c r="I4253" s="4" t="s">
        <v>67</v>
      </c>
      <c r="J4253" s="4" t="s">
        <v>42</v>
      </c>
      <c r="K4253" s="4" t="s">
        <v>43</v>
      </c>
      <c r="L4253" s="4" t="s">
        <v>29</v>
      </c>
      <c r="M4253" s="4" t="s">
        <v>48</v>
      </c>
      <c r="N4253" s="4">
        <v>1342.14</v>
      </c>
      <c r="O4253" s="4">
        <v>3</v>
      </c>
      <c r="P4253" s="4">
        <v>0.1</v>
      </c>
      <c r="Q4253" s="4">
        <v>221.37</v>
      </c>
    </row>
    <row r="4254" spans="1:17" s="4" customFormat="1" ht="12" x14ac:dyDescent="0.3">
      <c r="A4254" s="4">
        <v>4253</v>
      </c>
      <c r="B4254" s="4" t="s">
        <v>12711</v>
      </c>
      <c r="C4254" s="5">
        <v>45601</v>
      </c>
      <c r="D4254" s="5">
        <v>45603</v>
      </c>
      <c r="E4254" s="9">
        <f t="shared" si="66"/>
        <v>2024</v>
      </c>
      <c r="F4254" s="4" t="s">
        <v>59</v>
      </c>
      <c r="G4254" s="4" t="s">
        <v>12712</v>
      </c>
      <c r="H4254" s="4" t="s">
        <v>12713</v>
      </c>
      <c r="I4254" s="4" t="s">
        <v>67</v>
      </c>
      <c r="J4254" s="4" t="s">
        <v>62</v>
      </c>
      <c r="K4254" s="4" t="s">
        <v>63</v>
      </c>
      <c r="L4254" s="4" t="s">
        <v>22</v>
      </c>
      <c r="M4254" s="4" t="s">
        <v>54</v>
      </c>
      <c r="N4254" s="4">
        <v>1091.53</v>
      </c>
      <c r="O4254" s="4">
        <v>6</v>
      </c>
      <c r="P4254" s="4">
        <v>0.1</v>
      </c>
      <c r="Q4254" s="4">
        <v>200.42</v>
      </c>
    </row>
    <row r="4255" spans="1:17" s="4" customFormat="1" ht="12" x14ac:dyDescent="0.3">
      <c r="A4255" s="4">
        <v>4254</v>
      </c>
      <c r="B4255" s="4" t="s">
        <v>12714</v>
      </c>
      <c r="C4255" s="5">
        <v>44520</v>
      </c>
      <c r="D4255" s="5">
        <v>44523</v>
      </c>
      <c r="E4255" s="9">
        <f t="shared" si="66"/>
        <v>2021</v>
      </c>
      <c r="F4255" s="4" t="s">
        <v>17</v>
      </c>
      <c r="G4255" s="4" t="s">
        <v>12715</v>
      </c>
      <c r="H4255" s="4" t="s">
        <v>12716</v>
      </c>
      <c r="I4255" s="4" t="s">
        <v>20</v>
      </c>
      <c r="J4255" s="4" t="s">
        <v>52</v>
      </c>
      <c r="K4255" s="4" t="s">
        <v>53</v>
      </c>
      <c r="L4255" s="4" t="s">
        <v>29</v>
      </c>
      <c r="M4255" s="4" t="s">
        <v>30</v>
      </c>
      <c r="N4255" s="4">
        <v>1301.72</v>
      </c>
      <c r="O4255" s="4">
        <v>9</v>
      </c>
      <c r="P4255" s="4">
        <v>0.1</v>
      </c>
      <c r="Q4255" s="4">
        <v>152.31</v>
      </c>
    </row>
    <row r="4256" spans="1:17" s="4" customFormat="1" ht="12" x14ac:dyDescent="0.3">
      <c r="A4256" s="4">
        <v>4255</v>
      </c>
      <c r="B4256" s="4" t="s">
        <v>12717</v>
      </c>
      <c r="C4256" s="5">
        <v>45682</v>
      </c>
      <c r="D4256" s="5">
        <v>45686</v>
      </c>
      <c r="E4256" s="9">
        <f t="shared" si="66"/>
        <v>2025</v>
      </c>
      <c r="F4256" s="4" t="s">
        <v>39</v>
      </c>
      <c r="G4256" s="4" t="s">
        <v>12718</v>
      </c>
      <c r="H4256" s="4" t="s">
        <v>1433</v>
      </c>
      <c r="I4256" s="4" t="s">
        <v>20</v>
      </c>
      <c r="J4256" s="4" t="s">
        <v>145</v>
      </c>
      <c r="K4256" s="4" t="s">
        <v>80</v>
      </c>
      <c r="L4256" s="4" t="s">
        <v>22</v>
      </c>
      <c r="M4256" s="4" t="s">
        <v>54</v>
      </c>
      <c r="N4256" s="4">
        <v>328.01</v>
      </c>
      <c r="O4256" s="4">
        <v>9</v>
      </c>
      <c r="P4256" s="4">
        <v>0</v>
      </c>
      <c r="Q4256" s="4">
        <v>17.559999999999999</v>
      </c>
    </row>
    <row r="4257" spans="1:17" s="4" customFormat="1" ht="12" x14ac:dyDescent="0.3">
      <c r="A4257" s="4">
        <v>4256</v>
      </c>
      <c r="B4257" s="4" t="s">
        <v>12719</v>
      </c>
      <c r="C4257" s="5">
        <v>45749</v>
      </c>
      <c r="D4257" s="5">
        <v>45752</v>
      </c>
      <c r="E4257" s="9">
        <f t="shared" si="66"/>
        <v>2025</v>
      </c>
      <c r="F4257" s="4" t="s">
        <v>25</v>
      </c>
      <c r="G4257" s="4" t="s">
        <v>12720</v>
      </c>
      <c r="H4257" s="4" t="s">
        <v>12721</v>
      </c>
      <c r="I4257" s="4" t="s">
        <v>67</v>
      </c>
      <c r="J4257" s="4" t="s">
        <v>111</v>
      </c>
      <c r="K4257" s="4" t="s">
        <v>111</v>
      </c>
      <c r="L4257" s="4" t="s">
        <v>22</v>
      </c>
      <c r="M4257" s="4" t="s">
        <v>134</v>
      </c>
      <c r="N4257" s="4">
        <v>85.35</v>
      </c>
      <c r="O4257" s="4">
        <v>3</v>
      </c>
      <c r="P4257" s="4">
        <v>0.2</v>
      </c>
      <c r="Q4257" s="4">
        <v>14.29</v>
      </c>
    </row>
    <row r="4258" spans="1:17" s="4" customFormat="1" ht="12" x14ac:dyDescent="0.3">
      <c r="A4258" s="4">
        <v>4257</v>
      </c>
      <c r="B4258" s="4" t="s">
        <v>12722</v>
      </c>
      <c r="C4258" s="5">
        <v>45273</v>
      </c>
      <c r="D4258" s="5">
        <v>45274</v>
      </c>
      <c r="E4258" s="9">
        <f t="shared" si="66"/>
        <v>2023</v>
      </c>
      <c r="F4258" s="4" t="s">
        <v>59</v>
      </c>
      <c r="G4258" s="4" t="s">
        <v>12723</v>
      </c>
      <c r="H4258" s="4" t="s">
        <v>12724</v>
      </c>
      <c r="I4258" s="4" t="s">
        <v>67</v>
      </c>
      <c r="J4258" s="4" t="s">
        <v>47</v>
      </c>
      <c r="K4258" s="4" t="s">
        <v>47</v>
      </c>
      <c r="L4258" s="4" t="s">
        <v>29</v>
      </c>
      <c r="M4258" s="4" t="s">
        <v>48</v>
      </c>
      <c r="N4258" s="4">
        <v>989.25</v>
      </c>
      <c r="O4258" s="4">
        <v>9</v>
      </c>
      <c r="P4258" s="4">
        <v>0.15</v>
      </c>
      <c r="Q4258" s="4">
        <v>113.25</v>
      </c>
    </row>
    <row r="4259" spans="1:17" s="4" customFormat="1" ht="12" x14ac:dyDescent="0.3">
      <c r="A4259" s="4">
        <v>4258</v>
      </c>
      <c r="B4259" s="4" t="s">
        <v>12725</v>
      </c>
      <c r="C4259" s="5">
        <v>44457</v>
      </c>
      <c r="D4259" s="5">
        <v>44463</v>
      </c>
      <c r="E4259" s="9">
        <f t="shared" si="66"/>
        <v>2021</v>
      </c>
      <c r="F4259" s="4" t="s">
        <v>25</v>
      </c>
      <c r="G4259" s="4" t="s">
        <v>12726</v>
      </c>
      <c r="H4259" s="4" t="s">
        <v>12727</v>
      </c>
      <c r="I4259" s="4" t="s">
        <v>20</v>
      </c>
      <c r="J4259" s="4" t="s">
        <v>47</v>
      </c>
      <c r="K4259" s="4" t="s">
        <v>47</v>
      </c>
      <c r="L4259" s="4" t="s">
        <v>36</v>
      </c>
      <c r="M4259" s="4" t="s">
        <v>138</v>
      </c>
      <c r="N4259" s="4">
        <v>923.84</v>
      </c>
      <c r="O4259" s="4">
        <v>5</v>
      </c>
      <c r="P4259" s="4">
        <v>0.15</v>
      </c>
      <c r="Q4259" s="4">
        <v>29.6</v>
      </c>
    </row>
    <row r="4260" spans="1:17" s="4" customFormat="1" ht="12" x14ac:dyDescent="0.3">
      <c r="A4260" s="4">
        <v>4259</v>
      </c>
      <c r="B4260" s="4" t="s">
        <v>12728</v>
      </c>
      <c r="C4260" s="5">
        <v>45708</v>
      </c>
      <c r="D4260" s="5">
        <v>45712</v>
      </c>
      <c r="E4260" s="9">
        <f t="shared" si="66"/>
        <v>2025</v>
      </c>
      <c r="F4260" s="4" t="s">
        <v>17</v>
      </c>
      <c r="G4260" s="4" t="s">
        <v>12729</v>
      </c>
      <c r="H4260" s="4" t="s">
        <v>12730</v>
      </c>
      <c r="I4260" s="4" t="s">
        <v>20</v>
      </c>
      <c r="J4260" s="4" t="s">
        <v>145</v>
      </c>
      <c r="K4260" s="4" t="s">
        <v>80</v>
      </c>
      <c r="L4260" s="4" t="s">
        <v>29</v>
      </c>
      <c r="M4260" s="4" t="s">
        <v>48</v>
      </c>
      <c r="N4260" s="4">
        <v>1468.88</v>
      </c>
      <c r="O4260" s="4">
        <v>3</v>
      </c>
      <c r="P4260" s="4">
        <v>0.1</v>
      </c>
      <c r="Q4260" s="4">
        <v>364.04</v>
      </c>
    </row>
    <row r="4261" spans="1:17" s="4" customFormat="1" ht="12" x14ac:dyDescent="0.3">
      <c r="A4261" s="4">
        <v>4260</v>
      </c>
      <c r="B4261" s="4" t="s">
        <v>12731</v>
      </c>
      <c r="C4261" s="5">
        <v>45382</v>
      </c>
      <c r="D4261" s="5">
        <v>45385</v>
      </c>
      <c r="E4261" s="9">
        <f t="shared" si="66"/>
        <v>2024</v>
      </c>
      <c r="F4261" s="4" t="s">
        <v>59</v>
      </c>
      <c r="G4261" s="4" t="s">
        <v>12732</v>
      </c>
      <c r="H4261" s="4" t="s">
        <v>12733</v>
      </c>
      <c r="I4261" s="4" t="s">
        <v>67</v>
      </c>
      <c r="J4261" s="4" t="s">
        <v>106</v>
      </c>
      <c r="K4261" s="4" t="s">
        <v>106</v>
      </c>
      <c r="L4261" s="4" t="s">
        <v>29</v>
      </c>
      <c r="M4261" s="4" t="s">
        <v>107</v>
      </c>
      <c r="N4261" s="4">
        <v>175.95</v>
      </c>
      <c r="O4261" s="4">
        <v>3</v>
      </c>
      <c r="P4261" s="4">
        <v>0.2</v>
      </c>
      <c r="Q4261" s="4">
        <v>6.2</v>
      </c>
    </row>
    <row r="4262" spans="1:17" s="4" customFormat="1" ht="12" x14ac:dyDescent="0.3">
      <c r="A4262" s="4">
        <v>4261</v>
      </c>
      <c r="B4262" s="4" t="s">
        <v>12734</v>
      </c>
      <c r="C4262" s="5">
        <v>45615</v>
      </c>
      <c r="D4262" s="5">
        <v>45621</v>
      </c>
      <c r="E4262" s="9">
        <f t="shared" si="66"/>
        <v>2024</v>
      </c>
      <c r="F4262" s="4" t="s">
        <v>25</v>
      </c>
      <c r="G4262" s="4" t="s">
        <v>12735</v>
      </c>
      <c r="H4262" s="4" t="s">
        <v>12736</v>
      </c>
      <c r="I4262" s="4" t="s">
        <v>67</v>
      </c>
      <c r="J4262" s="4" t="s">
        <v>52</v>
      </c>
      <c r="K4262" s="4" t="s">
        <v>53</v>
      </c>
      <c r="L4262" s="4" t="s">
        <v>22</v>
      </c>
      <c r="M4262" s="4" t="s">
        <v>75</v>
      </c>
      <c r="N4262" s="4">
        <v>737.68</v>
      </c>
      <c r="O4262" s="4">
        <v>4</v>
      </c>
      <c r="P4262" s="4">
        <v>0.2</v>
      </c>
      <c r="Q4262" s="4">
        <v>19.579999999999998</v>
      </c>
    </row>
    <row r="4263" spans="1:17" s="4" customFormat="1" ht="12" x14ac:dyDescent="0.3">
      <c r="A4263" s="4">
        <v>4262</v>
      </c>
      <c r="B4263" s="4" t="s">
        <v>12737</v>
      </c>
      <c r="C4263" s="5">
        <v>44612</v>
      </c>
      <c r="D4263" s="5">
        <v>44614</v>
      </c>
      <c r="E4263" s="9">
        <f t="shared" si="66"/>
        <v>2022</v>
      </c>
      <c r="F4263" s="4" t="s">
        <v>59</v>
      </c>
      <c r="G4263" s="4" t="s">
        <v>12738</v>
      </c>
      <c r="H4263" s="4" t="s">
        <v>12739</v>
      </c>
      <c r="I4263" s="4" t="s">
        <v>67</v>
      </c>
      <c r="J4263" s="4" t="s">
        <v>42</v>
      </c>
      <c r="K4263" s="4" t="s">
        <v>43</v>
      </c>
      <c r="L4263" s="4" t="s">
        <v>29</v>
      </c>
      <c r="M4263" s="4" t="s">
        <v>107</v>
      </c>
      <c r="N4263" s="4">
        <v>228.82</v>
      </c>
      <c r="O4263" s="4">
        <v>4</v>
      </c>
      <c r="P4263" s="4">
        <v>0.15</v>
      </c>
      <c r="Q4263" s="4">
        <v>36.74</v>
      </c>
    </row>
    <row r="4264" spans="1:17" s="4" customFormat="1" ht="12" x14ac:dyDescent="0.3">
      <c r="A4264" s="4">
        <v>4263</v>
      </c>
      <c r="B4264" s="4" t="s">
        <v>12740</v>
      </c>
      <c r="C4264" s="5">
        <v>44838</v>
      </c>
      <c r="D4264" s="5">
        <v>44840</v>
      </c>
      <c r="E4264" s="9">
        <f t="shared" si="66"/>
        <v>2022</v>
      </c>
      <c r="F4264" s="4" t="s">
        <v>39</v>
      </c>
      <c r="G4264" s="4" t="s">
        <v>12741</v>
      </c>
      <c r="H4264" s="4" t="s">
        <v>12742</v>
      </c>
      <c r="I4264" s="4" t="s">
        <v>20</v>
      </c>
      <c r="J4264" s="4" t="s">
        <v>21</v>
      </c>
      <c r="K4264" s="4" t="s">
        <v>26647</v>
      </c>
      <c r="L4264" s="4" t="s">
        <v>29</v>
      </c>
      <c r="M4264" s="4" t="s">
        <v>107</v>
      </c>
      <c r="N4264" s="4">
        <v>170.82</v>
      </c>
      <c r="O4264" s="4">
        <v>6</v>
      </c>
      <c r="P4264" s="4">
        <v>0.2</v>
      </c>
      <c r="Q4264" s="4">
        <v>24.7</v>
      </c>
    </row>
    <row r="4265" spans="1:17" s="4" customFormat="1" ht="12" x14ac:dyDescent="0.3">
      <c r="A4265" s="4">
        <v>4264</v>
      </c>
      <c r="B4265" s="4" t="s">
        <v>12743</v>
      </c>
      <c r="C4265" s="5">
        <v>44889</v>
      </c>
      <c r="D4265" s="5">
        <v>44895</v>
      </c>
      <c r="E4265" s="9">
        <f t="shared" si="66"/>
        <v>2022</v>
      </c>
      <c r="F4265" s="4" t="s">
        <v>17</v>
      </c>
      <c r="G4265" s="4" t="s">
        <v>12744</v>
      </c>
      <c r="H4265" s="4" t="s">
        <v>12745</v>
      </c>
      <c r="I4265" s="4" t="s">
        <v>28</v>
      </c>
      <c r="J4265" s="4" t="s">
        <v>21</v>
      </c>
      <c r="K4265" s="4" t="s">
        <v>26647</v>
      </c>
      <c r="L4265" s="4" t="s">
        <v>36</v>
      </c>
      <c r="M4265" s="4" t="s">
        <v>118</v>
      </c>
      <c r="N4265" s="4">
        <v>697.12</v>
      </c>
      <c r="O4265" s="4">
        <v>7</v>
      </c>
      <c r="P4265" s="4">
        <v>0.2</v>
      </c>
      <c r="Q4265" s="4">
        <v>105.77</v>
      </c>
    </row>
    <row r="4266" spans="1:17" s="4" customFormat="1" ht="12" x14ac:dyDescent="0.3">
      <c r="A4266" s="4">
        <v>4265</v>
      </c>
      <c r="B4266" s="4" t="s">
        <v>12746</v>
      </c>
      <c r="C4266" s="5">
        <v>45379</v>
      </c>
      <c r="D4266" s="5">
        <v>45384</v>
      </c>
      <c r="E4266" s="9">
        <f t="shared" si="66"/>
        <v>2024</v>
      </c>
      <c r="F4266" s="4" t="s">
        <v>59</v>
      </c>
      <c r="G4266" s="4" t="s">
        <v>12747</v>
      </c>
      <c r="H4266" s="4" t="s">
        <v>5623</v>
      </c>
      <c r="I4266" s="4" t="s">
        <v>28</v>
      </c>
      <c r="J4266" s="4" t="s">
        <v>47</v>
      </c>
      <c r="K4266" s="4" t="s">
        <v>47</v>
      </c>
      <c r="L4266" s="4" t="s">
        <v>22</v>
      </c>
      <c r="M4266" s="4" t="s">
        <v>75</v>
      </c>
      <c r="N4266" s="4">
        <v>825.3</v>
      </c>
      <c r="O4266" s="4">
        <v>3</v>
      </c>
      <c r="P4266" s="4">
        <v>0.2</v>
      </c>
      <c r="Q4266" s="4">
        <v>113.29</v>
      </c>
    </row>
    <row r="4267" spans="1:17" s="4" customFormat="1" ht="12" x14ac:dyDescent="0.3">
      <c r="A4267" s="4">
        <v>4266</v>
      </c>
      <c r="B4267" s="4" t="s">
        <v>12748</v>
      </c>
      <c r="C4267" s="5">
        <v>44904</v>
      </c>
      <c r="D4267" s="5">
        <v>44911</v>
      </c>
      <c r="E4267" s="9">
        <f t="shared" si="66"/>
        <v>2022</v>
      </c>
      <c r="F4267" s="4" t="s">
        <v>59</v>
      </c>
      <c r="G4267" s="4" t="s">
        <v>12749</v>
      </c>
      <c r="H4267" s="4" t="s">
        <v>10359</v>
      </c>
      <c r="I4267" s="4" t="s">
        <v>28</v>
      </c>
      <c r="J4267" s="4" t="s">
        <v>42</v>
      </c>
      <c r="K4267" s="4" t="s">
        <v>43</v>
      </c>
      <c r="L4267" s="4" t="s">
        <v>36</v>
      </c>
      <c r="M4267" s="4" t="s">
        <v>71</v>
      </c>
      <c r="N4267" s="4">
        <v>1162.05</v>
      </c>
      <c r="O4267" s="4">
        <v>10</v>
      </c>
      <c r="P4267" s="4">
        <v>0.2</v>
      </c>
      <c r="Q4267" s="4">
        <v>255.13</v>
      </c>
    </row>
    <row r="4268" spans="1:17" s="4" customFormat="1" ht="12" x14ac:dyDescent="0.3">
      <c r="A4268" s="4">
        <v>4267</v>
      </c>
      <c r="B4268" s="4" t="s">
        <v>12750</v>
      </c>
      <c r="C4268" s="5">
        <v>45156</v>
      </c>
      <c r="D4268" s="5">
        <v>45162</v>
      </c>
      <c r="E4268" s="9">
        <f t="shared" si="66"/>
        <v>2023</v>
      </c>
      <c r="F4268" s="4" t="s">
        <v>17</v>
      </c>
      <c r="G4268" s="4" t="s">
        <v>12751</v>
      </c>
      <c r="H4268" s="4" t="s">
        <v>12752</v>
      </c>
      <c r="I4268" s="4" t="s">
        <v>28</v>
      </c>
      <c r="J4268" s="4" t="s">
        <v>111</v>
      </c>
      <c r="K4268" s="4" t="s">
        <v>111</v>
      </c>
      <c r="L4268" s="4" t="s">
        <v>29</v>
      </c>
      <c r="M4268" s="4" t="s">
        <v>30</v>
      </c>
      <c r="N4268" s="4">
        <v>140.44</v>
      </c>
      <c r="O4268" s="4">
        <v>9</v>
      </c>
      <c r="P4268" s="4">
        <v>0.2</v>
      </c>
      <c r="Q4268" s="4">
        <v>20.170000000000002</v>
      </c>
    </row>
    <row r="4269" spans="1:17" s="4" customFormat="1" ht="12" x14ac:dyDescent="0.3">
      <c r="A4269" s="4">
        <v>4268</v>
      </c>
      <c r="B4269" s="4" t="s">
        <v>12753</v>
      </c>
      <c r="C4269" s="5">
        <v>45141</v>
      </c>
      <c r="D4269" s="5">
        <v>45147</v>
      </c>
      <c r="E4269" s="9">
        <f t="shared" si="66"/>
        <v>2023</v>
      </c>
      <c r="F4269" s="4" t="s">
        <v>25</v>
      </c>
      <c r="G4269" s="4" t="s">
        <v>12754</v>
      </c>
      <c r="H4269" s="4" t="s">
        <v>12755</v>
      </c>
      <c r="I4269" s="4" t="s">
        <v>20</v>
      </c>
      <c r="J4269" s="4" t="s">
        <v>106</v>
      </c>
      <c r="K4269" s="4" t="s">
        <v>106</v>
      </c>
      <c r="L4269" s="4" t="s">
        <v>29</v>
      </c>
      <c r="M4269" s="4" t="s">
        <v>90</v>
      </c>
      <c r="N4269" s="4">
        <v>324.74</v>
      </c>
      <c r="O4269" s="4">
        <v>7</v>
      </c>
      <c r="P4269" s="4">
        <v>0.15</v>
      </c>
      <c r="Q4269" s="4">
        <v>66.959999999999994</v>
      </c>
    </row>
    <row r="4270" spans="1:17" s="4" customFormat="1" ht="12" x14ac:dyDescent="0.3">
      <c r="A4270" s="4">
        <v>4269</v>
      </c>
      <c r="B4270" s="4" t="s">
        <v>12756</v>
      </c>
      <c r="C4270" s="5">
        <v>44763</v>
      </c>
      <c r="D4270" s="5">
        <v>44769</v>
      </c>
      <c r="E4270" s="9">
        <f t="shared" si="66"/>
        <v>2022</v>
      </c>
      <c r="F4270" s="4" t="s">
        <v>17</v>
      </c>
      <c r="G4270" s="4" t="s">
        <v>12757</v>
      </c>
      <c r="H4270" s="4" t="s">
        <v>12758</v>
      </c>
      <c r="I4270" s="4" t="s">
        <v>28</v>
      </c>
      <c r="J4270" s="4" t="s">
        <v>47</v>
      </c>
      <c r="K4270" s="4" t="s">
        <v>47</v>
      </c>
      <c r="L4270" s="4" t="s">
        <v>29</v>
      </c>
      <c r="M4270" s="4" t="s">
        <v>30</v>
      </c>
      <c r="N4270" s="4">
        <v>967.12</v>
      </c>
      <c r="O4270" s="4">
        <v>3</v>
      </c>
      <c r="P4270" s="4">
        <v>0.1</v>
      </c>
      <c r="Q4270" s="4">
        <v>20.71</v>
      </c>
    </row>
    <row r="4271" spans="1:17" s="4" customFormat="1" ht="12" x14ac:dyDescent="0.3">
      <c r="A4271" s="4">
        <v>4270</v>
      </c>
      <c r="B4271" s="4" t="s">
        <v>12759</v>
      </c>
      <c r="C4271" s="5">
        <v>45375</v>
      </c>
      <c r="D4271" s="5">
        <v>45376</v>
      </c>
      <c r="E4271" s="9">
        <f t="shared" si="66"/>
        <v>2024</v>
      </c>
      <c r="F4271" s="4" t="s">
        <v>17</v>
      </c>
      <c r="G4271" s="4" t="s">
        <v>12760</v>
      </c>
      <c r="H4271" s="4" t="s">
        <v>12761</v>
      </c>
      <c r="I4271" s="4" t="s">
        <v>20</v>
      </c>
      <c r="J4271" s="4" t="s">
        <v>79</v>
      </c>
      <c r="K4271" s="4" t="s">
        <v>80</v>
      </c>
      <c r="L4271" s="4" t="s">
        <v>29</v>
      </c>
      <c r="M4271" s="4" t="s">
        <v>30</v>
      </c>
      <c r="N4271" s="4">
        <v>675.29</v>
      </c>
      <c r="O4271" s="4">
        <v>4</v>
      </c>
      <c r="P4271" s="4">
        <v>0.2</v>
      </c>
      <c r="Q4271" s="4">
        <v>30.84</v>
      </c>
    </row>
    <row r="4272" spans="1:17" s="4" customFormat="1" ht="12" x14ac:dyDescent="0.3">
      <c r="A4272" s="4">
        <v>4271</v>
      </c>
      <c r="B4272" s="4" t="s">
        <v>12762</v>
      </c>
      <c r="C4272" s="5">
        <v>45732</v>
      </c>
      <c r="D4272" s="5">
        <v>45736</v>
      </c>
      <c r="E4272" s="9">
        <f t="shared" si="66"/>
        <v>2025</v>
      </c>
      <c r="F4272" s="4" t="s">
        <v>59</v>
      </c>
      <c r="G4272" s="4" t="s">
        <v>12763</v>
      </c>
      <c r="H4272" s="4" t="s">
        <v>12764</v>
      </c>
      <c r="I4272" s="4" t="s">
        <v>20</v>
      </c>
      <c r="J4272" s="4" t="s">
        <v>47</v>
      </c>
      <c r="K4272" s="4" t="s">
        <v>47</v>
      </c>
      <c r="L4272" s="4" t="s">
        <v>29</v>
      </c>
      <c r="M4272" s="4" t="s">
        <v>48</v>
      </c>
      <c r="N4272" s="4">
        <v>1233.6500000000001</v>
      </c>
      <c r="O4272" s="4">
        <v>5</v>
      </c>
      <c r="P4272" s="4">
        <v>0.1</v>
      </c>
      <c r="Q4272" s="4">
        <v>94.87</v>
      </c>
    </row>
    <row r="4273" spans="1:17" s="4" customFormat="1" ht="12" x14ac:dyDescent="0.3">
      <c r="A4273" s="4">
        <v>4272</v>
      </c>
      <c r="B4273" s="4" t="s">
        <v>12765</v>
      </c>
      <c r="C4273" s="5">
        <v>44697</v>
      </c>
      <c r="D4273" s="5">
        <v>44704</v>
      </c>
      <c r="E4273" s="9">
        <f t="shared" si="66"/>
        <v>2022</v>
      </c>
      <c r="F4273" s="4" t="s">
        <v>59</v>
      </c>
      <c r="G4273" s="4" t="s">
        <v>12766</v>
      </c>
      <c r="H4273" s="4" t="s">
        <v>12767</v>
      </c>
      <c r="I4273" s="4" t="s">
        <v>20</v>
      </c>
      <c r="J4273" s="4" t="s">
        <v>21</v>
      </c>
      <c r="K4273" s="4" t="s">
        <v>26647</v>
      </c>
      <c r="L4273" s="4" t="s">
        <v>22</v>
      </c>
      <c r="M4273" s="4" t="s">
        <v>75</v>
      </c>
      <c r="N4273" s="4">
        <v>1334.17</v>
      </c>
      <c r="O4273" s="4">
        <v>5</v>
      </c>
      <c r="P4273" s="4">
        <v>0</v>
      </c>
      <c r="Q4273" s="4">
        <v>386.31</v>
      </c>
    </row>
    <row r="4274" spans="1:17" s="4" customFormat="1" ht="12" x14ac:dyDescent="0.3">
      <c r="A4274" s="4">
        <v>4273</v>
      </c>
      <c r="B4274" s="4" t="s">
        <v>12768</v>
      </c>
      <c r="C4274" s="5">
        <v>45074</v>
      </c>
      <c r="D4274" s="5">
        <v>45076</v>
      </c>
      <c r="E4274" s="9">
        <f t="shared" si="66"/>
        <v>2023</v>
      </c>
      <c r="F4274" s="4" t="s">
        <v>17</v>
      </c>
      <c r="G4274" s="4" t="s">
        <v>12769</v>
      </c>
      <c r="H4274" s="4" t="s">
        <v>12770</v>
      </c>
      <c r="I4274" s="4" t="s">
        <v>20</v>
      </c>
      <c r="J4274" s="4" t="s">
        <v>145</v>
      </c>
      <c r="K4274" s="4" t="s">
        <v>80</v>
      </c>
      <c r="L4274" s="4" t="s">
        <v>36</v>
      </c>
      <c r="M4274" s="4" t="s">
        <v>118</v>
      </c>
      <c r="N4274" s="4">
        <v>421.46</v>
      </c>
      <c r="O4274" s="4">
        <v>10</v>
      </c>
      <c r="P4274" s="4">
        <v>0</v>
      </c>
      <c r="Q4274" s="4">
        <v>49.24</v>
      </c>
    </row>
    <row r="4275" spans="1:17" s="4" customFormat="1" ht="12" x14ac:dyDescent="0.3">
      <c r="A4275" s="4">
        <v>4274</v>
      </c>
      <c r="B4275" s="4" t="s">
        <v>12771</v>
      </c>
      <c r="C4275" s="5">
        <v>44513</v>
      </c>
      <c r="D4275" s="5">
        <v>44515</v>
      </c>
      <c r="E4275" s="9">
        <f t="shared" si="66"/>
        <v>2021</v>
      </c>
      <c r="F4275" s="4" t="s">
        <v>59</v>
      </c>
      <c r="G4275" s="4" t="s">
        <v>12772</v>
      </c>
      <c r="H4275" s="4" t="s">
        <v>12773</v>
      </c>
      <c r="I4275" s="4" t="s">
        <v>20</v>
      </c>
      <c r="J4275" s="4" t="s">
        <v>21</v>
      </c>
      <c r="K4275" s="4" t="s">
        <v>26647</v>
      </c>
      <c r="L4275" s="4" t="s">
        <v>29</v>
      </c>
      <c r="M4275" s="4" t="s">
        <v>107</v>
      </c>
      <c r="N4275" s="4">
        <v>666.99</v>
      </c>
      <c r="O4275" s="4">
        <v>7</v>
      </c>
      <c r="P4275" s="4">
        <v>0.2</v>
      </c>
      <c r="Q4275" s="4">
        <v>10.5</v>
      </c>
    </row>
    <row r="4276" spans="1:17" s="4" customFormat="1" ht="12" x14ac:dyDescent="0.3">
      <c r="A4276" s="4">
        <v>4275</v>
      </c>
      <c r="B4276" s="4" t="s">
        <v>12774</v>
      </c>
      <c r="C4276" s="5">
        <v>44716</v>
      </c>
      <c r="D4276" s="5">
        <v>44723</v>
      </c>
      <c r="E4276" s="9">
        <f t="shared" si="66"/>
        <v>2022</v>
      </c>
      <c r="F4276" s="4" t="s">
        <v>25</v>
      </c>
      <c r="G4276" s="4" t="s">
        <v>12775</v>
      </c>
      <c r="H4276" s="4" t="s">
        <v>12776</v>
      </c>
      <c r="I4276" s="4" t="s">
        <v>28</v>
      </c>
      <c r="J4276" s="4" t="s">
        <v>42</v>
      </c>
      <c r="K4276" s="4" t="s">
        <v>43</v>
      </c>
      <c r="L4276" s="4" t="s">
        <v>29</v>
      </c>
      <c r="M4276" s="4" t="s">
        <v>48</v>
      </c>
      <c r="N4276" s="4">
        <v>1380.77</v>
      </c>
      <c r="O4276" s="4">
        <v>9</v>
      </c>
      <c r="P4276" s="4">
        <v>0</v>
      </c>
      <c r="Q4276" s="4">
        <v>117.39</v>
      </c>
    </row>
    <row r="4277" spans="1:17" s="4" customFormat="1" ht="12" x14ac:dyDescent="0.3">
      <c r="A4277" s="4">
        <v>4276</v>
      </c>
      <c r="B4277" s="4" t="s">
        <v>12777</v>
      </c>
      <c r="C4277" s="5">
        <v>44884</v>
      </c>
      <c r="D4277" s="5">
        <v>44889</v>
      </c>
      <c r="E4277" s="9">
        <f t="shared" si="66"/>
        <v>2022</v>
      </c>
      <c r="F4277" s="4" t="s">
        <v>39</v>
      </c>
      <c r="G4277" s="4" t="s">
        <v>12778</v>
      </c>
      <c r="H4277" s="4" t="s">
        <v>12779</v>
      </c>
      <c r="I4277" s="4" t="s">
        <v>28</v>
      </c>
      <c r="J4277" s="4" t="s">
        <v>62</v>
      </c>
      <c r="K4277" s="4" t="s">
        <v>63</v>
      </c>
      <c r="L4277" s="4" t="s">
        <v>22</v>
      </c>
      <c r="M4277" s="4" t="s">
        <v>75</v>
      </c>
      <c r="N4277" s="4">
        <v>237.78</v>
      </c>
      <c r="O4277" s="4">
        <v>9</v>
      </c>
      <c r="P4277" s="4">
        <v>0</v>
      </c>
      <c r="Q4277" s="4">
        <v>19.95</v>
      </c>
    </row>
    <row r="4278" spans="1:17" s="4" customFormat="1" ht="12" x14ac:dyDescent="0.3">
      <c r="A4278" s="4">
        <v>4277</v>
      </c>
      <c r="B4278" s="4" t="s">
        <v>12780</v>
      </c>
      <c r="C4278" s="5">
        <v>44981</v>
      </c>
      <c r="D4278" s="5">
        <v>44982</v>
      </c>
      <c r="E4278" s="9">
        <f t="shared" si="66"/>
        <v>2023</v>
      </c>
      <c r="F4278" s="4" t="s">
        <v>39</v>
      </c>
      <c r="G4278" s="4" t="s">
        <v>12781</v>
      </c>
      <c r="H4278" s="4" t="s">
        <v>12782</v>
      </c>
      <c r="I4278" s="4" t="s">
        <v>20</v>
      </c>
      <c r="J4278" s="4" t="s">
        <v>145</v>
      </c>
      <c r="K4278" s="4" t="s">
        <v>80</v>
      </c>
      <c r="L4278" s="4" t="s">
        <v>29</v>
      </c>
      <c r="M4278" s="4" t="s">
        <v>48</v>
      </c>
      <c r="N4278" s="4">
        <v>485.54</v>
      </c>
      <c r="O4278" s="4">
        <v>5</v>
      </c>
      <c r="P4278" s="4">
        <v>0.15</v>
      </c>
      <c r="Q4278" s="4">
        <v>70.47</v>
      </c>
    </row>
    <row r="4279" spans="1:17" s="4" customFormat="1" ht="12" x14ac:dyDescent="0.3">
      <c r="A4279" s="4">
        <v>4278</v>
      </c>
      <c r="B4279" s="4" t="s">
        <v>12783</v>
      </c>
      <c r="C4279" s="5">
        <v>45238</v>
      </c>
      <c r="D4279" s="5">
        <v>45239</v>
      </c>
      <c r="E4279" s="9">
        <f t="shared" si="66"/>
        <v>2023</v>
      </c>
      <c r="F4279" s="4" t="s">
        <v>25</v>
      </c>
      <c r="G4279" s="4" t="s">
        <v>12784</v>
      </c>
      <c r="H4279" s="4" t="s">
        <v>12785</v>
      </c>
      <c r="I4279" s="4" t="s">
        <v>20</v>
      </c>
      <c r="J4279" s="4" t="s">
        <v>34</v>
      </c>
      <c r="K4279" s="4" t="s">
        <v>35</v>
      </c>
      <c r="L4279" s="4" t="s">
        <v>36</v>
      </c>
      <c r="M4279" s="4" t="s">
        <v>37</v>
      </c>
      <c r="N4279" s="4">
        <v>495.02</v>
      </c>
      <c r="O4279" s="4">
        <v>9</v>
      </c>
      <c r="P4279" s="4">
        <v>0.1</v>
      </c>
      <c r="Q4279" s="4">
        <v>57.24</v>
      </c>
    </row>
    <row r="4280" spans="1:17" s="4" customFormat="1" ht="12" x14ac:dyDescent="0.3">
      <c r="A4280" s="4">
        <v>4279</v>
      </c>
      <c r="B4280" s="4" t="s">
        <v>12786</v>
      </c>
      <c r="C4280" s="5">
        <v>44597</v>
      </c>
      <c r="D4280" s="5">
        <v>44598</v>
      </c>
      <c r="E4280" s="9">
        <f t="shared" si="66"/>
        <v>2022</v>
      </c>
      <c r="F4280" s="4" t="s">
        <v>39</v>
      </c>
      <c r="G4280" s="4" t="s">
        <v>12787</v>
      </c>
      <c r="H4280" s="4" t="s">
        <v>12788</v>
      </c>
      <c r="I4280" s="4" t="s">
        <v>67</v>
      </c>
      <c r="J4280" s="4" t="s">
        <v>42</v>
      </c>
      <c r="K4280" s="4" t="s">
        <v>43</v>
      </c>
      <c r="L4280" s="4" t="s">
        <v>29</v>
      </c>
      <c r="M4280" s="4" t="s">
        <v>107</v>
      </c>
      <c r="N4280" s="4">
        <v>332.81</v>
      </c>
      <c r="O4280" s="4">
        <v>2</v>
      </c>
      <c r="P4280" s="4">
        <v>0</v>
      </c>
      <c r="Q4280" s="4">
        <v>28.03</v>
      </c>
    </row>
    <row r="4281" spans="1:17" s="4" customFormat="1" ht="12" x14ac:dyDescent="0.3">
      <c r="A4281" s="4">
        <v>4280</v>
      </c>
      <c r="B4281" s="4" t="s">
        <v>12789</v>
      </c>
      <c r="C4281" s="5">
        <v>45347</v>
      </c>
      <c r="D4281" s="5">
        <v>45351</v>
      </c>
      <c r="E4281" s="9">
        <f t="shared" si="66"/>
        <v>2024</v>
      </c>
      <c r="F4281" s="4" t="s">
        <v>17</v>
      </c>
      <c r="G4281" s="4" t="s">
        <v>12790</v>
      </c>
      <c r="H4281" s="4" t="s">
        <v>12791</v>
      </c>
      <c r="I4281" s="4" t="s">
        <v>20</v>
      </c>
      <c r="J4281" s="4" t="s">
        <v>145</v>
      </c>
      <c r="K4281" s="4" t="s">
        <v>80</v>
      </c>
      <c r="L4281" s="4" t="s">
        <v>29</v>
      </c>
      <c r="M4281" s="4" t="s">
        <v>90</v>
      </c>
      <c r="N4281" s="4">
        <v>759.21</v>
      </c>
      <c r="O4281" s="4">
        <v>3</v>
      </c>
      <c r="P4281" s="4">
        <v>0.2</v>
      </c>
      <c r="Q4281" s="4">
        <v>69.69</v>
      </c>
    </row>
    <row r="4282" spans="1:17" s="4" customFormat="1" ht="12" x14ac:dyDescent="0.3">
      <c r="A4282" s="4">
        <v>4281</v>
      </c>
      <c r="B4282" s="4" t="s">
        <v>12792</v>
      </c>
      <c r="C4282" s="5">
        <v>44558</v>
      </c>
      <c r="D4282" s="5">
        <v>44559</v>
      </c>
      <c r="E4282" s="9">
        <f t="shared" si="66"/>
        <v>2021</v>
      </c>
      <c r="F4282" s="4" t="s">
        <v>17</v>
      </c>
      <c r="G4282" s="4" t="s">
        <v>12793</v>
      </c>
      <c r="H4282" s="4" t="s">
        <v>12794</v>
      </c>
      <c r="I4282" s="4" t="s">
        <v>67</v>
      </c>
      <c r="J4282" s="4" t="s">
        <v>106</v>
      </c>
      <c r="K4282" s="4" t="s">
        <v>106</v>
      </c>
      <c r="L4282" s="4" t="s">
        <v>29</v>
      </c>
      <c r="M4282" s="4" t="s">
        <v>107</v>
      </c>
      <c r="N4282" s="4">
        <v>356.59</v>
      </c>
      <c r="O4282" s="4">
        <v>5</v>
      </c>
      <c r="P4282" s="4">
        <v>0</v>
      </c>
      <c r="Q4282" s="4">
        <v>36.15</v>
      </c>
    </row>
    <row r="4283" spans="1:17" s="4" customFormat="1" ht="12" x14ac:dyDescent="0.3">
      <c r="A4283" s="4">
        <v>4282</v>
      </c>
      <c r="B4283" s="4" t="s">
        <v>12795</v>
      </c>
      <c r="C4283" s="5">
        <v>44453</v>
      </c>
      <c r="D4283" s="5">
        <v>44457</v>
      </c>
      <c r="E4283" s="9">
        <f t="shared" si="66"/>
        <v>2021</v>
      </c>
      <c r="F4283" s="4" t="s">
        <v>25</v>
      </c>
      <c r="G4283" s="4" t="s">
        <v>12796</v>
      </c>
      <c r="H4283" s="4" t="s">
        <v>12797</v>
      </c>
      <c r="I4283" s="4" t="s">
        <v>28</v>
      </c>
      <c r="J4283" s="4" t="s">
        <v>145</v>
      </c>
      <c r="K4283" s="4" t="s">
        <v>80</v>
      </c>
      <c r="L4283" s="4" t="s">
        <v>29</v>
      </c>
      <c r="M4283" s="4" t="s">
        <v>48</v>
      </c>
      <c r="N4283" s="4">
        <v>1352.97</v>
      </c>
      <c r="O4283" s="4">
        <v>8</v>
      </c>
      <c r="P4283" s="4">
        <v>0.2</v>
      </c>
      <c r="Q4283" s="4">
        <v>8.59</v>
      </c>
    </row>
    <row r="4284" spans="1:17" s="4" customFormat="1" ht="12" x14ac:dyDescent="0.3">
      <c r="A4284" s="4">
        <v>4283</v>
      </c>
      <c r="B4284" s="4" t="s">
        <v>12798</v>
      </c>
      <c r="C4284" s="5">
        <v>44832</v>
      </c>
      <c r="D4284" s="5">
        <v>44835</v>
      </c>
      <c r="E4284" s="9">
        <f t="shared" si="66"/>
        <v>2022</v>
      </c>
      <c r="F4284" s="4" t="s">
        <v>59</v>
      </c>
      <c r="G4284" s="4" t="s">
        <v>12799</v>
      </c>
      <c r="H4284" s="4" t="s">
        <v>12800</v>
      </c>
      <c r="I4284" s="4" t="s">
        <v>67</v>
      </c>
      <c r="J4284" s="4" t="s">
        <v>47</v>
      </c>
      <c r="K4284" s="4" t="s">
        <v>47</v>
      </c>
      <c r="L4284" s="4" t="s">
        <v>36</v>
      </c>
      <c r="M4284" s="4" t="s">
        <v>37</v>
      </c>
      <c r="N4284" s="4">
        <v>344.84</v>
      </c>
      <c r="O4284" s="4">
        <v>7</v>
      </c>
      <c r="P4284" s="4">
        <v>0</v>
      </c>
      <c r="Q4284" s="4">
        <v>29.95</v>
      </c>
    </row>
    <row r="4285" spans="1:17" s="4" customFormat="1" ht="12" x14ac:dyDescent="0.3">
      <c r="A4285" s="4">
        <v>4284</v>
      </c>
      <c r="B4285" s="4" t="s">
        <v>12801</v>
      </c>
      <c r="C4285" s="5">
        <v>44908</v>
      </c>
      <c r="D4285" s="5">
        <v>44909</v>
      </c>
      <c r="E4285" s="9">
        <f t="shared" si="66"/>
        <v>2022</v>
      </c>
      <c r="F4285" s="4" t="s">
        <v>39</v>
      </c>
      <c r="G4285" s="4" t="s">
        <v>12802</v>
      </c>
      <c r="H4285" s="4" t="s">
        <v>12803</v>
      </c>
      <c r="I4285" s="4" t="s">
        <v>20</v>
      </c>
      <c r="J4285" s="4" t="s">
        <v>52</v>
      </c>
      <c r="K4285" s="4" t="s">
        <v>53</v>
      </c>
      <c r="L4285" s="4" t="s">
        <v>22</v>
      </c>
      <c r="M4285" s="4" t="s">
        <v>23</v>
      </c>
      <c r="N4285" s="4">
        <v>405.09</v>
      </c>
      <c r="O4285" s="4">
        <v>9</v>
      </c>
      <c r="P4285" s="4">
        <v>0.15</v>
      </c>
      <c r="Q4285" s="4">
        <v>55.99</v>
      </c>
    </row>
    <row r="4286" spans="1:17" s="4" customFormat="1" ht="12" x14ac:dyDescent="0.3">
      <c r="A4286" s="4">
        <v>4285</v>
      </c>
      <c r="B4286" s="4" t="s">
        <v>12804</v>
      </c>
      <c r="C4286" s="5">
        <v>45806</v>
      </c>
      <c r="D4286" s="5">
        <v>45808</v>
      </c>
      <c r="E4286" s="9">
        <f t="shared" si="66"/>
        <v>2025</v>
      </c>
      <c r="F4286" s="4" t="s">
        <v>17</v>
      </c>
      <c r="G4286" s="4" t="s">
        <v>12805</v>
      </c>
      <c r="H4286" s="4" t="s">
        <v>12806</v>
      </c>
      <c r="I4286" s="4" t="s">
        <v>20</v>
      </c>
      <c r="J4286" s="4" t="s">
        <v>47</v>
      </c>
      <c r="K4286" s="4" t="s">
        <v>47</v>
      </c>
      <c r="L4286" s="4" t="s">
        <v>36</v>
      </c>
      <c r="M4286" s="4" t="s">
        <v>138</v>
      </c>
      <c r="N4286" s="4">
        <v>25.48</v>
      </c>
      <c r="O4286" s="4">
        <v>5</v>
      </c>
      <c r="P4286" s="4">
        <v>0.2</v>
      </c>
      <c r="Q4286" s="4">
        <v>0.16</v>
      </c>
    </row>
    <row r="4287" spans="1:17" s="4" customFormat="1" ht="12" x14ac:dyDescent="0.3">
      <c r="A4287" s="4">
        <v>4286</v>
      </c>
      <c r="B4287" s="4" t="s">
        <v>12807</v>
      </c>
      <c r="C4287" s="5">
        <v>45180</v>
      </c>
      <c r="D4287" s="5">
        <v>45187</v>
      </c>
      <c r="E4287" s="9">
        <f t="shared" si="66"/>
        <v>2023</v>
      </c>
      <c r="F4287" s="4" t="s">
        <v>39</v>
      </c>
      <c r="G4287" s="4" t="s">
        <v>12808</v>
      </c>
      <c r="H4287" s="4" t="s">
        <v>12809</v>
      </c>
      <c r="I4287" s="4" t="s">
        <v>28</v>
      </c>
      <c r="J4287" s="4" t="s">
        <v>111</v>
      </c>
      <c r="K4287" s="4" t="s">
        <v>111</v>
      </c>
      <c r="L4287" s="4" t="s">
        <v>29</v>
      </c>
      <c r="M4287" s="4" t="s">
        <v>90</v>
      </c>
      <c r="N4287" s="4">
        <v>1054.02</v>
      </c>
      <c r="O4287" s="4">
        <v>1</v>
      </c>
      <c r="P4287" s="4">
        <v>0.2</v>
      </c>
      <c r="Q4287" s="4">
        <v>103.68</v>
      </c>
    </row>
    <row r="4288" spans="1:17" s="4" customFormat="1" ht="12" x14ac:dyDescent="0.3">
      <c r="A4288" s="4">
        <v>4287</v>
      </c>
      <c r="B4288" s="4" t="s">
        <v>12810</v>
      </c>
      <c r="C4288" s="5">
        <v>44501</v>
      </c>
      <c r="D4288" s="5">
        <v>44507</v>
      </c>
      <c r="E4288" s="9">
        <f t="shared" si="66"/>
        <v>2021</v>
      </c>
      <c r="F4288" s="4" t="s">
        <v>59</v>
      </c>
      <c r="G4288" s="4" t="s">
        <v>12811</v>
      </c>
      <c r="H4288" s="4" t="s">
        <v>12812</v>
      </c>
      <c r="I4288" s="4" t="s">
        <v>20</v>
      </c>
      <c r="J4288" s="4" t="s">
        <v>145</v>
      </c>
      <c r="K4288" s="4" t="s">
        <v>80</v>
      </c>
      <c r="L4288" s="4" t="s">
        <v>36</v>
      </c>
      <c r="M4288" s="4" t="s">
        <v>118</v>
      </c>
      <c r="N4288" s="4">
        <v>161.05000000000001</v>
      </c>
      <c r="O4288" s="4">
        <v>2</v>
      </c>
      <c r="P4288" s="4">
        <v>0.15</v>
      </c>
      <c r="Q4288" s="4">
        <v>8.1999999999999993</v>
      </c>
    </row>
    <row r="4289" spans="1:17" s="4" customFormat="1" ht="12" x14ac:dyDescent="0.3">
      <c r="A4289" s="4">
        <v>4288</v>
      </c>
      <c r="B4289" s="4" t="s">
        <v>12813</v>
      </c>
      <c r="C4289" s="5">
        <v>45158</v>
      </c>
      <c r="D4289" s="5">
        <v>45165</v>
      </c>
      <c r="E4289" s="9">
        <f t="shared" si="66"/>
        <v>2023</v>
      </c>
      <c r="F4289" s="4" t="s">
        <v>25</v>
      </c>
      <c r="G4289" s="4" t="s">
        <v>12814</v>
      </c>
      <c r="H4289" s="4" t="s">
        <v>12815</v>
      </c>
      <c r="I4289" s="4" t="s">
        <v>20</v>
      </c>
      <c r="J4289" s="4" t="s">
        <v>52</v>
      </c>
      <c r="K4289" s="4" t="s">
        <v>53</v>
      </c>
      <c r="L4289" s="4" t="s">
        <v>22</v>
      </c>
      <c r="M4289" s="4" t="s">
        <v>23</v>
      </c>
      <c r="N4289" s="4">
        <v>636.38</v>
      </c>
      <c r="O4289" s="4">
        <v>6</v>
      </c>
      <c r="P4289" s="4">
        <v>0.15</v>
      </c>
      <c r="Q4289" s="4">
        <v>9.7899999999999991</v>
      </c>
    </row>
    <row r="4290" spans="1:17" s="4" customFormat="1" ht="12" x14ac:dyDescent="0.3">
      <c r="A4290" s="4">
        <v>4289</v>
      </c>
      <c r="B4290" s="4" t="s">
        <v>12816</v>
      </c>
      <c r="C4290" s="5">
        <v>44461</v>
      </c>
      <c r="D4290" s="5">
        <v>44468</v>
      </c>
      <c r="E4290" s="9">
        <f t="shared" ref="E4290:E4353" si="67">YEAR(D4290)</f>
        <v>2021</v>
      </c>
      <c r="F4290" s="4" t="s">
        <v>25</v>
      </c>
      <c r="G4290" s="4" t="s">
        <v>12817</v>
      </c>
      <c r="H4290" s="4" t="s">
        <v>12818</v>
      </c>
      <c r="I4290" s="4" t="s">
        <v>20</v>
      </c>
      <c r="J4290" s="4" t="s">
        <v>52</v>
      </c>
      <c r="K4290" s="4" t="s">
        <v>53</v>
      </c>
      <c r="L4290" s="4" t="s">
        <v>36</v>
      </c>
      <c r="M4290" s="4" t="s">
        <v>118</v>
      </c>
      <c r="N4290" s="4">
        <v>974.62</v>
      </c>
      <c r="O4290" s="4">
        <v>5</v>
      </c>
      <c r="P4290" s="4">
        <v>0</v>
      </c>
      <c r="Q4290" s="4">
        <v>13.84</v>
      </c>
    </row>
    <row r="4291" spans="1:17" s="4" customFormat="1" ht="12" x14ac:dyDescent="0.3">
      <c r="A4291" s="4">
        <v>4290</v>
      </c>
      <c r="B4291" s="4" t="s">
        <v>12819</v>
      </c>
      <c r="C4291" s="5">
        <v>45375</v>
      </c>
      <c r="D4291" s="5">
        <v>45379</v>
      </c>
      <c r="E4291" s="9">
        <f t="shared" si="67"/>
        <v>2024</v>
      </c>
      <c r="F4291" s="4" t="s">
        <v>17</v>
      </c>
      <c r="G4291" s="4" t="s">
        <v>12820</v>
      </c>
      <c r="H4291" s="4" t="s">
        <v>12821</v>
      </c>
      <c r="I4291" s="4" t="s">
        <v>28</v>
      </c>
      <c r="J4291" s="4" t="s">
        <v>62</v>
      </c>
      <c r="K4291" s="4" t="s">
        <v>63</v>
      </c>
      <c r="L4291" s="4" t="s">
        <v>29</v>
      </c>
      <c r="M4291" s="4" t="s">
        <v>90</v>
      </c>
      <c r="N4291" s="4">
        <v>516.88</v>
      </c>
      <c r="O4291" s="4">
        <v>6</v>
      </c>
      <c r="P4291" s="4">
        <v>0</v>
      </c>
      <c r="Q4291" s="4">
        <v>131.22</v>
      </c>
    </row>
    <row r="4292" spans="1:17" s="4" customFormat="1" ht="12" x14ac:dyDescent="0.3">
      <c r="A4292" s="4">
        <v>4291</v>
      </c>
      <c r="B4292" s="4" t="s">
        <v>12822</v>
      </c>
      <c r="C4292" s="5">
        <v>45030</v>
      </c>
      <c r="D4292" s="5">
        <v>45033</v>
      </c>
      <c r="E4292" s="9">
        <f t="shared" si="67"/>
        <v>2023</v>
      </c>
      <c r="F4292" s="4" t="s">
        <v>39</v>
      </c>
      <c r="G4292" s="4" t="s">
        <v>12823</v>
      </c>
      <c r="H4292" s="4" t="s">
        <v>12824</v>
      </c>
      <c r="I4292" s="4" t="s">
        <v>28</v>
      </c>
      <c r="J4292" s="4" t="s">
        <v>47</v>
      </c>
      <c r="K4292" s="4" t="s">
        <v>47</v>
      </c>
      <c r="L4292" s="4" t="s">
        <v>22</v>
      </c>
      <c r="M4292" s="4" t="s">
        <v>134</v>
      </c>
      <c r="N4292" s="4">
        <v>635.9</v>
      </c>
      <c r="O4292" s="4">
        <v>8</v>
      </c>
      <c r="P4292" s="4">
        <v>0.15</v>
      </c>
      <c r="Q4292" s="4">
        <v>140.30000000000001</v>
      </c>
    </row>
    <row r="4293" spans="1:17" s="4" customFormat="1" ht="12" x14ac:dyDescent="0.3">
      <c r="A4293" s="4">
        <v>4292</v>
      </c>
      <c r="B4293" s="4" t="s">
        <v>12825</v>
      </c>
      <c r="C4293" s="5">
        <v>45317</v>
      </c>
      <c r="D4293" s="5">
        <v>45321</v>
      </c>
      <c r="E4293" s="9">
        <f t="shared" si="67"/>
        <v>2024</v>
      </c>
      <c r="F4293" s="4" t="s">
        <v>39</v>
      </c>
      <c r="G4293" s="4" t="s">
        <v>12826</v>
      </c>
      <c r="H4293" s="4" t="s">
        <v>12827</v>
      </c>
      <c r="I4293" s="4" t="s">
        <v>28</v>
      </c>
      <c r="J4293" s="4" t="s">
        <v>111</v>
      </c>
      <c r="K4293" s="4" t="s">
        <v>111</v>
      </c>
      <c r="L4293" s="4" t="s">
        <v>22</v>
      </c>
      <c r="M4293" s="4" t="s">
        <v>54</v>
      </c>
      <c r="N4293" s="4">
        <v>1166.53</v>
      </c>
      <c r="O4293" s="4">
        <v>9</v>
      </c>
      <c r="P4293" s="4">
        <v>0</v>
      </c>
      <c r="Q4293" s="4">
        <v>56.21</v>
      </c>
    </row>
    <row r="4294" spans="1:17" s="4" customFormat="1" ht="12" x14ac:dyDescent="0.3">
      <c r="A4294" s="4">
        <v>4293</v>
      </c>
      <c r="B4294" s="4" t="s">
        <v>12828</v>
      </c>
      <c r="C4294" s="5">
        <v>45064</v>
      </c>
      <c r="D4294" s="5">
        <v>45068</v>
      </c>
      <c r="E4294" s="9">
        <f t="shared" si="67"/>
        <v>2023</v>
      </c>
      <c r="F4294" s="4" t="s">
        <v>59</v>
      </c>
      <c r="G4294" s="4" t="s">
        <v>12829</v>
      </c>
      <c r="H4294" s="4" t="s">
        <v>12830</v>
      </c>
      <c r="I4294" s="4" t="s">
        <v>20</v>
      </c>
      <c r="J4294" s="4" t="s">
        <v>79</v>
      </c>
      <c r="K4294" s="4" t="s">
        <v>80</v>
      </c>
      <c r="L4294" s="4" t="s">
        <v>36</v>
      </c>
      <c r="M4294" s="4" t="s">
        <v>118</v>
      </c>
      <c r="N4294" s="4">
        <v>894.75</v>
      </c>
      <c r="O4294" s="4">
        <v>8</v>
      </c>
      <c r="P4294" s="4">
        <v>0.15</v>
      </c>
      <c r="Q4294" s="4">
        <v>195.12</v>
      </c>
    </row>
    <row r="4295" spans="1:17" s="4" customFormat="1" ht="12" x14ac:dyDescent="0.3">
      <c r="A4295" s="4">
        <v>4294</v>
      </c>
      <c r="B4295" s="4" t="s">
        <v>12831</v>
      </c>
      <c r="C4295" s="5">
        <v>45149</v>
      </c>
      <c r="D4295" s="5">
        <v>45153</v>
      </c>
      <c r="E4295" s="9">
        <f t="shared" si="67"/>
        <v>2023</v>
      </c>
      <c r="F4295" s="4" t="s">
        <v>59</v>
      </c>
      <c r="G4295" s="4" t="s">
        <v>12832</v>
      </c>
      <c r="H4295" s="4" t="s">
        <v>12833</v>
      </c>
      <c r="I4295" s="4" t="s">
        <v>28</v>
      </c>
      <c r="J4295" s="4" t="s">
        <v>34</v>
      </c>
      <c r="K4295" s="4" t="s">
        <v>35</v>
      </c>
      <c r="L4295" s="4" t="s">
        <v>29</v>
      </c>
      <c r="M4295" s="4" t="s">
        <v>30</v>
      </c>
      <c r="N4295" s="4">
        <v>754.29</v>
      </c>
      <c r="O4295" s="4">
        <v>7</v>
      </c>
      <c r="P4295" s="4">
        <v>0</v>
      </c>
      <c r="Q4295" s="4">
        <v>221.18</v>
      </c>
    </row>
    <row r="4296" spans="1:17" s="4" customFormat="1" ht="12" x14ac:dyDescent="0.3">
      <c r="A4296" s="4">
        <v>4295</v>
      </c>
      <c r="B4296" s="4" t="s">
        <v>12834</v>
      </c>
      <c r="C4296" s="5">
        <v>44421</v>
      </c>
      <c r="D4296" s="5">
        <v>44427</v>
      </c>
      <c r="E4296" s="9">
        <f t="shared" si="67"/>
        <v>2021</v>
      </c>
      <c r="F4296" s="4" t="s">
        <v>17</v>
      </c>
      <c r="G4296" s="4" t="s">
        <v>12835</v>
      </c>
      <c r="H4296" s="4" t="s">
        <v>12836</v>
      </c>
      <c r="I4296" s="4" t="s">
        <v>20</v>
      </c>
      <c r="J4296" s="4" t="s">
        <v>47</v>
      </c>
      <c r="K4296" s="4" t="s">
        <v>47</v>
      </c>
      <c r="L4296" s="4" t="s">
        <v>29</v>
      </c>
      <c r="M4296" s="4" t="s">
        <v>90</v>
      </c>
      <c r="N4296" s="4">
        <v>676.96</v>
      </c>
      <c r="O4296" s="4">
        <v>5</v>
      </c>
      <c r="P4296" s="4">
        <v>0.2</v>
      </c>
      <c r="Q4296" s="4">
        <v>-2.15</v>
      </c>
    </row>
    <row r="4297" spans="1:17" s="4" customFormat="1" ht="12" x14ac:dyDescent="0.3">
      <c r="A4297" s="4">
        <v>4296</v>
      </c>
      <c r="B4297" s="4" t="s">
        <v>12837</v>
      </c>
      <c r="C4297" s="5">
        <v>44761</v>
      </c>
      <c r="D4297" s="5">
        <v>44767</v>
      </c>
      <c r="E4297" s="9">
        <f t="shared" si="67"/>
        <v>2022</v>
      </c>
      <c r="F4297" s="4" t="s">
        <v>17</v>
      </c>
      <c r="G4297" s="4" t="s">
        <v>12838</v>
      </c>
      <c r="H4297" s="4" t="s">
        <v>12839</v>
      </c>
      <c r="I4297" s="4" t="s">
        <v>28</v>
      </c>
      <c r="J4297" s="4" t="s">
        <v>52</v>
      </c>
      <c r="K4297" s="4" t="s">
        <v>53</v>
      </c>
      <c r="L4297" s="4" t="s">
        <v>36</v>
      </c>
      <c r="M4297" s="4" t="s">
        <v>118</v>
      </c>
      <c r="N4297" s="4">
        <v>719.31</v>
      </c>
      <c r="O4297" s="4">
        <v>4</v>
      </c>
      <c r="P4297" s="4">
        <v>0.15</v>
      </c>
      <c r="Q4297" s="4">
        <v>51.94</v>
      </c>
    </row>
    <row r="4298" spans="1:17" s="4" customFormat="1" ht="12" x14ac:dyDescent="0.3">
      <c r="A4298" s="4">
        <v>4297</v>
      </c>
      <c r="B4298" s="4" t="s">
        <v>12840</v>
      </c>
      <c r="C4298" s="5">
        <v>44534</v>
      </c>
      <c r="D4298" s="5">
        <v>44538</v>
      </c>
      <c r="E4298" s="9">
        <f t="shared" si="67"/>
        <v>2021</v>
      </c>
      <c r="F4298" s="4" t="s">
        <v>25</v>
      </c>
      <c r="G4298" s="4" t="s">
        <v>12841</v>
      </c>
      <c r="H4298" s="4" t="s">
        <v>12842</v>
      </c>
      <c r="I4298" s="4" t="s">
        <v>67</v>
      </c>
      <c r="J4298" s="4" t="s">
        <v>62</v>
      </c>
      <c r="K4298" s="4" t="s">
        <v>63</v>
      </c>
      <c r="L4298" s="4" t="s">
        <v>22</v>
      </c>
      <c r="M4298" s="4" t="s">
        <v>23</v>
      </c>
      <c r="N4298" s="4">
        <v>192.19</v>
      </c>
      <c r="O4298" s="4">
        <v>3</v>
      </c>
      <c r="P4298" s="4">
        <v>0.2</v>
      </c>
      <c r="Q4298" s="4">
        <v>0.66</v>
      </c>
    </row>
    <row r="4299" spans="1:17" s="4" customFormat="1" ht="12" x14ac:dyDescent="0.3">
      <c r="A4299" s="4">
        <v>4298</v>
      </c>
      <c r="B4299" s="4" t="s">
        <v>12843</v>
      </c>
      <c r="C4299" s="5">
        <v>45059</v>
      </c>
      <c r="D4299" s="5">
        <v>45063</v>
      </c>
      <c r="E4299" s="9">
        <f t="shared" si="67"/>
        <v>2023</v>
      </c>
      <c r="F4299" s="4" t="s">
        <v>59</v>
      </c>
      <c r="G4299" s="4" t="s">
        <v>12844</v>
      </c>
      <c r="H4299" s="4" t="s">
        <v>12845</v>
      </c>
      <c r="I4299" s="4" t="s">
        <v>20</v>
      </c>
      <c r="J4299" s="4" t="s">
        <v>111</v>
      </c>
      <c r="K4299" s="4" t="s">
        <v>111</v>
      </c>
      <c r="L4299" s="4" t="s">
        <v>36</v>
      </c>
      <c r="M4299" s="4" t="s">
        <v>118</v>
      </c>
      <c r="N4299" s="4">
        <v>453.27</v>
      </c>
      <c r="O4299" s="4">
        <v>10</v>
      </c>
      <c r="P4299" s="4">
        <v>0.2</v>
      </c>
      <c r="Q4299" s="4">
        <v>69.37</v>
      </c>
    </row>
    <row r="4300" spans="1:17" s="4" customFormat="1" ht="12" x14ac:dyDescent="0.3">
      <c r="A4300" s="4">
        <v>4299</v>
      </c>
      <c r="B4300" s="4" t="s">
        <v>12846</v>
      </c>
      <c r="C4300" s="5">
        <v>45403</v>
      </c>
      <c r="D4300" s="5">
        <v>45408</v>
      </c>
      <c r="E4300" s="9">
        <f t="shared" si="67"/>
        <v>2024</v>
      </c>
      <c r="F4300" s="4" t="s">
        <v>59</v>
      </c>
      <c r="G4300" s="4" t="s">
        <v>12847</v>
      </c>
      <c r="H4300" s="4" t="s">
        <v>12848</v>
      </c>
      <c r="I4300" s="4" t="s">
        <v>28</v>
      </c>
      <c r="J4300" s="4" t="s">
        <v>62</v>
      </c>
      <c r="K4300" s="4" t="s">
        <v>63</v>
      </c>
      <c r="L4300" s="4" t="s">
        <v>29</v>
      </c>
      <c r="M4300" s="4" t="s">
        <v>48</v>
      </c>
      <c r="N4300" s="4">
        <v>1098.58</v>
      </c>
      <c r="O4300" s="4">
        <v>1</v>
      </c>
      <c r="P4300" s="4">
        <v>0</v>
      </c>
      <c r="Q4300" s="4">
        <v>235.77</v>
      </c>
    </row>
    <row r="4301" spans="1:17" s="4" customFormat="1" ht="12" x14ac:dyDescent="0.3">
      <c r="A4301" s="4">
        <v>4300</v>
      </c>
      <c r="B4301" s="4" t="s">
        <v>12849</v>
      </c>
      <c r="C4301" s="5">
        <v>45485</v>
      </c>
      <c r="D4301" s="5">
        <v>45491</v>
      </c>
      <c r="E4301" s="9">
        <f t="shared" si="67"/>
        <v>2024</v>
      </c>
      <c r="F4301" s="4" t="s">
        <v>59</v>
      </c>
      <c r="G4301" s="4" t="s">
        <v>12850</v>
      </c>
      <c r="H4301" s="4" t="s">
        <v>12851</v>
      </c>
      <c r="I4301" s="4" t="s">
        <v>20</v>
      </c>
      <c r="J4301" s="4" t="s">
        <v>42</v>
      </c>
      <c r="K4301" s="4" t="s">
        <v>43</v>
      </c>
      <c r="L4301" s="4" t="s">
        <v>29</v>
      </c>
      <c r="M4301" s="4" t="s">
        <v>30</v>
      </c>
      <c r="N4301" s="4">
        <v>224.73</v>
      </c>
      <c r="O4301" s="4">
        <v>3</v>
      </c>
      <c r="P4301" s="4">
        <v>0</v>
      </c>
      <c r="Q4301" s="4">
        <v>63.29</v>
      </c>
    </row>
    <row r="4302" spans="1:17" s="4" customFormat="1" ht="12" x14ac:dyDescent="0.3">
      <c r="A4302" s="4">
        <v>4301</v>
      </c>
      <c r="B4302" s="4" t="s">
        <v>12852</v>
      </c>
      <c r="C4302" s="5">
        <v>45197</v>
      </c>
      <c r="D4302" s="5">
        <v>45204</v>
      </c>
      <c r="E4302" s="9">
        <f t="shared" si="67"/>
        <v>2023</v>
      </c>
      <c r="F4302" s="4" t="s">
        <v>59</v>
      </c>
      <c r="G4302" s="4" t="s">
        <v>12853</v>
      </c>
      <c r="H4302" s="4" t="s">
        <v>12854</v>
      </c>
      <c r="I4302" s="4" t="s">
        <v>20</v>
      </c>
      <c r="J4302" s="4" t="s">
        <v>79</v>
      </c>
      <c r="K4302" s="4" t="s">
        <v>80</v>
      </c>
      <c r="L4302" s="4" t="s">
        <v>22</v>
      </c>
      <c r="M4302" s="4" t="s">
        <v>134</v>
      </c>
      <c r="N4302" s="4">
        <v>1377.99</v>
      </c>
      <c r="O4302" s="4">
        <v>6</v>
      </c>
      <c r="P4302" s="4">
        <v>0.2</v>
      </c>
      <c r="Q4302" s="4">
        <v>213.41</v>
      </c>
    </row>
    <row r="4303" spans="1:17" s="4" customFormat="1" ht="12" x14ac:dyDescent="0.3">
      <c r="A4303" s="4">
        <v>4302</v>
      </c>
      <c r="B4303" s="4" t="s">
        <v>12855</v>
      </c>
      <c r="C4303" s="5">
        <v>45388</v>
      </c>
      <c r="D4303" s="5">
        <v>45391</v>
      </c>
      <c r="E4303" s="9">
        <f t="shared" si="67"/>
        <v>2024</v>
      </c>
      <c r="F4303" s="4" t="s">
        <v>25</v>
      </c>
      <c r="G4303" s="4" t="s">
        <v>12856</v>
      </c>
      <c r="H4303" s="4" t="s">
        <v>12857</v>
      </c>
      <c r="I4303" s="4" t="s">
        <v>67</v>
      </c>
      <c r="J4303" s="4" t="s">
        <v>47</v>
      </c>
      <c r="K4303" s="4" t="s">
        <v>47</v>
      </c>
      <c r="L4303" s="4" t="s">
        <v>22</v>
      </c>
      <c r="M4303" s="4" t="s">
        <v>75</v>
      </c>
      <c r="N4303" s="4">
        <v>1494.81</v>
      </c>
      <c r="O4303" s="4">
        <v>4</v>
      </c>
      <c r="P4303" s="4">
        <v>0</v>
      </c>
      <c r="Q4303" s="4">
        <v>329.87</v>
      </c>
    </row>
    <row r="4304" spans="1:17" s="4" customFormat="1" ht="12" x14ac:dyDescent="0.3">
      <c r="A4304" s="4">
        <v>4303</v>
      </c>
      <c r="B4304" s="4" t="s">
        <v>12858</v>
      </c>
      <c r="C4304" s="5">
        <v>45334</v>
      </c>
      <c r="D4304" s="5">
        <v>45337</v>
      </c>
      <c r="E4304" s="9">
        <f t="shared" si="67"/>
        <v>2024</v>
      </c>
      <c r="F4304" s="4" t="s">
        <v>25</v>
      </c>
      <c r="G4304" s="4" t="s">
        <v>12859</v>
      </c>
      <c r="H4304" s="4" t="s">
        <v>12860</v>
      </c>
      <c r="I4304" s="4" t="s">
        <v>28</v>
      </c>
      <c r="J4304" s="4" t="s">
        <v>111</v>
      </c>
      <c r="K4304" s="4" t="s">
        <v>111</v>
      </c>
      <c r="L4304" s="4" t="s">
        <v>36</v>
      </c>
      <c r="M4304" s="4" t="s">
        <v>118</v>
      </c>
      <c r="N4304" s="4">
        <v>819.97</v>
      </c>
      <c r="O4304" s="4">
        <v>10</v>
      </c>
      <c r="P4304" s="4">
        <v>0.1</v>
      </c>
      <c r="Q4304" s="4">
        <v>104.78</v>
      </c>
    </row>
    <row r="4305" spans="1:17" s="4" customFormat="1" ht="12" x14ac:dyDescent="0.3">
      <c r="A4305" s="4">
        <v>4304</v>
      </c>
      <c r="B4305" s="4" t="s">
        <v>12861</v>
      </c>
      <c r="C4305" s="5">
        <v>45120</v>
      </c>
      <c r="D4305" s="5">
        <v>45122</v>
      </c>
      <c r="E4305" s="9">
        <f t="shared" si="67"/>
        <v>2023</v>
      </c>
      <c r="F4305" s="4" t="s">
        <v>25</v>
      </c>
      <c r="G4305" s="4" t="s">
        <v>12862</v>
      </c>
      <c r="H4305" s="4" t="s">
        <v>12863</v>
      </c>
      <c r="I4305" s="4" t="s">
        <v>28</v>
      </c>
      <c r="J4305" s="4" t="s">
        <v>106</v>
      </c>
      <c r="K4305" s="4" t="s">
        <v>106</v>
      </c>
      <c r="L4305" s="4" t="s">
        <v>22</v>
      </c>
      <c r="M4305" s="4" t="s">
        <v>134</v>
      </c>
      <c r="N4305" s="4">
        <v>671.38</v>
      </c>
      <c r="O4305" s="4">
        <v>8</v>
      </c>
      <c r="P4305" s="4">
        <v>0.15</v>
      </c>
      <c r="Q4305" s="4">
        <v>96.71</v>
      </c>
    </row>
    <row r="4306" spans="1:17" s="4" customFormat="1" ht="12" x14ac:dyDescent="0.3">
      <c r="A4306" s="4">
        <v>4305</v>
      </c>
      <c r="B4306" s="4" t="s">
        <v>12864</v>
      </c>
      <c r="C4306" s="5">
        <v>45007</v>
      </c>
      <c r="D4306" s="5">
        <v>45012</v>
      </c>
      <c r="E4306" s="9">
        <f t="shared" si="67"/>
        <v>2023</v>
      </c>
      <c r="F4306" s="4" t="s">
        <v>59</v>
      </c>
      <c r="G4306" s="4" t="s">
        <v>12865</v>
      </c>
      <c r="H4306" s="4" t="s">
        <v>12866</v>
      </c>
      <c r="I4306" s="4" t="s">
        <v>28</v>
      </c>
      <c r="J4306" s="4" t="s">
        <v>62</v>
      </c>
      <c r="K4306" s="4" t="s">
        <v>63</v>
      </c>
      <c r="L4306" s="4" t="s">
        <v>29</v>
      </c>
      <c r="M4306" s="4" t="s">
        <v>48</v>
      </c>
      <c r="N4306" s="4">
        <v>486.63</v>
      </c>
      <c r="O4306" s="4">
        <v>4</v>
      </c>
      <c r="P4306" s="4">
        <v>0.15</v>
      </c>
      <c r="Q4306" s="4">
        <v>2</v>
      </c>
    </row>
    <row r="4307" spans="1:17" s="4" customFormat="1" ht="12" x14ac:dyDescent="0.3">
      <c r="A4307" s="4">
        <v>4306</v>
      </c>
      <c r="B4307" s="4" t="s">
        <v>12867</v>
      </c>
      <c r="C4307" s="5">
        <v>44635</v>
      </c>
      <c r="D4307" s="5">
        <v>44641</v>
      </c>
      <c r="E4307" s="9">
        <f t="shared" si="67"/>
        <v>2022</v>
      </c>
      <c r="F4307" s="4" t="s">
        <v>59</v>
      </c>
      <c r="G4307" s="4" t="s">
        <v>12868</v>
      </c>
      <c r="H4307" s="4" t="s">
        <v>12869</v>
      </c>
      <c r="I4307" s="4" t="s">
        <v>20</v>
      </c>
      <c r="J4307" s="4" t="s">
        <v>47</v>
      </c>
      <c r="K4307" s="4" t="s">
        <v>47</v>
      </c>
      <c r="L4307" s="4" t="s">
        <v>22</v>
      </c>
      <c r="M4307" s="4" t="s">
        <v>23</v>
      </c>
      <c r="N4307" s="4">
        <v>390.43</v>
      </c>
      <c r="O4307" s="4">
        <v>4</v>
      </c>
      <c r="P4307" s="4">
        <v>0.1</v>
      </c>
      <c r="Q4307" s="4">
        <v>42.17</v>
      </c>
    </row>
    <row r="4308" spans="1:17" s="4" customFormat="1" ht="12" x14ac:dyDescent="0.3">
      <c r="A4308" s="4">
        <v>4307</v>
      </c>
      <c r="B4308" s="4" t="s">
        <v>12870</v>
      </c>
      <c r="C4308" s="5">
        <v>44876</v>
      </c>
      <c r="D4308" s="5">
        <v>44880</v>
      </c>
      <c r="E4308" s="9">
        <f t="shared" si="67"/>
        <v>2022</v>
      </c>
      <c r="F4308" s="4" t="s">
        <v>17</v>
      </c>
      <c r="G4308" s="4" t="s">
        <v>12871</v>
      </c>
      <c r="H4308" s="4" t="s">
        <v>12872</v>
      </c>
      <c r="I4308" s="4" t="s">
        <v>67</v>
      </c>
      <c r="J4308" s="4" t="s">
        <v>106</v>
      </c>
      <c r="K4308" s="4" t="s">
        <v>106</v>
      </c>
      <c r="L4308" s="4" t="s">
        <v>22</v>
      </c>
      <c r="M4308" s="4" t="s">
        <v>75</v>
      </c>
      <c r="N4308" s="4">
        <v>648.03</v>
      </c>
      <c r="O4308" s="4">
        <v>10</v>
      </c>
      <c r="P4308" s="4">
        <v>0</v>
      </c>
      <c r="Q4308" s="4">
        <v>66.92</v>
      </c>
    </row>
    <row r="4309" spans="1:17" s="4" customFormat="1" ht="12" x14ac:dyDescent="0.3">
      <c r="A4309" s="4">
        <v>4308</v>
      </c>
      <c r="B4309" s="4" t="s">
        <v>12873</v>
      </c>
      <c r="C4309" s="5">
        <v>44770</v>
      </c>
      <c r="D4309" s="5">
        <v>44776</v>
      </c>
      <c r="E4309" s="9">
        <f t="shared" si="67"/>
        <v>2022</v>
      </c>
      <c r="F4309" s="4" t="s">
        <v>25</v>
      </c>
      <c r="G4309" s="4" t="s">
        <v>12874</v>
      </c>
      <c r="H4309" s="4" t="s">
        <v>12875</v>
      </c>
      <c r="I4309" s="4" t="s">
        <v>28</v>
      </c>
      <c r="J4309" s="4" t="s">
        <v>47</v>
      </c>
      <c r="K4309" s="4" t="s">
        <v>47</v>
      </c>
      <c r="L4309" s="4" t="s">
        <v>29</v>
      </c>
      <c r="M4309" s="4" t="s">
        <v>30</v>
      </c>
      <c r="N4309" s="4">
        <v>519.91999999999996</v>
      </c>
      <c r="O4309" s="4">
        <v>2</v>
      </c>
      <c r="P4309" s="4">
        <v>0.2</v>
      </c>
      <c r="Q4309" s="4">
        <v>24.81</v>
      </c>
    </row>
    <row r="4310" spans="1:17" s="4" customFormat="1" ht="12" x14ac:dyDescent="0.3">
      <c r="A4310" s="4">
        <v>4309</v>
      </c>
      <c r="B4310" s="4" t="s">
        <v>12876</v>
      </c>
      <c r="C4310" s="5">
        <v>45674</v>
      </c>
      <c r="D4310" s="5">
        <v>45679</v>
      </c>
      <c r="E4310" s="9">
        <f t="shared" si="67"/>
        <v>2025</v>
      </c>
      <c r="F4310" s="4" t="s">
        <v>59</v>
      </c>
      <c r="G4310" s="4" t="s">
        <v>12877</v>
      </c>
      <c r="H4310" s="4" t="s">
        <v>12878</v>
      </c>
      <c r="I4310" s="4" t="s">
        <v>28</v>
      </c>
      <c r="J4310" s="4" t="s">
        <v>62</v>
      </c>
      <c r="K4310" s="4" t="s">
        <v>63</v>
      </c>
      <c r="L4310" s="4" t="s">
        <v>29</v>
      </c>
      <c r="M4310" s="4" t="s">
        <v>107</v>
      </c>
      <c r="N4310" s="4">
        <v>805.95</v>
      </c>
      <c r="O4310" s="4">
        <v>5</v>
      </c>
      <c r="P4310" s="4">
        <v>0.2</v>
      </c>
      <c r="Q4310" s="4">
        <v>45.47</v>
      </c>
    </row>
    <row r="4311" spans="1:17" s="4" customFormat="1" ht="12" x14ac:dyDescent="0.3">
      <c r="A4311" s="4">
        <v>4310</v>
      </c>
      <c r="B4311" s="4" t="s">
        <v>12879</v>
      </c>
      <c r="C4311" s="5">
        <v>44797</v>
      </c>
      <c r="D4311" s="5">
        <v>44800</v>
      </c>
      <c r="E4311" s="9">
        <f t="shared" si="67"/>
        <v>2022</v>
      </c>
      <c r="F4311" s="4" t="s">
        <v>39</v>
      </c>
      <c r="G4311" s="4" t="s">
        <v>12880</v>
      </c>
      <c r="H4311" s="4" t="s">
        <v>12881</v>
      </c>
      <c r="I4311" s="4" t="s">
        <v>20</v>
      </c>
      <c r="J4311" s="4" t="s">
        <v>42</v>
      </c>
      <c r="K4311" s="4" t="s">
        <v>43</v>
      </c>
      <c r="L4311" s="4" t="s">
        <v>36</v>
      </c>
      <c r="M4311" s="4" t="s">
        <v>37</v>
      </c>
      <c r="N4311" s="4">
        <v>175.85</v>
      </c>
      <c r="O4311" s="4">
        <v>2</v>
      </c>
      <c r="P4311" s="4">
        <v>0.15</v>
      </c>
      <c r="Q4311" s="4">
        <v>-1.1000000000000001</v>
      </c>
    </row>
    <row r="4312" spans="1:17" s="4" customFormat="1" ht="12" x14ac:dyDescent="0.3">
      <c r="A4312" s="4">
        <v>4311</v>
      </c>
      <c r="B4312" s="4" t="s">
        <v>12882</v>
      </c>
      <c r="C4312" s="5">
        <v>45530</v>
      </c>
      <c r="D4312" s="5">
        <v>45535</v>
      </c>
      <c r="E4312" s="9">
        <f t="shared" si="67"/>
        <v>2024</v>
      </c>
      <c r="F4312" s="4" t="s">
        <v>17</v>
      </c>
      <c r="G4312" s="4" t="s">
        <v>12883</v>
      </c>
      <c r="H4312" s="4" t="s">
        <v>12884</v>
      </c>
      <c r="I4312" s="4" t="s">
        <v>67</v>
      </c>
      <c r="J4312" s="4" t="s">
        <v>79</v>
      </c>
      <c r="K4312" s="4" t="s">
        <v>80</v>
      </c>
      <c r="L4312" s="4" t="s">
        <v>22</v>
      </c>
      <c r="M4312" s="4" t="s">
        <v>134</v>
      </c>
      <c r="N4312" s="4">
        <v>1212.1600000000001</v>
      </c>
      <c r="O4312" s="4">
        <v>1</v>
      </c>
      <c r="P4312" s="4">
        <v>0</v>
      </c>
      <c r="Q4312" s="4">
        <v>235.7</v>
      </c>
    </row>
    <row r="4313" spans="1:17" s="4" customFormat="1" ht="12" x14ac:dyDescent="0.3">
      <c r="A4313" s="4">
        <v>4312</v>
      </c>
      <c r="B4313" s="4" t="s">
        <v>12885</v>
      </c>
      <c r="C4313" s="5">
        <v>45809</v>
      </c>
      <c r="D4313" s="5">
        <v>45815</v>
      </c>
      <c r="E4313" s="9">
        <f t="shared" si="67"/>
        <v>2025</v>
      </c>
      <c r="F4313" s="4" t="s">
        <v>17</v>
      </c>
      <c r="G4313" s="4" t="s">
        <v>12886</v>
      </c>
      <c r="H4313" s="4" t="s">
        <v>12887</v>
      </c>
      <c r="I4313" s="4" t="s">
        <v>28</v>
      </c>
      <c r="J4313" s="4" t="s">
        <v>145</v>
      </c>
      <c r="K4313" s="4" t="s">
        <v>80</v>
      </c>
      <c r="L4313" s="4" t="s">
        <v>22</v>
      </c>
      <c r="M4313" s="4" t="s">
        <v>23</v>
      </c>
      <c r="N4313" s="4">
        <v>737.54</v>
      </c>
      <c r="O4313" s="4">
        <v>4</v>
      </c>
      <c r="P4313" s="4">
        <v>0.2</v>
      </c>
      <c r="Q4313" s="4">
        <v>54.59</v>
      </c>
    </row>
    <row r="4314" spans="1:17" s="4" customFormat="1" ht="12" x14ac:dyDescent="0.3">
      <c r="A4314" s="4">
        <v>4313</v>
      </c>
      <c r="B4314" s="4" t="s">
        <v>12888</v>
      </c>
      <c r="C4314" s="5">
        <v>44825</v>
      </c>
      <c r="D4314" s="5">
        <v>44830</v>
      </c>
      <c r="E4314" s="9">
        <f t="shared" si="67"/>
        <v>2022</v>
      </c>
      <c r="F4314" s="4" t="s">
        <v>17</v>
      </c>
      <c r="G4314" s="4" t="s">
        <v>12889</v>
      </c>
      <c r="H4314" s="4" t="s">
        <v>12890</v>
      </c>
      <c r="I4314" s="4" t="s">
        <v>20</v>
      </c>
      <c r="J4314" s="4" t="s">
        <v>42</v>
      </c>
      <c r="K4314" s="4" t="s">
        <v>43</v>
      </c>
      <c r="L4314" s="4" t="s">
        <v>29</v>
      </c>
      <c r="M4314" s="4" t="s">
        <v>30</v>
      </c>
      <c r="N4314" s="4">
        <v>359.02</v>
      </c>
      <c r="O4314" s="4">
        <v>4</v>
      </c>
      <c r="P4314" s="4">
        <v>0.2</v>
      </c>
      <c r="Q4314" s="4">
        <v>67.28</v>
      </c>
    </row>
    <row r="4315" spans="1:17" s="4" customFormat="1" ht="12" x14ac:dyDescent="0.3">
      <c r="A4315" s="4">
        <v>4314</v>
      </c>
      <c r="B4315" s="4" t="s">
        <v>12891</v>
      </c>
      <c r="C4315" s="5">
        <v>45149</v>
      </c>
      <c r="D4315" s="5">
        <v>45151</v>
      </c>
      <c r="E4315" s="9">
        <f t="shared" si="67"/>
        <v>2023</v>
      </c>
      <c r="F4315" s="4" t="s">
        <v>59</v>
      </c>
      <c r="G4315" s="4" t="s">
        <v>12892</v>
      </c>
      <c r="H4315" s="4" t="s">
        <v>12893</v>
      </c>
      <c r="I4315" s="4" t="s">
        <v>28</v>
      </c>
      <c r="J4315" s="4" t="s">
        <v>52</v>
      </c>
      <c r="K4315" s="4" t="s">
        <v>53</v>
      </c>
      <c r="L4315" s="4" t="s">
        <v>22</v>
      </c>
      <c r="M4315" s="4" t="s">
        <v>75</v>
      </c>
      <c r="N4315" s="4">
        <v>189.03</v>
      </c>
      <c r="O4315" s="4">
        <v>1</v>
      </c>
      <c r="P4315" s="4">
        <v>0</v>
      </c>
      <c r="Q4315" s="4">
        <v>23.07</v>
      </c>
    </row>
    <row r="4316" spans="1:17" s="4" customFormat="1" ht="12" x14ac:dyDescent="0.3">
      <c r="A4316" s="4">
        <v>4315</v>
      </c>
      <c r="B4316" s="4" t="s">
        <v>12894</v>
      </c>
      <c r="C4316" s="5">
        <v>44430</v>
      </c>
      <c r="D4316" s="5">
        <v>44433</v>
      </c>
      <c r="E4316" s="9">
        <f t="shared" si="67"/>
        <v>2021</v>
      </c>
      <c r="F4316" s="4" t="s">
        <v>39</v>
      </c>
      <c r="G4316" s="4" t="s">
        <v>12895</v>
      </c>
      <c r="H4316" s="4" t="s">
        <v>12896</v>
      </c>
      <c r="I4316" s="4" t="s">
        <v>20</v>
      </c>
      <c r="J4316" s="4" t="s">
        <v>79</v>
      </c>
      <c r="K4316" s="4" t="s">
        <v>80</v>
      </c>
      <c r="L4316" s="4" t="s">
        <v>29</v>
      </c>
      <c r="M4316" s="4" t="s">
        <v>30</v>
      </c>
      <c r="N4316" s="4">
        <v>694.81</v>
      </c>
      <c r="O4316" s="4">
        <v>1</v>
      </c>
      <c r="P4316" s="4">
        <v>0</v>
      </c>
      <c r="Q4316" s="4">
        <v>11.13</v>
      </c>
    </row>
    <row r="4317" spans="1:17" s="4" customFormat="1" ht="12" x14ac:dyDescent="0.3">
      <c r="A4317" s="4">
        <v>4316</v>
      </c>
      <c r="B4317" s="4" t="s">
        <v>12897</v>
      </c>
      <c r="C4317" s="5">
        <v>45304</v>
      </c>
      <c r="D4317" s="5">
        <v>45305</v>
      </c>
      <c r="E4317" s="9">
        <f t="shared" si="67"/>
        <v>2024</v>
      </c>
      <c r="F4317" s="4" t="s">
        <v>39</v>
      </c>
      <c r="G4317" s="4" t="s">
        <v>12898</v>
      </c>
      <c r="H4317" s="4" t="s">
        <v>12899</v>
      </c>
      <c r="I4317" s="4" t="s">
        <v>67</v>
      </c>
      <c r="J4317" s="4" t="s">
        <v>52</v>
      </c>
      <c r="K4317" s="4" t="s">
        <v>53</v>
      </c>
      <c r="L4317" s="4" t="s">
        <v>29</v>
      </c>
      <c r="M4317" s="4" t="s">
        <v>107</v>
      </c>
      <c r="N4317" s="4">
        <v>128.62</v>
      </c>
      <c r="O4317" s="4">
        <v>5</v>
      </c>
      <c r="P4317" s="4">
        <v>0.15</v>
      </c>
      <c r="Q4317" s="4">
        <v>27.99</v>
      </c>
    </row>
    <row r="4318" spans="1:17" s="4" customFormat="1" ht="12" x14ac:dyDescent="0.3">
      <c r="A4318" s="4">
        <v>4317</v>
      </c>
      <c r="B4318" s="4" t="s">
        <v>12900</v>
      </c>
      <c r="C4318" s="5">
        <v>45103</v>
      </c>
      <c r="D4318" s="5">
        <v>45104</v>
      </c>
      <c r="E4318" s="9">
        <f t="shared" si="67"/>
        <v>2023</v>
      </c>
      <c r="F4318" s="4" t="s">
        <v>39</v>
      </c>
      <c r="G4318" s="4" t="s">
        <v>12901</v>
      </c>
      <c r="H4318" s="4" t="s">
        <v>12902</v>
      </c>
      <c r="I4318" s="4" t="s">
        <v>67</v>
      </c>
      <c r="J4318" s="4" t="s">
        <v>106</v>
      </c>
      <c r="K4318" s="4" t="s">
        <v>106</v>
      </c>
      <c r="L4318" s="4" t="s">
        <v>22</v>
      </c>
      <c r="M4318" s="4" t="s">
        <v>23</v>
      </c>
      <c r="N4318" s="4">
        <v>644.35</v>
      </c>
      <c r="O4318" s="4">
        <v>10</v>
      </c>
      <c r="P4318" s="4">
        <v>0.2</v>
      </c>
      <c r="Q4318" s="4">
        <v>116.29</v>
      </c>
    </row>
    <row r="4319" spans="1:17" s="4" customFormat="1" ht="12" x14ac:dyDescent="0.3">
      <c r="A4319" s="4">
        <v>4318</v>
      </c>
      <c r="B4319" s="4" t="s">
        <v>12903</v>
      </c>
      <c r="C4319" s="5">
        <v>44614</v>
      </c>
      <c r="D4319" s="5">
        <v>44620</v>
      </c>
      <c r="E4319" s="9">
        <f t="shared" si="67"/>
        <v>2022</v>
      </c>
      <c r="F4319" s="4" t="s">
        <v>39</v>
      </c>
      <c r="G4319" s="4" t="s">
        <v>12904</v>
      </c>
      <c r="H4319" s="4" t="s">
        <v>12905</v>
      </c>
      <c r="I4319" s="4" t="s">
        <v>67</v>
      </c>
      <c r="J4319" s="4" t="s">
        <v>52</v>
      </c>
      <c r="K4319" s="4" t="s">
        <v>53</v>
      </c>
      <c r="L4319" s="4" t="s">
        <v>36</v>
      </c>
      <c r="M4319" s="4" t="s">
        <v>71</v>
      </c>
      <c r="N4319" s="4">
        <v>1223.75</v>
      </c>
      <c r="O4319" s="4">
        <v>10</v>
      </c>
      <c r="P4319" s="4">
        <v>0</v>
      </c>
      <c r="Q4319" s="4">
        <v>69.59</v>
      </c>
    </row>
    <row r="4320" spans="1:17" s="4" customFormat="1" ht="12" x14ac:dyDescent="0.3">
      <c r="A4320" s="4">
        <v>4319</v>
      </c>
      <c r="B4320" s="4" t="s">
        <v>12906</v>
      </c>
      <c r="C4320" s="5">
        <v>44732</v>
      </c>
      <c r="D4320" s="5">
        <v>44737</v>
      </c>
      <c r="E4320" s="9">
        <f t="shared" si="67"/>
        <v>2022</v>
      </c>
      <c r="F4320" s="4" t="s">
        <v>39</v>
      </c>
      <c r="G4320" s="4" t="s">
        <v>12907</v>
      </c>
      <c r="H4320" s="4" t="s">
        <v>12908</v>
      </c>
      <c r="I4320" s="4" t="s">
        <v>20</v>
      </c>
      <c r="J4320" s="4" t="s">
        <v>62</v>
      </c>
      <c r="K4320" s="4" t="s">
        <v>63</v>
      </c>
      <c r="L4320" s="4" t="s">
        <v>29</v>
      </c>
      <c r="M4320" s="4" t="s">
        <v>107</v>
      </c>
      <c r="N4320" s="4">
        <v>1092.18</v>
      </c>
      <c r="O4320" s="4">
        <v>6</v>
      </c>
      <c r="P4320" s="4">
        <v>0</v>
      </c>
      <c r="Q4320" s="4">
        <v>313.06</v>
      </c>
    </row>
    <row r="4321" spans="1:17" s="4" customFormat="1" ht="12" x14ac:dyDescent="0.3">
      <c r="A4321" s="4">
        <v>4320</v>
      </c>
      <c r="B4321" s="4" t="s">
        <v>12909</v>
      </c>
      <c r="C4321" s="5">
        <v>45088</v>
      </c>
      <c r="D4321" s="5">
        <v>45093</v>
      </c>
      <c r="E4321" s="9">
        <f t="shared" si="67"/>
        <v>2023</v>
      </c>
      <c r="F4321" s="4" t="s">
        <v>59</v>
      </c>
      <c r="G4321" s="4" t="s">
        <v>12910</v>
      </c>
      <c r="H4321" s="4" t="s">
        <v>12911</v>
      </c>
      <c r="I4321" s="4" t="s">
        <v>28</v>
      </c>
      <c r="J4321" s="4" t="s">
        <v>47</v>
      </c>
      <c r="K4321" s="4" t="s">
        <v>47</v>
      </c>
      <c r="L4321" s="4" t="s">
        <v>29</v>
      </c>
      <c r="M4321" s="4" t="s">
        <v>90</v>
      </c>
      <c r="N4321" s="4">
        <v>102.01</v>
      </c>
      <c r="O4321" s="4">
        <v>7</v>
      </c>
      <c r="P4321" s="4">
        <v>0.15</v>
      </c>
      <c r="Q4321" s="4">
        <v>17.45</v>
      </c>
    </row>
    <row r="4322" spans="1:17" s="4" customFormat="1" ht="12" x14ac:dyDescent="0.3">
      <c r="A4322" s="4">
        <v>4321</v>
      </c>
      <c r="B4322" s="4" t="s">
        <v>12912</v>
      </c>
      <c r="C4322" s="5">
        <v>45845</v>
      </c>
      <c r="D4322" s="5">
        <v>45846</v>
      </c>
      <c r="E4322" s="9">
        <f t="shared" si="67"/>
        <v>2025</v>
      </c>
      <c r="F4322" s="4" t="s">
        <v>39</v>
      </c>
      <c r="G4322" s="4" t="s">
        <v>12913</v>
      </c>
      <c r="H4322" s="4" t="s">
        <v>12914</v>
      </c>
      <c r="I4322" s="4" t="s">
        <v>67</v>
      </c>
      <c r="J4322" s="4" t="s">
        <v>106</v>
      </c>
      <c r="K4322" s="4" t="s">
        <v>106</v>
      </c>
      <c r="L4322" s="4" t="s">
        <v>36</v>
      </c>
      <c r="M4322" s="4" t="s">
        <v>71</v>
      </c>
      <c r="N4322" s="4">
        <v>631.15</v>
      </c>
      <c r="O4322" s="4">
        <v>1</v>
      </c>
      <c r="P4322" s="4">
        <v>0.2</v>
      </c>
      <c r="Q4322" s="4">
        <v>103.8</v>
      </c>
    </row>
    <row r="4323" spans="1:17" s="4" customFormat="1" ht="12" x14ac:dyDescent="0.3">
      <c r="A4323" s="4">
        <v>4322</v>
      </c>
      <c r="B4323" s="4" t="s">
        <v>12915</v>
      </c>
      <c r="C4323" s="5">
        <v>45333</v>
      </c>
      <c r="D4323" s="5">
        <v>45340</v>
      </c>
      <c r="E4323" s="9">
        <f t="shared" si="67"/>
        <v>2024</v>
      </c>
      <c r="F4323" s="4" t="s">
        <v>17</v>
      </c>
      <c r="G4323" s="4" t="s">
        <v>12916</v>
      </c>
      <c r="H4323" s="4" t="s">
        <v>12917</v>
      </c>
      <c r="I4323" s="4" t="s">
        <v>67</v>
      </c>
      <c r="J4323" s="4" t="s">
        <v>52</v>
      </c>
      <c r="K4323" s="4" t="s">
        <v>53</v>
      </c>
      <c r="L4323" s="4" t="s">
        <v>29</v>
      </c>
      <c r="M4323" s="4" t="s">
        <v>30</v>
      </c>
      <c r="N4323" s="4">
        <v>654.91</v>
      </c>
      <c r="O4323" s="4">
        <v>10</v>
      </c>
      <c r="P4323" s="4">
        <v>0.2</v>
      </c>
      <c r="Q4323" s="4">
        <v>44.36</v>
      </c>
    </row>
    <row r="4324" spans="1:17" s="4" customFormat="1" ht="12" x14ac:dyDescent="0.3">
      <c r="A4324" s="4">
        <v>4323</v>
      </c>
      <c r="B4324" s="4" t="s">
        <v>12918</v>
      </c>
      <c r="C4324" s="5">
        <v>44929</v>
      </c>
      <c r="D4324" s="5">
        <v>44931</v>
      </c>
      <c r="E4324" s="9">
        <f t="shared" si="67"/>
        <v>2023</v>
      </c>
      <c r="F4324" s="4" t="s">
        <v>17</v>
      </c>
      <c r="G4324" s="4" t="s">
        <v>12919</v>
      </c>
      <c r="H4324" s="4" t="s">
        <v>975</v>
      </c>
      <c r="I4324" s="4" t="s">
        <v>28</v>
      </c>
      <c r="J4324" s="4" t="s">
        <v>34</v>
      </c>
      <c r="K4324" s="4" t="s">
        <v>35</v>
      </c>
      <c r="L4324" s="4" t="s">
        <v>36</v>
      </c>
      <c r="M4324" s="4" t="s">
        <v>118</v>
      </c>
      <c r="N4324" s="4">
        <v>648.07000000000005</v>
      </c>
      <c r="O4324" s="4">
        <v>6</v>
      </c>
      <c r="P4324" s="4">
        <v>0.2</v>
      </c>
      <c r="Q4324" s="4">
        <v>59.91</v>
      </c>
    </row>
    <row r="4325" spans="1:17" s="4" customFormat="1" ht="12" x14ac:dyDescent="0.3">
      <c r="A4325" s="4">
        <v>4324</v>
      </c>
      <c r="B4325" s="4" t="s">
        <v>12920</v>
      </c>
      <c r="C4325" s="5">
        <v>45167</v>
      </c>
      <c r="D4325" s="5">
        <v>45168</v>
      </c>
      <c r="E4325" s="9">
        <f t="shared" si="67"/>
        <v>2023</v>
      </c>
      <c r="F4325" s="4" t="s">
        <v>25</v>
      </c>
      <c r="G4325" s="4" t="s">
        <v>12921</v>
      </c>
      <c r="H4325" s="4" t="s">
        <v>12922</v>
      </c>
      <c r="I4325" s="4" t="s">
        <v>28</v>
      </c>
      <c r="J4325" s="4" t="s">
        <v>62</v>
      </c>
      <c r="K4325" s="4" t="s">
        <v>63</v>
      </c>
      <c r="L4325" s="4" t="s">
        <v>29</v>
      </c>
      <c r="M4325" s="4" t="s">
        <v>30</v>
      </c>
      <c r="N4325" s="4">
        <v>1325.74</v>
      </c>
      <c r="O4325" s="4">
        <v>7</v>
      </c>
      <c r="P4325" s="4">
        <v>0.2</v>
      </c>
      <c r="Q4325" s="4">
        <v>135.68</v>
      </c>
    </row>
    <row r="4326" spans="1:17" s="4" customFormat="1" ht="12" x14ac:dyDescent="0.3">
      <c r="A4326" s="4">
        <v>4325</v>
      </c>
      <c r="B4326" s="4" t="s">
        <v>12923</v>
      </c>
      <c r="C4326" s="5">
        <v>45279</v>
      </c>
      <c r="D4326" s="5">
        <v>45286</v>
      </c>
      <c r="E4326" s="9">
        <f t="shared" si="67"/>
        <v>2023</v>
      </c>
      <c r="F4326" s="4" t="s">
        <v>59</v>
      </c>
      <c r="G4326" s="4" t="s">
        <v>12924</v>
      </c>
      <c r="H4326" s="4" t="s">
        <v>12925</v>
      </c>
      <c r="I4326" s="4" t="s">
        <v>20</v>
      </c>
      <c r="J4326" s="4" t="s">
        <v>111</v>
      </c>
      <c r="K4326" s="4" t="s">
        <v>111</v>
      </c>
      <c r="L4326" s="4" t="s">
        <v>29</v>
      </c>
      <c r="M4326" s="4" t="s">
        <v>107</v>
      </c>
      <c r="N4326" s="4">
        <v>1072.24</v>
      </c>
      <c r="O4326" s="4">
        <v>2</v>
      </c>
      <c r="P4326" s="4">
        <v>0.1</v>
      </c>
      <c r="Q4326" s="4">
        <v>35.75</v>
      </c>
    </row>
    <row r="4327" spans="1:17" s="4" customFormat="1" ht="12" x14ac:dyDescent="0.3">
      <c r="A4327" s="4">
        <v>4326</v>
      </c>
      <c r="B4327" s="4" t="s">
        <v>12926</v>
      </c>
      <c r="C4327" s="5">
        <v>44484</v>
      </c>
      <c r="D4327" s="5">
        <v>44488</v>
      </c>
      <c r="E4327" s="9">
        <f t="shared" si="67"/>
        <v>2021</v>
      </c>
      <c r="F4327" s="4" t="s">
        <v>25</v>
      </c>
      <c r="G4327" s="4" t="s">
        <v>12927</v>
      </c>
      <c r="H4327" s="4" t="s">
        <v>12928</v>
      </c>
      <c r="I4327" s="4" t="s">
        <v>20</v>
      </c>
      <c r="J4327" s="4" t="s">
        <v>52</v>
      </c>
      <c r="K4327" s="4" t="s">
        <v>53</v>
      </c>
      <c r="L4327" s="4" t="s">
        <v>29</v>
      </c>
      <c r="M4327" s="4" t="s">
        <v>90</v>
      </c>
      <c r="N4327" s="4">
        <v>971.78</v>
      </c>
      <c r="O4327" s="4">
        <v>5</v>
      </c>
      <c r="P4327" s="4">
        <v>0.15</v>
      </c>
      <c r="Q4327" s="4">
        <v>227.77</v>
      </c>
    </row>
    <row r="4328" spans="1:17" s="4" customFormat="1" ht="12" x14ac:dyDescent="0.3">
      <c r="A4328" s="4">
        <v>4327</v>
      </c>
      <c r="B4328" s="4" t="s">
        <v>12929</v>
      </c>
      <c r="C4328" s="5">
        <v>44666</v>
      </c>
      <c r="D4328" s="5">
        <v>44672</v>
      </c>
      <c r="E4328" s="9">
        <f t="shared" si="67"/>
        <v>2022</v>
      </c>
      <c r="F4328" s="4" t="s">
        <v>39</v>
      </c>
      <c r="G4328" s="4" t="s">
        <v>12930</v>
      </c>
      <c r="H4328" s="4" t="s">
        <v>12931</v>
      </c>
      <c r="I4328" s="4" t="s">
        <v>28</v>
      </c>
      <c r="J4328" s="4" t="s">
        <v>52</v>
      </c>
      <c r="K4328" s="4" t="s">
        <v>53</v>
      </c>
      <c r="L4328" s="4" t="s">
        <v>29</v>
      </c>
      <c r="M4328" s="4" t="s">
        <v>30</v>
      </c>
      <c r="N4328" s="4">
        <v>1405.63</v>
      </c>
      <c r="O4328" s="4">
        <v>3</v>
      </c>
      <c r="P4328" s="4">
        <v>0.2</v>
      </c>
      <c r="Q4328" s="4">
        <v>308.93</v>
      </c>
    </row>
    <row r="4329" spans="1:17" s="4" customFormat="1" ht="12" x14ac:dyDescent="0.3">
      <c r="A4329" s="4">
        <v>4328</v>
      </c>
      <c r="B4329" s="4" t="s">
        <v>12932</v>
      </c>
      <c r="C4329" s="5">
        <v>45205</v>
      </c>
      <c r="D4329" s="5">
        <v>45208</v>
      </c>
      <c r="E4329" s="9">
        <f t="shared" si="67"/>
        <v>2023</v>
      </c>
      <c r="F4329" s="4" t="s">
        <v>25</v>
      </c>
      <c r="G4329" s="4" t="s">
        <v>12933</v>
      </c>
      <c r="H4329" s="4" t="s">
        <v>12934</v>
      </c>
      <c r="I4329" s="4" t="s">
        <v>67</v>
      </c>
      <c r="J4329" s="4" t="s">
        <v>47</v>
      </c>
      <c r="K4329" s="4" t="s">
        <v>47</v>
      </c>
      <c r="L4329" s="4" t="s">
        <v>22</v>
      </c>
      <c r="M4329" s="4" t="s">
        <v>54</v>
      </c>
      <c r="N4329" s="4">
        <v>1284.4100000000001</v>
      </c>
      <c r="O4329" s="4">
        <v>1</v>
      </c>
      <c r="P4329" s="4">
        <v>0</v>
      </c>
      <c r="Q4329" s="4">
        <v>224.06</v>
      </c>
    </row>
    <row r="4330" spans="1:17" s="4" customFormat="1" ht="12" x14ac:dyDescent="0.3">
      <c r="A4330" s="4">
        <v>4329</v>
      </c>
      <c r="B4330" s="4" t="s">
        <v>12935</v>
      </c>
      <c r="C4330" s="5">
        <v>45650</v>
      </c>
      <c r="D4330" s="5">
        <v>45651</v>
      </c>
      <c r="E4330" s="9">
        <f t="shared" si="67"/>
        <v>2024</v>
      </c>
      <c r="F4330" s="4" t="s">
        <v>59</v>
      </c>
      <c r="G4330" s="4" t="s">
        <v>12936</v>
      </c>
      <c r="H4330" s="4" t="s">
        <v>12937</v>
      </c>
      <c r="I4330" s="4" t="s">
        <v>67</v>
      </c>
      <c r="J4330" s="4" t="s">
        <v>34</v>
      </c>
      <c r="K4330" s="4" t="s">
        <v>35</v>
      </c>
      <c r="L4330" s="4" t="s">
        <v>36</v>
      </c>
      <c r="M4330" s="4" t="s">
        <v>71</v>
      </c>
      <c r="N4330" s="4">
        <v>1374.86</v>
      </c>
      <c r="O4330" s="4">
        <v>9</v>
      </c>
      <c r="P4330" s="4">
        <v>0.15</v>
      </c>
      <c r="Q4330" s="4">
        <v>114.39</v>
      </c>
    </row>
    <row r="4331" spans="1:17" s="4" customFormat="1" ht="12" x14ac:dyDescent="0.3">
      <c r="A4331" s="4">
        <v>4330</v>
      </c>
      <c r="B4331" s="4" t="s">
        <v>12938</v>
      </c>
      <c r="C4331" s="5">
        <v>45420</v>
      </c>
      <c r="D4331" s="5">
        <v>45425</v>
      </c>
      <c r="E4331" s="9">
        <f t="shared" si="67"/>
        <v>2024</v>
      </c>
      <c r="F4331" s="4" t="s">
        <v>59</v>
      </c>
      <c r="G4331" s="4" t="s">
        <v>12939</v>
      </c>
      <c r="H4331" s="4" t="s">
        <v>12940</v>
      </c>
      <c r="I4331" s="4" t="s">
        <v>28</v>
      </c>
      <c r="J4331" s="4" t="s">
        <v>21</v>
      </c>
      <c r="K4331" s="4" t="s">
        <v>26647</v>
      </c>
      <c r="L4331" s="4" t="s">
        <v>36</v>
      </c>
      <c r="M4331" s="4" t="s">
        <v>37</v>
      </c>
      <c r="N4331" s="4">
        <v>878.86</v>
      </c>
      <c r="O4331" s="4">
        <v>8</v>
      </c>
      <c r="P4331" s="4">
        <v>0.15</v>
      </c>
      <c r="Q4331" s="4">
        <v>158.77000000000001</v>
      </c>
    </row>
    <row r="4332" spans="1:17" s="4" customFormat="1" ht="12" x14ac:dyDescent="0.3">
      <c r="A4332" s="4">
        <v>4331</v>
      </c>
      <c r="B4332" s="4" t="s">
        <v>12941</v>
      </c>
      <c r="C4332" s="5">
        <v>45387</v>
      </c>
      <c r="D4332" s="5">
        <v>45393</v>
      </c>
      <c r="E4332" s="9">
        <f t="shared" si="67"/>
        <v>2024</v>
      </c>
      <c r="F4332" s="4" t="s">
        <v>17</v>
      </c>
      <c r="G4332" s="4" t="s">
        <v>12942</v>
      </c>
      <c r="H4332" s="4" t="s">
        <v>12943</v>
      </c>
      <c r="I4332" s="4" t="s">
        <v>28</v>
      </c>
      <c r="J4332" s="4" t="s">
        <v>34</v>
      </c>
      <c r="K4332" s="4" t="s">
        <v>35</v>
      </c>
      <c r="L4332" s="4" t="s">
        <v>22</v>
      </c>
      <c r="M4332" s="4" t="s">
        <v>23</v>
      </c>
      <c r="N4332" s="4">
        <v>903.13</v>
      </c>
      <c r="O4332" s="4">
        <v>5</v>
      </c>
      <c r="P4332" s="4">
        <v>0.15</v>
      </c>
      <c r="Q4332" s="4">
        <v>55.87</v>
      </c>
    </row>
    <row r="4333" spans="1:17" s="4" customFormat="1" ht="12" x14ac:dyDescent="0.3">
      <c r="A4333" s="4">
        <v>4332</v>
      </c>
      <c r="B4333" s="4" t="s">
        <v>12944</v>
      </c>
      <c r="C4333" s="5">
        <v>45509</v>
      </c>
      <c r="D4333" s="5">
        <v>45515</v>
      </c>
      <c r="E4333" s="9">
        <f t="shared" si="67"/>
        <v>2024</v>
      </c>
      <c r="F4333" s="4" t="s">
        <v>25</v>
      </c>
      <c r="G4333" s="4" t="s">
        <v>12945</v>
      </c>
      <c r="H4333" s="4" t="s">
        <v>12946</v>
      </c>
      <c r="I4333" s="4" t="s">
        <v>28</v>
      </c>
      <c r="J4333" s="4" t="s">
        <v>34</v>
      </c>
      <c r="K4333" s="4" t="s">
        <v>35</v>
      </c>
      <c r="L4333" s="4" t="s">
        <v>36</v>
      </c>
      <c r="M4333" s="4" t="s">
        <v>37</v>
      </c>
      <c r="N4333" s="4">
        <v>1427.81</v>
      </c>
      <c r="O4333" s="4">
        <v>6</v>
      </c>
      <c r="P4333" s="4">
        <v>0.15</v>
      </c>
      <c r="Q4333" s="4">
        <v>-2.02</v>
      </c>
    </row>
    <row r="4334" spans="1:17" s="4" customFormat="1" ht="12" x14ac:dyDescent="0.3">
      <c r="A4334" s="4">
        <v>4333</v>
      </c>
      <c r="B4334" s="4" t="s">
        <v>12947</v>
      </c>
      <c r="C4334" s="5">
        <v>44741</v>
      </c>
      <c r="D4334" s="5">
        <v>44742</v>
      </c>
      <c r="E4334" s="9">
        <f t="shared" si="67"/>
        <v>2022</v>
      </c>
      <c r="F4334" s="4" t="s">
        <v>17</v>
      </c>
      <c r="G4334" s="4" t="s">
        <v>12948</v>
      </c>
      <c r="H4334" s="4" t="s">
        <v>12949</v>
      </c>
      <c r="I4334" s="4" t="s">
        <v>28</v>
      </c>
      <c r="J4334" s="4" t="s">
        <v>52</v>
      </c>
      <c r="K4334" s="4" t="s">
        <v>53</v>
      </c>
      <c r="L4334" s="4" t="s">
        <v>29</v>
      </c>
      <c r="M4334" s="4" t="s">
        <v>48</v>
      </c>
      <c r="N4334" s="4">
        <v>267.83</v>
      </c>
      <c r="O4334" s="4">
        <v>2</v>
      </c>
      <c r="P4334" s="4">
        <v>0.1</v>
      </c>
      <c r="Q4334" s="4">
        <v>42.38</v>
      </c>
    </row>
    <row r="4335" spans="1:17" s="4" customFormat="1" ht="12" x14ac:dyDescent="0.3">
      <c r="A4335" s="4">
        <v>4334</v>
      </c>
      <c r="B4335" s="4" t="s">
        <v>12950</v>
      </c>
      <c r="C4335" s="5">
        <v>45596</v>
      </c>
      <c r="D4335" s="5">
        <v>45598</v>
      </c>
      <c r="E4335" s="9">
        <f t="shared" si="67"/>
        <v>2024</v>
      </c>
      <c r="F4335" s="4" t="s">
        <v>17</v>
      </c>
      <c r="G4335" s="4" t="s">
        <v>12951</v>
      </c>
      <c r="H4335" s="4" t="s">
        <v>12952</v>
      </c>
      <c r="I4335" s="4" t="s">
        <v>20</v>
      </c>
      <c r="J4335" s="4" t="s">
        <v>145</v>
      </c>
      <c r="K4335" s="4" t="s">
        <v>80</v>
      </c>
      <c r="L4335" s="4" t="s">
        <v>36</v>
      </c>
      <c r="M4335" s="4" t="s">
        <v>71</v>
      </c>
      <c r="N4335" s="4">
        <v>982.97</v>
      </c>
      <c r="O4335" s="4">
        <v>8</v>
      </c>
      <c r="P4335" s="4">
        <v>0.2</v>
      </c>
      <c r="Q4335" s="4">
        <v>91.09</v>
      </c>
    </row>
    <row r="4336" spans="1:17" s="4" customFormat="1" ht="12" x14ac:dyDescent="0.3">
      <c r="A4336" s="4">
        <v>4335</v>
      </c>
      <c r="B4336" s="4" t="s">
        <v>12953</v>
      </c>
      <c r="C4336" s="5">
        <v>44539</v>
      </c>
      <c r="D4336" s="5">
        <v>44542</v>
      </c>
      <c r="E4336" s="9">
        <f t="shared" si="67"/>
        <v>2021</v>
      </c>
      <c r="F4336" s="4" t="s">
        <v>59</v>
      </c>
      <c r="G4336" s="4" t="s">
        <v>12954</v>
      </c>
      <c r="H4336" s="4" t="s">
        <v>12955</v>
      </c>
      <c r="I4336" s="4" t="s">
        <v>67</v>
      </c>
      <c r="J4336" s="4" t="s">
        <v>47</v>
      </c>
      <c r="K4336" s="4" t="s">
        <v>47</v>
      </c>
      <c r="L4336" s="4" t="s">
        <v>36</v>
      </c>
      <c r="M4336" s="4" t="s">
        <v>37</v>
      </c>
      <c r="N4336" s="4">
        <v>446.14</v>
      </c>
      <c r="O4336" s="4">
        <v>3</v>
      </c>
      <c r="P4336" s="4">
        <v>0.15</v>
      </c>
      <c r="Q4336" s="4">
        <v>35</v>
      </c>
    </row>
    <row r="4337" spans="1:17" s="4" customFormat="1" ht="12" x14ac:dyDescent="0.3">
      <c r="A4337" s="4">
        <v>4336</v>
      </c>
      <c r="B4337" s="4" t="s">
        <v>12956</v>
      </c>
      <c r="C4337" s="5">
        <v>44738</v>
      </c>
      <c r="D4337" s="5">
        <v>44745</v>
      </c>
      <c r="E4337" s="9">
        <f t="shared" si="67"/>
        <v>2022</v>
      </c>
      <c r="F4337" s="4" t="s">
        <v>59</v>
      </c>
      <c r="G4337" s="4" t="s">
        <v>12957</v>
      </c>
      <c r="H4337" s="4" t="s">
        <v>3612</v>
      </c>
      <c r="I4337" s="4" t="s">
        <v>20</v>
      </c>
      <c r="J4337" s="4" t="s">
        <v>145</v>
      </c>
      <c r="K4337" s="4" t="s">
        <v>80</v>
      </c>
      <c r="L4337" s="4" t="s">
        <v>29</v>
      </c>
      <c r="M4337" s="4" t="s">
        <v>30</v>
      </c>
      <c r="N4337" s="4">
        <v>31.98</v>
      </c>
      <c r="O4337" s="4">
        <v>7</v>
      </c>
      <c r="P4337" s="4">
        <v>0.2</v>
      </c>
      <c r="Q4337" s="4">
        <v>6.39</v>
      </c>
    </row>
    <row r="4338" spans="1:17" s="4" customFormat="1" ht="12" x14ac:dyDescent="0.3">
      <c r="A4338" s="4">
        <v>4337</v>
      </c>
      <c r="B4338" s="4" t="s">
        <v>12958</v>
      </c>
      <c r="C4338" s="5">
        <v>44676</v>
      </c>
      <c r="D4338" s="5">
        <v>44678</v>
      </c>
      <c r="E4338" s="9">
        <f t="shared" si="67"/>
        <v>2022</v>
      </c>
      <c r="F4338" s="4" t="s">
        <v>39</v>
      </c>
      <c r="G4338" s="4" t="s">
        <v>12959</v>
      </c>
      <c r="H4338" s="4" t="s">
        <v>12960</v>
      </c>
      <c r="I4338" s="4" t="s">
        <v>28</v>
      </c>
      <c r="J4338" s="4" t="s">
        <v>79</v>
      </c>
      <c r="K4338" s="4" t="s">
        <v>80</v>
      </c>
      <c r="L4338" s="4" t="s">
        <v>22</v>
      </c>
      <c r="M4338" s="4" t="s">
        <v>134</v>
      </c>
      <c r="N4338" s="4">
        <v>901.5</v>
      </c>
      <c r="O4338" s="4">
        <v>9</v>
      </c>
      <c r="P4338" s="4">
        <v>0.2</v>
      </c>
      <c r="Q4338" s="4">
        <v>152.1</v>
      </c>
    </row>
    <row r="4339" spans="1:17" s="4" customFormat="1" ht="12" x14ac:dyDescent="0.3">
      <c r="A4339" s="4">
        <v>4338</v>
      </c>
      <c r="B4339" s="4" t="s">
        <v>12961</v>
      </c>
      <c r="C4339" s="5">
        <v>45232</v>
      </c>
      <c r="D4339" s="5">
        <v>45233</v>
      </c>
      <c r="E4339" s="9">
        <f t="shared" si="67"/>
        <v>2023</v>
      </c>
      <c r="F4339" s="4" t="s">
        <v>59</v>
      </c>
      <c r="G4339" s="4" t="s">
        <v>12962</v>
      </c>
      <c r="H4339" s="4" t="s">
        <v>12963</v>
      </c>
      <c r="I4339" s="4" t="s">
        <v>67</v>
      </c>
      <c r="J4339" s="4" t="s">
        <v>52</v>
      </c>
      <c r="K4339" s="4" t="s">
        <v>53</v>
      </c>
      <c r="L4339" s="4" t="s">
        <v>29</v>
      </c>
      <c r="M4339" s="4" t="s">
        <v>90</v>
      </c>
      <c r="N4339" s="4">
        <v>112.86</v>
      </c>
      <c r="O4339" s="4">
        <v>9</v>
      </c>
      <c r="P4339" s="4">
        <v>0.15</v>
      </c>
      <c r="Q4339" s="4">
        <v>-1.31</v>
      </c>
    </row>
    <row r="4340" spans="1:17" s="4" customFormat="1" ht="12" x14ac:dyDescent="0.3">
      <c r="A4340" s="4">
        <v>4339</v>
      </c>
      <c r="B4340" s="4" t="s">
        <v>12964</v>
      </c>
      <c r="C4340" s="5">
        <v>44852</v>
      </c>
      <c r="D4340" s="5">
        <v>44857</v>
      </c>
      <c r="E4340" s="9">
        <f t="shared" si="67"/>
        <v>2022</v>
      </c>
      <c r="F4340" s="4" t="s">
        <v>39</v>
      </c>
      <c r="G4340" s="4" t="s">
        <v>12965</v>
      </c>
      <c r="H4340" s="4" t="s">
        <v>12966</v>
      </c>
      <c r="I4340" s="4" t="s">
        <v>20</v>
      </c>
      <c r="J4340" s="4" t="s">
        <v>47</v>
      </c>
      <c r="K4340" s="4" t="s">
        <v>47</v>
      </c>
      <c r="L4340" s="4" t="s">
        <v>29</v>
      </c>
      <c r="M4340" s="4" t="s">
        <v>107</v>
      </c>
      <c r="N4340" s="4">
        <v>282.89999999999998</v>
      </c>
      <c r="O4340" s="4">
        <v>7</v>
      </c>
      <c r="P4340" s="4">
        <v>0.2</v>
      </c>
      <c r="Q4340" s="4">
        <v>56.65</v>
      </c>
    </row>
    <row r="4341" spans="1:17" s="4" customFormat="1" ht="12" x14ac:dyDescent="0.3">
      <c r="A4341" s="4">
        <v>4340</v>
      </c>
      <c r="B4341" s="4" t="s">
        <v>12967</v>
      </c>
      <c r="C4341" s="5">
        <v>45100</v>
      </c>
      <c r="D4341" s="5">
        <v>45107</v>
      </c>
      <c r="E4341" s="9">
        <f t="shared" si="67"/>
        <v>2023</v>
      </c>
      <c r="F4341" s="4" t="s">
        <v>59</v>
      </c>
      <c r="G4341" s="4" t="s">
        <v>12968</v>
      </c>
      <c r="H4341" s="4" t="s">
        <v>12969</v>
      </c>
      <c r="I4341" s="4" t="s">
        <v>28</v>
      </c>
      <c r="J4341" s="4" t="s">
        <v>145</v>
      </c>
      <c r="K4341" s="4" t="s">
        <v>80</v>
      </c>
      <c r="L4341" s="4" t="s">
        <v>22</v>
      </c>
      <c r="M4341" s="4" t="s">
        <v>134</v>
      </c>
      <c r="N4341" s="4">
        <v>823.1</v>
      </c>
      <c r="O4341" s="4">
        <v>1</v>
      </c>
      <c r="P4341" s="4">
        <v>0.15</v>
      </c>
      <c r="Q4341" s="4">
        <v>37.61</v>
      </c>
    </row>
    <row r="4342" spans="1:17" s="4" customFormat="1" ht="12" x14ac:dyDescent="0.3">
      <c r="A4342" s="4">
        <v>4341</v>
      </c>
      <c r="B4342" s="4" t="s">
        <v>12970</v>
      </c>
      <c r="C4342" s="5">
        <v>45462</v>
      </c>
      <c r="D4342" s="5">
        <v>45467</v>
      </c>
      <c r="E4342" s="9">
        <f t="shared" si="67"/>
        <v>2024</v>
      </c>
      <c r="F4342" s="4" t="s">
        <v>59</v>
      </c>
      <c r="G4342" s="4" t="s">
        <v>12971</v>
      </c>
      <c r="H4342" s="4" t="s">
        <v>12972</v>
      </c>
      <c r="I4342" s="4" t="s">
        <v>28</v>
      </c>
      <c r="J4342" s="4" t="s">
        <v>111</v>
      </c>
      <c r="K4342" s="4" t="s">
        <v>111</v>
      </c>
      <c r="L4342" s="4" t="s">
        <v>29</v>
      </c>
      <c r="M4342" s="4" t="s">
        <v>48</v>
      </c>
      <c r="N4342" s="4">
        <v>896.26</v>
      </c>
      <c r="O4342" s="4">
        <v>6</v>
      </c>
      <c r="P4342" s="4">
        <v>0.1</v>
      </c>
      <c r="Q4342" s="4">
        <v>11.76</v>
      </c>
    </row>
    <row r="4343" spans="1:17" s="4" customFormat="1" ht="12" x14ac:dyDescent="0.3">
      <c r="A4343" s="4">
        <v>4342</v>
      </c>
      <c r="B4343" s="4" t="s">
        <v>12973</v>
      </c>
      <c r="C4343" s="5">
        <v>44518</v>
      </c>
      <c r="D4343" s="5">
        <v>44522</v>
      </c>
      <c r="E4343" s="9">
        <f t="shared" si="67"/>
        <v>2021</v>
      </c>
      <c r="F4343" s="4" t="s">
        <v>59</v>
      </c>
      <c r="G4343" s="4" t="s">
        <v>12974</v>
      </c>
      <c r="H4343" s="4" t="s">
        <v>12975</v>
      </c>
      <c r="I4343" s="4" t="s">
        <v>20</v>
      </c>
      <c r="J4343" s="4" t="s">
        <v>62</v>
      </c>
      <c r="K4343" s="4" t="s">
        <v>63</v>
      </c>
      <c r="L4343" s="4" t="s">
        <v>29</v>
      </c>
      <c r="M4343" s="4" t="s">
        <v>30</v>
      </c>
      <c r="N4343" s="4">
        <v>638.83000000000004</v>
      </c>
      <c r="O4343" s="4">
        <v>2</v>
      </c>
      <c r="P4343" s="4">
        <v>0.1</v>
      </c>
      <c r="Q4343" s="4">
        <v>21.84</v>
      </c>
    </row>
    <row r="4344" spans="1:17" s="4" customFormat="1" ht="12" x14ac:dyDescent="0.3">
      <c r="A4344" s="4">
        <v>4343</v>
      </c>
      <c r="B4344" s="4" t="s">
        <v>12976</v>
      </c>
      <c r="C4344" s="5">
        <v>44945</v>
      </c>
      <c r="D4344" s="5">
        <v>44951</v>
      </c>
      <c r="E4344" s="9">
        <f t="shared" si="67"/>
        <v>2023</v>
      </c>
      <c r="F4344" s="4" t="s">
        <v>17</v>
      </c>
      <c r="G4344" s="4" t="s">
        <v>12977</v>
      </c>
      <c r="H4344" s="4" t="s">
        <v>12978</v>
      </c>
      <c r="I4344" s="4" t="s">
        <v>28</v>
      </c>
      <c r="J4344" s="4" t="s">
        <v>47</v>
      </c>
      <c r="K4344" s="4" t="s">
        <v>47</v>
      </c>
      <c r="L4344" s="4" t="s">
        <v>36</v>
      </c>
      <c r="M4344" s="4" t="s">
        <v>71</v>
      </c>
      <c r="N4344" s="4">
        <v>1310.51</v>
      </c>
      <c r="O4344" s="4">
        <v>8</v>
      </c>
      <c r="P4344" s="4">
        <v>0.15</v>
      </c>
      <c r="Q4344" s="4">
        <v>308.8</v>
      </c>
    </row>
    <row r="4345" spans="1:17" s="4" customFormat="1" ht="12" x14ac:dyDescent="0.3">
      <c r="A4345" s="4">
        <v>4344</v>
      </c>
      <c r="B4345" s="4" t="s">
        <v>12979</v>
      </c>
      <c r="C4345" s="5">
        <v>45245</v>
      </c>
      <c r="D4345" s="5">
        <v>45249</v>
      </c>
      <c r="E4345" s="9">
        <f t="shared" si="67"/>
        <v>2023</v>
      </c>
      <c r="F4345" s="4" t="s">
        <v>17</v>
      </c>
      <c r="G4345" s="4" t="s">
        <v>12980</v>
      </c>
      <c r="H4345" s="4" t="s">
        <v>12981</v>
      </c>
      <c r="I4345" s="4" t="s">
        <v>67</v>
      </c>
      <c r="J4345" s="4" t="s">
        <v>79</v>
      </c>
      <c r="K4345" s="4" t="s">
        <v>80</v>
      </c>
      <c r="L4345" s="4" t="s">
        <v>22</v>
      </c>
      <c r="M4345" s="4" t="s">
        <v>54</v>
      </c>
      <c r="N4345" s="4">
        <v>1103.8599999999999</v>
      </c>
      <c r="O4345" s="4">
        <v>3</v>
      </c>
      <c r="P4345" s="4">
        <v>0</v>
      </c>
      <c r="Q4345" s="4">
        <v>163.12</v>
      </c>
    </row>
    <row r="4346" spans="1:17" s="4" customFormat="1" ht="12" x14ac:dyDescent="0.3">
      <c r="A4346" s="4">
        <v>4345</v>
      </c>
      <c r="B4346" s="4" t="s">
        <v>12982</v>
      </c>
      <c r="C4346" s="5">
        <v>45478</v>
      </c>
      <c r="D4346" s="5">
        <v>45481</v>
      </c>
      <c r="E4346" s="9">
        <f t="shared" si="67"/>
        <v>2024</v>
      </c>
      <c r="F4346" s="4" t="s">
        <v>17</v>
      </c>
      <c r="G4346" s="4" t="s">
        <v>12983</v>
      </c>
      <c r="H4346" s="4" t="s">
        <v>12984</v>
      </c>
      <c r="I4346" s="4" t="s">
        <v>20</v>
      </c>
      <c r="J4346" s="4" t="s">
        <v>79</v>
      </c>
      <c r="K4346" s="4" t="s">
        <v>80</v>
      </c>
      <c r="L4346" s="4" t="s">
        <v>36</v>
      </c>
      <c r="M4346" s="4" t="s">
        <v>71</v>
      </c>
      <c r="N4346" s="4">
        <v>247.19</v>
      </c>
      <c r="O4346" s="4">
        <v>10</v>
      </c>
      <c r="P4346" s="4">
        <v>0.15</v>
      </c>
      <c r="Q4346" s="4">
        <v>19.829999999999998</v>
      </c>
    </row>
    <row r="4347" spans="1:17" s="4" customFormat="1" ht="12" x14ac:dyDescent="0.3">
      <c r="A4347" s="4">
        <v>4346</v>
      </c>
      <c r="B4347" s="4" t="s">
        <v>12985</v>
      </c>
      <c r="C4347" s="5">
        <v>45099</v>
      </c>
      <c r="D4347" s="5">
        <v>45106</v>
      </c>
      <c r="E4347" s="9">
        <f t="shared" si="67"/>
        <v>2023</v>
      </c>
      <c r="F4347" s="4" t="s">
        <v>17</v>
      </c>
      <c r="G4347" s="4" t="s">
        <v>12986</v>
      </c>
      <c r="H4347" s="4" t="s">
        <v>12987</v>
      </c>
      <c r="I4347" s="4" t="s">
        <v>20</v>
      </c>
      <c r="J4347" s="4" t="s">
        <v>47</v>
      </c>
      <c r="K4347" s="4" t="s">
        <v>47</v>
      </c>
      <c r="L4347" s="4" t="s">
        <v>29</v>
      </c>
      <c r="M4347" s="4" t="s">
        <v>48</v>
      </c>
      <c r="N4347" s="4">
        <v>230.16</v>
      </c>
      <c r="O4347" s="4">
        <v>8</v>
      </c>
      <c r="P4347" s="4">
        <v>0</v>
      </c>
      <c r="Q4347" s="4">
        <v>2.4900000000000002</v>
      </c>
    </row>
    <row r="4348" spans="1:17" s="4" customFormat="1" ht="12" x14ac:dyDescent="0.3">
      <c r="A4348" s="4">
        <v>4347</v>
      </c>
      <c r="B4348" s="4" t="s">
        <v>12988</v>
      </c>
      <c r="C4348" s="5">
        <v>45083</v>
      </c>
      <c r="D4348" s="5">
        <v>45086</v>
      </c>
      <c r="E4348" s="9">
        <f t="shared" si="67"/>
        <v>2023</v>
      </c>
      <c r="F4348" s="4" t="s">
        <v>17</v>
      </c>
      <c r="G4348" s="4" t="s">
        <v>12989</v>
      </c>
      <c r="H4348" s="4" t="s">
        <v>12990</v>
      </c>
      <c r="I4348" s="4" t="s">
        <v>67</v>
      </c>
      <c r="J4348" s="4" t="s">
        <v>79</v>
      </c>
      <c r="K4348" s="4" t="s">
        <v>80</v>
      </c>
      <c r="L4348" s="4" t="s">
        <v>36</v>
      </c>
      <c r="M4348" s="4" t="s">
        <v>37</v>
      </c>
      <c r="N4348" s="4">
        <v>721.37</v>
      </c>
      <c r="O4348" s="4">
        <v>9</v>
      </c>
      <c r="P4348" s="4">
        <v>0.2</v>
      </c>
      <c r="Q4348" s="4">
        <v>54.73</v>
      </c>
    </row>
    <row r="4349" spans="1:17" s="4" customFormat="1" ht="12" x14ac:dyDescent="0.3">
      <c r="A4349" s="4">
        <v>4348</v>
      </c>
      <c r="B4349" s="4" t="s">
        <v>12991</v>
      </c>
      <c r="C4349" s="5">
        <v>44945</v>
      </c>
      <c r="D4349" s="5">
        <v>44951</v>
      </c>
      <c r="E4349" s="9">
        <f t="shared" si="67"/>
        <v>2023</v>
      </c>
      <c r="F4349" s="4" t="s">
        <v>25</v>
      </c>
      <c r="G4349" s="4" t="s">
        <v>12992</v>
      </c>
      <c r="H4349" s="4" t="s">
        <v>12993</v>
      </c>
      <c r="I4349" s="4" t="s">
        <v>20</v>
      </c>
      <c r="J4349" s="4" t="s">
        <v>79</v>
      </c>
      <c r="K4349" s="4" t="s">
        <v>80</v>
      </c>
      <c r="L4349" s="4" t="s">
        <v>29</v>
      </c>
      <c r="M4349" s="4" t="s">
        <v>30</v>
      </c>
      <c r="N4349" s="4">
        <v>1441.25</v>
      </c>
      <c r="O4349" s="4">
        <v>5</v>
      </c>
      <c r="P4349" s="4">
        <v>0</v>
      </c>
      <c r="Q4349" s="4">
        <v>168.95</v>
      </c>
    </row>
    <row r="4350" spans="1:17" s="4" customFormat="1" ht="12" x14ac:dyDescent="0.3">
      <c r="A4350" s="4">
        <v>4349</v>
      </c>
      <c r="B4350" s="4" t="s">
        <v>12994</v>
      </c>
      <c r="C4350" s="5">
        <v>45128</v>
      </c>
      <c r="D4350" s="5">
        <v>45131</v>
      </c>
      <c r="E4350" s="9">
        <f t="shared" si="67"/>
        <v>2023</v>
      </c>
      <c r="F4350" s="4" t="s">
        <v>25</v>
      </c>
      <c r="G4350" s="4" t="s">
        <v>12995</v>
      </c>
      <c r="H4350" s="4" t="s">
        <v>12996</v>
      </c>
      <c r="I4350" s="4" t="s">
        <v>67</v>
      </c>
      <c r="J4350" s="4" t="s">
        <v>34</v>
      </c>
      <c r="K4350" s="4" t="s">
        <v>35</v>
      </c>
      <c r="L4350" s="4" t="s">
        <v>22</v>
      </c>
      <c r="M4350" s="4" t="s">
        <v>54</v>
      </c>
      <c r="N4350" s="4">
        <v>763.02</v>
      </c>
      <c r="O4350" s="4">
        <v>10</v>
      </c>
      <c r="P4350" s="4">
        <v>0.15</v>
      </c>
      <c r="Q4350" s="4">
        <v>25.17</v>
      </c>
    </row>
    <row r="4351" spans="1:17" s="4" customFormat="1" ht="12" x14ac:dyDescent="0.3">
      <c r="A4351" s="4">
        <v>4350</v>
      </c>
      <c r="B4351" s="4" t="s">
        <v>12997</v>
      </c>
      <c r="C4351" s="5">
        <v>44610</v>
      </c>
      <c r="D4351" s="5">
        <v>44613</v>
      </c>
      <c r="E4351" s="9">
        <f t="shared" si="67"/>
        <v>2022</v>
      </c>
      <c r="F4351" s="4" t="s">
        <v>39</v>
      </c>
      <c r="G4351" s="4" t="s">
        <v>12998</v>
      </c>
      <c r="H4351" s="4" t="s">
        <v>12999</v>
      </c>
      <c r="I4351" s="4" t="s">
        <v>28</v>
      </c>
      <c r="J4351" s="4" t="s">
        <v>52</v>
      </c>
      <c r="K4351" s="4" t="s">
        <v>53</v>
      </c>
      <c r="L4351" s="4" t="s">
        <v>36</v>
      </c>
      <c r="M4351" s="4" t="s">
        <v>71</v>
      </c>
      <c r="N4351" s="4">
        <v>285.23</v>
      </c>
      <c r="O4351" s="4">
        <v>5</v>
      </c>
      <c r="P4351" s="4">
        <v>0.2</v>
      </c>
      <c r="Q4351" s="4">
        <v>-4.4800000000000004</v>
      </c>
    </row>
    <row r="4352" spans="1:17" s="4" customFormat="1" ht="12" x14ac:dyDescent="0.3">
      <c r="A4352" s="4">
        <v>4351</v>
      </c>
      <c r="B4352" s="4" t="s">
        <v>13000</v>
      </c>
      <c r="C4352" s="5">
        <v>45782</v>
      </c>
      <c r="D4352" s="5">
        <v>45783</v>
      </c>
      <c r="E4352" s="9">
        <f t="shared" si="67"/>
        <v>2025</v>
      </c>
      <c r="F4352" s="4" t="s">
        <v>17</v>
      </c>
      <c r="G4352" s="4" t="s">
        <v>13001</v>
      </c>
      <c r="H4352" s="4" t="s">
        <v>13002</v>
      </c>
      <c r="I4352" s="4" t="s">
        <v>28</v>
      </c>
      <c r="J4352" s="4" t="s">
        <v>52</v>
      </c>
      <c r="K4352" s="4" t="s">
        <v>53</v>
      </c>
      <c r="L4352" s="4" t="s">
        <v>29</v>
      </c>
      <c r="M4352" s="4" t="s">
        <v>107</v>
      </c>
      <c r="N4352" s="4">
        <v>502.27</v>
      </c>
      <c r="O4352" s="4">
        <v>1</v>
      </c>
      <c r="P4352" s="4">
        <v>0.2</v>
      </c>
      <c r="Q4352" s="4">
        <v>28.88</v>
      </c>
    </row>
    <row r="4353" spans="1:17" s="4" customFormat="1" ht="12" x14ac:dyDescent="0.3">
      <c r="A4353" s="4">
        <v>4352</v>
      </c>
      <c r="B4353" s="4" t="s">
        <v>13003</v>
      </c>
      <c r="C4353" s="5">
        <v>45730</v>
      </c>
      <c r="D4353" s="5">
        <v>45735</v>
      </c>
      <c r="E4353" s="9">
        <f t="shared" si="67"/>
        <v>2025</v>
      </c>
      <c r="F4353" s="4" t="s">
        <v>25</v>
      </c>
      <c r="G4353" s="4" t="s">
        <v>13004</v>
      </c>
      <c r="H4353" s="4" t="s">
        <v>13005</v>
      </c>
      <c r="I4353" s="4" t="s">
        <v>28</v>
      </c>
      <c r="J4353" s="4" t="s">
        <v>21</v>
      </c>
      <c r="K4353" s="4" t="s">
        <v>26647</v>
      </c>
      <c r="L4353" s="4" t="s">
        <v>22</v>
      </c>
      <c r="M4353" s="4" t="s">
        <v>23</v>
      </c>
      <c r="N4353" s="4">
        <v>124.76</v>
      </c>
      <c r="O4353" s="4">
        <v>9</v>
      </c>
      <c r="P4353" s="4">
        <v>0.1</v>
      </c>
      <c r="Q4353" s="4">
        <v>20.36</v>
      </c>
    </row>
    <row r="4354" spans="1:17" s="4" customFormat="1" ht="12" x14ac:dyDescent="0.3">
      <c r="A4354" s="4">
        <v>4353</v>
      </c>
      <c r="B4354" s="4" t="s">
        <v>13006</v>
      </c>
      <c r="C4354" s="5">
        <v>44618</v>
      </c>
      <c r="D4354" s="5">
        <v>44625</v>
      </c>
      <c r="E4354" s="9">
        <f t="shared" ref="E4354:E4417" si="68">YEAR(D4354)</f>
        <v>2022</v>
      </c>
      <c r="F4354" s="4" t="s">
        <v>39</v>
      </c>
      <c r="G4354" s="4" t="s">
        <v>13007</v>
      </c>
      <c r="H4354" s="4" t="s">
        <v>13008</v>
      </c>
      <c r="I4354" s="4" t="s">
        <v>20</v>
      </c>
      <c r="J4354" s="4" t="s">
        <v>42</v>
      </c>
      <c r="K4354" s="4" t="s">
        <v>43</v>
      </c>
      <c r="L4354" s="4" t="s">
        <v>29</v>
      </c>
      <c r="M4354" s="4" t="s">
        <v>90</v>
      </c>
      <c r="N4354" s="4">
        <v>483.6</v>
      </c>
      <c r="O4354" s="4">
        <v>7</v>
      </c>
      <c r="P4354" s="4">
        <v>0.1</v>
      </c>
      <c r="Q4354" s="4">
        <v>71.650000000000006</v>
      </c>
    </row>
    <row r="4355" spans="1:17" s="4" customFormat="1" ht="12" x14ac:dyDescent="0.3">
      <c r="A4355" s="4">
        <v>4354</v>
      </c>
      <c r="B4355" s="4" t="s">
        <v>13009</v>
      </c>
      <c r="C4355" s="5">
        <v>44530</v>
      </c>
      <c r="D4355" s="5">
        <v>44537</v>
      </c>
      <c r="E4355" s="9">
        <f t="shared" si="68"/>
        <v>2021</v>
      </c>
      <c r="F4355" s="4" t="s">
        <v>25</v>
      </c>
      <c r="G4355" s="4" t="s">
        <v>13010</v>
      </c>
      <c r="H4355" s="4" t="s">
        <v>13011</v>
      </c>
      <c r="I4355" s="4" t="s">
        <v>28</v>
      </c>
      <c r="J4355" s="4" t="s">
        <v>79</v>
      </c>
      <c r="K4355" s="4" t="s">
        <v>80</v>
      </c>
      <c r="L4355" s="4" t="s">
        <v>36</v>
      </c>
      <c r="M4355" s="4" t="s">
        <v>138</v>
      </c>
      <c r="N4355" s="4">
        <v>1415.26</v>
      </c>
      <c r="O4355" s="4">
        <v>4</v>
      </c>
      <c r="P4355" s="4">
        <v>0</v>
      </c>
      <c r="Q4355" s="4">
        <v>148.76</v>
      </c>
    </row>
    <row r="4356" spans="1:17" s="4" customFormat="1" ht="12" x14ac:dyDescent="0.3">
      <c r="A4356" s="4">
        <v>4355</v>
      </c>
      <c r="B4356" s="4" t="s">
        <v>13012</v>
      </c>
      <c r="C4356" s="5">
        <v>44877</v>
      </c>
      <c r="D4356" s="5">
        <v>44884</v>
      </c>
      <c r="E4356" s="9">
        <f t="shared" si="68"/>
        <v>2022</v>
      </c>
      <c r="F4356" s="4" t="s">
        <v>59</v>
      </c>
      <c r="G4356" s="4" t="s">
        <v>13013</v>
      </c>
      <c r="H4356" s="4" t="s">
        <v>13014</v>
      </c>
      <c r="I4356" s="4" t="s">
        <v>67</v>
      </c>
      <c r="J4356" s="4" t="s">
        <v>47</v>
      </c>
      <c r="K4356" s="4" t="s">
        <v>47</v>
      </c>
      <c r="L4356" s="4" t="s">
        <v>22</v>
      </c>
      <c r="M4356" s="4" t="s">
        <v>75</v>
      </c>
      <c r="N4356" s="4">
        <v>40.159999999999997</v>
      </c>
      <c r="O4356" s="4">
        <v>5</v>
      </c>
      <c r="P4356" s="4">
        <v>0.1</v>
      </c>
      <c r="Q4356" s="4">
        <v>8.67</v>
      </c>
    </row>
    <row r="4357" spans="1:17" s="4" customFormat="1" ht="12" x14ac:dyDescent="0.3">
      <c r="A4357" s="4">
        <v>4356</v>
      </c>
      <c r="B4357" s="4" t="s">
        <v>13015</v>
      </c>
      <c r="C4357" s="5">
        <v>44504</v>
      </c>
      <c r="D4357" s="5">
        <v>44509</v>
      </c>
      <c r="E4357" s="9">
        <f t="shared" si="68"/>
        <v>2021</v>
      </c>
      <c r="F4357" s="4" t="s">
        <v>25</v>
      </c>
      <c r="G4357" s="4" t="s">
        <v>13016</v>
      </c>
      <c r="H4357" s="4" t="s">
        <v>13017</v>
      </c>
      <c r="I4357" s="4" t="s">
        <v>28</v>
      </c>
      <c r="J4357" s="4" t="s">
        <v>79</v>
      </c>
      <c r="K4357" s="4" t="s">
        <v>80</v>
      </c>
      <c r="L4357" s="4" t="s">
        <v>22</v>
      </c>
      <c r="M4357" s="4" t="s">
        <v>23</v>
      </c>
      <c r="N4357" s="4">
        <v>908.9</v>
      </c>
      <c r="O4357" s="4">
        <v>10</v>
      </c>
      <c r="P4357" s="4">
        <v>0</v>
      </c>
      <c r="Q4357" s="4">
        <v>77.52</v>
      </c>
    </row>
    <row r="4358" spans="1:17" s="4" customFormat="1" ht="12" x14ac:dyDescent="0.3">
      <c r="A4358" s="4">
        <v>4357</v>
      </c>
      <c r="B4358" s="4" t="s">
        <v>13018</v>
      </c>
      <c r="C4358" s="5">
        <v>44881</v>
      </c>
      <c r="D4358" s="5">
        <v>44886</v>
      </c>
      <c r="E4358" s="9">
        <f t="shared" si="68"/>
        <v>2022</v>
      </c>
      <c r="F4358" s="4" t="s">
        <v>59</v>
      </c>
      <c r="G4358" s="4" t="s">
        <v>13019</v>
      </c>
      <c r="H4358" s="4" t="s">
        <v>13020</v>
      </c>
      <c r="I4358" s="4" t="s">
        <v>67</v>
      </c>
      <c r="J4358" s="4" t="s">
        <v>62</v>
      </c>
      <c r="K4358" s="4" t="s">
        <v>63</v>
      </c>
      <c r="L4358" s="4" t="s">
        <v>22</v>
      </c>
      <c r="M4358" s="4" t="s">
        <v>134</v>
      </c>
      <c r="N4358" s="4">
        <v>1424.8</v>
      </c>
      <c r="O4358" s="4">
        <v>8</v>
      </c>
      <c r="P4358" s="4">
        <v>0</v>
      </c>
      <c r="Q4358" s="4">
        <v>122.58</v>
      </c>
    </row>
    <row r="4359" spans="1:17" s="4" customFormat="1" ht="12" x14ac:dyDescent="0.3">
      <c r="A4359" s="4">
        <v>4358</v>
      </c>
      <c r="B4359" s="4" t="s">
        <v>13021</v>
      </c>
      <c r="C4359" s="5">
        <v>45805</v>
      </c>
      <c r="D4359" s="5">
        <v>45812</v>
      </c>
      <c r="E4359" s="9">
        <f t="shared" si="68"/>
        <v>2025</v>
      </c>
      <c r="F4359" s="4" t="s">
        <v>17</v>
      </c>
      <c r="G4359" s="4" t="s">
        <v>13022</v>
      </c>
      <c r="H4359" s="4" t="s">
        <v>13023</v>
      </c>
      <c r="I4359" s="4" t="s">
        <v>67</v>
      </c>
      <c r="J4359" s="4" t="s">
        <v>21</v>
      </c>
      <c r="K4359" s="4" t="s">
        <v>26647</v>
      </c>
      <c r="L4359" s="4" t="s">
        <v>29</v>
      </c>
      <c r="M4359" s="4" t="s">
        <v>30</v>
      </c>
      <c r="N4359" s="4">
        <v>339.25</v>
      </c>
      <c r="O4359" s="4">
        <v>6</v>
      </c>
      <c r="P4359" s="4">
        <v>0</v>
      </c>
      <c r="Q4359" s="4">
        <v>100.45</v>
      </c>
    </row>
    <row r="4360" spans="1:17" s="4" customFormat="1" ht="12" x14ac:dyDescent="0.3">
      <c r="A4360" s="4">
        <v>4359</v>
      </c>
      <c r="B4360" s="4" t="s">
        <v>13024</v>
      </c>
      <c r="C4360" s="5">
        <v>45434</v>
      </c>
      <c r="D4360" s="5">
        <v>45441</v>
      </c>
      <c r="E4360" s="9">
        <f t="shared" si="68"/>
        <v>2024</v>
      </c>
      <c r="F4360" s="4" t="s">
        <v>17</v>
      </c>
      <c r="G4360" s="4" t="s">
        <v>13025</v>
      </c>
      <c r="H4360" s="4" t="s">
        <v>13026</v>
      </c>
      <c r="I4360" s="4" t="s">
        <v>20</v>
      </c>
      <c r="J4360" s="4" t="s">
        <v>145</v>
      </c>
      <c r="K4360" s="4" t="s">
        <v>80</v>
      </c>
      <c r="L4360" s="4" t="s">
        <v>22</v>
      </c>
      <c r="M4360" s="4" t="s">
        <v>23</v>
      </c>
      <c r="N4360" s="4">
        <v>755.08</v>
      </c>
      <c r="O4360" s="4">
        <v>4</v>
      </c>
      <c r="P4360" s="4">
        <v>0.2</v>
      </c>
      <c r="Q4360" s="4">
        <v>138.21</v>
      </c>
    </row>
    <row r="4361" spans="1:17" s="4" customFormat="1" ht="12" x14ac:dyDescent="0.3">
      <c r="A4361" s="4">
        <v>4360</v>
      </c>
      <c r="B4361" s="4" t="s">
        <v>13027</v>
      </c>
      <c r="C4361" s="5">
        <v>44991</v>
      </c>
      <c r="D4361" s="5">
        <v>44994</v>
      </c>
      <c r="E4361" s="9">
        <f t="shared" si="68"/>
        <v>2023</v>
      </c>
      <c r="F4361" s="4" t="s">
        <v>39</v>
      </c>
      <c r="G4361" s="4" t="s">
        <v>13028</v>
      </c>
      <c r="H4361" s="4" t="s">
        <v>13029</v>
      </c>
      <c r="I4361" s="4" t="s">
        <v>28</v>
      </c>
      <c r="J4361" s="4" t="s">
        <v>21</v>
      </c>
      <c r="K4361" s="4" t="s">
        <v>26647</v>
      </c>
      <c r="L4361" s="4" t="s">
        <v>22</v>
      </c>
      <c r="M4361" s="4" t="s">
        <v>54</v>
      </c>
      <c r="N4361" s="4">
        <v>1388.73</v>
      </c>
      <c r="O4361" s="4">
        <v>7</v>
      </c>
      <c r="P4361" s="4">
        <v>0.1</v>
      </c>
      <c r="Q4361" s="4">
        <v>26.25</v>
      </c>
    </row>
    <row r="4362" spans="1:17" s="4" customFormat="1" ht="12" x14ac:dyDescent="0.3">
      <c r="A4362" s="4">
        <v>4361</v>
      </c>
      <c r="B4362" s="4" t="s">
        <v>13030</v>
      </c>
      <c r="C4362" s="5">
        <v>45486</v>
      </c>
      <c r="D4362" s="5">
        <v>45490</v>
      </c>
      <c r="E4362" s="9">
        <f t="shared" si="68"/>
        <v>2024</v>
      </c>
      <c r="F4362" s="4" t="s">
        <v>59</v>
      </c>
      <c r="G4362" s="4" t="s">
        <v>13031</v>
      </c>
      <c r="H4362" s="4" t="s">
        <v>13032</v>
      </c>
      <c r="I4362" s="4" t="s">
        <v>67</v>
      </c>
      <c r="J4362" s="4" t="s">
        <v>34</v>
      </c>
      <c r="K4362" s="4" t="s">
        <v>35</v>
      </c>
      <c r="L4362" s="4" t="s">
        <v>36</v>
      </c>
      <c r="M4362" s="4" t="s">
        <v>71</v>
      </c>
      <c r="N4362" s="4">
        <v>38.020000000000003</v>
      </c>
      <c r="O4362" s="4">
        <v>3</v>
      </c>
      <c r="P4362" s="4">
        <v>0</v>
      </c>
      <c r="Q4362" s="4">
        <v>0.92</v>
      </c>
    </row>
    <row r="4363" spans="1:17" s="4" customFormat="1" ht="12" x14ac:dyDescent="0.3">
      <c r="A4363" s="4">
        <v>4362</v>
      </c>
      <c r="B4363" s="4" t="s">
        <v>13033</v>
      </c>
      <c r="C4363" s="5">
        <v>45088</v>
      </c>
      <c r="D4363" s="5">
        <v>45095</v>
      </c>
      <c r="E4363" s="9">
        <f t="shared" si="68"/>
        <v>2023</v>
      </c>
      <c r="F4363" s="4" t="s">
        <v>17</v>
      </c>
      <c r="G4363" s="4" t="s">
        <v>13034</v>
      </c>
      <c r="H4363" s="4" t="s">
        <v>13035</v>
      </c>
      <c r="I4363" s="4" t="s">
        <v>20</v>
      </c>
      <c r="J4363" s="4" t="s">
        <v>52</v>
      </c>
      <c r="K4363" s="4" t="s">
        <v>53</v>
      </c>
      <c r="L4363" s="4" t="s">
        <v>36</v>
      </c>
      <c r="M4363" s="4" t="s">
        <v>138</v>
      </c>
      <c r="N4363" s="4">
        <v>1173.17</v>
      </c>
      <c r="O4363" s="4">
        <v>2</v>
      </c>
      <c r="P4363" s="4">
        <v>0.2</v>
      </c>
      <c r="Q4363" s="4">
        <v>145.63</v>
      </c>
    </row>
    <row r="4364" spans="1:17" s="4" customFormat="1" ht="12" x14ac:dyDescent="0.3">
      <c r="A4364" s="4">
        <v>4363</v>
      </c>
      <c r="B4364" s="4" t="s">
        <v>13036</v>
      </c>
      <c r="C4364" s="5">
        <v>44877</v>
      </c>
      <c r="D4364" s="5">
        <v>44881</v>
      </c>
      <c r="E4364" s="9">
        <f t="shared" si="68"/>
        <v>2022</v>
      </c>
      <c r="F4364" s="4" t="s">
        <v>17</v>
      </c>
      <c r="G4364" s="4" t="s">
        <v>13037</v>
      </c>
      <c r="H4364" s="4" t="s">
        <v>10738</v>
      </c>
      <c r="I4364" s="4" t="s">
        <v>28</v>
      </c>
      <c r="J4364" s="4" t="s">
        <v>145</v>
      </c>
      <c r="K4364" s="4" t="s">
        <v>80</v>
      </c>
      <c r="L4364" s="4" t="s">
        <v>36</v>
      </c>
      <c r="M4364" s="4" t="s">
        <v>118</v>
      </c>
      <c r="N4364" s="4">
        <v>1148.18</v>
      </c>
      <c r="O4364" s="4">
        <v>1</v>
      </c>
      <c r="P4364" s="4">
        <v>0.2</v>
      </c>
      <c r="Q4364" s="4">
        <v>48.05</v>
      </c>
    </row>
    <row r="4365" spans="1:17" s="4" customFormat="1" ht="12" x14ac:dyDescent="0.3">
      <c r="A4365" s="4">
        <v>4364</v>
      </c>
      <c r="B4365" s="4" t="s">
        <v>13038</v>
      </c>
      <c r="C4365" s="5">
        <v>44619</v>
      </c>
      <c r="D4365" s="5">
        <v>44624</v>
      </c>
      <c r="E4365" s="9">
        <f t="shared" si="68"/>
        <v>2022</v>
      </c>
      <c r="F4365" s="4" t="s">
        <v>25</v>
      </c>
      <c r="G4365" s="4" t="s">
        <v>13039</v>
      </c>
      <c r="H4365" s="4" t="s">
        <v>13040</v>
      </c>
      <c r="I4365" s="4" t="s">
        <v>67</v>
      </c>
      <c r="J4365" s="4" t="s">
        <v>111</v>
      </c>
      <c r="K4365" s="4" t="s">
        <v>111</v>
      </c>
      <c r="L4365" s="4" t="s">
        <v>36</v>
      </c>
      <c r="M4365" s="4" t="s">
        <v>138</v>
      </c>
      <c r="N4365" s="4">
        <v>1135.55</v>
      </c>
      <c r="O4365" s="4">
        <v>7</v>
      </c>
      <c r="P4365" s="4">
        <v>0.2</v>
      </c>
      <c r="Q4365" s="4">
        <v>145.52000000000001</v>
      </c>
    </row>
    <row r="4366" spans="1:17" s="4" customFormat="1" ht="12" x14ac:dyDescent="0.3">
      <c r="A4366" s="4">
        <v>4365</v>
      </c>
      <c r="B4366" s="4" t="s">
        <v>13041</v>
      </c>
      <c r="C4366" s="5">
        <v>45562</v>
      </c>
      <c r="D4366" s="5">
        <v>45569</v>
      </c>
      <c r="E4366" s="9">
        <f t="shared" si="68"/>
        <v>2024</v>
      </c>
      <c r="F4366" s="4" t="s">
        <v>59</v>
      </c>
      <c r="G4366" s="4" t="s">
        <v>13042</v>
      </c>
      <c r="H4366" s="4" t="s">
        <v>13043</v>
      </c>
      <c r="I4366" s="4" t="s">
        <v>28</v>
      </c>
      <c r="J4366" s="4" t="s">
        <v>42</v>
      </c>
      <c r="K4366" s="4" t="s">
        <v>43</v>
      </c>
      <c r="L4366" s="4" t="s">
        <v>36</v>
      </c>
      <c r="M4366" s="4" t="s">
        <v>37</v>
      </c>
      <c r="N4366" s="4">
        <v>1475.5</v>
      </c>
      <c r="O4366" s="4">
        <v>10</v>
      </c>
      <c r="P4366" s="4">
        <v>0</v>
      </c>
      <c r="Q4366" s="4">
        <v>56.97</v>
      </c>
    </row>
    <row r="4367" spans="1:17" s="4" customFormat="1" ht="12" x14ac:dyDescent="0.3">
      <c r="A4367" s="4">
        <v>4366</v>
      </c>
      <c r="B4367" s="4" t="s">
        <v>13044</v>
      </c>
      <c r="C4367" s="5">
        <v>45445</v>
      </c>
      <c r="D4367" s="5">
        <v>45446</v>
      </c>
      <c r="E4367" s="9">
        <f t="shared" si="68"/>
        <v>2024</v>
      </c>
      <c r="F4367" s="4" t="s">
        <v>25</v>
      </c>
      <c r="G4367" s="4" t="s">
        <v>13045</v>
      </c>
      <c r="H4367" s="4" t="s">
        <v>13046</v>
      </c>
      <c r="I4367" s="4" t="s">
        <v>67</v>
      </c>
      <c r="J4367" s="4" t="s">
        <v>52</v>
      </c>
      <c r="K4367" s="4" t="s">
        <v>53</v>
      </c>
      <c r="L4367" s="4" t="s">
        <v>29</v>
      </c>
      <c r="M4367" s="4" t="s">
        <v>48</v>
      </c>
      <c r="N4367" s="4">
        <v>583.30999999999995</v>
      </c>
      <c r="O4367" s="4">
        <v>5</v>
      </c>
      <c r="P4367" s="4">
        <v>0</v>
      </c>
      <c r="Q4367" s="4">
        <v>74.31</v>
      </c>
    </row>
    <row r="4368" spans="1:17" s="4" customFormat="1" ht="12" x14ac:dyDescent="0.3">
      <c r="A4368" s="4">
        <v>4367</v>
      </c>
      <c r="B4368" s="4" t="s">
        <v>13047</v>
      </c>
      <c r="C4368" s="5">
        <v>45516</v>
      </c>
      <c r="D4368" s="5">
        <v>45518</v>
      </c>
      <c r="E4368" s="9">
        <f t="shared" si="68"/>
        <v>2024</v>
      </c>
      <c r="F4368" s="4" t="s">
        <v>39</v>
      </c>
      <c r="G4368" s="4" t="s">
        <v>13048</v>
      </c>
      <c r="H4368" s="4" t="s">
        <v>13049</v>
      </c>
      <c r="I4368" s="4" t="s">
        <v>67</v>
      </c>
      <c r="J4368" s="4" t="s">
        <v>21</v>
      </c>
      <c r="K4368" s="4" t="s">
        <v>26647</v>
      </c>
      <c r="L4368" s="4" t="s">
        <v>36</v>
      </c>
      <c r="M4368" s="4" t="s">
        <v>138</v>
      </c>
      <c r="N4368" s="4">
        <v>594.37</v>
      </c>
      <c r="O4368" s="4">
        <v>2</v>
      </c>
      <c r="P4368" s="4">
        <v>0.15</v>
      </c>
      <c r="Q4368" s="4">
        <v>71.489999999999995</v>
      </c>
    </row>
    <row r="4369" spans="1:17" s="4" customFormat="1" ht="12" x14ac:dyDescent="0.3">
      <c r="A4369" s="4">
        <v>4368</v>
      </c>
      <c r="B4369" s="4" t="s">
        <v>13050</v>
      </c>
      <c r="C4369" s="5">
        <v>45709</v>
      </c>
      <c r="D4369" s="5">
        <v>45712</v>
      </c>
      <c r="E4369" s="9">
        <f t="shared" si="68"/>
        <v>2025</v>
      </c>
      <c r="F4369" s="4" t="s">
        <v>25</v>
      </c>
      <c r="G4369" s="4" t="s">
        <v>13051</v>
      </c>
      <c r="H4369" s="4" t="s">
        <v>13052</v>
      </c>
      <c r="I4369" s="4" t="s">
        <v>67</v>
      </c>
      <c r="J4369" s="4" t="s">
        <v>34</v>
      </c>
      <c r="K4369" s="4" t="s">
        <v>35</v>
      </c>
      <c r="L4369" s="4" t="s">
        <v>29</v>
      </c>
      <c r="M4369" s="4" t="s">
        <v>30</v>
      </c>
      <c r="N4369" s="4">
        <v>166.24</v>
      </c>
      <c r="O4369" s="4">
        <v>4</v>
      </c>
      <c r="P4369" s="4">
        <v>0.1</v>
      </c>
      <c r="Q4369" s="4">
        <v>1.43</v>
      </c>
    </row>
    <row r="4370" spans="1:17" s="4" customFormat="1" ht="12" x14ac:dyDescent="0.3">
      <c r="A4370" s="4">
        <v>4369</v>
      </c>
      <c r="B4370" s="4" t="s">
        <v>13053</v>
      </c>
      <c r="C4370" s="5">
        <v>45083</v>
      </c>
      <c r="D4370" s="5">
        <v>45089</v>
      </c>
      <c r="E4370" s="9">
        <f t="shared" si="68"/>
        <v>2023</v>
      </c>
      <c r="F4370" s="4" t="s">
        <v>59</v>
      </c>
      <c r="G4370" s="4" t="s">
        <v>13054</v>
      </c>
      <c r="H4370" s="4" t="s">
        <v>13055</v>
      </c>
      <c r="I4370" s="4" t="s">
        <v>67</v>
      </c>
      <c r="J4370" s="4" t="s">
        <v>79</v>
      </c>
      <c r="K4370" s="4" t="s">
        <v>80</v>
      </c>
      <c r="L4370" s="4" t="s">
        <v>36</v>
      </c>
      <c r="M4370" s="4" t="s">
        <v>138</v>
      </c>
      <c r="N4370" s="4">
        <v>740.4</v>
      </c>
      <c r="O4370" s="4">
        <v>6</v>
      </c>
      <c r="P4370" s="4">
        <v>0.2</v>
      </c>
      <c r="Q4370" s="4">
        <v>111.7</v>
      </c>
    </row>
    <row r="4371" spans="1:17" s="4" customFormat="1" ht="12" x14ac:dyDescent="0.3">
      <c r="A4371" s="4">
        <v>4370</v>
      </c>
      <c r="B4371" s="4" t="s">
        <v>13056</v>
      </c>
      <c r="C4371" s="5">
        <v>44873</v>
      </c>
      <c r="D4371" s="5">
        <v>44879</v>
      </c>
      <c r="E4371" s="9">
        <f t="shared" si="68"/>
        <v>2022</v>
      </c>
      <c r="F4371" s="4" t="s">
        <v>25</v>
      </c>
      <c r="G4371" s="4" t="s">
        <v>13057</v>
      </c>
      <c r="H4371" s="4" t="s">
        <v>13058</v>
      </c>
      <c r="I4371" s="4" t="s">
        <v>28</v>
      </c>
      <c r="J4371" s="4" t="s">
        <v>62</v>
      </c>
      <c r="K4371" s="4" t="s">
        <v>63</v>
      </c>
      <c r="L4371" s="4" t="s">
        <v>36</v>
      </c>
      <c r="M4371" s="4" t="s">
        <v>118</v>
      </c>
      <c r="N4371" s="4">
        <v>1334.56</v>
      </c>
      <c r="O4371" s="4">
        <v>2</v>
      </c>
      <c r="P4371" s="4">
        <v>0.15</v>
      </c>
      <c r="Q4371" s="4">
        <v>301.19</v>
      </c>
    </row>
    <row r="4372" spans="1:17" s="4" customFormat="1" ht="12" x14ac:dyDescent="0.3">
      <c r="A4372" s="4">
        <v>4371</v>
      </c>
      <c r="B4372" s="4" t="s">
        <v>13059</v>
      </c>
      <c r="C4372" s="5">
        <v>45333</v>
      </c>
      <c r="D4372" s="5">
        <v>45335</v>
      </c>
      <c r="E4372" s="9">
        <f t="shared" si="68"/>
        <v>2024</v>
      </c>
      <c r="F4372" s="4" t="s">
        <v>17</v>
      </c>
      <c r="G4372" s="4" t="s">
        <v>13060</v>
      </c>
      <c r="H4372" s="4" t="s">
        <v>13061</v>
      </c>
      <c r="I4372" s="4" t="s">
        <v>20</v>
      </c>
      <c r="J4372" s="4" t="s">
        <v>52</v>
      </c>
      <c r="K4372" s="4" t="s">
        <v>53</v>
      </c>
      <c r="L4372" s="4" t="s">
        <v>36</v>
      </c>
      <c r="M4372" s="4" t="s">
        <v>138</v>
      </c>
      <c r="N4372" s="4">
        <v>665.21</v>
      </c>
      <c r="O4372" s="4">
        <v>8</v>
      </c>
      <c r="P4372" s="4">
        <v>0.1</v>
      </c>
      <c r="Q4372" s="4">
        <v>83.13</v>
      </c>
    </row>
    <row r="4373" spans="1:17" s="4" customFormat="1" ht="12" x14ac:dyDescent="0.3">
      <c r="A4373" s="4">
        <v>4372</v>
      </c>
      <c r="B4373" s="4" t="s">
        <v>13062</v>
      </c>
      <c r="C4373" s="5">
        <v>44399</v>
      </c>
      <c r="D4373" s="5">
        <v>44404</v>
      </c>
      <c r="E4373" s="9">
        <f t="shared" si="68"/>
        <v>2021</v>
      </c>
      <c r="F4373" s="4" t="s">
        <v>39</v>
      </c>
      <c r="G4373" s="4" t="s">
        <v>13063</v>
      </c>
      <c r="H4373" s="4" t="s">
        <v>13064</v>
      </c>
      <c r="I4373" s="4" t="s">
        <v>28</v>
      </c>
      <c r="J4373" s="4" t="s">
        <v>79</v>
      </c>
      <c r="K4373" s="4" t="s">
        <v>80</v>
      </c>
      <c r="L4373" s="4" t="s">
        <v>22</v>
      </c>
      <c r="M4373" s="4" t="s">
        <v>23</v>
      </c>
      <c r="N4373" s="4">
        <v>399.13</v>
      </c>
      <c r="O4373" s="4">
        <v>1</v>
      </c>
      <c r="P4373" s="4">
        <v>0.15</v>
      </c>
      <c r="Q4373" s="4">
        <v>59.03</v>
      </c>
    </row>
    <row r="4374" spans="1:17" s="4" customFormat="1" ht="12" x14ac:dyDescent="0.3">
      <c r="A4374" s="4">
        <v>4373</v>
      </c>
      <c r="B4374" s="4" t="s">
        <v>13065</v>
      </c>
      <c r="C4374" s="5">
        <v>44649</v>
      </c>
      <c r="D4374" s="5">
        <v>44653</v>
      </c>
      <c r="E4374" s="9">
        <f t="shared" si="68"/>
        <v>2022</v>
      </c>
      <c r="F4374" s="4" t="s">
        <v>39</v>
      </c>
      <c r="G4374" s="4" t="s">
        <v>13066</v>
      </c>
      <c r="H4374" s="4" t="s">
        <v>13067</v>
      </c>
      <c r="I4374" s="4" t="s">
        <v>28</v>
      </c>
      <c r="J4374" s="4" t="s">
        <v>106</v>
      </c>
      <c r="K4374" s="4" t="s">
        <v>106</v>
      </c>
      <c r="L4374" s="4" t="s">
        <v>22</v>
      </c>
      <c r="M4374" s="4" t="s">
        <v>54</v>
      </c>
      <c r="N4374" s="4">
        <v>887.41</v>
      </c>
      <c r="O4374" s="4">
        <v>6</v>
      </c>
      <c r="P4374" s="4">
        <v>0.2</v>
      </c>
      <c r="Q4374" s="4">
        <v>37.840000000000003</v>
      </c>
    </row>
    <row r="4375" spans="1:17" s="4" customFormat="1" ht="12" x14ac:dyDescent="0.3">
      <c r="A4375" s="4">
        <v>4374</v>
      </c>
      <c r="B4375" s="4" t="s">
        <v>13068</v>
      </c>
      <c r="C4375" s="5">
        <v>45386</v>
      </c>
      <c r="D4375" s="5">
        <v>45388</v>
      </c>
      <c r="E4375" s="9">
        <f t="shared" si="68"/>
        <v>2024</v>
      </c>
      <c r="F4375" s="4" t="s">
        <v>59</v>
      </c>
      <c r="G4375" s="4" t="s">
        <v>13069</v>
      </c>
      <c r="H4375" s="4" t="s">
        <v>13070</v>
      </c>
      <c r="I4375" s="4" t="s">
        <v>67</v>
      </c>
      <c r="J4375" s="4" t="s">
        <v>79</v>
      </c>
      <c r="K4375" s="4" t="s">
        <v>80</v>
      </c>
      <c r="L4375" s="4" t="s">
        <v>29</v>
      </c>
      <c r="M4375" s="4" t="s">
        <v>90</v>
      </c>
      <c r="N4375" s="4">
        <v>964.27</v>
      </c>
      <c r="O4375" s="4">
        <v>5</v>
      </c>
      <c r="P4375" s="4">
        <v>0</v>
      </c>
      <c r="Q4375" s="4">
        <v>218.9</v>
      </c>
    </row>
    <row r="4376" spans="1:17" s="4" customFormat="1" ht="12" x14ac:dyDescent="0.3">
      <c r="A4376" s="4">
        <v>4375</v>
      </c>
      <c r="B4376" s="4" t="s">
        <v>13071</v>
      </c>
      <c r="C4376" s="5">
        <v>44559</v>
      </c>
      <c r="D4376" s="5">
        <v>44566</v>
      </c>
      <c r="E4376" s="9">
        <f t="shared" si="68"/>
        <v>2022</v>
      </c>
      <c r="F4376" s="4" t="s">
        <v>39</v>
      </c>
      <c r="G4376" s="4" t="s">
        <v>13072</v>
      </c>
      <c r="H4376" s="4" t="s">
        <v>13073</v>
      </c>
      <c r="I4376" s="4" t="s">
        <v>67</v>
      </c>
      <c r="J4376" s="4" t="s">
        <v>42</v>
      </c>
      <c r="K4376" s="4" t="s">
        <v>43</v>
      </c>
      <c r="L4376" s="4" t="s">
        <v>36</v>
      </c>
      <c r="M4376" s="4" t="s">
        <v>118</v>
      </c>
      <c r="N4376" s="4">
        <v>851.33</v>
      </c>
      <c r="O4376" s="4">
        <v>8</v>
      </c>
      <c r="P4376" s="4">
        <v>0</v>
      </c>
      <c r="Q4376" s="4">
        <v>102.06</v>
      </c>
    </row>
    <row r="4377" spans="1:17" s="4" customFormat="1" ht="12" x14ac:dyDescent="0.3">
      <c r="A4377" s="4">
        <v>4376</v>
      </c>
      <c r="B4377" s="4" t="s">
        <v>13074</v>
      </c>
      <c r="C4377" s="5">
        <v>44470</v>
      </c>
      <c r="D4377" s="5">
        <v>44473</v>
      </c>
      <c r="E4377" s="9">
        <f t="shared" si="68"/>
        <v>2021</v>
      </c>
      <c r="F4377" s="4" t="s">
        <v>25</v>
      </c>
      <c r="G4377" s="4" t="s">
        <v>13075</v>
      </c>
      <c r="H4377" s="4" t="s">
        <v>13076</v>
      </c>
      <c r="I4377" s="4" t="s">
        <v>67</v>
      </c>
      <c r="J4377" s="4" t="s">
        <v>145</v>
      </c>
      <c r="K4377" s="4" t="s">
        <v>80</v>
      </c>
      <c r="L4377" s="4" t="s">
        <v>36</v>
      </c>
      <c r="M4377" s="4" t="s">
        <v>37</v>
      </c>
      <c r="N4377" s="4">
        <v>627.61</v>
      </c>
      <c r="O4377" s="4">
        <v>8</v>
      </c>
      <c r="P4377" s="4">
        <v>0.2</v>
      </c>
      <c r="Q4377" s="4">
        <v>91.1</v>
      </c>
    </row>
    <row r="4378" spans="1:17" s="4" customFormat="1" ht="12" x14ac:dyDescent="0.3">
      <c r="A4378" s="4">
        <v>4377</v>
      </c>
      <c r="B4378" s="4" t="s">
        <v>13077</v>
      </c>
      <c r="C4378" s="5">
        <v>45231</v>
      </c>
      <c r="D4378" s="5">
        <v>45234</v>
      </c>
      <c r="E4378" s="9">
        <f t="shared" si="68"/>
        <v>2023</v>
      </c>
      <c r="F4378" s="4" t="s">
        <v>17</v>
      </c>
      <c r="G4378" s="4" t="s">
        <v>13078</v>
      </c>
      <c r="H4378" s="4" t="s">
        <v>13079</v>
      </c>
      <c r="I4378" s="4" t="s">
        <v>28</v>
      </c>
      <c r="J4378" s="4" t="s">
        <v>47</v>
      </c>
      <c r="K4378" s="4" t="s">
        <v>47</v>
      </c>
      <c r="L4378" s="4" t="s">
        <v>29</v>
      </c>
      <c r="M4378" s="4" t="s">
        <v>48</v>
      </c>
      <c r="N4378" s="4">
        <v>1449.22</v>
      </c>
      <c r="O4378" s="4">
        <v>6</v>
      </c>
      <c r="P4378" s="4">
        <v>0.2</v>
      </c>
      <c r="Q4378" s="4">
        <v>151.44999999999999</v>
      </c>
    </row>
    <row r="4379" spans="1:17" s="4" customFormat="1" ht="12" x14ac:dyDescent="0.3">
      <c r="A4379" s="4">
        <v>4378</v>
      </c>
      <c r="B4379" s="4" t="s">
        <v>13080</v>
      </c>
      <c r="C4379" s="5">
        <v>45295</v>
      </c>
      <c r="D4379" s="5">
        <v>45297</v>
      </c>
      <c r="E4379" s="9">
        <f t="shared" si="68"/>
        <v>2024</v>
      </c>
      <c r="F4379" s="4" t="s">
        <v>17</v>
      </c>
      <c r="G4379" s="4" t="s">
        <v>13081</v>
      </c>
      <c r="H4379" s="4" t="s">
        <v>13082</v>
      </c>
      <c r="I4379" s="4" t="s">
        <v>67</v>
      </c>
      <c r="J4379" s="4" t="s">
        <v>79</v>
      </c>
      <c r="K4379" s="4" t="s">
        <v>80</v>
      </c>
      <c r="L4379" s="4" t="s">
        <v>29</v>
      </c>
      <c r="M4379" s="4" t="s">
        <v>107</v>
      </c>
      <c r="N4379" s="4">
        <v>704.25</v>
      </c>
      <c r="O4379" s="4">
        <v>1</v>
      </c>
      <c r="P4379" s="4">
        <v>0</v>
      </c>
      <c r="Q4379" s="4">
        <v>46.83</v>
      </c>
    </row>
    <row r="4380" spans="1:17" s="4" customFormat="1" ht="12" x14ac:dyDescent="0.3">
      <c r="A4380" s="4">
        <v>4379</v>
      </c>
      <c r="B4380" s="4" t="s">
        <v>13083</v>
      </c>
      <c r="C4380" s="5">
        <v>45132</v>
      </c>
      <c r="D4380" s="5">
        <v>45139</v>
      </c>
      <c r="E4380" s="9">
        <f t="shared" si="68"/>
        <v>2023</v>
      </c>
      <c r="F4380" s="4" t="s">
        <v>39</v>
      </c>
      <c r="G4380" s="4" t="s">
        <v>13084</v>
      </c>
      <c r="H4380" s="4" t="s">
        <v>13085</v>
      </c>
      <c r="I4380" s="4" t="s">
        <v>20</v>
      </c>
      <c r="J4380" s="4" t="s">
        <v>62</v>
      </c>
      <c r="K4380" s="4" t="s">
        <v>63</v>
      </c>
      <c r="L4380" s="4" t="s">
        <v>36</v>
      </c>
      <c r="M4380" s="4" t="s">
        <v>118</v>
      </c>
      <c r="N4380" s="4">
        <v>737.76</v>
      </c>
      <c r="O4380" s="4">
        <v>6</v>
      </c>
      <c r="P4380" s="4">
        <v>0</v>
      </c>
      <c r="Q4380" s="4">
        <v>70.88</v>
      </c>
    </row>
    <row r="4381" spans="1:17" s="4" customFormat="1" ht="12" x14ac:dyDescent="0.3">
      <c r="A4381" s="4">
        <v>4380</v>
      </c>
      <c r="B4381" s="4" t="s">
        <v>13086</v>
      </c>
      <c r="C4381" s="5">
        <v>45495</v>
      </c>
      <c r="D4381" s="5">
        <v>45500</v>
      </c>
      <c r="E4381" s="9">
        <f t="shared" si="68"/>
        <v>2024</v>
      </c>
      <c r="F4381" s="4" t="s">
        <v>17</v>
      </c>
      <c r="G4381" s="4" t="s">
        <v>13087</v>
      </c>
      <c r="H4381" s="4" t="s">
        <v>13088</v>
      </c>
      <c r="I4381" s="4" t="s">
        <v>28</v>
      </c>
      <c r="J4381" s="4" t="s">
        <v>79</v>
      </c>
      <c r="K4381" s="4" t="s">
        <v>80</v>
      </c>
      <c r="L4381" s="4" t="s">
        <v>29</v>
      </c>
      <c r="M4381" s="4" t="s">
        <v>90</v>
      </c>
      <c r="N4381" s="4">
        <v>588.5</v>
      </c>
      <c r="O4381" s="4">
        <v>4</v>
      </c>
      <c r="P4381" s="4">
        <v>0.1</v>
      </c>
      <c r="Q4381" s="4">
        <v>130.38999999999999</v>
      </c>
    </row>
    <row r="4382" spans="1:17" s="4" customFormat="1" ht="12" x14ac:dyDescent="0.3">
      <c r="A4382" s="4">
        <v>4381</v>
      </c>
      <c r="B4382" s="4" t="s">
        <v>13089</v>
      </c>
      <c r="C4382" s="5">
        <v>45146</v>
      </c>
      <c r="D4382" s="5">
        <v>45153</v>
      </c>
      <c r="E4382" s="9">
        <f t="shared" si="68"/>
        <v>2023</v>
      </c>
      <c r="F4382" s="4" t="s">
        <v>59</v>
      </c>
      <c r="G4382" s="4" t="s">
        <v>13090</v>
      </c>
      <c r="H4382" s="4" t="s">
        <v>13091</v>
      </c>
      <c r="I4382" s="4" t="s">
        <v>67</v>
      </c>
      <c r="J4382" s="4" t="s">
        <v>79</v>
      </c>
      <c r="K4382" s="4" t="s">
        <v>80</v>
      </c>
      <c r="L4382" s="4" t="s">
        <v>36</v>
      </c>
      <c r="M4382" s="4" t="s">
        <v>118</v>
      </c>
      <c r="N4382" s="4">
        <v>81.53</v>
      </c>
      <c r="O4382" s="4">
        <v>8</v>
      </c>
      <c r="P4382" s="4">
        <v>0.2</v>
      </c>
      <c r="Q4382" s="4">
        <v>3.59</v>
      </c>
    </row>
    <row r="4383" spans="1:17" s="4" customFormat="1" ht="12" x14ac:dyDescent="0.3">
      <c r="A4383" s="4">
        <v>4382</v>
      </c>
      <c r="B4383" s="4" t="s">
        <v>13092</v>
      </c>
      <c r="C4383" s="5">
        <v>45262</v>
      </c>
      <c r="D4383" s="5">
        <v>45264</v>
      </c>
      <c r="E4383" s="9">
        <f t="shared" si="68"/>
        <v>2023</v>
      </c>
      <c r="F4383" s="4" t="s">
        <v>59</v>
      </c>
      <c r="G4383" s="4" t="s">
        <v>13093</v>
      </c>
      <c r="H4383" s="4" t="s">
        <v>13094</v>
      </c>
      <c r="I4383" s="4" t="s">
        <v>28</v>
      </c>
      <c r="J4383" s="4" t="s">
        <v>79</v>
      </c>
      <c r="K4383" s="4" t="s">
        <v>80</v>
      </c>
      <c r="L4383" s="4" t="s">
        <v>22</v>
      </c>
      <c r="M4383" s="4" t="s">
        <v>23</v>
      </c>
      <c r="N4383" s="4">
        <v>958.26</v>
      </c>
      <c r="O4383" s="4">
        <v>9</v>
      </c>
      <c r="P4383" s="4">
        <v>0.1</v>
      </c>
      <c r="Q4383" s="4">
        <v>106.97</v>
      </c>
    </row>
    <row r="4384" spans="1:17" s="4" customFormat="1" ht="12" x14ac:dyDescent="0.3">
      <c r="A4384" s="4">
        <v>4383</v>
      </c>
      <c r="B4384" s="4" t="s">
        <v>13095</v>
      </c>
      <c r="C4384" s="5">
        <v>45722</v>
      </c>
      <c r="D4384" s="5">
        <v>45728</v>
      </c>
      <c r="E4384" s="9">
        <f t="shared" si="68"/>
        <v>2025</v>
      </c>
      <c r="F4384" s="4" t="s">
        <v>17</v>
      </c>
      <c r="G4384" s="4" t="s">
        <v>13096</v>
      </c>
      <c r="H4384" s="4" t="s">
        <v>13097</v>
      </c>
      <c r="I4384" s="4" t="s">
        <v>20</v>
      </c>
      <c r="J4384" s="4" t="s">
        <v>79</v>
      </c>
      <c r="K4384" s="4" t="s">
        <v>80</v>
      </c>
      <c r="L4384" s="4" t="s">
        <v>29</v>
      </c>
      <c r="M4384" s="4" t="s">
        <v>107</v>
      </c>
      <c r="N4384" s="4">
        <v>345.19</v>
      </c>
      <c r="O4384" s="4">
        <v>9</v>
      </c>
      <c r="P4384" s="4">
        <v>0.15</v>
      </c>
      <c r="Q4384" s="4">
        <v>24.28</v>
      </c>
    </row>
    <row r="4385" spans="1:17" s="4" customFormat="1" ht="12" x14ac:dyDescent="0.3">
      <c r="A4385" s="4">
        <v>4384</v>
      </c>
      <c r="B4385" s="4" t="s">
        <v>13098</v>
      </c>
      <c r="C4385" s="5">
        <v>45667</v>
      </c>
      <c r="D4385" s="5">
        <v>45668</v>
      </c>
      <c r="E4385" s="9">
        <f t="shared" si="68"/>
        <v>2025</v>
      </c>
      <c r="F4385" s="4" t="s">
        <v>25</v>
      </c>
      <c r="G4385" s="4" t="s">
        <v>13099</v>
      </c>
      <c r="H4385" s="4" t="s">
        <v>13100</v>
      </c>
      <c r="I4385" s="4" t="s">
        <v>67</v>
      </c>
      <c r="J4385" s="4" t="s">
        <v>145</v>
      </c>
      <c r="K4385" s="4" t="s">
        <v>80</v>
      </c>
      <c r="L4385" s="4" t="s">
        <v>22</v>
      </c>
      <c r="M4385" s="4" t="s">
        <v>54</v>
      </c>
      <c r="N4385" s="4">
        <v>610.9</v>
      </c>
      <c r="O4385" s="4">
        <v>7</v>
      </c>
      <c r="P4385" s="4">
        <v>0.1</v>
      </c>
      <c r="Q4385" s="4">
        <v>75.66</v>
      </c>
    </row>
    <row r="4386" spans="1:17" s="4" customFormat="1" ht="12" x14ac:dyDescent="0.3">
      <c r="A4386" s="4">
        <v>4385</v>
      </c>
      <c r="B4386" s="4" t="s">
        <v>13101</v>
      </c>
      <c r="C4386" s="5">
        <v>44987</v>
      </c>
      <c r="D4386" s="5">
        <v>44993</v>
      </c>
      <c r="E4386" s="9">
        <f t="shared" si="68"/>
        <v>2023</v>
      </c>
      <c r="F4386" s="4" t="s">
        <v>25</v>
      </c>
      <c r="G4386" s="4" t="s">
        <v>13102</v>
      </c>
      <c r="H4386" s="4" t="s">
        <v>13103</v>
      </c>
      <c r="I4386" s="4" t="s">
        <v>20</v>
      </c>
      <c r="J4386" s="4" t="s">
        <v>42</v>
      </c>
      <c r="K4386" s="4" t="s">
        <v>43</v>
      </c>
      <c r="L4386" s="4" t="s">
        <v>22</v>
      </c>
      <c r="M4386" s="4" t="s">
        <v>75</v>
      </c>
      <c r="N4386" s="4">
        <v>303.27999999999997</v>
      </c>
      <c r="O4386" s="4">
        <v>1</v>
      </c>
      <c r="P4386" s="4">
        <v>0.15</v>
      </c>
      <c r="Q4386" s="4">
        <v>32.81</v>
      </c>
    </row>
    <row r="4387" spans="1:17" s="4" customFormat="1" ht="12" x14ac:dyDescent="0.3">
      <c r="A4387" s="4">
        <v>4386</v>
      </c>
      <c r="B4387" s="4" t="s">
        <v>13104</v>
      </c>
      <c r="C4387" s="5">
        <v>44695</v>
      </c>
      <c r="D4387" s="5">
        <v>44698</v>
      </c>
      <c r="E4387" s="9">
        <f t="shared" si="68"/>
        <v>2022</v>
      </c>
      <c r="F4387" s="4" t="s">
        <v>25</v>
      </c>
      <c r="G4387" s="4" t="s">
        <v>13105</v>
      </c>
      <c r="H4387" s="4" t="s">
        <v>13106</v>
      </c>
      <c r="I4387" s="4" t="s">
        <v>67</v>
      </c>
      <c r="J4387" s="4" t="s">
        <v>42</v>
      </c>
      <c r="K4387" s="4" t="s">
        <v>43</v>
      </c>
      <c r="L4387" s="4" t="s">
        <v>22</v>
      </c>
      <c r="M4387" s="4" t="s">
        <v>23</v>
      </c>
      <c r="N4387" s="4">
        <v>197.72</v>
      </c>
      <c r="O4387" s="4">
        <v>4</v>
      </c>
      <c r="P4387" s="4">
        <v>0.1</v>
      </c>
      <c r="Q4387" s="4">
        <v>36.4</v>
      </c>
    </row>
    <row r="4388" spans="1:17" s="4" customFormat="1" ht="12" x14ac:dyDescent="0.3">
      <c r="A4388" s="4">
        <v>4387</v>
      </c>
      <c r="B4388" s="4" t="s">
        <v>13107</v>
      </c>
      <c r="C4388" s="5">
        <v>45367</v>
      </c>
      <c r="D4388" s="5">
        <v>45371</v>
      </c>
      <c r="E4388" s="9">
        <f t="shared" si="68"/>
        <v>2024</v>
      </c>
      <c r="F4388" s="4" t="s">
        <v>59</v>
      </c>
      <c r="G4388" s="4" t="s">
        <v>13108</v>
      </c>
      <c r="H4388" s="4" t="s">
        <v>13109</v>
      </c>
      <c r="I4388" s="4" t="s">
        <v>28</v>
      </c>
      <c r="J4388" s="4" t="s">
        <v>21</v>
      </c>
      <c r="K4388" s="4" t="s">
        <v>26647</v>
      </c>
      <c r="L4388" s="4" t="s">
        <v>22</v>
      </c>
      <c r="M4388" s="4" t="s">
        <v>134</v>
      </c>
      <c r="N4388" s="4">
        <v>760.24</v>
      </c>
      <c r="O4388" s="4">
        <v>4</v>
      </c>
      <c r="P4388" s="4">
        <v>0.15</v>
      </c>
      <c r="Q4388" s="4">
        <v>-1.81</v>
      </c>
    </row>
    <row r="4389" spans="1:17" s="4" customFormat="1" ht="12" x14ac:dyDescent="0.3">
      <c r="A4389" s="4">
        <v>4388</v>
      </c>
      <c r="B4389" s="4" t="s">
        <v>13110</v>
      </c>
      <c r="C4389" s="5">
        <v>44645</v>
      </c>
      <c r="D4389" s="5">
        <v>44652</v>
      </c>
      <c r="E4389" s="9">
        <f t="shared" si="68"/>
        <v>2022</v>
      </c>
      <c r="F4389" s="4" t="s">
        <v>17</v>
      </c>
      <c r="G4389" s="4" t="s">
        <v>13111</v>
      </c>
      <c r="H4389" s="4" t="s">
        <v>13112</v>
      </c>
      <c r="I4389" s="4" t="s">
        <v>20</v>
      </c>
      <c r="J4389" s="4" t="s">
        <v>34</v>
      </c>
      <c r="K4389" s="4" t="s">
        <v>35</v>
      </c>
      <c r="L4389" s="4" t="s">
        <v>22</v>
      </c>
      <c r="M4389" s="4" t="s">
        <v>54</v>
      </c>
      <c r="N4389" s="4">
        <v>59.25</v>
      </c>
      <c r="O4389" s="4">
        <v>3</v>
      </c>
      <c r="P4389" s="4">
        <v>0.15</v>
      </c>
      <c r="Q4389" s="4">
        <v>14.07</v>
      </c>
    </row>
    <row r="4390" spans="1:17" s="4" customFormat="1" ht="12" x14ac:dyDescent="0.3">
      <c r="A4390" s="4">
        <v>4389</v>
      </c>
      <c r="B4390" s="4" t="s">
        <v>13113</v>
      </c>
      <c r="C4390" s="5">
        <v>45316</v>
      </c>
      <c r="D4390" s="5">
        <v>45318</v>
      </c>
      <c r="E4390" s="9">
        <f t="shared" si="68"/>
        <v>2024</v>
      </c>
      <c r="F4390" s="4" t="s">
        <v>39</v>
      </c>
      <c r="G4390" s="4" t="s">
        <v>13114</v>
      </c>
      <c r="H4390" s="4" t="s">
        <v>13115</v>
      </c>
      <c r="I4390" s="4" t="s">
        <v>67</v>
      </c>
      <c r="J4390" s="4" t="s">
        <v>52</v>
      </c>
      <c r="K4390" s="4" t="s">
        <v>53</v>
      </c>
      <c r="L4390" s="4" t="s">
        <v>36</v>
      </c>
      <c r="M4390" s="4" t="s">
        <v>71</v>
      </c>
      <c r="N4390" s="4">
        <v>217.78</v>
      </c>
      <c r="O4390" s="4">
        <v>2</v>
      </c>
      <c r="P4390" s="4">
        <v>0.15</v>
      </c>
      <c r="Q4390" s="4">
        <v>43.8</v>
      </c>
    </row>
    <row r="4391" spans="1:17" s="4" customFormat="1" ht="12" x14ac:dyDescent="0.3">
      <c r="A4391" s="4">
        <v>4390</v>
      </c>
      <c r="B4391" s="4" t="s">
        <v>13116</v>
      </c>
      <c r="C4391" s="5">
        <v>45292</v>
      </c>
      <c r="D4391" s="5">
        <v>45298</v>
      </c>
      <c r="E4391" s="9">
        <f t="shared" si="68"/>
        <v>2024</v>
      </c>
      <c r="F4391" s="4" t="s">
        <v>59</v>
      </c>
      <c r="G4391" s="4" t="s">
        <v>13117</v>
      </c>
      <c r="H4391" s="4" t="s">
        <v>13118</v>
      </c>
      <c r="I4391" s="4" t="s">
        <v>67</v>
      </c>
      <c r="J4391" s="4" t="s">
        <v>21</v>
      </c>
      <c r="K4391" s="4" t="s">
        <v>26647</v>
      </c>
      <c r="L4391" s="4" t="s">
        <v>22</v>
      </c>
      <c r="M4391" s="4" t="s">
        <v>23</v>
      </c>
      <c r="N4391" s="4">
        <v>966.1</v>
      </c>
      <c r="O4391" s="4">
        <v>6</v>
      </c>
      <c r="P4391" s="4">
        <v>0.15</v>
      </c>
      <c r="Q4391" s="4">
        <v>146.22999999999999</v>
      </c>
    </row>
    <row r="4392" spans="1:17" s="4" customFormat="1" ht="12" x14ac:dyDescent="0.3">
      <c r="A4392" s="4">
        <v>4391</v>
      </c>
      <c r="B4392" s="4" t="s">
        <v>13119</v>
      </c>
      <c r="C4392" s="5">
        <v>44683</v>
      </c>
      <c r="D4392" s="5">
        <v>44689</v>
      </c>
      <c r="E4392" s="9">
        <f t="shared" si="68"/>
        <v>2022</v>
      </c>
      <c r="F4392" s="4" t="s">
        <v>25</v>
      </c>
      <c r="G4392" s="4" t="s">
        <v>13120</v>
      </c>
      <c r="H4392" s="4" t="s">
        <v>13121</v>
      </c>
      <c r="I4392" s="4" t="s">
        <v>20</v>
      </c>
      <c r="J4392" s="4" t="s">
        <v>145</v>
      </c>
      <c r="K4392" s="4" t="s">
        <v>80</v>
      </c>
      <c r="L4392" s="4" t="s">
        <v>29</v>
      </c>
      <c r="M4392" s="4" t="s">
        <v>90</v>
      </c>
      <c r="N4392" s="4">
        <v>466.43</v>
      </c>
      <c r="O4392" s="4">
        <v>10</v>
      </c>
      <c r="P4392" s="4">
        <v>0</v>
      </c>
      <c r="Q4392" s="4">
        <v>29.47</v>
      </c>
    </row>
    <row r="4393" spans="1:17" s="4" customFormat="1" ht="12" x14ac:dyDescent="0.3">
      <c r="A4393" s="4">
        <v>4392</v>
      </c>
      <c r="B4393" s="4" t="s">
        <v>13122</v>
      </c>
      <c r="C4393" s="5">
        <v>44906</v>
      </c>
      <c r="D4393" s="5">
        <v>44908</v>
      </c>
      <c r="E4393" s="9">
        <f t="shared" si="68"/>
        <v>2022</v>
      </c>
      <c r="F4393" s="4" t="s">
        <v>17</v>
      </c>
      <c r="G4393" s="4" t="s">
        <v>13123</v>
      </c>
      <c r="H4393" s="4" t="s">
        <v>13124</v>
      </c>
      <c r="I4393" s="4" t="s">
        <v>67</v>
      </c>
      <c r="J4393" s="4" t="s">
        <v>52</v>
      </c>
      <c r="K4393" s="4" t="s">
        <v>53</v>
      </c>
      <c r="L4393" s="4" t="s">
        <v>36</v>
      </c>
      <c r="M4393" s="4" t="s">
        <v>37</v>
      </c>
      <c r="N4393" s="4">
        <v>1422.3</v>
      </c>
      <c r="O4393" s="4">
        <v>8</v>
      </c>
      <c r="P4393" s="4">
        <v>0.1</v>
      </c>
      <c r="Q4393" s="4">
        <v>8.1199999999999992</v>
      </c>
    </row>
    <row r="4394" spans="1:17" s="4" customFormat="1" ht="12" x14ac:dyDescent="0.3">
      <c r="A4394" s="4">
        <v>4393</v>
      </c>
      <c r="B4394" s="4" t="s">
        <v>13125</v>
      </c>
      <c r="C4394" s="5">
        <v>45587</v>
      </c>
      <c r="D4394" s="5">
        <v>45591</v>
      </c>
      <c r="E4394" s="9">
        <f t="shared" si="68"/>
        <v>2024</v>
      </c>
      <c r="F4394" s="4" t="s">
        <v>17</v>
      </c>
      <c r="G4394" s="4" t="s">
        <v>13126</v>
      </c>
      <c r="H4394" s="4" t="s">
        <v>13127</v>
      </c>
      <c r="I4394" s="4" t="s">
        <v>20</v>
      </c>
      <c r="J4394" s="4" t="s">
        <v>106</v>
      </c>
      <c r="K4394" s="4" t="s">
        <v>106</v>
      </c>
      <c r="L4394" s="4" t="s">
        <v>22</v>
      </c>
      <c r="M4394" s="4" t="s">
        <v>134</v>
      </c>
      <c r="N4394" s="4">
        <v>1102.6199999999999</v>
      </c>
      <c r="O4394" s="4">
        <v>4</v>
      </c>
      <c r="P4394" s="4">
        <v>0.15</v>
      </c>
      <c r="Q4394" s="4">
        <v>-15.99</v>
      </c>
    </row>
    <row r="4395" spans="1:17" s="4" customFormat="1" ht="12" x14ac:dyDescent="0.3">
      <c r="A4395" s="4">
        <v>4394</v>
      </c>
      <c r="B4395" s="4" t="s">
        <v>13128</v>
      </c>
      <c r="C4395" s="5">
        <v>44623</v>
      </c>
      <c r="D4395" s="5">
        <v>44629</v>
      </c>
      <c r="E4395" s="9">
        <f t="shared" si="68"/>
        <v>2022</v>
      </c>
      <c r="F4395" s="4" t="s">
        <v>17</v>
      </c>
      <c r="G4395" s="4" t="s">
        <v>13129</v>
      </c>
      <c r="H4395" s="4" t="s">
        <v>13130</v>
      </c>
      <c r="I4395" s="4" t="s">
        <v>28</v>
      </c>
      <c r="J4395" s="4" t="s">
        <v>52</v>
      </c>
      <c r="K4395" s="4" t="s">
        <v>53</v>
      </c>
      <c r="L4395" s="4" t="s">
        <v>29</v>
      </c>
      <c r="M4395" s="4" t="s">
        <v>30</v>
      </c>
      <c r="N4395" s="4">
        <v>1033.3599999999999</v>
      </c>
      <c r="O4395" s="4">
        <v>6</v>
      </c>
      <c r="P4395" s="4">
        <v>0.15</v>
      </c>
      <c r="Q4395" s="4">
        <v>117.91</v>
      </c>
    </row>
    <row r="4396" spans="1:17" s="4" customFormat="1" ht="12" x14ac:dyDescent="0.3">
      <c r="A4396" s="4">
        <v>4395</v>
      </c>
      <c r="B4396" s="4" t="s">
        <v>13131</v>
      </c>
      <c r="C4396" s="5">
        <v>44614</v>
      </c>
      <c r="D4396" s="5">
        <v>44620</v>
      </c>
      <c r="E4396" s="9">
        <f t="shared" si="68"/>
        <v>2022</v>
      </c>
      <c r="F4396" s="4" t="s">
        <v>39</v>
      </c>
      <c r="G4396" s="4" t="s">
        <v>13132</v>
      </c>
      <c r="H4396" s="4" t="s">
        <v>13133</v>
      </c>
      <c r="I4396" s="4" t="s">
        <v>67</v>
      </c>
      <c r="J4396" s="4" t="s">
        <v>145</v>
      </c>
      <c r="K4396" s="4" t="s">
        <v>80</v>
      </c>
      <c r="L4396" s="4" t="s">
        <v>36</v>
      </c>
      <c r="M4396" s="4" t="s">
        <v>71</v>
      </c>
      <c r="N4396" s="4">
        <v>609.16</v>
      </c>
      <c r="O4396" s="4">
        <v>8</v>
      </c>
      <c r="P4396" s="4">
        <v>0.1</v>
      </c>
      <c r="Q4396" s="4">
        <v>116.64</v>
      </c>
    </row>
    <row r="4397" spans="1:17" s="4" customFormat="1" ht="12" x14ac:dyDescent="0.3">
      <c r="A4397" s="4">
        <v>4396</v>
      </c>
      <c r="B4397" s="4" t="s">
        <v>13134</v>
      </c>
      <c r="C4397" s="5">
        <v>44541</v>
      </c>
      <c r="D4397" s="5">
        <v>44542</v>
      </c>
      <c r="E4397" s="9">
        <f t="shared" si="68"/>
        <v>2021</v>
      </c>
      <c r="F4397" s="4" t="s">
        <v>17</v>
      </c>
      <c r="G4397" s="4" t="s">
        <v>13135</v>
      </c>
      <c r="H4397" s="4" t="s">
        <v>3651</v>
      </c>
      <c r="I4397" s="4" t="s">
        <v>67</v>
      </c>
      <c r="J4397" s="4" t="s">
        <v>106</v>
      </c>
      <c r="K4397" s="4" t="s">
        <v>106</v>
      </c>
      <c r="L4397" s="4" t="s">
        <v>36</v>
      </c>
      <c r="M4397" s="4" t="s">
        <v>71</v>
      </c>
      <c r="N4397" s="4">
        <v>541.25</v>
      </c>
      <c r="O4397" s="4">
        <v>8</v>
      </c>
      <c r="P4397" s="4">
        <v>0.2</v>
      </c>
      <c r="Q4397" s="4">
        <v>21.71</v>
      </c>
    </row>
    <row r="4398" spans="1:17" s="4" customFormat="1" ht="12" x14ac:dyDescent="0.3">
      <c r="A4398" s="4">
        <v>4397</v>
      </c>
      <c r="B4398" s="4" t="s">
        <v>13136</v>
      </c>
      <c r="C4398" s="5">
        <v>44773</v>
      </c>
      <c r="D4398" s="5">
        <v>44775</v>
      </c>
      <c r="E4398" s="9">
        <f t="shared" si="68"/>
        <v>2022</v>
      </c>
      <c r="F4398" s="4" t="s">
        <v>25</v>
      </c>
      <c r="G4398" s="4" t="s">
        <v>13137</v>
      </c>
      <c r="H4398" s="4" t="s">
        <v>13138</v>
      </c>
      <c r="I4398" s="4" t="s">
        <v>67</v>
      </c>
      <c r="J4398" s="4" t="s">
        <v>62</v>
      </c>
      <c r="K4398" s="4" t="s">
        <v>63</v>
      </c>
      <c r="L4398" s="4" t="s">
        <v>29</v>
      </c>
      <c r="M4398" s="4" t="s">
        <v>90</v>
      </c>
      <c r="N4398" s="4">
        <v>1453.61</v>
      </c>
      <c r="O4398" s="4">
        <v>5</v>
      </c>
      <c r="P4398" s="4">
        <v>0.15</v>
      </c>
      <c r="Q4398" s="4">
        <v>50.49</v>
      </c>
    </row>
    <row r="4399" spans="1:17" s="4" customFormat="1" ht="12" x14ac:dyDescent="0.3">
      <c r="A4399" s="4">
        <v>4398</v>
      </c>
      <c r="B4399" s="4" t="s">
        <v>13139</v>
      </c>
      <c r="C4399" s="5">
        <v>45146</v>
      </c>
      <c r="D4399" s="5">
        <v>45148</v>
      </c>
      <c r="E4399" s="9">
        <f t="shared" si="68"/>
        <v>2023</v>
      </c>
      <c r="F4399" s="4" t="s">
        <v>59</v>
      </c>
      <c r="G4399" s="4" t="s">
        <v>13140</v>
      </c>
      <c r="H4399" s="4" t="s">
        <v>13141</v>
      </c>
      <c r="I4399" s="4" t="s">
        <v>28</v>
      </c>
      <c r="J4399" s="4" t="s">
        <v>52</v>
      </c>
      <c r="K4399" s="4" t="s">
        <v>53</v>
      </c>
      <c r="L4399" s="4" t="s">
        <v>36</v>
      </c>
      <c r="M4399" s="4" t="s">
        <v>71</v>
      </c>
      <c r="N4399" s="4">
        <v>864.26</v>
      </c>
      <c r="O4399" s="4">
        <v>4</v>
      </c>
      <c r="P4399" s="4">
        <v>0.2</v>
      </c>
      <c r="Q4399" s="4">
        <v>4.2300000000000004</v>
      </c>
    </row>
    <row r="4400" spans="1:17" s="4" customFormat="1" ht="12" x14ac:dyDescent="0.3">
      <c r="A4400" s="4">
        <v>4399</v>
      </c>
      <c r="B4400" s="4" t="s">
        <v>13142</v>
      </c>
      <c r="C4400" s="5">
        <v>44866</v>
      </c>
      <c r="D4400" s="5">
        <v>44868</v>
      </c>
      <c r="E4400" s="9">
        <f t="shared" si="68"/>
        <v>2022</v>
      </c>
      <c r="F4400" s="4" t="s">
        <v>25</v>
      </c>
      <c r="G4400" s="4" t="s">
        <v>13143</v>
      </c>
      <c r="H4400" s="4" t="s">
        <v>13144</v>
      </c>
      <c r="I4400" s="4" t="s">
        <v>67</v>
      </c>
      <c r="J4400" s="4" t="s">
        <v>79</v>
      </c>
      <c r="K4400" s="4" t="s">
        <v>80</v>
      </c>
      <c r="L4400" s="4" t="s">
        <v>22</v>
      </c>
      <c r="M4400" s="4" t="s">
        <v>75</v>
      </c>
      <c r="N4400" s="4">
        <v>1463.39</v>
      </c>
      <c r="O4400" s="4">
        <v>7</v>
      </c>
      <c r="P4400" s="4">
        <v>0.15</v>
      </c>
      <c r="Q4400" s="4">
        <v>265.91000000000003</v>
      </c>
    </row>
    <row r="4401" spans="1:17" s="4" customFormat="1" ht="12" x14ac:dyDescent="0.3">
      <c r="A4401" s="4">
        <v>4400</v>
      </c>
      <c r="B4401" s="4" t="s">
        <v>13145</v>
      </c>
      <c r="C4401" s="5">
        <v>45113</v>
      </c>
      <c r="D4401" s="5">
        <v>45119</v>
      </c>
      <c r="E4401" s="9">
        <f t="shared" si="68"/>
        <v>2023</v>
      </c>
      <c r="F4401" s="4" t="s">
        <v>59</v>
      </c>
      <c r="G4401" s="4" t="s">
        <v>13146</v>
      </c>
      <c r="H4401" s="4" t="s">
        <v>13147</v>
      </c>
      <c r="I4401" s="4" t="s">
        <v>20</v>
      </c>
      <c r="J4401" s="4" t="s">
        <v>47</v>
      </c>
      <c r="K4401" s="4" t="s">
        <v>47</v>
      </c>
      <c r="L4401" s="4" t="s">
        <v>29</v>
      </c>
      <c r="M4401" s="4" t="s">
        <v>30</v>
      </c>
      <c r="N4401" s="4">
        <v>1201.1099999999999</v>
      </c>
      <c r="O4401" s="4">
        <v>1</v>
      </c>
      <c r="P4401" s="4">
        <v>0.1</v>
      </c>
      <c r="Q4401" s="4">
        <v>195.39</v>
      </c>
    </row>
    <row r="4402" spans="1:17" s="4" customFormat="1" ht="12" x14ac:dyDescent="0.3">
      <c r="A4402" s="4">
        <v>4401</v>
      </c>
      <c r="B4402" s="4" t="s">
        <v>13148</v>
      </c>
      <c r="C4402" s="5">
        <v>45542</v>
      </c>
      <c r="D4402" s="5">
        <v>45546</v>
      </c>
      <c r="E4402" s="9">
        <f t="shared" si="68"/>
        <v>2024</v>
      </c>
      <c r="F4402" s="4" t="s">
        <v>25</v>
      </c>
      <c r="G4402" s="4" t="s">
        <v>13149</v>
      </c>
      <c r="H4402" s="4" t="s">
        <v>13150</v>
      </c>
      <c r="I4402" s="4" t="s">
        <v>20</v>
      </c>
      <c r="J4402" s="4" t="s">
        <v>42</v>
      </c>
      <c r="K4402" s="4" t="s">
        <v>43</v>
      </c>
      <c r="L4402" s="4" t="s">
        <v>22</v>
      </c>
      <c r="M4402" s="4" t="s">
        <v>75</v>
      </c>
      <c r="N4402" s="4">
        <v>862.63</v>
      </c>
      <c r="O4402" s="4">
        <v>6</v>
      </c>
      <c r="P4402" s="4">
        <v>0</v>
      </c>
      <c r="Q4402" s="4">
        <v>51.09</v>
      </c>
    </row>
    <row r="4403" spans="1:17" s="4" customFormat="1" ht="12" x14ac:dyDescent="0.3">
      <c r="A4403" s="4">
        <v>4402</v>
      </c>
      <c r="B4403" s="4" t="s">
        <v>13151</v>
      </c>
      <c r="C4403" s="5">
        <v>44494</v>
      </c>
      <c r="D4403" s="5">
        <v>44501</v>
      </c>
      <c r="E4403" s="9">
        <f t="shared" si="68"/>
        <v>2021</v>
      </c>
      <c r="F4403" s="4" t="s">
        <v>25</v>
      </c>
      <c r="G4403" s="4" t="s">
        <v>13152</v>
      </c>
      <c r="H4403" s="4" t="s">
        <v>13153</v>
      </c>
      <c r="I4403" s="4" t="s">
        <v>20</v>
      </c>
      <c r="J4403" s="4" t="s">
        <v>52</v>
      </c>
      <c r="K4403" s="4" t="s">
        <v>53</v>
      </c>
      <c r="L4403" s="4" t="s">
        <v>22</v>
      </c>
      <c r="M4403" s="4" t="s">
        <v>23</v>
      </c>
      <c r="N4403" s="4">
        <v>220.94</v>
      </c>
      <c r="O4403" s="4">
        <v>9</v>
      </c>
      <c r="P4403" s="4">
        <v>0.15</v>
      </c>
      <c r="Q4403" s="4">
        <v>38.97</v>
      </c>
    </row>
    <row r="4404" spans="1:17" s="4" customFormat="1" ht="12" x14ac:dyDescent="0.3">
      <c r="A4404" s="4">
        <v>4403</v>
      </c>
      <c r="B4404" s="4" t="s">
        <v>13154</v>
      </c>
      <c r="C4404" s="5">
        <v>45545</v>
      </c>
      <c r="D4404" s="5">
        <v>45546</v>
      </c>
      <c r="E4404" s="9">
        <f t="shared" si="68"/>
        <v>2024</v>
      </c>
      <c r="F4404" s="4" t="s">
        <v>17</v>
      </c>
      <c r="G4404" s="4" t="s">
        <v>13155</v>
      </c>
      <c r="H4404" s="4" t="s">
        <v>13156</v>
      </c>
      <c r="I4404" s="4" t="s">
        <v>67</v>
      </c>
      <c r="J4404" s="4" t="s">
        <v>62</v>
      </c>
      <c r="K4404" s="4" t="s">
        <v>63</v>
      </c>
      <c r="L4404" s="4" t="s">
        <v>36</v>
      </c>
      <c r="M4404" s="4" t="s">
        <v>118</v>
      </c>
      <c r="N4404" s="4">
        <v>1355.91</v>
      </c>
      <c r="O4404" s="4">
        <v>5</v>
      </c>
      <c r="P4404" s="4">
        <v>0</v>
      </c>
      <c r="Q4404" s="4">
        <v>281.86</v>
      </c>
    </row>
    <row r="4405" spans="1:17" s="4" customFormat="1" ht="12" x14ac:dyDescent="0.3">
      <c r="A4405" s="4">
        <v>4404</v>
      </c>
      <c r="B4405" s="4" t="s">
        <v>13157</v>
      </c>
      <c r="C4405" s="5">
        <v>45119</v>
      </c>
      <c r="D4405" s="5">
        <v>45126</v>
      </c>
      <c r="E4405" s="9">
        <f t="shared" si="68"/>
        <v>2023</v>
      </c>
      <c r="F4405" s="4" t="s">
        <v>39</v>
      </c>
      <c r="G4405" s="4" t="s">
        <v>13158</v>
      </c>
      <c r="H4405" s="4" t="s">
        <v>13159</v>
      </c>
      <c r="I4405" s="4" t="s">
        <v>28</v>
      </c>
      <c r="J4405" s="4" t="s">
        <v>79</v>
      </c>
      <c r="K4405" s="4" t="s">
        <v>80</v>
      </c>
      <c r="L4405" s="4" t="s">
        <v>29</v>
      </c>
      <c r="M4405" s="4" t="s">
        <v>48</v>
      </c>
      <c r="N4405" s="4">
        <v>1048.6400000000001</v>
      </c>
      <c r="O4405" s="4">
        <v>4</v>
      </c>
      <c r="P4405" s="4">
        <v>0</v>
      </c>
      <c r="Q4405" s="4">
        <v>277.08</v>
      </c>
    </row>
    <row r="4406" spans="1:17" s="4" customFormat="1" ht="12" x14ac:dyDescent="0.3">
      <c r="A4406" s="4">
        <v>4405</v>
      </c>
      <c r="B4406" s="4" t="s">
        <v>13160</v>
      </c>
      <c r="C4406" s="5">
        <v>45557</v>
      </c>
      <c r="D4406" s="5">
        <v>45562</v>
      </c>
      <c r="E4406" s="9">
        <f t="shared" si="68"/>
        <v>2024</v>
      </c>
      <c r="F4406" s="4" t="s">
        <v>59</v>
      </c>
      <c r="G4406" s="4" t="s">
        <v>13161</v>
      </c>
      <c r="H4406" s="4" t="s">
        <v>13162</v>
      </c>
      <c r="I4406" s="4" t="s">
        <v>67</v>
      </c>
      <c r="J4406" s="4" t="s">
        <v>145</v>
      </c>
      <c r="K4406" s="4" t="s">
        <v>80</v>
      </c>
      <c r="L4406" s="4" t="s">
        <v>29</v>
      </c>
      <c r="M4406" s="4" t="s">
        <v>90</v>
      </c>
      <c r="N4406" s="4">
        <v>777.75</v>
      </c>
      <c r="O4406" s="4">
        <v>3</v>
      </c>
      <c r="P4406" s="4">
        <v>0</v>
      </c>
      <c r="Q4406" s="4">
        <v>41.47</v>
      </c>
    </row>
    <row r="4407" spans="1:17" s="4" customFormat="1" ht="12" x14ac:dyDescent="0.3">
      <c r="A4407" s="4">
        <v>4406</v>
      </c>
      <c r="B4407" s="4" t="s">
        <v>13163</v>
      </c>
      <c r="C4407" s="5">
        <v>45749</v>
      </c>
      <c r="D4407" s="5">
        <v>45753</v>
      </c>
      <c r="E4407" s="9">
        <f t="shared" si="68"/>
        <v>2025</v>
      </c>
      <c r="F4407" s="4" t="s">
        <v>25</v>
      </c>
      <c r="G4407" s="4" t="s">
        <v>13164</v>
      </c>
      <c r="H4407" s="4" t="s">
        <v>13165</v>
      </c>
      <c r="I4407" s="4" t="s">
        <v>67</v>
      </c>
      <c r="J4407" s="4" t="s">
        <v>52</v>
      </c>
      <c r="K4407" s="4" t="s">
        <v>53</v>
      </c>
      <c r="L4407" s="4" t="s">
        <v>22</v>
      </c>
      <c r="M4407" s="4" t="s">
        <v>75</v>
      </c>
      <c r="N4407" s="4">
        <v>610.72</v>
      </c>
      <c r="O4407" s="4">
        <v>9</v>
      </c>
      <c r="P4407" s="4">
        <v>0.1</v>
      </c>
      <c r="Q4407" s="4">
        <v>86.52</v>
      </c>
    </row>
    <row r="4408" spans="1:17" s="4" customFormat="1" ht="12" x14ac:dyDescent="0.3">
      <c r="A4408" s="4">
        <v>4407</v>
      </c>
      <c r="B4408" s="4" t="s">
        <v>13166</v>
      </c>
      <c r="C4408" s="5">
        <v>45495</v>
      </c>
      <c r="D4408" s="5">
        <v>45497</v>
      </c>
      <c r="E4408" s="9">
        <f t="shared" si="68"/>
        <v>2024</v>
      </c>
      <c r="F4408" s="4" t="s">
        <v>25</v>
      </c>
      <c r="G4408" s="4" t="s">
        <v>13167</v>
      </c>
      <c r="H4408" s="4" t="s">
        <v>13168</v>
      </c>
      <c r="I4408" s="4" t="s">
        <v>20</v>
      </c>
      <c r="J4408" s="4" t="s">
        <v>79</v>
      </c>
      <c r="K4408" s="4" t="s">
        <v>80</v>
      </c>
      <c r="L4408" s="4" t="s">
        <v>22</v>
      </c>
      <c r="M4408" s="4" t="s">
        <v>23</v>
      </c>
      <c r="N4408" s="4">
        <v>338.29</v>
      </c>
      <c r="O4408" s="4">
        <v>2</v>
      </c>
      <c r="P4408" s="4">
        <v>0</v>
      </c>
      <c r="Q4408" s="4">
        <v>96.29</v>
      </c>
    </row>
    <row r="4409" spans="1:17" s="4" customFormat="1" ht="12" x14ac:dyDescent="0.3">
      <c r="A4409" s="4">
        <v>4408</v>
      </c>
      <c r="B4409" s="4" t="s">
        <v>13169</v>
      </c>
      <c r="C4409" s="5">
        <v>45389</v>
      </c>
      <c r="D4409" s="5">
        <v>45390</v>
      </c>
      <c r="E4409" s="9">
        <f t="shared" si="68"/>
        <v>2024</v>
      </c>
      <c r="F4409" s="4" t="s">
        <v>17</v>
      </c>
      <c r="G4409" s="4" t="s">
        <v>13170</v>
      </c>
      <c r="H4409" s="4" t="s">
        <v>13171</v>
      </c>
      <c r="I4409" s="4" t="s">
        <v>28</v>
      </c>
      <c r="J4409" s="4" t="s">
        <v>52</v>
      </c>
      <c r="K4409" s="4" t="s">
        <v>53</v>
      </c>
      <c r="L4409" s="4" t="s">
        <v>36</v>
      </c>
      <c r="M4409" s="4" t="s">
        <v>71</v>
      </c>
      <c r="N4409" s="4">
        <v>1488.62</v>
      </c>
      <c r="O4409" s="4">
        <v>5</v>
      </c>
      <c r="P4409" s="4">
        <v>0</v>
      </c>
      <c r="Q4409" s="4">
        <v>431.2</v>
      </c>
    </row>
    <row r="4410" spans="1:17" s="4" customFormat="1" ht="12" x14ac:dyDescent="0.3">
      <c r="A4410" s="4">
        <v>4409</v>
      </c>
      <c r="B4410" s="4" t="s">
        <v>13172</v>
      </c>
      <c r="C4410" s="5">
        <v>44795</v>
      </c>
      <c r="D4410" s="5">
        <v>44796</v>
      </c>
      <c r="E4410" s="9">
        <f t="shared" si="68"/>
        <v>2022</v>
      </c>
      <c r="F4410" s="4" t="s">
        <v>25</v>
      </c>
      <c r="G4410" s="4" t="s">
        <v>13173</v>
      </c>
      <c r="H4410" s="4" t="s">
        <v>13174</v>
      </c>
      <c r="I4410" s="4" t="s">
        <v>20</v>
      </c>
      <c r="J4410" s="4" t="s">
        <v>111</v>
      </c>
      <c r="K4410" s="4" t="s">
        <v>111</v>
      </c>
      <c r="L4410" s="4" t="s">
        <v>29</v>
      </c>
      <c r="M4410" s="4" t="s">
        <v>90</v>
      </c>
      <c r="N4410" s="4">
        <v>946.82</v>
      </c>
      <c r="O4410" s="4">
        <v>9</v>
      </c>
      <c r="P4410" s="4">
        <v>0</v>
      </c>
      <c r="Q4410" s="4">
        <v>130.19</v>
      </c>
    </row>
    <row r="4411" spans="1:17" s="4" customFormat="1" ht="12" x14ac:dyDescent="0.3">
      <c r="A4411" s="4">
        <v>4410</v>
      </c>
      <c r="B4411" s="4" t="s">
        <v>13175</v>
      </c>
      <c r="C4411" s="5">
        <v>44991</v>
      </c>
      <c r="D4411" s="5">
        <v>44992</v>
      </c>
      <c r="E4411" s="9">
        <f t="shared" si="68"/>
        <v>2023</v>
      </c>
      <c r="F4411" s="4" t="s">
        <v>17</v>
      </c>
      <c r="G4411" s="4" t="s">
        <v>13176</v>
      </c>
      <c r="H4411" s="4" t="s">
        <v>13177</v>
      </c>
      <c r="I4411" s="4" t="s">
        <v>67</v>
      </c>
      <c r="J4411" s="4" t="s">
        <v>145</v>
      </c>
      <c r="K4411" s="4" t="s">
        <v>80</v>
      </c>
      <c r="L4411" s="4" t="s">
        <v>36</v>
      </c>
      <c r="M4411" s="4" t="s">
        <v>118</v>
      </c>
      <c r="N4411" s="4">
        <v>1312.46</v>
      </c>
      <c r="O4411" s="4">
        <v>3</v>
      </c>
      <c r="P4411" s="4">
        <v>0.15</v>
      </c>
      <c r="Q4411" s="4">
        <v>303.89999999999998</v>
      </c>
    </row>
    <row r="4412" spans="1:17" s="4" customFormat="1" ht="12" x14ac:dyDescent="0.3">
      <c r="A4412" s="4">
        <v>4411</v>
      </c>
      <c r="B4412" s="4" t="s">
        <v>13178</v>
      </c>
      <c r="C4412" s="5">
        <v>44455</v>
      </c>
      <c r="D4412" s="5">
        <v>44462</v>
      </c>
      <c r="E4412" s="9">
        <f t="shared" si="68"/>
        <v>2021</v>
      </c>
      <c r="F4412" s="4" t="s">
        <v>17</v>
      </c>
      <c r="G4412" s="4" t="s">
        <v>13179</v>
      </c>
      <c r="H4412" s="4" t="s">
        <v>13180</v>
      </c>
      <c r="I4412" s="4" t="s">
        <v>20</v>
      </c>
      <c r="J4412" s="4" t="s">
        <v>79</v>
      </c>
      <c r="K4412" s="4" t="s">
        <v>80</v>
      </c>
      <c r="L4412" s="4" t="s">
        <v>22</v>
      </c>
      <c r="M4412" s="4" t="s">
        <v>54</v>
      </c>
      <c r="N4412" s="4">
        <v>1151.5999999999999</v>
      </c>
      <c r="O4412" s="4">
        <v>7</v>
      </c>
      <c r="P4412" s="4">
        <v>0.15</v>
      </c>
      <c r="Q4412" s="4">
        <v>237.02</v>
      </c>
    </row>
    <row r="4413" spans="1:17" s="4" customFormat="1" ht="12" x14ac:dyDescent="0.3">
      <c r="A4413" s="4">
        <v>4412</v>
      </c>
      <c r="B4413" s="4" t="s">
        <v>13181</v>
      </c>
      <c r="C4413" s="5">
        <v>45015</v>
      </c>
      <c r="D4413" s="5">
        <v>45019</v>
      </c>
      <c r="E4413" s="9">
        <f t="shared" si="68"/>
        <v>2023</v>
      </c>
      <c r="F4413" s="4" t="s">
        <v>25</v>
      </c>
      <c r="G4413" s="4" t="s">
        <v>13182</v>
      </c>
      <c r="H4413" s="4" t="s">
        <v>13183</v>
      </c>
      <c r="I4413" s="4" t="s">
        <v>28</v>
      </c>
      <c r="J4413" s="4" t="s">
        <v>62</v>
      </c>
      <c r="K4413" s="4" t="s">
        <v>63</v>
      </c>
      <c r="L4413" s="4" t="s">
        <v>29</v>
      </c>
      <c r="M4413" s="4" t="s">
        <v>90</v>
      </c>
      <c r="N4413" s="4">
        <v>1474.84</v>
      </c>
      <c r="O4413" s="4">
        <v>2</v>
      </c>
      <c r="P4413" s="4">
        <v>0.1</v>
      </c>
      <c r="Q4413" s="4">
        <v>150.13999999999999</v>
      </c>
    </row>
    <row r="4414" spans="1:17" s="4" customFormat="1" ht="12" x14ac:dyDescent="0.3">
      <c r="A4414" s="4">
        <v>4413</v>
      </c>
      <c r="B4414" s="4" t="s">
        <v>13184</v>
      </c>
      <c r="C4414" s="5">
        <v>45847</v>
      </c>
      <c r="D4414" s="5">
        <v>45852</v>
      </c>
      <c r="E4414" s="9">
        <f t="shared" si="68"/>
        <v>2025</v>
      </c>
      <c r="F4414" s="4" t="s">
        <v>59</v>
      </c>
      <c r="G4414" s="4" t="s">
        <v>13185</v>
      </c>
      <c r="H4414" s="4" t="s">
        <v>13186</v>
      </c>
      <c r="I4414" s="4" t="s">
        <v>67</v>
      </c>
      <c r="J4414" s="4" t="s">
        <v>62</v>
      </c>
      <c r="K4414" s="4" t="s">
        <v>63</v>
      </c>
      <c r="L4414" s="4" t="s">
        <v>29</v>
      </c>
      <c r="M4414" s="4" t="s">
        <v>30</v>
      </c>
      <c r="N4414" s="4">
        <v>559.03</v>
      </c>
      <c r="O4414" s="4">
        <v>5</v>
      </c>
      <c r="P4414" s="4">
        <v>0.1</v>
      </c>
      <c r="Q4414" s="4">
        <v>69.39</v>
      </c>
    </row>
    <row r="4415" spans="1:17" s="4" customFormat="1" ht="12" x14ac:dyDescent="0.3">
      <c r="A4415" s="4">
        <v>4414</v>
      </c>
      <c r="B4415" s="4" t="s">
        <v>13187</v>
      </c>
      <c r="C4415" s="5">
        <v>44686</v>
      </c>
      <c r="D4415" s="5">
        <v>44691</v>
      </c>
      <c r="E4415" s="9">
        <f t="shared" si="68"/>
        <v>2022</v>
      </c>
      <c r="F4415" s="4" t="s">
        <v>59</v>
      </c>
      <c r="G4415" s="4" t="s">
        <v>13188</v>
      </c>
      <c r="H4415" s="4" t="s">
        <v>13189</v>
      </c>
      <c r="I4415" s="4" t="s">
        <v>20</v>
      </c>
      <c r="J4415" s="4" t="s">
        <v>106</v>
      </c>
      <c r="K4415" s="4" t="s">
        <v>106</v>
      </c>
      <c r="L4415" s="4" t="s">
        <v>22</v>
      </c>
      <c r="M4415" s="4" t="s">
        <v>134</v>
      </c>
      <c r="N4415" s="4">
        <v>1427.63</v>
      </c>
      <c r="O4415" s="4">
        <v>6</v>
      </c>
      <c r="P4415" s="4">
        <v>0</v>
      </c>
      <c r="Q4415" s="4">
        <v>39.56</v>
      </c>
    </row>
    <row r="4416" spans="1:17" s="4" customFormat="1" ht="12" x14ac:dyDescent="0.3">
      <c r="A4416" s="4">
        <v>4415</v>
      </c>
      <c r="B4416" s="4" t="s">
        <v>13190</v>
      </c>
      <c r="C4416" s="5">
        <v>44661</v>
      </c>
      <c r="D4416" s="5">
        <v>44665</v>
      </c>
      <c r="E4416" s="9">
        <f t="shared" si="68"/>
        <v>2022</v>
      </c>
      <c r="F4416" s="4" t="s">
        <v>25</v>
      </c>
      <c r="G4416" s="4" t="s">
        <v>13191</v>
      </c>
      <c r="H4416" s="4" t="s">
        <v>13192</v>
      </c>
      <c r="I4416" s="4" t="s">
        <v>28</v>
      </c>
      <c r="J4416" s="4" t="s">
        <v>145</v>
      </c>
      <c r="K4416" s="4" t="s">
        <v>80</v>
      </c>
      <c r="L4416" s="4" t="s">
        <v>22</v>
      </c>
      <c r="M4416" s="4" t="s">
        <v>134</v>
      </c>
      <c r="N4416" s="4">
        <v>924.19</v>
      </c>
      <c r="O4416" s="4">
        <v>5</v>
      </c>
      <c r="P4416" s="4">
        <v>0</v>
      </c>
      <c r="Q4416" s="4">
        <v>0.22</v>
      </c>
    </row>
    <row r="4417" spans="1:17" s="4" customFormat="1" ht="12" x14ac:dyDescent="0.3">
      <c r="A4417" s="4">
        <v>4416</v>
      </c>
      <c r="B4417" s="4" t="s">
        <v>13193</v>
      </c>
      <c r="C4417" s="5">
        <v>44672</v>
      </c>
      <c r="D4417" s="5">
        <v>44677</v>
      </c>
      <c r="E4417" s="9">
        <f t="shared" si="68"/>
        <v>2022</v>
      </c>
      <c r="F4417" s="4" t="s">
        <v>39</v>
      </c>
      <c r="G4417" s="4" t="s">
        <v>13194</v>
      </c>
      <c r="H4417" s="4" t="s">
        <v>13195</v>
      </c>
      <c r="I4417" s="4" t="s">
        <v>67</v>
      </c>
      <c r="J4417" s="4" t="s">
        <v>47</v>
      </c>
      <c r="K4417" s="4" t="s">
        <v>47</v>
      </c>
      <c r="L4417" s="4" t="s">
        <v>36</v>
      </c>
      <c r="M4417" s="4" t="s">
        <v>71</v>
      </c>
      <c r="N4417" s="4">
        <v>890.29</v>
      </c>
      <c r="O4417" s="4">
        <v>2</v>
      </c>
      <c r="P4417" s="4">
        <v>0.2</v>
      </c>
      <c r="Q4417" s="4">
        <v>113.21</v>
      </c>
    </row>
    <row r="4418" spans="1:17" s="4" customFormat="1" ht="12" x14ac:dyDescent="0.3">
      <c r="A4418" s="4">
        <v>4417</v>
      </c>
      <c r="B4418" s="4" t="s">
        <v>13196</v>
      </c>
      <c r="C4418" s="5">
        <v>45200</v>
      </c>
      <c r="D4418" s="5">
        <v>45201</v>
      </c>
      <c r="E4418" s="9">
        <f t="shared" ref="E4418:E4481" si="69">YEAR(D4418)</f>
        <v>2023</v>
      </c>
      <c r="F4418" s="4" t="s">
        <v>59</v>
      </c>
      <c r="G4418" s="4" t="s">
        <v>13197</v>
      </c>
      <c r="H4418" s="4" t="s">
        <v>13198</v>
      </c>
      <c r="I4418" s="4" t="s">
        <v>67</v>
      </c>
      <c r="J4418" s="4" t="s">
        <v>52</v>
      </c>
      <c r="K4418" s="4" t="s">
        <v>53</v>
      </c>
      <c r="L4418" s="4" t="s">
        <v>22</v>
      </c>
      <c r="M4418" s="4" t="s">
        <v>23</v>
      </c>
      <c r="N4418" s="4">
        <v>1375.5</v>
      </c>
      <c r="O4418" s="4">
        <v>7</v>
      </c>
      <c r="P4418" s="4">
        <v>0</v>
      </c>
      <c r="Q4418" s="4">
        <v>330.28</v>
      </c>
    </row>
    <row r="4419" spans="1:17" s="4" customFormat="1" ht="12" x14ac:dyDescent="0.3">
      <c r="A4419" s="4">
        <v>4418</v>
      </c>
      <c r="B4419" s="4" t="s">
        <v>13199</v>
      </c>
      <c r="C4419" s="5">
        <v>45157</v>
      </c>
      <c r="D4419" s="5">
        <v>45160</v>
      </c>
      <c r="E4419" s="9">
        <f t="shared" si="69"/>
        <v>2023</v>
      </c>
      <c r="F4419" s="4" t="s">
        <v>39</v>
      </c>
      <c r="G4419" s="4" t="s">
        <v>13200</v>
      </c>
      <c r="H4419" s="4" t="s">
        <v>13201</v>
      </c>
      <c r="I4419" s="4" t="s">
        <v>67</v>
      </c>
      <c r="J4419" s="4" t="s">
        <v>106</v>
      </c>
      <c r="K4419" s="4" t="s">
        <v>106</v>
      </c>
      <c r="L4419" s="4" t="s">
        <v>22</v>
      </c>
      <c r="M4419" s="4" t="s">
        <v>54</v>
      </c>
      <c r="N4419" s="4">
        <v>1143.51</v>
      </c>
      <c r="O4419" s="4">
        <v>8</v>
      </c>
      <c r="P4419" s="4">
        <v>0</v>
      </c>
      <c r="Q4419" s="4">
        <v>63.12</v>
      </c>
    </row>
    <row r="4420" spans="1:17" s="4" customFormat="1" ht="12" x14ac:dyDescent="0.3">
      <c r="A4420" s="4">
        <v>4419</v>
      </c>
      <c r="B4420" s="4" t="s">
        <v>13202</v>
      </c>
      <c r="C4420" s="5">
        <v>44512</v>
      </c>
      <c r="D4420" s="5">
        <v>44519</v>
      </c>
      <c r="E4420" s="9">
        <f t="shared" si="69"/>
        <v>2021</v>
      </c>
      <c r="F4420" s="4" t="s">
        <v>17</v>
      </c>
      <c r="G4420" s="4" t="s">
        <v>13203</v>
      </c>
      <c r="H4420" s="4" t="s">
        <v>13204</v>
      </c>
      <c r="I4420" s="4" t="s">
        <v>20</v>
      </c>
      <c r="J4420" s="4" t="s">
        <v>42</v>
      </c>
      <c r="K4420" s="4" t="s">
        <v>43</v>
      </c>
      <c r="L4420" s="4" t="s">
        <v>29</v>
      </c>
      <c r="M4420" s="4" t="s">
        <v>30</v>
      </c>
      <c r="N4420" s="4">
        <v>590.5</v>
      </c>
      <c r="O4420" s="4">
        <v>9</v>
      </c>
      <c r="P4420" s="4">
        <v>0.2</v>
      </c>
      <c r="Q4420" s="4">
        <v>124.4</v>
      </c>
    </row>
    <row r="4421" spans="1:17" s="4" customFormat="1" ht="12" x14ac:dyDescent="0.3">
      <c r="A4421" s="4">
        <v>4420</v>
      </c>
      <c r="B4421" s="4" t="s">
        <v>13205</v>
      </c>
      <c r="C4421" s="5">
        <v>45698</v>
      </c>
      <c r="D4421" s="5">
        <v>45701</v>
      </c>
      <c r="E4421" s="9">
        <f t="shared" si="69"/>
        <v>2025</v>
      </c>
      <c r="F4421" s="4" t="s">
        <v>25</v>
      </c>
      <c r="G4421" s="4" t="s">
        <v>13206</v>
      </c>
      <c r="H4421" s="4" t="s">
        <v>13207</v>
      </c>
      <c r="I4421" s="4" t="s">
        <v>67</v>
      </c>
      <c r="J4421" s="4" t="s">
        <v>106</v>
      </c>
      <c r="K4421" s="4" t="s">
        <v>106</v>
      </c>
      <c r="L4421" s="4" t="s">
        <v>29</v>
      </c>
      <c r="M4421" s="4" t="s">
        <v>48</v>
      </c>
      <c r="N4421" s="4">
        <v>180.07</v>
      </c>
      <c r="O4421" s="4">
        <v>4</v>
      </c>
      <c r="P4421" s="4">
        <v>0.15</v>
      </c>
      <c r="Q4421" s="4">
        <v>9.64</v>
      </c>
    </row>
    <row r="4422" spans="1:17" s="4" customFormat="1" ht="12" x14ac:dyDescent="0.3">
      <c r="A4422" s="4">
        <v>4421</v>
      </c>
      <c r="B4422" s="4" t="s">
        <v>13208</v>
      </c>
      <c r="C4422" s="5">
        <v>45279</v>
      </c>
      <c r="D4422" s="5">
        <v>45282</v>
      </c>
      <c r="E4422" s="9">
        <f t="shared" si="69"/>
        <v>2023</v>
      </c>
      <c r="F4422" s="4" t="s">
        <v>25</v>
      </c>
      <c r="G4422" s="4" t="s">
        <v>13209</v>
      </c>
      <c r="H4422" s="4" t="s">
        <v>13210</v>
      </c>
      <c r="I4422" s="4" t="s">
        <v>67</v>
      </c>
      <c r="J4422" s="4" t="s">
        <v>42</v>
      </c>
      <c r="K4422" s="4" t="s">
        <v>43</v>
      </c>
      <c r="L4422" s="4" t="s">
        <v>36</v>
      </c>
      <c r="M4422" s="4" t="s">
        <v>71</v>
      </c>
      <c r="N4422" s="4">
        <v>235.43</v>
      </c>
      <c r="O4422" s="4">
        <v>4</v>
      </c>
      <c r="P4422" s="4">
        <v>0.15</v>
      </c>
      <c r="Q4422" s="4">
        <v>25.49</v>
      </c>
    </row>
    <row r="4423" spans="1:17" s="4" customFormat="1" ht="12" x14ac:dyDescent="0.3">
      <c r="A4423" s="4">
        <v>4422</v>
      </c>
      <c r="B4423" s="4" t="s">
        <v>13211</v>
      </c>
      <c r="C4423" s="5">
        <v>45325</v>
      </c>
      <c r="D4423" s="5">
        <v>45326</v>
      </c>
      <c r="E4423" s="9">
        <f t="shared" si="69"/>
        <v>2024</v>
      </c>
      <c r="F4423" s="4" t="s">
        <v>39</v>
      </c>
      <c r="G4423" s="4" t="s">
        <v>13212</v>
      </c>
      <c r="H4423" s="4" t="s">
        <v>13213</v>
      </c>
      <c r="I4423" s="4" t="s">
        <v>67</v>
      </c>
      <c r="J4423" s="4" t="s">
        <v>34</v>
      </c>
      <c r="K4423" s="4" t="s">
        <v>35</v>
      </c>
      <c r="L4423" s="4" t="s">
        <v>29</v>
      </c>
      <c r="M4423" s="4" t="s">
        <v>30</v>
      </c>
      <c r="N4423" s="4">
        <v>1466.89</v>
      </c>
      <c r="O4423" s="4">
        <v>5</v>
      </c>
      <c r="P4423" s="4">
        <v>0.15</v>
      </c>
      <c r="Q4423" s="4">
        <v>280.64999999999998</v>
      </c>
    </row>
    <row r="4424" spans="1:17" s="4" customFormat="1" ht="12" x14ac:dyDescent="0.3">
      <c r="A4424" s="4">
        <v>4423</v>
      </c>
      <c r="B4424" s="4" t="s">
        <v>13214</v>
      </c>
      <c r="C4424" s="5">
        <v>45054</v>
      </c>
      <c r="D4424" s="5">
        <v>45057</v>
      </c>
      <c r="E4424" s="9">
        <f t="shared" si="69"/>
        <v>2023</v>
      </c>
      <c r="F4424" s="4" t="s">
        <v>17</v>
      </c>
      <c r="G4424" s="4" t="s">
        <v>13215</v>
      </c>
      <c r="H4424" s="4" t="s">
        <v>13216</v>
      </c>
      <c r="I4424" s="4" t="s">
        <v>28</v>
      </c>
      <c r="J4424" s="4" t="s">
        <v>145</v>
      </c>
      <c r="K4424" s="4" t="s">
        <v>80</v>
      </c>
      <c r="L4424" s="4" t="s">
        <v>22</v>
      </c>
      <c r="M4424" s="4" t="s">
        <v>134</v>
      </c>
      <c r="N4424" s="4">
        <v>648.79999999999995</v>
      </c>
      <c r="O4424" s="4">
        <v>1</v>
      </c>
      <c r="P4424" s="4">
        <v>0.2</v>
      </c>
      <c r="Q4424" s="4">
        <v>105.99</v>
      </c>
    </row>
    <row r="4425" spans="1:17" s="4" customFormat="1" ht="12" x14ac:dyDescent="0.3">
      <c r="A4425" s="4">
        <v>4424</v>
      </c>
      <c r="B4425" s="4" t="s">
        <v>13217</v>
      </c>
      <c r="C4425" s="5">
        <v>45147</v>
      </c>
      <c r="D4425" s="5">
        <v>45153</v>
      </c>
      <c r="E4425" s="9">
        <f t="shared" si="69"/>
        <v>2023</v>
      </c>
      <c r="F4425" s="4" t="s">
        <v>59</v>
      </c>
      <c r="G4425" s="4" t="s">
        <v>13218</v>
      </c>
      <c r="H4425" s="4" t="s">
        <v>13219</v>
      </c>
      <c r="I4425" s="4" t="s">
        <v>67</v>
      </c>
      <c r="J4425" s="4" t="s">
        <v>111</v>
      </c>
      <c r="K4425" s="4" t="s">
        <v>111</v>
      </c>
      <c r="L4425" s="4" t="s">
        <v>36</v>
      </c>
      <c r="M4425" s="4" t="s">
        <v>118</v>
      </c>
      <c r="N4425" s="4">
        <v>165.22</v>
      </c>
      <c r="O4425" s="4">
        <v>10</v>
      </c>
      <c r="P4425" s="4">
        <v>0.2</v>
      </c>
      <c r="Q4425" s="4">
        <v>27.88</v>
      </c>
    </row>
    <row r="4426" spans="1:17" s="4" customFormat="1" ht="12" x14ac:dyDescent="0.3">
      <c r="A4426" s="4">
        <v>4425</v>
      </c>
      <c r="B4426" s="4" t="s">
        <v>13220</v>
      </c>
      <c r="C4426" s="5">
        <v>45836</v>
      </c>
      <c r="D4426" s="5">
        <v>45837</v>
      </c>
      <c r="E4426" s="9">
        <f t="shared" si="69"/>
        <v>2025</v>
      </c>
      <c r="F4426" s="4" t="s">
        <v>25</v>
      </c>
      <c r="G4426" s="4" t="s">
        <v>13221</v>
      </c>
      <c r="H4426" s="4" t="s">
        <v>13222</v>
      </c>
      <c r="I4426" s="4" t="s">
        <v>28</v>
      </c>
      <c r="J4426" s="4" t="s">
        <v>79</v>
      </c>
      <c r="K4426" s="4" t="s">
        <v>80</v>
      </c>
      <c r="L4426" s="4" t="s">
        <v>29</v>
      </c>
      <c r="M4426" s="4" t="s">
        <v>48</v>
      </c>
      <c r="N4426" s="4">
        <v>406.93</v>
      </c>
      <c r="O4426" s="4">
        <v>1</v>
      </c>
      <c r="P4426" s="4">
        <v>0.15</v>
      </c>
      <c r="Q4426" s="4">
        <v>5.0999999999999996</v>
      </c>
    </row>
    <row r="4427" spans="1:17" s="4" customFormat="1" ht="12" x14ac:dyDescent="0.3">
      <c r="A4427" s="4">
        <v>4426</v>
      </c>
      <c r="B4427" s="4" t="s">
        <v>13223</v>
      </c>
      <c r="C4427" s="5">
        <v>45374</v>
      </c>
      <c r="D4427" s="5">
        <v>45377</v>
      </c>
      <c r="E4427" s="9">
        <f t="shared" si="69"/>
        <v>2024</v>
      </c>
      <c r="F4427" s="4" t="s">
        <v>59</v>
      </c>
      <c r="G4427" s="4" t="s">
        <v>13224</v>
      </c>
      <c r="H4427" s="4" t="s">
        <v>13225</v>
      </c>
      <c r="I4427" s="4" t="s">
        <v>20</v>
      </c>
      <c r="J4427" s="4" t="s">
        <v>62</v>
      </c>
      <c r="K4427" s="4" t="s">
        <v>63</v>
      </c>
      <c r="L4427" s="4" t="s">
        <v>29</v>
      </c>
      <c r="M4427" s="4" t="s">
        <v>107</v>
      </c>
      <c r="N4427" s="4">
        <v>458.32</v>
      </c>
      <c r="O4427" s="4">
        <v>5</v>
      </c>
      <c r="P4427" s="4">
        <v>0</v>
      </c>
      <c r="Q4427" s="4">
        <v>53.56</v>
      </c>
    </row>
    <row r="4428" spans="1:17" s="4" customFormat="1" ht="12" x14ac:dyDescent="0.3">
      <c r="A4428" s="4">
        <v>4427</v>
      </c>
      <c r="B4428" s="4" t="s">
        <v>13226</v>
      </c>
      <c r="C4428" s="5">
        <v>45610</v>
      </c>
      <c r="D4428" s="5">
        <v>45613</v>
      </c>
      <c r="E4428" s="9">
        <f t="shared" si="69"/>
        <v>2024</v>
      </c>
      <c r="F4428" s="4" t="s">
        <v>25</v>
      </c>
      <c r="G4428" s="4" t="s">
        <v>13227</v>
      </c>
      <c r="H4428" s="4" t="s">
        <v>13228</v>
      </c>
      <c r="I4428" s="4" t="s">
        <v>67</v>
      </c>
      <c r="J4428" s="4" t="s">
        <v>42</v>
      </c>
      <c r="K4428" s="4" t="s">
        <v>43</v>
      </c>
      <c r="L4428" s="4" t="s">
        <v>22</v>
      </c>
      <c r="M4428" s="4" t="s">
        <v>23</v>
      </c>
      <c r="N4428" s="4">
        <v>430.55</v>
      </c>
      <c r="O4428" s="4">
        <v>8</v>
      </c>
      <c r="P4428" s="4">
        <v>0.2</v>
      </c>
      <c r="Q4428" s="4">
        <v>41.91</v>
      </c>
    </row>
    <row r="4429" spans="1:17" s="4" customFormat="1" ht="12" x14ac:dyDescent="0.3">
      <c r="A4429" s="4">
        <v>4428</v>
      </c>
      <c r="B4429" s="4" t="s">
        <v>13229</v>
      </c>
      <c r="C4429" s="5">
        <v>45001</v>
      </c>
      <c r="D4429" s="5">
        <v>45004</v>
      </c>
      <c r="E4429" s="9">
        <f t="shared" si="69"/>
        <v>2023</v>
      </c>
      <c r="F4429" s="4" t="s">
        <v>39</v>
      </c>
      <c r="G4429" s="4" t="s">
        <v>13230</v>
      </c>
      <c r="H4429" s="4" t="s">
        <v>13231</v>
      </c>
      <c r="I4429" s="4" t="s">
        <v>20</v>
      </c>
      <c r="J4429" s="4" t="s">
        <v>106</v>
      </c>
      <c r="K4429" s="4" t="s">
        <v>106</v>
      </c>
      <c r="L4429" s="4" t="s">
        <v>36</v>
      </c>
      <c r="M4429" s="4" t="s">
        <v>118</v>
      </c>
      <c r="N4429" s="4">
        <v>709.47</v>
      </c>
      <c r="O4429" s="4">
        <v>9</v>
      </c>
      <c r="P4429" s="4">
        <v>0.1</v>
      </c>
      <c r="Q4429" s="4">
        <v>65.95</v>
      </c>
    </row>
    <row r="4430" spans="1:17" s="4" customFormat="1" ht="12" x14ac:dyDescent="0.3">
      <c r="A4430" s="4">
        <v>4429</v>
      </c>
      <c r="B4430" s="4" t="s">
        <v>13232</v>
      </c>
      <c r="C4430" s="5">
        <v>45280</v>
      </c>
      <c r="D4430" s="5">
        <v>45283</v>
      </c>
      <c r="E4430" s="9">
        <f t="shared" si="69"/>
        <v>2023</v>
      </c>
      <c r="F4430" s="4" t="s">
        <v>59</v>
      </c>
      <c r="G4430" s="4" t="s">
        <v>13233</v>
      </c>
      <c r="H4430" s="4" t="s">
        <v>13234</v>
      </c>
      <c r="I4430" s="4" t="s">
        <v>28</v>
      </c>
      <c r="J4430" s="4" t="s">
        <v>52</v>
      </c>
      <c r="K4430" s="4" t="s">
        <v>53</v>
      </c>
      <c r="L4430" s="4" t="s">
        <v>36</v>
      </c>
      <c r="M4430" s="4" t="s">
        <v>138</v>
      </c>
      <c r="N4430" s="4">
        <v>1353</v>
      </c>
      <c r="O4430" s="4">
        <v>1</v>
      </c>
      <c r="P4430" s="4">
        <v>0.15</v>
      </c>
      <c r="Q4430" s="4">
        <v>198.77</v>
      </c>
    </row>
    <row r="4431" spans="1:17" s="4" customFormat="1" ht="12" x14ac:dyDescent="0.3">
      <c r="A4431" s="4">
        <v>4430</v>
      </c>
      <c r="B4431" s="4" t="s">
        <v>13235</v>
      </c>
      <c r="C4431" s="5">
        <v>44893</v>
      </c>
      <c r="D4431" s="5">
        <v>44896</v>
      </c>
      <c r="E4431" s="9">
        <f t="shared" si="69"/>
        <v>2022</v>
      </c>
      <c r="F4431" s="4" t="s">
        <v>25</v>
      </c>
      <c r="G4431" s="4" t="s">
        <v>13236</v>
      </c>
      <c r="H4431" s="4" t="s">
        <v>13237</v>
      </c>
      <c r="I4431" s="4" t="s">
        <v>20</v>
      </c>
      <c r="J4431" s="4" t="s">
        <v>145</v>
      </c>
      <c r="K4431" s="4" t="s">
        <v>80</v>
      </c>
      <c r="L4431" s="4" t="s">
        <v>22</v>
      </c>
      <c r="M4431" s="4" t="s">
        <v>75</v>
      </c>
      <c r="N4431" s="4">
        <v>535.94000000000005</v>
      </c>
      <c r="O4431" s="4">
        <v>2</v>
      </c>
      <c r="P4431" s="4">
        <v>0.15</v>
      </c>
      <c r="Q4431" s="4">
        <v>-4.71</v>
      </c>
    </row>
    <row r="4432" spans="1:17" s="4" customFormat="1" ht="12" x14ac:dyDescent="0.3">
      <c r="A4432" s="4">
        <v>4431</v>
      </c>
      <c r="B4432" s="4" t="s">
        <v>13238</v>
      </c>
      <c r="C4432" s="5">
        <v>45387</v>
      </c>
      <c r="D4432" s="5">
        <v>45389</v>
      </c>
      <c r="E4432" s="9">
        <f t="shared" si="69"/>
        <v>2024</v>
      </c>
      <c r="F4432" s="4" t="s">
        <v>17</v>
      </c>
      <c r="G4432" s="4" t="s">
        <v>13239</v>
      </c>
      <c r="H4432" s="4" t="s">
        <v>13240</v>
      </c>
      <c r="I4432" s="4" t="s">
        <v>67</v>
      </c>
      <c r="J4432" s="4" t="s">
        <v>42</v>
      </c>
      <c r="K4432" s="4" t="s">
        <v>43</v>
      </c>
      <c r="L4432" s="4" t="s">
        <v>29</v>
      </c>
      <c r="M4432" s="4" t="s">
        <v>48</v>
      </c>
      <c r="N4432" s="4">
        <v>1099.51</v>
      </c>
      <c r="O4432" s="4">
        <v>1</v>
      </c>
      <c r="P4432" s="4">
        <v>0.1</v>
      </c>
      <c r="Q4432" s="4">
        <v>201.68</v>
      </c>
    </row>
    <row r="4433" spans="1:17" s="4" customFormat="1" ht="12" x14ac:dyDescent="0.3">
      <c r="A4433" s="4">
        <v>4432</v>
      </c>
      <c r="B4433" s="4" t="s">
        <v>13241</v>
      </c>
      <c r="C4433" s="5">
        <v>45840</v>
      </c>
      <c r="D4433" s="5">
        <v>45841</v>
      </c>
      <c r="E4433" s="9">
        <f t="shared" si="69"/>
        <v>2025</v>
      </c>
      <c r="F4433" s="4" t="s">
        <v>39</v>
      </c>
      <c r="G4433" s="4" t="s">
        <v>13242</v>
      </c>
      <c r="H4433" s="4" t="s">
        <v>13243</v>
      </c>
      <c r="I4433" s="4" t="s">
        <v>28</v>
      </c>
      <c r="J4433" s="4" t="s">
        <v>62</v>
      </c>
      <c r="K4433" s="4" t="s">
        <v>63</v>
      </c>
      <c r="L4433" s="4" t="s">
        <v>36</v>
      </c>
      <c r="M4433" s="4" t="s">
        <v>37</v>
      </c>
      <c r="N4433" s="4">
        <v>235.24</v>
      </c>
      <c r="O4433" s="4">
        <v>1</v>
      </c>
      <c r="P4433" s="4">
        <v>0.2</v>
      </c>
      <c r="Q4433" s="4">
        <v>50.14</v>
      </c>
    </row>
    <row r="4434" spans="1:17" s="4" customFormat="1" ht="12" x14ac:dyDescent="0.3">
      <c r="A4434" s="4">
        <v>4433</v>
      </c>
      <c r="B4434" s="4" t="s">
        <v>13244</v>
      </c>
      <c r="C4434" s="5">
        <v>45420</v>
      </c>
      <c r="D4434" s="5">
        <v>45424</v>
      </c>
      <c r="E4434" s="9">
        <f t="shared" si="69"/>
        <v>2024</v>
      </c>
      <c r="F4434" s="4" t="s">
        <v>17</v>
      </c>
      <c r="G4434" s="4" t="s">
        <v>13245</v>
      </c>
      <c r="H4434" s="4" t="s">
        <v>13246</v>
      </c>
      <c r="I4434" s="4" t="s">
        <v>67</v>
      </c>
      <c r="J4434" s="4" t="s">
        <v>145</v>
      </c>
      <c r="K4434" s="4" t="s">
        <v>80</v>
      </c>
      <c r="L4434" s="4" t="s">
        <v>29</v>
      </c>
      <c r="M4434" s="4" t="s">
        <v>107</v>
      </c>
      <c r="N4434" s="4">
        <v>1175.6099999999999</v>
      </c>
      <c r="O4434" s="4">
        <v>9</v>
      </c>
      <c r="P4434" s="4">
        <v>0.15</v>
      </c>
      <c r="Q4434" s="4">
        <v>23.87</v>
      </c>
    </row>
    <row r="4435" spans="1:17" s="4" customFormat="1" ht="12" x14ac:dyDescent="0.3">
      <c r="A4435" s="4">
        <v>4434</v>
      </c>
      <c r="B4435" s="4" t="s">
        <v>13247</v>
      </c>
      <c r="C4435" s="5">
        <v>45265</v>
      </c>
      <c r="D4435" s="5">
        <v>45271</v>
      </c>
      <c r="E4435" s="9">
        <f t="shared" si="69"/>
        <v>2023</v>
      </c>
      <c r="F4435" s="4" t="s">
        <v>25</v>
      </c>
      <c r="G4435" s="4" t="s">
        <v>13248</v>
      </c>
      <c r="H4435" s="4" t="s">
        <v>13249</v>
      </c>
      <c r="I4435" s="4" t="s">
        <v>28</v>
      </c>
      <c r="J4435" s="4" t="s">
        <v>62</v>
      </c>
      <c r="K4435" s="4" t="s">
        <v>63</v>
      </c>
      <c r="L4435" s="4" t="s">
        <v>29</v>
      </c>
      <c r="M4435" s="4" t="s">
        <v>30</v>
      </c>
      <c r="N4435" s="4">
        <v>203.55</v>
      </c>
      <c r="O4435" s="4">
        <v>2</v>
      </c>
      <c r="P4435" s="4">
        <v>0.1</v>
      </c>
      <c r="Q4435" s="4">
        <v>34.130000000000003</v>
      </c>
    </row>
    <row r="4436" spans="1:17" s="4" customFormat="1" ht="12" x14ac:dyDescent="0.3">
      <c r="A4436" s="4">
        <v>4435</v>
      </c>
      <c r="B4436" s="4" t="s">
        <v>13250</v>
      </c>
      <c r="C4436" s="5">
        <v>45566</v>
      </c>
      <c r="D4436" s="5">
        <v>45567</v>
      </c>
      <c r="E4436" s="9">
        <f t="shared" si="69"/>
        <v>2024</v>
      </c>
      <c r="F4436" s="4" t="s">
        <v>17</v>
      </c>
      <c r="G4436" s="4" t="s">
        <v>13251</v>
      </c>
      <c r="H4436" s="4" t="s">
        <v>13252</v>
      </c>
      <c r="I4436" s="4" t="s">
        <v>28</v>
      </c>
      <c r="J4436" s="4" t="s">
        <v>62</v>
      </c>
      <c r="K4436" s="4" t="s">
        <v>63</v>
      </c>
      <c r="L4436" s="4" t="s">
        <v>29</v>
      </c>
      <c r="M4436" s="4" t="s">
        <v>48</v>
      </c>
      <c r="N4436" s="4">
        <v>25.16</v>
      </c>
      <c r="O4436" s="4">
        <v>8</v>
      </c>
      <c r="P4436" s="4">
        <v>0.2</v>
      </c>
      <c r="Q4436" s="4">
        <v>1.52</v>
      </c>
    </row>
    <row r="4437" spans="1:17" s="4" customFormat="1" ht="12" x14ac:dyDescent="0.3">
      <c r="A4437" s="4">
        <v>4436</v>
      </c>
      <c r="B4437" s="4" t="s">
        <v>13253</v>
      </c>
      <c r="C4437" s="5">
        <v>44895</v>
      </c>
      <c r="D4437" s="5">
        <v>44901</v>
      </c>
      <c r="E4437" s="9">
        <f t="shared" si="69"/>
        <v>2022</v>
      </c>
      <c r="F4437" s="4" t="s">
        <v>39</v>
      </c>
      <c r="G4437" s="4" t="s">
        <v>13254</v>
      </c>
      <c r="H4437" s="4" t="s">
        <v>13255</v>
      </c>
      <c r="I4437" s="4" t="s">
        <v>67</v>
      </c>
      <c r="J4437" s="4" t="s">
        <v>79</v>
      </c>
      <c r="K4437" s="4" t="s">
        <v>80</v>
      </c>
      <c r="L4437" s="4" t="s">
        <v>29</v>
      </c>
      <c r="M4437" s="4" t="s">
        <v>48</v>
      </c>
      <c r="N4437" s="4">
        <v>1187.81</v>
      </c>
      <c r="O4437" s="4">
        <v>7</v>
      </c>
      <c r="P4437" s="4">
        <v>0.1</v>
      </c>
      <c r="Q4437" s="4">
        <v>173.54</v>
      </c>
    </row>
    <row r="4438" spans="1:17" s="4" customFormat="1" ht="12" x14ac:dyDescent="0.3">
      <c r="A4438" s="4">
        <v>4437</v>
      </c>
      <c r="B4438" s="4" t="s">
        <v>13256</v>
      </c>
      <c r="C4438" s="5">
        <v>44403</v>
      </c>
      <c r="D4438" s="5">
        <v>44409</v>
      </c>
      <c r="E4438" s="9">
        <f t="shared" si="69"/>
        <v>2021</v>
      </c>
      <c r="F4438" s="4" t="s">
        <v>39</v>
      </c>
      <c r="G4438" s="4" t="s">
        <v>13257</v>
      </c>
      <c r="H4438" s="4" t="s">
        <v>7305</v>
      </c>
      <c r="I4438" s="4" t="s">
        <v>28</v>
      </c>
      <c r="J4438" s="4" t="s">
        <v>111</v>
      </c>
      <c r="K4438" s="4" t="s">
        <v>111</v>
      </c>
      <c r="L4438" s="4" t="s">
        <v>36</v>
      </c>
      <c r="M4438" s="4" t="s">
        <v>71</v>
      </c>
      <c r="N4438" s="4">
        <v>929.39</v>
      </c>
      <c r="O4438" s="4">
        <v>5</v>
      </c>
      <c r="P4438" s="4">
        <v>0.1</v>
      </c>
      <c r="Q4438" s="4">
        <v>69.540000000000006</v>
      </c>
    </row>
    <row r="4439" spans="1:17" s="4" customFormat="1" ht="12" x14ac:dyDescent="0.3">
      <c r="A4439" s="4">
        <v>4438</v>
      </c>
      <c r="B4439" s="4" t="s">
        <v>13258</v>
      </c>
      <c r="C4439" s="5">
        <v>44573</v>
      </c>
      <c r="D4439" s="5">
        <v>44578</v>
      </c>
      <c r="E4439" s="9">
        <f t="shared" si="69"/>
        <v>2022</v>
      </c>
      <c r="F4439" s="4" t="s">
        <v>25</v>
      </c>
      <c r="G4439" s="4" t="s">
        <v>13259</v>
      </c>
      <c r="H4439" s="4" t="s">
        <v>13260</v>
      </c>
      <c r="I4439" s="4" t="s">
        <v>20</v>
      </c>
      <c r="J4439" s="4" t="s">
        <v>62</v>
      </c>
      <c r="K4439" s="4" t="s">
        <v>63</v>
      </c>
      <c r="L4439" s="4" t="s">
        <v>36</v>
      </c>
      <c r="M4439" s="4" t="s">
        <v>37</v>
      </c>
      <c r="N4439" s="4">
        <v>1390.66</v>
      </c>
      <c r="O4439" s="4">
        <v>3</v>
      </c>
      <c r="P4439" s="4">
        <v>0.15</v>
      </c>
      <c r="Q4439" s="4">
        <v>294.51</v>
      </c>
    </row>
    <row r="4440" spans="1:17" s="4" customFormat="1" ht="12" x14ac:dyDescent="0.3">
      <c r="A4440" s="4">
        <v>4439</v>
      </c>
      <c r="B4440" s="4" t="s">
        <v>13261</v>
      </c>
      <c r="C4440" s="5">
        <v>45474</v>
      </c>
      <c r="D4440" s="5">
        <v>45479</v>
      </c>
      <c r="E4440" s="9">
        <f t="shared" si="69"/>
        <v>2024</v>
      </c>
      <c r="F4440" s="4" t="s">
        <v>59</v>
      </c>
      <c r="G4440" s="4" t="s">
        <v>13262</v>
      </c>
      <c r="H4440" s="4" t="s">
        <v>13263</v>
      </c>
      <c r="I4440" s="4" t="s">
        <v>67</v>
      </c>
      <c r="J4440" s="4" t="s">
        <v>52</v>
      </c>
      <c r="K4440" s="4" t="s">
        <v>53</v>
      </c>
      <c r="L4440" s="4" t="s">
        <v>29</v>
      </c>
      <c r="M4440" s="4" t="s">
        <v>90</v>
      </c>
      <c r="N4440" s="4">
        <v>1414.72</v>
      </c>
      <c r="O4440" s="4">
        <v>5</v>
      </c>
      <c r="P4440" s="4">
        <v>0.2</v>
      </c>
      <c r="Q4440" s="4">
        <v>196.33</v>
      </c>
    </row>
    <row r="4441" spans="1:17" s="4" customFormat="1" ht="12" x14ac:dyDescent="0.3">
      <c r="A4441" s="4">
        <v>4440</v>
      </c>
      <c r="B4441" s="4" t="s">
        <v>13264</v>
      </c>
      <c r="C4441" s="5">
        <v>45208</v>
      </c>
      <c r="D4441" s="5">
        <v>45209</v>
      </c>
      <c r="E4441" s="9">
        <f t="shared" si="69"/>
        <v>2023</v>
      </c>
      <c r="F4441" s="4" t="s">
        <v>17</v>
      </c>
      <c r="G4441" s="4" t="s">
        <v>13265</v>
      </c>
      <c r="H4441" s="4" t="s">
        <v>13266</v>
      </c>
      <c r="I4441" s="4" t="s">
        <v>28</v>
      </c>
      <c r="J4441" s="4" t="s">
        <v>145</v>
      </c>
      <c r="K4441" s="4" t="s">
        <v>80</v>
      </c>
      <c r="L4441" s="4" t="s">
        <v>22</v>
      </c>
      <c r="M4441" s="4" t="s">
        <v>134</v>
      </c>
      <c r="N4441" s="4">
        <v>370.27</v>
      </c>
      <c r="O4441" s="4">
        <v>9</v>
      </c>
      <c r="P4441" s="4">
        <v>0</v>
      </c>
      <c r="Q4441" s="4">
        <v>31.91</v>
      </c>
    </row>
    <row r="4442" spans="1:17" s="4" customFormat="1" ht="12" x14ac:dyDescent="0.3">
      <c r="A4442" s="4">
        <v>4441</v>
      </c>
      <c r="B4442" s="4" t="s">
        <v>13267</v>
      </c>
      <c r="C4442" s="5">
        <v>45098</v>
      </c>
      <c r="D4442" s="5">
        <v>45101</v>
      </c>
      <c r="E4442" s="9">
        <f t="shared" si="69"/>
        <v>2023</v>
      </c>
      <c r="F4442" s="4" t="s">
        <v>59</v>
      </c>
      <c r="G4442" s="4" t="s">
        <v>13268</v>
      </c>
      <c r="H4442" s="4" t="s">
        <v>13269</v>
      </c>
      <c r="I4442" s="4" t="s">
        <v>20</v>
      </c>
      <c r="J4442" s="4" t="s">
        <v>62</v>
      </c>
      <c r="K4442" s="4" t="s">
        <v>63</v>
      </c>
      <c r="L4442" s="4" t="s">
        <v>22</v>
      </c>
      <c r="M4442" s="4" t="s">
        <v>75</v>
      </c>
      <c r="N4442" s="4">
        <v>372.31</v>
      </c>
      <c r="O4442" s="4">
        <v>6</v>
      </c>
      <c r="P4442" s="4">
        <v>0.15</v>
      </c>
      <c r="Q4442" s="4">
        <v>55.76</v>
      </c>
    </row>
    <row r="4443" spans="1:17" s="4" customFormat="1" ht="12" x14ac:dyDescent="0.3">
      <c r="A4443" s="4">
        <v>4442</v>
      </c>
      <c r="B4443" s="4" t="s">
        <v>13270</v>
      </c>
      <c r="C4443" s="5">
        <v>44455</v>
      </c>
      <c r="D4443" s="5">
        <v>44456</v>
      </c>
      <c r="E4443" s="9">
        <f t="shared" si="69"/>
        <v>2021</v>
      </c>
      <c r="F4443" s="4" t="s">
        <v>39</v>
      </c>
      <c r="G4443" s="4" t="s">
        <v>13271</v>
      </c>
      <c r="H4443" s="4" t="s">
        <v>13272</v>
      </c>
      <c r="I4443" s="4" t="s">
        <v>28</v>
      </c>
      <c r="J4443" s="4" t="s">
        <v>21</v>
      </c>
      <c r="K4443" s="4" t="s">
        <v>26647</v>
      </c>
      <c r="L4443" s="4" t="s">
        <v>29</v>
      </c>
      <c r="M4443" s="4" t="s">
        <v>107</v>
      </c>
      <c r="N4443" s="4">
        <v>560.13</v>
      </c>
      <c r="O4443" s="4">
        <v>10</v>
      </c>
      <c r="P4443" s="4">
        <v>0.1</v>
      </c>
      <c r="Q4443" s="4">
        <v>89.91</v>
      </c>
    </row>
    <row r="4444" spans="1:17" s="4" customFormat="1" ht="12" x14ac:dyDescent="0.3">
      <c r="A4444" s="4">
        <v>4443</v>
      </c>
      <c r="B4444" s="4" t="s">
        <v>13273</v>
      </c>
      <c r="C4444" s="5">
        <v>45341</v>
      </c>
      <c r="D4444" s="5">
        <v>45345</v>
      </c>
      <c r="E4444" s="9">
        <f t="shared" si="69"/>
        <v>2024</v>
      </c>
      <c r="F4444" s="4" t="s">
        <v>25</v>
      </c>
      <c r="G4444" s="4" t="s">
        <v>13274</v>
      </c>
      <c r="H4444" s="4" t="s">
        <v>13275</v>
      </c>
      <c r="I4444" s="4" t="s">
        <v>67</v>
      </c>
      <c r="J4444" s="4" t="s">
        <v>47</v>
      </c>
      <c r="K4444" s="4" t="s">
        <v>47</v>
      </c>
      <c r="L4444" s="4" t="s">
        <v>29</v>
      </c>
      <c r="M4444" s="4" t="s">
        <v>90</v>
      </c>
      <c r="N4444" s="4">
        <v>1045.75</v>
      </c>
      <c r="O4444" s="4">
        <v>2</v>
      </c>
      <c r="P4444" s="4">
        <v>0.2</v>
      </c>
      <c r="Q4444" s="4">
        <v>19.600000000000001</v>
      </c>
    </row>
    <row r="4445" spans="1:17" s="4" customFormat="1" ht="12" x14ac:dyDescent="0.3">
      <c r="A4445" s="4">
        <v>4444</v>
      </c>
      <c r="B4445" s="4" t="s">
        <v>13276</v>
      </c>
      <c r="C4445" s="5">
        <v>45115</v>
      </c>
      <c r="D4445" s="5">
        <v>45122</v>
      </c>
      <c r="E4445" s="9">
        <f t="shared" si="69"/>
        <v>2023</v>
      </c>
      <c r="F4445" s="4" t="s">
        <v>59</v>
      </c>
      <c r="G4445" s="4" t="s">
        <v>13277</v>
      </c>
      <c r="H4445" s="4" t="s">
        <v>13278</v>
      </c>
      <c r="I4445" s="4" t="s">
        <v>20</v>
      </c>
      <c r="J4445" s="4" t="s">
        <v>52</v>
      </c>
      <c r="K4445" s="4" t="s">
        <v>53</v>
      </c>
      <c r="L4445" s="4" t="s">
        <v>36</v>
      </c>
      <c r="M4445" s="4" t="s">
        <v>118</v>
      </c>
      <c r="N4445" s="4">
        <v>1240.7</v>
      </c>
      <c r="O4445" s="4">
        <v>2</v>
      </c>
      <c r="P4445" s="4">
        <v>0.1</v>
      </c>
      <c r="Q4445" s="4">
        <v>265.18</v>
      </c>
    </row>
    <row r="4446" spans="1:17" s="4" customFormat="1" ht="12" x14ac:dyDescent="0.3">
      <c r="A4446" s="4">
        <v>4445</v>
      </c>
      <c r="B4446" s="4" t="s">
        <v>13279</v>
      </c>
      <c r="C4446" s="5">
        <v>44698</v>
      </c>
      <c r="D4446" s="5">
        <v>44702</v>
      </c>
      <c r="E4446" s="9">
        <f t="shared" si="69"/>
        <v>2022</v>
      </c>
      <c r="F4446" s="4" t="s">
        <v>39</v>
      </c>
      <c r="G4446" s="4" t="s">
        <v>13280</v>
      </c>
      <c r="H4446" s="4" t="s">
        <v>13281</v>
      </c>
      <c r="I4446" s="4" t="s">
        <v>67</v>
      </c>
      <c r="J4446" s="4" t="s">
        <v>47</v>
      </c>
      <c r="K4446" s="4" t="s">
        <v>47</v>
      </c>
      <c r="L4446" s="4" t="s">
        <v>29</v>
      </c>
      <c r="M4446" s="4" t="s">
        <v>48</v>
      </c>
      <c r="N4446" s="4">
        <v>804.34</v>
      </c>
      <c r="O4446" s="4">
        <v>5</v>
      </c>
      <c r="P4446" s="4">
        <v>0.15</v>
      </c>
      <c r="Q4446" s="4">
        <v>51.52</v>
      </c>
    </row>
    <row r="4447" spans="1:17" s="4" customFormat="1" ht="12" x14ac:dyDescent="0.3">
      <c r="A4447" s="4">
        <v>4446</v>
      </c>
      <c r="B4447" s="4" t="s">
        <v>13282</v>
      </c>
      <c r="C4447" s="5">
        <v>44773</v>
      </c>
      <c r="D4447" s="5">
        <v>44779</v>
      </c>
      <c r="E4447" s="9">
        <f t="shared" si="69"/>
        <v>2022</v>
      </c>
      <c r="F4447" s="4" t="s">
        <v>39</v>
      </c>
      <c r="G4447" s="4" t="s">
        <v>13283</v>
      </c>
      <c r="H4447" s="4" t="s">
        <v>13284</v>
      </c>
      <c r="I4447" s="4" t="s">
        <v>20</v>
      </c>
      <c r="J4447" s="4" t="s">
        <v>145</v>
      </c>
      <c r="K4447" s="4" t="s">
        <v>80</v>
      </c>
      <c r="L4447" s="4" t="s">
        <v>22</v>
      </c>
      <c r="M4447" s="4" t="s">
        <v>75</v>
      </c>
      <c r="N4447" s="4">
        <v>430.46</v>
      </c>
      <c r="O4447" s="4">
        <v>10</v>
      </c>
      <c r="P4447" s="4">
        <v>0.1</v>
      </c>
      <c r="Q4447" s="4">
        <v>82.03</v>
      </c>
    </row>
    <row r="4448" spans="1:17" s="4" customFormat="1" ht="12" x14ac:dyDescent="0.3">
      <c r="A4448" s="4">
        <v>4447</v>
      </c>
      <c r="B4448" s="4" t="s">
        <v>13285</v>
      </c>
      <c r="C4448" s="5">
        <v>45311</v>
      </c>
      <c r="D4448" s="5">
        <v>45315</v>
      </c>
      <c r="E4448" s="9">
        <f t="shared" si="69"/>
        <v>2024</v>
      </c>
      <c r="F4448" s="4" t="s">
        <v>59</v>
      </c>
      <c r="G4448" s="4" t="s">
        <v>13286</v>
      </c>
      <c r="H4448" s="4" t="s">
        <v>13287</v>
      </c>
      <c r="I4448" s="4" t="s">
        <v>28</v>
      </c>
      <c r="J4448" s="4" t="s">
        <v>21</v>
      </c>
      <c r="K4448" s="4" t="s">
        <v>26647</v>
      </c>
      <c r="L4448" s="4" t="s">
        <v>29</v>
      </c>
      <c r="M4448" s="4" t="s">
        <v>48</v>
      </c>
      <c r="N4448" s="4">
        <v>1116.73</v>
      </c>
      <c r="O4448" s="4">
        <v>9</v>
      </c>
      <c r="P4448" s="4">
        <v>0.2</v>
      </c>
      <c r="Q4448" s="4">
        <v>108.7</v>
      </c>
    </row>
    <row r="4449" spans="1:17" s="4" customFormat="1" ht="12" x14ac:dyDescent="0.3">
      <c r="A4449" s="4">
        <v>4448</v>
      </c>
      <c r="B4449" s="4" t="s">
        <v>13288</v>
      </c>
      <c r="C4449" s="5">
        <v>44934</v>
      </c>
      <c r="D4449" s="5">
        <v>44940</v>
      </c>
      <c r="E4449" s="9">
        <f t="shared" si="69"/>
        <v>2023</v>
      </c>
      <c r="F4449" s="4" t="s">
        <v>25</v>
      </c>
      <c r="G4449" s="4" t="s">
        <v>13289</v>
      </c>
      <c r="H4449" s="4" t="s">
        <v>13290</v>
      </c>
      <c r="I4449" s="4" t="s">
        <v>20</v>
      </c>
      <c r="J4449" s="4" t="s">
        <v>62</v>
      </c>
      <c r="K4449" s="4" t="s">
        <v>63</v>
      </c>
      <c r="L4449" s="4" t="s">
        <v>22</v>
      </c>
      <c r="M4449" s="4" t="s">
        <v>23</v>
      </c>
      <c r="N4449" s="4">
        <v>756.96</v>
      </c>
      <c r="O4449" s="4">
        <v>1</v>
      </c>
      <c r="P4449" s="4">
        <v>0.1</v>
      </c>
      <c r="Q4449" s="4">
        <v>55.18</v>
      </c>
    </row>
    <row r="4450" spans="1:17" s="4" customFormat="1" ht="12" x14ac:dyDescent="0.3">
      <c r="A4450" s="4">
        <v>4449</v>
      </c>
      <c r="B4450" s="4" t="s">
        <v>13291</v>
      </c>
      <c r="C4450" s="5">
        <v>44515</v>
      </c>
      <c r="D4450" s="5">
        <v>44516</v>
      </c>
      <c r="E4450" s="9">
        <f t="shared" si="69"/>
        <v>2021</v>
      </c>
      <c r="F4450" s="4" t="s">
        <v>59</v>
      </c>
      <c r="G4450" s="4" t="s">
        <v>13292</v>
      </c>
      <c r="H4450" s="4" t="s">
        <v>13293</v>
      </c>
      <c r="I4450" s="4" t="s">
        <v>67</v>
      </c>
      <c r="J4450" s="4" t="s">
        <v>79</v>
      </c>
      <c r="K4450" s="4" t="s">
        <v>80</v>
      </c>
      <c r="L4450" s="4" t="s">
        <v>36</v>
      </c>
      <c r="M4450" s="4" t="s">
        <v>37</v>
      </c>
      <c r="N4450" s="4">
        <v>195.21</v>
      </c>
      <c r="O4450" s="4">
        <v>10</v>
      </c>
      <c r="P4450" s="4">
        <v>0.15</v>
      </c>
      <c r="Q4450" s="4">
        <v>42.74</v>
      </c>
    </row>
    <row r="4451" spans="1:17" s="4" customFormat="1" ht="12" x14ac:dyDescent="0.3">
      <c r="A4451" s="4">
        <v>4450</v>
      </c>
      <c r="B4451" s="4" t="s">
        <v>13294</v>
      </c>
      <c r="C4451" s="5">
        <v>44993</v>
      </c>
      <c r="D4451" s="5">
        <v>44994</v>
      </c>
      <c r="E4451" s="9">
        <f t="shared" si="69"/>
        <v>2023</v>
      </c>
      <c r="F4451" s="4" t="s">
        <v>25</v>
      </c>
      <c r="G4451" s="4" t="s">
        <v>13295</v>
      </c>
      <c r="H4451" s="4" t="s">
        <v>13296</v>
      </c>
      <c r="I4451" s="4" t="s">
        <v>28</v>
      </c>
      <c r="J4451" s="4" t="s">
        <v>62</v>
      </c>
      <c r="K4451" s="4" t="s">
        <v>63</v>
      </c>
      <c r="L4451" s="4" t="s">
        <v>36</v>
      </c>
      <c r="M4451" s="4" t="s">
        <v>138</v>
      </c>
      <c r="N4451" s="4">
        <v>1416.52</v>
      </c>
      <c r="O4451" s="4">
        <v>4</v>
      </c>
      <c r="P4451" s="4">
        <v>0.15</v>
      </c>
      <c r="Q4451" s="4">
        <v>109.92</v>
      </c>
    </row>
    <row r="4452" spans="1:17" s="4" customFormat="1" ht="12" x14ac:dyDescent="0.3">
      <c r="A4452" s="4">
        <v>4451</v>
      </c>
      <c r="B4452" s="4" t="s">
        <v>13297</v>
      </c>
      <c r="C4452" s="5">
        <v>45226</v>
      </c>
      <c r="D4452" s="5">
        <v>45227</v>
      </c>
      <c r="E4452" s="9">
        <f t="shared" si="69"/>
        <v>2023</v>
      </c>
      <c r="F4452" s="4" t="s">
        <v>25</v>
      </c>
      <c r="G4452" s="4" t="s">
        <v>13298</v>
      </c>
      <c r="H4452" s="4" t="s">
        <v>13299</v>
      </c>
      <c r="I4452" s="4" t="s">
        <v>67</v>
      </c>
      <c r="J4452" s="4" t="s">
        <v>52</v>
      </c>
      <c r="K4452" s="4" t="s">
        <v>53</v>
      </c>
      <c r="L4452" s="4" t="s">
        <v>29</v>
      </c>
      <c r="M4452" s="4" t="s">
        <v>90</v>
      </c>
      <c r="N4452" s="4">
        <v>815.1</v>
      </c>
      <c r="O4452" s="4">
        <v>3</v>
      </c>
      <c r="P4452" s="4">
        <v>0.2</v>
      </c>
      <c r="Q4452" s="4">
        <v>105.95</v>
      </c>
    </row>
    <row r="4453" spans="1:17" s="4" customFormat="1" ht="12" x14ac:dyDescent="0.3">
      <c r="A4453" s="4">
        <v>4452</v>
      </c>
      <c r="B4453" s="4" t="s">
        <v>13300</v>
      </c>
      <c r="C4453" s="5">
        <v>44897</v>
      </c>
      <c r="D4453" s="5">
        <v>44899</v>
      </c>
      <c r="E4453" s="9">
        <f t="shared" si="69"/>
        <v>2022</v>
      </c>
      <c r="F4453" s="4" t="s">
        <v>59</v>
      </c>
      <c r="G4453" s="4" t="s">
        <v>13301</v>
      </c>
      <c r="H4453" s="4" t="s">
        <v>13302</v>
      </c>
      <c r="I4453" s="4" t="s">
        <v>20</v>
      </c>
      <c r="J4453" s="4" t="s">
        <v>21</v>
      </c>
      <c r="K4453" s="4" t="s">
        <v>26647</v>
      </c>
      <c r="L4453" s="4" t="s">
        <v>36</v>
      </c>
      <c r="M4453" s="4" t="s">
        <v>118</v>
      </c>
      <c r="N4453" s="4">
        <v>655.20000000000005</v>
      </c>
      <c r="O4453" s="4">
        <v>7</v>
      </c>
      <c r="P4453" s="4">
        <v>0.2</v>
      </c>
      <c r="Q4453" s="4">
        <v>121.85</v>
      </c>
    </row>
    <row r="4454" spans="1:17" s="4" customFormat="1" ht="12" x14ac:dyDescent="0.3">
      <c r="A4454" s="4">
        <v>4453</v>
      </c>
      <c r="B4454" s="4" t="s">
        <v>13303</v>
      </c>
      <c r="C4454" s="5">
        <v>45272</v>
      </c>
      <c r="D4454" s="5">
        <v>45275</v>
      </c>
      <c r="E4454" s="9">
        <f t="shared" si="69"/>
        <v>2023</v>
      </c>
      <c r="F4454" s="4" t="s">
        <v>25</v>
      </c>
      <c r="G4454" s="4" t="s">
        <v>13304</v>
      </c>
      <c r="H4454" s="4" t="s">
        <v>13305</v>
      </c>
      <c r="I4454" s="4" t="s">
        <v>20</v>
      </c>
      <c r="J4454" s="4" t="s">
        <v>34</v>
      </c>
      <c r="K4454" s="4" t="s">
        <v>35</v>
      </c>
      <c r="L4454" s="4" t="s">
        <v>22</v>
      </c>
      <c r="M4454" s="4" t="s">
        <v>54</v>
      </c>
      <c r="N4454" s="4">
        <v>1461.29</v>
      </c>
      <c r="O4454" s="4">
        <v>1</v>
      </c>
      <c r="P4454" s="4">
        <v>0.2</v>
      </c>
      <c r="Q4454" s="4">
        <v>151.32</v>
      </c>
    </row>
    <row r="4455" spans="1:17" s="4" customFormat="1" ht="12" x14ac:dyDescent="0.3">
      <c r="A4455" s="4">
        <v>4454</v>
      </c>
      <c r="B4455" s="4" t="s">
        <v>13306</v>
      </c>
      <c r="C4455" s="5">
        <v>44870</v>
      </c>
      <c r="D4455" s="5">
        <v>44873</v>
      </c>
      <c r="E4455" s="9">
        <f t="shared" si="69"/>
        <v>2022</v>
      </c>
      <c r="F4455" s="4" t="s">
        <v>59</v>
      </c>
      <c r="G4455" s="4" t="s">
        <v>13307</v>
      </c>
      <c r="H4455" s="4" t="s">
        <v>13308</v>
      </c>
      <c r="I4455" s="4" t="s">
        <v>67</v>
      </c>
      <c r="J4455" s="4" t="s">
        <v>79</v>
      </c>
      <c r="K4455" s="4" t="s">
        <v>80</v>
      </c>
      <c r="L4455" s="4" t="s">
        <v>22</v>
      </c>
      <c r="M4455" s="4" t="s">
        <v>54</v>
      </c>
      <c r="N4455" s="4">
        <v>1178.9000000000001</v>
      </c>
      <c r="O4455" s="4">
        <v>6</v>
      </c>
      <c r="P4455" s="4">
        <v>0</v>
      </c>
      <c r="Q4455" s="4">
        <v>38.11</v>
      </c>
    </row>
    <row r="4456" spans="1:17" s="4" customFormat="1" ht="12" x14ac:dyDescent="0.3">
      <c r="A4456" s="4">
        <v>4455</v>
      </c>
      <c r="B4456" s="4" t="s">
        <v>13309</v>
      </c>
      <c r="C4456" s="5">
        <v>44707</v>
      </c>
      <c r="D4456" s="5">
        <v>44712</v>
      </c>
      <c r="E4456" s="9">
        <f t="shared" si="69"/>
        <v>2022</v>
      </c>
      <c r="F4456" s="4" t="s">
        <v>25</v>
      </c>
      <c r="G4456" s="4" t="s">
        <v>13310</v>
      </c>
      <c r="H4456" s="4" t="s">
        <v>13311</v>
      </c>
      <c r="I4456" s="4" t="s">
        <v>20</v>
      </c>
      <c r="J4456" s="4" t="s">
        <v>52</v>
      </c>
      <c r="K4456" s="4" t="s">
        <v>53</v>
      </c>
      <c r="L4456" s="4" t="s">
        <v>36</v>
      </c>
      <c r="M4456" s="4" t="s">
        <v>37</v>
      </c>
      <c r="N4456" s="4">
        <v>37.909999999999997</v>
      </c>
      <c r="O4456" s="4">
        <v>9</v>
      </c>
      <c r="P4456" s="4">
        <v>0.15</v>
      </c>
      <c r="Q4456" s="4">
        <v>6.9</v>
      </c>
    </row>
    <row r="4457" spans="1:17" s="4" customFormat="1" ht="12" x14ac:dyDescent="0.3">
      <c r="A4457" s="4">
        <v>4456</v>
      </c>
      <c r="B4457" s="4" t="s">
        <v>13312</v>
      </c>
      <c r="C4457" s="5">
        <v>45600</v>
      </c>
      <c r="D4457" s="5">
        <v>45605</v>
      </c>
      <c r="E4457" s="9">
        <f t="shared" si="69"/>
        <v>2024</v>
      </c>
      <c r="F4457" s="4" t="s">
        <v>17</v>
      </c>
      <c r="G4457" s="4" t="s">
        <v>13313</v>
      </c>
      <c r="H4457" s="4" t="s">
        <v>13314</v>
      </c>
      <c r="I4457" s="4" t="s">
        <v>28</v>
      </c>
      <c r="J4457" s="4" t="s">
        <v>79</v>
      </c>
      <c r="K4457" s="4" t="s">
        <v>80</v>
      </c>
      <c r="L4457" s="4" t="s">
        <v>22</v>
      </c>
      <c r="M4457" s="4" t="s">
        <v>54</v>
      </c>
      <c r="N4457" s="4">
        <v>70.8</v>
      </c>
      <c r="O4457" s="4">
        <v>10</v>
      </c>
      <c r="P4457" s="4">
        <v>0.1</v>
      </c>
      <c r="Q4457" s="4">
        <v>1.72</v>
      </c>
    </row>
    <row r="4458" spans="1:17" s="4" customFormat="1" ht="12" x14ac:dyDescent="0.3">
      <c r="A4458" s="4">
        <v>4457</v>
      </c>
      <c r="B4458" s="4" t="s">
        <v>13315</v>
      </c>
      <c r="C4458" s="5">
        <v>44874</v>
      </c>
      <c r="D4458" s="5">
        <v>44881</v>
      </c>
      <c r="E4458" s="9">
        <f t="shared" si="69"/>
        <v>2022</v>
      </c>
      <c r="F4458" s="4" t="s">
        <v>25</v>
      </c>
      <c r="G4458" s="4" t="s">
        <v>13316</v>
      </c>
      <c r="H4458" s="4" t="s">
        <v>1067</v>
      </c>
      <c r="I4458" s="4" t="s">
        <v>28</v>
      </c>
      <c r="J4458" s="4" t="s">
        <v>21</v>
      </c>
      <c r="K4458" s="4" t="s">
        <v>26647</v>
      </c>
      <c r="L4458" s="4" t="s">
        <v>22</v>
      </c>
      <c r="M4458" s="4" t="s">
        <v>23</v>
      </c>
      <c r="N4458" s="4">
        <v>1433.86</v>
      </c>
      <c r="O4458" s="4">
        <v>3</v>
      </c>
      <c r="P4458" s="4">
        <v>0</v>
      </c>
      <c r="Q4458" s="4">
        <v>134.28</v>
      </c>
    </row>
    <row r="4459" spans="1:17" s="4" customFormat="1" ht="12" x14ac:dyDescent="0.3">
      <c r="A4459" s="4">
        <v>4458</v>
      </c>
      <c r="B4459" s="4" t="s">
        <v>13317</v>
      </c>
      <c r="C4459" s="5">
        <v>45705</v>
      </c>
      <c r="D4459" s="5">
        <v>45707</v>
      </c>
      <c r="E4459" s="9">
        <f t="shared" si="69"/>
        <v>2025</v>
      </c>
      <c r="F4459" s="4" t="s">
        <v>17</v>
      </c>
      <c r="G4459" s="4" t="s">
        <v>13318</v>
      </c>
      <c r="H4459" s="4" t="s">
        <v>13319</v>
      </c>
      <c r="I4459" s="4" t="s">
        <v>67</v>
      </c>
      <c r="J4459" s="4" t="s">
        <v>42</v>
      </c>
      <c r="K4459" s="4" t="s">
        <v>43</v>
      </c>
      <c r="L4459" s="4" t="s">
        <v>36</v>
      </c>
      <c r="M4459" s="4" t="s">
        <v>37</v>
      </c>
      <c r="N4459" s="4">
        <v>166.53</v>
      </c>
      <c r="O4459" s="4">
        <v>10</v>
      </c>
      <c r="P4459" s="4">
        <v>0.15</v>
      </c>
      <c r="Q4459" s="4">
        <v>26.88</v>
      </c>
    </row>
    <row r="4460" spans="1:17" s="4" customFormat="1" ht="12" x14ac:dyDescent="0.3">
      <c r="A4460" s="4">
        <v>4459</v>
      </c>
      <c r="B4460" s="4" t="s">
        <v>13320</v>
      </c>
      <c r="C4460" s="5">
        <v>44394</v>
      </c>
      <c r="D4460" s="5">
        <v>44398</v>
      </c>
      <c r="E4460" s="9">
        <f t="shared" si="69"/>
        <v>2021</v>
      </c>
      <c r="F4460" s="4" t="s">
        <v>25</v>
      </c>
      <c r="G4460" s="4" t="s">
        <v>13321</v>
      </c>
      <c r="H4460" s="4" t="s">
        <v>13322</v>
      </c>
      <c r="I4460" s="4" t="s">
        <v>20</v>
      </c>
      <c r="J4460" s="4" t="s">
        <v>106</v>
      </c>
      <c r="K4460" s="4" t="s">
        <v>106</v>
      </c>
      <c r="L4460" s="4" t="s">
        <v>22</v>
      </c>
      <c r="M4460" s="4" t="s">
        <v>75</v>
      </c>
      <c r="N4460" s="4">
        <v>769.25</v>
      </c>
      <c r="O4460" s="4">
        <v>3</v>
      </c>
      <c r="P4460" s="4">
        <v>0.15</v>
      </c>
      <c r="Q4460" s="4">
        <v>156.91</v>
      </c>
    </row>
    <row r="4461" spans="1:17" s="4" customFormat="1" ht="12" x14ac:dyDescent="0.3">
      <c r="A4461" s="4">
        <v>4460</v>
      </c>
      <c r="B4461" s="4" t="s">
        <v>13323</v>
      </c>
      <c r="C4461" s="5">
        <v>45058</v>
      </c>
      <c r="D4461" s="5">
        <v>45064</v>
      </c>
      <c r="E4461" s="9">
        <f t="shared" si="69"/>
        <v>2023</v>
      </c>
      <c r="F4461" s="4" t="s">
        <v>17</v>
      </c>
      <c r="G4461" s="4" t="s">
        <v>13324</v>
      </c>
      <c r="H4461" s="4" t="s">
        <v>13325</v>
      </c>
      <c r="I4461" s="4" t="s">
        <v>20</v>
      </c>
      <c r="J4461" s="4" t="s">
        <v>34</v>
      </c>
      <c r="K4461" s="4" t="s">
        <v>35</v>
      </c>
      <c r="L4461" s="4" t="s">
        <v>36</v>
      </c>
      <c r="M4461" s="4" t="s">
        <v>71</v>
      </c>
      <c r="N4461" s="4">
        <v>104.76</v>
      </c>
      <c r="O4461" s="4">
        <v>4</v>
      </c>
      <c r="P4461" s="4">
        <v>0.2</v>
      </c>
      <c r="Q4461" s="4">
        <v>6.12</v>
      </c>
    </row>
    <row r="4462" spans="1:17" s="4" customFormat="1" ht="12" x14ac:dyDescent="0.3">
      <c r="A4462" s="4">
        <v>4461</v>
      </c>
      <c r="B4462" s="4" t="s">
        <v>13326</v>
      </c>
      <c r="C4462" s="5">
        <v>44845</v>
      </c>
      <c r="D4462" s="5">
        <v>44852</v>
      </c>
      <c r="E4462" s="9">
        <f t="shared" si="69"/>
        <v>2022</v>
      </c>
      <c r="F4462" s="4" t="s">
        <v>39</v>
      </c>
      <c r="G4462" s="4" t="s">
        <v>13327</v>
      </c>
      <c r="H4462" s="4" t="s">
        <v>13328</v>
      </c>
      <c r="I4462" s="4" t="s">
        <v>28</v>
      </c>
      <c r="J4462" s="4" t="s">
        <v>52</v>
      </c>
      <c r="K4462" s="4" t="s">
        <v>53</v>
      </c>
      <c r="L4462" s="4" t="s">
        <v>29</v>
      </c>
      <c r="M4462" s="4" t="s">
        <v>30</v>
      </c>
      <c r="N4462" s="4">
        <v>972.19</v>
      </c>
      <c r="O4462" s="4">
        <v>10</v>
      </c>
      <c r="P4462" s="4">
        <v>0.2</v>
      </c>
      <c r="Q4462" s="4">
        <v>-7.23</v>
      </c>
    </row>
    <row r="4463" spans="1:17" s="4" customFormat="1" ht="12" x14ac:dyDescent="0.3">
      <c r="A4463" s="4">
        <v>4462</v>
      </c>
      <c r="B4463" s="4" t="s">
        <v>13329</v>
      </c>
      <c r="C4463" s="5">
        <v>45781</v>
      </c>
      <c r="D4463" s="5">
        <v>45787</v>
      </c>
      <c r="E4463" s="9">
        <f t="shared" si="69"/>
        <v>2025</v>
      </c>
      <c r="F4463" s="4" t="s">
        <v>25</v>
      </c>
      <c r="G4463" s="4" t="s">
        <v>13330</v>
      </c>
      <c r="H4463" s="4" t="s">
        <v>13331</v>
      </c>
      <c r="I4463" s="4" t="s">
        <v>67</v>
      </c>
      <c r="J4463" s="4" t="s">
        <v>42</v>
      </c>
      <c r="K4463" s="4" t="s">
        <v>43</v>
      </c>
      <c r="L4463" s="4" t="s">
        <v>22</v>
      </c>
      <c r="M4463" s="4" t="s">
        <v>134</v>
      </c>
      <c r="N4463" s="4">
        <v>714.77</v>
      </c>
      <c r="O4463" s="4">
        <v>4</v>
      </c>
      <c r="P4463" s="4">
        <v>0.2</v>
      </c>
      <c r="Q4463" s="4">
        <v>14.43</v>
      </c>
    </row>
    <row r="4464" spans="1:17" s="4" customFormat="1" ht="12" x14ac:dyDescent="0.3">
      <c r="A4464" s="4">
        <v>4463</v>
      </c>
      <c r="B4464" s="4" t="s">
        <v>13332</v>
      </c>
      <c r="C4464" s="5">
        <v>45466</v>
      </c>
      <c r="D4464" s="5">
        <v>45473</v>
      </c>
      <c r="E4464" s="9">
        <f t="shared" si="69"/>
        <v>2024</v>
      </c>
      <c r="F4464" s="4" t="s">
        <v>17</v>
      </c>
      <c r="G4464" s="4" t="s">
        <v>13333</v>
      </c>
      <c r="H4464" s="4" t="s">
        <v>13334</v>
      </c>
      <c r="I4464" s="4" t="s">
        <v>28</v>
      </c>
      <c r="J4464" s="4" t="s">
        <v>106</v>
      </c>
      <c r="K4464" s="4" t="s">
        <v>106</v>
      </c>
      <c r="L4464" s="4" t="s">
        <v>29</v>
      </c>
      <c r="M4464" s="4" t="s">
        <v>48</v>
      </c>
      <c r="N4464" s="4">
        <v>516.48</v>
      </c>
      <c r="O4464" s="4">
        <v>3</v>
      </c>
      <c r="P4464" s="4">
        <v>0.2</v>
      </c>
      <c r="Q4464" s="4">
        <v>112.81</v>
      </c>
    </row>
    <row r="4465" spans="1:17" s="4" customFormat="1" ht="12" x14ac:dyDescent="0.3">
      <c r="A4465" s="4">
        <v>4464</v>
      </c>
      <c r="B4465" s="4" t="s">
        <v>13335</v>
      </c>
      <c r="C4465" s="5">
        <v>44712</v>
      </c>
      <c r="D4465" s="5">
        <v>44714</v>
      </c>
      <c r="E4465" s="9">
        <f t="shared" si="69"/>
        <v>2022</v>
      </c>
      <c r="F4465" s="4" t="s">
        <v>25</v>
      </c>
      <c r="G4465" s="4" t="s">
        <v>13336</v>
      </c>
      <c r="H4465" s="4" t="s">
        <v>13337</v>
      </c>
      <c r="I4465" s="4" t="s">
        <v>67</v>
      </c>
      <c r="J4465" s="4" t="s">
        <v>34</v>
      </c>
      <c r="K4465" s="4" t="s">
        <v>35</v>
      </c>
      <c r="L4465" s="4" t="s">
        <v>22</v>
      </c>
      <c r="M4465" s="4" t="s">
        <v>134</v>
      </c>
      <c r="N4465" s="4">
        <v>332.31</v>
      </c>
      <c r="O4465" s="4">
        <v>7</v>
      </c>
      <c r="P4465" s="4">
        <v>0.15</v>
      </c>
      <c r="Q4465" s="4">
        <v>13.25</v>
      </c>
    </row>
    <row r="4466" spans="1:17" s="4" customFormat="1" ht="12" x14ac:dyDescent="0.3">
      <c r="A4466" s="4">
        <v>4465</v>
      </c>
      <c r="B4466" s="4" t="s">
        <v>13338</v>
      </c>
      <c r="C4466" s="5">
        <v>45119</v>
      </c>
      <c r="D4466" s="5">
        <v>45122</v>
      </c>
      <c r="E4466" s="9">
        <f t="shared" si="69"/>
        <v>2023</v>
      </c>
      <c r="F4466" s="4" t="s">
        <v>59</v>
      </c>
      <c r="G4466" s="4" t="s">
        <v>13339</v>
      </c>
      <c r="H4466" s="4" t="s">
        <v>13340</v>
      </c>
      <c r="I4466" s="4" t="s">
        <v>28</v>
      </c>
      <c r="J4466" s="4" t="s">
        <v>52</v>
      </c>
      <c r="K4466" s="4" t="s">
        <v>53</v>
      </c>
      <c r="L4466" s="4" t="s">
        <v>36</v>
      </c>
      <c r="M4466" s="4" t="s">
        <v>138</v>
      </c>
      <c r="N4466" s="4">
        <v>215.12</v>
      </c>
      <c r="O4466" s="4">
        <v>10</v>
      </c>
      <c r="P4466" s="4">
        <v>0</v>
      </c>
      <c r="Q4466" s="4">
        <v>38.380000000000003</v>
      </c>
    </row>
    <row r="4467" spans="1:17" s="4" customFormat="1" ht="12" x14ac:dyDescent="0.3">
      <c r="A4467" s="4">
        <v>4466</v>
      </c>
      <c r="B4467" s="4" t="s">
        <v>13341</v>
      </c>
      <c r="C4467" s="5">
        <v>44448</v>
      </c>
      <c r="D4467" s="5">
        <v>44452</v>
      </c>
      <c r="E4467" s="9">
        <f t="shared" si="69"/>
        <v>2021</v>
      </c>
      <c r="F4467" s="4" t="s">
        <v>25</v>
      </c>
      <c r="G4467" s="4" t="s">
        <v>13342</v>
      </c>
      <c r="H4467" s="4" t="s">
        <v>13343</v>
      </c>
      <c r="I4467" s="4" t="s">
        <v>28</v>
      </c>
      <c r="J4467" s="4" t="s">
        <v>52</v>
      </c>
      <c r="K4467" s="4" t="s">
        <v>53</v>
      </c>
      <c r="L4467" s="4" t="s">
        <v>36</v>
      </c>
      <c r="M4467" s="4" t="s">
        <v>138</v>
      </c>
      <c r="N4467" s="4">
        <v>1189.1400000000001</v>
      </c>
      <c r="O4467" s="4">
        <v>5</v>
      </c>
      <c r="P4467" s="4">
        <v>0.1</v>
      </c>
      <c r="Q4467" s="4">
        <v>193.29</v>
      </c>
    </row>
    <row r="4468" spans="1:17" s="4" customFormat="1" ht="12" x14ac:dyDescent="0.3">
      <c r="A4468" s="4">
        <v>4467</v>
      </c>
      <c r="B4468" s="4" t="s">
        <v>13344</v>
      </c>
      <c r="C4468" s="5">
        <v>45215</v>
      </c>
      <c r="D4468" s="5">
        <v>45219</v>
      </c>
      <c r="E4468" s="9">
        <f t="shared" si="69"/>
        <v>2023</v>
      </c>
      <c r="F4468" s="4" t="s">
        <v>25</v>
      </c>
      <c r="G4468" s="4" t="s">
        <v>13345</v>
      </c>
      <c r="H4468" s="4" t="s">
        <v>13346</v>
      </c>
      <c r="I4468" s="4" t="s">
        <v>67</v>
      </c>
      <c r="J4468" s="4" t="s">
        <v>79</v>
      </c>
      <c r="K4468" s="4" t="s">
        <v>80</v>
      </c>
      <c r="L4468" s="4" t="s">
        <v>22</v>
      </c>
      <c r="M4468" s="4" t="s">
        <v>54</v>
      </c>
      <c r="N4468" s="4">
        <v>671.44</v>
      </c>
      <c r="O4468" s="4">
        <v>4</v>
      </c>
      <c r="P4468" s="4">
        <v>0</v>
      </c>
      <c r="Q4468" s="4">
        <v>190.28</v>
      </c>
    </row>
    <row r="4469" spans="1:17" s="4" customFormat="1" ht="12" x14ac:dyDescent="0.3">
      <c r="A4469" s="4">
        <v>4468</v>
      </c>
      <c r="B4469" s="4" t="s">
        <v>13347</v>
      </c>
      <c r="C4469" s="5">
        <v>45784</v>
      </c>
      <c r="D4469" s="5">
        <v>45785</v>
      </c>
      <c r="E4469" s="9">
        <f t="shared" si="69"/>
        <v>2025</v>
      </c>
      <c r="F4469" s="4" t="s">
        <v>59</v>
      </c>
      <c r="G4469" s="4" t="s">
        <v>13348</v>
      </c>
      <c r="H4469" s="4" t="s">
        <v>13349</v>
      </c>
      <c r="I4469" s="4" t="s">
        <v>28</v>
      </c>
      <c r="J4469" s="4" t="s">
        <v>52</v>
      </c>
      <c r="K4469" s="4" t="s">
        <v>53</v>
      </c>
      <c r="L4469" s="4" t="s">
        <v>22</v>
      </c>
      <c r="M4469" s="4" t="s">
        <v>54</v>
      </c>
      <c r="N4469" s="4">
        <v>874.39</v>
      </c>
      <c r="O4469" s="4">
        <v>3</v>
      </c>
      <c r="P4469" s="4">
        <v>0.2</v>
      </c>
      <c r="Q4469" s="4">
        <v>0.57999999999999996</v>
      </c>
    </row>
    <row r="4470" spans="1:17" s="4" customFormat="1" ht="12" x14ac:dyDescent="0.3">
      <c r="A4470" s="4">
        <v>4469</v>
      </c>
      <c r="B4470" s="4" t="s">
        <v>13350</v>
      </c>
      <c r="C4470" s="5">
        <v>45237</v>
      </c>
      <c r="D4470" s="5">
        <v>45242</v>
      </c>
      <c r="E4470" s="9">
        <f t="shared" si="69"/>
        <v>2023</v>
      </c>
      <c r="F4470" s="4" t="s">
        <v>39</v>
      </c>
      <c r="G4470" s="4" t="s">
        <v>13351</v>
      </c>
      <c r="H4470" s="4" t="s">
        <v>13352</v>
      </c>
      <c r="I4470" s="4" t="s">
        <v>67</v>
      </c>
      <c r="J4470" s="4" t="s">
        <v>34</v>
      </c>
      <c r="K4470" s="4" t="s">
        <v>35</v>
      </c>
      <c r="L4470" s="4" t="s">
        <v>36</v>
      </c>
      <c r="M4470" s="4" t="s">
        <v>37</v>
      </c>
      <c r="N4470" s="4">
        <v>1362.85</v>
      </c>
      <c r="O4470" s="4">
        <v>3</v>
      </c>
      <c r="P4470" s="4">
        <v>0.2</v>
      </c>
      <c r="Q4470" s="4">
        <v>8.67</v>
      </c>
    </row>
    <row r="4471" spans="1:17" s="4" customFormat="1" ht="12" x14ac:dyDescent="0.3">
      <c r="A4471" s="4">
        <v>4470</v>
      </c>
      <c r="B4471" s="4" t="s">
        <v>13353</v>
      </c>
      <c r="C4471" s="5">
        <v>45286</v>
      </c>
      <c r="D4471" s="5">
        <v>45291</v>
      </c>
      <c r="E4471" s="9">
        <f t="shared" si="69"/>
        <v>2023</v>
      </c>
      <c r="F4471" s="4" t="s">
        <v>25</v>
      </c>
      <c r="G4471" s="4" t="s">
        <v>13354</v>
      </c>
      <c r="H4471" s="4" t="s">
        <v>13355</v>
      </c>
      <c r="I4471" s="4" t="s">
        <v>20</v>
      </c>
      <c r="J4471" s="4" t="s">
        <v>145</v>
      </c>
      <c r="K4471" s="4" t="s">
        <v>80</v>
      </c>
      <c r="L4471" s="4" t="s">
        <v>22</v>
      </c>
      <c r="M4471" s="4" t="s">
        <v>75</v>
      </c>
      <c r="N4471" s="4">
        <v>1035.94</v>
      </c>
      <c r="O4471" s="4">
        <v>10</v>
      </c>
      <c r="P4471" s="4">
        <v>0.1</v>
      </c>
      <c r="Q4471" s="4">
        <v>2.4500000000000002</v>
      </c>
    </row>
    <row r="4472" spans="1:17" s="4" customFormat="1" ht="12" x14ac:dyDescent="0.3">
      <c r="A4472" s="4">
        <v>4471</v>
      </c>
      <c r="B4472" s="4" t="s">
        <v>13356</v>
      </c>
      <c r="C4472" s="5">
        <v>44887</v>
      </c>
      <c r="D4472" s="5">
        <v>44894</v>
      </c>
      <c r="E4472" s="9">
        <f t="shared" si="69"/>
        <v>2022</v>
      </c>
      <c r="F4472" s="4" t="s">
        <v>59</v>
      </c>
      <c r="G4472" s="4" t="s">
        <v>13357</v>
      </c>
      <c r="H4472" s="4" t="s">
        <v>13358</v>
      </c>
      <c r="I4472" s="4" t="s">
        <v>28</v>
      </c>
      <c r="J4472" s="4" t="s">
        <v>106</v>
      </c>
      <c r="K4472" s="4" t="s">
        <v>106</v>
      </c>
      <c r="L4472" s="4" t="s">
        <v>29</v>
      </c>
      <c r="M4472" s="4" t="s">
        <v>107</v>
      </c>
      <c r="N4472" s="4">
        <v>101.08</v>
      </c>
      <c r="O4472" s="4">
        <v>1</v>
      </c>
      <c r="P4472" s="4">
        <v>0.1</v>
      </c>
      <c r="Q4472" s="4">
        <v>10.61</v>
      </c>
    </row>
    <row r="4473" spans="1:17" s="4" customFormat="1" ht="12" x14ac:dyDescent="0.3">
      <c r="A4473" s="4">
        <v>4472</v>
      </c>
      <c r="B4473" s="4" t="s">
        <v>13359</v>
      </c>
      <c r="C4473" s="5">
        <v>45369</v>
      </c>
      <c r="D4473" s="5">
        <v>45374</v>
      </c>
      <c r="E4473" s="9">
        <f t="shared" si="69"/>
        <v>2024</v>
      </c>
      <c r="F4473" s="4" t="s">
        <v>39</v>
      </c>
      <c r="G4473" s="4" t="s">
        <v>13360</v>
      </c>
      <c r="H4473" s="4" t="s">
        <v>13361</v>
      </c>
      <c r="I4473" s="4" t="s">
        <v>20</v>
      </c>
      <c r="J4473" s="4" t="s">
        <v>145</v>
      </c>
      <c r="K4473" s="4" t="s">
        <v>80</v>
      </c>
      <c r="L4473" s="4" t="s">
        <v>36</v>
      </c>
      <c r="M4473" s="4" t="s">
        <v>71</v>
      </c>
      <c r="N4473" s="4">
        <v>586.52</v>
      </c>
      <c r="O4473" s="4">
        <v>8</v>
      </c>
      <c r="P4473" s="4">
        <v>0.15</v>
      </c>
      <c r="Q4473" s="4">
        <v>27.29</v>
      </c>
    </row>
    <row r="4474" spans="1:17" s="4" customFormat="1" ht="12" x14ac:dyDescent="0.3">
      <c r="A4474" s="4">
        <v>4473</v>
      </c>
      <c r="B4474" s="4" t="s">
        <v>13362</v>
      </c>
      <c r="C4474" s="5">
        <v>45234</v>
      </c>
      <c r="D4474" s="5">
        <v>45239</v>
      </c>
      <c r="E4474" s="9">
        <f t="shared" si="69"/>
        <v>2023</v>
      </c>
      <c r="F4474" s="4" t="s">
        <v>39</v>
      </c>
      <c r="G4474" s="4" t="s">
        <v>13363</v>
      </c>
      <c r="H4474" s="4" t="s">
        <v>13364</v>
      </c>
      <c r="I4474" s="4" t="s">
        <v>20</v>
      </c>
      <c r="J4474" s="4" t="s">
        <v>47</v>
      </c>
      <c r="K4474" s="4" t="s">
        <v>47</v>
      </c>
      <c r="L4474" s="4" t="s">
        <v>29</v>
      </c>
      <c r="M4474" s="4" t="s">
        <v>90</v>
      </c>
      <c r="N4474" s="4">
        <v>686.13</v>
      </c>
      <c r="O4474" s="4">
        <v>9</v>
      </c>
      <c r="P4474" s="4">
        <v>0.1</v>
      </c>
      <c r="Q4474" s="4">
        <v>0.88</v>
      </c>
    </row>
    <row r="4475" spans="1:17" s="4" customFormat="1" ht="12" x14ac:dyDescent="0.3">
      <c r="A4475" s="4">
        <v>4474</v>
      </c>
      <c r="B4475" s="4" t="s">
        <v>13365</v>
      </c>
      <c r="C4475" s="5">
        <v>44803</v>
      </c>
      <c r="D4475" s="5">
        <v>44808</v>
      </c>
      <c r="E4475" s="9">
        <f t="shared" si="69"/>
        <v>2022</v>
      </c>
      <c r="F4475" s="4" t="s">
        <v>39</v>
      </c>
      <c r="G4475" s="4" t="s">
        <v>13366</v>
      </c>
      <c r="H4475" s="4" t="s">
        <v>13367</v>
      </c>
      <c r="I4475" s="4" t="s">
        <v>28</v>
      </c>
      <c r="J4475" s="4" t="s">
        <v>42</v>
      </c>
      <c r="K4475" s="4" t="s">
        <v>43</v>
      </c>
      <c r="L4475" s="4" t="s">
        <v>36</v>
      </c>
      <c r="M4475" s="4" t="s">
        <v>118</v>
      </c>
      <c r="N4475" s="4">
        <v>1288.29</v>
      </c>
      <c r="O4475" s="4">
        <v>4</v>
      </c>
      <c r="P4475" s="4">
        <v>0</v>
      </c>
      <c r="Q4475" s="4">
        <v>299.31</v>
      </c>
    </row>
    <row r="4476" spans="1:17" s="4" customFormat="1" ht="12" x14ac:dyDescent="0.3">
      <c r="A4476" s="4">
        <v>4475</v>
      </c>
      <c r="B4476" s="4" t="s">
        <v>13368</v>
      </c>
      <c r="C4476" s="5">
        <v>44390</v>
      </c>
      <c r="D4476" s="5">
        <v>44393</v>
      </c>
      <c r="E4476" s="9">
        <f t="shared" si="69"/>
        <v>2021</v>
      </c>
      <c r="F4476" s="4" t="s">
        <v>59</v>
      </c>
      <c r="G4476" s="4" t="s">
        <v>13369</v>
      </c>
      <c r="H4476" s="4" t="s">
        <v>13370</v>
      </c>
      <c r="I4476" s="4" t="s">
        <v>20</v>
      </c>
      <c r="J4476" s="4" t="s">
        <v>42</v>
      </c>
      <c r="K4476" s="4" t="s">
        <v>43</v>
      </c>
      <c r="L4476" s="4" t="s">
        <v>22</v>
      </c>
      <c r="M4476" s="4" t="s">
        <v>134</v>
      </c>
      <c r="N4476" s="4">
        <v>637.67999999999995</v>
      </c>
      <c r="O4476" s="4">
        <v>1</v>
      </c>
      <c r="P4476" s="4">
        <v>0.2</v>
      </c>
      <c r="Q4476" s="4">
        <v>117.93</v>
      </c>
    </row>
    <row r="4477" spans="1:17" s="4" customFormat="1" ht="12" x14ac:dyDescent="0.3">
      <c r="A4477" s="4">
        <v>4476</v>
      </c>
      <c r="B4477" s="4" t="s">
        <v>13371</v>
      </c>
      <c r="C4477" s="5">
        <v>45258</v>
      </c>
      <c r="D4477" s="5">
        <v>45261</v>
      </c>
      <c r="E4477" s="9">
        <f t="shared" si="69"/>
        <v>2023</v>
      </c>
      <c r="F4477" s="4" t="s">
        <v>39</v>
      </c>
      <c r="G4477" s="4" t="s">
        <v>13372</v>
      </c>
      <c r="H4477" s="4" t="s">
        <v>13373</v>
      </c>
      <c r="I4477" s="4" t="s">
        <v>28</v>
      </c>
      <c r="J4477" s="4" t="s">
        <v>52</v>
      </c>
      <c r="K4477" s="4" t="s">
        <v>53</v>
      </c>
      <c r="L4477" s="4" t="s">
        <v>36</v>
      </c>
      <c r="M4477" s="4" t="s">
        <v>37</v>
      </c>
      <c r="N4477" s="4">
        <v>117.32</v>
      </c>
      <c r="O4477" s="4">
        <v>1</v>
      </c>
      <c r="P4477" s="4">
        <v>0</v>
      </c>
      <c r="Q4477" s="4">
        <v>22.97</v>
      </c>
    </row>
    <row r="4478" spans="1:17" s="4" customFormat="1" ht="12" x14ac:dyDescent="0.3">
      <c r="A4478" s="4">
        <v>4477</v>
      </c>
      <c r="B4478" s="4" t="s">
        <v>13374</v>
      </c>
      <c r="C4478" s="5">
        <v>45555</v>
      </c>
      <c r="D4478" s="5">
        <v>45562</v>
      </c>
      <c r="E4478" s="9">
        <f t="shared" si="69"/>
        <v>2024</v>
      </c>
      <c r="F4478" s="4" t="s">
        <v>25</v>
      </c>
      <c r="G4478" s="4" t="s">
        <v>13375</v>
      </c>
      <c r="H4478" s="4" t="s">
        <v>13376</v>
      </c>
      <c r="I4478" s="4" t="s">
        <v>20</v>
      </c>
      <c r="J4478" s="4" t="s">
        <v>62</v>
      </c>
      <c r="K4478" s="4" t="s">
        <v>63</v>
      </c>
      <c r="L4478" s="4" t="s">
        <v>36</v>
      </c>
      <c r="M4478" s="4" t="s">
        <v>71</v>
      </c>
      <c r="N4478" s="4">
        <v>1476.07</v>
      </c>
      <c r="O4478" s="4">
        <v>4</v>
      </c>
      <c r="P4478" s="4">
        <v>0.2</v>
      </c>
      <c r="Q4478" s="4">
        <v>19.07</v>
      </c>
    </row>
    <row r="4479" spans="1:17" s="4" customFormat="1" ht="12" x14ac:dyDescent="0.3">
      <c r="A4479" s="4">
        <v>4478</v>
      </c>
      <c r="B4479" s="4" t="s">
        <v>13377</v>
      </c>
      <c r="C4479" s="5">
        <v>45196</v>
      </c>
      <c r="D4479" s="5">
        <v>45199</v>
      </c>
      <c r="E4479" s="9">
        <f t="shared" si="69"/>
        <v>2023</v>
      </c>
      <c r="F4479" s="4" t="s">
        <v>17</v>
      </c>
      <c r="G4479" s="4" t="s">
        <v>13378</v>
      </c>
      <c r="H4479" s="4" t="s">
        <v>13379</v>
      </c>
      <c r="I4479" s="4" t="s">
        <v>28</v>
      </c>
      <c r="J4479" s="4" t="s">
        <v>62</v>
      </c>
      <c r="K4479" s="4" t="s">
        <v>63</v>
      </c>
      <c r="L4479" s="4" t="s">
        <v>36</v>
      </c>
      <c r="M4479" s="4" t="s">
        <v>37</v>
      </c>
      <c r="N4479" s="4">
        <v>1177.06</v>
      </c>
      <c r="O4479" s="4">
        <v>9</v>
      </c>
      <c r="P4479" s="4">
        <v>0.1</v>
      </c>
      <c r="Q4479" s="4">
        <v>252.75</v>
      </c>
    </row>
    <row r="4480" spans="1:17" s="4" customFormat="1" ht="12" x14ac:dyDescent="0.3">
      <c r="A4480" s="4">
        <v>4479</v>
      </c>
      <c r="B4480" s="4" t="s">
        <v>13380</v>
      </c>
      <c r="C4480" s="5">
        <v>45320</v>
      </c>
      <c r="D4480" s="5">
        <v>45326</v>
      </c>
      <c r="E4480" s="9">
        <f t="shared" si="69"/>
        <v>2024</v>
      </c>
      <c r="F4480" s="4" t="s">
        <v>39</v>
      </c>
      <c r="G4480" s="4" t="s">
        <v>13381</v>
      </c>
      <c r="H4480" s="4" t="s">
        <v>13382</v>
      </c>
      <c r="I4480" s="4" t="s">
        <v>28</v>
      </c>
      <c r="J4480" s="4" t="s">
        <v>47</v>
      </c>
      <c r="K4480" s="4" t="s">
        <v>47</v>
      </c>
      <c r="L4480" s="4" t="s">
        <v>29</v>
      </c>
      <c r="M4480" s="4" t="s">
        <v>107</v>
      </c>
      <c r="N4480" s="4">
        <v>189.8</v>
      </c>
      <c r="O4480" s="4">
        <v>1</v>
      </c>
      <c r="P4480" s="4">
        <v>0.2</v>
      </c>
      <c r="Q4480" s="4">
        <v>32.36</v>
      </c>
    </row>
    <row r="4481" spans="1:17" s="4" customFormat="1" ht="12" x14ac:dyDescent="0.3">
      <c r="A4481" s="4">
        <v>4480</v>
      </c>
      <c r="B4481" s="4" t="s">
        <v>13383</v>
      </c>
      <c r="C4481" s="5">
        <v>44858</v>
      </c>
      <c r="D4481" s="5">
        <v>44865</v>
      </c>
      <c r="E4481" s="9">
        <f t="shared" si="69"/>
        <v>2022</v>
      </c>
      <c r="F4481" s="4" t="s">
        <v>39</v>
      </c>
      <c r="G4481" s="4" t="s">
        <v>13384</v>
      </c>
      <c r="H4481" s="4" t="s">
        <v>13385</v>
      </c>
      <c r="I4481" s="4" t="s">
        <v>67</v>
      </c>
      <c r="J4481" s="4" t="s">
        <v>62</v>
      </c>
      <c r="K4481" s="4" t="s">
        <v>63</v>
      </c>
      <c r="L4481" s="4" t="s">
        <v>29</v>
      </c>
      <c r="M4481" s="4" t="s">
        <v>107</v>
      </c>
      <c r="N4481" s="4">
        <v>248.11</v>
      </c>
      <c r="O4481" s="4">
        <v>10</v>
      </c>
      <c r="P4481" s="4">
        <v>0.2</v>
      </c>
      <c r="Q4481" s="4">
        <v>5.97</v>
      </c>
    </row>
    <row r="4482" spans="1:17" s="4" customFormat="1" ht="12" x14ac:dyDescent="0.3">
      <c r="A4482" s="4">
        <v>4481</v>
      </c>
      <c r="B4482" s="4" t="s">
        <v>13386</v>
      </c>
      <c r="C4482" s="5">
        <v>45464</v>
      </c>
      <c r="D4482" s="5">
        <v>45465</v>
      </c>
      <c r="E4482" s="9">
        <f t="shared" ref="E4482:E4545" si="70">YEAR(D4482)</f>
        <v>2024</v>
      </c>
      <c r="F4482" s="4" t="s">
        <v>39</v>
      </c>
      <c r="G4482" s="4" t="s">
        <v>13387</v>
      </c>
      <c r="H4482" s="4" t="s">
        <v>13388</v>
      </c>
      <c r="I4482" s="4" t="s">
        <v>20</v>
      </c>
      <c r="J4482" s="4" t="s">
        <v>21</v>
      </c>
      <c r="K4482" s="4" t="s">
        <v>26647</v>
      </c>
      <c r="L4482" s="4" t="s">
        <v>22</v>
      </c>
      <c r="M4482" s="4" t="s">
        <v>134</v>
      </c>
      <c r="N4482" s="4">
        <v>460.85</v>
      </c>
      <c r="O4482" s="4">
        <v>2</v>
      </c>
      <c r="P4482" s="4">
        <v>0.2</v>
      </c>
      <c r="Q4482" s="4">
        <v>74.48</v>
      </c>
    </row>
    <row r="4483" spans="1:17" s="4" customFormat="1" ht="12" x14ac:dyDescent="0.3">
      <c r="A4483" s="4">
        <v>4482</v>
      </c>
      <c r="B4483" s="4" t="s">
        <v>13389</v>
      </c>
      <c r="C4483" s="5">
        <v>44799</v>
      </c>
      <c r="D4483" s="5">
        <v>44800</v>
      </c>
      <c r="E4483" s="9">
        <f t="shared" si="70"/>
        <v>2022</v>
      </c>
      <c r="F4483" s="4" t="s">
        <v>17</v>
      </c>
      <c r="G4483" s="4" t="s">
        <v>13390</v>
      </c>
      <c r="H4483" s="4" t="s">
        <v>13391</v>
      </c>
      <c r="I4483" s="4" t="s">
        <v>67</v>
      </c>
      <c r="J4483" s="4" t="s">
        <v>52</v>
      </c>
      <c r="K4483" s="4" t="s">
        <v>53</v>
      </c>
      <c r="L4483" s="4" t="s">
        <v>22</v>
      </c>
      <c r="M4483" s="4" t="s">
        <v>75</v>
      </c>
      <c r="N4483" s="4">
        <v>1415.03</v>
      </c>
      <c r="O4483" s="4">
        <v>9</v>
      </c>
      <c r="P4483" s="4">
        <v>0</v>
      </c>
      <c r="Q4483" s="4">
        <v>395.01</v>
      </c>
    </row>
    <row r="4484" spans="1:17" s="4" customFormat="1" ht="12" x14ac:dyDescent="0.3">
      <c r="A4484" s="4">
        <v>4483</v>
      </c>
      <c r="B4484" s="4" t="s">
        <v>13392</v>
      </c>
      <c r="C4484" s="5">
        <v>45665</v>
      </c>
      <c r="D4484" s="5">
        <v>45667</v>
      </c>
      <c r="E4484" s="9">
        <f t="shared" si="70"/>
        <v>2025</v>
      </c>
      <c r="F4484" s="4" t="s">
        <v>39</v>
      </c>
      <c r="G4484" s="4" t="s">
        <v>13393</v>
      </c>
      <c r="H4484" s="4" t="s">
        <v>13394</v>
      </c>
      <c r="I4484" s="4" t="s">
        <v>67</v>
      </c>
      <c r="J4484" s="4" t="s">
        <v>52</v>
      </c>
      <c r="K4484" s="4" t="s">
        <v>53</v>
      </c>
      <c r="L4484" s="4" t="s">
        <v>29</v>
      </c>
      <c r="M4484" s="4" t="s">
        <v>48</v>
      </c>
      <c r="N4484" s="4">
        <v>95.76</v>
      </c>
      <c r="O4484" s="4">
        <v>4</v>
      </c>
      <c r="P4484" s="4">
        <v>0.1</v>
      </c>
      <c r="Q4484" s="4">
        <v>15.74</v>
      </c>
    </row>
    <row r="4485" spans="1:17" s="4" customFormat="1" ht="12" x14ac:dyDescent="0.3">
      <c r="A4485" s="4">
        <v>4484</v>
      </c>
      <c r="B4485" s="4" t="s">
        <v>13395</v>
      </c>
      <c r="C4485" s="5">
        <v>45129</v>
      </c>
      <c r="D4485" s="5">
        <v>45136</v>
      </c>
      <c r="E4485" s="9">
        <f t="shared" si="70"/>
        <v>2023</v>
      </c>
      <c r="F4485" s="4" t="s">
        <v>39</v>
      </c>
      <c r="G4485" s="4" t="s">
        <v>13396</v>
      </c>
      <c r="H4485" s="4" t="s">
        <v>13397</v>
      </c>
      <c r="I4485" s="4" t="s">
        <v>28</v>
      </c>
      <c r="J4485" s="4" t="s">
        <v>79</v>
      </c>
      <c r="K4485" s="4" t="s">
        <v>80</v>
      </c>
      <c r="L4485" s="4" t="s">
        <v>36</v>
      </c>
      <c r="M4485" s="4" t="s">
        <v>118</v>
      </c>
      <c r="N4485" s="4">
        <v>1361.45</v>
      </c>
      <c r="O4485" s="4">
        <v>7</v>
      </c>
      <c r="P4485" s="4">
        <v>0</v>
      </c>
      <c r="Q4485" s="4">
        <v>189.49</v>
      </c>
    </row>
    <row r="4486" spans="1:17" s="4" customFormat="1" ht="12" x14ac:dyDescent="0.3">
      <c r="A4486" s="4">
        <v>4485</v>
      </c>
      <c r="B4486" s="4" t="s">
        <v>13398</v>
      </c>
      <c r="C4486" s="5">
        <v>45335</v>
      </c>
      <c r="D4486" s="5">
        <v>45339</v>
      </c>
      <c r="E4486" s="9">
        <f t="shared" si="70"/>
        <v>2024</v>
      </c>
      <c r="F4486" s="4" t="s">
        <v>17</v>
      </c>
      <c r="G4486" s="4" t="s">
        <v>13399</v>
      </c>
      <c r="H4486" s="4" t="s">
        <v>13400</v>
      </c>
      <c r="I4486" s="4" t="s">
        <v>28</v>
      </c>
      <c r="J4486" s="4" t="s">
        <v>34</v>
      </c>
      <c r="K4486" s="4" t="s">
        <v>35</v>
      </c>
      <c r="L4486" s="4" t="s">
        <v>29</v>
      </c>
      <c r="M4486" s="4" t="s">
        <v>107</v>
      </c>
      <c r="N4486" s="4">
        <v>1447.56</v>
      </c>
      <c r="O4486" s="4">
        <v>10</v>
      </c>
      <c r="P4486" s="4">
        <v>0</v>
      </c>
      <c r="Q4486" s="4">
        <v>137.93</v>
      </c>
    </row>
    <row r="4487" spans="1:17" s="4" customFormat="1" ht="12" x14ac:dyDescent="0.3">
      <c r="A4487" s="4">
        <v>4486</v>
      </c>
      <c r="B4487" s="4" t="s">
        <v>13401</v>
      </c>
      <c r="C4487" s="5">
        <v>45502</v>
      </c>
      <c r="D4487" s="5">
        <v>45508</v>
      </c>
      <c r="E4487" s="9">
        <f t="shared" si="70"/>
        <v>2024</v>
      </c>
      <c r="F4487" s="4" t="s">
        <v>59</v>
      </c>
      <c r="G4487" s="4" t="s">
        <v>13402</v>
      </c>
      <c r="H4487" s="4" t="s">
        <v>13403</v>
      </c>
      <c r="I4487" s="4" t="s">
        <v>28</v>
      </c>
      <c r="J4487" s="4" t="s">
        <v>111</v>
      </c>
      <c r="K4487" s="4" t="s">
        <v>111</v>
      </c>
      <c r="L4487" s="4" t="s">
        <v>29</v>
      </c>
      <c r="M4487" s="4" t="s">
        <v>30</v>
      </c>
      <c r="N4487" s="4">
        <v>387.96</v>
      </c>
      <c r="O4487" s="4">
        <v>4</v>
      </c>
      <c r="P4487" s="4">
        <v>0.1</v>
      </c>
      <c r="Q4487" s="4">
        <v>99.33</v>
      </c>
    </row>
    <row r="4488" spans="1:17" s="4" customFormat="1" ht="12" x14ac:dyDescent="0.3">
      <c r="A4488" s="4">
        <v>4487</v>
      </c>
      <c r="B4488" s="4" t="s">
        <v>13404</v>
      </c>
      <c r="C4488" s="5">
        <v>45372</v>
      </c>
      <c r="D4488" s="5">
        <v>45373</v>
      </c>
      <c r="E4488" s="9">
        <f t="shared" si="70"/>
        <v>2024</v>
      </c>
      <c r="F4488" s="4" t="s">
        <v>39</v>
      </c>
      <c r="G4488" s="4" t="s">
        <v>13405</v>
      </c>
      <c r="H4488" s="4" t="s">
        <v>13406</v>
      </c>
      <c r="I4488" s="4" t="s">
        <v>28</v>
      </c>
      <c r="J4488" s="4" t="s">
        <v>111</v>
      </c>
      <c r="K4488" s="4" t="s">
        <v>111</v>
      </c>
      <c r="L4488" s="4" t="s">
        <v>36</v>
      </c>
      <c r="M4488" s="4" t="s">
        <v>71</v>
      </c>
      <c r="N4488" s="4">
        <v>827.82</v>
      </c>
      <c r="O4488" s="4">
        <v>2</v>
      </c>
      <c r="P4488" s="4">
        <v>0.2</v>
      </c>
      <c r="Q4488" s="4">
        <v>57.05</v>
      </c>
    </row>
    <row r="4489" spans="1:17" s="4" customFormat="1" ht="12" x14ac:dyDescent="0.3">
      <c r="A4489" s="4">
        <v>4488</v>
      </c>
      <c r="B4489" s="4" t="s">
        <v>13407</v>
      </c>
      <c r="C4489" s="5">
        <v>44892</v>
      </c>
      <c r="D4489" s="5">
        <v>44895</v>
      </c>
      <c r="E4489" s="9">
        <f t="shared" si="70"/>
        <v>2022</v>
      </c>
      <c r="F4489" s="4" t="s">
        <v>59</v>
      </c>
      <c r="G4489" s="4" t="s">
        <v>13408</v>
      </c>
      <c r="H4489" s="4" t="s">
        <v>13409</v>
      </c>
      <c r="I4489" s="4" t="s">
        <v>67</v>
      </c>
      <c r="J4489" s="4" t="s">
        <v>145</v>
      </c>
      <c r="K4489" s="4" t="s">
        <v>80</v>
      </c>
      <c r="L4489" s="4" t="s">
        <v>29</v>
      </c>
      <c r="M4489" s="4" t="s">
        <v>48</v>
      </c>
      <c r="N4489" s="4">
        <v>1183.97</v>
      </c>
      <c r="O4489" s="4">
        <v>2</v>
      </c>
      <c r="P4489" s="4">
        <v>0.2</v>
      </c>
      <c r="Q4489" s="4">
        <v>202.91</v>
      </c>
    </row>
    <row r="4490" spans="1:17" s="4" customFormat="1" ht="12" x14ac:dyDescent="0.3">
      <c r="A4490" s="4">
        <v>4489</v>
      </c>
      <c r="B4490" s="4" t="s">
        <v>13410</v>
      </c>
      <c r="C4490" s="5">
        <v>44531</v>
      </c>
      <c r="D4490" s="5">
        <v>44537</v>
      </c>
      <c r="E4490" s="9">
        <f t="shared" si="70"/>
        <v>2021</v>
      </c>
      <c r="F4490" s="4" t="s">
        <v>39</v>
      </c>
      <c r="G4490" s="4" t="s">
        <v>13411</v>
      </c>
      <c r="H4490" s="4" t="s">
        <v>13412</v>
      </c>
      <c r="I4490" s="4" t="s">
        <v>20</v>
      </c>
      <c r="J4490" s="4" t="s">
        <v>79</v>
      </c>
      <c r="K4490" s="4" t="s">
        <v>80</v>
      </c>
      <c r="L4490" s="4" t="s">
        <v>29</v>
      </c>
      <c r="M4490" s="4" t="s">
        <v>30</v>
      </c>
      <c r="N4490" s="4">
        <v>1226.3900000000001</v>
      </c>
      <c r="O4490" s="4">
        <v>4</v>
      </c>
      <c r="P4490" s="4">
        <v>0.15</v>
      </c>
      <c r="Q4490" s="4">
        <v>170.01</v>
      </c>
    </row>
    <row r="4491" spans="1:17" s="4" customFormat="1" ht="12" x14ac:dyDescent="0.3">
      <c r="A4491" s="4">
        <v>4490</v>
      </c>
      <c r="B4491" s="4" t="s">
        <v>13413</v>
      </c>
      <c r="C4491" s="5">
        <v>44426</v>
      </c>
      <c r="D4491" s="5">
        <v>44429</v>
      </c>
      <c r="E4491" s="9">
        <f t="shared" si="70"/>
        <v>2021</v>
      </c>
      <c r="F4491" s="4" t="s">
        <v>59</v>
      </c>
      <c r="G4491" s="4" t="s">
        <v>13414</v>
      </c>
      <c r="H4491" s="4" t="s">
        <v>13415</v>
      </c>
      <c r="I4491" s="4" t="s">
        <v>67</v>
      </c>
      <c r="J4491" s="4" t="s">
        <v>111</v>
      </c>
      <c r="K4491" s="4" t="s">
        <v>111</v>
      </c>
      <c r="L4491" s="4" t="s">
        <v>22</v>
      </c>
      <c r="M4491" s="4" t="s">
        <v>75</v>
      </c>
      <c r="N4491" s="4">
        <v>651.74</v>
      </c>
      <c r="O4491" s="4">
        <v>3</v>
      </c>
      <c r="P4491" s="4">
        <v>0</v>
      </c>
      <c r="Q4491" s="4">
        <v>68.040000000000006</v>
      </c>
    </row>
    <row r="4492" spans="1:17" s="4" customFormat="1" ht="12" x14ac:dyDescent="0.3">
      <c r="A4492" s="4">
        <v>4491</v>
      </c>
      <c r="B4492" s="4" t="s">
        <v>13416</v>
      </c>
      <c r="C4492" s="5">
        <v>44577</v>
      </c>
      <c r="D4492" s="5">
        <v>44579</v>
      </c>
      <c r="E4492" s="9">
        <f t="shared" si="70"/>
        <v>2022</v>
      </c>
      <c r="F4492" s="4" t="s">
        <v>17</v>
      </c>
      <c r="G4492" s="4" t="s">
        <v>13417</v>
      </c>
      <c r="H4492" s="4" t="s">
        <v>13418</v>
      </c>
      <c r="I4492" s="4" t="s">
        <v>67</v>
      </c>
      <c r="J4492" s="4" t="s">
        <v>145</v>
      </c>
      <c r="K4492" s="4" t="s">
        <v>80</v>
      </c>
      <c r="L4492" s="4" t="s">
        <v>22</v>
      </c>
      <c r="M4492" s="4" t="s">
        <v>75</v>
      </c>
      <c r="N4492" s="4">
        <v>177.52</v>
      </c>
      <c r="O4492" s="4">
        <v>10</v>
      </c>
      <c r="P4492" s="4">
        <v>0</v>
      </c>
      <c r="Q4492" s="4">
        <v>35.6</v>
      </c>
    </row>
    <row r="4493" spans="1:17" s="4" customFormat="1" ht="12" x14ac:dyDescent="0.3">
      <c r="A4493" s="4">
        <v>4492</v>
      </c>
      <c r="B4493" s="4" t="s">
        <v>13419</v>
      </c>
      <c r="C4493" s="5">
        <v>44391</v>
      </c>
      <c r="D4493" s="5">
        <v>44396</v>
      </c>
      <c r="E4493" s="9">
        <f t="shared" si="70"/>
        <v>2021</v>
      </c>
      <c r="F4493" s="4" t="s">
        <v>59</v>
      </c>
      <c r="G4493" s="4" t="s">
        <v>13420</v>
      </c>
      <c r="H4493" s="4" t="s">
        <v>13421</v>
      </c>
      <c r="I4493" s="4" t="s">
        <v>28</v>
      </c>
      <c r="J4493" s="4" t="s">
        <v>106</v>
      </c>
      <c r="K4493" s="4" t="s">
        <v>106</v>
      </c>
      <c r="L4493" s="4" t="s">
        <v>22</v>
      </c>
      <c r="M4493" s="4" t="s">
        <v>75</v>
      </c>
      <c r="N4493" s="4">
        <v>869.27</v>
      </c>
      <c r="O4493" s="4">
        <v>7</v>
      </c>
      <c r="P4493" s="4">
        <v>0</v>
      </c>
      <c r="Q4493" s="4">
        <v>167.13</v>
      </c>
    </row>
    <row r="4494" spans="1:17" s="4" customFormat="1" ht="12" x14ac:dyDescent="0.3">
      <c r="A4494" s="4">
        <v>4493</v>
      </c>
      <c r="B4494" s="4" t="s">
        <v>13422</v>
      </c>
      <c r="C4494" s="5">
        <v>45064</v>
      </c>
      <c r="D4494" s="5">
        <v>45069</v>
      </c>
      <c r="E4494" s="9">
        <f t="shared" si="70"/>
        <v>2023</v>
      </c>
      <c r="F4494" s="4" t="s">
        <v>25</v>
      </c>
      <c r="G4494" s="4" t="s">
        <v>13423</v>
      </c>
      <c r="H4494" s="4" t="s">
        <v>13424</v>
      </c>
      <c r="I4494" s="4" t="s">
        <v>20</v>
      </c>
      <c r="J4494" s="4" t="s">
        <v>21</v>
      </c>
      <c r="K4494" s="4" t="s">
        <v>26647</v>
      </c>
      <c r="L4494" s="4" t="s">
        <v>29</v>
      </c>
      <c r="M4494" s="4" t="s">
        <v>30</v>
      </c>
      <c r="N4494" s="4">
        <v>438.3</v>
      </c>
      <c r="O4494" s="4">
        <v>10</v>
      </c>
      <c r="P4494" s="4">
        <v>0</v>
      </c>
      <c r="Q4494" s="4">
        <v>47.8</v>
      </c>
    </row>
    <row r="4495" spans="1:17" s="4" customFormat="1" ht="12" x14ac:dyDescent="0.3">
      <c r="A4495" s="4">
        <v>4494</v>
      </c>
      <c r="B4495" s="4" t="s">
        <v>13425</v>
      </c>
      <c r="C4495" s="5">
        <v>45397</v>
      </c>
      <c r="D4495" s="5">
        <v>45399</v>
      </c>
      <c r="E4495" s="9">
        <f t="shared" si="70"/>
        <v>2024</v>
      </c>
      <c r="F4495" s="4" t="s">
        <v>25</v>
      </c>
      <c r="G4495" s="4" t="s">
        <v>13426</v>
      </c>
      <c r="H4495" s="4" t="s">
        <v>13427</v>
      </c>
      <c r="I4495" s="4" t="s">
        <v>67</v>
      </c>
      <c r="J4495" s="4" t="s">
        <v>111</v>
      </c>
      <c r="K4495" s="4" t="s">
        <v>111</v>
      </c>
      <c r="L4495" s="4" t="s">
        <v>22</v>
      </c>
      <c r="M4495" s="4" t="s">
        <v>54</v>
      </c>
      <c r="N4495" s="4">
        <v>1039.53</v>
      </c>
      <c r="O4495" s="4">
        <v>9</v>
      </c>
      <c r="P4495" s="4">
        <v>0.15</v>
      </c>
      <c r="Q4495" s="4">
        <v>173.96</v>
      </c>
    </row>
    <row r="4496" spans="1:17" s="4" customFormat="1" ht="12" x14ac:dyDescent="0.3">
      <c r="A4496" s="4">
        <v>4495</v>
      </c>
      <c r="B4496" s="4" t="s">
        <v>13428</v>
      </c>
      <c r="C4496" s="5">
        <v>45043</v>
      </c>
      <c r="D4496" s="5">
        <v>45048</v>
      </c>
      <c r="E4496" s="9">
        <f t="shared" si="70"/>
        <v>2023</v>
      </c>
      <c r="F4496" s="4" t="s">
        <v>25</v>
      </c>
      <c r="G4496" s="4" t="s">
        <v>13429</v>
      </c>
      <c r="H4496" s="4" t="s">
        <v>13430</v>
      </c>
      <c r="I4496" s="4" t="s">
        <v>20</v>
      </c>
      <c r="J4496" s="4" t="s">
        <v>145</v>
      </c>
      <c r="K4496" s="4" t="s">
        <v>80</v>
      </c>
      <c r="L4496" s="4" t="s">
        <v>36</v>
      </c>
      <c r="M4496" s="4" t="s">
        <v>118</v>
      </c>
      <c r="N4496" s="4">
        <v>1326.79</v>
      </c>
      <c r="O4496" s="4">
        <v>3</v>
      </c>
      <c r="P4496" s="4">
        <v>0.1</v>
      </c>
      <c r="Q4496" s="4">
        <v>61.65</v>
      </c>
    </row>
    <row r="4497" spans="1:17" s="4" customFormat="1" ht="12" x14ac:dyDescent="0.3">
      <c r="A4497" s="4">
        <v>4496</v>
      </c>
      <c r="B4497" s="4" t="s">
        <v>13431</v>
      </c>
      <c r="C4497" s="5">
        <v>44456</v>
      </c>
      <c r="D4497" s="5">
        <v>44458</v>
      </c>
      <c r="E4497" s="9">
        <f t="shared" si="70"/>
        <v>2021</v>
      </c>
      <c r="F4497" s="4" t="s">
        <v>59</v>
      </c>
      <c r="G4497" s="4" t="s">
        <v>13432</v>
      </c>
      <c r="H4497" s="4" t="s">
        <v>13433</v>
      </c>
      <c r="I4497" s="4" t="s">
        <v>20</v>
      </c>
      <c r="J4497" s="4" t="s">
        <v>47</v>
      </c>
      <c r="K4497" s="4" t="s">
        <v>47</v>
      </c>
      <c r="L4497" s="4" t="s">
        <v>29</v>
      </c>
      <c r="M4497" s="4" t="s">
        <v>30</v>
      </c>
      <c r="N4497" s="4">
        <v>1315.51</v>
      </c>
      <c r="O4497" s="4">
        <v>4</v>
      </c>
      <c r="P4497" s="4">
        <v>0.2</v>
      </c>
      <c r="Q4497" s="4">
        <v>203.78</v>
      </c>
    </row>
    <row r="4498" spans="1:17" s="4" customFormat="1" ht="12" x14ac:dyDescent="0.3">
      <c r="A4498" s="4">
        <v>4497</v>
      </c>
      <c r="B4498" s="4" t="s">
        <v>13434</v>
      </c>
      <c r="C4498" s="5">
        <v>45031</v>
      </c>
      <c r="D4498" s="5">
        <v>45038</v>
      </c>
      <c r="E4498" s="9">
        <f t="shared" si="70"/>
        <v>2023</v>
      </c>
      <c r="F4498" s="4" t="s">
        <v>39</v>
      </c>
      <c r="G4498" s="4" t="s">
        <v>13435</v>
      </c>
      <c r="H4498" s="4" t="s">
        <v>13436</v>
      </c>
      <c r="I4498" s="4" t="s">
        <v>20</v>
      </c>
      <c r="J4498" s="4" t="s">
        <v>79</v>
      </c>
      <c r="K4498" s="4" t="s">
        <v>80</v>
      </c>
      <c r="L4498" s="4" t="s">
        <v>36</v>
      </c>
      <c r="M4498" s="4" t="s">
        <v>118</v>
      </c>
      <c r="N4498" s="4">
        <v>1212.33</v>
      </c>
      <c r="O4498" s="4">
        <v>1</v>
      </c>
      <c r="P4498" s="4">
        <v>0.15</v>
      </c>
      <c r="Q4498" s="4">
        <v>257.89</v>
      </c>
    </row>
    <row r="4499" spans="1:17" s="4" customFormat="1" ht="12" x14ac:dyDescent="0.3">
      <c r="A4499" s="4">
        <v>4498</v>
      </c>
      <c r="B4499" s="4" t="s">
        <v>13437</v>
      </c>
      <c r="C4499" s="5">
        <v>44615</v>
      </c>
      <c r="D4499" s="5">
        <v>44616</v>
      </c>
      <c r="E4499" s="9">
        <f t="shared" si="70"/>
        <v>2022</v>
      </c>
      <c r="F4499" s="4" t="s">
        <v>39</v>
      </c>
      <c r="G4499" s="4" t="s">
        <v>13438</v>
      </c>
      <c r="H4499" s="4" t="s">
        <v>13439</v>
      </c>
      <c r="I4499" s="4" t="s">
        <v>20</v>
      </c>
      <c r="J4499" s="4" t="s">
        <v>21</v>
      </c>
      <c r="K4499" s="4" t="s">
        <v>26647</v>
      </c>
      <c r="L4499" s="4" t="s">
        <v>29</v>
      </c>
      <c r="M4499" s="4" t="s">
        <v>107</v>
      </c>
      <c r="N4499" s="4">
        <v>1434.6</v>
      </c>
      <c r="O4499" s="4">
        <v>4</v>
      </c>
      <c r="P4499" s="4">
        <v>0.1</v>
      </c>
      <c r="Q4499" s="4">
        <v>277.64999999999998</v>
      </c>
    </row>
    <row r="4500" spans="1:17" s="4" customFormat="1" ht="12" x14ac:dyDescent="0.3">
      <c r="A4500" s="4">
        <v>4499</v>
      </c>
      <c r="B4500" s="4" t="s">
        <v>13440</v>
      </c>
      <c r="C4500" s="5">
        <v>44487</v>
      </c>
      <c r="D4500" s="5">
        <v>44490</v>
      </c>
      <c r="E4500" s="9">
        <f t="shared" si="70"/>
        <v>2021</v>
      </c>
      <c r="F4500" s="4" t="s">
        <v>59</v>
      </c>
      <c r="G4500" s="4" t="s">
        <v>13441</v>
      </c>
      <c r="H4500" s="4" t="s">
        <v>13442</v>
      </c>
      <c r="I4500" s="4" t="s">
        <v>28</v>
      </c>
      <c r="J4500" s="4" t="s">
        <v>62</v>
      </c>
      <c r="K4500" s="4" t="s">
        <v>63</v>
      </c>
      <c r="L4500" s="4" t="s">
        <v>36</v>
      </c>
      <c r="M4500" s="4" t="s">
        <v>118</v>
      </c>
      <c r="N4500" s="4">
        <v>1476.38</v>
      </c>
      <c r="O4500" s="4">
        <v>10</v>
      </c>
      <c r="P4500" s="4">
        <v>0.2</v>
      </c>
      <c r="Q4500" s="4">
        <v>65.17</v>
      </c>
    </row>
    <row r="4501" spans="1:17" s="4" customFormat="1" ht="12" x14ac:dyDescent="0.3">
      <c r="A4501" s="4">
        <v>4500</v>
      </c>
      <c r="B4501" s="4" t="s">
        <v>13443</v>
      </c>
      <c r="C4501" s="5">
        <v>45720</v>
      </c>
      <c r="D4501" s="5">
        <v>45722</v>
      </c>
      <c r="E4501" s="9">
        <f t="shared" si="70"/>
        <v>2025</v>
      </c>
      <c r="F4501" s="4" t="s">
        <v>59</v>
      </c>
      <c r="G4501" s="4" t="s">
        <v>13444</v>
      </c>
      <c r="H4501" s="4" t="s">
        <v>13445</v>
      </c>
      <c r="I4501" s="4" t="s">
        <v>20</v>
      </c>
      <c r="J4501" s="4" t="s">
        <v>42</v>
      </c>
      <c r="K4501" s="4" t="s">
        <v>43</v>
      </c>
      <c r="L4501" s="4" t="s">
        <v>29</v>
      </c>
      <c r="M4501" s="4" t="s">
        <v>107</v>
      </c>
      <c r="N4501" s="4">
        <v>1316.64</v>
      </c>
      <c r="O4501" s="4">
        <v>6</v>
      </c>
      <c r="P4501" s="4">
        <v>0.15</v>
      </c>
      <c r="Q4501" s="4">
        <v>65.09</v>
      </c>
    </row>
    <row r="4502" spans="1:17" s="4" customFormat="1" ht="12" x14ac:dyDescent="0.3">
      <c r="A4502" s="4">
        <v>4501</v>
      </c>
      <c r="B4502" s="4" t="s">
        <v>13446</v>
      </c>
      <c r="C4502" s="5">
        <v>44650</v>
      </c>
      <c r="D4502" s="5">
        <v>44651</v>
      </c>
      <c r="E4502" s="9">
        <f t="shared" si="70"/>
        <v>2022</v>
      </c>
      <c r="F4502" s="4" t="s">
        <v>39</v>
      </c>
      <c r="G4502" s="4" t="s">
        <v>13447</v>
      </c>
      <c r="H4502" s="4" t="s">
        <v>13448</v>
      </c>
      <c r="I4502" s="4" t="s">
        <v>28</v>
      </c>
      <c r="J4502" s="4" t="s">
        <v>62</v>
      </c>
      <c r="K4502" s="4" t="s">
        <v>63</v>
      </c>
      <c r="L4502" s="4" t="s">
        <v>36</v>
      </c>
      <c r="M4502" s="4" t="s">
        <v>71</v>
      </c>
      <c r="N4502" s="4">
        <v>902.87</v>
      </c>
      <c r="O4502" s="4">
        <v>1</v>
      </c>
      <c r="P4502" s="4">
        <v>0.1</v>
      </c>
      <c r="Q4502" s="4">
        <v>215.68</v>
      </c>
    </row>
    <row r="4503" spans="1:17" s="4" customFormat="1" ht="12" x14ac:dyDescent="0.3">
      <c r="A4503" s="4">
        <v>4502</v>
      </c>
      <c r="B4503" s="4" t="s">
        <v>13449</v>
      </c>
      <c r="C4503" s="5">
        <v>44579</v>
      </c>
      <c r="D4503" s="5">
        <v>44580</v>
      </c>
      <c r="E4503" s="9">
        <f t="shared" si="70"/>
        <v>2022</v>
      </c>
      <c r="F4503" s="4" t="s">
        <v>17</v>
      </c>
      <c r="G4503" s="4" t="s">
        <v>13450</v>
      </c>
      <c r="H4503" s="4" t="s">
        <v>13451</v>
      </c>
      <c r="I4503" s="4" t="s">
        <v>28</v>
      </c>
      <c r="J4503" s="4" t="s">
        <v>21</v>
      </c>
      <c r="K4503" s="4" t="s">
        <v>26647</v>
      </c>
      <c r="L4503" s="4" t="s">
        <v>29</v>
      </c>
      <c r="M4503" s="4" t="s">
        <v>107</v>
      </c>
      <c r="N4503" s="4">
        <v>723.77</v>
      </c>
      <c r="O4503" s="4">
        <v>7</v>
      </c>
      <c r="P4503" s="4">
        <v>0.2</v>
      </c>
      <c r="Q4503" s="4">
        <v>128.74</v>
      </c>
    </row>
    <row r="4504" spans="1:17" s="4" customFormat="1" ht="12" x14ac:dyDescent="0.3">
      <c r="A4504" s="4">
        <v>4503</v>
      </c>
      <c r="B4504" s="4" t="s">
        <v>13452</v>
      </c>
      <c r="C4504" s="5">
        <v>44715</v>
      </c>
      <c r="D4504" s="5">
        <v>44721</v>
      </c>
      <c r="E4504" s="9">
        <f t="shared" si="70"/>
        <v>2022</v>
      </c>
      <c r="F4504" s="4" t="s">
        <v>25</v>
      </c>
      <c r="G4504" s="4" t="s">
        <v>13453</v>
      </c>
      <c r="H4504" s="4" t="s">
        <v>13454</v>
      </c>
      <c r="I4504" s="4" t="s">
        <v>28</v>
      </c>
      <c r="J4504" s="4" t="s">
        <v>111</v>
      </c>
      <c r="K4504" s="4" t="s">
        <v>111</v>
      </c>
      <c r="L4504" s="4" t="s">
        <v>22</v>
      </c>
      <c r="M4504" s="4" t="s">
        <v>134</v>
      </c>
      <c r="N4504" s="4">
        <v>1307.23</v>
      </c>
      <c r="O4504" s="4">
        <v>7</v>
      </c>
      <c r="P4504" s="4">
        <v>0.2</v>
      </c>
      <c r="Q4504" s="4">
        <v>74.33</v>
      </c>
    </row>
    <row r="4505" spans="1:17" s="4" customFormat="1" ht="12" x14ac:dyDescent="0.3">
      <c r="A4505" s="4">
        <v>4504</v>
      </c>
      <c r="B4505" s="4" t="s">
        <v>13455</v>
      </c>
      <c r="C4505" s="5">
        <v>44463</v>
      </c>
      <c r="D4505" s="5">
        <v>44468</v>
      </c>
      <c r="E4505" s="9">
        <f t="shared" si="70"/>
        <v>2021</v>
      </c>
      <c r="F4505" s="4" t="s">
        <v>39</v>
      </c>
      <c r="G4505" s="4" t="s">
        <v>13456</v>
      </c>
      <c r="H4505" s="4" t="s">
        <v>13457</v>
      </c>
      <c r="I4505" s="4" t="s">
        <v>20</v>
      </c>
      <c r="J4505" s="4" t="s">
        <v>62</v>
      </c>
      <c r="K4505" s="4" t="s">
        <v>63</v>
      </c>
      <c r="L4505" s="4" t="s">
        <v>29</v>
      </c>
      <c r="M4505" s="4" t="s">
        <v>30</v>
      </c>
      <c r="N4505" s="4">
        <v>1145.04</v>
      </c>
      <c r="O4505" s="4">
        <v>6</v>
      </c>
      <c r="P4505" s="4">
        <v>0.2</v>
      </c>
      <c r="Q4505" s="4">
        <v>227.9</v>
      </c>
    </row>
    <row r="4506" spans="1:17" s="4" customFormat="1" ht="12" x14ac:dyDescent="0.3">
      <c r="A4506" s="4">
        <v>4505</v>
      </c>
      <c r="B4506" s="4" t="s">
        <v>13458</v>
      </c>
      <c r="C4506" s="5">
        <v>45396</v>
      </c>
      <c r="D4506" s="5">
        <v>45400</v>
      </c>
      <c r="E4506" s="9">
        <f t="shared" si="70"/>
        <v>2024</v>
      </c>
      <c r="F4506" s="4" t="s">
        <v>17</v>
      </c>
      <c r="G4506" s="4" t="s">
        <v>13459</v>
      </c>
      <c r="H4506" s="4" t="s">
        <v>13460</v>
      </c>
      <c r="I4506" s="4" t="s">
        <v>67</v>
      </c>
      <c r="J4506" s="4" t="s">
        <v>42</v>
      </c>
      <c r="K4506" s="4" t="s">
        <v>43</v>
      </c>
      <c r="L4506" s="4" t="s">
        <v>22</v>
      </c>
      <c r="M4506" s="4" t="s">
        <v>23</v>
      </c>
      <c r="N4506" s="4">
        <v>1458.4</v>
      </c>
      <c r="O4506" s="4">
        <v>1</v>
      </c>
      <c r="P4506" s="4">
        <v>0.15</v>
      </c>
      <c r="Q4506" s="4">
        <v>288.25</v>
      </c>
    </row>
    <row r="4507" spans="1:17" s="4" customFormat="1" ht="12" x14ac:dyDescent="0.3">
      <c r="A4507" s="4">
        <v>4506</v>
      </c>
      <c r="B4507" s="4" t="s">
        <v>13461</v>
      </c>
      <c r="C4507" s="5">
        <v>44415</v>
      </c>
      <c r="D4507" s="5">
        <v>44417</v>
      </c>
      <c r="E4507" s="9">
        <f t="shared" si="70"/>
        <v>2021</v>
      </c>
      <c r="F4507" s="4" t="s">
        <v>25</v>
      </c>
      <c r="G4507" s="4" t="s">
        <v>13462</v>
      </c>
      <c r="H4507" s="4" t="s">
        <v>13463</v>
      </c>
      <c r="I4507" s="4" t="s">
        <v>28</v>
      </c>
      <c r="J4507" s="4" t="s">
        <v>79</v>
      </c>
      <c r="K4507" s="4" t="s">
        <v>80</v>
      </c>
      <c r="L4507" s="4" t="s">
        <v>29</v>
      </c>
      <c r="M4507" s="4" t="s">
        <v>30</v>
      </c>
      <c r="N4507" s="4">
        <v>443.34</v>
      </c>
      <c r="O4507" s="4">
        <v>9</v>
      </c>
      <c r="P4507" s="4">
        <v>0.2</v>
      </c>
      <c r="Q4507" s="4">
        <v>34.44</v>
      </c>
    </row>
    <row r="4508" spans="1:17" s="4" customFormat="1" ht="12" x14ac:dyDescent="0.3">
      <c r="A4508" s="4">
        <v>4507</v>
      </c>
      <c r="B4508" s="4" t="s">
        <v>13464</v>
      </c>
      <c r="C4508" s="5">
        <v>44686</v>
      </c>
      <c r="D4508" s="5">
        <v>44689</v>
      </c>
      <c r="E4508" s="9">
        <f t="shared" si="70"/>
        <v>2022</v>
      </c>
      <c r="F4508" s="4" t="s">
        <v>25</v>
      </c>
      <c r="G4508" s="4" t="s">
        <v>13465</v>
      </c>
      <c r="H4508" s="4" t="s">
        <v>13466</v>
      </c>
      <c r="I4508" s="4" t="s">
        <v>28</v>
      </c>
      <c r="J4508" s="4" t="s">
        <v>106</v>
      </c>
      <c r="K4508" s="4" t="s">
        <v>106</v>
      </c>
      <c r="L4508" s="4" t="s">
        <v>29</v>
      </c>
      <c r="M4508" s="4" t="s">
        <v>90</v>
      </c>
      <c r="N4508" s="4">
        <v>582.72</v>
      </c>
      <c r="O4508" s="4">
        <v>4</v>
      </c>
      <c r="P4508" s="4">
        <v>0</v>
      </c>
      <c r="Q4508" s="4">
        <v>99.7</v>
      </c>
    </row>
    <row r="4509" spans="1:17" s="4" customFormat="1" ht="12" x14ac:dyDescent="0.3">
      <c r="A4509" s="4">
        <v>4508</v>
      </c>
      <c r="B4509" s="4" t="s">
        <v>13467</v>
      </c>
      <c r="C4509" s="5">
        <v>44559</v>
      </c>
      <c r="D4509" s="5">
        <v>44560</v>
      </c>
      <c r="E4509" s="9">
        <f t="shared" si="70"/>
        <v>2021</v>
      </c>
      <c r="F4509" s="4" t="s">
        <v>59</v>
      </c>
      <c r="G4509" s="4" t="s">
        <v>13468</v>
      </c>
      <c r="H4509" s="4" t="s">
        <v>13469</v>
      </c>
      <c r="I4509" s="4" t="s">
        <v>28</v>
      </c>
      <c r="J4509" s="4" t="s">
        <v>79</v>
      </c>
      <c r="K4509" s="4" t="s">
        <v>80</v>
      </c>
      <c r="L4509" s="4" t="s">
        <v>22</v>
      </c>
      <c r="M4509" s="4" t="s">
        <v>134</v>
      </c>
      <c r="N4509" s="4">
        <v>858.14</v>
      </c>
      <c r="O4509" s="4">
        <v>7</v>
      </c>
      <c r="P4509" s="4">
        <v>0</v>
      </c>
      <c r="Q4509" s="4">
        <v>35.700000000000003</v>
      </c>
    </row>
    <row r="4510" spans="1:17" s="4" customFormat="1" ht="12" x14ac:dyDescent="0.3">
      <c r="A4510" s="4">
        <v>4509</v>
      </c>
      <c r="B4510" s="4" t="s">
        <v>13470</v>
      </c>
      <c r="C4510" s="5">
        <v>44846</v>
      </c>
      <c r="D4510" s="5">
        <v>44849</v>
      </c>
      <c r="E4510" s="9">
        <f t="shared" si="70"/>
        <v>2022</v>
      </c>
      <c r="F4510" s="4" t="s">
        <v>25</v>
      </c>
      <c r="G4510" s="4" t="s">
        <v>13471</v>
      </c>
      <c r="H4510" s="4" t="s">
        <v>13472</v>
      </c>
      <c r="I4510" s="4" t="s">
        <v>28</v>
      </c>
      <c r="J4510" s="4" t="s">
        <v>62</v>
      </c>
      <c r="K4510" s="4" t="s">
        <v>63</v>
      </c>
      <c r="L4510" s="4" t="s">
        <v>29</v>
      </c>
      <c r="M4510" s="4" t="s">
        <v>90</v>
      </c>
      <c r="N4510" s="4">
        <v>234.69</v>
      </c>
      <c r="O4510" s="4">
        <v>8</v>
      </c>
      <c r="P4510" s="4">
        <v>0.15</v>
      </c>
      <c r="Q4510" s="4">
        <v>38.26</v>
      </c>
    </row>
    <row r="4511" spans="1:17" s="4" customFormat="1" ht="12" x14ac:dyDescent="0.3">
      <c r="A4511" s="4">
        <v>4510</v>
      </c>
      <c r="B4511" s="4" t="s">
        <v>13473</v>
      </c>
      <c r="C4511" s="5">
        <v>45611</v>
      </c>
      <c r="D4511" s="5">
        <v>45614</v>
      </c>
      <c r="E4511" s="9">
        <f t="shared" si="70"/>
        <v>2024</v>
      </c>
      <c r="F4511" s="4" t="s">
        <v>17</v>
      </c>
      <c r="G4511" s="4" t="s">
        <v>13474</v>
      </c>
      <c r="H4511" s="4" t="s">
        <v>13475</v>
      </c>
      <c r="I4511" s="4" t="s">
        <v>20</v>
      </c>
      <c r="J4511" s="4" t="s">
        <v>21</v>
      </c>
      <c r="K4511" s="4" t="s">
        <v>26647</v>
      </c>
      <c r="L4511" s="4" t="s">
        <v>29</v>
      </c>
      <c r="M4511" s="4" t="s">
        <v>48</v>
      </c>
      <c r="N4511" s="4">
        <v>389.28</v>
      </c>
      <c r="O4511" s="4">
        <v>6</v>
      </c>
      <c r="P4511" s="4">
        <v>0.1</v>
      </c>
      <c r="Q4511" s="4">
        <v>84.31</v>
      </c>
    </row>
    <row r="4512" spans="1:17" s="4" customFormat="1" ht="12" x14ac:dyDescent="0.3">
      <c r="A4512" s="4">
        <v>4511</v>
      </c>
      <c r="B4512" s="4" t="s">
        <v>13476</v>
      </c>
      <c r="C4512" s="5">
        <v>45011</v>
      </c>
      <c r="D4512" s="5">
        <v>45014</v>
      </c>
      <c r="E4512" s="9">
        <f t="shared" si="70"/>
        <v>2023</v>
      </c>
      <c r="F4512" s="4" t="s">
        <v>17</v>
      </c>
      <c r="G4512" s="4" t="s">
        <v>13477</v>
      </c>
      <c r="H4512" s="4" t="s">
        <v>13478</v>
      </c>
      <c r="I4512" s="4" t="s">
        <v>20</v>
      </c>
      <c r="J4512" s="4" t="s">
        <v>79</v>
      </c>
      <c r="K4512" s="4" t="s">
        <v>80</v>
      </c>
      <c r="L4512" s="4" t="s">
        <v>22</v>
      </c>
      <c r="M4512" s="4" t="s">
        <v>54</v>
      </c>
      <c r="N4512" s="4">
        <v>586.24</v>
      </c>
      <c r="O4512" s="4">
        <v>4</v>
      </c>
      <c r="P4512" s="4">
        <v>0</v>
      </c>
      <c r="Q4512" s="4">
        <v>83.25</v>
      </c>
    </row>
    <row r="4513" spans="1:17" s="4" customFormat="1" ht="12" x14ac:dyDescent="0.3">
      <c r="A4513" s="4">
        <v>4512</v>
      </c>
      <c r="B4513" s="4" t="s">
        <v>13479</v>
      </c>
      <c r="C4513" s="5">
        <v>45751</v>
      </c>
      <c r="D4513" s="5">
        <v>45756</v>
      </c>
      <c r="E4513" s="9">
        <f t="shared" si="70"/>
        <v>2025</v>
      </c>
      <c r="F4513" s="4" t="s">
        <v>39</v>
      </c>
      <c r="G4513" s="4" t="s">
        <v>13480</v>
      </c>
      <c r="H4513" s="4" t="s">
        <v>13481</v>
      </c>
      <c r="I4513" s="4" t="s">
        <v>20</v>
      </c>
      <c r="J4513" s="4" t="s">
        <v>42</v>
      </c>
      <c r="K4513" s="4" t="s">
        <v>43</v>
      </c>
      <c r="L4513" s="4" t="s">
        <v>29</v>
      </c>
      <c r="M4513" s="4" t="s">
        <v>107</v>
      </c>
      <c r="N4513" s="4">
        <v>655.15</v>
      </c>
      <c r="O4513" s="4">
        <v>7</v>
      </c>
      <c r="P4513" s="4">
        <v>0.2</v>
      </c>
      <c r="Q4513" s="4">
        <v>143.11000000000001</v>
      </c>
    </row>
    <row r="4514" spans="1:17" s="4" customFormat="1" ht="12" x14ac:dyDescent="0.3">
      <c r="A4514" s="4">
        <v>4513</v>
      </c>
      <c r="B4514" s="4" t="s">
        <v>13482</v>
      </c>
      <c r="C4514" s="5">
        <v>45420</v>
      </c>
      <c r="D4514" s="5">
        <v>45421</v>
      </c>
      <c r="E4514" s="9">
        <f t="shared" si="70"/>
        <v>2024</v>
      </c>
      <c r="F4514" s="4" t="s">
        <v>39</v>
      </c>
      <c r="G4514" s="4" t="s">
        <v>13483</v>
      </c>
      <c r="H4514" s="4" t="s">
        <v>13484</v>
      </c>
      <c r="I4514" s="4" t="s">
        <v>20</v>
      </c>
      <c r="J4514" s="4" t="s">
        <v>111</v>
      </c>
      <c r="K4514" s="4" t="s">
        <v>111</v>
      </c>
      <c r="L4514" s="4" t="s">
        <v>29</v>
      </c>
      <c r="M4514" s="4" t="s">
        <v>107</v>
      </c>
      <c r="N4514" s="4">
        <v>152.12</v>
      </c>
      <c r="O4514" s="4">
        <v>1</v>
      </c>
      <c r="P4514" s="4">
        <v>0.2</v>
      </c>
      <c r="Q4514" s="4">
        <v>-0.83</v>
      </c>
    </row>
    <row r="4515" spans="1:17" s="4" customFormat="1" ht="12" x14ac:dyDescent="0.3">
      <c r="A4515" s="4">
        <v>4514</v>
      </c>
      <c r="B4515" s="4" t="s">
        <v>13485</v>
      </c>
      <c r="C4515" s="5">
        <v>44912</v>
      </c>
      <c r="D4515" s="5">
        <v>44914</v>
      </c>
      <c r="E4515" s="9">
        <f t="shared" si="70"/>
        <v>2022</v>
      </c>
      <c r="F4515" s="4" t="s">
        <v>17</v>
      </c>
      <c r="G4515" s="4" t="s">
        <v>13486</v>
      </c>
      <c r="H4515" s="4" t="s">
        <v>13487</v>
      </c>
      <c r="I4515" s="4" t="s">
        <v>20</v>
      </c>
      <c r="J4515" s="4" t="s">
        <v>62</v>
      </c>
      <c r="K4515" s="4" t="s">
        <v>63</v>
      </c>
      <c r="L4515" s="4" t="s">
        <v>29</v>
      </c>
      <c r="M4515" s="4" t="s">
        <v>30</v>
      </c>
      <c r="N4515" s="4">
        <v>767.28</v>
      </c>
      <c r="O4515" s="4">
        <v>6</v>
      </c>
      <c r="P4515" s="4">
        <v>0.15</v>
      </c>
      <c r="Q4515" s="4">
        <v>171.7</v>
      </c>
    </row>
    <row r="4516" spans="1:17" s="4" customFormat="1" ht="12" x14ac:dyDescent="0.3">
      <c r="A4516" s="4">
        <v>4515</v>
      </c>
      <c r="B4516" s="4" t="s">
        <v>13488</v>
      </c>
      <c r="C4516" s="5">
        <v>45541</v>
      </c>
      <c r="D4516" s="5">
        <v>45542</v>
      </c>
      <c r="E4516" s="9">
        <f t="shared" si="70"/>
        <v>2024</v>
      </c>
      <c r="F4516" s="4" t="s">
        <v>39</v>
      </c>
      <c r="G4516" s="4" t="s">
        <v>13489</v>
      </c>
      <c r="H4516" s="4" t="s">
        <v>13490</v>
      </c>
      <c r="I4516" s="4" t="s">
        <v>67</v>
      </c>
      <c r="J4516" s="4" t="s">
        <v>42</v>
      </c>
      <c r="K4516" s="4" t="s">
        <v>43</v>
      </c>
      <c r="L4516" s="4" t="s">
        <v>22</v>
      </c>
      <c r="M4516" s="4" t="s">
        <v>23</v>
      </c>
      <c r="N4516" s="4">
        <v>536.61</v>
      </c>
      <c r="O4516" s="4">
        <v>2</v>
      </c>
      <c r="P4516" s="4">
        <v>0.1</v>
      </c>
      <c r="Q4516" s="4">
        <v>35.200000000000003</v>
      </c>
    </row>
    <row r="4517" spans="1:17" s="4" customFormat="1" ht="12" x14ac:dyDescent="0.3">
      <c r="A4517" s="4">
        <v>4516</v>
      </c>
      <c r="B4517" s="4" t="s">
        <v>13491</v>
      </c>
      <c r="C4517" s="5">
        <v>44696</v>
      </c>
      <c r="D4517" s="5">
        <v>44699</v>
      </c>
      <c r="E4517" s="9">
        <f t="shared" si="70"/>
        <v>2022</v>
      </c>
      <c r="F4517" s="4" t="s">
        <v>25</v>
      </c>
      <c r="G4517" s="4" t="s">
        <v>13492</v>
      </c>
      <c r="H4517" s="4" t="s">
        <v>13493</v>
      </c>
      <c r="I4517" s="4" t="s">
        <v>67</v>
      </c>
      <c r="J4517" s="4" t="s">
        <v>47</v>
      </c>
      <c r="K4517" s="4" t="s">
        <v>47</v>
      </c>
      <c r="L4517" s="4" t="s">
        <v>22</v>
      </c>
      <c r="M4517" s="4" t="s">
        <v>54</v>
      </c>
      <c r="N4517" s="4">
        <v>226.09</v>
      </c>
      <c r="O4517" s="4">
        <v>1</v>
      </c>
      <c r="P4517" s="4">
        <v>0.1</v>
      </c>
      <c r="Q4517" s="4">
        <v>20.350000000000001</v>
      </c>
    </row>
    <row r="4518" spans="1:17" s="4" customFormat="1" ht="12" x14ac:dyDescent="0.3">
      <c r="A4518" s="4">
        <v>4517</v>
      </c>
      <c r="B4518" s="4" t="s">
        <v>13494</v>
      </c>
      <c r="C4518" s="5">
        <v>45060</v>
      </c>
      <c r="D4518" s="5">
        <v>45064</v>
      </c>
      <c r="E4518" s="9">
        <f t="shared" si="70"/>
        <v>2023</v>
      </c>
      <c r="F4518" s="4" t="s">
        <v>17</v>
      </c>
      <c r="G4518" s="4" t="s">
        <v>13495</v>
      </c>
      <c r="H4518" s="4" t="s">
        <v>13496</v>
      </c>
      <c r="I4518" s="4" t="s">
        <v>67</v>
      </c>
      <c r="J4518" s="4" t="s">
        <v>34</v>
      </c>
      <c r="K4518" s="4" t="s">
        <v>35</v>
      </c>
      <c r="L4518" s="4" t="s">
        <v>29</v>
      </c>
      <c r="M4518" s="4" t="s">
        <v>90</v>
      </c>
      <c r="N4518" s="4">
        <v>342.53</v>
      </c>
      <c r="O4518" s="4">
        <v>5</v>
      </c>
      <c r="P4518" s="4">
        <v>0</v>
      </c>
      <c r="Q4518" s="4">
        <v>12.22</v>
      </c>
    </row>
    <row r="4519" spans="1:17" s="4" customFormat="1" ht="12" x14ac:dyDescent="0.3">
      <c r="A4519" s="4">
        <v>4518</v>
      </c>
      <c r="B4519" s="4" t="s">
        <v>13497</v>
      </c>
      <c r="C4519" s="5">
        <v>45464</v>
      </c>
      <c r="D4519" s="5">
        <v>45470</v>
      </c>
      <c r="E4519" s="9">
        <f t="shared" si="70"/>
        <v>2024</v>
      </c>
      <c r="F4519" s="4" t="s">
        <v>17</v>
      </c>
      <c r="G4519" s="4" t="s">
        <v>13498</v>
      </c>
      <c r="H4519" s="4" t="s">
        <v>2270</v>
      </c>
      <c r="I4519" s="4" t="s">
        <v>28</v>
      </c>
      <c r="J4519" s="4" t="s">
        <v>62</v>
      </c>
      <c r="K4519" s="4" t="s">
        <v>63</v>
      </c>
      <c r="L4519" s="4" t="s">
        <v>36</v>
      </c>
      <c r="M4519" s="4" t="s">
        <v>118</v>
      </c>
      <c r="N4519" s="4">
        <v>1227.6600000000001</v>
      </c>
      <c r="O4519" s="4">
        <v>6</v>
      </c>
      <c r="P4519" s="4">
        <v>0.1</v>
      </c>
      <c r="Q4519" s="4">
        <v>257.47000000000003</v>
      </c>
    </row>
    <row r="4520" spans="1:17" s="4" customFormat="1" ht="12" x14ac:dyDescent="0.3">
      <c r="A4520" s="4">
        <v>4519</v>
      </c>
      <c r="B4520" s="4" t="s">
        <v>13499</v>
      </c>
      <c r="C4520" s="5">
        <v>45219</v>
      </c>
      <c r="D4520" s="5">
        <v>45222</v>
      </c>
      <c r="E4520" s="9">
        <f t="shared" si="70"/>
        <v>2023</v>
      </c>
      <c r="F4520" s="4" t="s">
        <v>59</v>
      </c>
      <c r="G4520" s="4" t="s">
        <v>13500</v>
      </c>
      <c r="H4520" s="4" t="s">
        <v>13501</v>
      </c>
      <c r="I4520" s="4" t="s">
        <v>28</v>
      </c>
      <c r="J4520" s="4" t="s">
        <v>106</v>
      </c>
      <c r="K4520" s="4" t="s">
        <v>106</v>
      </c>
      <c r="L4520" s="4" t="s">
        <v>36</v>
      </c>
      <c r="M4520" s="4" t="s">
        <v>138</v>
      </c>
      <c r="N4520" s="4">
        <v>962.17</v>
      </c>
      <c r="O4520" s="4">
        <v>2</v>
      </c>
      <c r="P4520" s="4">
        <v>0.2</v>
      </c>
      <c r="Q4520" s="4">
        <v>134.33000000000001</v>
      </c>
    </row>
    <row r="4521" spans="1:17" s="4" customFormat="1" ht="12" x14ac:dyDescent="0.3">
      <c r="A4521" s="4">
        <v>4520</v>
      </c>
      <c r="B4521" s="4" t="s">
        <v>13502</v>
      </c>
      <c r="C4521" s="5">
        <v>45676</v>
      </c>
      <c r="D4521" s="5">
        <v>45682</v>
      </c>
      <c r="E4521" s="9">
        <f t="shared" si="70"/>
        <v>2025</v>
      </c>
      <c r="F4521" s="4" t="s">
        <v>59</v>
      </c>
      <c r="G4521" s="4" t="s">
        <v>13503</v>
      </c>
      <c r="H4521" s="4" t="s">
        <v>13504</v>
      </c>
      <c r="I4521" s="4" t="s">
        <v>28</v>
      </c>
      <c r="J4521" s="4" t="s">
        <v>106</v>
      </c>
      <c r="K4521" s="4" t="s">
        <v>106</v>
      </c>
      <c r="L4521" s="4" t="s">
        <v>22</v>
      </c>
      <c r="M4521" s="4" t="s">
        <v>75</v>
      </c>
      <c r="N4521" s="4">
        <v>336.87</v>
      </c>
      <c r="O4521" s="4">
        <v>10</v>
      </c>
      <c r="P4521" s="4">
        <v>0.1</v>
      </c>
      <c r="Q4521" s="4">
        <v>54.74</v>
      </c>
    </row>
    <row r="4522" spans="1:17" s="4" customFormat="1" ht="12" x14ac:dyDescent="0.3">
      <c r="A4522" s="4">
        <v>4521</v>
      </c>
      <c r="B4522" s="4" t="s">
        <v>13505</v>
      </c>
      <c r="C4522" s="5">
        <v>45558</v>
      </c>
      <c r="D4522" s="5">
        <v>45559</v>
      </c>
      <c r="E4522" s="9">
        <f t="shared" si="70"/>
        <v>2024</v>
      </c>
      <c r="F4522" s="4" t="s">
        <v>25</v>
      </c>
      <c r="G4522" s="4" t="s">
        <v>13506</v>
      </c>
      <c r="H4522" s="4" t="s">
        <v>13507</v>
      </c>
      <c r="I4522" s="4" t="s">
        <v>67</v>
      </c>
      <c r="J4522" s="4" t="s">
        <v>111</v>
      </c>
      <c r="K4522" s="4" t="s">
        <v>111</v>
      </c>
      <c r="L4522" s="4" t="s">
        <v>22</v>
      </c>
      <c r="M4522" s="4" t="s">
        <v>75</v>
      </c>
      <c r="N4522" s="4">
        <v>1465.65</v>
      </c>
      <c r="O4522" s="4">
        <v>3</v>
      </c>
      <c r="P4522" s="4">
        <v>0.2</v>
      </c>
      <c r="Q4522" s="4">
        <v>244.06</v>
      </c>
    </row>
    <row r="4523" spans="1:17" s="4" customFormat="1" ht="12" x14ac:dyDescent="0.3">
      <c r="A4523" s="4">
        <v>4522</v>
      </c>
      <c r="B4523" s="4" t="s">
        <v>13508</v>
      </c>
      <c r="C4523" s="5">
        <v>44646</v>
      </c>
      <c r="D4523" s="5">
        <v>44653</v>
      </c>
      <c r="E4523" s="9">
        <f t="shared" si="70"/>
        <v>2022</v>
      </c>
      <c r="F4523" s="4" t="s">
        <v>25</v>
      </c>
      <c r="G4523" s="4" t="s">
        <v>13509</v>
      </c>
      <c r="H4523" s="4" t="s">
        <v>13510</v>
      </c>
      <c r="I4523" s="4" t="s">
        <v>20</v>
      </c>
      <c r="J4523" s="4" t="s">
        <v>106</v>
      </c>
      <c r="K4523" s="4" t="s">
        <v>106</v>
      </c>
      <c r="L4523" s="4" t="s">
        <v>22</v>
      </c>
      <c r="M4523" s="4" t="s">
        <v>134</v>
      </c>
      <c r="N4523" s="4">
        <v>1271.19</v>
      </c>
      <c r="O4523" s="4">
        <v>6</v>
      </c>
      <c r="P4523" s="4">
        <v>0.2</v>
      </c>
      <c r="Q4523" s="4">
        <v>72.040000000000006</v>
      </c>
    </row>
    <row r="4524" spans="1:17" s="4" customFormat="1" ht="12" x14ac:dyDescent="0.3">
      <c r="A4524" s="4">
        <v>4523</v>
      </c>
      <c r="B4524" s="4" t="s">
        <v>13511</v>
      </c>
      <c r="C4524" s="5">
        <v>45289</v>
      </c>
      <c r="D4524" s="5">
        <v>45295</v>
      </c>
      <c r="E4524" s="9">
        <f t="shared" si="70"/>
        <v>2024</v>
      </c>
      <c r="F4524" s="4" t="s">
        <v>17</v>
      </c>
      <c r="G4524" s="4" t="s">
        <v>13512</v>
      </c>
      <c r="H4524" s="4" t="s">
        <v>13513</v>
      </c>
      <c r="I4524" s="4" t="s">
        <v>67</v>
      </c>
      <c r="J4524" s="4" t="s">
        <v>47</v>
      </c>
      <c r="K4524" s="4" t="s">
        <v>47</v>
      </c>
      <c r="L4524" s="4" t="s">
        <v>36</v>
      </c>
      <c r="M4524" s="4" t="s">
        <v>118</v>
      </c>
      <c r="N4524" s="4">
        <v>278.89</v>
      </c>
      <c r="O4524" s="4">
        <v>8</v>
      </c>
      <c r="P4524" s="4">
        <v>0.1</v>
      </c>
      <c r="Q4524" s="4">
        <v>63.09</v>
      </c>
    </row>
    <row r="4525" spans="1:17" s="4" customFormat="1" ht="12" x14ac:dyDescent="0.3">
      <c r="A4525" s="4">
        <v>4524</v>
      </c>
      <c r="B4525" s="4" t="s">
        <v>13514</v>
      </c>
      <c r="C4525" s="5">
        <v>44734</v>
      </c>
      <c r="D4525" s="5">
        <v>44735</v>
      </c>
      <c r="E4525" s="9">
        <f t="shared" si="70"/>
        <v>2022</v>
      </c>
      <c r="F4525" s="4" t="s">
        <v>59</v>
      </c>
      <c r="G4525" s="4" t="s">
        <v>13515</v>
      </c>
      <c r="H4525" s="4" t="s">
        <v>13516</v>
      </c>
      <c r="I4525" s="4" t="s">
        <v>20</v>
      </c>
      <c r="J4525" s="4" t="s">
        <v>42</v>
      </c>
      <c r="K4525" s="4" t="s">
        <v>43</v>
      </c>
      <c r="L4525" s="4" t="s">
        <v>29</v>
      </c>
      <c r="M4525" s="4" t="s">
        <v>48</v>
      </c>
      <c r="N4525" s="4">
        <v>913</v>
      </c>
      <c r="O4525" s="4">
        <v>8</v>
      </c>
      <c r="P4525" s="4">
        <v>0</v>
      </c>
      <c r="Q4525" s="4">
        <v>181.48</v>
      </c>
    </row>
    <row r="4526" spans="1:17" s="4" customFormat="1" ht="12" x14ac:dyDescent="0.3">
      <c r="A4526" s="4">
        <v>4525</v>
      </c>
      <c r="B4526" s="4" t="s">
        <v>13517</v>
      </c>
      <c r="C4526" s="5">
        <v>45791</v>
      </c>
      <c r="D4526" s="5">
        <v>45798</v>
      </c>
      <c r="E4526" s="9">
        <f t="shared" si="70"/>
        <v>2025</v>
      </c>
      <c r="F4526" s="4" t="s">
        <v>17</v>
      </c>
      <c r="G4526" s="4" t="s">
        <v>13518</v>
      </c>
      <c r="H4526" s="4" t="s">
        <v>13519</v>
      </c>
      <c r="I4526" s="4" t="s">
        <v>20</v>
      </c>
      <c r="J4526" s="4" t="s">
        <v>106</v>
      </c>
      <c r="K4526" s="4" t="s">
        <v>106</v>
      </c>
      <c r="L4526" s="4" t="s">
        <v>22</v>
      </c>
      <c r="M4526" s="4" t="s">
        <v>23</v>
      </c>
      <c r="N4526" s="4">
        <v>989.5</v>
      </c>
      <c r="O4526" s="4">
        <v>10</v>
      </c>
      <c r="P4526" s="4">
        <v>0.15</v>
      </c>
      <c r="Q4526" s="4">
        <v>12.25</v>
      </c>
    </row>
    <row r="4527" spans="1:17" s="4" customFormat="1" ht="12" x14ac:dyDescent="0.3">
      <c r="A4527" s="4">
        <v>4526</v>
      </c>
      <c r="B4527" s="4" t="s">
        <v>13520</v>
      </c>
      <c r="C4527" s="5">
        <v>45437</v>
      </c>
      <c r="D4527" s="5">
        <v>45440</v>
      </c>
      <c r="E4527" s="9">
        <f t="shared" si="70"/>
        <v>2024</v>
      </c>
      <c r="F4527" s="4" t="s">
        <v>17</v>
      </c>
      <c r="G4527" s="4" t="s">
        <v>13521</v>
      </c>
      <c r="H4527" s="4" t="s">
        <v>13522</v>
      </c>
      <c r="I4527" s="4" t="s">
        <v>20</v>
      </c>
      <c r="J4527" s="4" t="s">
        <v>145</v>
      </c>
      <c r="K4527" s="4" t="s">
        <v>80</v>
      </c>
      <c r="L4527" s="4" t="s">
        <v>29</v>
      </c>
      <c r="M4527" s="4" t="s">
        <v>107</v>
      </c>
      <c r="N4527" s="4">
        <v>198.01</v>
      </c>
      <c r="O4527" s="4">
        <v>5</v>
      </c>
      <c r="P4527" s="4">
        <v>0.15</v>
      </c>
      <c r="Q4527" s="4">
        <v>46.41</v>
      </c>
    </row>
    <row r="4528" spans="1:17" s="4" customFormat="1" ht="12" x14ac:dyDescent="0.3">
      <c r="A4528" s="4">
        <v>4527</v>
      </c>
      <c r="B4528" s="4" t="s">
        <v>13523</v>
      </c>
      <c r="C4528" s="5">
        <v>44916</v>
      </c>
      <c r="D4528" s="5">
        <v>44922</v>
      </c>
      <c r="E4528" s="9">
        <f t="shared" si="70"/>
        <v>2022</v>
      </c>
      <c r="F4528" s="4" t="s">
        <v>25</v>
      </c>
      <c r="G4528" s="4" t="s">
        <v>13524</v>
      </c>
      <c r="H4528" s="4" t="s">
        <v>13525</v>
      </c>
      <c r="I4528" s="4" t="s">
        <v>67</v>
      </c>
      <c r="J4528" s="4" t="s">
        <v>145</v>
      </c>
      <c r="K4528" s="4" t="s">
        <v>80</v>
      </c>
      <c r="L4528" s="4" t="s">
        <v>36</v>
      </c>
      <c r="M4528" s="4" t="s">
        <v>118</v>
      </c>
      <c r="N4528" s="4">
        <v>760.48</v>
      </c>
      <c r="O4528" s="4">
        <v>7</v>
      </c>
      <c r="P4528" s="4">
        <v>0</v>
      </c>
      <c r="Q4528" s="4">
        <v>224.1</v>
      </c>
    </row>
    <row r="4529" spans="1:17" s="4" customFormat="1" ht="12" x14ac:dyDescent="0.3">
      <c r="A4529" s="4">
        <v>4528</v>
      </c>
      <c r="B4529" s="4" t="s">
        <v>13526</v>
      </c>
      <c r="C4529" s="5">
        <v>45181</v>
      </c>
      <c r="D4529" s="5">
        <v>45184</v>
      </c>
      <c r="E4529" s="9">
        <f t="shared" si="70"/>
        <v>2023</v>
      </c>
      <c r="F4529" s="4" t="s">
        <v>39</v>
      </c>
      <c r="G4529" s="4" t="s">
        <v>13527</v>
      </c>
      <c r="H4529" s="4" t="s">
        <v>13528</v>
      </c>
      <c r="I4529" s="4" t="s">
        <v>28</v>
      </c>
      <c r="J4529" s="4" t="s">
        <v>34</v>
      </c>
      <c r="K4529" s="4" t="s">
        <v>35</v>
      </c>
      <c r="L4529" s="4" t="s">
        <v>29</v>
      </c>
      <c r="M4529" s="4" t="s">
        <v>48</v>
      </c>
      <c r="N4529" s="4">
        <v>1360.67</v>
      </c>
      <c r="O4529" s="4">
        <v>8</v>
      </c>
      <c r="P4529" s="4">
        <v>0.15</v>
      </c>
      <c r="Q4529" s="4">
        <v>275.05</v>
      </c>
    </row>
    <row r="4530" spans="1:17" s="4" customFormat="1" ht="12" x14ac:dyDescent="0.3">
      <c r="A4530" s="4">
        <v>4529</v>
      </c>
      <c r="B4530" s="4" t="s">
        <v>13529</v>
      </c>
      <c r="C4530" s="5">
        <v>44859</v>
      </c>
      <c r="D4530" s="5">
        <v>44865</v>
      </c>
      <c r="E4530" s="9">
        <f t="shared" si="70"/>
        <v>2022</v>
      </c>
      <c r="F4530" s="4" t="s">
        <v>39</v>
      </c>
      <c r="G4530" s="4" t="s">
        <v>13530</v>
      </c>
      <c r="H4530" s="4" t="s">
        <v>13531</v>
      </c>
      <c r="I4530" s="4" t="s">
        <v>20</v>
      </c>
      <c r="J4530" s="4" t="s">
        <v>62</v>
      </c>
      <c r="K4530" s="4" t="s">
        <v>63</v>
      </c>
      <c r="L4530" s="4" t="s">
        <v>29</v>
      </c>
      <c r="M4530" s="4" t="s">
        <v>48</v>
      </c>
      <c r="N4530" s="4">
        <v>631.69000000000005</v>
      </c>
      <c r="O4530" s="4">
        <v>2</v>
      </c>
      <c r="P4530" s="4">
        <v>0</v>
      </c>
      <c r="Q4530" s="4">
        <v>55.51</v>
      </c>
    </row>
    <row r="4531" spans="1:17" s="4" customFormat="1" ht="12" x14ac:dyDescent="0.3">
      <c r="A4531" s="4">
        <v>4530</v>
      </c>
      <c r="B4531" s="4" t="s">
        <v>13532</v>
      </c>
      <c r="C4531" s="5">
        <v>44687</v>
      </c>
      <c r="D4531" s="5">
        <v>44692</v>
      </c>
      <c r="E4531" s="9">
        <f t="shared" si="70"/>
        <v>2022</v>
      </c>
      <c r="F4531" s="4" t="s">
        <v>17</v>
      </c>
      <c r="G4531" s="4" t="s">
        <v>13533</v>
      </c>
      <c r="H4531" s="4" t="s">
        <v>13534</v>
      </c>
      <c r="I4531" s="4" t="s">
        <v>28</v>
      </c>
      <c r="J4531" s="4" t="s">
        <v>145</v>
      </c>
      <c r="K4531" s="4" t="s">
        <v>80</v>
      </c>
      <c r="L4531" s="4" t="s">
        <v>36</v>
      </c>
      <c r="M4531" s="4" t="s">
        <v>138</v>
      </c>
      <c r="N4531" s="4">
        <v>472.75</v>
      </c>
      <c r="O4531" s="4">
        <v>7</v>
      </c>
      <c r="P4531" s="4">
        <v>0</v>
      </c>
      <c r="Q4531" s="4">
        <v>38.44</v>
      </c>
    </row>
    <row r="4532" spans="1:17" s="4" customFormat="1" ht="12" x14ac:dyDescent="0.3">
      <c r="A4532" s="4">
        <v>4531</v>
      </c>
      <c r="B4532" s="4" t="s">
        <v>13535</v>
      </c>
      <c r="C4532" s="5">
        <v>45242</v>
      </c>
      <c r="D4532" s="5">
        <v>45243</v>
      </c>
      <c r="E4532" s="9">
        <f t="shared" si="70"/>
        <v>2023</v>
      </c>
      <c r="F4532" s="4" t="s">
        <v>25</v>
      </c>
      <c r="G4532" s="4" t="s">
        <v>13536</v>
      </c>
      <c r="H4532" s="4" t="s">
        <v>13537</v>
      </c>
      <c r="I4532" s="4" t="s">
        <v>20</v>
      </c>
      <c r="J4532" s="4" t="s">
        <v>42</v>
      </c>
      <c r="K4532" s="4" t="s">
        <v>43</v>
      </c>
      <c r="L4532" s="4" t="s">
        <v>22</v>
      </c>
      <c r="M4532" s="4" t="s">
        <v>134</v>
      </c>
      <c r="N4532" s="4">
        <v>731.37</v>
      </c>
      <c r="O4532" s="4">
        <v>4</v>
      </c>
      <c r="P4532" s="4">
        <v>0.2</v>
      </c>
      <c r="Q4532" s="4">
        <v>-3.35</v>
      </c>
    </row>
    <row r="4533" spans="1:17" s="4" customFormat="1" ht="12" x14ac:dyDescent="0.3">
      <c r="A4533" s="4">
        <v>4532</v>
      </c>
      <c r="B4533" s="4" t="s">
        <v>13538</v>
      </c>
      <c r="C4533" s="5">
        <v>44802</v>
      </c>
      <c r="D4533" s="5">
        <v>44806</v>
      </c>
      <c r="E4533" s="9">
        <f t="shared" si="70"/>
        <v>2022</v>
      </c>
      <c r="F4533" s="4" t="s">
        <v>59</v>
      </c>
      <c r="G4533" s="4" t="s">
        <v>13539</v>
      </c>
      <c r="H4533" s="4" t="s">
        <v>13540</v>
      </c>
      <c r="I4533" s="4" t="s">
        <v>20</v>
      </c>
      <c r="J4533" s="4" t="s">
        <v>47</v>
      </c>
      <c r="K4533" s="4" t="s">
        <v>47</v>
      </c>
      <c r="L4533" s="4" t="s">
        <v>22</v>
      </c>
      <c r="M4533" s="4" t="s">
        <v>134</v>
      </c>
      <c r="N4533" s="4">
        <v>1173.3900000000001</v>
      </c>
      <c r="O4533" s="4">
        <v>9</v>
      </c>
      <c r="P4533" s="4">
        <v>0.1</v>
      </c>
      <c r="Q4533" s="4">
        <v>280.74</v>
      </c>
    </row>
    <row r="4534" spans="1:17" s="4" customFormat="1" ht="12" x14ac:dyDescent="0.3">
      <c r="A4534" s="4">
        <v>4533</v>
      </c>
      <c r="B4534" s="4" t="s">
        <v>13541</v>
      </c>
      <c r="C4534" s="5">
        <v>45206</v>
      </c>
      <c r="D4534" s="5">
        <v>45211</v>
      </c>
      <c r="E4534" s="9">
        <f t="shared" si="70"/>
        <v>2023</v>
      </c>
      <c r="F4534" s="4" t="s">
        <v>59</v>
      </c>
      <c r="G4534" s="4" t="s">
        <v>13542</v>
      </c>
      <c r="H4534" s="4" t="s">
        <v>13543</v>
      </c>
      <c r="I4534" s="4" t="s">
        <v>67</v>
      </c>
      <c r="J4534" s="4" t="s">
        <v>42</v>
      </c>
      <c r="K4534" s="4" t="s">
        <v>43</v>
      </c>
      <c r="L4534" s="4" t="s">
        <v>29</v>
      </c>
      <c r="M4534" s="4" t="s">
        <v>48</v>
      </c>
      <c r="N4534" s="4">
        <v>429.18</v>
      </c>
      <c r="O4534" s="4">
        <v>1</v>
      </c>
      <c r="P4534" s="4">
        <v>0.15</v>
      </c>
      <c r="Q4534" s="4">
        <v>101.67</v>
      </c>
    </row>
    <row r="4535" spans="1:17" s="4" customFormat="1" ht="12" x14ac:dyDescent="0.3">
      <c r="A4535" s="4">
        <v>4534</v>
      </c>
      <c r="B4535" s="4" t="s">
        <v>13544</v>
      </c>
      <c r="C4535" s="5">
        <v>45051</v>
      </c>
      <c r="D4535" s="5">
        <v>45053</v>
      </c>
      <c r="E4535" s="9">
        <f t="shared" si="70"/>
        <v>2023</v>
      </c>
      <c r="F4535" s="4" t="s">
        <v>25</v>
      </c>
      <c r="G4535" s="4" t="s">
        <v>13545</v>
      </c>
      <c r="H4535" s="4" t="s">
        <v>13546</v>
      </c>
      <c r="I4535" s="4" t="s">
        <v>28</v>
      </c>
      <c r="J4535" s="4" t="s">
        <v>111</v>
      </c>
      <c r="K4535" s="4" t="s">
        <v>111</v>
      </c>
      <c r="L4535" s="4" t="s">
        <v>22</v>
      </c>
      <c r="M4535" s="4" t="s">
        <v>54</v>
      </c>
      <c r="N4535" s="4">
        <v>909.38</v>
      </c>
      <c r="O4535" s="4">
        <v>10</v>
      </c>
      <c r="P4535" s="4">
        <v>0</v>
      </c>
      <c r="Q4535" s="4">
        <v>219.52</v>
      </c>
    </row>
    <row r="4536" spans="1:17" s="4" customFormat="1" ht="12" x14ac:dyDescent="0.3">
      <c r="A4536" s="4">
        <v>4535</v>
      </c>
      <c r="B4536" s="4" t="s">
        <v>13547</v>
      </c>
      <c r="C4536" s="5">
        <v>44750</v>
      </c>
      <c r="D4536" s="5">
        <v>44753</v>
      </c>
      <c r="E4536" s="9">
        <f t="shared" si="70"/>
        <v>2022</v>
      </c>
      <c r="F4536" s="4" t="s">
        <v>25</v>
      </c>
      <c r="G4536" s="4" t="s">
        <v>13548</v>
      </c>
      <c r="H4536" s="4" t="s">
        <v>13549</v>
      </c>
      <c r="I4536" s="4" t="s">
        <v>67</v>
      </c>
      <c r="J4536" s="4" t="s">
        <v>42</v>
      </c>
      <c r="K4536" s="4" t="s">
        <v>43</v>
      </c>
      <c r="L4536" s="4" t="s">
        <v>29</v>
      </c>
      <c r="M4536" s="4" t="s">
        <v>48</v>
      </c>
      <c r="N4536" s="4">
        <v>519.13</v>
      </c>
      <c r="O4536" s="4">
        <v>8</v>
      </c>
      <c r="P4536" s="4">
        <v>0.1</v>
      </c>
      <c r="Q4536" s="4">
        <v>45.8</v>
      </c>
    </row>
    <row r="4537" spans="1:17" s="4" customFormat="1" ht="12" x14ac:dyDescent="0.3">
      <c r="A4537" s="4">
        <v>4536</v>
      </c>
      <c r="B4537" s="4" t="s">
        <v>13550</v>
      </c>
      <c r="C4537" s="5">
        <v>45747</v>
      </c>
      <c r="D4537" s="5">
        <v>45751</v>
      </c>
      <c r="E4537" s="9">
        <f t="shared" si="70"/>
        <v>2025</v>
      </c>
      <c r="F4537" s="4" t="s">
        <v>25</v>
      </c>
      <c r="G4537" s="4" t="s">
        <v>13551</v>
      </c>
      <c r="H4537" s="4" t="s">
        <v>13552</v>
      </c>
      <c r="I4537" s="4" t="s">
        <v>20</v>
      </c>
      <c r="J4537" s="4" t="s">
        <v>62</v>
      </c>
      <c r="K4537" s="4" t="s">
        <v>63</v>
      </c>
      <c r="L4537" s="4" t="s">
        <v>22</v>
      </c>
      <c r="M4537" s="4" t="s">
        <v>134</v>
      </c>
      <c r="N4537" s="4">
        <v>1147.97</v>
      </c>
      <c r="O4537" s="4">
        <v>2</v>
      </c>
      <c r="P4537" s="4">
        <v>0</v>
      </c>
      <c r="Q4537" s="4">
        <v>328.15</v>
      </c>
    </row>
    <row r="4538" spans="1:17" s="4" customFormat="1" ht="12" x14ac:dyDescent="0.3">
      <c r="A4538" s="4">
        <v>4537</v>
      </c>
      <c r="B4538" s="4" t="s">
        <v>13553</v>
      </c>
      <c r="C4538" s="5">
        <v>44986</v>
      </c>
      <c r="D4538" s="5">
        <v>44987</v>
      </c>
      <c r="E4538" s="9">
        <f t="shared" si="70"/>
        <v>2023</v>
      </c>
      <c r="F4538" s="4" t="s">
        <v>39</v>
      </c>
      <c r="G4538" s="4" t="s">
        <v>13554</v>
      </c>
      <c r="H4538" s="4" t="s">
        <v>13555</v>
      </c>
      <c r="I4538" s="4" t="s">
        <v>67</v>
      </c>
      <c r="J4538" s="4" t="s">
        <v>42</v>
      </c>
      <c r="K4538" s="4" t="s">
        <v>43</v>
      </c>
      <c r="L4538" s="4" t="s">
        <v>22</v>
      </c>
      <c r="M4538" s="4" t="s">
        <v>75</v>
      </c>
      <c r="N4538" s="4">
        <v>704.59</v>
      </c>
      <c r="O4538" s="4">
        <v>3</v>
      </c>
      <c r="P4538" s="4">
        <v>0</v>
      </c>
      <c r="Q4538" s="4">
        <v>135.87</v>
      </c>
    </row>
    <row r="4539" spans="1:17" s="4" customFormat="1" ht="12" x14ac:dyDescent="0.3">
      <c r="A4539" s="4">
        <v>4538</v>
      </c>
      <c r="B4539" s="4" t="s">
        <v>13556</v>
      </c>
      <c r="C4539" s="5">
        <v>45350</v>
      </c>
      <c r="D4539" s="5">
        <v>45351</v>
      </c>
      <c r="E4539" s="9">
        <f t="shared" si="70"/>
        <v>2024</v>
      </c>
      <c r="F4539" s="4" t="s">
        <v>25</v>
      </c>
      <c r="G4539" s="4" t="s">
        <v>13557</v>
      </c>
      <c r="H4539" s="4" t="s">
        <v>13558</v>
      </c>
      <c r="I4539" s="4" t="s">
        <v>67</v>
      </c>
      <c r="J4539" s="4" t="s">
        <v>106</v>
      </c>
      <c r="K4539" s="4" t="s">
        <v>106</v>
      </c>
      <c r="L4539" s="4" t="s">
        <v>22</v>
      </c>
      <c r="M4539" s="4" t="s">
        <v>23</v>
      </c>
      <c r="N4539" s="4">
        <v>1468.16</v>
      </c>
      <c r="O4539" s="4">
        <v>2</v>
      </c>
      <c r="P4539" s="4">
        <v>0</v>
      </c>
      <c r="Q4539" s="4">
        <v>205.22</v>
      </c>
    </row>
    <row r="4540" spans="1:17" s="4" customFormat="1" ht="12" x14ac:dyDescent="0.3">
      <c r="A4540" s="4">
        <v>4539</v>
      </c>
      <c r="B4540" s="4" t="s">
        <v>13559</v>
      </c>
      <c r="C4540" s="5">
        <v>45063</v>
      </c>
      <c r="D4540" s="5">
        <v>45064</v>
      </c>
      <c r="E4540" s="9">
        <f t="shared" si="70"/>
        <v>2023</v>
      </c>
      <c r="F4540" s="4" t="s">
        <v>59</v>
      </c>
      <c r="G4540" s="4" t="s">
        <v>13560</v>
      </c>
      <c r="H4540" s="4" t="s">
        <v>13561</v>
      </c>
      <c r="I4540" s="4" t="s">
        <v>28</v>
      </c>
      <c r="J4540" s="4" t="s">
        <v>34</v>
      </c>
      <c r="K4540" s="4" t="s">
        <v>35</v>
      </c>
      <c r="L4540" s="4" t="s">
        <v>36</v>
      </c>
      <c r="M4540" s="4" t="s">
        <v>37</v>
      </c>
      <c r="N4540" s="4">
        <v>1270.97</v>
      </c>
      <c r="O4540" s="4">
        <v>6</v>
      </c>
      <c r="P4540" s="4">
        <v>0</v>
      </c>
      <c r="Q4540" s="4">
        <v>274.08999999999997</v>
      </c>
    </row>
    <row r="4541" spans="1:17" s="4" customFormat="1" ht="12" x14ac:dyDescent="0.3">
      <c r="A4541" s="4">
        <v>4540</v>
      </c>
      <c r="B4541" s="4" t="s">
        <v>13562</v>
      </c>
      <c r="C4541" s="5">
        <v>45086</v>
      </c>
      <c r="D4541" s="5">
        <v>45089</v>
      </c>
      <c r="E4541" s="9">
        <f t="shared" si="70"/>
        <v>2023</v>
      </c>
      <c r="F4541" s="4" t="s">
        <v>39</v>
      </c>
      <c r="G4541" s="4" t="s">
        <v>13563</v>
      </c>
      <c r="H4541" s="4" t="s">
        <v>13564</v>
      </c>
      <c r="I4541" s="4" t="s">
        <v>67</v>
      </c>
      <c r="J4541" s="4" t="s">
        <v>111</v>
      </c>
      <c r="K4541" s="4" t="s">
        <v>111</v>
      </c>
      <c r="L4541" s="4" t="s">
        <v>36</v>
      </c>
      <c r="M4541" s="4" t="s">
        <v>118</v>
      </c>
      <c r="N4541" s="4">
        <v>221.99</v>
      </c>
      <c r="O4541" s="4">
        <v>4</v>
      </c>
      <c r="P4541" s="4">
        <v>0.1</v>
      </c>
      <c r="Q4541" s="4">
        <v>1</v>
      </c>
    </row>
    <row r="4542" spans="1:17" s="4" customFormat="1" ht="12" x14ac:dyDescent="0.3">
      <c r="A4542" s="4">
        <v>4541</v>
      </c>
      <c r="B4542" s="4" t="s">
        <v>13565</v>
      </c>
      <c r="C4542" s="5">
        <v>45792</v>
      </c>
      <c r="D4542" s="5">
        <v>45798</v>
      </c>
      <c r="E4542" s="9">
        <f t="shared" si="70"/>
        <v>2025</v>
      </c>
      <c r="F4542" s="4" t="s">
        <v>59</v>
      </c>
      <c r="G4542" s="4" t="s">
        <v>13566</v>
      </c>
      <c r="H4542" s="4" t="s">
        <v>13567</v>
      </c>
      <c r="I4542" s="4" t="s">
        <v>67</v>
      </c>
      <c r="J4542" s="4" t="s">
        <v>52</v>
      </c>
      <c r="K4542" s="4" t="s">
        <v>53</v>
      </c>
      <c r="L4542" s="4" t="s">
        <v>36</v>
      </c>
      <c r="M4542" s="4" t="s">
        <v>118</v>
      </c>
      <c r="N4542" s="4">
        <v>234.75</v>
      </c>
      <c r="O4542" s="4">
        <v>6</v>
      </c>
      <c r="P4542" s="4">
        <v>0.15</v>
      </c>
      <c r="Q4542" s="4">
        <v>52.49</v>
      </c>
    </row>
    <row r="4543" spans="1:17" s="4" customFormat="1" ht="12" x14ac:dyDescent="0.3">
      <c r="A4543" s="4">
        <v>4542</v>
      </c>
      <c r="B4543" s="4" t="s">
        <v>13568</v>
      </c>
      <c r="C4543" s="5">
        <v>44626</v>
      </c>
      <c r="D4543" s="5">
        <v>44628</v>
      </c>
      <c r="E4543" s="9">
        <f t="shared" si="70"/>
        <v>2022</v>
      </c>
      <c r="F4543" s="4" t="s">
        <v>17</v>
      </c>
      <c r="G4543" s="4" t="s">
        <v>13569</v>
      </c>
      <c r="H4543" s="4" t="s">
        <v>13570</v>
      </c>
      <c r="I4543" s="4" t="s">
        <v>20</v>
      </c>
      <c r="J4543" s="4" t="s">
        <v>34</v>
      </c>
      <c r="K4543" s="4" t="s">
        <v>35</v>
      </c>
      <c r="L4543" s="4" t="s">
        <v>29</v>
      </c>
      <c r="M4543" s="4" t="s">
        <v>48</v>
      </c>
      <c r="N4543" s="4">
        <v>1333.83</v>
      </c>
      <c r="O4543" s="4">
        <v>6</v>
      </c>
      <c r="P4543" s="4">
        <v>0.1</v>
      </c>
      <c r="Q4543" s="4">
        <v>103.31</v>
      </c>
    </row>
    <row r="4544" spans="1:17" s="4" customFormat="1" ht="12" x14ac:dyDescent="0.3">
      <c r="A4544" s="4">
        <v>4543</v>
      </c>
      <c r="B4544" s="4" t="s">
        <v>13571</v>
      </c>
      <c r="C4544" s="5">
        <v>45793</v>
      </c>
      <c r="D4544" s="5">
        <v>45798</v>
      </c>
      <c r="E4544" s="9">
        <f t="shared" si="70"/>
        <v>2025</v>
      </c>
      <c r="F4544" s="4" t="s">
        <v>39</v>
      </c>
      <c r="G4544" s="4" t="s">
        <v>13572</v>
      </c>
      <c r="H4544" s="4" t="s">
        <v>13573</v>
      </c>
      <c r="I4544" s="4" t="s">
        <v>67</v>
      </c>
      <c r="J4544" s="4" t="s">
        <v>62</v>
      </c>
      <c r="K4544" s="4" t="s">
        <v>63</v>
      </c>
      <c r="L4544" s="4" t="s">
        <v>36</v>
      </c>
      <c r="M4544" s="4" t="s">
        <v>118</v>
      </c>
      <c r="N4544" s="4">
        <v>521.67999999999995</v>
      </c>
      <c r="O4544" s="4">
        <v>5</v>
      </c>
      <c r="P4544" s="4">
        <v>0.2</v>
      </c>
      <c r="Q4544" s="4">
        <v>75.959999999999994</v>
      </c>
    </row>
    <row r="4545" spans="1:17" s="4" customFormat="1" ht="12" x14ac:dyDescent="0.3">
      <c r="A4545" s="4">
        <v>4544</v>
      </c>
      <c r="B4545" s="4" t="s">
        <v>13574</v>
      </c>
      <c r="C4545" s="5">
        <v>44832</v>
      </c>
      <c r="D4545" s="5">
        <v>44834</v>
      </c>
      <c r="E4545" s="9">
        <f t="shared" si="70"/>
        <v>2022</v>
      </c>
      <c r="F4545" s="4" t="s">
        <v>17</v>
      </c>
      <c r="G4545" s="4" t="s">
        <v>13575</v>
      </c>
      <c r="H4545" s="4" t="s">
        <v>13576</v>
      </c>
      <c r="I4545" s="4" t="s">
        <v>67</v>
      </c>
      <c r="J4545" s="4" t="s">
        <v>111</v>
      </c>
      <c r="K4545" s="4" t="s">
        <v>111</v>
      </c>
      <c r="L4545" s="4" t="s">
        <v>36</v>
      </c>
      <c r="M4545" s="4" t="s">
        <v>71</v>
      </c>
      <c r="N4545" s="4">
        <v>99.64</v>
      </c>
      <c r="O4545" s="4">
        <v>4</v>
      </c>
      <c r="P4545" s="4">
        <v>0.2</v>
      </c>
      <c r="Q4545" s="4">
        <v>10.11</v>
      </c>
    </row>
    <row r="4546" spans="1:17" s="4" customFormat="1" ht="12" x14ac:dyDescent="0.3">
      <c r="A4546" s="4">
        <v>4545</v>
      </c>
      <c r="B4546" s="4" t="s">
        <v>13577</v>
      </c>
      <c r="C4546" s="5">
        <v>45616</v>
      </c>
      <c r="D4546" s="5">
        <v>45619</v>
      </c>
      <c r="E4546" s="9">
        <f t="shared" ref="E4546:E4609" si="71">YEAR(D4546)</f>
        <v>2024</v>
      </c>
      <c r="F4546" s="4" t="s">
        <v>39</v>
      </c>
      <c r="G4546" s="4" t="s">
        <v>13578</v>
      </c>
      <c r="H4546" s="4" t="s">
        <v>13579</v>
      </c>
      <c r="I4546" s="4" t="s">
        <v>28</v>
      </c>
      <c r="J4546" s="4" t="s">
        <v>111</v>
      </c>
      <c r="K4546" s="4" t="s">
        <v>111</v>
      </c>
      <c r="L4546" s="4" t="s">
        <v>29</v>
      </c>
      <c r="M4546" s="4" t="s">
        <v>30</v>
      </c>
      <c r="N4546" s="4">
        <v>969.59</v>
      </c>
      <c r="O4546" s="4">
        <v>7</v>
      </c>
      <c r="P4546" s="4">
        <v>0.2</v>
      </c>
      <c r="Q4546" s="4">
        <v>151.07</v>
      </c>
    </row>
    <row r="4547" spans="1:17" s="4" customFormat="1" ht="12" x14ac:dyDescent="0.3">
      <c r="A4547" s="4">
        <v>4546</v>
      </c>
      <c r="B4547" s="4" t="s">
        <v>13580</v>
      </c>
      <c r="C4547" s="5">
        <v>44753</v>
      </c>
      <c r="D4547" s="5">
        <v>44758</v>
      </c>
      <c r="E4547" s="9">
        <f t="shared" si="71"/>
        <v>2022</v>
      </c>
      <c r="F4547" s="4" t="s">
        <v>39</v>
      </c>
      <c r="G4547" s="4" t="s">
        <v>13581</v>
      </c>
      <c r="H4547" s="4" t="s">
        <v>11905</v>
      </c>
      <c r="I4547" s="4" t="s">
        <v>28</v>
      </c>
      <c r="J4547" s="4" t="s">
        <v>21</v>
      </c>
      <c r="K4547" s="4" t="s">
        <v>26647</v>
      </c>
      <c r="L4547" s="4" t="s">
        <v>22</v>
      </c>
      <c r="M4547" s="4" t="s">
        <v>134</v>
      </c>
      <c r="N4547" s="4">
        <v>672.43</v>
      </c>
      <c r="O4547" s="4">
        <v>3</v>
      </c>
      <c r="P4547" s="4">
        <v>0</v>
      </c>
      <c r="Q4547" s="4">
        <v>144.66999999999999</v>
      </c>
    </row>
    <row r="4548" spans="1:17" s="4" customFormat="1" ht="12" x14ac:dyDescent="0.3">
      <c r="A4548" s="4">
        <v>4547</v>
      </c>
      <c r="B4548" s="4" t="s">
        <v>13582</v>
      </c>
      <c r="C4548" s="5">
        <v>45389</v>
      </c>
      <c r="D4548" s="5">
        <v>45390</v>
      </c>
      <c r="E4548" s="9">
        <f t="shared" si="71"/>
        <v>2024</v>
      </c>
      <c r="F4548" s="4" t="s">
        <v>39</v>
      </c>
      <c r="G4548" s="4" t="s">
        <v>13583</v>
      </c>
      <c r="H4548" s="4" t="s">
        <v>9767</v>
      </c>
      <c r="I4548" s="4" t="s">
        <v>67</v>
      </c>
      <c r="J4548" s="4" t="s">
        <v>62</v>
      </c>
      <c r="K4548" s="4" t="s">
        <v>63</v>
      </c>
      <c r="L4548" s="4" t="s">
        <v>36</v>
      </c>
      <c r="M4548" s="4" t="s">
        <v>118</v>
      </c>
      <c r="N4548" s="4">
        <v>995.15</v>
      </c>
      <c r="O4548" s="4">
        <v>10</v>
      </c>
      <c r="P4548" s="4">
        <v>0.15</v>
      </c>
      <c r="Q4548" s="4">
        <v>99</v>
      </c>
    </row>
    <row r="4549" spans="1:17" s="4" customFormat="1" ht="12" x14ac:dyDescent="0.3">
      <c r="A4549" s="4">
        <v>4548</v>
      </c>
      <c r="B4549" s="4" t="s">
        <v>13584</v>
      </c>
      <c r="C4549" s="5">
        <v>45590</v>
      </c>
      <c r="D4549" s="5">
        <v>45593</v>
      </c>
      <c r="E4549" s="9">
        <f t="shared" si="71"/>
        <v>2024</v>
      </c>
      <c r="F4549" s="4" t="s">
        <v>39</v>
      </c>
      <c r="G4549" s="4" t="s">
        <v>13585</v>
      </c>
      <c r="H4549" s="4" t="s">
        <v>13586</v>
      </c>
      <c r="I4549" s="4" t="s">
        <v>67</v>
      </c>
      <c r="J4549" s="4" t="s">
        <v>47</v>
      </c>
      <c r="K4549" s="4" t="s">
        <v>47</v>
      </c>
      <c r="L4549" s="4" t="s">
        <v>29</v>
      </c>
      <c r="M4549" s="4" t="s">
        <v>107</v>
      </c>
      <c r="N4549" s="4">
        <v>475.17</v>
      </c>
      <c r="O4549" s="4">
        <v>1</v>
      </c>
      <c r="P4549" s="4">
        <v>0.1</v>
      </c>
      <c r="Q4549" s="4">
        <v>75.3</v>
      </c>
    </row>
    <row r="4550" spans="1:17" s="4" customFormat="1" ht="12" x14ac:dyDescent="0.3">
      <c r="A4550" s="4">
        <v>4549</v>
      </c>
      <c r="B4550" s="4" t="s">
        <v>13587</v>
      </c>
      <c r="C4550" s="5">
        <v>45290</v>
      </c>
      <c r="D4550" s="5">
        <v>45293</v>
      </c>
      <c r="E4550" s="9">
        <f t="shared" si="71"/>
        <v>2024</v>
      </c>
      <c r="F4550" s="4" t="s">
        <v>39</v>
      </c>
      <c r="G4550" s="4" t="s">
        <v>13588</v>
      </c>
      <c r="H4550" s="4" t="s">
        <v>13589</v>
      </c>
      <c r="I4550" s="4" t="s">
        <v>28</v>
      </c>
      <c r="J4550" s="4" t="s">
        <v>21</v>
      </c>
      <c r="K4550" s="4" t="s">
        <v>26647</v>
      </c>
      <c r="L4550" s="4" t="s">
        <v>22</v>
      </c>
      <c r="M4550" s="4" t="s">
        <v>54</v>
      </c>
      <c r="N4550" s="4">
        <v>353.84</v>
      </c>
      <c r="O4550" s="4">
        <v>10</v>
      </c>
      <c r="P4550" s="4">
        <v>0.1</v>
      </c>
      <c r="Q4550" s="4">
        <v>71.78</v>
      </c>
    </row>
    <row r="4551" spans="1:17" s="4" customFormat="1" ht="12" x14ac:dyDescent="0.3">
      <c r="A4551" s="4">
        <v>4550</v>
      </c>
      <c r="B4551" s="4" t="s">
        <v>13590</v>
      </c>
      <c r="C4551" s="5">
        <v>44568</v>
      </c>
      <c r="D4551" s="5">
        <v>44573</v>
      </c>
      <c r="E4551" s="9">
        <f t="shared" si="71"/>
        <v>2022</v>
      </c>
      <c r="F4551" s="4" t="s">
        <v>59</v>
      </c>
      <c r="G4551" s="4" t="s">
        <v>13591</v>
      </c>
      <c r="H4551" s="4" t="s">
        <v>13592</v>
      </c>
      <c r="I4551" s="4" t="s">
        <v>20</v>
      </c>
      <c r="J4551" s="4" t="s">
        <v>111</v>
      </c>
      <c r="K4551" s="4" t="s">
        <v>111</v>
      </c>
      <c r="L4551" s="4" t="s">
        <v>36</v>
      </c>
      <c r="M4551" s="4" t="s">
        <v>138</v>
      </c>
      <c r="N4551" s="4">
        <v>1088.95</v>
      </c>
      <c r="O4551" s="4">
        <v>7</v>
      </c>
      <c r="P4551" s="4">
        <v>0.1</v>
      </c>
      <c r="Q4551" s="4">
        <v>87.63</v>
      </c>
    </row>
    <row r="4552" spans="1:17" s="4" customFormat="1" ht="12" x14ac:dyDescent="0.3">
      <c r="A4552" s="4">
        <v>4551</v>
      </c>
      <c r="B4552" s="4" t="s">
        <v>13593</v>
      </c>
      <c r="C4552" s="5">
        <v>45566</v>
      </c>
      <c r="D4552" s="5">
        <v>45571</v>
      </c>
      <c r="E4552" s="9">
        <f t="shared" si="71"/>
        <v>2024</v>
      </c>
      <c r="F4552" s="4" t="s">
        <v>39</v>
      </c>
      <c r="G4552" s="4" t="s">
        <v>13594</v>
      </c>
      <c r="H4552" s="4" t="s">
        <v>13595</v>
      </c>
      <c r="I4552" s="4" t="s">
        <v>28</v>
      </c>
      <c r="J4552" s="4" t="s">
        <v>34</v>
      </c>
      <c r="K4552" s="4" t="s">
        <v>35</v>
      </c>
      <c r="L4552" s="4" t="s">
        <v>36</v>
      </c>
      <c r="M4552" s="4" t="s">
        <v>118</v>
      </c>
      <c r="N4552" s="4">
        <v>1073.3399999999999</v>
      </c>
      <c r="O4552" s="4">
        <v>8</v>
      </c>
      <c r="P4552" s="4">
        <v>0.1</v>
      </c>
      <c r="Q4552" s="4">
        <v>239.39</v>
      </c>
    </row>
    <row r="4553" spans="1:17" s="4" customFormat="1" ht="12" x14ac:dyDescent="0.3">
      <c r="A4553" s="4">
        <v>4552</v>
      </c>
      <c r="B4553" s="4" t="s">
        <v>13596</v>
      </c>
      <c r="C4553" s="5">
        <v>44604</v>
      </c>
      <c r="D4553" s="5">
        <v>44610</v>
      </c>
      <c r="E4553" s="9">
        <f t="shared" si="71"/>
        <v>2022</v>
      </c>
      <c r="F4553" s="4" t="s">
        <v>39</v>
      </c>
      <c r="G4553" s="4" t="s">
        <v>177</v>
      </c>
      <c r="H4553" s="4" t="s">
        <v>13597</v>
      </c>
      <c r="I4553" s="4" t="s">
        <v>20</v>
      </c>
      <c r="J4553" s="4" t="s">
        <v>52</v>
      </c>
      <c r="K4553" s="4" t="s">
        <v>53</v>
      </c>
      <c r="L4553" s="4" t="s">
        <v>36</v>
      </c>
      <c r="M4553" s="4" t="s">
        <v>138</v>
      </c>
      <c r="N4553" s="4">
        <v>826.2</v>
      </c>
      <c r="O4553" s="4">
        <v>5</v>
      </c>
      <c r="P4553" s="4">
        <v>0.15</v>
      </c>
      <c r="Q4553" s="4">
        <v>32.950000000000003</v>
      </c>
    </row>
    <row r="4554" spans="1:17" s="4" customFormat="1" ht="12" x14ac:dyDescent="0.3">
      <c r="A4554" s="4">
        <v>4553</v>
      </c>
      <c r="B4554" s="4" t="s">
        <v>13598</v>
      </c>
      <c r="C4554" s="5">
        <v>44813</v>
      </c>
      <c r="D4554" s="5">
        <v>44816</v>
      </c>
      <c r="E4554" s="9">
        <f t="shared" si="71"/>
        <v>2022</v>
      </c>
      <c r="F4554" s="4" t="s">
        <v>25</v>
      </c>
      <c r="G4554" s="4" t="s">
        <v>13599</v>
      </c>
      <c r="H4554" s="4" t="s">
        <v>13600</v>
      </c>
      <c r="I4554" s="4" t="s">
        <v>28</v>
      </c>
      <c r="J4554" s="4" t="s">
        <v>34</v>
      </c>
      <c r="K4554" s="4" t="s">
        <v>35</v>
      </c>
      <c r="L4554" s="4" t="s">
        <v>36</v>
      </c>
      <c r="M4554" s="4" t="s">
        <v>71</v>
      </c>
      <c r="N4554" s="4">
        <v>972.38</v>
      </c>
      <c r="O4554" s="4">
        <v>4</v>
      </c>
      <c r="P4554" s="4">
        <v>0.15</v>
      </c>
      <c r="Q4554" s="4">
        <v>26.13</v>
      </c>
    </row>
    <row r="4555" spans="1:17" s="4" customFormat="1" ht="12" x14ac:dyDescent="0.3">
      <c r="A4555" s="4">
        <v>4554</v>
      </c>
      <c r="B4555" s="4" t="s">
        <v>13601</v>
      </c>
      <c r="C4555" s="5">
        <v>45680</v>
      </c>
      <c r="D4555" s="5">
        <v>45682</v>
      </c>
      <c r="E4555" s="9">
        <f t="shared" si="71"/>
        <v>2025</v>
      </c>
      <c r="F4555" s="4" t="s">
        <v>39</v>
      </c>
      <c r="G4555" s="4" t="s">
        <v>13602</v>
      </c>
      <c r="H4555" s="4" t="s">
        <v>13603</v>
      </c>
      <c r="I4555" s="4" t="s">
        <v>28</v>
      </c>
      <c r="J4555" s="4" t="s">
        <v>111</v>
      </c>
      <c r="K4555" s="4" t="s">
        <v>111</v>
      </c>
      <c r="L4555" s="4" t="s">
        <v>36</v>
      </c>
      <c r="M4555" s="4" t="s">
        <v>138</v>
      </c>
      <c r="N4555" s="4">
        <v>120.42</v>
      </c>
      <c r="O4555" s="4">
        <v>6</v>
      </c>
      <c r="P4555" s="4">
        <v>0</v>
      </c>
      <c r="Q4555" s="4">
        <v>10.47</v>
      </c>
    </row>
    <row r="4556" spans="1:17" s="4" customFormat="1" ht="12" x14ac:dyDescent="0.3">
      <c r="A4556" s="4">
        <v>4555</v>
      </c>
      <c r="B4556" s="4" t="s">
        <v>13604</v>
      </c>
      <c r="C4556" s="5">
        <v>45764</v>
      </c>
      <c r="D4556" s="5">
        <v>45770</v>
      </c>
      <c r="E4556" s="9">
        <f t="shared" si="71"/>
        <v>2025</v>
      </c>
      <c r="F4556" s="4" t="s">
        <v>17</v>
      </c>
      <c r="G4556" s="4" t="s">
        <v>13605</v>
      </c>
      <c r="H4556" s="4" t="s">
        <v>13606</v>
      </c>
      <c r="I4556" s="4" t="s">
        <v>67</v>
      </c>
      <c r="J4556" s="4" t="s">
        <v>52</v>
      </c>
      <c r="K4556" s="4" t="s">
        <v>53</v>
      </c>
      <c r="L4556" s="4" t="s">
        <v>22</v>
      </c>
      <c r="M4556" s="4" t="s">
        <v>54</v>
      </c>
      <c r="N4556" s="4">
        <v>748.07</v>
      </c>
      <c r="O4556" s="4">
        <v>5</v>
      </c>
      <c r="P4556" s="4">
        <v>0.15</v>
      </c>
      <c r="Q4556" s="4">
        <v>130.96</v>
      </c>
    </row>
    <row r="4557" spans="1:17" s="4" customFormat="1" ht="12" x14ac:dyDescent="0.3">
      <c r="A4557" s="4">
        <v>4556</v>
      </c>
      <c r="B4557" s="4" t="s">
        <v>13607</v>
      </c>
      <c r="C4557" s="5">
        <v>45763</v>
      </c>
      <c r="D4557" s="5">
        <v>45769</v>
      </c>
      <c r="E4557" s="9">
        <f t="shared" si="71"/>
        <v>2025</v>
      </c>
      <c r="F4557" s="4" t="s">
        <v>59</v>
      </c>
      <c r="G4557" s="4" t="s">
        <v>13608</v>
      </c>
      <c r="H4557" s="4" t="s">
        <v>13609</v>
      </c>
      <c r="I4557" s="4" t="s">
        <v>67</v>
      </c>
      <c r="J4557" s="4" t="s">
        <v>111</v>
      </c>
      <c r="K4557" s="4" t="s">
        <v>111</v>
      </c>
      <c r="L4557" s="4" t="s">
        <v>22</v>
      </c>
      <c r="M4557" s="4" t="s">
        <v>54</v>
      </c>
      <c r="N4557" s="4">
        <v>737.65</v>
      </c>
      <c r="O4557" s="4">
        <v>1</v>
      </c>
      <c r="P4557" s="4">
        <v>0.1</v>
      </c>
      <c r="Q4557" s="4">
        <v>127.93</v>
      </c>
    </row>
    <row r="4558" spans="1:17" s="4" customFormat="1" ht="12" x14ac:dyDescent="0.3">
      <c r="A4558" s="4">
        <v>4557</v>
      </c>
      <c r="B4558" s="4" t="s">
        <v>13610</v>
      </c>
      <c r="C4558" s="5">
        <v>45147</v>
      </c>
      <c r="D4558" s="5">
        <v>45153</v>
      </c>
      <c r="E4558" s="9">
        <f t="shared" si="71"/>
        <v>2023</v>
      </c>
      <c r="F4558" s="4" t="s">
        <v>59</v>
      </c>
      <c r="G4558" s="4" t="s">
        <v>13611</v>
      </c>
      <c r="H4558" s="4" t="s">
        <v>13612</v>
      </c>
      <c r="I4558" s="4" t="s">
        <v>67</v>
      </c>
      <c r="J4558" s="4" t="s">
        <v>62</v>
      </c>
      <c r="K4558" s="4" t="s">
        <v>63</v>
      </c>
      <c r="L4558" s="4" t="s">
        <v>29</v>
      </c>
      <c r="M4558" s="4" t="s">
        <v>90</v>
      </c>
      <c r="N4558" s="4">
        <v>1129.68</v>
      </c>
      <c r="O4558" s="4">
        <v>8</v>
      </c>
      <c r="P4558" s="4">
        <v>0</v>
      </c>
      <c r="Q4558" s="4">
        <v>184.64</v>
      </c>
    </row>
    <row r="4559" spans="1:17" s="4" customFormat="1" ht="12" x14ac:dyDescent="0.3">
      <c r="A4559" s="4">
        <v>4558</v>
      </c>
      <c r="B4559" s="4" t="s">
        <v>13613</v>
      </c>
      <c r="C4559" s="5">
        <v>44679</v>
      </c>
      <c r="D4559" s="5">
        <v>44681</v>
      </c>
      <c r="E4559" s="9">
        <f t="shared" si="71"/>
        <v>2022</v>
      </c>
      <c r="F4559" s="4" t="s">
        <v>39</v>
      </c>
      <c r="G4559" s="4" t="s">
        <v>13614</v>
      </c>
      <c r="H4559" s="4" t="s">
        <v>13615</v>
      </c>
      <c r="I4559" s="4" t="s">
        <v>20</v>
      </c>
      <c r="J4559" s="4" t="s">
        <v>111</v>
      </c>
      <c r="K4559" s="4" t="s">
        <v>111</v>
      </c>
      <c r="L4559" s="4" t="s">
        <v>36</v>
      </c>
      <c r="M4559" s="4" t="s">
        <v>37</v>
      </c>
      <c r="N4559" s="4">
        <v>1402.38</v>
      </c>
      <c r="O4559" s="4">
        <v>7</v>
      </c>
      <c r="P4559" s="4">
        <v>0.1</v>
      </c>
      <c r="Q4559" s="4">
        <v>169.35</v>
      </c>
    </row>
    <row r="4560" spans="1:17" s="4" customFormat="1" ht="12" x14ac:dyDescent="0.3">
      <c r="A4560" s="4">
        <v>4559</v>
      </c>
      <c r="B4560" s="4" t="s">
        <v>13616</v>
      </c>
      <c r="C4560" s="5">
        <v>45413</v>
      </c>
      <c r="D4560" s="5">
        <v>45415</v>
      </c>
      <c r="E4560" s="9">
        <f t="shared" si="71"/>
        <v>2024</v>
      </c>
      <c r="F4560" s="4" t="s">
        <v>59</v>
      </c>
      <c r="G4560" s="4" t="s">
        <v>13617</v>
      </c>
      <c r="H4560" s="4" t="s">
        <v>13618</v>
      </c>
      <c r="I4560" s="4" t="s">
        <v>28</v>
      </c>
      <c r="J4560" s="4" t="s">
        <v>42</v>
      </c>
      <c r="K4560" s="4" t="s">
        <v>43</v>
      </c>
      <c r="L4560" s="4" t="s">
        <v>22</v>
      </c>
      <c r="M4560" s="4" t="s">
        <v>75</v>
      </c>
      <c r="N4560" s="4">
        <v>1383.47</v>
      </c>
      <c r="O4560" s="4">
        <v>10</v>
      </c>
      <c r="P4560" s="4">
        <v>0.1</v>
      </c>
      <c r="Q4560" s="4">
        <v>171.52</v>
      </c>
    </row>
    <row r="4561" spans="1:17" s="4" customFormat="1" ht="12" x14ac:dyDescent="0.3">
      <c r="A4561" s="4">
        <v>4560</v>
      </c>
      <c r="B4561" s="4" t="s">
        <v>13619</v>
      </c>
      <c r="C4561" s="5">
        <v>44605</v>
      </c>
      <c r="D4561" s="5">
        <v>44607</v>
      </c>
      <c r="E4561" s="9">
        <f t="shared" si="71"/>
        <v>2022</v>
      </c>
      <c r="F4561" s="4" t="s">
        <v>59</v>
      </c>
      <c r="G4561" s="4" t="s">
        <v>13620</v>
      </c>
      <c r="H4561" s="4" t="s">
        <v>13621</v>
      </c>
      <c r="I4561" s="4" t="s">
        <v>28</v>
      </c>
      <c r="J4561" s="4" t="s">
        <v>47</v>
      </c>
      <c r="K4561" s="4" t="s">
        <v>47</v>
      </c>
      <c r="L4561" s="4" t="s">
        <v>36</v>
      </c>
      <c r="M4561" s="4" t="s">
        <v>138</v>
      </c>
      <c r="N4561" s="4">
        <v>1151.5</v>
      </c>
      <c r="O4561" s="4">
        <v>10</v>
      </c>
      <c r="P4561" s="4">
        <v>0.1</v>
      </c>
      <c r="Q4561" s="4">
        <v>251.09</v>
      </c>
    </row>
    <row r="4562" spans="1:17" s="4" customFormat="1" ht="12" x14ac:dyDescent="0.3">
      <c r="A4562" s="4">
        <v>4561</v>
      </c>
      <c r="B4562" s="4" t="s">
        <v>13622</v>
      </c>
      <c r="C4562" s="5">
        <v>45845</v>
      </c>
      <c r="D4562" s="5">
        <v>45851</v>
      </c>
      <c r="E4562" s="9">
        <f t="shared" si="71"/>
        <v>2025</v>
      </c>
      <c r="F4562" s="4" t="s">
        <v>17</v>
      </c>
      <c r="G4562" s="4" t="s">
        <v>13623</v>
      </c>
      <c r="H4562" s="4" t="s">
        <v>13624</v>
      </c>
      <c r="I4562" s="4" t="s">
        <v>28</v>
      </c>
      <c r="J4562" s="4" t="s">
        <v>62</v>
      </c>
      <c r="K4562" s="4" t="s">
        <v>63</v>
      </c>
      <c r="L4562" s="4" t="s">
        <v>36</v>
      </c>
      <c r="M4562" s="4" t="s">
        <v>37</v>
      </c>
      <c r="N4562" s="4">
        <v>514.54</v>
      </c>
      <c r="O4562" s="4">
        <v>2</v>
      </c>
      <c r="P4562" s="4">
        <v>0.1</v>
      </c>
      <c r="Q4562" s="4">
        <v>59.26</v>
      </c>
    </row>
    <row r="4563" spans="1:17" s="4" customFormat="1" ht="12" x14ac:dyDescent="0.3">
      <c r="A4563" s="4">
        <v>4562</v>
      </c>
      <c r="B4563" s="4" t="s">
        <v>13625</v>
      </c>
      <c r="C4563" s="5">
        <v>45733</v>
      </c>
      <c r="D4563" s="5">
        <v>45734</v>
      </c>
      <c r="E4563" s="9">
        <f t="shared" si="71"/>
        <v>2025</v>
      </c>
      <c r="F4563" s="4" t="s">
        <v>39</v>
      </c>
      <c r="G4563" s="4" t="s">
        <v>13626</v>
      </c>
      <c r="H4563" s="4" t="s">
        <v>13627</v>
      </c>
      <c r="I4563" s="4" t="s">
        <v>20</v>
      </c>
      <c r="J4563" s="4" t="s">
        <v>79</v>
      </c>
      <c r="K4563" s="4" t="s">
        <v>80</v>
      </c>
      <c r="L4563" s="4" t="s">
        <v>36</v>
      </c>
      <c r="M4563" s="4" t="s">
        <v>118</v>
      </c>
      <c r="N4563" s="4">
        <v>279.67</v>
      </c>
      <c r="O4563" s="4">
        <v>3</v>
      </c>
      <c r="P4563" s="4">
        <v>0.1</v>
      </c>
      <c r="Q4563" s="4">
        <v>28.6</v>
      </c>
    </row>
    <row r="4564" spans="1:17" s="4" customFormat="1" ht="12" x14ac:dyDescent="0.3">
      <c r="A4564" s="4">
        <v>4563</v>
      </c>
      <c r="B4564" s="4" t="s">
        <v>13628</v>
      </c>
      <c r="C4564" s="5">
        <v>45081</v>
      </c>
      <c r="D4564" s="5">
        <v>45088</v>
      </c>
      <c r="E4564" s="9">
        <f t="shared" si="71"/>
        <v>2023</v>
      </c>
      <c r="F4564" s="4" t="s">
        <v>59</v>
      </c>
      <c r="G4564" s="4" t="s">
        <v>13629</v>
      </c>
      <c r="H4564" s="4" t="s">
        <v>13630</v>
      </c>
      <c r="I4564" s="4" t="s">
        <v>20</v>
      </c>
      <c r="J4564" s="4" t="s">
        <v>111</v>
      </c>
      <c r="K4564" s="4" t="s">
        <v>111</v>
      </c>
      <c r="L4564" s="4" t="s">
        <v>22</v>
      </c>
      <c r="M4564" s="4" t="s">
        <v>134</v>
      </c>
      <c r="N4564" s="4">
        <v>270.55</v>
      </c>
      <c r="O4564" s="4">
        <v>9</v>
      </c>
      <c r="P4564" s="4">
        <v>0.1</v>
      </c>
      <c r="Q4564" s="4">
        <v>59.47</v>
      </c>
    </row>
    <row r="4565" spans="1:17" s="4" customFormat="1" ht="12" x14ac:dyDescent="0.3">
      <c r="A4565" s="4">
        <v>4564</v>
      </c>
      <c r="B4565" s="4" t="s">
        <v>13631</v>
      </c>
      <c r="C4565" s="5">
        <v>44900</v>
      </c>
      <c r="D4565" s="5">
        <v>44902</v>
      </c>
      <c r="E4565" s="9">
        <f t="shared" si="71"/>
        <v>2022</v>
      </c>
      <c r="F4565" s="4" t="s">
        <v>39</v>
      </c>
      <c r="G4565" s="4" t="s">
        <v>13632</v>
      </c>
      <c r="H4565" s="4" t="s">
        <v>13633</v>
      </c>
      <c r="I4565" s="4" t="s">
        <v>67</v>
      </c>
      <c r="J4565" s="4" t="s">
        <v>79</v>
      </c>
      <c r="K4565" s="4" t="s">
        <v>80</v>
      </c>
      <c r="L4565" s="4" t="s">
        <v>22</v>
      </c>
      <c r="M4565" s="4" t="s">
        <v>54</v>
      </c>
      <c r="N4565" s="4">
        <v>284.20999999999998</v>
      </c>
      <c r="O4565" s="4">
        <v>7</v>
      </c>
      <c r="P4565" s="4">
        <v>0</v>
      </c>
      <c r="Q4565" s="4">
        <v>59.64</v>
      </c>
    </row>
    <row r="4566" spans="1:17" s="4" customFormat="1" ht="12" x14ac:dyDescent="0.3">
      <c r="A4566" s="4">
        <v>4565</v>
      </c>
      <c r="B4566" s="4" t="s">
        <v>13634</v>
      </c>
      <c r="C4566" s="5">
        <v>45574</v>
      </c>
      <c r="D4566" s="5">
        <v>45577</v>
      </c>
      <c r="E4566" s="9">
        <f t="shared" si="71"/>
        <v>2024</v>
      </c>
      <c r="F4566" s="4" t="s">
        <v>59</v>
      </c>
      <c r="G4566" s="4" t="s">
        <v>13635</v>
      </c>
      <c r="H4566" s="4" t="s">
        <v>13636</v>
      </c>
      <c r="I4566" s="4" t="s">
        <v>20</v>
      </c>
      <c r="J4566" s="4" t="s">
        <v>34</v>
      </c>
      <c r="K4566" s="4" t="s">
        <v>35</v>
      </c>
      <c r="L4566" s="4" t="s">
        <v>29</v>
      </c>
      <c r="M4566" s="4" t="s">
        <v>48</v>
      </c>
      <c r="N4566" s="4">
        <v>1374.34</v>
      </c>
      <c r="O4566" s="4">
        <v>2</v>
      </c>
      <c r="P4566" s="4">
        <v>0</v>
      </c>
      <c r="Q4566" s="4">
        <v>10.98</v>
      </c>
    </row>
    <row r="4567" spans="1:17" s="4" customFormat="1" ht="12" x14ac:dyDescent="0.3">
      <c r="A4567" s="4">
        <v>4566</v>
      </c>
      <c r="B4567" s="4" t="s">
        <v>13637</v>
      </c>
      <c r="C4567" s="5">
        <v>44478</v>
      </c>
      <c r="D4567" s="5">
        <v>44481</v>
      </c>
      <c r="E4567" s="9">
        <f t="shared" si="71"/>
        <v>2021</v>
      </c>
      <c r="F4567" s="4" t="s">
        <v>39</v>
      </c>
      <c r="G4567" s="4" t="s">
        <v>13638</v>
      </c>
      <c r="H4567" s="4" t="s">
        <v>13639</v>
      </c>
      <c r="I4567" s="4" t="s">
        <v>28</v>
      </c>
      <c r="J4567" s="4" t="s">
        <v>111</v>
      </c>
      <c r="K4567" s="4" t="s">
        <v>111</v>
      </c>
      <c r="L4567" s="4" t="s">
        <v>36</v>
      </c>
      <c r="M4567" s="4" t="s">
        <v>37</v>
      </c>
      <c r="N4567" s="4">
        <v>48.14</v>
      </c>
      <c r="O4567" s="4">
        <v>2</v>
      </c>
      <c r="P4567" s="4">
        <v>0.2</v>
      </c>
      <c r="Q4567" s="4">
        <v>4.72</v>
      </c>
    </row>
    <row r="4568" spans="1:17" s="4" customFormat="1" ht="12" x14ac:dyDescent="0.3">
      <c r="A4568" s="4">
        <v>4567</v>
      </c>
      <c r="B4568" s="4" t="s">
        <v>13640</v>
      </c>
      <c r="C4568" s="5">
        <v>45259</v>
      </c>
      <c r="D4568" s="5">
        <v>45266</v>
      </c>
      <c r="E4568" s="9">
        <f t="shared" si="71"/>
        <v>2023</v>
      </c>
      <c r="F4568" s="4" t="s">
        <v>59</v>
      </c>
      <c r="G4568" s="4" t="s">
        <v>13641</v>
      </c>
      <c r="H4568" s="4" t="s">
        <v>13642</v>
      </c>
      <c r="I4568" s="4" t="s">
        <v>20</v>
      </c>
      <c r="J4568" s="4" t="s">
        <v>34</v>
      </c>
      <c r="K4568" s="4" t="s">
        <v>35</v>
      </c>
      <c r="L4568" s="4" t="s">
        <v>29</v>
      </c>
      <c r="M4568" s="4" t="s">
        <v>90</v>
      </c>
      <c r="N4568" s="4">
        <v>471.51</v>
      </c>
      <c r="O4568" s="4">
        <v>4</v>
      </c>
      <c r="P4568" s="4">
        <v>0</v>
      </c>
      <c r="Q4568" s="4">
        <v>115.22</v>
      </c>
    </row>
    <row r="4569" spans="1:17" s="4" customFormat="1" ht="12" x14ac:dyDescent="0.3">
      <c r="A4569" s="4">
        <v>4568</v>
      </c>
      <c r="B4569" s="4" t="s">
        <v>13643</v>
      </c>
      <c r="C4569" s="5">
        <v>44827</v>
      </c>
      <c r="D4569" s="5">
        <v>44829</v>
      </c>
      <c r="E4569" s="9">
        <f t="shared" si="71"/>
        <v>2022</v>
      </c>
      <c r="F4569" s="4" t="s">
        <v>17</v>
      </c>
      <c r="G4569" s="4" t="s">
        <v>13644</v>
      </c>
      <c r="H4569" s="4" t="s">
        <v>13645</v>
      </c>
      <c r="I4569" s="4" t="s">
        <v>67</v>
      </c>
      <c r="J4569" s="4" t="s">
        <v>106</v>
      </c>
      <c r="K4569" s="4" t="s">
        <v>106</v>
      </c>
      <c r="L4569" s="4" t="s">
        <v>22</v>
      </c>
      <c r="M4569" s="4" t="s">
        <v>54</v>
      </c>
      <c r="N4569" s="4">
        <v>424.23</v>
      </c>
      <c r="O4569" s="4">
        <v>7</v>
      </c>
      <c r="P4569" s="4">
        <v>0</v>
      </c>
      <c r="Q4569" s="4">
        <v>70.94</v>
      </c>
    </row>
    <row r="4570" spans="1:17" s="4" customFormat="1" ht="12" x14ac:dyDescent="0.3">
      <c r="A4570" s="4">
        <v>4569</v>
      </c>
      <c r="B4570" s="4" t="s">
        <v>13646</v>
      </c>
      <c r="C4570" s="5">
        <v>45756</v>
      </c>
      <c r="D4570" s="5">
        <v>45757</v>
      </c>
      <c r="E4570" s="9">
        <f t="shared" si="71"/>
        <v>2025</v>
      </c>
      <c r="F4570" s="4" t="s">
        <v>25</v>
      </c>
      <c r="G4570" s="4" t="s">
        <v>13647</v>
      </c>
      <c r="H4570" s="4" t="s">
        <v>13648</v>
      </c>
      <c r="I4570" s="4" t="s">
        <v>28</v>
      </c>
      <c r="J4570" s="4" t="s">
        <v>106</v>
      </c>
      <c r="K4570" s="4" t="s">
        <v>106</v>
      </c>
      <c r="L4570" s="4" t="s">
        <v>22</v>
      </c>
      <c r="M4570" s="4" t="s">
        <v>134</v>
      </c>
      <c r="N4570" s="4">
        <v>178.37</v>
      </c>
      <c r="O4570" s="4">
        <v>8</v>
      </c>
      <c r="P4570" s="4">
        <v>0.15</v>
      </c>
      <c r="Q4570" s="4">
        <v>35.24</v>
      </c>
    </row>
    <row r="4571" spans="1:17" s="4" customFormat="1" ht="12" x14ac:dyDescent="0.3">
      <c r="A4571" s="4">
        <v>4570</v>
      </c>
      <c r="B4571" s="4" t="s">
        <v>13649</v>
      </c>
      <c r="C4571" s="5">
        <v>44965</v>
      </c>
      <c r="D4571" s="5">
        <v>44968</v>
      </c>
      <c r="E4571" s="9">
        <f t="shared" si="71"/>
        <v>2023</v>
      </c>
      <c r="F4571" s="4" t="s">
        <v>25</v>
      </c>
      <c r="G4571" s="4" t="s">
        <v>13650</v>
      </c>
      <c r="H4571" s="4" t="s">
        <v>13651</v>
      </c>
      <c r="I4571" s="4" t="s">
        <v>20</v>
      </c>
      <c r="J4571" s="4" t="s">
        <v>62</v>
      </c>
      <c r="K4571" s="4" t="s">
        <v>63</v>
      </c>
      <c r="L4571" s="4" t="s">
        <v>29</v>
      </c>
      <c r="M4571" s="4" t="s">
        <v>48</v>
      </c>
      <c r="N4571" s="4">
        <v>1236.0999999999999</v>
      </c>
      <c r="O4571" s="4">
        <v>7</v>
      </c>
      <c r="P4571" s="4">
        <v>0.1</v>
      </c>
      <c r="Q4571" s="4">
        <v>284.68</v>
      </c>
    </row>
    <row r="4572" spans="1:17" s="4" customFormat="1" ht="12" x14ac:dyDescent="0.3">
      <c r="A4572" s="4">
        <v>4571</v>
      </c>
      <c r="B4572" s="4" t="s">
        <v>13652</v>
      </c>
      <c r="C4572" s="5">
        <v>44412</v>
      </c>
      <c r="D4572" s="5">
        <v>44418</v>
      </c>
      <c r="E4572" s="9">
        <f t="shared" si="71"/>
        <v>2021</v>
      </c>
      <c r="F4572" s="4" t="s">
        <v>17</v>
      </c>
      <c r="G4572" s="4" t="s">
        <v>13653</v>
      </c>
      <c r="H4572" s="4" t="s">
        <v>13654</v>
      </c>
      <c r="I4572" s="4" t="s">
        <v>20</v>
      </c>
      <c r="J4572" s="4" t="s">
        <v>111</v>
      </c>
      <c r="K4572" s="4" t="s">
        <v>111</v>
      </c>
      <c r="L4572" s="4" t="s">
        <v>22</v>
      </c>
      <c r="M4572" s="4" t="s">
        <v>54</v>
      </c>
      <c r="N4572" s="4">
        <v>138.41999999999999</v>
      </c>
      <c r="O4572" s="4">
        <v>7</v>
      </c>
      <c r="P4572" s="4">
        <v>0</v>
      </c>
      <c r="Q4572" s="4">
        <v>7.96</v>
      </c>
    </row>
    <row r="4573" spans="1:17" s="4" customFormat="1" ht="12" x14ac:dyDescent="0.3">
      <c r="A4573" s="4">
        <v>4572</v>
      </c>
      <c r="B4573" s="4" t="s">
        <v>13655</v>
      </c>
      <c r="C4573" s="5">
        <v>44926</v>
      </c>
      <c r="D4573" s="5">
        <v>44931</v>
      </c>
      <c r="E4573" s="9">
        <f t="shared" si="71"/>
        <v>2023</v>
      </c>
      <c r="F4573" s="4" t="s">
        <v>39</v>
      </c>
      <c r="G4573" s="4" t="s">
        <v>13656</v>
      </c>
      <c r="H4573" s="4" t="s">
        <v>13657</v>
      </c>
      <c r="I4573" s="4" t="s">
        <v>28</v>
      </c>
      <c r="J4573" s="4" t="s">
        <v>42</v>
      </c>
      <c r="K4573" s="4" t="s">
        <v>43</v>
      </c>
      <c r="L4573" s="4" t="s">
        <v>22</v>
      </c>
      <c r="M4573" s="4" t="s">
        <v>23</v>
      </c>
      <c r="N4573" s="4">
        <v>1259.8</v>
      </c>
      <c r="O4573" s="4">
        <v>3</v>
      </c>
      <c r="P4573" s="4">
        <v>0.15</v>
      </c>
      <c r="Q4573" s="4">
        <v>99.25</v>
      </c>
    </row>
    <row r="4574" spans="1:17" s="4" customFormat="1" ht="12" x14ac:dyDescent="0.3">
      <c r="A4574" s="4">
        <v>4573</v>
      </c>
      <c r="B4574" s="4" t="s">
        <v>13658</v>
      </c>
      <c r="C4574" s="5">
        <v>45147</v>
      </c>
      <c r="D4574" s="5">
        <v>45149</v>
      </c>
      <c r="E4574" s="9">
        <f t="shared" si="71"/>
        <v>2023</v>
      </c>
      <c r="F4574" s="4" t="s">
        <v>59</v>
      </c>
      <c r="G4574" s="4" t="s">
        <v>13659</v>
      </c>
      <c r="H4574" s="4" t="s">
        <v>13660</v>
      </c>
      <c r="I4574" s="4" t="s">
        <v>28</v>
      </c>
      <c r="J4574" s="4" t="s">
        <v>21</v>
      </c>
      <c r="K4574" s="4" t="s">
        <v>26647</v>
      </c>
      <c r="L4574" s="4" t="s">
        <v>36</v>
      </c>
      <c r="M4574" s="4" t="s">
        <v>118</v>
      </c>
      <c r="N4574" s="4">
        <v>80.05</v>
      </c>
      <c r="O4574" s="4">
        <v>2</v>
      </c>
      <c r="P4574" s="4">
        <v>0.1</v>
      </c>
      <c r="Q4574" s="4">
        <v>2.52</v>
      </c>
    </row>
    <row r="4575" spans="1:17" s="4" customFormat="1" ht="12" x14ac:dyDescent="0.3">
      <c r="A4575" s="4">
        <v>4574</v>
      </c>
      <c r="B4575" s="4" t="s">
        <v>13661</v>
      </c>
      <c r="C4575" s="5">
        <v>45013</v>
      </c>
      <c r="D4575" s="5">
        <v>45017</v>
      </c>
      <c r="E4575" s="9">
        <f t="shared" si="71"/>
        <v>2023</v>
      </c>
      <c r="F4575" s="4" t="s">
        <v>25</v>
      </c>
      <c r="G4575" s="4" t="s">
        <v>13662</v>
      </c>
      <c r="H4575" s="4" t="s">
        <v>13663</v>
      </c>
      <c r="I4575" s="4" t="s">
        <v>67</v>
      </c>
      <c r="J4575" s="4" t="s">
        <v>106</v>
      </c>
      <c r="K4575" s="4" t="s">
        <v>106</v>
      </c>
      <c r="L4575" s="4" t="s">
        <v>36</v>
      </c>
      <c r="M4575" s="4" t="s">
        <v>37</v>
      </c>
      <c r="N4575" s="4">
        <v>958.67</v>
      </c>
      <c r="O4575" s="4">
        <v>4</v>
      </c>
      <c r="P4575" s="4">
        <v>0</v>
      </c>
      <c r="Q4575" s="4">
        <v>48.78</v>
      </c>
    </row>
    <row r="4576" spans="1:17" s="4" customFormat="1" ht="12" x14ac:dyDescent="0.3">
      <c r="A4576" s="4">
        <v>4575</v>
      </c>
      <c r="B4576" s="4" t="s">
        <v>13664</v>
      </c>
      <c r="C4576" s="5">
        <v>45288</v>
      </c>
      <c r="D4576" s="5">
        <v>45289</v>
      </c>
      <c r="E4576" s="9">
        <f t="shared" si="71"/>
        <v>2023</v>
      </c>
      <c r="F4576" s="4" t="s">
        <v>39</v>
      </c>
      <c r="G4576" s="4" t="s">
        <v>13665</v>
      </c>
      <c r="H4576" s="4" t="s">
        <v>13666</v>
      </c>
      <c r="I4576" s="4" t="s">
        <v>20</v>
      </c>
      <c r="J4576" s="4" t="s">
        <v>42</v>
      </c>
      <c r="K4576" s="4" t="s">
        <v>43</v>
      </c>
      <c r="L4576" s="4" t="s">
        <v>22</v>
      </c>
      <c r="M4576" s="4" t="s">
        <v>75</v>
      </c>
      <c r="N4576" s="4">
        <v>1055.8599999999999</v>
      </c>
      <c r="O4576" s="4">
        <v>4</v>
      </c>
      <c r="P4576" s="4">
        <v>0</v>
      </c>
      <c r="Q4576" s="4">
        <v>298.04000000000002</v>
      </c>
    </row>
    <row r="4577" spans="1:17" s="4" customFormat="1" ht="12" x14ac:dyDescent="0.3">
      <c r="A4577" s="4">
        <v>4576</v>
      </c>
      <c r="B4577" s="4" t="s">
        <v>13667</v>
      </c>
      <c r="C4577" s="5">
        <v>45275</v>
      </c>
      <c r="D4577" s="5">
        <v>45281</v>
      </c>
      <c r="E4577" s="9">
        <f t="shared" si="71"/>
        <v>2023</v>
      </c>
      <c r="F4577" s="4" t="s">
        <v>59</v>
      </c>
      <c r="G4577" s="4" t="s">
        <v>13668</v>
      </c>
      <c r="H4577" s="4" t="s">
        <v>13669</v>
      </c>
      <c r="I4577" s="4" t="s">
        <v>67</v>
      </c>
      <c r="J4577" s="4" t="s">
        <v>42</v>
      </c>
      <c r="K4577" s="4" t="s">
        <v>43</v>
      </c>
      <c r="L4577" s="4" t="s">
        <v>29</v>
      </c>
      <c r="M4577" s="4" t="s">
        <v>30</v>
      </c>
      <c r="N4577" s="4">
        <v>441.41</v>
      </c>
      <c r="O4577" s="4">
        <v>9</v>
      </c>
      <c r="P4577" s="4">
        <v>0.1</v>
      </c>
      <c r="Q4577" s="4">
        <v>86.78</v>
      </c>
    </row>
    <row r="4578" spans="1:17" s="4" customFormat="1" ht="12" x14ac:dyDescent="0.3">
      <c r="A4578" s="4">
        <v>4577</v>
      </c>
      <c r="B4578" s="4" t="s">
        <v>13670</v>
      </c>
      <c r="C4578" s="5">
        <v>44999</v>
      </c>
      <c r="D4578" s="5">
        <v>45004</v>
      </c>
      <c r="E4578" s="9">
        <f t="shared" si="71"/>
        <v>2023</v>
      </c>
      <c r="F4578" s="4" t="s">
        <v>25</v>
      </c>
      <c r="G4578" s="4" t="s">
        <v>13671</v>
      </c>
      <c r="H4578" s="4" t="s">
        <v>13672</v>
      </c>
      <c r="I4578" s="4" t="s">
        <v>67</v>
      </c>
      <c r="J4578" s="4" t="s">
        <v>106</v>
      </c>
      <c r="K4578" s="4" t="s">
        <v>106</v>
      </c>
      <c r="L4578" s="4" t="s">
        <v>29</v>
      </c>
      <c r="M4578" s="4" t="s">
        <v>90</v>
      </c>
      <c r="N4578" s="4">
        <v>675.77</v>
      </c>
      <c r="O4578" s="4">
        <v>2</v>
      </c>
      <c r="P4578" s="4">
        <v>0.15</v>
      </c>
      <c r="Q4578" s="4">
        <v>43.4</v>
      </c>
    </row>
    <row r="4579" spans="1:17" s="4" customFormat="1" ht="12" x14ac:dyDescent="0.3">
      <c r="A4579" s="4">
        <v>4578</v>
      </c>
      <c r="B4579" s="4" t="s">
        <v>13673</v>
      </c>
      <c r="C4579" s="5">
        <v>44689</v>
      </c>
      <c r="D4579" s="5">
        <v>44694</v>
      </c>
      <c r="E4579" s="9">
        <f t="shared" si="71"/>
        <v>2022</v>
      </c>
      <c r="F4579" s="4" t="s">
        <v>25</v>
      </c>
      <c r="G4579" s="4" t="s">
        <v>13674</v>
      </c>
      <c r="H4579" s="4" t="s">
        <v>13675</v>
      </c>
      <c r="I4579" s="4" t="s">
        <v>28</v>
      </c>
      <c r="J4579" s="4" t="s">
        <v>52</v>
      </c>
      <c r="K4579" s="4" t="s">
        <v>53</v>
      </c>
      <c r="L4579" s="4" t="s">
        <v>36</v>
      </c>
      <c r="M4579" s="4" t="s">
        <v>138</v>
      </c>
      <c r="N4579" s="4">
        <v>987.39</v>
      </c>
      <c r="O4579" s="4">
        <v>1</v>
      </c>
      <c r="P4579" s="4">
        <v>0.1</v>
      </c>
      <c r="Q4579" s="4">
        <v>70.63</v>
      </c>
    </row>
    <row r="4580" spans="1:17" s="4" customFormat="1" ht="12" x14ac:dyDescent="0.3">
      <c r="A4580" s="4">
        <v>4579</v>
      </c>
      <c r="B4580" s="4" t="s">
        <v>13676</v>
      </c>
      <c r="C4580" s="5">
        <v>45213</v>
      </c>
      <c r="D4580" s="5">
        <v>45218</v>
      </c>
      <c r="E4580" s="9">
        <f t="shared" si="71"/>
        <v>2023</v>
      </c>
      <c r="F4580" s="4" t="s">
        <v>39</v>
      </c>
      <c r="G4580" s="4" t="s">
        <v>13677</v>
      </c>
      <c r="H4580" s="4" t="s">
        <v>13678</v>
      </c>
      <c r="I4580" s="4" t="s">
        <v>20</v>
      </c>
      <c r="J4580" s="4" t="s">
        <v>21</v>
      </c>
      <c r="K4580" s="4" t="s">
        <v>26647</v>
      </c>
      <c r="L4580" s="4" t="s">
        <v>36</v>
      </c>
      <c r="M4580" s="4" t="s">
        <v>138</v>
      </c>
      <c r="N4580" s="4">
        <v>908.59</v>
      </c>
      <c r="O4580" s="4">
        <v>8</v>
      </c>
      <c r="P4580" s="4">
        <v>0</v>
      </c>
      <c r="Q4580" s="4">
        <v>261.63</v>
      </c>
    </row>
    <row r="4581" spans="1:17" s="4" customFormat="1" ht="12" x14ac:dyDescent="0.3">
      <c r="A4581" s="4">
        <v>4580</v>
      </c>
      <c r="B4581" s="4" t="s">
        <v>13679</v>
      </c>
      <c r="C4581" s="5">
        <v>44629</v>
      </c>
      <c r="D4581" s="5">
        <v>44634</v>
      </c>
      <c r="E4581" s="9">
        <f t="shared" si="71"/>
        <v>2022</v>
      </c>
      <c r="F4581" s="4" t="s">
        <v>39</v>
      </c>
      <c r="G4581" s="4" t="s">
        <v>13680</v>
      </c>
      <c r="H4581" s="4" t="s">
        <v>13681</v>
      </c>
      <c r="I4581" s="4" t="s">
        <v>67</v>
      </c>
      <c r="J4581" s="4" t="s">
        <v>21</v>
      </c>
      <c r="K4581" s="4" t="s">
        <v>26647</v>
      </c>
      <c r="L4581" s="4" t="s">
        <v>36</v>
      </c>
      <c r="M4581" s="4" t="s">
        <v>37</v>
      </c>
      <c r="N4581" s="4">
        <v>875.15</v>
      </c>
      <c r="O4581" s="4">
        <v>10</v>
      </c>
      <c r="P4581" s="4">
        <v>0</v>
      </c>
      <c r="Q4581" s="4">
        <v>198.29</v>
      </c>
    </row>
    <row r="4582" spans="1:17" s="4" customFormat="1" ht="12" x14ac:dyDescent="0.3">
      <c r="A4582" s="4">
        <v>4581</v>
      </c>
      <c r="B4582" s="4" t="s">
        <v>13682</v>
      </c>
      <c r="C4582" s="5">
        <v>45359</v>
      </c>
      <c r="D4582" s="5">
        <v>45361</v>
      </c>
      <c r="E4582" s="9">
        <f t="shared" si="71"/>
        <v>2024</v>
      </c>
      <c r="F4582" s="4" t="s">
        <v>39</v>
      </c>
      <c r="G4582" s="4" t="s">
        <v>13683</v>
      </c>
      <c r="H4582" s="4" t="s">
        <v>13684</v>
      </c>
      <c r="I4582" s="4" t="s">
        <v>67</v>
      </c>
      <c r="J4582" s="4" t="s">
        <v>79</v>
      </c>
      <c r="K4582" s="4" t="s">
        <v>80</v>
      </c>
      <c r="L4582" s="4" t="s">
        <v>29</v>
      </c>
      <c r="M4582" s="4" t="s">
        <v>30</v>
      </c>
      <c r="N4582" s="4">
        <v>226.76</v>
      </c>
      <c r="O4582" s="4">
        <v>8</v>
      </c>
      <c r="P4582" s="4">
        <v>0</v>
      </c>
      <c r="Q4582" s="4">
        <v>58.92</v>
      </c>
    </row>
    <row r="4583" spans="1:17" s="4" customFormat="1" ht="12" x14ac:dyDescent="0.3">
      <c r="A4583" s="4">
        <v>4582</v>
      </c>
      <c r="B4583" s="4" t="s">
        <v>13685</v>
      </c>
      <c r="C4583" s="5">
        <v>45471</v>
      </c>
      <c r="D4583" s="5">
        <v>45478</v>
      </c>
      <c r="E4583" s="9">
        <f t="shared" si="71"/>
        <v>2024</v>
      </c>
      <c r="F4583" s="4" t="s">
        <v>25</v>
      </c>
      <c r="G4583" s="4" t="s">
        <v>13686</v>
      </c>
      <c r="H4583" s="4" t="s">
        <v>13687</v>
      </c>
      <c r="I4583" s="4" t="s">
        <v>28</v>
      </c>
      <c r="J4583" s="4" t="s">
        <v>79</v>
      </c>
      <c r="K4583" s="4" t="s">
        <v>80</v>
      </c>
      <c r="L4583" s="4" t="s">
        <v>36</v>
      </c>
      <c r="M4583" s="4" t="s">
        <v>71</v>
      </c>
      <c r="N4583" s="4">
        <v>1332.55</v>
      </c>
      <c r="O4583" s="4">
        <v>3</v>
      </c>
      <c r="P4583" s="4">
        <v>0.15</v>
      </c>
      <c r="Q4583" s="4">
        <v>31.48</v>
      </c>
    </row>
    <row r="4584" spans="1:17" s="4" customFormat="1" ht="12" x14ac:dyDescent="0.3">
      <c r="A4584" s="4">
        <v>4583</v>
      </c>
      <c r="B4584" s="4" t="s">
        <v>13688</v>
      </c>
      <c r="C4584" s="5">
        <v>44688</v>
      </c>
      <c r="D4584" s="5">
        <v>44695</v>
      </c>
      <c r="E4584" s="9">
        <f t="shared" si="71"/>
        <v>2022</v>
      </c>
      <c r="F4584" s="4" t="s">
        <v>39</v>
      </c>
      <c r="G4584" s="4" t="s">
        <v>13689</v>
      </c>
      <c r="H4584" s="4" t="s">
        <v>5482</v>
      </c>
      <c r="I4584" s="4" t="s">
        <v>67</v>
      </c>
      <c r="J4584" s="4" t="s">
        <v>145</v>
      </c>
      <c r="K4584" s="4" t="s">
        <v>80</v>
      </c>
      <c r="L4584" s="4" t="s">
        <v>29</v>
      </c>
      <c r="M4584" s="4" t="s">
        <v>90</v>
      </c>
      <c r="N4584" s="4">
        <v>939.86</v>
      </c>
      <c r="O4584" s="4">
        <v>8</v>
      </c>
      <c r="P4584" s="4">
        <v>0</v>
      </c>
      <c r="Q4584" s="4">
        <v>124.51</v>
      </c>
    </row>
    <row r="4585" spans="1:17" s="4" customFormat="1" ht="12" x14ac:dyDescent="0.3">
      <c r="A4585" s="4">
        <v>4584</v>
      </c>
      <c r="B4585" s="4" t="s">
        <v>13690</v>
      </c>
      <c r="C4585" s="5">
        <v>44654</v>
      </c>
      <c r="D4585" s="5">
        <v>44659</v>
      </c>
      <c r="E4585" s="9">
        <f t="shared" si="71"/>
        <v>2022</v>
      </c>
      <c r="F4585" s="4" t="s">
        <v>59</v>
      </c>
      <c r="G4585" s="4" t="s">
        <v>13691</v>
      </c>
      <c r="H4585" s="4" t="s">
        <v>13692</v>
      </c>
      <c r="I4585" s="4" t="s">
        <v>67</v>
      </c>
      <c r="J4585" s="4" t="s">
        <v>21</v>
      </c>
      <c r="K4585" s="4" t="s">
        <v>26647</v>
      </c>
      <c r="L4585" s="4" t="s">
        <v>29</v>
      </c>
      <c r="M4585" s="4" t="s">
        <v>30</v>
      </c>
      <c r="N4585" s="4">
        <v>202.84</v>
      </c>
      <c r="O4585" s="4">
        <v>7</v>
      </c>
      <c r="P4585" s="4">
        <v>0</v>
      </c>
      <c r="Q4585" s="4">
        <v>17.66</v>
      </c>
    </row>
    <row r="4586" spans="1:17" s="4" customFormat="1" ht="12" x14ac:dyDescent="0.3">
      <c r="A4586" s="4">
        <v>4585</v>
      </c>
      <c r="B4586" s="4" t="s">
        <v>13693</v>
      </c>
      <c r="C4586" s="5">
        <v>44799</v>
      </c>
      <c r="D4586" s="5">
        <v>44803</v>
      </c>
      <c r="E4586" s="9">
        <f t="shared" si="71"/>
        <v>2022</v>
      </c>
      <c r="F4586" s="4" t="s">
        <v>39</v>
      </c>
      <c r="G4586" s="4" t="s">
        <v>13694</v>
      </c>
      <c r="H4586" s="4" t="s">
        <v>13695</v>
      </c>
      <c r="I4586" s="4" t="s">
        <v>28</v>
      </c>
      <c r="J4586" s="4" t="s">
        <v>79</v>
      </c>
      <c r="K4586" s="4" t="s">
        <v>80</v>
      </c>
      <c r="L4586" s="4" t="s">
        <v>29</v>
      </c>
      <c r="M4586" s="4" t="s">
        <v>90</v>
      </c>
      <c r="N4586" s="4">
        <v>75.95</v>
      </c>
      <c r="O4586" s="4">
        <v>7</v>
      </c>
      <c r="P4586" s="4">
        <v>0.1</v>
      </c>
      <c r="Q4586" s="4">
        <v>1.1000000000000001</v>
      </c>
    </row>
    <row r="4587" spans="1:17" s="4" customFormat="1" ht="12" x14ac:dyDescent="0.3">
      <c r="A4587" s="4">
        <v>4586</v>
      </c>
      <c r="B4587" s="4" t="s">
        <v>13696</v>
      </c>
      <c r="C4587" s="5">
        <v>45713</v>
      </c>
      <c r="D4587" s="5">
        <v>45716</v>
      </c>
      <c r="E4587" s="9">
        <f t="shared" si="71"/>
        <v>2025</v>
      </c>
      <c r="F4587" s="4" t="s">
        <v>17</v>
      </c>
      <c r="G4587" s="4" t="s">
        <v>13697</v>
      </c>
      <c r="H4587" s="4" t="s">
        <v>13698</v>
      </c>
      <c r="I4587" s="4" t="s">
        <v>67</v>
      </c>
      <c r="J4587" s="4" t="s">
        <v>79</v>
      </c>
      <c r="K4587" s="4" t="s">
        <v>80</v>
      </c>
      <c r="L4587" s="4" t="s">
        <v>29</v>
      </c>
      <c r="M4587" s="4" t="s">
        <v>48</v>
      </c>
      <c r="N4587" s="4">
        <v>1159.6600000000001</v>
      </c>
      <c r="O4587" s="4">
        <v>6</v>
      </c>
      <c r="P4587" s="4">
        <v>0</v>
      </c>
      <c r="Q4587" s="4">
        <v>239.27</v>
      </c>
    </row>
    <row r="4588" spans="1:17" s="4" customFormat="1" ht="12" x14ac:dyDescent="0.3">
      <c r="A4588" s="4">
        <v>4587</v>
      </c>
      <c r="B4588" s="4" t="s">
        <v>13699</v>
      </c>
      <c r="C4588" s="5">
        <v>45465</v>
      </c>
      <c r="D4588" s="5">
        <v>45471</v>
      </c>
      <c r="E4588" s="9">
        <f t="shared" si="71"/>
        <v>2024</v>
      </c>
      <c r="F4588" s="4" t="s">
        <v>59</v>
      </c>
      <c r="G4588" s="4" t="s">
        <v>13700</v>
      </c>
      <c r="H4588" s="4" t="s">
        <v>13701</v>
      </c>
      <c r="I4588" s="4" t="s">
        <v>28</v>
      </c>
      <c r="J4588" s="4" t="s">
        <v>79</v>
      </c>
      <c r="K4588" s="4" t="s">
        <v>80</v>
      </c>
      <c r="L4588" s="4" t="s">
        <v>29</v>
      </c>
      <c r="M4588" s="4" t="s">
        <v>48</v>
      </c>
      <c r="N4588" s="4">
        <v>713.14</v>
      </c>
      <c r="O4588" s="4">
        <v>7</v>
      </c>
      <c r="P4588" s="4">
        <v>0.15</v>
      </c>
      <c r="Q4588" s="4">
        <v>-5.57</v>
      </c>
    </row>
    <row r="4589" spans="1:17" s="4" customFormat="1" ht="12" x14ac:dyDescent="0.3">
      <c r="A4589" s="4">
        <v>4588</v>
      </c>
      <c r="B4589" s="4" t="s">
        <v>13702</v>
      </c>
      <c r="C4589" s="5">
        <v>45169</v>
      </c>
      <c r="D4589" s="5">
        <v>45171</v>
      </c>
      <c r="E4589" s="9">
        <f t="shared" si="71"/>
        <v>2023</v>
      </c>
      <c r="F4589" s="4" t="s">
        <v>17</v>
      </c>
      <c r="G4589" s="4" t="s">
        <v>13703</v>
      </c>
      <c r="H4589" s="4" t="s">
        <v>13704</v>
      </c>
      <c r="I4589" s="4" t="s">
        <v>28</v>
      </c>
      <c r="J4589" s="4" t="s">
        <v>47</v>
      </c>
      <c r="K4589" s="4" t="s">
        <v>47</v>
      </c>
      <c r="L4589" s="4" t="s">
        <v>36</v>
      </c>
      <c r="M4589" s="4" t="s">
        <v>37</v>
      </c>
      <c r="N4589" s="4">
        <v>36.11</v>
      </c>
      <c r="O4589" s="4">
        <v>7</v>
      </c>
      <c r="P4589" s="4">
        <v>0.1</v>
      </c>
      <c r="Q4589" s="4">
        <v>6.75</v>
      </c>
    </row>
    <row r="4590" spans="1:17" s="4" customFormat="1" ht="12" x14ac:dyDescent="0.3">
      <c r="A4590" s="4">
        <v>4589</v>
      </c>
      <c r="B4590" s="4" t="s">
        <v>13705</v>
      </c>
      <c r="C4590" s="5">
        <v>45508</v>
      </c>
      <c r="D4590" s="5">
        <v>45510</v>
      </c>
      <c r="E4590" s="9">
        <f t="shared" si="71"/>
        <v>2024</v>
      </c>
      <c r="F4590" s="4" t="s">
        <v>17</v>
      </c>
      <c r="G4590" s="4" t="s">
        <v>13706</v>
      </c>
      <c r="H4590" s="4" t="s">
        <v>13707</v>
      </c>
      <c r="I4590" s="4" t="s">
        <v>67</v>
      </c>
      <c r="J4590" s="4" t="s">
        <v>111</v>
      </c>
      <c r="K4590" s="4" t="s">
        <v>111</v>
      </c>
      <c r="L4590" s="4" t="s">
        <v>36</v>
      </c>
      <c r="M4590" s="4" t="s">
        <v>138</v>
      </c>
      <c r="N4590" s="4">
        <v>342.03</v>
      </c>
      <c r="O4590" s="4">
        <v>8</v>
      </c>
      <c r="P4590" s="4">
        <v>0.1</v>
      </c>
      <c r="Q4590" s="4">
        <v>28.49</v>
      </c>
    </row>
    <row r="4591" spans="1:17" s="4" customFormat="1" ht="12" x14ac:dyDescent="0.3">
      <c r="A4591" s="4">
        <v>4590</v>
      </c>
      <c r="B4591" s="4" t="s">
        <v>13708</v>
      </c>
      <c r="C4591" s="5">
        <v>45839</v>
      </c>
      <c r="D4591" s="5">
        <v>45843</v>
      </c>
      <c r="E4591" s="9">
        <f t="shared" si="71"/>
        <v>2025</v>
      </c>
      <c r="F4591" s="4" t="s">
        <v>59</v>
      </c>
      <c r="G4591" s="4" t="s">
        <v>13709</v>
      </c>
      <c r="H4591" s="4" t="s">
        <v>13710</v>
      </c>
      <c r="I4591" s="4" t="s">
        <v>67</v>
      </c>
      <c r="J4591" s="4" t="s">
        <v>52</v>
      </c>
      <c r="K4591" s="4" t="s">
        <v>53</v>
      </c>
      <c r="L4591" s="4" t="s">
        <v>36</v>
      </c>
      <c r="M4591" s="4" t="s">
        <v>37</v>
      </c>
      <c r="N4591" s="4">
        <v>1353.82</v>
      </c>
      <c r="O4591" s="4">
        <v>2</v>
      </c>
      <c r="P4591" s="4">
        <v>0.15</v>
      </c>
      <c r="Q4591" s="4">
        <v>60.43</v>
      </c>
    </row>
    <row r="4592" spans="1:17" s="4" customFormat="1" ht="12" x14ac:dyDescent="0.3">
      <c r="A4592" s="4">
        <v>4591</v>
      </c>
      <c r="B4592" s="4" t="s">
        <v>13711</v>
      </c>
      <c r="C4592" s="5">
        <v>45230</v>
      </c>
      <c r="D4592" s="5">
        <v>45237</v>
      </c>
      <c r="E4592" s="9">
        <f t="shared" si="71"/>
        <v>2023</v>
      </c>
      <c r="F4592" s="4" t="s">
        <v>39</v>
      </c>
      <c r="G4592" s="4" t="s">
        <v>13712</v>
      </c>
      <c r="H4592" s="4" t="s">
        <v>13713</v>
      </c>
      <c r="I4592" s="4" t="s">
        <v>67</v>
      </c>
      <c r="J4592" s="4" t="s">
        <v>42</v>
      </c>
      <c r="K4592" s="4" t="s">
        <v>43</v>
      </c>
      <c r="L4592" s="4" t="s">
        <v>36</v>
      </c>
      <c r="M4592" s="4" t="s">
        <v>138</v>
      </c>
      <c r="N4592" s="4">
        <v>880.61</v>
      </c>
      <c r="O4592" s="4">
        <v>3</v>
      </c>
      <c r="P4592" s="4">
        <v>0.15</v>
      </c>
      <c r="Q4592" s="4">
        <v>194.22</v>
      </c>
    </row>
    <row r="4593" spans="1:17" s="4" customFormat="1" ht="12" x14ac:dyDescent="0.3">
      <c r="A4593" s="4">
        <v>4592</v>
      </c>
      <c r="B4593" s="4" t="s">
        <v>13714</v>
      </c>
      <c r="C4593" s="5">
        <v>45537</v>
      </c>
      <c r="D4593" s="5">
        <v>45543</v>
      </c>
      <c r="E4593" s="9">
        <f t="shared" si="71"/>
        <v>2024</v>
      </c>
      <c r="F4593" s="4" t="s">
        <v>59</v>
      </c>
      <c r="G4593" s="4" t="s">
        <v>13715</v>
      </c>
      <c r="H4593" s="4" t="s">
        <v>13716</v>
      </c>
      <c r="I4593" s="4" t="s">
        <v>67</v>
      </c>
      <c r="J4593" s="4" t="s">
        <v>79</v>
      </c>
      <c r="K4593" s="4" t="s">
        <v>80</v>
      </c>
      <c r="L4593" s="4" t="s">
        <v>22</v>
      </c>
      <c r="M4593" s="4" t="s">
        <v>75</v>
      </c>
      <c r="N4593" s="4">
        <v>341.39</v>
      </c>
      <c r="O4593" s="4">
        <v>9</v>
      </c>
      <c r="P4593" s="4">
        <v>0.2</v>
      </c>
      <c r="Q4593" s="4">
        <v>5.32</v>
      </c>
    </row>
    <row r="4594" spans="1:17" s="4" customFormat="1" ht="12" x14ac:dyDescent="0.3">
      <c r="A4594" s="4">
        <v>4593</v>
      </c>
      <c r="B4594" s="4" t="s">
        <v>13717</v>
      </c>
      <c r="C4594" s="5">
        <v>45686</v>
      </c>
      <c r="D4594" s="5">
        <v>45693</v>
      </c>
      <c r="E4594" s="9">
        <f t="shared" si="71"/>
        <v>2025</v>
      </c>
      <c r="F4594" s="4" t="s">
        <v>59</v>
      </c>
      <c r="G4594" s="4" t="s">
        <v>13718</v>
      </c>
      <c r="H4594" s="4" t="s">
        <v>13719</v>
      </c>
      <c r="I4594" s="4" t="s">
        <v>28</v>
      </c>
      <c r="J4594" s="4" t="s">
        <v>62</v>
      </c>
      <c r="K4594" s="4" t="s">
        <v>63</v>
      </c>
      <c r="L4594" s="4" t="s">
        <v>29</v>
      </c>
      <c r="M4594" s="4" t="s">
        <v>107</v>
      </c>
      <c r="N4594" s="4">
        <v>1424.4</v>
      </c>
      <c r="O4594" s="4">
        <v>9</v>
      </c>
      <c r="P4594" s="4">
        <v>0.2</v>
      </c>
      <c r="Q4594" s="4">
        <v>94.33</v>
      </c>
    </row>
    <row r="4595" spans="1:17" s="4" customFormat="1" ht="12" x14ac:dyDescent="0.3">
      <c r="A4595" s="4">
        <v>4594</v>
      </c>
      <c r="B4595" s="4" t="s">
        <v>13720</v>
      </c>
      <c r="C4595" s="5">
        <v>44866</v>
      </c>
      <c r="D4595" s="5">
        <v>44872</v>
      </c>
      <c r="E4595" s="9">
        <f t="shared" si="71"/>
        <v>2022</v>
      </c>
      <c r="F4595" s="4" t="s">
        <v>59</v>
      </c>
      <c r="G4595" s="4" t="s">
        <v>13721</v>
      </c>
      <c r="H4595" s="4" t="s">
        <v>13722</v>
      </c>
      <c r="I4595" s="4" t="s">
        <v>28</v>
      </c>
      <c r="J4595" s="4" t="s">
        <v>62</v>
      </c>
      <c r="K4595" s="4" t="s">
        <v>63</v>
      </c>
      <c r="L4595" s="4" t="s">
        <v>22</v>
      </c>
      <c r="M4595" s="4" t="s">
        <v>54</v>
      </c>
      <c r="N4595" s="4">
        <v>591.12</v>
      </c>
      <c r="O4595" s="4">
        <v>1</v>
      </c>
      <c r="P4595" s="4">
        <v>0.15</v>
      </c>
      <c r="Q4595" s="4">
        <v>103.02</v>
      </c>
    </row>
    <row r="4596" spans="1:17" s="4" customFormat="1" ht="12" x14ac:dyDescent="0.3">
      <c r="A4596" s="4">
        <v>4595</v>
      </c>
      <c r="B4596" s="4" t="s">
        <v>13723</v>
      </c>
      <c r="C4596" s="5">
        <v>44506</v>
      </c>
      <c r="D4596" s="5">
        <v>44510</v>
      </c>
      <c r="E4596" s="9">
        <f t="shared" si="71"/>
        <v>2021</v>
      </c>
      <c r="F4596" s="4" t="s">
        <v>25</v>
      </c>
      <c r="G4596" s="4" t="s">
        <v>13724</v>
      </c>
      <c r="H4596" s="4" t="s">
        <v>601</v>
      </c>
      <c r="I4596" s="4" t="s">
        <v>67</v>
      </c>
      <c r="J4596" s="4" t="s">
        <v>47</v>
      </c>
      <c r="K4596" s="4" t="s">
        <v>47</v>
      </c>
      <c r="L4596" s="4" t="s">
        <v>29</v>
      </c>
      <c r="M4596" s="4" t="s">
        <v>107</v>
      </c>
      <c r="N4596" s="4">
        <v>1175.2</v>
      </c>
      <c r="O4596" s="4">
        <v>5</v>
      </c>
      <c r="P4596" s="4">
        <v>0.2</v>
      </c>
      <c r="Q4596" s="4">
        <v>18.05</v>
      </c>
    </row>
    <row r="4597" spans="1:17" s="4" customFormat="1" ht="12" x14ac:dyDescent="0.3">
      <c r="A4597" s="4">
        <v>4596</v>
      </c>
      <c r="B4597" s="4" t="s">
        <v>13725</v>
      </c>
      <c r="C4597" s="5">
        <v>45749</v>
      </c>
      <c r="D4597" s="5">
        <v>45753</v>
      </c>
      <c r="E4597" s="9">
        <f t="shared" si="71"/>
        <v>2025</v>
      </c>
      <c r="F4597" s="4" t="s">
        <v>59</v>
      </c>
      <c r="G4597" s="4" t="s">
        <v>13726</v>
      </c>
      <c r="H4597" s="4" t="s">
        <v>13727</v>
      </c>
      <c r="I4597" s="4" t="s">
        <v>28</v>
      </c>
      <c r="J4597" s="4" t="s">
        <v>47</v>
      </c>
      <c r="K4597" s="4" t="s">
        <v>47</v>
      </c>
      <c r="L4597" s="4" t="s">
        <v>22</v>
      </c>
      <c r="M4597" s="4" t="s">
        <v>134</v>
      </c>
      <c r="N4597" s="4">
        <v>505.17</v>
      </c>
      <c r="O4597" s="4">
        <v>10</v>
      </c>
      <c r="P4597" s="4">
        <v>0</v>
      </c>
      <c r="Q4597" s="4">
        <v>65.77</v>
      </c>
    </row>
    <row r="4598" spans="1:17" s="4" customFormat="1" ht="12" x14ac:dyDescent="0.3">
      <c r="A4598" s="4">
        <v>4597</v>
      </c>
      <c r="B4598" s="4" t="s">
        <v>13728</v>
      </c>
      <c r="C4598" s="5">
        <v>45402</v>
      </c>
      <c r="D4598" s="5">
        <v>45403</v>
      </c>
      <c r="E4598" s="9">
        <f t="shared" si="71"/>
        <v>2024</v>
      </c>
      <c r="F4598" s="4" t="s">
        <v>17</v>
      </c>
      <c r="G4598" s="4" t="s">
        <v>13729</v>
      </c>
      <c r="H4598" s="4" t="s">
        <v>13730</v>
      </c>
      <c r="I4598" s="4" t="s">
        <v>20</v>
      </c>
      <c r="J4598" s="4" t="s">
        <v>42</v>
      </c>
      <c r="K4598" s="4" t="s">
        <v>43</v>
      </c>
      <c r="L4598" s="4" t="s">
        <v>22</v>
      </c>
      <c r="M4598" s="4" t="s">
        <v>23</v>
      </c>
      <c r="N4598" s="4">
        <v>1138.53</v>
      </c>
      <c r="O4598" s="4">
        <v>8</v>
      </c>
      <c r="P4598" s="4">
        <v>0.15</v>
      </c>
      <c r="Q4598" s="4">
        <v>268.91000000000003</v>
      </c>
    </row>
    <row r="4599" spans="1:17" s="4" customFormat="1" ht="12" x14ac:dyDescent="0.3">
      <c r="A4599" s="4">
        <v>4598</v>
      </c>
      <c r="B4599" s="4" t="s">
        <v>13731</v>
      </c>
      <c r="C4599" s="5">
        <v>44462</v>
      </c>
      <c r="D4599" s="5">
        <v>44465</v>
      </c>
      <c r="E4599" s="9">
        <f t="shared" si="71"/>
        <v>2021</v>
      </c>
      <c r="F4599" s="4" t="s">
        <v>59</v>
      </c>
      <c r="G4599" s="4" t="s">
        <v>13732</v>
      </c>
      <c r="H4599" s="4" t="s">
        <v>13733</v>
      </c>
      <c r="I4599" s="4" t="s">
        <v>20</v>
      </c>
      <c r="J4599" s="4" t="s">
        <v>52</v>
      </c>
      <c r="K4599" s="4" t="s">
        <v>53</v>
      </c>
      <c r="L4599" s="4" t="s">
        <v>22</v>
      </c>
      <c r="M4599" s="4" t="s">
        <v>23</v>
      </c>
      <c r="N4599" s="4">
        <v>414.96</v>
      </c>
      <c r="O4599" s="4">
        <v>4</v>
      </c>
      <c r="P4599" s="4">
        <v>0.1</v>
      </c>
      <c r="Q4599" s="4">
        <v>3.59</v>
      </c>
    </row>
    <row r="4600" spans="1:17" s="4" customFormat="1" ht="12" x14ac:dyDescent="0.3">
      <c r="A4600" s="4">
        <v>4599</v>
      </c>
      <c r="B4600" s="4" t="s">
        <v>13734</v>
      </c>
      <c r="C4600" s="5">
        <v>44417</v>
      </c>
      <c r="D4600" s="5">
        <v>44422</v>
      </c>
      <c r="E4600" s="9">
        <f t="shared" si="71"/>
        <v>2021</v>
      </c>
      <c r="F4600" s="4" t="s">
        <v>39</v>
      </c>
      <c r="G4600" s="4" t="s">
        <v>13735</v>
      </c>
      <c r="H4600" s="4" t="s">
        <v>13736</v>
      </c>
      <c r="I4600" s="4" t="s">
        <v>20</v>
      </c>
      <c r="J4600" s="4" t="s">
        <v>21</v>
      </c>
      <c r="K4600" s="4" t="s">
        <v>26647</v>
      </c>
      <c r="L4600" s="4" t="s">
        <v>29</v>
      </c>
      <c r="M4600" s="4" t="s">
        <v>107</v>
      </c>
      <c r="N4600" s="4">
        <v>805</v>
      </c>
      <c r="O4600" s="4">
        <v>9</v>
      </c>
      <c r="P4600" s="4">
        <v>0.1</v>
      </c>
      <c r="Q4600" s="4">
        <v>40.08</v>
      </c>
    </row>
    <row r="4601" spans="1:17" s="4" customFormat="1" ht="12" x14ac:dyDescent="0.3">
      <c r="A4601" s="4">
        <v>4600</v>
      </c>
      <c r="B4601" s="4" t="s">
        <v>13737</v>
      </c>
      <c r="C4601" s="5">
        <v>45848</v>
      </c>
      <c r="D4601" s="5">
        <v>45855</v>
      </c>
      <c r="E4601" s="9">
        <f t="shared" si="71"/>
        <v>2025</v>
      </c>
      <c r="F4601" s="4" t="s">
        <v>39</v>
      </c>
      <c r="G4601" s="4" t="s">
        <v>13738</v>
      </c>
      <c r="H4601" s="4" t="s">
        <v>13739</v>
      </c>
      <c r="I4601" s="4" t="s">
        <v>20</v>
      </c>
      <c r="J4601" s="4" t="s">
        <v>47</v>
      </c>
      <c r="K4601" s="4" t="s">
        <v>47</v>
      </c>
      <c r="L4601" s="4" t="s">
        <v>36</v>
      </c>
      <c r="M4601" s="4" t="s">
        <v>71</v>
      </c>
      <c r="N4601" s="4">
        <v>201.92</v>
      </c>
      <c r="O4601" s="4">
        <v>4</v>
      </c>
      <c r="P4601" s="4">
        <v>0.1</v>
      </c>
      <c r="Q4601" s="4">
        <v>-1.82</v>
      </c>
    </row>
    <row r="4602" spans="1:17" s="4" customFormat="1" ht="12" x14ac:dyDescent="0.3">
      <c r="A4602" s="4">
        <v>4601</v>
      </c>
      <c r="B4602" s="4" t="s">
        <v>13740</v>
      </c>
      <c r="C4602" s="5">
        <v>44409</v>
      </c>
      <c r="D4602" s="5">
        <v>44411</v>
      </c>
      <c r="E4602" s="9">
        <f t="shared" si="71"/>
        <v>2021</v>
      </c>
      <c r="F4602" s="4" t="s">
        <v>39</v>
      </c>
      <c r="G4602" s="4" t="s">
        <v>13741</v>
      </c>
      <c r="H4602" s="4" t="s">
        <v>13742</v>
      </c>
      <c r="I4602" s="4" t="s">
        <v>67</v>
      </c>
      <c r="J4602" s="4" t="s">
        <v>21</v>
      </c>
      <c r="K4602" s="4" t="s">
        <v>26647</v>
      </c>
      <c r="L4602" s="4" t="s">
        <v>36</v>
      </c>
      <c r="M4602" s="4" t="s">
        <v>37</v>
      </c>
      <c r="N4602" s="4">
        <v>945.89</v>
      </c>
      <c r="O4602" s="4">
        <v>10</v>
      </c>
      <c r="P4602" s="4">
        <v>0.1</v>
      </c>
      <c r="Q4602" s="4">
        <v>1.1599999999999999</v>
      </c>
    </row>
    <row r="4603" spans="1:17" s="4" customFormat="1" ht="12" x14ac:dyDescent="0.3">
      <c r="A4603" s="4">
        <v>4602</v>
      </c>
      <c r="B4603" s="4" t="s">
        <v>13743</v>
      </c>
      <c r="C4603" s="5">
        <v>44968</v>
      </c>
      <c r="D4603" s="5">
        <v>44969</v>
      </c>
      <c r="E4603" s="9">
        <f t="shared" si="71"/>
        <v>2023</v>
      </c>
      <c r="F4603" s="4" t="s">
        <v>59</v>
      </c>
      <c r="G4603" s="4" t="s">
        <v>13744</v>
      </c>
      <c r="H4603" s="4" t="s">
        <v>13745</v>
      </c>
      <c r="I4603" s="4" t="s">
        <v>20</v>
      </c>
      <c r="J4603" s="4" t="s">
        <v>34</v>
      </c>
      <c r="K4603" s="4" t="s">
        <v>35</v>
      </c>
      <c r="L4603" s="4" t="s">
        <v>29</v>
      </c>
      <c r="M4603" s="4" t="s">
        <v>30</v>
      </c>
      <c r="N4603" s="4">
        <v>50.72</v>
      </c>
      <c r="O4603" s="4">
        <v>8</v>
      </c>
      <c r="P4603" s="4">
        <v>0.1</v>
      </c>
      <c r="Q4603" s="4">
        <v>-0.47</v>
      </c>
    </row>
    <row r="4604" spans="1:17" s="4" customFormat="1" ht="12" x14ac:dyDescent="0.3">
      <c r="A4604" s="4">
        <v>4603</v>
      </c>
      <c r="B4604" s="4" t="s">
        <v>13746</v>
      </c>
      <c r="C4604" s="5">
        <v>45810</v>
      </c>
      <c r="D4604" s="5">
        <v>45813</v>
      </c>
      <c r="E4604" s="9">
        <f t="shared" si="71"/>
        <v>2025</v>
      </c>
      <c r="F4604" s="4" t="s">
        <v>25</v>
      </c>
      <c r="G4604" s="4" t="s">
        <v>13747</v>
      </c>
      <c r="H4604" s="4" t="s">
        <v>4064</v>
      </c>
      <c r="I4604" s="4" t="s">
        <v>20</v>
      </c>
      <c r="J4604" s="4" t="s">
        <v>106</v>
      </c>
      <c r="K4604" s="4" t="s">
        <v>106</v>
      </c>
      <c r="L4604" s="4" t="s">
        <v>22</v>
      </c>
      <c r="M4604" s="4" t="s">
        <v>23</v>
      </c>
      <c r="N4604" s="4">
        <v>264.17</v>
      </c>
      <c r="O4604" s="4">
        <v>9</v>
      </c>
      <c r="P4604" s="4">
        <v>0</v>
      </c>
      <c r="Q4604" s="4">
        <v>58.59</v>
      </c>
    </row>
    <row r="4605" spans="1:17" s="4" customFormat="1" ht="12" x14ac:dyDescent="0.3">
      <c r="A4605" s="4">
        <v>4604</v>
      </c>
      <c r="B4605" s="4" t="s">
        <v>13748</v>
      </c>
      <c r="C4605" s="5">
        <v>45295</v>
      </c>
      <c r="D4605" s="5">
        <v>45298</v>
      </c>
      <c r="E4605" s="9">
        <f t="shared" si="71"/>
        <v>2024</v>
      </c>
      <c r="F4605" s="4" t="s">
        <v>59</v>
      </c>
      <c r="G4605" s="4" t="s">
        <v>13749</v>
      </c>
      <c r="H4605" s="4" t="s">
        <v>13750</v>
      </c>
      <c r="I4605" s="4" t="s">
        <v>20</v>
      </c>
      <c r="J4605" s="4" t="s">
        <v>47</v>
      </c>
      <c r="K4605" s="4" t="s">
        <v>47</v>
      </c>
      <c r="L4605" s="4" t="s">
        <v>22</v>
      </c>
      <c r="M4605" s="4" t="s">
        <v>23</v>
      </c>
      <c r="N4605" s="4">
        <v>158</v>
      </c>
      <c r="O4605" s="4">
        <v>2</v>
      </c>
      <c r="P4605" s="4">
        <v>0.15</v>
      </c>
      <c r="Q4605" s="4">
        <v>12.41</v>
      </c>
    </row>
    <row r="4606" spans="1:17" s="4" customFormat="1" ht="12" x14ac:dyDescent="0.3">
      <c r="A4606" s="4">
        <v>4605</v>
      </c>
      <c r="B4606" s="4" t="s">
        <v>13751</v>
      </c>
      <c r="C4606" s="5">
        <v>44439</v>
      </c>
      <c r="D4606" s="5">
        <v>44446</v>
      </c>
      <c r="E4606" s="9">
        <f t="shared" si="71"/>
        <v>2021</v>
      </c>
      <c r="F4606" s="4" t="s">
        <v>25</v>
      </c>
      <c r="G4606" s="4" t="s">
        <v>13752</v>
      </c>
      <c r="H4606" s="4" t="s">
        <v>13753</v>
      </c>
      <c r="I4606" s="4" t="s">
        <v>20</v>
      </c>
      <c r="J4606" s="4" t="s">
        <v>34</v>
      </c>
      <c r="K4606" s="4" t="s">
        <v>35</v>
      </c>
      <c r="L4606" s="4" t="s">
        <v>22</v>
      </c>
      <c r="M4606" s="4" t="s">
        <v>134</v>
      </c>
      <c r="N4606" s="4">
        <v>983.78</v>
      </c>
      <c r="O4606" s="4">
        <v>9</v>
      </c>
      <c r="P4606" s="4">
        <v>0.1</v>
      </c>
      <c r="Q4606" s="4">
        <v>150.38</v>
      </c>
    </row>
    <row r="4607" spans="1:17" s="4" customFormat="1" ht="12" x14ac:dyDescent="0.3">
      <c r="A4607" s="4">
        <v>4606</v>
      </c>
      <c r="B4607" s="4" t="s">
        <v>13754</v>
      </c>
      <c r="C4607" s="5">
        <v>45478</v>
      </c>
      <c r="D4607" s="5">
        <v>45482</v>
      </c>
      <c r="E4607" s="9">
        <f t="shared" si="71"/>
        <v>2024</v>
      </c>
      <c r="F4607" s="4" t="s">
        <v>17</v>
      </c>
      <c r="G4607" s="4" t="s">
        <v>13755</v>
      </c>
      <c r="H4607" s="4" t="s">
        <v>13756</v>
      </c>
      <c r="I4607" s="4" t="s">
        <v>67</v>
      </c>
      <c r="J4607" s="4" t="s">
        <v>42</v>
      </c>
      <c r="K4607" s="4" t="s">
        <v>43</v>
      </c>
      <c r="L4607" s="4" t="s">
        <v>29</v>
      </c>
      <c r="M4607" s="4" t="s">
        <v>48</v>
      </c>
      <c r="N4607" s="4">
        <v>1335.22</v>
      </c>
      <c r="O4607" s="4">
        <v>4</v>
      </c>
      <c r="P4607" s="4">
        <v>0.1</v>
      </c>
      <c r="Q4607" s="4">
        <v>231.36</v>
      </c>
    </row>
    <row r="4608" spans="1:17" s="4" customFormat="1" ht="12" x14ac:dyDescent="0.3">
      <c r="A4608" s="4">
        <v>4607</v>
      </c>
      <c r="B4608" s="4" t="s">
        <v>13757</v>
      </c>
      <c r="C4608" s="5">
        <v>45183</v>
      </c>
      <c r="D4608" s="5">
        <v>45187</v>
      </c>
      <c r="E4608" s="9">
        <f t="shared" si="71"/>
        <v>2023</v>
      </c>
      <c r="F4608" s="4" t="s">
        <v>25</v>
      </c>
      <c r="G4608" s="4" t="s">
        <v>13758</v>
      </c>
      <c r="H4608" s="4" t="s">
        <v>6161</v>
      </c>
      <c r="I4608" s="4" t="s">
        <v>28</v>
      </c>
      <c r="J4608" s="4" t="s">
        <v>21</v>
      </c>
      <c r="K4608" s="4" t="s">
        <v>26647</v>
      </c>
      <c r="L4608" s="4" t="s">
        <v>29</v>
      </c>
      <c r="M4608" s="4" t="s">
        <v>90</v>
      </c>
      <c r="N4608" s="4">
        <v>1110.3900000000001</v>
      </c>
      <c r="O4608" s="4">
        <v>10</v>
      </c>
      <c r="P4608" s="4">
        <v>0.15</v>
      </c>
      <c r="Q4608" s="4">
        <v>239.83</v>
      </c>
    </row>
    <row r="4609" spans="1:17" s="4" customFormat="1" ht="12" x14ac:dyDescent="0.3">
      <c r="A4609" s="4">
        <v>4608</v>
      </c>
      <c r="B4609" s="4" t="s">
        <v>13759</v>
      </c>
      <c r="C4609" s="5">
        <v>44431</v>
      </c>
      <c r="D4609" s="5">
        <v>44432</v>
      </c>
      <c r="E4609" s="9">
        <f t="shared" si="71"/>
        <v>2021</v>
      </c>
      <c r="F4609" s="4" t="s">
        <v>59</v>
      </c>
      <c r="G4609" s="4" t="s">
        <v>13760</v>
      </c>
      <c r="H4609" s="4" t="s">
        <v>13761</v>
      </c>
      <c r="I4609" s="4" t="s">
        <v>20</v>
      </c>
      <c r="J4609" s="4" t="s">
        <v>145</v>
      </c>
      <c r="K4609" s="4" t="s">
        <v>80</v>
      </c>
      <c r="L4609" s="4" t="s">
        <v>36</v>
      </c>
      <c r="M4609" s="4" t="s">
        <v>118</v>
      </c>
      <c r="N4609" s="4">
        <v>166.79</v>
      </c>
      <c r="O4609" s="4">
        <v>10</v>
      </c>
      <c r="P4609" s="4">
        <v>0.2</v>
      </c>
      <c r="Q4609" s="4">
        <v>18.37</v>
      </c>
    </row>
    <row r="4610" spans="1:17" s="4" customFormat="1" ht="12" x14ac:dyDescent="0.3">
      <c r="A4610" s="4">
        <v>4609</v>
      </c>
      <c r="B4610" s="4" t="s">
        <v>13762</v>
      </c>
      <c r="C4610" s="5">
        <v>45323</v>
      </c>
      <c r="D4610" s="5">
        <v>45330</v>
      </c>
      <c r="E4610" s="9">
        <f t="shared" ref="E4610:E4673" si="72">YEAR(D4610)</f>
        <v>2024</v>
      </c>
      <c r="F4610" s="4" t="s">
        <v>25</v>
      </c>
      <c r="G4610" s="4" t="s">
        <v>13763</v>
      </c>
      <c r="H4610" s="4" t="s">
        <v>13764</v>
      </c>
      <c r="I4610" s="4" t="s">
        <v>20</v>
      </c>
      <c r="J4610" s="4" t="s">
        <v>62</v>
      </c>
      <c r="K4610" s="4" t="s">
        <v>63</v>
      </c>
      <c r="L4610" s="4" t="s">
        <v>22</v>
      </c>
      <c r="M4610" s="4" t="s">
        <v>54</v>
      </c>
      <c r="N4610" s="4">
        <v>1236.3399999999999</v>
      </c>
      <c r="O4610" s="4">
        <v>4</v>
      </c>
      <c r="P4610" s="4">
        <v>0</v>
      </c>
      <c r="Q4610" s="4">
        <v>74.75</v>
      </c>
    </row>
    <row r="4611" spans="1:17" s="4" customFormat="1" ht="12" x14ac:dyDescent="0.3">
      <c r="A4611" s="4">
        <v>4610</v>
      </c>
      <c r="B4611" s="4" t="s">
        <v>13765</v>
      </c>
      <c r="C4611" s="5">
        <v>44420</v>
      </c>
      <c r="D4611" s="5">
        <v>44422</v>
      </c>
      <c r="E4611" s="9">
        <f t="shared" si="72"/>
        <v>2021</v>
      </c>
      <c r="F4611" s="4" t="s">
        <v>39</v>
      </c>
      <c r="G4611" s="4" t="s">
        <v>13766</v>
      </c>
      <c r="H4611" s="4" t="s">
        <v>13767</v>
      </c>
      <c r="I4611" s="4" t="s">
        <v>28</v>
      </c>
      <c r="J4611" s="4" t="s">
        <v>42</v>
      </c>
      <c r="K4611" s="4" t="s">
        <v>43</v>
      </c>
      <c r="L4611" s="4" t="s">
        <v>29</v>
      </c>
      <c r="M4611" s="4" t="s">
        <v>107</v>
      </c>
      <c r="N4611" s="4">
        <v>290.2</v>
      </c>
      <c r="O4611" s="4">
        <v>1</v>
      </c>
      <c r="P4611" s="4">
        <v>0.1</v>
      </c>
      <c r="Q4611" s="4">
        <v>40.54</v>
      </c>
    </row>
    <row r="4612" spans="1:17" s="4" customFormat="1" ht="12" x14ac:dyDescent="0.3">
      <c r="A4612" s="4">
        <v>4611</v>
      </c>
      <c r="B4612" s="4" t="s">
        <v>13768</v>
      </c>
      <c r="C4612" s="5">
        <v>45339</v>
      </c>
      <c r="D4612" s="5">
        <v>45343</v>
      </c>
      <c r="E4612" s="9">
        <f t="shared" si="72"/>
        <v>2024</v>
      </c>
      <c r="F4612" s="4" t="s">
        <v>39</v>
      </c>
      <c r="G4612" s="4" t="s">
        <v>13769</v>
      </c>
      <c r="H4612" s="4" t="s">
        <v>13770</v>
      </c>
      <c r="I4612" s="4" t="s">
        <v>67</v>
      </c>
      <c r="J4612" s="4" t="s">
        <v>145</v>
      </c>
      <c r="K4612" s="4" t="s">
        <v>80</v>
      </c>
      <c r="L4612" s="4" t="s">
        <v>22</v>
      </c>
      <c r="M4612" s="4" t="s">
        <v>75</v>
      </c>
      <c r="N4612" s="4">
        <v>1232.1600000000001</v>
      </c>
      <c r="O4612" s="4">
        <v>1</v>
      </c>
      <c r="P4612" s="4">
        <v>0</v>
      </c>
      <c r="Q4612" s="4">
        <v>214.59</v>
      </c>
    </row>
    <row r="4613" spans="1:17" s="4" customFormat="1" ht="12" x14ac:dyDescent="0.3">
      <c r="A4613" s="4">
        <v>4612</v>
      </c>
      <c r="B4613" s="4" t="s">
        <v>13771</v>
      </c>
      <c r="C4613" s="5">
        <v>45242</v>
      </c>
      <c r="D4613" s="5">
        <v>45246</v>
      </c>
      <c r="E4613" s="9">
        <f t="shared" si="72"/>
        <v>2023</v>
      </c>
      <c r="F4613" s="4" t="s">
        <v>59</v>
      </c>
      <c r="G4613" s="4" t="s">
        <v>13772</v>
      </c>
      <c r="H4613" s="4" t="s">
        <v>13773</v>
      </c>
      <c r="I4613" s="4" t="s">
        <v>20</v>
      </c>
      <c r="J4613" s="4" t="s">
        <v>34</v>
      </c>
      <c r="K4613" s="4" t="s">
        <v>35</v>
      </c>
      <c r="L4613" s="4" t="s">
        <v>36</v>
      </c>
      <c r="M4613" s="4" t="s">
        <v>138</v>
      </c>
      <c r="N4613" s="4">
        <v>576.4</v>
      </c>
      <c r="O4613" s="4">
        <v>1</v>
      </c>
      <c r="P4613" s="4">
        <v>0.2</v>
      </c>
      <c r="Q4613" s="4">
        <v>39.67</v>
      </c>
    </row>
    <row r="4614" spans="1:17" s="4" customFormat="1" ht="12" x14ac:dyDescent="0.3">
      <c r="A4614" s="4">
        <v>4613</v>
      </c>
      <c r="B4614" s="4" t="s">
        <v>13774</v>
      </c>
      <c r="C4614" s="5">
        <v>45301</v>
      </c>
      <c r="D4614" s="5">
        <v>45305</v>
      </c>
      <c r="E4614" s="9">
        <f t="shared" si="72"/>
        <v>2024</v>
      </c>
      <c r="F4614" s="4" t="s">
        <v>25</v>
      </c>
      <c r="G4614" s="4" t="s">
        <v>13775</v>
      </c>
      <c r="H4614" s="4" t="s">
        <v>13776</v>
      </c>
      <c r="I4614" s="4" t="s">
        <v>67</v>
      </c>
      <c r="J4614" s="4" t="s">
        <v>62</v>
      </c>
      <c r="K4614" s="4" t="s">
        <v>63</v>
      </c>
      <c r="L4614" s="4" t="s">
        <v>29</v>
      </c>
      <c r="M4614" s="4" t="s">
        <v>107</v>
      </c>
      <c r="N4614" s="4">
        <v>591.80999999999995</v>
      </c>
      <c r="O4614" s="4">
        <v>10</v>
      </c>
      <c r="P4614" s="4">
        <v>0.1</v>
      </c>
      <c r="Q4614" s="4">
        <v>152.93</v>
      </c>
    </row>
    <row r="4615" spans="1:17" s="4" customFormat="1" ht="12" x14ac:dyDescent="0.3">
      <c r="A4615" s="4">
        <v>4614</v>
      </c>
      <c r="B4615" s="4" t="s">
        <v>13777</v>
      </c>
      <c r="C4615" s="5">
        <v>45648</v>
      </c>
      <c r="D4615" s="5">
        <v>45650</v>
      </c>
      <c r="E4615" s="9">
        <f t="shared" si="72"/>
        <v>2024</v>
      </c>
      <c r="F4615" s="4" t="s">
        <v>17</v>
      </c>
      <c r="G4615" s="4" t="s">
        <v>13778</v>
      </c>
      <c r="H4615" s="4" t="s">
        <v>13779</v>
      </c>
      <c r="I4615" s="4" t="s">
        <v>20</v>
      </c>
      <c r="J4615" s="4" t="s">
        <v>42</v>
      </c>
      <c r="K4615" s="4" t="s">
        <v>43</v>
      </c>
      <c r="L4615" s="4" t="s">
        <v>36</v>
      </c>
      <c r="M4615" s="4" t="s">
        <v>118</v>
      </c>
      <c r="N4615" s="4">
        <v>149.03</v>
      </c>
      <c r="O4615" s="4">
        <v>8</v>
      </c>
      <c r="P4615" s="4">
        <v>0.15</v>
      </c>
      <c r="Q4615" s="4">
        <v>-1.68</v>
      </c>
    </row>
    <row r="4616" spans="1:17" s="4" customFormat="1" ht="12" x14ac:dyDescent="0.3">
      <c r="A4616" s="4">
        <v>4615</v>
      </c>
      <c r="B4616" s="4" t="s">
        <v>13780</v>
      </c>
      <c r="C4616" s="5">
        <v>45170</v>
      </c>
      <c r="D4616" s="5">
        <v>45173</v>
      </c>
      <c r="E4616" s="9">
        <f t="shared" si="72"/>
        <v>2023</v>
      </c>
      <c r="F4616" s="4" t="s">
        <v>59</v>
      </c>
      <c r="G4616" s="4" t="s">
        <v>13781</v>
      </c>
      <c r="H4616" s="4" t="s">
        <v>13782</v>
      </c>
      <c r="I4616" s="4" t="s">
        <v>28</v>
      </c>
      <c r="J4616" s="4" t="s">
        <v>106</v>
      </c>
      <c r="K4616" s="4" t="s">
        <v>106</v>
      </c>
      <c r="L4616" s="4" t="s">
        <v>36</v>
      </c>
      <c r="M4616" s="4" t="s">
        <v>138</v>
      </c>
      <c r="N4616" s="4">
        <v>153.29</v>
      </c>
      <c r="O4616" s="4">
        <v>2</v>
      </c>
      <c r="P4616" s="4">
        <v>0.1</v>
      </c>
      <c r="Q4616" s="4">
        <v>24.8</v>
      </c>
    </row>
    <row r="4617" spans="1:17" s="4" customFormat="1" ht="12" x14ac:dyDescent="0.3">
      <c r="A4617" s="4">
        <v>4616</v>
      </c>
      <c r="B4617" s="4" t="s">
        <v>13783</v>
      </c>
      <c r="C4617" s="5">
        <v>45696</v>
      </c>
      <c r="D4617" s="5">
        <v>45699</v>
      </c>
      <c r="E4617" s="9">
        <f t="shared" si="72"/>
        <v>2025</v>
      </c>
      <c r="F4617" s="4" t="s">
        <v>17</v>
      </c>
      <c r="G4617" s="4" t="s">
        <v>13784</v>
      </c>
      <c r="H4617" s="4" t="s">
        <v>13785</v>
      </c>
      <c r="I4617" s="4" t="s">
        <v>28</v>
      </c>
      <c r="J4617" s="4" t="s">
        <v>34</v>
      </c>
      <c r="K4617" s="4" t="s">
        <v>35</v>
      </c>
      <c r="L4617" s="4" t="s">
        <v>36</v>
      </c>
      <c r="M4617" s="4" t="s">
        <v>118</v>
      </c>
      <c r="N4617" s="4">
        <v>146.25</v>
      </c>
      <c r="O4617" s="4">
        <v>3</v>
      </c>
      <c r="P4617" s="4">
        <v>0.2</v>
      </c>
      <c r="Q4617" s="4">
        <v>23.45</v>
      </c>
    </row>
    <row r="4618" spans="1:17" s="4" customFormat="1" ht="12" x14ac:dyDescent="0.3">
      <c r="A4618" s="4">
        <v>4617</v>
      </c>
      <c r="B4618" s="4" t="s">
        <v>13786</v>
      </c>
      <c r="C4618" s="5">
        <v>45335</v>
      </c>
      <c r="D4618" s="5">
        <v>45339</v>
      </c>
      <c r="E4618" s="9">
        <f t="shared" si="72"/>
        <v>2024</v>
      </c>
      <c r="F4618" s="4" t="s">
        <v>25</v>
      </c>
      <c r="G4618" s="4" t="s">
        <v>13787</v>
      </c>
      <c r="H4618" s="4" t="s">
        <v>13788</v>
      </c>
      <c r="I4618" s="4" t="s">
        <v>20</v>
      </c>
      <c r="J4618" s="4" t="s">
        <v>47</v>
      </c>
      <c r="K4618" s="4" t="s">
        <v>47</v>
      </c>
      <c r="L4618" s="4" t="s">
        <v>29</v>
      </c>
      <c r="M4618" s="4" t="s">
        <v>90</v>
      </c>
      <c r="N4618" s="4">
        <v>752.23</v>
      </c>
      <c r="O4618" s="4">
        <v>6</v>
      </c>
      <c r="P4618" s="4">
        <v>0</v>
      </c>
      <c r="Q4618" s="4">
        <v>137.76</v>
      </c>
    </row>
    <row r="4619" spans="1:17" s="4" customFormat="1" ht="12" x14ac:dyDescent="0.3">
      <c r="A4619" s="4">
        <v>4618</v>
      </c>
      <c r="B4619" s="4" t="s">
        <v>13789</v>
      </c>
      <c r="C4619" s="5">
        <v>45096</v>
      </c>
      <c r="D4619" s="5">
        <v>45101</v>
      </c>
      <c r="E4619" s="9">
        <f t="shared" si="72"/>
        <v>2023</v>
      </c>
      <c r="F4619" s="4" t="s">
        <v>17</v>
      </c>
      <c r="G4619" s="4" t="s">
        <v>13790</v>
      </c>
      <c r="H4619" s="4" t="s">
        <v>13791</v>
      </c>
      <c r="I4619" s="4" t="s">
        <v>28</v>
      </c>
      <c r="J4619" s="4" t="s">
        <v>47</v>
      </c>
      <c r="K4619" s="4" t="s">
        <v>47</v>
      </c>
      <c r="L4619" s="4" t="s">
        <v>22</v>
      </c>
      <c r="M4619" s="4" t="s">
        <v>23</v>
      </c>
      <c r="N4619" s="4">
        <v>1268.93</v>
      </c>
      <c r="O4619" s="4">
        <v>9</v>
      </c>
      <c r="P4619" s="4">
        <v>0</v>
      </c>
      <c r="Q4619" s="4">
        <v>111.97</v>
      </c>
    </row>
    <row r="4620" spans="1:17" s="4" customFormat="1" ht="12" x14ac:dyDescent="0.3">
      <c r="A4620" s="4">
        <v>4619</v>
      </c>
      <c r="B4620" s="4" t="s">
        <v>13792</v>
      </c>
      <c r="C4620" s="5">
        <v>44652</v>
      </c>
      <c r="D4620" s="5">
        <v>44655</v>
      </c>
      <c r="E4620" s="9">
        <f t="shared" si="72"/>
        <v>2022</v>
      </c>
      <c r="F4620" s="4" t="s">
        <v>59</v>
      </c>
      <c r="G4620" s="4" t="s">
        <v>13793</v>
      </c>
      <c r="H4620" s="4" t="s">
        <v>13794</v>
      </c>
      <c r="I4620" s="4" t="s">
        <v>67</v>
      </c>
      <c r="J4620" s="4" t="s">
        <v>47</v>
      </c>
      <c r="K4620" s="4" t="s">
        <v>47</v>
      </c>
      <c r="L4620" s="4" t="s">
        <v>22</v>
      </c>
      <c r="M4620" s="4" t="s">
        <v>134</v>
      </c>
      <c r="N4620" s="4">
        <v>1091.1199999999999</v>
      </c>
      <c r="O4620" s="4">
        <v>2</v>
      </c>
      <c r="P4620" s="4">
        <v>0.15</v>
      </c>
      <c r="Q4620" s="4">
        <v>132.05000000000001</v>
      </c>
    </row>
    <row r="4621" spans="1:17" s="4" customFormat="1" ht="12" x14ac:dyDescent="0.3">
      <c r="A4621" s="4">
        <v>4620</v>
      </c>
      <c r="B4621" s="4" t="s">
        <v>13795</v>
      </c>
      <c r="C4621" s="5">
        <v>45542</v>
      </c>
      <c r="D4621" s="5">
        <v>45547</v>
      </c>
      <c r="E4621" s="9">
        <f t="shared" si="72"/>
        <v>2024</v>
      </c>
      <c r="F4621" s="4" t="s">
        <v>59</v>
      </c>
      <c r="G4621" s="4" t="s">
        <v>13796</v>
      </c>
      <c r="H4621" s="4" t="s">
        <v>13797</v>
      </c>
      <c r="I4621" s="4" t="s">
        <v>67</v>
      </c>
      <c r="J4621" s="4" t="s">
        <v>145</v>
      </c>
      <c r="K4621" s="4" t="s">
        <v>80</v>
      </c>
      <c r="L4621" s="4" t="s">
        <v>36</v>
      </c>
      <c r="M4621" s="4" t="s">
        <v>71</v>
      </c>
      <c r="N4621" s="4">
        <v>645.80999999999995</v>
      </c>
      <c r="O4621" s="4">
        <v>6</v>
      </c>
      <c r="P4621" s="4">
        <v>0.1</v>
      </c>
      <c r="Q4621" s="4">
        <v>154.29</v>
      </c>
    </row>
    <row r="4622" spans="1:17" s="4" customFormat="1" ht="12" x14ac:dyDescent="0.3">
      <c r="A4622" s="4">
        <v>4621</v>
      </c>
      <c r="B4622" s="4" t="s">
        <v>13798</v>
      </c>
      <c r="C4622" s="5">
        <v>45288</v>
      </c>
      <c r="D4622" s="5">
        <v>45289</v>
      </c>
      <c r="E4622" s="9">
        <f t="shared" si="72"/>
        <v>2023</v>
      </c>
      <c r="F4622" s="4" t="s">
        <v>39</v>
      </c>
      <c r="G4622" s="4" t="s">
        <v>13799</v>
      </c>
      <c r="H4622" s="4" t="s">
        <v>13800</v>
      </c>
      <c r="I4622" s="4" t="s">
        <v>28</v>
      </c>
      <c r="J4622" s="4" t="s">
        <v>34</v>
      </c>
      <c r="K4622" s="4" t="s">
        <v>35</v>
      </c>
      <c r="L4622" s="4" t="s">
        <v>29</v>
      </c>
      <c r="M4622" s="4" t="s">
        <v>30</v>
      </c>
      <c r="N4622" s="4">
        <v>1378.32</v>
      </c>
      <c r="O4622" s="4">
        <v>10</v>
      </c>
      <c r="P4622" s="4">
        <v>0.1</v>
      </c>
      <c r="Q4622" s="4">
        <v>357.4</v>
      </c>
    </row>
    <row r="4623" spans="1:17" s="4" customFormat="1" ht="12" x14ac:dyDescent="0.3">
      <c r="A4623" s="4">
        <v>4622</v>
      </c>
      <c r="B4623" s="4" t="s">
        <v>13801</v>
      </c>
      <c r="C4623" s="5">
        <v>45820</v>
      </c>
      <c r="D4623" s="5">
        <v>45823</v>
      </c>
      <c r="E4623" s="9">
        <f t="shared" si="72"/>
        <v>2025</v>
      </c>
      <c r="F4623" s="4" t="s">
        <v>17</v>
      </c>
      <c r="G4623" s="4" t="s">
        <v>13802</v>
      </c>
      <c r="H4623" s="4" t="s">
        <v>13803</v>
      </c>
      <c r="I4623" s="4" t="s">
        <v>67</v>
      </c>
      <c r="J4623" s="4" t="s">
        <v>145</v>
      </c>
      <c r="K4623" s="4" t="s">
        <v>80</v>
      </c>
      <c r="L4623" s="4" t="s">
        <v>22</v>
      </c>
      <c r="M4623" s="4" t="s">
        <v>54</v>
      </c>
      <c r="N4623" s="4">
        <v>606.76</v>
      </c>
      <c r="O4623" s="4">
        <v>4</v>
      </c>
      <c r="P4623" s="4">
        <v>0.2</v>
      </c>
      <c r="Q4623" s="4">
        <v>100.96</v>
      </c>
    </row>
    <row r="4624" spans="1:17" s="4" customFormat="1" ht="12" x14ac:dyDescent="0.3">
      <c r="A4624" s="4">
        <v>4623</v>
      </c>
      <c r="B4624" s="4" t="s">
        <v>13804</v>
      </c>
      <c r="C4624" s="5">
        <v>45496</v>
      </c>
      <c r="D4624" s="5">
        <v>45497</v>
      </c>
      <c r="E4624" s="9">
        <f t="shared" si="72"/>
        <v>2024</v>
      </c>
      <c r="F4624" s="4" t="s">
        <v>59</v>
      </c>
      <c r="G4624" s="4" t="s">
        <v>13805</v>
      </c>
      <c r="H4624" s="4" t="s">
        <v>13806</v>
      </c>
      <c r="I4624" s="4" t="s">
        <v>28</v>
      </c>
      <c r="J4624" s="4" t="s">
        <v>145</v>
      </c>
      <c r="K4624" s="4" t="s">
        <v>80</v>
      </c>
      <c r="L4624" s="4" t="s">
        <v>22</v>
      </c>
      <c r="M4624" s="4" t="s">
        <v>23</v>
      </c>
      <c r="N4624" s="4">
        <v>732.41</v>
      </c>
      <c r="O4624" s="4">
        <v>7</v>
      </c>
      <c r="P4624" s="4">
        <v>0</v>
      </c>
      <c r="Q4624" s="4">
        <v>87.01</v>
      </c>
    </row>
    <row r="4625" spans="1:17" s="4" customFormat="1" ht="12" x14ac:dyDescent="0.3">
      <c r="A4625" s="4">
        <v>4624</v>
      </c>
      <c r="B4625" s="4" t="s">
        <v>13807</v>
      </c>
      <c r="C4625" s="5">
        <v>45687</v>
      </c>
      <c r="D4625" s="5">
        <v>45693</v>
      </c>
      <c r="E4625" s="9">
        <f t="shared" si="72"/>
        <v>2025</v>
      </c>
      <c r="F4625" s="4" t="s">
        <v>17</v>
      </c>
      <c r="G4625" s="4" t="s">
        <v>13808</v>
      </c>
      <c r="H4625" s="4" t="s">
        <v>13809</v>
      </c>
      <c r="I4625" s="4" t="s">
        <v>67</v>
      </c>
      <c r="J4625" s="4" t="s">
        <v>62</v>
      </c>
      <c r="K4625" s="4" t="s">
        <v>63</v>
      </c>
      <c r="L4625" s="4" t="s">
        <v>22</v>
      </c>
      <c r="M4625" s="4" t="s">
        <v>75</v>
      </c>
      <c r="N4625" s="4">
        <v>73.38</v>
      </c>
      <c r="O4625" s="4">
        <v>10</v>
      </c>
      <c r="P4625" s="4">
        <v>0.1</v>
      </c>
      <c r="Q4625" s="4">
        <v>6.7</v>
      </c>
    </row>
    <row r="4626" spans="1:17" s="4" customFormat="1" ht="12" x14ac:dyDescent="0.3">
      <c r="A4626" s="4">
        <v>4625</v>
      </c>
      <c r="B4626" s="4" t="s">
        <v>13810</v>
      </c>
      <c r="C4626" s="5">
        <v>44715</v>
      </c>
      <c r="D4626" s="5">
        <v>44716</v>
      </c>
      <c r="E4626" s="9">
        <f t="shared" si="72"/>
        <v>2022</v>
      </c>
      <c r="F4626" s="4" t="s">
        <v>59</v>
      </c>
      <c r="G4626" s="4" t="s">
        <v>13811</v>
      </c>
      <c r="H4626" s="4" t="s">
        <v>13812</v>
      </c>
      <c r="I4626" s="4" t="s">
        <v>28</v>
      </c>
      <c r="J4626" s="4" t="s">
        <v>21</v>
      </c>
      <c r="K4626" s="4" t="s">
        <v>26647</v>
      </c>
      <c r="L4626" s="4" t="s">
        <v>22</v>
      </c>
      <c r="M4626" s="4" t="s">
        <v>134</v>
      </c>
      <c r="N4626" s="4">
        <v>501.33</v>
      </c>
      <c r="O4626" s="4">
        <v>6</v>
      </c>
      <c r="P4626" s="4">
        <v>0</v>
      </c>
      <c r="Q4626" s="4">
        <v>0.55000000000000004</v>
      </c>
    </row>
    <row r="4627" spans="1:17" s="4" customFormat="1" ht="12" x14ac:dyDescent="0.3">
      <c r="A4627" s="4">
        <v>4626</v>
      </c>
      <c r="B4627" s="4" t="s">
        <v>13813</v>
      </c>
      <c r="C4627" s="5">
        <v>45370</v>
      </c>
      <c r="D4627" s="5">
        <v>45372</v>
      </c>
      <c r="E4627" s="9">
        <f t="shared" si="72"/>
        <v>2024</v>
      </c>
      <c r="F4627" s="4" t="s">
        <v>25</v>
      </c>
      <c r="G4627" s="4" t="s">
        <v>13814</v>
      </c>
      <c r="H4627" s="4" t="s">
        <v>13815</v>
      </c>
      <c r="I4627" s="4" t="s">
        <v>28</v>
      </c>
      <c r="J4627" s="4" t="s">
        <v>79</v>
      </c>
      <c r="K4627" s="4" t="s">
        <v>80</v>
      </c>
      <c r="L4627" s="4" t="s">
        <v>36</v>
      </c>
      <c r="M4627" s="4" t="s">
        <v>138</v>
      </c>
      <c r="N4627" s="4">
        <v>696.22</v>
      </c>
      <c r="O4627" s="4">
        <v>1</v>
      </c>
      <c r="P4627" s="4">
        <v>0.1</v>
      </c>
      <c r="Q4627" s="4">
        <v>16.25</v>
      </c>
    </row>
    <row r="4628" spans="1:17" s="4" customFormat="1" ht="12" x14ac:dyDescent="0.3">
      <c r="A4628" s="4">
        <v>4627</v>
      </c>
      <c r="B4628" s="4" t="s">
        <v>13816</v>
      </c>
      <c r="C4628" s="5">
        <v>44390</v>
      </c>
      <c r="D4628" s="5">
        <v>44392</v>
      </c>
      <c r="E4628" s="9">
        <f t="shared" si="72"/>
        <v>2021</v>
      </c>
      <c r="F4628" s="4" t="s">
        <v>25</v>
      </c>
      <c r="G4628" s="4" t="s">
        <v>13817</v>
      </c>
      <c r="H4628" s="4" t="s">
        <v>13818</v>
      </c>
      <c r="I4628" s="4" t="s">
        <v>67</v>
      </c>
      <c r="J4628" s="4" t="s">
        <v>21</v>
      </c>
      <c r="K4628" s="4" t="s">
        <v>26647</v>
      </c>
      <c r="L4628" s="4" t="s">
        <v>36</v>
      </c>
      <c r="M4628" s="4" t="s">
        <v>138</v>
      </c>
      <c r="N4628" s="4">
        <v>145.9</v>
      </c>
      <c r="O4628" s="4">
        <v>1</v>
      </c>
      <c r="P4628" s="4">
        <v>0</v>
      </c>
      <c r="Q4628" s="4">
        <v>3.82</v>
      </c>
    </row>
    <row r="4629" spans="1:17" s="4" customFormat="1" ht="12" x14ac:dyDescent="0.3">
      <c r="A4629" s="4">
        <v>4628</v>
      </c>
      <c r="B4629" s="4" t="s">
        <v>13819</v>
      </c>
      <c r="C4629" s="5">
        <v>45491</v>
      </c>
      <c r="D4629" s="5">
        <v>45498</v>
      </c>
      <c r="E4629" s="9">
        <f t="shared" si="72"/>
        <v>2024</v>
      </c>
      <c r="F4629" s="4" t="s">
        <v>39</v>
      </c>
      <c r="G4629" s="4" t="s">
        <v>13820</v>
      </c>
      <c r="H4629" s="4" t="s">
        <v>13821</v>
      </c>
      <c r="I4629" s="4" t="s">
        <v>28</v>
      </c>
      <c r="J4629" s="4" t="s">
        <v>42</v>
      </c>
      <c r="K4629" s="4" t="s">
        <v>43</v>
      </c>
      <c r="L4629" s="4" t="s">
        <v>22</v>
      </c>
      <c r="M4629" s="4" t="s">
        <v>134</v>
      </c>
      <c r="N4629" s="4">
        <v>659.7</v>
      </c>
      <c r="O4629" s="4">
        <v>1</v>
      </c>
      <c r="P4629" s="4">
        <v>0.15</v>
      </c>
      <c r="Q4629" s="4">
        <v>65.58</v>
      </c>
    </row>
    <row r="4630" spans="1:17" s="4" customFormat="1" ht="12" x14ac:dyDescent="0.3">
      <c r="A4630" s="4">
        <v>4629</v>
      </c>
      <c r="B4630" s="4" t="s">
        <v>13822</v>
      </c>
      <c r="C4630" s="5">
        <v>45366</v>
      </c>
      <c r="D4630" s="5">
        <v>45367</v>
      </c>
      <c r="E4630" s="9">
        <f t="shared" si="72"/>
        <v>2024</v>
      </c>
      <c r="F4630" s="4" t="s">
        <v>25</v>
      </c>
      <c r="G4630" s="4" t="s">
        <v>13823</v>
      </c>
      <c r="H4630" s="4" t="s">
        <v>13824</v>
      </c>
      <c r="I4630" s="4" t="s">
        <v>20</v>
      </c>
      <c r="J4630" s="4" t="s">
        <v>34</v>
      </c>
      <c r="K4630" s="4" t="s">
        <v>35</v>
      </c>
      <c r="L4630" s="4" t="s">
        <v>29</v>
      </c>
      <c r="M4630" s="4" t="s">
        <v>30</v>
      </c>
      <c r="N4630" s="4">
        <v>1077.94</v>
      </c>
      <c r="O4630" s="4">
        <v>5</v>
      </c>
      <c r="P4630" s="4">
        <v>0</v>
      </c>
      <c r="Q4630" s="4">
        <v>322.72000000000003</v>
      </c>
    </row>
    <row r="4631" spans="1:17" s="4" customFormat="1" ht="12" x14ac:dyDescent="0.3">
      <c r="A4631" s="4">
        <v>4630</v>
      </c>
      <c r="B4631" s="4" t="s">
        <v>13825</v>
      </c>
      <c r="C4631" s="5">
        <v>44520</v>
      </c>
      <c r="D4631" s="5">
        <v>44521</v>
      </c>
      <c r="E4631" s="9">
        <f t="shared" si="72"/>
        <v>2021</v>
      </c>
      <c r="F4631" s="4" t="s">
        <v>59</v>
      </c>
      <c r="G4631" s="4" t="s">
        <v>13826</v>
      </c>
      <c r="H4631" s="4" t="s">
        <v>13827</v>
      </c>
      <c r="I4631" s="4" t="s">
        <v>67</v>
      </c>
      <c r="J4631" s="4" t="s">
        <v>52</v>
      </c>
      <c r="K4631" s="4" t="s">
        <v>53</v>
      </c>
      <c r="L4631" s="4" t="s">
        <v>29</v>
      </c>
      <c r="M4631" s="4" t="s">
        <v>107</v>
      </c>
      <c r="N4631" s="4">
        <v>914.48</v>
      </c>
      <c r="O4631" s="4">
        <v>7</v>
      </c>
      <c r="P4631" s="4">
        <v>0.2</v>
      </c>
      <c r="Q4631" s="4">
        <v>-16.23</v>
      </c>
    </row>
    <row r="4632" spans="1:17" s="4" customFormat="1" ht="12" x14ac:dyDescent="0.3">
      <c r="A4632" s="4">
        <v>4631</v>
      </c>
      <c r="B4632" s="4" t="s">
        <v>13828</v>
      </c>
      <c r="C4632" s="5">
        <v>45560</v>
      </c>
      <c r="D4632" s="5">
        <v>45563</v>
      </c>
      <c r="E4632" s="9">
        <f t="shared" si="72"/>
        <v>2024</v>
      </c>
      <c r="F4632" s="4" t="s">
        <v>25</v>
      </c>
      <c r="G4632" s="4" t="s">
        <v>13829</v>
      </c>
      <c r="H4632" s="4" t="s">
        <v>13830</v>
      </c>
      <c r="I4632" s="4" t="s">
        <v>20</v>
      </c>
      <c r="J4632" s="4" t="s">
        <v>34</v>
      </c>
      <c r="K4632" s="4" t="s">
        <v>35</v>
      </c>
      <c r="L4632" s="4" t="s">
        <v>36</v>
      </c>
      <c r="M4632" s="4" t="s">
        <v>71</v>
      </c>
      <c r="N4632" s="4">
        <v>1243.3599999999999</v>
      </c>
      <c r="O4632" s="4">
        <v>4</v>
      </c>
      <c r="P4632" s="4">
        <v>0</v>
      </c>
      <c r="Q4632" s="4">
        <v>174.27</v>
      </c>
    </row>
    <row r="4633" spans="1:17" s="4" customFormat="1" ht="12" x14ac:dyDescent="0.3">
      <c r="A4633" s="4">
        <v>4632</v>
      </c>
      <c r="B4633" s="4" t="s">
        <v>13831</v>
      </c>
      <c r="C4633" s="5">
        <v>44440</v>
      </c>
      <c r="D4633" s="5">
        <v>44444</v>
      </c>
      <c r="E4633" s="9">
        <f t="shared" si="72"/>
        <v>2021</v>
      </c>
      <c r="F4633" s="4" t="s">
        <v>59</v>
      </c>
      <c r="G4633" s="4" t="s">
        <v>13832</v>
      </c>
      <c r="H4633" s="4" t="s">
        <v>13833</v>
      </c>
      <c r="I4633" s="4" t="s">
        <v>67</v>
      </c>
      <c r="J4633" s="4" t="s">
        <v>21</v>
      </c>
      <c r="K4633" s="4" t="s">
        <v>26647</v>
      </c>
      <c r="L4633" s="4" t="s">
        <v>36</v>
      </c>
      <c r="M4633" s="4" t="s">
        <v>71</v>
      </c>
      <c r="N4633" s="4">
        <v>815.12</v>
      </c>
      <c r="O4633" s="4">
        <v>9</v>
      </c>
      <c r="P4633" s="4">
        <v>0.2</v>
      </c>
      <c r="Q4633" s="4">
        <v>107.54</v>
      </c>
    </row>
    <row r="4634" spans="1:17" s="4" customFormat="1" ht="12" x14ac:dyDescent="0.3">
      <c r="A4634" s="4">
        <v>4633</v>
      </c>
      <c r="B4634" s="4" t="s">
        <v>13834</v>
      </c>
      <c r="C4634" s="5">
        <v>44801</v>
      </c>
      <c r="D4634" s="5">
        <v>44804</v>
      </c>
      <c r="E4634" s="9">
        <f t="shared" si="72"/>
        <v>2022</v>
      </c>
      <c r="F4634" s="4" t="s">
        <v>25</v>
      </c>
      <c r="G4634" s="4" t="s">
        <v>13835</v>
      </c>
      <c r="H4634" s="4" t="s">
        <v>13836</v>
      </c>
      <c r="I4634" s="4" t="s">
        <v>28</v>
      </c>
      <c r="J4634" s="4" t="s">
        <v>79</v>
      </c>
      <c r="K4634" s="4" t="s">
        <v>80</v>
      </c>
      <c r="L4634" s="4" t="s">
        <v>29</v>
      </c>
      <c r="M4634" s="4" t="s">
        <v>90</v>
      </c>
      <c r="N4634" s="4">
        <v>135.01</v>
      </c>
      <c r="O4634" s="4">
        <v>10</v>
      </c>
      <c r="P4634" s="4">
        <v>0.2</v>
      </c>
      <c r="Q4634" s="4">
        <v>12.38</v>
      </c>
    </row>
    <row r="4635" spans="1:17" s="4" customFormat="1" ht="12" x14ac:dyDescent="0.3">
      <c r="A4635" s="4">
        <v>4634</v>
      </c>
      <c r="B4635" s="4" t="s">
        <v>13837</v>
      </c>
      <c r="C4635" s="5">
        <v>44625</v>
      </c>
      <c r="D4635" s="5">
        <v>44628</v>
      </c>
      <c r="E4635" s="9">
        <f t="shared" si="72"/>
        <v>2022</v>
      </c>
      <c r="F4635" s="4" t="s">
        <v>59</v>
      </c>
      <c r="G4635" s="4" t="s">
        <v>13838</v>
      </c>
      <c r="H4635" s="4" t="s">
        <v>13839</v>
      </c>
      <c r="I4635" s="4" t="s">
        <v>67</v>
      </c>
      <c r="J4635" s="4" t="s">
        <v>52</v>
      </c>
      <c r="K4635" s="4" t="s">
        <v>53</v>
      </c>
      <c r="L4635" s="4" t="s">
        <v>29</v>
      </c>
      <c r="M4635" s="4" t="s">
        <v>90</v>
      </c>
      <c r="N4635" s="4">
        <v>1018.28</v>
      </c>
      <c r="O4635" s="4">
        <v>9</v>
      </c>
      <c r="P4635" s="4">
        <v>0.1</v>
      </c>
      <c r="Q4635" s="4">
        <v>70</v>
      </c>
    </row>
    <row r="4636" spans="1:17" s="4" customFormat="1" ht="12" x14ac:dyDescent="0.3">
      <c r="A4636" s="4">
        <v>4635</v>
      </c>
      <c r="B4636" s="4" t="s">
        <v>13840</v>
      </c>
      <c r="C4636" s="5">
        <v>44538</v>
      </c>
      <c r="D4636" s="5">
        <v>44545</v>
      </c>
      <c r="E4636" s="9">
        <f t="shared" si="72"/>
        <v>2021</v>
      </c>
      <c r="F4636" s="4" t="s">
        <v>25</v>
      </c>
      <c r="G4636" s="4" t="s">
        <v>13841</v>
      </c>
      <c r="H4636" s="4" t="s">
        <v>13842</v>
      </c>
      <c r="I4636" s="4" t="s">
        <v>20</v>
      </c>
      <c r="J4636" s="4" t="s">
        <v>79</v>
      </c>
      <c r="K4636" s="4" t="s">
        <v>80</v>
      </c>
      <c r="L4636" s="4" t="s">
        <v>22</v>
      </c>
      <c r="M4636" s="4" t="s">
        <v>134</v>
      </c>
      <c r="N4636" s="4">
        <v>196.11</v>
      </c>
      <c r="O4636" s="4">
        <v>10</v>
      </c>
      <c r="P4636" s="4">
        <v>0.1</v>
      </c>
      <c r="Q4636" s="4">
        <v>34.56</v>
      </c>
    </row>
    <row r="4637" spans="1:17" s="4" customFormat="1" ht="12" x14ac:dyDescent="0.3">
      <c r="A4637" s="4">
        <v>4636</v>
      </c>
      <c r="B4637" s="4" t="s">
        <v>13843</v>
      </c>
      <c r="C4637" s="5">
        <v>45381</v>
      </c>
      <c r="D4637" s="5">
        <v>45386</v>
      </c>
      <c r="E4637" s="9">
        <f t="shared" si="72"/>
        <v>2024</v>
      </c>
      <c r="F4637" s="4" t="s">
        <v>59</v>
      </c>
      <c r="G4637" s="4" t="s">
        <v>13844</v>
      </c>
      <c r="H4637" s="4" t="s">
        <v>13845</v>
      </c>
      <c r="I4637" s="4" t="s">
        <v>20</v>
      </c>
      <c r="J4637" s="4" t="s">
        <v>79</v>
      </c>
      <c r="K4637" s="4" t="s">
        <v>80</v>
      </c>
      <c r="L4637" s="4" t="s">
        <v>29</v>
      </c>
      <c r="M4637" s="4" t="s">
        <v>90</v>
      </c>
      <c r="N4637" s="4">
        <v>337.23</v>
      </c>
      <c r="O4637" s="4">
        <v>7</v>
      </c>
      <c r="P4637" s="4">
        <v>0.15</v>
      </c>
      <c r="Q4637" s="4">
        <v>19.18</v>
      </c>
    </row>
    <row r="4638" spans="1:17" s="4" customFormat="1" ht="12" x14ac:dyDescent="0.3">
      <c r="A4638" s="4">
        <v>4637</v>
      </c>
      <c r="B4638" s="4" t="s">
        <v>13846</v>
      </c>
      <c r="C4638" s="5">
        <v>45677</v>
      </c>
      <c r="D4638" s="5">
        <v>45679</v>
      </c>
      <c r="E4638" s="9">
        <f t="shared" si="72"/>
        <v>2025</v>
      </c>
      <c r="F4638" s="4" t="s">
        <v>25</v>
      </c>
      <c r="G4638" s="4" t="s">
        <v>13847</v>
      </c>
      <c r="H4638" s="4" t="s">
        <v>13848</v>
      </c>
      <c r="I4638" s="4" t="s">
        <v>67</v>
      </c>
      <c r="J4638" s="4" t="s">
        <v>21</v>
      </c>
      <c r="K4638" s="4" t="s">
        <v>26647</v>
      </c>
      <c r="L4638" s="4" t="s">
        <v>29</v>
      </c>
      <c r="M4638" s="4" t="s">
        <v>30</v>
      </c>
      <c r="N4638" s="4">
        <v>95.57</v>
      </c>
      <c r="O4638" s="4">
        <v>1</v>
      </c>
      <c r="P4638" s="4">
        <v>0</v>
      </c>
      <c r="Q4638" s="4">
        <v>8.3800000000000008</v>
      </c>
    </row>
    <row r="4639" spans="1:17" s="4" customFormat="1" ht="12" x14ac:dyDescent="0.3">
      <c r="A4639" s="4">
        <v>4638</v>
      </c>
      <c r="B4639" s="4" t="s">
        <v>13849</v>
      </c>
      <c r="C4639" s="5">
        <v>45350</v>
      </c>
      <c r="D4639" s="5">
        <v>45355</v>
      </c>
      <c r="E4639" s="9">
        <f t="shared" si="72"/>
        <v>2024</v>
      </c>
      <c r="F4639" s="4" t="s">
        <v>17</v>
      </c>
      <c r="G4639" s="4" t="s">
        <v>13850</v>
      </c>
      <c r="H4639" s="4" t="s">
        <v>13851</v>
      </c>
      <c r="I4639" s="4" t="s">
        <v>28</v>
      </c>
      <c r="J4639" s="4" t="s">
        <v>79</v>
      </c>
      <c r="K4639" s="4" t="s">
        <v>80</v>
      </c>
      <c r="L4639" s="4" t="s">
        <v>22</v>
      </c>
      <c r="M4639" s="4" t="s">
        <v>54</v>
      </c>
      <c r="N4639" s="4">
        <v>1193.18</v>
      </c>
      <c r="O4639" s="4">
        <v>2</v>
      </c>
      <c r="P4639" s="4">
        <v>0</v>
      </c>
      <c r="Q4639" s="4">
        <v>354.39</v>
      </c>
    </row>
    <row r="4640" spans="1:17" s="4" customFormat="1" ht="12" x14ac:dyDescent="0.3">
      <c r="A4640" s="4">
        <v>4639</v>
      </c>
      <c r="B4640" s="4" t="s">
        <v>13852</v>
      </c>
      <c r="C4640" s="5">
        <v>45018</v>
      </c>
      <c r="D4640" s="5">
        <v>45023</v>
      </c>
      <c r="E4640" s="9">
        <f t="shared" si="72"/>
        <v>2023</v>
      </c>
      <c r="F4640" s="4" t="s">
        <v>39</v>
      </c>
      <c r="G4640" s="4" t="s">
        <v>13853</v>
      </c>
      <c r="H4640" s="4" t="s">
        <v>13854</v>
      </c>
      <c r="I4640" s="4" t="s">
        <v>67</v>
      </c>
      <c r="J4640" s="4" t="s">
        <v>145</v>
      </c>
      <c r="K4640" s="4" t="s">
        <v>80</v>
      </c>
      <c r="L4640" s="4" t="s">
        <v>22</v>
      </c>
      <c r="M4640" s="4" t="s">
        <v>75</v>
      </c>
      <c r="N4640" s="4">
        <v>677.8</v>
      </c>
      <c r="O4640" s="4">
        <v>2</v>
      </c>
      <c r="P4640" s="4">
        <v>0</v>
      </c>
      <c r="Q4640" s="4">
        <v>6.65</v>
      </c>
    </row>
    <row r="4641" spans="1:17" s="4" customFormat="1" ht="12" x14ac:dyDescent="0.3">
      <c r="A4641" s="4">
        <v>4640</v>
      </c>
      <c r="B4641" s="4" t="s">
        <v>13855</v>
      </c>
      <c r="C4641" s="5">
        <v>44468</v>
      </c>
      <c r="D4641" s="5">
        <v>44470</v>
      </c>
      <c r="E4641" s="9">
        <f t="shared" si="72"/>
        <v>2021</v>
      </c>
      <c r="F4641" s="4" t="s">
        <v>25</v>
      </c>
      <c r="G4641" s="4" t="s">
        <v>13856</v>
      </c>
      <c r="H4641" s="4" t="s">
        <v>13857</v>
      </c>
      <c r="I4641" s="4" t="s">
        <v>28</v>
      </c>
      <c r="J4641" s="4" t="s">
        <v>34</v>
      </c>
      <c r="K4641" s="4" t="s">
        <v>35</v>
      </c>
      <c r="L4641" s="4" t="s">
        <v>36</v>
      </c>
      <c r="M4641" s="4" t="s">
        <v>37</v>
      </c>
      <c r="N4641" s="4">
        <v>382.7</v>
      </c>
      <c r="O4641" s="4">
        <v>1</v>
      </c>
      <c r="P4641" s="4">
        <v>0.1</v>
      </c>
      <c r="Q4641" s="4">
        <v>89.09</v>
      </c>
    </row>
    <row r="4642" spans="1:17" s="4" customFormat="1" ht="12" x14ac:dyDescent="0.3">
      <c r="A4642" s="4">
        <v>4641</v>
      </c>
      <c r="B4642" s="4" t="s">
        <v>13858</v>
      </c>
      <c r="C4642" s="5">
        <v>44867</v>
      </c>
      <c r="D4642" s="5">
        <v>44869</v>
      </c>
      <c r="E4642" s="9">
        <f t="shared" si="72"/>
        <v>2022</v>
      </c>
      <c r="F4642" s="4" t="s">
        <v>39</v>
      </c>
      <c r="G4642" s="4" t="s">
        <v>13859</v>
      </c>
      <c r="H4642" s="4" t="s">
        <v>13860</v>
      </c>
      <c r="I4642" s="4" t="s">
        <v>28</v>
      </c>
      <c r="J4642" s="4" t="s">
        <v>52</v>
      </c>
      <c r="K4642" s="4" t="s">
        <v>53</v>
      </c>
      <c r="L4642" s="4" t="s">
        <v>29</v>
      </c>
      <c r="M4642" s="4" t="s">
        <v>30</v>
      </c>
      <c r="N4642" s="4">
        <v>68.92</v>
      </c>
      <c r="O4642" s="4">
        <v>5</v>
      </c>
      <c r="P4642" s="4">
        <v>0.15</v>
      </c>
      <c r="Q4642" s="4">
        <v>2.25</v>
      </c>
    </row>
    <row r="4643" spans="1:17" s="4" customFormat="1" ht="12" x14ac:dyDescent="0.3">
      <c r="A4643" s="4">
        <v>4642</v>
      </c>
      <c r="B4643" s="4" t="s">
        <v>13861</v>
      </c>
      <c r="C4643" s="5">
        <v>44853</v>
      </c>
      <c r="D4643" s="5">
        <v>44859</v>
      </c>
      <c r="E4643" s="9">
        <f t="shared" si="72"/>
        <v>2022</v>
      </c>
      <c r="F4643" s="4" t="s">
        <v>59</v>
      </c>
      <c r="G4643" s="4" t="s">
        <v>13862</v>
      </c>
      <c r="H4643" s="4" t="s">
        <v>13863</v>
      </c>
      <c r="I4643" s="4" t="s">
        <v>20</v>
      </c>
      <c r="J4643" s="4" t="s">
        <v>47</v>
      </c>
      <c r="K4643" s="4" t="s">
        <v>47</v>
      </c>
      <c r="L4643" s="4" t="s">
        <v>29</v>
      </c>
      <c r="M4643" s="4" t="s">
        <v>48</v>
      </c>
      <c r="N4643" s="4">
        <v>425.37</v>
      </c>
      <c r="O4643" s="4">
        <v>8</v>
      </c>
      <c r="P4643" s="4">
        <v>0.1</v>
      </c>
      <c r="Q4643" s="4">
        <v>25.3</v>
      </c>
    </row>
    <row r="4644" spans="1:17" s="4" customFormat="1" ht="12" x14ac:dyDescent="0.3">
      <c r="A4644" s="4">
        <v>4643</v>
      </c>
      <c r="B4644" s="4" t="s">
        <v>13864</v>
      </c>
      <c r="C4644" s="5">
        <v>44537</v>
      </c>
      <c r="D4644" s="5">
        <v>44540</v>
      </c>
      <c r="E4644" s="9">
        <f t="shared" si="72"/>
        <v>2021</v>
      </c>
      <c r="F4644" s="4" t="s">
        <v>17</v>
      </c>
      <c r="G4644" s="4" t="s">
        <v>13865</v>
      </c>
      <c r="H4644" s="4" t="s">
        <v>13866</v>
      </c>
      <c r="I4644" s="4" t="s">
        <v>28</v>
      </c>
      <c r="J4644" s="4" t="s">
        <v>145</v>
      </c>
      <c r="K4644" s="4" t="s">
        <v>80</v>
      </c>
      <c r="L4644" s="4" t="s">
        <v>29</v>
      </c>
      <c r="M4644" s="4" t="s">
        <v>90</v>
      </c>
      <c r="N4644" s="4">
        <v>227.63</v>
      </c>
      <c r="O4644" s="4">
        <v>7</v>
      </c>
      <c r="P4644" s="4">
        <v>0.1</v>
      </c>
      <c r="Q4644" s="4">
        <v>53.37</v>
      </c>
    </row>
    <row r="4645" spans="1:17" s="4" customFormat="1" ht="12" x14ac:dyDescent="0.3">
      <c r="A4645" s="4">
        <v>4644</v>
      </c>
      <c r="B4645" s="4" t="s">
        <v>13867</v>
      </c>
      <c r="C4645" s="5">
        <v>45343</v>
      </c>
      <c r="D4645" s="5">
        <v>45349</v>
      </c>
      <c r="E4645" s="9">
        <f t="shared" si="72"/>
        <v>2024</v>
      </c>
      <c r="F4645" s="4" t="s">
        <v>17</v>
      </c>
      <c r="G4645" s="4" t="s">
        <v>13868</v>
      </c>
      <c r="H4645" s="4" t="s">
        <v>13869</v>
      </c>
      <c r="I4645" s="4" t="s">
        <v>67</v>
      </c>
      <c r="J4645" s="4" t="s">
        <v>79</v>
      </c>
      <c r="K4645" s="4" t="s">
        <v>80</v>
      </c>
      <c r="L4645" s="4" t="s">
        <v>29</v>
      </c>
      <c r="M4645" s="4" t="s">
        <v>30</v>
      </c>
      <c r="N4645" s="4">
        <v>1232.76</v>
      </c>
      <c r="O4645" s="4">
        <v>9</v>
      </c>
      <c r="P4645" s="4">
        <v>0</v>
      </c>
      <c r="Q4645" s="4">
        <v>201.49</v>
      </c>
    </row>
    <row r="4646" spans="1:17" s="4" customFormat="1" ht="12" x14ac:dyDescent="0.3">
      <c r="A4646" s="4">
        <v>4645</v>
      </c>
      <c r="B4646" s="4" t="s">
        <v>13870</v>
      </c>
      <c r="C4646" s="5">
        <v>45111</v>
      </c>
      <c r="D4646" s="5">
        <v>45113</v>
      </c>
      <c r="E4646" s="9">
        <f t="shared" si="72"/>
        <v>2023</v>
      </c>
      <c r="F4646" s="4" t="s">
        <v>25</v>
      </c>
      <c r="G4646" s="4" t="s">
        <v>13871</v>
      </c>
      <c r="H4646" s="4" t="s">
        <v>13872</v>
      </c>
      <c r="I4646" s="4" t="s">
        <v>20</v>
      </c>
      <c r="J4646" s="4" t="s">
        <v>62</v>
      </c>
      <c r="K4646" s="4" t="s">
        <v>63</v>
      </c>
      <c r="L4646" s="4" t="s">
        <v>22</v>
      </c>
      <c r="M4646" s="4" t="s">
        <v>23</v>
      </c>
      <c r="N4646" s="4">
        <v>1167.3</v>
      </c>
      <c r="O4646" s="4">
        <v>8</v>
      </c>
      <c r="P4646" s="4">
        <v>0</v>
      </c>
      <c r="Q4646" s="4">
        <v>210.53</v>
      </c>
    </row>
    <row r="4647" spans="1:17" s="4" customFormat="1" ht="12" x14ac:dyDescent="0.3">
      <c r="A4647" s="4">
        <v>4646</v>
      </c>
      <c r="B4647" s="4" t="s">
        <v>13873</v>
      </c>
      <c r="C4647" s="5">
        <v>45145</v>
      </c>
      <c r="D4647" s="5">
        <v>45150</v>
      </c>
      <c r="E4647" s="9">
        <f t="shared" si="72"/>
        <v>2023</v>
      </c>
      <c r="F4647" s="4" t="s">
        <v>39</v>
      </c>
      <c r="G4647" s="4" t="s">
        <v>13874</v>
      </c>
      <c r="H4647" s="4" t="s">
        <v>5900</v>
      </c>
      <c r="I4647" s="4" t="s">
        <v>67</v>
      </c>
      <c r="J4647" s="4" t="s">
        <v>47</v>
      </c>
      <c r="K4647" s="4" t="s">
        <v>47</v>
      </c>
      <c r="L4647" s="4" t="s">
        <v>29</v>
      </c>
      <c r="M4647" s="4" t="s">
        <v>90</v>
      </c>
      <c r="N4647" s="4">
        <v>702.3</v>
      </c>
      <c r="O4647" s="4">
        <v>10</v>
      </c>
      <c r="P4647" s="4">
        <v>0.15</v>
      </c>
      <c r="Q4647" s="4">
        <v>78.12</v>
      </c>
    </row>
    <row r="4648" spans="1:17" s="4" customFormat="1" ht="12" x14ac:dyDescent="0.3">
      <c r="A4648" s="4">
        <v>4647</v>
      </c>
      <c r="B4648" s="4" t="s">
        <v>13875</v>
      </c>
      <c r="C4648" s="5">
        <v>45282</v>
      </c>
      <c r="D4648" s="5">
        <v>45287</v>
      </c>
      <c r="E4648" s="9">
        <f t="shared" si="72"/>
        <v>2023</v>
      </c>
      <c r="F4648" s="4" t="s">
        <v>39</v>
      </c>
      <c r="G4648" s="4" t="s">
        <v>13876</v>
      </c>
      <c r="H4648" s="4" t="s">
        <v>13877</v>
      </c>
      <c r="I4648" s="4" t="s">
        <v>20</v>
      </c>
      <c r="J4648" s="4" t="s">
        <v>145</v>
      </c>
      <c r="K4648" s="4" t="s">
        <v>80</v>
      </c>
      <c r="L4648" s="4" t="s">
        <v>36</v>
      </c>
      <c r="M4648" s="4" t="s">
        <v>71</v>
      </c>
      <c r="N4648" s="4">
        <v>554.22</v>
      </c>
      <c r="O4648" s="4">
        <v>10</v>
      </c>
      <c r="P4648" s="4">
        <v>0.2</v>
      </c>
      <c r="Q4648" s="4">
        <v>-4.2300000000000004</v>
      </c>
    </row>
    <row r="4649" spans="1:17" s="4" customFormat="1" ht="12" x14ac:dyDescent="0.3">
      <c r="A4649" s="4">
        <v>4648</v>
      </c>
      <c r="B4649" s="4" t="s">
        <v>13878</v>
      </c>
      <c r="C4649" s="5">
        <v>45332</v>
      </c>
      <c r="D4649" s="5">
        <v>45339</v>
      </c>
      <c r="E4649" s="9">
        <f t="shared" si="72"/>
        <v>2024</v>
      </c>
      <c r="F4649" s="4" t="s">
        <v>17</v>
      </c>
      <c r="G4649" s="4" t="s">
        <v>13879</v>
      </c>
      <c r="H4649" s="4" t="s">
        <v>13880</v>
      </c>
      <c r="I4649" s="4" t="s">
        <v>20</v>
      </c>
      <c r="J4649" s="4" t="s">
        <v>62</v>
      </c>
      <c r="K4649" s="4" t="s">
        <v>63</v>
      </c>
      <c r="L4649" s="4" t="s">
        <v>29</v>
      </c>
      <c r="M4649" s="4" t="s">
        <v>30</v>
      </c>
      <c r="N4649" s="4">
        <v>27.07</v>
      </c>
      <c r="O4649" s="4">
        <v>1</v>
      </c>
      <c r="P4649" s="4">
        <v>0</v>
      </c>
      <c r="Q4649" s="4">
        <v>5.88</v>
      </c>
    </row>
    <row r="4650" spans="1:17" s="4" customFormat="1" ht="12" x14ac:dyDescent="0.3">
      <c r="A4650" s="4">
        <v>4649</v>
      </c>
      <c r="B4650" s="4" t="s">
        <v>13881</v>
      </c>
      <c r="C4650" s="5">
        <v>45097</v>
      </c>
      <c r="D4650" s="5">
        <v>45101</v>
      </c>
      <c r="E4650" s="9">
        <f t="shared" si="72"/>
        <v>2023</v>
      </c>
      <c r="F4650" s="4" t="s">
        <v>59</v>
      </c>
      <c r="G4650" s="4" t="s">
        <v>13882</v>
      </c>
      <c r="H4650" s="4" t="s">
        <v>13883</v>
      </c>
      <c r="I4650" s="4" t="s">
        <v>28</v>
      </c>
      <c r="J4650" s="4" t="s">
        <v>52</v>
      </c>
      <c r="K4650" s="4" t="s">
        <v>53</v>
      </c>
      <c r="L4650" s="4" t="s">
        <v>36</v>
      </c>
      <c r="M4650" s="4" t="s">
        <v>71</v>
      </c>
      <c r="N4650" s="4">
        <v>117.46</v>
      </c>
      <c r="O4650" s="4">
        <v>8</v>
      </c>
      <c r="P4650" s="4">
        <v>0</v>
      </c>
      <c r="Q4650" s="4">
        <v>10.91</v>
      </c>
    </row>
    <row r="4651" spans="1:17" s="4" customFormat="1" ht="12" x14ac:dyDescent="0.3">
      <c r="A4651" s="4">
        <v>4650</v>
      </c>
      <c r="B4651" s="4" t="s">
        <v>13884</v>
      </c>
      <c r="C4651" s="5">
        <v>44910</v>
      </c>
      <c r="D4651" s="5">
        <v>44917</v>
      </c>
      <c r="E4651" s="9">
        <f t="shared" si="72"/>
        <v>2022</v>
      </c>
      <c r="F4651" s="4" t="s">
        <v>59</v>
      </c>
      <c r="G4651" s="4" t="s">
        <v>13885</v>
      </c>
      <c r="H4651" s="4" t="s">
        <v>13886</v>
      </c>
      <c r="I4651" s="4" t="s">
        <v>20</v>
      </c>
      <c r="J4651" s="4" t="s">
        <v>106</v>
      </c>
      <c r="K4651" s="4" t="s">
        <v>106</v>
      </c>
      <c r="L4651" s="4" t="s">
        <v>29</v>
      </c>
      <c r="M4651" s="4" t="s">
        <v>30</v>
      </c>
      <c r="N4651" s="4">
        <v>1146.5899999999999</v>
      </c>
      <c r="O4651" s="4">
        <v>8</v>
      </c>
      <c r="P4651" s="4">
        <v>0.2</v>
      </c>
      <c r="Q4651" s="4">
        <v>140.96</v>
      </c>
    </row>
    <row r="4652" spans="1:17" s="4" customFormat="1" ht="12" x14ac:dyDescent="0.3">
      <c r="A4652" s="4">
        <v>4651</v>
      </c>
      <c r="B4652" s="4" t="s">
        <v>13887</v>
      </c>
      <c r="C4652" s="5">
        <v>45260</v>
      </c>
      <c r="D4652" s="5">
        <v>45267</v>
      </c>
      <c r="E4652" s="9">
        <f t="shared" si="72"/>
        <v>2023</v>
      </c>
      <c r="F4652" s="4" t="s">
        <v>17</v>
      </c>
      <c r="G4652" s="4" t="s">
        <v>13888</v>
      </c>
      <c r="H4652" s="4" t="s">
        <v>13889</v>
      </c>
      <c r="I4652" s="4" t="s">
        <v>28</v>
      </c>
      <c r="J4652" s="4" t="s">
        <v>21</v>
      </c>
      <c r="K4652" s="4" t="s">
        <v>26647</v>
      </c>
      <c r="L4652" s="4" t="s">
        <v>22</v>
      </c>
      <c r="M4652" s="4" t="s">
        <v>75</v>
      </c>
      <c r="N4652" s="4">
        <v>1478.14</v>
      </c>
      <c r="O4652" s="4">
        <v>1</v>
      </c>
      <c r="P4652" s="4">
        <v>0.1</v>
      </c>
      <c r="Q4652" s="4">
        <v>119.72</v>
      </c>
    </row>
    <row r="4653" spans="1:17" s="4" customFormat="1" ht="12" x14ac:dyDescent="0.3">
      <c r="A4653" s="4">
        <v>4652</v>
      </c>
      <c r="B4653" s="4" t="s">
        <v>13890</v>
      </c>
      <c r="C4653" s="5">
        <v>44669</v>
      </c>
      <c r="D4653" s="5">
        <v>44676</v>
      </c>
      <c r="E4653" s="9">
        <f t="shared" si="72"/>
        <v>2022</v>
      </c>
      <c r="F4653" s="4" t="s">
        <v>17</v>
      </c>
      <c r="G4653" s="4" t="s">
        <v>13891</v>
      </c>
      <c r="H4653" s="4" t="s">
        <v>13892</v>
      </c>
      <c r="I4653" s="4" t="s">
        <v>28</v>
      </c>
      <c r="J4653" s="4" t="s">
        <v>79</v>
      </c>
      <c r="K4653" s="4" t="s">
        <v>80</v>
      </c>
      <c r="L4653" s="4" t="s">
        <v>29</v>
      </c>
      <c r="M4653" s="4" t="s">
        <v>30</v>
      </c>
      <c r="N4653" s="4">
        <v>1085.9000000000001</v>
      </c>
      <c r="O4653" s="4">
        <v>7</v>
      </c>
      <c r="P4653" s="4">
        <v>0.15</v>
      </c>
      <c r="Q4653" s="4">
        <v>20.7</v>
      </c>
    </row>
    <row r="4654" spans="1:17" s="4" customFormat="1" ht="12" x14ac:dyDescent="0.3">
      <c r="A4654" s="4">
        <v>4653</v>
      </c>
      <c r="B4654" s="4" t="s">
        <v>13893</v>
      </c>
      <c r="C4654" s="5">
        <v>44409</v>
      </c>
      <c r="D4654" s="5">
        <v>44412</v>
      </c>
      <c r="E4654" s="9">
        <f t="shared" si="72"/>
        <v>2021</v>
      </c>
      <c r="F4654" s="4" t="s">
        <v>25</v>
      </c>
      <c r="G4654" s="4" t="s">
        <v>13894</v>
      </c>
      <c r="H4654" s="4" t="s">
        <v>13895</v>
      </c>
      <c r="I4654" s="4" t="s">
        <v>20</v>
      </c>
      <c r="J4654" s="4" t="s">
        <v>42</v>
      </c>
      <c r="K4654" s="4" t="s">
        <v>43</v>
      </c>
      <c r="L4654" s="4" t="s">
        <v>22</v>
      </c>
      <c r="M4654" s="4" t="s">
        <v>54</v>
      </c>
      <c r="N4654" s="4">
        <v>1046.54</v>
      </c>
      <c r="O4654" s="4">
        <v>10</v>
      </c>
      <c r="P4654" s="4">
        <v>0.15</v>
      </c>
      <c r="Q4654" s="4">
        <v>192.76</v>
      </c>
    </row>
    <row r="4655" spans="1:17" s="4" customFormat="1" ht="12" x14ac:dyDescent="0.3">
      <c r="A4655" s="4">
        <v>4654</v>
      </c>
      <c r="B4655" s="4" t="s">
        <v>13896</v>
      </c>
      <c r="C4655" s="5">
        <v>45763</v>
      </c>
      <c r="D4655" s="5">
        <v>45764</v>
      </c>
      <c r="E4655" s="9">
        <f t="shared" si="72"/>
        <v>2025</v>
      </c>
      <c r="F4655" s="4" t="s">
        <v>59</v>
      </c>
      <c r="G4655" s="4" t="s">
        <v>13897</v>
      </c>
      <c r="H4655" s="4" t="s">
        <v>13898</v>
      </c>
      <c r="I4655" s="4" t="s">
        <v>67</v>
      </c>
      <c r="J4655" s="4" t="s">
        <v>111</v>
      </c>
      <c r="K4655" s="4" t="s">
        <v>111</v>
      </c>
      <c r="L4655" s="4" t="s">
        <v>36</v>
      </c>
      <c r="M4655" s="4" t="s">
        <v>37</v>
      </c>
      <c r="N4655" s="4">
        <v>604.74</v>
      </c>
      <c r="O4655" s="4">
        <v>7</v>
      </c>
      <c r="P4655" s="4">
        <v>0</v>
      </c>
      <c r="Q4655" s="4">
        <v>61.15</v>
      </c>
    </row>
    <row r="4656" spans="1:17" s="4" customFormat="1" ht="12" x14ac:dyDescent="0.3">
      <c r="A4656" s="4">
        <v>4655</v>
      </c>
      <c r="B4656" s="4" t="s">
        <v>13899</v>
      </c>
      <c r="C4656" s="5">
        <v>45737</v>
      </c>
      <c r="D4656" s="5">
        <v>45743</v>
      </c>
      <c r="E4656" s="9">
        <f t="shared" si="72"/>
        <v>2025</v>
      </c>
      <c r="F4656" s="4" t="s">
        <v>25</v>
      </c>
      <c r="G4656" s="4" t="s">
        <v>13900</v>
      </c>
      <c r="H4656" s="4" t="s">
        <v>13901</v>
      </c>
      <c r="I4656" s="4" t="s">
        <v>28</v>
      </c>
      <c r="J4656" s="4" t="s">
        <v>79</v>
      </c>
      <c r="K4656" s="4" t="s">
        <v>80</v>
      </c>
      <c r="L4656" s="4" t="s">
        <v>22</v>
      </c>
      <c r="M4656" s="4" t="s">
        <v>23</v>
      </c>
      <c r="N4656" s="4">
        <v>1433.18</v>
      </c>
      <c r="O4656" s="4">
        <v>8</v>
      </c>
      <c r="P4656" s="4">
        <v>0.15</v>
      </c>
      <c r="Q4656" s="4">
        <v>316.62</v>
      </c>
    </row>
    <row r="4657" spans="1:17" s="4" customFormat="1" ht="12" x14ac:dyDescent="0.3">
      <c r="A4657" s="4">
        <v>4656</v>
      </c>
      <c r="B4657" s="4" t="s">
        <v>13902</v>
      </c>
      <c r="C4657" s="5">
        <v>45758</v>
      </c>
      <c r="D4657" s="5">
        <v>45762</v>
      </c>
      <c r="E4657" s="9">
        <f t="shared" si="72"/>
        <v>2025</v>
      </c>
      <c r="F4657" s="4" t="s">
        <v>39</v>
      </c>
      <c r="G4657" s="4" t="s">
        <v>13903</v>
      </c>
      <c r="H4657" s="4" t="s">
        <v>13904</v>
      </c>
      <c r="I4657" s="4" t="s">
        <v>67</v>
      </c>
      <c r="J4657" s="4" t="s">
        <v>145</v>
      </c>
      <c r="K4657" s="4" t="s">
        <v>80</v>
      </c>
      <c r="L4657" s="4" t="s">
        <v>36</v>
      </c>
      <c r="M4657" s="4" t="s">
        <v>37</v>
      </c>
      <c r="N4657" s="4">
        <v>608.51</v>
      </c>
      <c r="O4657" s="4">
        <v>3</v>
      </c>
      <c r="P4657" s="4">
        <v>0.15</v>
      </c>
      <c r="Q4657" s="4">
        <v>49.34</v>
      </c>
    </row>
    <row r="4658" spans="1:17" s="4" customFormat="1" ht="12" x14ac:dyDescent="0.3">
      <c r="A4658" s="4">
        <v>4657</v>
      </c>
      <c r="B4658" s="4" t="s">
        <v>13905</v>
      </c>
      <c r="C4658" s="5">
        <v>45346</v>
      </c>
      <c r="D4658" s="5">
        <v>45347</v>
      </c>
      <c r="E4658" s="9">
        <f t="shared" si="72"/>
        <v>2024</v>
      </c>
      <c r="F4658" s="4" t="s">
        <v>25</v>
      </c>
      <c r="G4658" s="4" t="s">
        <v>13906</v>
      </c>
      <c r="H4658" s="4" t="s">
        <v>13907</v>
      </c>
      <c r="I4658" s="4" t="s">
        <v>67</v>
      </c>
      <c r="J4658" s="4" t="s">
        <v>79</v>
      </c>
      <c r="K4658" s="4" t="s">
        <v>80</v>
      </c>
      <c r="L4658" s="4" t="s">
        <v>36</v>
      </c>
      <c r="M4658" s="4" t="s">
        <v>138</v>
      </c>
      <c r="N4658" s="4">
        <v>885.05</v>
      </c>
      <c r="O4658" s="4">
        <v>6</v>
      </c>
      <c r="P4658" s="4">
        <v>0.15</v>
      </c>
      <c r="Q4658" s="4">
        <v>186.82</v>
      </c>
    </row>
    <row r="4659" spans="1:17" s="4" customFormat="1" ht="12" x14ac:dyDescent="0.3">
      <c r="A4659" s="4">
        <v>4658</v>
      </c>
      <c r="B4659" s="4" t="s">
        <v>13908</v>
      </c>
      <c r="C4659" s="5">
        <v>45608</v>
      </c>
      <c r="D4659" s="5">
        <v>45612</v>
      </c>
      <c r="E4659" s="9">
        <f t="shared" si="72"/>
        <v>2024</v>
      </c>
      <c r="F4659" s="4" t="s">
        <v>17</v>
      </c>
      <c r="G4659" s="4" t="s">
        <v>13909</v>
      </c>
      <c r="H4659" s="4" t="s">
        <v>13910</v>
      </c>
      <c r="I4659" s="4" t="s">
        <v>67</v>
      </c>
      <c r="J4659" s="4" t="s">
        <v>47</v>
      </c>
      <c r="K4659" s="4" t="s">
        <v>47</v>
      </c>
      <c r="L4659" s="4" t="s">
        <v>36</v>
      </c>
      <c r="M4659" s="4" t="s">
        <v>138</v>
      </c>
      <c r="N4659" s="4">
        <v>206.5</v>
      </c>
      <c r="O4659" s="4">
        <v>3</v>
      </c>
      <c r="P4659" s="4">
        <v>0</v>
      </c>
      <c r="Q4659" s="4">
        <v>19.72</v>
      </c>
    </row>
    <row r="4660" spans="1:17" s="4" customFormat="1" ht="12" x14ac:dyDescent="0.3">
      <c r="A4660" s="4">
        <v>4659</v>
      </c>
      <c r="B4660" s="4" t="s">
        <v>13911</v>
      </c>
      <c r="C4660" s="5">
        <v>44633</v>
      </c>
      <c r="D4660" s="5">
        <v>44637</v>
      </c>
      <c r="E4660" s="9">
        <f t="shared" si="72"/>
        <v>2022</v>
      </c>
      <c r="F4660" s="4" t="s">
        <v>39</v>
      </c>
      <c r="G4660" s="4" t="s">
        <v>13912</v>
      </c>
      <c r="H4660" s="4" t="s">
        <v>13913</v>
      </c>
      <c r="I4660" s="4" t="s">
        <v>28</v>
      </c>
      <c r="J4660" s="4" t="s">
        <v>111</v>
      </c>
      <c r="K4660" s="4" t="s">
        <v>111</v>
      </c>
      <c r="L4660" s="4" t="s">
        <v>22</v>
      </c>
      <c r="M4660" s="4" t="s">
        <v>134</v>
      </c>
      <c r="N4660" s="4">
        <v>1275.32</v>
      </c>
      <c r="O4660" s="4">
        <v>10</v>
      </c>
      <c r="P4660" s="4">
        <v>0.15</v>
      </c>
      <c r="Q4660" s="4">
        <v>-15.91</v>
      </c>
    </row>
    <row r="4661" spans="1:17" s="4" customFormat="1" ht="12" x14ac:dyDescent="0.3">
      <c r="A4661" s="4">
        <v>4660</v>
      </c>
      <c r="B4661" s="4" t="s">
        <v>13914</v>
      </c>
      <c r="C4661" s="5">
        <v>45123</v>
      </c>
      <c r="D4661" s="5">
        <v>45125</v>
      </c>
      <c r="E4661" s="9">
        <f t="shared" si="72"/>
        <v>2023</v>
      </c>
      <c r="F4661" s="4" t="s">
        <v>39</v>
      </c>
      <c r="G4661" s="4" t="s">
        <v>13915</v>
      </c>
      <c r="H4661" s="4" t="s">
        <v>13916</v>
      </c>
      <c r="I4661" s="4" t="s">
        <v>20</v>
      </c>
      <c r="J4661" s="4" t="s">
        <v>106</v>
      </c>
      <c r="K4661" s="4" t="s">
        <v>106</v>
      </c>
      <c r="L4661" s="4" t="s">
        <v>22</v>
      </c>
      <c r="M4661" s="4" t="s">
        <v>134</v>
      </c>
      <c r="N4661" s="4">
        <v>329.02</v>
      </c>
      <c r="O4661" s="4">
        <v>4</v>
      </c>
      <c r="P4661" s="4">
        <v>0.15</v>
      </c>
      <c r="Q4661" s="4">
        <v>29.76</v>
      </c>
    </row>
    <row r="4662" spans="1:17" s="4" customFormat="1" ht="12" x14ac:dyDescent="0.3">
      <c r="A4662" s="4">
        <v>4661</v>
      </c>
      <c r="B4662" s="4" t="s">
        <v>13917</v>
      </c>
      <c r="C4662" s="5">
        <v>45422</v>
      </c>
      <c r="D4662" s="5">
        <v>45423</v>
      </c>
      <c r="E4662" s="9">
        <f t="shared" si="72"/>
        <v>2024</v>
      </c>
      <c r="F4662" s="4" t="s">
        <v>17</v>
      </c>
      <c r="G4662" s="4" t="s">
        <v>13918</v>
      </c>
      <c r="H4662" s="4" t="s">
        <v>13919</v>
      </c>
      <c r="I4662" s="4" t="s">
        <v>67</v>
      </c>
      <c r="J4662" s="4" t="s">
        <v>52</v>
      </c>
      <c r="K4662" s="4" t="s">
        <v>53</v>
      </c>
      <c r="L4662" s="4" t="s">
        <v>22</v>
      </c>
      <c r="M4662" s="4" t="s">
        <v>134</v>
      </c>
      <c r="N4662" s="4">
        <v>1391.49</v>
      </c>
      <c r="O4662" s="4">
        <v>3</v>
      </c>
      <c r="P4662" s="4">
        <v>0</v>
      </c>
      <c r="Q4662" s="4">
        <v>250.2</v>
      </c>
    </row>
    <row r="4663" spans="1:17" s="4" customFormat="1" ht="12" x14ac:dyDescent="0.3">
      <c r="A4663" s="4">
        <v>4662</v>
      </c>
      <c r="B4663" s="4" t="s">
        <v>13920</v>
      </c>
      <c r="C4663" s="5">
        <v>45722</v>
      </c>
      <c r="D4663" s="5">
        <v>45725</v>
      </c>
      <c r="E4663" s="9">
        <f t="shared" si="72"/>
        <v>2025</v>
      </c>
      <c r="F4663" s="4" t="s">
        <v>59</v>
      </c>
      <c r="G4663" s="4" t="s">
        <v>13921</v>
      </c>
      <c r="H4663" s="4" t="s">
        <v>13922</v>
      </c>
      <c r="I4663" s="4" t="s">
        <v>20</v>
      </c>
      <c r="J4663" s="4" t="s">
        <v>42</v>
      </c>
      <c r="K4663" s="4" t="s">
        <v>43</v>
      </c>
      <c r="L4663" s="4" t="s">
        <v>29</v>
      </c>
      <c r="M4663" s="4" t="s">
        <v>48</v>
      </c>
      <c r="N4663" s="4">
        <v>1378.02</v>
      </c>
      <c r="O4663" s="4">
        <v>9</v>
      </c>
      <c r="P4663" s="4">
        <v>0.1</v>
      </c>
      <c r="Q4663" s="4">
        <v>121.41</v>
      </c>
    </row>
    <row r="4664" spans="1:17" s="4" customFormat="1" ht="12" x14ac:dyDescent="0.3">
      <c r="A4664" s="4">
        <v>4663</v>
      </c>
      <c r="B4664" s="4" t="s">
        <v>13923</v>
      </c>
      <c r="C4664" s="5">
        <v>45503</v>
      </c>
      <c r="D4664" s="5">
        <v>45505</v>
      </c>
      <c r="E4664" s="9">
        <f t="shared" si="72"/>
        <v>2024</v>
      </c>
      <c r="F4664" s="4" t="s">
        <v>39</v>
      </c>
      <c r="G4664" s="4" t="s">
        <v>13924</v>
      </c>
      <c r="H4664" s="4" t="s">
        <v>13925</v>
      </c>
      <c r="I4664" s="4" t="s">
        <v>28</v>
      </c>
      <c r="J4664" s="4" t="s">
        <v>52</v>
      </c>
      <c r="K4664" s="4" t="s">
        <v>53</v>
      </c>
      <c r="L4664" s="4" t="s">
        <v>22</v>
      </c>
      <c r="M4664" s="4" t="s">
        <v>134</v>
      </c>
      <c r="N4664" s="4">
        <v>654.59</v>
      </c>
      <c r="O4664" s="4">
        <v>8</v>
      </c>
      <c r="P4664" s="4">
        <v>0.2</v>
      </c>
      <c r="Q4664" s="4">
        <v>110.84</v>
      </c>
    </row>
    <row r="4665" spans="1:17" s="4" customFormat="1" ht="12" x14ac:dyDescent="0.3">
      <c r="A4665" s="4">
        <v>4664</v>
      </c>
      <c r="B4665" s="4" t="s">
        <v>13926</v>
      </c>
      <c r="C4665" s="5">
        <v>45836</v>
      </c>
      <c r="D4665" s="5">
        <v>45843</v>
      </c>
      <c r="E4665" s="9">
        <f t="shared" si="72"/>
        <v>2025</v>
      </c>
      <c r="F4665" s="4" t="s">
        <v>17</v>
      </c>
      <c r="G4665" s="4" t="s">
        <v>13927</v>
      </c>
      <c r="H4665" s="4" t="s">
        <v>13928</v>
      </c>
      <c r="I4665" s="4" t="s">
        <v>20</v>
      </c>
      <c r="J4665" s="4" t="s">
        <v>52</v>
      </c>
      <c r="K4665" s="4" t="s">
        <v>53</v>
      </c>
      <c r="L4665" s="4" t="s">
        <v>29</v>
      </c>
      <c r="M4665" s="4" t="s">
        <v>48</v>
      </c>
      <c r="N4665" s="4">
        <v>923.6</v>
      </c>
      <c r="O4665" s="4">
        <v>7</v>
      </c>
      <c r="P4665" s="4">
        <v>0</v>
      </c>
      <c r="Q4665" s="4">
        <v>208.6</v>
      </c>
    </row>
    <row r="4666" spans="1:17" s="4" customFormat="1" ht="12" x14ac:dyDescent="0.3">
      <c r="A4666" s="4">
        <v>4665</v>
      </c>
      <c r="B4666" s="4" t="s">
        <v>13929</v>
      </c>
      <c r="C4666" s="5">
        <v>45705</v>
      </c>
      <c r="D4666" s="5">
        <v>45710</v>
      </c>
      <c r="E4666" s="9">
        <f t="shared" si="72"/>
        <v>2025</v>
      </c>
      <c r="F4666" s="4" t="s">
        <v>59</v>
      </c>
      <c r="G4666" s="4" t="s">
        <v>13930</v>
      </c>
      <c r="H4666" s="4" t="s">
        <v>13931</v>
      </c>
      <c r="I4666" s="4" t="s">
        <v>67</v>
      </c>
      <c r="J4666" s="4" t="s">
        <v>52</v>
      </c>
      <c r="K4666" s="4" t="s">
        <v>53</v>
      </c>
      <c r="L4666" s="4" t="s">
        <v>36</v>
      </c>
      <c r="M4666" s="4" t="s">
        <v>138</v>
      </c>
      <c r="N4666" s="4">
        <v>826.52</v>
      </c>
      <c r="O4666" s="4">
        <v>2</v>
      </c>
      <c r="P4666" s="4">
        <v>0.1</v>
      </c>
      <c r="Q4666" s="4">
        <v>89.17</v>
      </c>
    </row>
    <row r="4667" spans="1:17" s="4" customFormat="1" ht="12" x14ac:dyDescent="0.3">
      <c r="A4667" s="4">
        <v>4666</v>
      </c>
      <c r="B4667" s="4" t="s">
        <v>13932</v>
      </c>
      <c r="C4667" s="5">
        <v>44837</v>
      </c>
      <c r="D4667" s="5">
        <v>44839</v>
      </c>
      <c r="E4667" s="9">
        <f t="shared" si="72"/>
        <v>2022</v>
      </c>
      <c r="F4667" s="4" t="s">
        <v>39</v>
      </c>
      <c r="G4667" s="4" t="s">
        <v>13933</v>
      </c>
      <c r="H4667" s="4" t="s">
        <v>13934</v>
      </c>
      <c r="I4667" s="4" t="s">
        <v>28</v>
      </c>
      <c r="J4667" s="4" t="s">
        <v>52</v>
      </c>
      <c r="K4667" s="4" t="s">
        <v>53</v>
      </c>
      <c r="L4667" s="4" t="s">
        <v>29</v>
      </c>
      <c r="M4667" s="4" t="s">
        <v>107</v>
      </c>
      <c r="N4667" s="4">
        <v>493.37</v>
      </c>
      <c r="O4667" s="4">
        <v>5</v>
      </c>
      <c r="P4667" s="4">
        <v>0.15</v>
      </c>
      <c r="Q4667" s="4">
        <v>104.36</v>
      </c>
    </row>
    <row r="4668" spans="1:17" s="4" customFormat="1" ht="12" x14ac:dyDescent="0.3">
      <c r="A4668" s="4">
        <v>4667</v>
      </c>
      <c r="B4668" s="4" t="s">
        <v>13935</v>
      </c>
      <c r="C4668" s="5">
        <v>44613</v>
      </c>
      <c r="D4668" s="5">
        <v>44615</v>
      </c>
      <c r="E4668" s="9">
        <f t="shared" si="72"/>
        <v>2022</v>
      </c>
      <c r="F4668" s="4" t="s">
        <v>39</v>
      </c>
      <c r="G4668" s="4" t="s">
        <v>13936</v>
      </c>
      <c r="H4668" s="4" t="s">
        <v>13937</v>
      </c>
      <c r="I4668" s="4" t="s">
        <v>28</v>
      </c>
      <c r="J4668" s="4" t="s">
        <v>62</v>
      </c>
      <c r="K4668" s="4" t="s">
        <v>63</v>
      </c>
      <c r="L4668" s="4" t="s">
        <v>36</v>
      </c>
      <c r="M4668" s="4" t="s">
        <v>138</v>
      </c>
      <c r="N4668" s="4">
        <v>1458.31</v>
      </c>
      <c r="O4668" s="4">
        <v>8</v>
      </c>
      <c r="P4668" s="4">
        <v>0</v>
      </c>
      <c r="Q4668" s="4">
        <v>154.59</v>
      </c>
    </row>
    <row r="4669" spans="1:17" s="4" customFormat="1" ht="12" x14ac:dyDescent="0.3">
      <c r="A4669" s="4">
        <v>4668</v>
      </c>
      <c r="B4669" s="4" t="s">
        <v>13938</v>
      </c>
      <c r="C4669" s="5">
        <v>44833</v>
      </c>
      <c r="D4669" s="5">
        <v>44837</v>
      </c>
      <c r="E4669" s="9">
        <f t="shared" si="72"/>
        <v>2022</v>
      </c>
      <c r="F4669" s="4" t="s">
        <v>17</v>
      </c>
      <c r="G4669" s="4" t="s">
        <v>13939</v>
      </c>
      <c r="H4669" s="4" t="s">
        <v>13940</v>
      </c>
      <c r="I4669" s="4" t="s">
        <v>67</v>
      </c>
      <c r="J4669" s="4" t="s">
        <v>79</v>
      </c>
      <c r="K4669" s="4" t="s">
        <v>80</v>
      </c>
      <c r="L4669" s="4" t="s">
        <v>22</v>
      </c>
      <c r="M4669" s="4" t="s">
        <v>134</v>
      </c>
      <c r="N4669" s="4">
        <v>324.85000000000002</v>
      </c>
      <c r="O4669" s="4">
        <v>6</v>
      </c>
      <c r="P4669" s="4">
        <v>0.1</v>
      </c>
      <c r="Q4669" s="4">
        <v>11.3</v>
      </c>
    </row>
    <row r="4670" spans="1:17" s="4" customFormat="1" ht="12" x14ac:dyDescent="0.3">
      <c r="A4670" s="4">
        <v>4669</v>
      </c>
      <c r="B4670" s="4" t="s">
        <v>13941</v>
      </c>
      <c r="C4670" s="5">
        <v>45491</v>
      </c>
      <c r="D4670" s="5">
        <v>45494</v>
      </c>
      <c r="E4670" s="9">
        <f t="shared" si="72"/>
        <v>2024</v>
      </c>
      <c r="F4670" s="4" t="s">
        <v>39</v>
      </c>
      <c r="G4670" s="4" t="s">
        <v>13942</v>
      </c>
      <c r="H4670" s="4" t="s">
        <v>13943</v>
      </c>
      <c r="I4670" s="4" t="s">
        <v>20</v>
      </c>
      <c r="J4670" s="4" t="s">
        <v>21</v>
      </c>
      <c r="K4670" s="4" t="s">
        <v>26647</v>
      </c>
      <c r="L4670" s="4" t="s">
        <v>29</v>
      </c>
      <c r="M4670" s="4" t="s">
        <v>90</v>
      </c>
      <c r="N4670" s="4">
        <v>1483.71</v>
      </c>
      <c r="O4670" s="4">
        <v>7</v>
      </c>
      <c r="P4670" s="4">
        <v>0.2</v>
      </c>
      <c r="Q4670" s="4">
        <v>191.73</v>
      </c>
    </row>
    <row r="4671" spans="1:17" s="4" customFormat="1" ht="12" x14ac:dyDescent="0.3">
      <c r="A4671" s="4">
        <v>4670</v>
      </c>
      <c r="B4671" s="4" t="s">
        <v>13944</v>
      </c>
      <c r="C4671" s="5">
        <v>45386</v>
      </c>
      <c r="D4671" s="5">
        <v>45393</v>
      </c>
      <c r="E4671" s="9">
        <f t="shared" si="72"/>
        <v>2024</v>
      </c>
      <c r="F4671" s="4" t="s">
        <v>39</v>
      </c>
      <c r="G4671" s="4" t="s">
        <v>13945</v>
      </c>
      <c r="H4671" s="4" t="s">
        <v>13946</v>
      </c>
      <c r="I4671" s="4" t="s">
        <v>20</v>
      </c>
      <c r="J4671" s="4" t="s">
        <v>62</v>
      </c>
      <c r="K4671" s="4" t="s">
        <v>63</v>
      </c>
      <c r="L4671" s="4" t="s">
        <v>22</v>
      </c>
      <c r="M4671" s="4" t="s">
        <v>75</v>
      </c>
      <c r="N4671" s="4">
        <v>1429.83</v>
      </c>
      <c r="O4671" s="4">
        <v>1</v>
      </c>
      <c r="P4671" s="4">
        <v>0.1</v>
      </c>
      <c r="Q4671" s="4">
        <v>85.55</v>
      </c>
    </row>
    <row r="4672" spans="1:17" s="4" customFormat="1" ht="12" x14ac:dyDescent="0.3">
      <c r="A4672" s="4">
        <v>4671</v>
      </c>
      <c r="B4672" s="4" t="s">
        <v>13947</v>
      </c>
      <c r="C4672" s="5">
        <v>44791</v>
      </c>
      <c r="D4672" s="5">
        <v>44798</v>
      </c>
      <c r="E4672" s="9">
        <f t="shared" si="72"/>
        <v>2022</v>
      </c>
      <c r="F4672" s="4" t="s">
        <v>39</v>
      </c>
      <c r="G4672" s="4" t="s">
        <v>13948</v>
      </c>
      <c r="H4672" s="4" t="s">
        <v>13949</v>
      </c>
      <c r="I4672" s="4" t="s">
        <v>67</v>
      </c>
      <c r="J4672" s="4" t="s">
        <v>21</v>
      </c>
      <c r="K4672" s="4" t="s">
        <v>26647</v>
      </c>
      <c r="L4672" s="4" t="s">
        <v>36</v>
      </c>
      <c r="M4672" s="4" t="s">
        <v>71</v>
      </c>
      <c r="N4672" s="4">
        <v>1375.28</v>
      </c>
      <c r="O4672" s="4">
        <v>8</v>
      </c>
      <c r="P4672" s="4">
        <v>0</v>
      </c>
      <c r="Q4672" s="4">
        <v>394.82</v>
      </c>
    </row>
    <row r="4673" spans="1:17" s="4" customFormat="1" ht="12" x14ac:dyDescent="0.3">
      <c r="A4673" s="4">
        <v>4672</v>
      </c>
      <c r="B4673" s="4" t="s">
        <v>13950</v>
      </c>
      <c r="C4673" s="5">
        <v>44521</v>
      </c>
      <c r="D4673" s="5">
        <v>44522</v>
      </c>
      <c r="E4673" s="9">
        <f t="shared" si="72"/>
        <v>2021</v>
      </c>
      <c r="F4673" s="4" t="s">
        <v>25</v>
      </c>
      <c r="G4673" s="4" t="s">
        <v>13951</v>
      </c>
      <c r="H4673" s="4" t="s">
        <v>13952</v>
      </c>
      <c r="I4673" s="4" t="s">
        <v>67</v>
      </c>
      <c r="J4673" s="4" t="s">
        <v>52</v>
      </c>
      <c r="K4673" s="4" t="s">
        <v>53</v>
      </c>
      <c r="L4673" s="4" t="s">
        <v>29</v>
      </c>
      <c r="M4673" s="4" t="s">
        <v>30</v>
      </c>
      <c r="N4673" s="4">
        <v>1405.54</v>
      </c>
      <c r="O4673" s="4">
        <v>1</v>
      </c>
      <c r="P4673" s="4">
        <v>0</v>
      </c>
      <c r="Q4673" s="4">
        <v>295.95999999999998</v>
      </c>
    </row>
    <row r="4674" spans="1:17" s="4" customFormat="1" ht="12" x14ac:dyDescent="0.3">
      <c r="A4674" s="4">
        <v>4673</v>
      </c>
      <c r="B4674" s="4" t="s">
        <v>13953</v>
      </c>
      <c r="C4674" s="5">
        <v>44604</v>
      </c>
      <c r="D4674" s="5">
        <v>44609</v>
      </c>
      <c r="E4674" s="9">
        <f t="shared" ref="E4674:E4737" si="73">YEAR(D4674)</f>
        <v>2022</v>
      </c>
      <c r="F4674" s="4" t="s">
        <v>39</v>
      </c>
      <c r="G4674" s="4" t="s">
        <v>13954</v>
      </c>
      <c r="H4674" s="4" t="s">
        <v>13955</v>
      </c>
      <c r="I4674" s="4" t="s">
        <v>28</v>
      </c>
      <c r="J4674" s="4" t="s">
        <v>42</v>
      </c>
      <c r="K4674" s="4" t="s">
        <v>43</v>
      </c>
      <c r="L4674" s="4" t="s">
        <v>36</v>
      </c>
      <c r="M4674" s="4" t="s">
        <v>118</v>
      </c>
      <c r="N4674" s="4">
        <v>1410.86</v>
      </c>
      <c r="O4674" s="4">
        <v>5</v>
      </c>
      <c r="P4674" s="4">
        <v>0.2</v>
      </c>
      <c r="Q4674" s="4">
        <v>59.09</v>
      </c>
    </row>
    <row r="4675" spans="1:17" s="4" customFormat="1" ht="12" x14ac:dyDescent="0.3">
      <c r="A4675" s="4">
        <v>4674</v>
      </c>
      <c r="B4675" s="4" t="s">
        <v>13956</v>
      </c>
      <c r="C4675" s="5">
        <v>45490</v>
      </c>
      <c r="D4675" s="5">
        <v>45495</v>
      </c>
      <c r="E4675" s="9">
        <f t="shared" si="73"/>
        <v>2024</v>
      </c>
      <c r="F4675" s="4" t="s">
        <v>25</v>
      </c>
      <c r="G4675" s="4" t="s">
        <v>13957</v>
      </c>
      <c r="H4675" s="4" t="s">
        <v>13958</v>
      </c>
      <c r="I4675" s="4" t="s">
        <v>28</v>
      </c>
      <c r="J4675" s="4" t="s">
        <v>47</v>
      </c>
      <c r="K4675" s="4" t="s">
        <v>47</v>
      </c>
      <c r="L4675" s="4" t="s">
        <v>22</v>
      </c>
      <c r="M4675" s="4" t="s">
        <v>54</v>
      </c>
      <c r="N4675" s="4">
        <v>280.39</v>
      </c>
      <c r="O4675" s="4">
        <v>9</v>
      </c>
      <c r="P4675" s="4">
        <v>0.1</v>
      </c>
      <c r="Q4675" s="4">
        <v>36.380000000000003</v>
      </c>
    </row>
    <row r="4676" spans="1:17" s="4" customFormat="1" ht="12" x14ac:dyDescent="0.3">
      <c r="A4676" s="4">
        <v>4675</v>
      </c>
      <c r="B4676" s="4" t="s">
        <v>13959</v>
      </c>
      <c r="C4676" s="5">
        <v>45210</v>
      </c>
      <c r="D4676" s="5">
        <v>45216</v>
      </c>
      <c r="E4676" s="9">
        <f t="shared" si="73"/>
        <v>2023</v>
      </c>
      <c r="F4676" s="4" t="s">
        <v>25</v>
      </c>
      <c r="G4676" s="4" t="s">
        <v>13960</v>
      </c>
      <c r="H4676" s="4" t="s">
        <v>13961</v>
      </c>
      <c r="I4676" s="4" t="s">
        <v>67</v>
      </c>
      <c r="J4676" s="4" t="s">
        <v>62</v>
      </c>
      <c r="K4676" s="4" t="s">
        <v>63</v>
      </c>
      <c r="L4676" s="4" t="s">
        <v>29</v>
      </c>
      <c r="M4676" s="4" t="s">
        <v>90</v>
      </c>
      <c r="N4676" s="4">
        <v>601.49</v>
      </c>
      <c r="O4676" s="4">
        <v>7</v>
      </c>
      <c r="P4676" s="4">
        <v>0.15</v>
      </c>
      <c r="Q4676" s="4">
        <v>85.24</v>
      </c>
    </row>
    <row r="4677" spans="1:17" s="4" customFormat="1" ht="12" x14ac:dyDescent="0.3">
      <c r="A4677" s="4">
        <v>4676</v>
      </c>
      <c r="B4677" s="4" t="s">
        <v>13962</v>
      </c>
      <c r="C4677" s="5">
        <v>44597</v>
      </c>
      <c r="D4677" s="5">
        <v>44602</v>
      </c>
      <c r="E4677" s="9">
        <f t="shared" si="73"/>
        <v>2022</v>
      </c>
      <c r="F4677" s="4" t="s">
        <v>59</v>
      </c>
      <c r="G4677" s="4" t="s">
        <v>13963</v>
      </c>
      <c r="H4677" s="4" t="s">
        <v>13964</v>
      </c>
      <c r="I4677" s="4" t="s">
        <v>28</v>
      </c>
      <c r="J4677" s="4" t="s">
        <v>111</v>
      </c>
      <c r="K4677" s="4" t="s">
        <v>111</v>
      </c>
      <c r="L4677" s="4" t="s">
        <v>36</v>
      </c>
      <c r="M4677" s="4" t="s">
        <v>71</v>
      </c>
      <c r="N4677" s="4">
        <v>879.09</v>
      </c>
      <c r="O4677" s="4">
        <v>5</v>
      </c>
      <c r="P4677" s="4">
        <v>0.1</v>
      </c>
      <c r="Q4677" s="4">
        <v>35.18</v>
      </c>
    </row>
    <row r="4678" spans="1:17" s="4" customFormat="1" ht="12" x14ac:dyDescent="0.3">
      <c r="A4678" s="4">
        <v>4677</v>
      </c>
      <c r="B4678" s="4" t="s">
        <v>13965</v>
      </c>
      <c r="C4678" s="5">
        <v>44870</v>
      </c>
      <c r="D4678" s="5">
        <v>44873</v>
      </c>
      <c r="E4678" s="9">
        <f t="shared" si="73"/>
        <v>2022</v>
      </c>
      <c r="F4678" s="4" t="s">
        <v>25</v>
      </c>
      <c r="G4678" s="4" t="s">
        <v>13966</v>
      </c>
      <c r="H4678" s="4" t="s">
        <v>13967</v>
      </c>
      <c r="I4678" s="4" t="s">
        <v>67</v>
      </c>
      <c r="J4678" s="4" t="s">
        <v>21</v>
      </c>
      <c r="K4678" s="4" t="s">
        <v>26647</v>
      </c>
      <c r="L4678" s="4" t="s">
        <v>36</v>
      </c>
      <c r="M4678" s="4" t="s">
        <v>37</v>
      </c>
      <c r="N4678" s="4">
        <v>548.21</v>
      </c>
      <c r="O4678" s="4">
        <v>4</v>
      </c>
      <c r="P4678" s="4">
        <v>0.15</v>
      </c>
      <c r="Q4678" s="4">
        <v>13.1</v>
      </c>
    </row>
    <row r="4679" spans="1:17" s="4" customFormat="1" ht="12" x14ac:dyDescent="0.3">
      <c r="A4679" s="4">
        <v>4678</v>
      </c>
      <c r="B4679" s="4" t="s">
        <v>13968</v>
      </c>
      <c r="C4679" s="5">
        <v>44886</v>
      </c>
      <c r="D4679" s="5">
        <v>44892</v>
      </c>
      <c r="E4679" s="9">
        <f t="shared" si="73"/>
        <v>2022</v>
      </c>
      <c r="F4679" s="4" t="s">
        <v>17</v>
      </c>
      <c r="G4679" s="4" t="s">
        <v>13969</v>
      </c>
      <c r="H4679" s="4" t="s">
        <v>13970</v>
      </c>
      <c r="I4679" s="4" t="s">
        <v>20</v>
      </c>
      <c r="J4679" s="4" t="s">
        <v>79</v>
      </c>
      <c r="K4679" s="4" t="s">
        <v>80</v>
      </c>
      <c r="L4679" s="4" t="s">
        <v>22</v>
      </c>
      <c r="M4679" s="4" t="s">
        <v>75</v>
      </c>
      <c r="N4679" s="4">
        <v>1058.3900000000001</v>
      </c>
      <c r="O4679" s="4">
        <v>7</v>
      </c>
      <c r="P4679" s="4">
        <v>0.2</v>
      </c>
      <c r="Q4679" s="4">
        <v>87.74</v>
      </c>
    </row>
    <row r="4680" spans="1:17" s="4" customFormat="1" ht="12" x14ac:dyDescent="0.3">
      <c r="A4680" s="4">
        <v>4679</v>
      </c>
      <c r="B4680" s="4" t="s">
        <v>13971</v>
      </c>
      <c r="C4680" s="5">
        <v>44952</v>
      </c>
      <c r="D4680" s="5">
        <v>44959</v>
      </c>
      <c r="E4680" s="9">
        <f t="shared" si="73"/>
        <v>2023</v>
      </c>
      <c r="F4680" s="4" t="s">
        <v>25</v>
      </c>
      <c r="G4680" s="4" t="s">
        <v>13972</v>
      </c>
      <c r="H4680" s="4" t="s">
        <v>13973</v>
      </c>
      <c r="I4680" s="4" t="s">
        <v>67</v>
      </c>
      <c r="J4680" s="4" t="s">
        <v>21</v>
      </c>
      <c r="K4680" s="4" t="s">
        <v>26647</v>
      </c>
      <c r="L4680" s="4" t="s">
        <v>36</v>
      </c>
      <c r="M4680" s="4" t="s">
        <v>118</v>
      </c>
      <c r="N4680" s="4">
        <v>1336.77</v>
      </c>
      <c r="O4680" s="4">
        <v>3</v>
      </c>
      <c r="P4680" s="4">
        <v>0.2</v>
      </c>
      <c r="Q4680" s="4">
        <v>123.84</v>
      </c>
    </row>
    <row r="4681" spans="1:17" s="4" customFormat="1" ht="12" x14ac:dyDescent="0.3">
      <c r="A4681" s="4">
        <v>4680</v>
      </c>
      <c r="B4681" s="4" t="s">
        <v>13974</v>
      </c>
      <c r="C4681" s="5">
        <v>44557</v>
      </c>
      <c r="D4681" s="5">
        <v>44562</v>
      </c>
      <c r="E4681" s="9">
        <f t="shared" si="73"/>
        <v>2022</v>
      </c>
      <c r="F4681" s="4" t="s">
        <v>59</v>
      </c>
      <c r="G4681" s="4" t="s">
        <v>13975</v>
      </c>
      <c r="H4681" s="4" t="s">
        <v>13976</v>
      </c>
      <c r="I4681" s="4" t="s">
        <v>20</v>
      </c>
      <c r="J4681" s="4" t="s">
        <v>79</v>
      </c>
      <c r="K4681" s="4" t="s">
        <v>80</v>
      </c>
      <c r="L4681" s="4" t="s">
        <v>29</v>
      </c>
      <c r="M4681" s="4" t="s">
        <v>30</v>
      </c>
      <c r="N4681" s="4">
        <v>485.78</v>
      </c>
      <c r="O4681" s="4">
        <v>9</v>
      </c>
      <c r="P4681" s="4">
        <v>0.2</v>
      </c>
      <c r="Q4681" s="4">
        <v>69.459999999999994</v>
      </c>
    </row>
    <row r="4682" spans="1:17" s="4" customFormat="1" ht="12" x14ac:dyDescent="0.3">
      <c r="A4682" s="4">
        <v>4681</v>
      </c>
      <c r="B4682" s="4" t="s">
        <v>13977</v>
      </c>
      <c r="C4682" s="5">
        <v>45221</v>
      </c>
      <c r="D4682" s="5">
        <v>45222</v>
      </c>
      <c r="E4682" s="9">
        <f t="shared" si="73"/>
        <v>2023</v>
      </c>
      <c r="F4682" s="4" t="s">
        <v>17</v>
      </c>
      <c r="G4682" s="4" t="s">
        <v>13978</v>
      </c>
      <c r="H4682" s="4" t="s">
        <v>13979</v>
      </c>
      <c r="I4682" s="4" t="s">
        <v>28</v>
      </c>
      <c r="J4682" s="4" t="s">
        <v>79</v>
      </c>
      <c r="K4682" s="4" t="s">
        <v>80</v>
      </c>
      <c r="L4682" s="4" t="s">
        <v>22</v>
      </c>
      <c r="M4682" s="4" t="s">
        <v>134</v>
      </c>
      <c r="N4682" s="4">
        <v>896.02</v>
      </c>
      <c r="O4682" s="4">
        <v>6</v>
      </c>
      <c r="P4682" s="4">
        <v>0.1</v>
      </c>
      <c r="Q4682" s="4">
        <v>32.880000000000003</v>
      </c>
    </row>
    <row r="4683" spans="1:17" s="4" customFormat="1" ht="12" x14ac:dyDescent="0.3">
      <c r="A4683" s="4">
        <v>4682</v>
      </c>
      <c r="B4683" s="4" t="s">
        <v>13980</v>
      </c>
      <c r="C4683" s="5">
        <v>44962</v>
      </c>
      <c r="D4683" s="5">
        <v>44969</v>
      </c>
      <c r="E4683" s="9">
        <f t="shared" si="73"/>
        <v>2023</v>
      </c>
      <c r="F4683" s="4" t="s">
        <v>17</v>
      </c>
      <c r="G4683" s="4" t="s">
        <v>13981</v>
      </c>
      <c r="H4683" s="4" t="s">
        <v>13982</v>
      </c>
      <c r="I4683" s="4" t="s">
        <v>67</v>
      </c>
      <c r="J4683" s="4" t="s">
        <v>79</v>
      </c>
      <c r="K4683" s="4" t="s">
        <v>80</v>
      </c>
      <c r="L4683" s="4" t="s">
        <v>22</v>
      </c>
      <c r="M4683" s="4" t="s">
        <v>54</v>
      </c>
      <c r="N4683" s="4">
        <v>1390.64</v>
      </c>
      <c r="O4683" s="4">
        <v>4</v>
      </c>
      <c r="P4683" s="4">
        <v>0.2</v>
      </c>
      <c r="Q4683" s="4">
        <v>37.1</v>
      </c>
    </row>
    <row r="4684" spans="1:17" s="4" customFormat="1" ht="12" x14ac:dyDescent="0.3">
      <c r="A4684" s="4">
        <v>4683</v>
      </c>
      <c r="B4684" s="4" t="s">
        <v>13983</v>
      </c>
      <c r="C4684" s="5">
        <v>45177</v>
      </c>
      <c r="D4684" s="5">
        <v>45179</v>
      </c>
      <c r="E4684" s="9">
        <f t="shared" si="73"/>
        <v>2023</v>
      </c>
      <c r="F4684" s="4" t="s">
        <v>17</v>
      </c>
      <c r="G4684" s="4" t="s">
        <v>13984</v>
      </c>
      <c r="H4684" s="4" t="s">
        <v>13985</v>
      </c>
      <c r="I4684" s="4" t="s">
        <v>20</v>
      </c>
      <c r="J4684" s="4" t="s">
        <v>42</v>
      </c>
      <c r="K4684" s="4" t="s">
        <v>43</v>
      </c>
      <c r="L4684" s="4" t="s">
        <v>36</v>
      </c>
      <c r="M4684" s="4" t="s">
        <v>118</v>
      </c>
      <c r="N4684" s="4">
        <v>446.03</v>
      </c>
      <c r="O4684" s="4">
        <v>10</v>
      </c>
      <c r="P4684" s="4">
        <v>0.1</v>
      </c>
      <c r="Q4684" s="4">
        <v>101.98</v>
      </c>
    </row>
    <row r="4685" spans="1:17" s="4" customFormat="1" ht="12" x14ac:dyDescent="0.3">
      <c r="A4685" s="4">
        <v>4684</v>
      </c>
      <c r="B4685" s="4" t="s">
        <v>13986</v>
      </c>
      <c r="C4685" s="5">
        <v>44412</v>
      </c>
      <c r="D4685" s="5">
        <v>44418</v>
      </c>
      <c r="E4685" s="9">
        <f t="shared" si="73"/>
        <v>2021</v>
      </c>
      <c r="F4685" s="4" t="s">
        <v>17</v>
      </c>
      <c r="G4685" s="4" t="s">
        <v>13987</v>
      </c>
      <c r="H4685" s="4" t="s">
        <v>13988</v>
      </c>
      <c r="I4685" s="4" t="s">
        <v>28</v>
      </c>
      <c r="J4685" s="4" t="s">
        <v>62</v>
      </c>
      <c r="K4685" s="4" t="s">
        <v>63</v>
      </c>
      <c r="L4685" s="4" t="s">
        <v>36</v>
      </c>
      <c r="M4685" s="4" t="s">
        <v>37</v>
      </c>
      <c r="N4685" s="4">
        <v>502.08</v>
      </c>
      <c r="O4685" s="4">
        <v>7</v>
      </c>
      <c r="P4685" s="4">
        <v>0.2</v>
      </c>
      <c r="Q4685" s="4">
        <v>67.5</v>
      </c>
    </row>
    <row r="4686" spans="1:17" s="4" customFormat="1" ht="12" x14ac:dyDescent="0.3">
      <c r="A4686" s="4">
        <v>4685</v>
      </c>
      <c r="B4686" s="4" t="s">
        <v>13989</v>
      </c>
      <c r="C4686" s="5">
        <v>44911</v>
      </c>
      <c r="D4686" s="5">
        <v>44913</v>
      </c>
      <c r="E4686" s="9">
        <f t="shared" si="73"/>
        <v>2022</v>
      </c>
      <c r="F4686" s="4" t="s">
        <v>59</v>
      </c>
      <c r="G4686" s="4" t="s">
        <v>13990</v>
      </c>
      <c r="H4686" s="4" t="s">
        <v>13991</v>
      </c>
      <c r="I4686" s="4" t="s">
        <v>28</v>
      </c>
      <c r="J4686" s="4" t="s">
        <v>52</v>
      </c>
      <c r="K4686" s="4" t="s">
        <v>53</v>
      </c>
      <c r="L4686" s="4" t="s">
        <v>29</v>
      </c>
      <c r="M4686" s="4" t="s">
        <v>107</v>
      </c>
      <c r="N4686" s="4">
        <v>82.08</v>
      </c>
      <c r="O4686" s="4">
        <v>2</v>
      </c>
      <c r="P4686" s="4">
        <v>0.1</v>
      </c>
      <c r="Q4686" s="4">
        <v>18.32</v>
      </c>
    </row>
    <row r="4687" spans="1:17" s="4" customFormat="1" ht="12" x14ac:dyDescent="0.3">
      <c r="A4687" s="4">
        <v>4686</v>
      </c>
      <c r="B4687" s="4" t="s">
        <v>13992</v>
      </c>
      <c r="C4687" s="5">
        <v>44719</v>
      </c>
      <c r="D4687" s="5">
        <v>44724</v>
      </c>
      <c r="E4687" s="9">
        <f t="shared" si="73"/>
        <v>2022</v>
      </c>
      <c r="F4687" s="4" t="s">
        <v>17</v>
      </c>
      <c r="G4687" s="4" t="s">
        <v>13993</v>
      </c>
      <c r="H4687" s="4" t="s">
        <v>13994</v>
      </c>
      <c r="I4687" s="4" t="s">
        <v>67</v>
      </c>
      <c r="J4687" s="4" t="s">
        <v>47</v>
      </c>
      <c r="K4687" s="4" t="s">
        <v>47</v>
      </c>
      <c r="L4687" s="4" t="s">
        <v>22</v>
      </c>
      <c r="M4687" s="4" t="s">
        <v>23</v>
      </c>
      <c r="N4687" s="4">
        <v>356.91</v>
      </c>
      <c r="O4687" s="4">
        <v>10</v>
      </c>
      <c r="P4687" s="4">
        <v>0.15</v>
      </c>
      <c r="Q4687" s="4">
        <v>39.08</v>
      </c>
    </row>
    <row r="4688" spans="1:17" s="4" customFormat="1" ht="12" x14ac:dyDescent="0.3">
      <c r="A4688" s="4">
        <v>4687</v>
      </c>
      <c r="B4688" s="4" t="s">
        <v>13995</v>
      </c>
      <c r="C4688" s="5">
        <v>44844</v>
      </c>
      <c r="D4688" s="5">
        <v>44851</v>
      </c>
      <c r="E4688" s="9">
        <f t="shared" si="73"/>
        <v>2022</v>
      </c>
      <c r="F4688" s="4" t="s">
        <v>25</v>
      </c>
      <c r="G4688" s="4" t="s">
        <v>13996</v>
      </c>
      <c r="H4688" s="4" t="s">
        <v>13997</v>
      </c>
      <c r="I4688" s="4" t="s">
        <v>28</v>
      </c>
      <c r="J4688" s="4" t="s">
        <v>111</v>
      </c>
      <c r="K4688" s="4" t="s">
        <v>111</v>
      </c>
      <c r="L4688" s="4" t="s">
        <v>36</v>
      </c>
      <c r="M4688" s="4" t="s">
        <v>138</v>
      </c>
      <c r="N4688" s="4">
        <v>461.26</v>
      </c>
      <c r="O4688" s="4">
        <v>10</v>
      </c>
      <c r="P4688" s="4">
        <v>0.1</v>
      </c>
      <c r="Q4688" s="4">
        <v>77.69</v>
      </c>
    </row>
    <row r="4689" spans="1:17" s="4" customFormat="1" ht="12" x14ac:dyDescent="0.3">
      <c r="A4689" s="4">
        <v>4688</v>
      </c>
      <c r="B4689" s="4" t="s">
        <v>13998</v>
      </c>
      <c r="C4689" s="5">
        <v>45817</v>
      </c>
      <c r="D4689" s="5">
        <v>45821</v>
      </c>
      <c r="E4689" s="9">
        <f t="shared" si="73"/>
        <v>2025</v>
      </c>
      <c r="F4689" s="4" t="s">
        <v>39</v>
      </c>
      <c r="G4689" s="4" t="s">
        <v>13999</v>
      </c>
      <c r="H4689" s="4" t="s">
        <v>14000</v>
      </c>
      <c r="I4689" s="4" t="s">
        <v>28</v>
      </c>
      <c r="J4689" s="4" t="s">
        <v>47</v>
      </c>
      <c r="K4689" s="4" t="s">
        <v>47</v>
      </c>
      <c r="L4689" s="4" t="s">
        <v>36</v>
      </c>
      <c r="M4689" s="4" t="s">
        <v>118</v>
      </c>
      <c r="N4689" s="4">
        <v>1440.56</v>
      </c>
      <c r="O4689" s="4">
        <v>8</v>
      </c>
      <c r="P4689" s="4">
        <v>0.1</v>
      </c>
      <c r="Q4689" s="4">
        <v>188.17</v>
      </c>
    </row>
    <row r="4690" spans="1:17" s="4" customFormat="1" ht="12" x14ac:dyDescent="0.3">
      <c r="A4690" s="4">
        <v>4689</v>
      </c>
      <c r="B4690" s="4" t="s">
        <v>14001</v>
      </c>
      <c r="C4690" s="5">
        <v>44404</v>
      </c>
      <c r="D4690" s="5">
        <v>44411</v>
      </c>
      <c r="E4690" s="9">
        <f t="shared" si="73"/>
        <v>2021</v>
      </c>
      <c r="F4690" s="4" t="s">
        <v>17</v>
      </c>
      <c r="G4690" s="4" t="s">
        <v>14002</v>
      </c>
      <c r="H4690" s="4" t="s">
        <v>14003</v>
      </c>
      <c r="I4690" s="4" t="s">
        <v>67</v>
      </c>
      <c r="J4690" s="4" t="s">
        <v>34</v>
      </c>
      <c r="K4690" s="4" t="s">
        <v>35</v>
      </c>
      <c r="L4690" s="4" t="s">
        <v>36</v>
      </c>
      <c r="M4690" s="4" t="s">
        <v>71</v>
      </c>
      <c r="N4690" s="4">
        <v>1194.8</v>
      </c>
      <c r="O4690" s="4">
        <v>2</v>
      </c>
      <c r="P4690" s="4">
        <v>0.1</v>
      </c>
      <c r="Q4690" s="4">
        <v>141.05000000000001</v>
      </c>
    </row>
    <row r="4691" spans="1:17" s="4" customFormat="1" ht="12" x14ac:dyDescent="0.3">
      <c r="A4691" s="4">
        <v>4690</v>
      </c>
      <c r="B4691" s="4" t="s">
        <v>14004</v>
      </c>
      <c r="C4691" s="5">
        <v>45849</v>
      </c>
      <c r="D4691" s="5">
        <v>45854</v>
      </c>
      <c r="E4691" s="9">
        <f t="shared" si="73"/>
        <v>2025</v>
      </c>
      <c r="F4691" s="4" t="s">
        <v>59</v>
      </c>
      <c r="G4691" s="4" t="s">
        <v>14005</v>
      </c>
      <c r="H4691" s="4" t="s">
        <v>14006</v>
      </c>
      <c r="I4691" s="4" t="s">
        <v>28</v>
      </c>
      <c r="J4691" s="4" t="s">
        <v>34</v>
      </c>
      <c r="K4691" s="4" t="s">
        <v>35</v>
      </c>
      <c r="L4691" s="4" t="s">
        <v>22</v>
      </c>
      <c r="M4691" s="4" t="s">
        <v>54</v>
      </c>
      <c r="N4691" s="4">
        <v>651.38</v>
      </c>
      <c r="O4691" s="4">
        <v>4</v>
      </c>
      <c r="P4691" s="4">
        <v>0</v>
      </c>
      <c r="Q4691" s="4">
        <v>164.11</v>
      </c>
    </row>
    <row r="4692" spans="1:17" s="4" customFormat="1" ht="12" x14ac:dyDescent="0.3">
      <c r="A4692" s="4">
        <v>4691</v>
      </c>
      <c r="B4692" s="4" t="s">
        <v>14007</v>
      </c>
      <c r="C4692" s="5">
        <v>45654</v>
      </c>
      <c r="D4692" s="5">
        <v>45657</v>
      </c>
      <c r="E4692" s="9">
        <f t="shared" si="73"/>
        <v>2024</v>
      </c>
      <c r="F4692" s="4" t="s">
        <v>17</v>
      </c>
      <c r="G4692" s="4" t="s">
        <v>14008</v>
      </c>
      <c r="H4692" s="4" t="s">
        <v>14009</v>
      </c>
      <c r="I4692" s="4" t="s">
        <v>67</v>
      </c>
      <c r="J4692" s="4" t="s">
        <v>52</v>
      </c>
      <c r="K4692" s="4" t="s">
        <v>53</v>
      </c>
      <c r="L4692" s="4" t="s">
        <v>36</v>
      </c>
      <c r="M4692" s="4" t="s">
        <v>71</v>
      </c>
      <c r="N4692" s="4">
        <v>81.650000000000006</v>
      </c>
      <c r="O4692" s="4">
        <v>8</v>
      </c>
      <c r="P4692" s="4">
        <v>0.1</v>
      </c>
      <c r="Q4692" s="4">
        <v>15.02</v>
      </c>
    </row>
    <row r="4693" spans="1:17" s="4" customFormat="1" ht="12" x14ac:dyDescent="0.3">
      <c r="A4693" s="4">
        <v>4692</v>
      </c>
      <c r="B4693" s="4" t="s">
        <v>14010</v>
      </c>
      <c r="C4693" s="5">
        <v>44782</v>
      </c>
      <c r="D4693" s="5">
        <v>44786</v>
      </c>
      <c r="E4693" s="9">
        <f t="shared" si="73"/>
        <v>2022</v>
      </c>
      <c r="F4693" s="4" t="s">
        <v>59</v>
      </c>
      <c r="G4693" s="4" t="s">
        <v>14011</v>
      </c>
      <c r="H4693" s="4" t="s">
        <v>14012</v>
      </c>
      <c r="I4693" s="4" t="s">
        <v>28</v>
      </c>
      <c r="J4693" s="4" t="s">
        <v>145</v>
      </c>
      <c r="K4693" s="4" t="s">
        <v>80</v>
      </c>
      <c r="L4693" s="4" t="s">
        <v>36</v>
      </c>
      <c r="M4693" s="4" t="s">
        <v>71</v>
      </c>
      <c r="N4693" s="4">
        <v>600.19000000000005</v>
      </c>
      <c r="O4693" s="4">
        <v>2</v>
      </c>
      <c r="P4693" s="4">
        <v>0.1</v>
      </c>
      <c r="Q4693" s="4">
        <v>4.72</v>
      </c>
    </row>
    <row r="4694" spans="1:17" s="4" customFormat="1" ht="12" x14ac:dyDescent="0.3">
      <c r="A4694" s="4">
        <v>4693</v>
      </c>
      <c r="B4694" s="4" t="s">
        <v>14013</v>
      </c>
      <c r="C4694" s="5">
        <v>45664</v>
      </c>
      <c r="D4694" s="5">
        <v>45665</v>
      </c>
      <c r="E4694" s="9">
        <f t="shared" si="73"/>
        <v>2025</v>
      </c>
      <c r="F4694" s="4" t="s">
        <v>59</v>
      </c>
      <c r="G4694" s="4" t="s">
        <v>14014</v>
      </c>
      <c r="H4694" s="4" t="s">
        <v>14015</v>
      </c>
      <c r="I4694" s="4" t="s">
        <v>20</v>
      </c>
      <c r="J4694" s="4" t="s">
        <v>106</v>
      </c>
      <c r="K4694" s="4" t="s">
        <v>106</v>
      </c>
      <c r="L4694" s="4" t="s">
        <v>29</v>
      </c>
      <c r="M4694" s="4" t="s">
        <v>30</v>
      </c>
      <c r="N4694" s="4">
        <v>669.83</v>
      </c>
      <c r="O4694" s="4">
        <v>9</v>
      </c>
      <c r="P4694" s="4">
        <v>0.15</v>
      </c>
      <c r="Q4694" s="4">
        <v>65.239999999999995</v>
      </c>
    </row>
    <row r="4695" spans="1:17" s="4" customFormat="1" ht="12" x14ac:dyDescent="0.3">
      <c r="A4695" s="4">
        <v>4694</v>
      </c>
      <c r="B4695" s="4" t="s">
        <v>14016</v>
      </c>
      <c r="C4695" s="5">
        <v>44810</v>
      </c>
      <c r="D4695" s="5">
        <v>44815</v>
      </c>
      <c r="E4695" s="9">
        <f t="shared" si="73"/>
        <v>2022</v>
      </c>
      <c r="F4695" s="4" t="s">
        <v>59</v>
      </c>
      <c r="G4695" s="4" t="s">
        <v>14017</v>
      </c>
      <c r="H4695" s="4" t="s">
        <v>14018</v>
      </c>
      <c r="I4695" s="4" t="s">
        <v>28</v>
      </c>
      <c r="J4695" s="4" t="s">
        <v>34</v>
      </c>
      <c r="K4695" s="4" t="s">
        <v>35</v>
      </c>
      <c r="L4695" s="4" t="s">
        <v>22</v>
      </c>
      <c r="M4695" s="4" t="s">
        <v>75</v>
      </c>
      <c r="N4695" s="4">
        <v>1226.5</v>
      </c>
      <c r="O4695" s="4">
        <v>7</v>
      </c>
      <c r="P4695" s="4">
        <v>0</v>
      </c>
      <c r="Q4695" s="4">
        <v>67.78</v>
      </c>
    </row>
    <row r="4696" spans="1:17" s="4" customFormat="1" ht="12" x14ac:dyDescent="0.3">
      <c r="A4696" s="4">
        <v>4695</v>
      </c>
      <c r="B4696" s="4" t="s">
        <v>14019</v>
      </c>
      <c r="C4696" s="5">
        <v>44446</v>
      </c>
      <c r="D4696" s="5">
        <v>44452</v>
      </c>
      <c r="E4696" s="9">
        <f t="shared" si="73"/>
        <v>2021</v>
      </c>
      <c r="F4696" s="4" t="s">
        <v>25</v>
      </c>
      <c r="G4696" s="4" t="s">
        <v>14020</v>
      </c>
      <c r="H4696" s="4" t="s">
        <v>14021</v>
      </c>
      <c r="I4696" s="4" t="s">
        <v>20</v>
      </c>
      <c r="J4696" s="4" t="s">
        <v>145</v>
      </c>
      <c r="K4696" s="4" t="s">
        <v>80</v>
      </c>
      <c r="L4696" s="4" t="s">
        <v>36</v>
      </c>
      <c r="M4696" s="4" t="s">
        <v>37</v>
      </c>
      <c r="N4696" s="4">
        <v>872.79</v>
      </c>
      <c r="O4696" s="4">
        <v>1</v>
      </c>
      <c r="P4696" s="4">
        <v>0</v>
      </c>
      <c r="Q4696" s="4">
        <v>36.090000000000003</v>
      </c>
    </row>
    <row r="4697" spans="1:17" s="4" customFormat="1" ht="12" x14ac:dyDescent="0.3">
      <c r="A4697" s="4">
        <v>4696</v>
      </c>
      <c r="B4697" s="4" t="s">
        <v>14022</v>
      </c>
      <c r="C4697" s="5">
        <v>44511</v>
      </c>
      <c r="D4697" s="5">
        <v>44514</v>
      </c>
      <c r="E4697" s="9">
        <f t="shared" si="73"/>
        <v>2021</v>
      </c>
      <c r="F4697" s="4" t="s">
        <v>59</v>
      </c>
      <c r="G4697" s="4" t="s">
        <v>14023</v>
      </c>
      <c r="H4697" s="4" t="s">
        <v>14024</v>
      </c>
      <c r="I4697" s="4" t="s">
        <v>20</v>
      </c>
      <c r="J4697" s="4" t="s">
        <v>52</v>
      </c>
      <c r="K4697" s="4" t="s">
        <v>53</v>
      </c>
      <c r="L4697" s="4" t="s">
        <v>29</v>
      </c>
      <c r="M4697" s="4" t="s">
        <v>107</v>
      </c>
      <c r="N4697" s="4">
        <v>687.61</v>
      </c>
      <c r="O4697" s="4">
        <v>2</v>
      </c>
      <c r="P4697" s="4">
        <v>0</v>
      </c>
      <c r="Q4697" s="4">
        <v>106.58</v>
      </c>
    </row>
    <row r="4698" spans="1:17" s="4" customFormat="1" ht="12" x14ac:dyDescent="0.3">
      <c r="A4698" s="4">
        <v>4697</v>
      </c>
      <c r="B4698" s="4" t="s">
        <v>14025</v>
      </c>
      <c r="C4698" s="5">
        <v>44796</v>
      </c>
      <c r="D4698" s="5">
        <v>44800</v>
      </c>
      <c r="E4698" s="9">
        <f t="shared" si="73"/>
        <v>2022</v>
      </c>
      <c r="F4698" s="4" t="s">
        <v>17</v>
      </c>
      <c r="G4698" s="4" t="s">
        <v>14026</v>
      </c>
      <c r="H4698" s="4" t="s">
        <v>14027</v>
      </c>
      <c r="I4698" s="4" t="s">
        <v>28</v>
      </c>
      <c r="J4698" s="4" t="s">
        <v>21</v>
      </c>
      <c r="K4698" s="4" t="s">
        <v>26647</v>
      </c>
      <c r="L4698" s="4" t="s">
        <v>22</v>
      </c>
      <c r="M4698" s="4" t="s">
        <v>134</v>
      </c>
      <c r="N4698" s="4">
        <v>407.11</v>
      </c>
      <c r="O4698" s="4">
        <v>2</v>
      </c>
      <c r="P4698" s="4">
        <v>0</v>
      </c>
      <c r="Q4698" s="4">
        <v>39.380000000000003</v>
      </c>
    </row>
    <row r="4699" spans="1:17" s="4" customFormat="1" ht="12" x14ac:dyDescent="0.3">
      <c r="A4699" s="4">
        <v>4698</v>
      </c>
      <c r="B4699" s="4" t="s">
        <v>14028</v>
      </c>
      <c r="C4699" s="5">
        <v>45836</v>
      </c>
      <c r="D4699" s="5">
        <v>45840</v>
      </c>
      <c r="E4699" s="9">
        <f t="shared" si="73"/>
        <v>2025</v>
      </c>
      <c r="F4699" s="4" t="s">
        <v>17</v>
      </c>
      <c r="G4699" s="4" t="s">
        <v>14029</v>
      </c>
      <c r="H4699" s="4" t="s">
        <v>14030</v>
      </c>
      <c r="I4699" s="4" t="s">
        <v>28</v>
      </c>
      <c r="J4699" s="4" t="s">
        <v>34</v>
      </c>
      <c r="K4699" s="4" t="s">
        <v>35</v>
      </c>
      <c r="L4699" s="4" t="s">
        <v>29</v>
      </c>
      <c r="M4699" s="4" t="s">
        <v>30</v>
      </c>
      <c r="N4699" s="4">
        <v>316.95</v>
      </c>
      <c r="O4699" s="4">
        <v>8</v>
      </c>
      <c r="P4699" s="4">
        <v>0.2</v>
      </c>
      <c r="Q4699" s="4">
        <v>31.68</v>
      </c>
    </row>
    <row r="4700" spans="1:17" s="4" customFormat="1" ht="12" x14ac:dyDescent="0.3">
      <c r="A4700" s="4">
        <v>4699</v>
      </c>
      <c r="B4700" s="4" t="s">
        <v>14031</v>
      </c>
      <c r="C4700" s="5">
        <v>44650</v>
      </c>
      <c r="D4700" s="5">
        <v>44657</v>
      </c>
      <c r="E4700" s="9">
        <f t="shared" si="73"/>
        <v>2022</v>
      </c>
      <c r="F4700" s="4" t="s">
        <v>39</v>
      </c>
      <c r="G4700" s="4" t="s">
        <v>14032</v>
      </c>
      <c r="H4700" s="4" t="s">
        <v>14033</v>
      </c>
      <c r="I4700" s="4" t="s">
        <v>20</v>
      </c>
      <c r="J4700" s="4" t="s">
        <v>21</v>
      </c>
      <c r="K4700" s="4" t="s">
        <v>26647</v>
      </c>
      <c r="L4700" s="4" t="s">
        <v>29</v>
      </c>
      <c r="M4700" s="4" t="s">
        <v>48</v>
      </c>
      <c r="N4700" s="4">
        <v>1180.95</v>
      </c>
      <c r="O4700" s="4">
        <v>2</v>
      </c>
      <c r="P4700" s="4">
        <v>0.2</v>
      </c>
      <c r="Q4700" s="4">
        <v>125.27</v>
      </c>
    </row>
    <row r="4701" spans="1:17" s="4" customFormat="1" ht="12" x14ac:dyDescent="0.3">
      <c r="A4701" s="4">
        <v>4700</v>
      </c>
      <c r="B4701" s="4" t="s">
        <v>14034</v>
      </c>
      <c r="C4701" s="5">
        <v>45752</v>
      </c>
      <c r="D4701" s="5">
        <v>45756</v>
      </c>
      <c r="E4701" s="9">
        <f t="shared" si="73"/>
        <v>2025</v>
      </c>
      <c r="F4701" s="4" t="s">
        <v>17</v>
      </c>
      <c r="G4701" s="4" t="s">
        <v>14035</v>
      </c>
      <c r="H4701" s="4" t="s">
        <v>14036</v>
      </c>
      <c r="I4701" s="4" t="s">
        <v>20</v>
      </c>
      <c r="J4701" s="4" t="s">
        <v>106</v>
      </c>
      <c r="K4701" s="4" t="s">
        <v>106</v>
      </c>
      <c r="L4701" s="4" t="s">
        <v>36</v>
      </c>
      <c r="M4701" s="4" t="s">
        <v>118</v>
      </c>
      <c r="N4701" s="4">
        <v>718.34</v>
      </c>
      <c r="O4701" s="4">
        <v>10</v>
      </c>
      <c r="P4701" s="4">
        <v>0.15</v>
      </c>
      <c r="Q4701" s="4">
        <v>114.13</v>
      </c>
    </row>
    <row r="4702" spans="1:17" s="4" customFormat="1" ht="12" x14ac:dyDescent="0.3">
      <c r="A4702" s="4">
        <v>4701</v>
      </c>
      <c r="B4702" s="4" t="s">
        <v>14037</v>
      </c>
      <c r="C4702" s="5">
        <v>45614</v>
      </c>
      <c r="D4702" s="5">
        <v>45616</v>
      </c>
      <c r="E4702" s="9">
        <f t="shared" si="73"/>
        <v>2024</v>
      </c>
      <c r="F4702" s="4" t="s">
        <v>25</v>
      </c>
      <c r="G4702" s="4" t="s">
        <v>14038</v>
      </c>
      <c r="H4702" s="4" t="s">
        <v>14039</v>
      </c>
      <c r="I4702" s="4" t="s">
        <v>67</v>
      </c>
      <c r="J4702" s="4" t="s">
        <v>42</v>
      </c>
      <c r="K4702" s="4" t="s">
        <v>43</v>
      </c>
      <c r="L4702" s="4" t="s">
        <v>36</v>
      </c>
      <c r="M4702" s="4" t="s">
        <v>71</v>
      </c>
      <c r="N4702" s="4">
        <v>1152.01</v>
      </c>
      <c r="O4702" s="4">
        <v>8</v>
      </c>
      <c r="P4702" s="4">
        <v>0</v>
      </c>
      <c r="Q4702" s="4">
        <v>3.92</v>
      </c>
    </row>
    <row r="4703" spans="1:17" s="4" customFormat="1" ht="12" x14ac:dyDescent="0.3">
      <c r="A4703" s="4">
        <v>4702</v>
      </c>
      <c r="B4703" s="4" t="s">
        <v>14040</v>
      </c>
      <c r="C4703" s="5">
        <v>44392</v>
      </c>
      <c r="D4703" s="5">
        <v>44396</v>
      </c>
      <c r="E4703" s="9">
        <f t="shared" si="73"/>
        <v>2021</v>
      </c>
      <c r="F4703" s="4" t="s">
        <v>59</v>
      </c>
      <c r="G4703" s="4" t="s">
        <v>14041</v>
      </c>
      <c r="H4703" s="4" t="s">
        <v>14042</v>
      </c>
      <c r="I4703" s="4" t="s">
        <v>28</v>
      </c>
      <c r="J4703" s="4" t="s">
        <v>52</v>
      </c>
      <c r="K4703" s="4" t="s">
        <v>53</v>
      </c>
      <c r="L4703" s="4" t="s">
        <v>22</v>
      </c>
      <c r="M4703" s="4" t="s">
        <v>134</v>
      </c>
      <c r="N4703" s="4">
        <v>575.53</v>
      </c>
      <c r="O4703" s="4">
        <v>1</v>
      </c>
      <c r="P4703" s="4">
        <v>0.1</v>
      </c>
      <c r="Q4703" s="4">
        <v>68.84</v>
      </c>
    </row>
    <row r="4704" spans="1:17" s="4" customFormat="1" ht="12" x14ac:dyDescent="0.3">
      <c r="A4704" s="4">
        <v>4703</v>
      </c>
      <c r="B4704" s="4" t="s">
        <v>14043</v>
      </c>
      <c r="C4704" s="5">
        <v>45193</v>
      </c>
      <c r="D4704" s="5">
        <v>45200</v>
      </c>
      <c r="E4704" s="9">
        <f t="shared" si="73"/>
        <v>2023</v>
      </c>
      <c r="F4704" s="4" t="s">
        <v>39</v>
      </c>
      <c r="G4704" s="4" t="s">
        <v>14044</v>
      </c>
      <c r="H4704" s="4" t="s">
        <v>14045</v>
      </c>
      <c r="I4704" s="4" t="s">
        <v>28</v>
      </c>
      <c r="J4704" s="4" t="s">
        <v>145</v>
      </c>
      <c r="K4704" s="4" t="s">
        <v>80</v>
      </c>
      <c r="L4704" s="4" t="s">
        <v>22</v>
      </c>
      <c r="M4704" s="4" t="s">
        <v>54</v>
      </c>
      <c r="N4704" s="4">
        <v>34.840000000000003</v>
      </c>
      <c r="O4704" s="4">
        <v>4</v>
      </c>
      <c r="P4704" s="4">
        <v>0</v>
      </c>
      <c r="Q4704" s="4">
        <v>7.05</v>
      </c>
    </row>
    <row r="4705" spans="1:17" s="4" customFormat="1" ht="12" x14ac:dyDescent="0.3">
      <c r="A4705" s="4">
        <v>4704</v>
      </c>
      <c r="B4705" s="4" t="s">
        <v>14046</v>
      </c>
      <c r="C4705" s="5">
        <v>44889</v>
      </c>
      <c r="D4705" s="5">
        <v>44890</v>
      </c>
      <c r="E4705" s="9">
        <f t="shared" si="73"/>
        <v>2022</v>
      </c>
      <c r="F4705" s="4" t="s">
        <v>17</v>
      </c>
      <c r="G4705" s="4" t="s">
        <v>14047</v>
      </c>
      <c r="H4705" s="4" t="s">
        <v>14048</v>
      </c>
      <c r="I4705" s="4" t="s">
        <v>20</v>
      </c>
      <c r="J4705" s="4" t="s">
        <v>21</v>
      </c>
      <c r="K4705" s="4" t="s">
        <v>26647</v>
      </c>
      <c r="L4705" s="4" t="s">
        <v>22</v>
      </c>
      <c r="M4705" s="4" t="s">
        <v>54</v>
      </c>
      <c r="N4705" s="4">
        <v>833.51</v>
      </c>
      <c r="O4705" s="4">
        <v>7</v>
      </c>
      <c r="P4705" s="4">
        <v>0</v>
      </c>
      <c r="Q4705" s="4">
        <v>62.19</v>
      </c>
    </row>
    <row r="4706" spans="1:17" s="4" customFormat="1" ht="12" x14ac:dyDescent="0.3">
      <c r="A4706" s="4">
        <v>4705</v>
      </c>
      <c r="B4706" s="4" t="s">
        <v>14049</v>
      </c>
      <c r="C4706" s="5">
        <v>45199</v>
      </c>
      <c r="D4706" s="5">
        <v>45203</v>
      </c>
      <c r="E4706" s="9">
        <f t="shared" si="73"/>
        <v>2023</v>
      </c>
      <c r="F4706" s="4" t="s">
        <v>59</v>
      </c>
      <c r="G4706" s="4" t="s">
        <v>14050</v>
      </c>
      <c r="H4706" s="4" t="s">
        <v>14051</v>
      </c>
      <c r="I4706" s="4" t="s">
        <v>67</v>
      </c>
      <c r="J4706" s="4" t="s">
        <v>42</v>
      </c>
      <c r="K4706" s="4" t="s">
        <v>43</v>
      </c>
      <c r="L4706" s="4" t="s">
        <v>29</v>
      </c>
      <c r="M4706" s="4" t="s">
        <v>30</v>
      </c>
      <c r="N4706" s="4">
        <v>1395.99</v>
      </c>
      <c r="O4706" s="4">
        <v>1</v>
      </c>
      <c r="P4706" s="4">
        <v>0.15</v>
      </c>
      <c r="Q4706" s="4">
        <v>241.75</v>
      </c>
    </row>
    <row r="4707" spans="1:17" s="4" customFormat="1" ht="12" x14ac:dyDescent="0.3">
      <c r="A4707" s="4">
        <v>4706</v>
      </c>
      <c r="B4707" s="4" t="s">
        <v>14052</v>
      </c>
      <c r="C4707" s="5">
        <v>45725</v>
      </c>
      <c r="D4707" s="5">
        <v>45729</v>
      </c>
      <c r="E4707" s="9">
        <f t="shared" si="73"/>
        <v>2025</v>
      </c>
      <c r="F4707" s="4" t="s">
        <v>17</v>
      </c>
      <c r="G4707" s="4" t="s">
        <v>14053</v>
      </c>
      <c r="H4707" s="4" t="s">
        <v>14054</v>
      </c>
      <c r="I4707" s="4" t="s">
        <v>67</v>
      </c>
      <c r="J4707" s="4" t="s">
        <v>21</v>
      </c>
      <c r="K4707" s="4" t="s">
        <v>26647</v>
      </c>
      <c r="L4707" s="4" t="s">
        <v>22</v>
      </c>
      <c r="M4707" s="4" t="s">
        <v>75</v>
      </c>
      <c r="N4707" s="4">
        <v>537.21</v>
      </c>
      <c r="O4707" s="4">
        <v>6</v>
      </c>
      <c r="P4707" s="4">
        <v>0.1</v>
      </c>
      <c r="Q4707" s="4">
        <v>138.79</v>
      </c>
    </row>
    <row r="4708" spans="1:17" s="4" customFormat="1" ht="12" x14ac:dyDescent="0.3">
      <c r="A4708" s="4">
        <v>4707</v>
      </c>
      <c r="B4708" s="4" t="s">
        <v>14055</v>
      </c>
      <c r="C4708" s="5">
        <v>44833</v>
      </c>
      <c r="D4708" s="5">
        <v>44838</v>
      </c>
      <c r="E4708" s="9">
        <f t="shared" si="73"/>
        <v>2022</v>
      </c>
      <c r="F4708" s="4" t="s">
        <v>39</v>
      </c>
      <c r="G4708" s="4" t="s">
        <v>14056</v>
      </c>
      <c r="H4708" s="4" t="s">
        <v>14057</v>
      </c>
      <c r="I4708" s="4" t="s">
        <v>67</v>
      </c>
      <c r="J4708" s="4" t="s">
        <v>34</v>
      </c>
      <c r="K4708" s="4" t="s">
        <v>35</v>
      </c>
      <c r="L4708" s="4" t="s">
        <v>36</v>
      </c>
      <c r="M4708" s="4" t="s">
        <v>71</v>
      </c>
      <c r="N4708" s="4">
        <v>33.15</v>
      </c>
      <c r="O4708" s="4">
        <v>3</v>
      </c>
      <c r="P4708" s="4">
        <v>0</v>
      </c>
      <c r="Q4708" s="4">
        <v>2.91</v>
      </c>
    </row>
    <row r="4709" spans="1:17" s="4" customFormat="1" ht="12" x14ac:dyDescent="0.3">
      <c r="A4709" s="4">
        <v>4708</v>
      </c>
      <c r="B4709" s="4" t="s">
        <v>14058</v>
      </c>
      <c r="C4709" s="5">
        <v>44437</v>
      </c>
      <c r="D4709" s="5">
        <v>44443</v>
      </c>
      <c r="E4709" s="9">
        <f t="shared" si="73"/>
        <v>2021</v>
      </c>
      <c r="F4709" s="4" t="s">
        <v>17</v>
      </c>
      <c r="G4709" s="4" t="s">
        <v>14059</v>
      </c>
      <c r="H4709" s="4" t="s">
        <v>14060</v>
      </c>
      <c r="I4709" s="4" t="s">
        <v>67</v>
      </c>
      <c r="J4709" s="4" t="s">
        <v>47</v>
      </c>
      <c r="K4709" s="4" t="s">
        <v>47</v>
      </c>
      <c r="L4709" s="4" t="s">
        <v>22</v>
      </c>
      <c r="M4709" s="4" t="s">
        <v>134</v>
      </c>
      <c r="N4709" s="4">
        <v>207.87</v>
      </c>
      <c r="O4709" s="4">
        <v>10</v>
      </c>
      <c r="P4709" s="4">
        <v>0.15</v>
      </c>
      <c r="Q4709" s="4">
        <v>29.24</v>
      </c>
    </row>
    <row r="4710" spans="1:17" s="4" customFormat="1" ht="12" x14ac:dyDescent="0.3">
      <c r="A4710" s="4">
        <v>4709</v>
      </c>
      <c r="B4710" s="4" t="s">
        <v>14061</v>
      </c>
      <c r="C4710" s="5">
        <v>45029</v>
      </c>
      <c r="D4710" s="5">
        <v>45032</v>
      </c>
      <c r="E4710" s="9">
        <f t="shared" si="73"/>
        <v>2023</v>
      </c>
      <c r="F4710" s="4" t="s">
        <v>39</v>
      </c>
      <c r="G4710" s="4" t="s">
        <v>14062</v>
      </c>
      <c r="H4710" s="4" t="s">
        <v>14063</v>
      </c>
      <c r="I4710" s="4" t="s">
        <v>20</v>
      </c>
      <c r="J4710" s="4" t="s">
        <v>111</v>
      </c>
      <c r="K4710" s="4" t="s">
        <v>111</v>
      </c>
      <c r="L4710" s="4" t="s">
        <v>29</v>
      </c>
      <c r="M4710" s="4" t="s">
        <v>107</v>
      </c>
      <c r="N4710" s="4">
        <v>32.770000000000003</v>
      </c>
      <c r="O4710" s="4">
        <v>1</v>
      </c>
      <c r="P4710" s="4">
        <v>0.15</v>
      </c>
      <c r="Q4710" s="4">
        <v>0.7</v>
      </c>
    </row>
    <row r="4711" spans="1:17" s="4" customFormat="1" ht="12" x14ac:dyDescent="0.3">
      <c r="A4711" s="4">
        <v>4710</v>
      </c>
      <c r="B4711" s="4" t="s">
        <v>14064</v>
      </c>
      <c r="C4711" s="5">
        <v>44684</v>
      </c>
      <c r="D4711" s="5">
        <v>44690</v>
      </c>
      <c r="E4711" s="9">
        <f t="shared" si="73"/>
        <v>2022</v>
      </c>
      <c r="F4711" s="4" t="s">
        <v>59</v>
      </c>
      <c r="G4711" s="4" t="s">
        <v>14065</v>
      </c>
      <c r="H4711" s="4" t="s">
        <v>14066</v>
      </c>
      <c r="I4711" s="4" t="s">
        <v>67</v>
      </c>
      <c r="J4711" s="4" t="s">
        <v>62</v>
      </c>
      <c r="K4711" s="4" t="s">
        <v>63</v>
      </c>
      <c r="L4711" s="4" t="s">
        <v>36</v>
      </c>
      <c r="M4711" s="4" t="s">
        <v>138</v>
      </c>
      <c r="N4711" s="4">
        <v>1081.22</v>
      </c>
      <c r="O4711" s="4">
        <v>10</v>
      </c>
      <c r="P4711" s="4">
        <v>0.1</v>
      </c>
      <c r="Q4711" s="4">
        <v>260.32</v>
      </c>
    </row>
    <row r="4712" spans="1:17" s="4" customFormat="1" ht="12" x14ac:dyDescent="0.3">
      <c r="A4712" s="4">
        <v>4711</v>
      </c>
      <c r="B4712" s="4" t="s">
        <v>14067</v>
      </c>
      <c r="C4712" s="5">
        <v>45820</v>
      </c>
      <c r="D4712" s="5">
        <v>45822</v>
      </c>
      <c r="E4712" s="9">
        <f t="shared" si="73"/>
        <v>2025</v>
      </c>
      <c r="F4712" s="4" t="s">
        <v>59</v>
      </c>
      <c r="G4712" s="4" t="s">
        <v>14068</v>
      </c>
      <c r="H4712" s="4" t="s">
        <v>14069</v>
      </c>
      <c r="I4712" s="4" t="s">
        <v>28</v>
      </c>
      <c r="J4712" s="4" t="s">
        <v>106</v>
      </c>
      <c r="K4712" s="4" t="s">
        <v>106</v>
      </c>
      <c r="L4712" s="4" t="s">
        <v>22</v>
      </c>
      <c r="M4712" s="4" t="s">
        <v>134</v>
      </c>
      <c r="N4712" s="4">
        <v>613.02</v>
      </c>
      <c r="O4712" s="4">
        <v>2</v>
      </c>
      <c r="P4712" s="4">
        <v>0</v>
      </c>
      <c r="Q4712" s="4">
        <v>52.67</v>
      </c>
    </row>
    <row r="4713" spans="1:17" s="4" customFormat="1" ht="12" x14ac:dyDescent="0.3">
      <c r="A4713" s="4">
        <v>4712</v>
      </c>
      <c r="B4713" s="4" t="s">
        <v>14070</v>
      </c>
      <c r="C4713" s="5">
        <v>45407</v>
      </c>
      <c r="D4713" s="5">
        <v>45413</v>
      </c>
      <c r="E4713" s="9">
        <f t="shared" si="73"/>
        <v>2024</v>
      </c>
      <c r="F4713" s="4" t="s">
        <v>25</v>
      </c>
      <c r="G4713" s="4" t="s">
        <v>14071</v>
      </c>
      <c r="H4713" s="4" t="s">
        <v>14072</v>
      </c>
      <c r="I4713" s="4" t="s">
        <v>20</v>
      </c>
      <c r="J4713" s="4" t="s">
        <v>145</v>
      </c>
      <c r="K4713" s="4" t="s">
        <v>80</v>
      </c>
      <c r="L4713" s="4" t="s">
        <v>22</v>
      </c>
      <c r="M4713" s="4" t="s">
        <v>54</v>
      </c>
      <c r="N4713" s="4">
        <v>1161.5999999999999</v>
      </c>
      <c r="O4713" s="4">
        <v>2</v>
      </c>
      <c r="P4713" s="4">
        <v>0.15</v>
      </c>
      <c r="Q4713" s="4">
        <v>93.01</v>
      </c>
    </row>
    <row r="4714" spans="1:17" s="4" customFormat="1" ht="12" x14ac:dyDescent="0.3">
      <c r="A4714" s="4">
        <v>4713</v>
      </c>
      <c r="B4714" s="4" t="s">
        <v>14073</v>
      </c>
      <c r="C4714" s="5">
        <v>45279</v>
      </c>
      <c r="D4714" s="5">
        <v>45282</v>
      </c>
      <c r="E4714" s="9">
        <f t="shared" si="73"/>
        <v>2023</v>
      </c>
      <c r="F4714" s="4" t="s">
        <v>59</v>
      </c>
      <c r="G4714" s="4" t="s">
        <v>14074</v>
      </c>
      <c r="H4714" s="4" t="s">
        <v>14075</v>
      </c>
      <c r="I4714" s="4" t="s">
        <v>28</v>
      </c>
      <c r="J4714" s="4" t="s">
        <v>42</v>
      </c>
      <c r="K4714" s="4" t="s">
        <v>43</v>
      </c>
      <c r="L4714" s="4" t="s">
        <v>22</v>
      </c>
      <c r="M4714" s="4" t="s">
        <v>75</v>
      </c>
      <c r="N4714" s="4">
        <v>543.01</v>
      </c>
      <c r="O4714" s="4">
        <v>2</v>
      </c>
      <c r="P4714" s="4">
        <v>0</v>
      </c>
      <c r="Q4714" s="4">
        <v>56.1</v>
      </c>
    </row>
    <row r="4715" spans="1:17" s="4" customFormat="1" ht="12" x14ac:dyDescent="0.3">
      <c r="A4715" s="4">
        <v>4714</v>
      </c>
      <c r="B4715" s="4" t="s">
        <v>14076</v>
      </c>
      <c r="C4715" s="5">
        <v>45316</v>
      </c>
      <c r="D4715" s="5">
        <v>45317</v>
      </c>
      <c r="E4715" s="9">
        <f t="shared" si="73"/>
        <v>2024</v>
      </c>
      <c r="F4715" s="4" t="s">
        <v>17</v>
      </c>
      <c r="G4715" s="4" t="s">
        <v>14077</v>
      </c>
      <c r="H4715" s="4" t="s">
        <v>14078</v>
      </c>
      <c r="I4715" s="4" t="s">
        <v>20</v>
      </c>
      <c r="J4715" s="4" t="s">
        <v>145</v>
      </c>
      <c r="K4715" s="4" t="s">
        <v>80</v>
      </c>
      <c r="L4715" s="4" t="s">
        <v>36</v>
      </c>
      <c r="M4715" s="4" t="s">
        <v>138</v>
      </c>
      <c r="N4715" s="4">
        <v>198.85</v>
      </c>
      <c r="O4715" s="4">
        <v>3</v>
      </c>
      <c r="P4715" s="4">
        <v>0.2</v>
      </c>
      <c r="Q4715" s="4">
        <v>24.34</v>
      </c>
    </row>
    <row r="4716" spans="1:17" s="4" customFormat="1" ht="12" x14ac:dyDescent="0.3">
      <c r="A4716" s="4">
        <v>4715</v>
      </c>
      <c r="B4716" s="4" t="s">
        <v>14079</v>
      </c>
      <c r="C4716" s="5">
        <v>44741</v>
      </c>
      <c r="D4716" s="5">
        <v>44744</v>
      </c>
      <c r="E4716" s="9">
        <f t="shared" si="73"/>
        <v>2022</v>
      </c>
      <c r="F4716" s="4" t="s">
        <v>17</v>
      </c>
      <c r="G4716" s="4" t="s">
        <v>14080</v>
      </c>
      <c r="H4716" s="4" t="s">
        <v>14081</v>
      </c>
      <c r="I4716" s="4" t="s">
        <v>20</v>
      </c>
      <c r="J4716" s="4" t="s">
        <v>21</v>
      </c>
      <c r="K4716" s="4" t="s">
        <v>26647</v>
      </c>
      <c r="L4716" s="4" t="s">
        <v>36</v>
      </c>
      <c r="M4716" s="4" t="s">
        <v>138</v>
      </c>
      <c r="N4716" s="4">
        <v>1128.6199999999999</v>
      </c>
      <c r="O4716" s="4">
        <v>4</v>
      </c>
      <c r="P4716" s="4">
        <v>0.1</v>
      </c>
      <c r="Q4716" s="4">
        <v>85.5</v>
      </c>
    </row>
    <row r="4717" spans="1:17" s="4" customFormat="1" ht="12" x14ac:dyDescent="0.3">
      <c r="A4717" s="4">
        <v>4716</v>
      </c>
      <c r="B4717" s="4" t="s">
        <v>14082</v>
      </c>
      <c r="C4717" s="5">
        <v>45552</v>
      </c>
      <c r="D4717" s="5">
        <v>45558</v>
      </c>
      <c r="E4717" s="9">
        <f t="shared" si="73"/>
        <v>2024</v>
      </c>
      <c r="F4717" s="4" t="s">
        <v>39</v>
      </c>
      <c r="G4717" s="4" t="s">
        <v>14083</v>
      </c>
      <c r="H4717" s="4" t="s">
        <v>14084</v>
      </c>
      <c r="I4717" s="4" t="s">
        <v>67</v>
      </c>
      <c r="J4717" s="4" t="s">
        <v>42</v>
      </c>
      <c r="K4717" s="4" t="s">
        <v>43</v>
      </c>
      <c r="L4717" s="4" t="s">
        <v>22</v>
      </c>
      <c r="M4717" s="4" t="s">
        <v>134</v>
      </c>
      <c r="N4717" s="4">
        <v>1402.23</v>
      </c>
      <c r="O4717" s="4">
        <v>2</v>
      </c>
      <c r="P4717" s="4">
        <v>0</v>
      </c>
      <c r="Q4717" s="4">
        <v>51.64</v>
      </c>
    </row>
    <row r="4718" spans="1:17" s="4" customFormat="1" ht="12" x14ac:dyDescent="0.3">
      <c r="A4718" s="4">
        <v>4717</v>
      </c>
      <c r="B4718" s="4" t="s">
        <v>14085</v>
      </c>
      <c r="C4718" s="5">
        <v>45761</v>
      </c>
      <c r="D4718" s="5">
        <v>45765</v>
      </c>
      <c r="E4718" s="9">
        <f t="shared" si="73"/>
        <v>2025</v>
      </c>
      <c r="F4718" s="4" t="s">
        <v>59</v>
      </c>
      <c r="G4718" s="4" t="s">
        <v>14086</v>
      </c>
      <c r="H4718" s="4" t="s">
        <v>14087</v>
      </c>
      <c r="I4718" s="4" t="s">
        <v>20</v>
      </c>
      <c r="J4718" s="4" t="s">
        <v>111</v>
      </c>
      <c r="K4718" s="4" t="s">
        <v>111</v>
      </c>
      <c r="L4718" s="4" t="s">
        <v>29</v>
      </c>
      <c r="M4718" s="4" t="s">
        <v>30</v>
      </c>
      <c r="N4718" s="4">
        <v>1348.23</v>
      </c>
      <c r="O4718" s="4">
        <v>10</v>
      </c>
      <c r="P4718" s="4">
        <v>0</v>
      </c>
      <c r="Q4718" s="4">
        <v>82.36</v>
      </c>
    </row>
    <row r="4719" spans="1:17" s="4" customFormat="1" ht="12" x14ac:dyDescent="0.3">
      <c r="A4719" s="4">
        <v>4718</v>
      </c>
      <c r="B4719" s="4" t="s">
        <v>14088</v>
      </c>
      <c r="C4719" s="5">
        <v>45287</v>
      </c>
      <c r="D4719" s="5">
        <v>45294</v>
      </c>
      <c r="E4719" s="9">
        <f t="shared" si="73"/>
        <v>2024</v>
      </c>
      <c r="F4719" s="4" t="s">
        <v>17</v>
      </c>
      <c r="G4719" s="4" t="s">
        <v>14089</v>
      </c>
      <c r="H4719" s="4" t="s">
        <v>14090</v>
      </c>
      <c r="I4719" s="4" t="s">
        <v>67</v>
      </c>
      <c r="J4719" s="4" t="s">
        <v>106</v>
      </c>
      <c r="K4719" s="4" t="s">
        <v>106</v>
      </c>
      <c r="L4719" s="4" t="s">
        <v>36</v>
      </c>
      <c r="M4719" s="4" t="s">
        <v>138</v>
      </c>
      <c r="N4719" s="4">
        <v>74.349999999999994</v>
      </c>
      <c r="O4719" s="4">
        <v>1</v>
      </c>
      <c r="P4719" s="4">
        <v>0.1</v>
      </c>
      <c r="Q4719" s="4">
        <v>14.32</v>
      </c>
    </row>
    <row r="4720" spans="1:17" s="4" customFormat="1" ht="12" x14ac:dyDescent="0.3">
      <c r="A4720" s="4">
        <v>4719</v>
      </c>
      <c r="B4720" s="4" t="s">
        <v>14091</v>
      </c>
      <c r="C4720" s="5">
        <v>44505</v>
      </c>
      <c r="D4720" s="5">
        <v>44509</v>
      </c>
      <c r="E4720" s="9">
        <f t="shared" si="73"/>
        <v>2021</v>
      </c>
      <c r="F4720" s="4" t="s">
        <v>25</v>
      </c>
      <c r="G4720" s="4" t="s">
        <v>14092</v>
      </c>
      <c r="H4720" s="4" t="s">
        <v>14093</v>
      </c>
      <c r="I4720" s="4" t="s">
        <v>67</v>
      </c>
      <c r="J4720" s="4" t="s">
        <v>21</v>
      </c>
      <c r="K4720" s="4" t="s">
        <v>26647</v>
      </c>
      <c r="L4720" s="4" t="s">
        <v>22</v>
      </c>
      <c r="M4720" s="4" t="s">
        <v>75</v>
      </c>
      <c r="N4720" s="4">
        <v>293.38</v>
      </c>
      <c r="O4720" s="4">
        <v>5</v>
      </c>
      <c r="P4720" s="4">
        <v>0.1</v>
      </c>
      <c r="Q4720" s="4">
        <v>23.78</v>
      </c>
    </row>
    <row r="4721" spans="1:17" s="4" customFormat="1" ht="12" x14ac:dyDescent="0.3">
      <c r="A4721" s="4">
        <v>4720</v>
      </c>
      <c r="B4721" s="4" t="s">
        <v>14094</v>
      </c>
      <c r="C4721" s="5">
        <v>44469</v>
      </c>
      <c r="D4721" s="5">
        <v>44472</v>
      </c>
      <c r="E4721" s="9">
        <f t="shared" si="73"/>
        <v>2021</v>
      </c>
      <c r="F4721" s="4" t="s">
        <v>59</v>
      </c>
      <c r="G4721" s="4" t="s">
        <v>14095</v>
      </c>
      <c r="H4721" s="4" t="s">
        <v>14096</v>
      </c>
      <c r="I4721" s="4" t="s">
        <v>28</v>
      </c>
      <c r="J4721" s="4" t="s">
        <v>21</v>
      </c>
      <c r="K4721" s="4" t="s">
        <v>26647</v>
      </c>
      <c r="L4721" s="4" t="s">
        <v>22</v>
      </c>
      <c r="M4721" s="4" t="s">
        <v>75</v>
      </c>
      <c r="N4721" s="4">
        <v>1442.07</v>
      </c>
      <c r="O4721" s="4">
        <v>4</v>
      </c>
      <c r="P4721" s="4">
        <v>0.15</v>
      </c>
      <c r="Q4721" s="4">
        <v>326.95999999999998</v>
      </c>
    </row>
    <row r="4722" spans="1:17" s="4" customFormat="1" ht="12" x14ac:dyDescent="0.3">
      <c r="A4722" s="4">
        <v>4721</v>
      </c>
      <c r="B4722" s="4" t="s">
        <v>14097</v>
      </c>
      <c r="C4722" s="5">
        <v>44565</v>
      </c>
      <c r="D4722" s="5">
        <v>44569</v>
      </c>
      <c r="E4722" s="9">
        <f t="shared" si="73"/>
        <v>2022</v>
      </c>
      <c r="F4722" s="4" t="s">
        <v>39</v>
      </c>
      <c r="G4722" s="4" t="s">
        <v>14098</v>
      </c>
      <c r="H4722" s="4" t="s">
        <v>14099</v>
      </c>
      <c r="I4722" s="4" t="s">
        <v>67</v>
      </c>
      <c r="J4722" s="4" t="s">
        <v>106</v>
      </c>
      <c r="K4722" s="4" t="s">
        <v>106</v>
      </c>
      <c r="L4722" s="4" t="s">
        <v>36</v>
      </c>
      <c r="M4722" s="4" t="s">
        <v>37</v>
      </c>
      <c r="N4722" s="4">
        <v>888.57</v>
      </c>
      <c r="O4722" s="4">
        <v>7</v>
      </c>
      <c r="P4722" s="4">
        <v>0</v>
      </c>
      <c r="Q4722" s="4">
        <v>55.13</v>
      </c>
    </row>
    <row r="4723" spans="1:17" s="4" customFormat="1" ht="12" x14ac:dyDescent="0.3">
      <c r="A4723" s="4">
        <v>4722</v>
      </c>
      <c r="B4723" s="4" t="s">
        <v>14100</v>
      </c>
      <c r="C4723" s="5">
        <v>44483</v>
      </c>
      <c r="D4723" s="5">
        <v>44490</v>
      </c>
      <c r="E4723" s="9">
        <f t="shared" si="73"/>
        <v>2021</v>
      </c>
      <c r="F4723" s="4" t="s">
        <v>59</v>
      </c>
      <c r="G4723" s="4" t="s">
        <v>14101</v>
      </c>
      <c r="H4723" s="4" t="s">
        <v>14102</v>
      </c>
      <c r="I4723" s="4" t="s">
        <v>67</v>
      </c>
      <c r="J4723" s="4" t="s">
        <v>79</v>
      </c>
      <c r="K4723" s="4" t="s">
        <v>80</v>
      </c>
      <c r="L4723" s="4" t="s">
        <v>36</v>
      </c>
      <c r="M4723" s="4" t="s">
        <v>118</v>
      </c>
      <c r="N4723" s="4">
        <v>1076.7</v>
      </c>
      <c r="O4723" s="4">
        <v>5</v>
      </c>
      <c r="P4723" s="4">
        <v>0.1</v>
      </c>
      <c r="Q4723" s="4">
        <v>183.02</v>
      </c>
    </row>
    <row r="4724" spans="1:17" s="4" customFormat="1" ht="12" x14ac:dyDescent="0.3">
      <c r="A4724" s="4">
        <v>4723</v>
      </c>
      <c r="B4724" s="4" t="s">
        <v>14103</v>
      </c>
      <c r="C4724" s="5">
        <v>45694</v>
      </c>
      <c r="D4724" s="5">
        <v>45697</v>
      </c>
      <c r="E4724" s="9">
        <f t="shared" si="73"/>
        <v>2025</v>
      </c>
      <c r="F4724" s="4" t="s">
        <v>59</v>
      </c>
      <c r="G4724" s="4" t="s">
        <v>14104</v>
      </c>
      <c r="H4724" s="4" t="s">
        <v>14105</v>
      </c>
      <c r="I4724" s="4" t="s">
        <v>28</v>
      </c>
      <c r="J4724" s="4" t="s">
        <v>52</v>
      </c>
      <c r="K4724" s="4" t="s">
        <v>53</v>
      </c>
      <c r="L4724" s="4" t="s">
        <v>36</v>
      </c>
      <c r="M4724" s="4" t="s">
        <v>37</v>
      </c>
      <c r="N4724" s="4">
        <v>312.24</v>
      </c>
      <c r="O4724" s="4">
        <v>1</v>
      </c>
      <c r="P4724" s="4">
        <v>0.1</v>
      </c>
      <c r="Q4724" s="4">
        <v>60.08</v>
      </c>
    </row>
    <row r="4725" spans="1:17" s="4" customFormat="1" ht="12" x14ac:dyDescent="0.3">
      <c r="A4725" s="4">
        <v>4724</v>
      </c>
      <c r="B4725" s="4" t="s">
        <v>14106</v>
      </c>
      <c r="C4725" s="5">
        <v>44885</v>
      </c>
      <c r="D4725" s="5">
        <v>44890</v>
      </c>
      <c r="E4725" s="9">
        <f t="shared" si="73"/>
        <v>2022</v>
      </c>
      <c r="F4725" s="4" t="s">
        <v>59</v>
      </c>
      <c r="G4725" s="4" t="s">
        <v>14107</v>
      </c>
      <c r="H4725" s="4" t="s">
        <v>14108</v>
      </c>
      <c r="I4725" s="4" t="s">
        <v>20</v>
      </c>
      <c r="J4725" s="4" t="s">
        <v>52</v>
      </c>
      <c r="K4725" s="4" t="s">
        <v>53</v>
      </c>
      <c r="L4725" s="4" t="s">
        <v>29</v>
      </c>
      <c r="M4725" s="4" t="s">
        <v>30</v>
      </c>
      <c r="N4725" s="4">
        <v>262.18</v>
      </c>
      <c r="O4725" s="4">
        <v>10</v>
      </c>
      <c r="P4725" s="4">
        <v>0.2</v>
      </c>
      <c r="Q4725" s="4">
        <v>48.94</v>
      </c>
    </row>
    <row r="4726" spans="1:17" s="4" customFormat="1" ht="12" x14ac:dyDescent="0.3">
      <c r="A4726" s="4">
        <v>4725</v>
      </c>
      <c r="B4726" s="4" t="s">
        <v>14109</v>
      </c>
      <c r="C4726" s="5">
        <v>44558</v>
      </c>
      <c r="D4726" s="5">
        <v>44559</v>
      </c>
      <c r="E4726" s="9">
        <f t="shared" si="73"/>
        <v>2021</v>
      </c>
      <c r="F4726" s="4" t="s">
        <v>25</v>
      </c>
      <c r="G4726" s="4" t="s">
        <v>14110</v>
      </c>
      <c r="H4726" s="4" t="s">
        <v>14111</v>
      </c>
      <c r="I4726" s="4" t="s">
        <v>20</v>
      </c>
      <c r="J4726" s="4" t="s">
        <v>106</v>
      </c>
      <c r="K4726" s="4" t="s">
        <v>106</v>
      </c>
      <c r="L4726" s="4" t="s">
        <v>22</v>
      </c>
      <c r="M4726" s="4" t="s">
        <v>54</v>
      </c>
      <c r="N4726" s="4">
        <v>749.68</v>
      </c>
      <c r="O4726" s="4">
        <v>1</v>
      </c>
      <c r="P4726" s="4">
        <v>0.15</v>
      </c>
      <c r="Q4726" s="4">
        <v>-2.04</v>
      </c>
    </row>
    <row r="4727" spans="1:17" s="4" customFormat="1" ht="12" x14ac:dyDescent="0.3">
      <c r="A4727" s="4">
        <v>4726</v>
      </c>
      <c r="B4727" s="4" t="s">
        <v>14112</v>
      </c>
      <c r="C4727" s="5">
        <v>45494</v>
      </c>
      <c r="D4727" s="5">
        <v>45499</v>
      </c>
      <c r="E4727" s="9">
        <f t="shared" si="73"/>
        <v>2024</v>
      </c>
      <c r="F4727" s="4" t="s">
        <v>59</v>
      </c>
      <c r="G4727" s="4" t="s">
        <v>14113</v>
      </c>
      <c r="H4727" s="4" t="s">
        <v>6969</v>
      </c>
      <c r="I4727" s="4" t="s">
        <v>28</v>
      </c>
      <c r="J4727" s="4" t="s">
        <v>21</v>
      </c>
      <c r="K4727" s="4" t="s">
        <v>26647</v>
      </c>
      <c r="L4727" s="4" t="s">
        <v>36</v>
      </c>
      <c r="M4727" s="4" t="s">
        <v>138</v>
      </c>
      <c r="N4727" s="4">
        <v>203.33</v>
      </c>
      <c r="O4727" s="4">
        <v>3</v>
      </c>
      <c r="P4727" s="4">
        <v>0.15</v>
      </c>
      <c r="Q4727" s="4">
        <v>2.67</v>
      </c>
    </row>
    <row r="4728" spans="1:17" s="4" customFormat="1" ht="12" x14ac:dyDescent="0.3">
      <c r="A4728" s="4">
        <v>4727</v>
      </c>
      <c r="B4728" s="4" t="s">
        <v>14114</v>
      </c>
      <c r="C4728" s="5">
        <v>45547</v>
      </c>
      <c r="D4728" s="5">
        <v>45548</v>
      </c>
      <c r="E4728" s="9">
        <f t="shared" si="73"/>
        <v>2024</v>
      </c>
      <c r="F4728" s="4" t="s">
        <v>17</v>
      </c>
      <c r="G4728" s="4" t="s">
        <v>14115</v>
      </c>
      <c r="H4728" s="4" t="s">
        <v>14116</v>
      </c>
      <c r="I4728" s="4" t="s">
        <v>67</v>
      </c>
      <c r="J4728" s="4" t="s">
        <v>79</v>
      </c>
      <c r="K4728" s="4" t="s">
        <v>80</v>
      </c>
      <c r="L4728" s="4" t="s">
        <v>29</v>
      </c>
      <c r="M4728" s="4" t="s">
        <v>90</v>
      </c>
      <c r="N4728" s="4">
        <v>1186.25</v>
      </c>
      <c r="O4728" s="4">
        <v>6</v>
      </c>
      <c r="P4728" s="4">
        <v>0</v>
      </c>
      <c r="Q4728" s="4">
        <v>330.41</v>
      </c>
    </row>
    <row r="4729" spans="1:17" s="4" customFormat="1" ht="12" x14ac:dyDescent="0.3">
      <c r="A4729" s="4">
        <v>4728</v>
      </c>
      <c r="B4729" s="4" t="s">
        <v>14117</v>
      </c>
      <c r="C4729" s="5">
        <v>45251</v>
      </c>
      <c r="D4729" s="5">
        <v>45257</v>
      </c>
      <c r="E4729" s="9">
        <f t="shared" si="73"/>
        <v>2023</v>
      </c>
      <c r="F4729" s="4" t="s">
        <v>59</v>
      </c>
      <c r="G4729" s="4" t="s">
        <v>14118</v>
      </c>
      <c r="H4729" s="4" t="s">
        <v>14119</v>
      </c>
      <c r="I4729" s="4" t="s">
        <v>20</v>
      </c>
      <c r="J4729" s="4" t="s">
        <v>79</v>
      </c>
      <c r="K4729" s="4" t="s">
        <v>80</v>
      </c>
      <c r="L4729" s="4" t="s">
        <v>36</v>
      </c>
      <c r="M4729" s="4" t="s">
        <v>138</v>
      </c>
      <c r="N4729" s="4">
        <v>681.57</v>
      </c>
      <c r="O4729" s="4">
        <v>2</v>
      </c>
      <c r="P4729" s="4">
        <v>0</v>
      </c>
      <c r="Q4729" s="4">
        <v>117.3</v>
      </c>
    </row>
    <row r="4730" spans="1:17" s="4" customFormat="1" ht="12" x14ac:dyDescent="0.3">
      <c r="A4730" s="4">
        <v>4729</v>
      </c>
      <c r="B4730" s="4" t="s">
        <v>14120</v>
      </c>
      <c r="C4730" s="5">
        <v>44830</v>
      </c>
      <c r="D4730" s="5">
        <v>44833</v>
      </c>
      <c r="E4730" s="9">
        <f t="shared" si="73"/>
        <v>2022</v>
      </c>
      <c r="F4730" s="4" t="s">
        <v>59</v>
      </c>
      <c r="G4730" s="4" t="s">
        <v>14121</v>
      </c>
      <c r="H4730" s="4" t="s">
        <v>14122</v>
      </c>
      <c r="I4730" s="4" t="s">
        <v>67</v>
      </c>
      <c r="J4730" s="4" t="s">
        <v>21</v>
      </c>
      <c r="K4730" s="4" t="s">
        <v>26647</v>
      </c>
      <c r="L4730" s="4" t="s">
        <v>29</v>
      </c>
      <c r="M4730" s="4" t="s">
        <v>107</v>
      </c>
      <c r="N4730" s="4">
        <v>606.11</v>
      </c>
      <c r="O4730" s="4">
        <v>10</v>
      </c>
      <c r="P4730" s="4">
        <v>0</v>
      </c>
      <c r="Q4730" s="4">
        <v>176.42</v>
      </c>
    </row>
    <row r="4731" spans="1:17" s="4" customFormat="1" ht="12" x14ac:dyDescent="0.3">
      <c r="A4731" s="4">
        <v>4730</v>
      </c>
      <c r="B4731" s="4" t="s">
        <v>14123</v>
      </c>
      <c r="C4731" s="5">
        <v>45048</v>
      </c>
      <c r="D4731" s="5">
        <v>45053</v>
      </c>
      <c r="E4731" s="9">
        <f t="shared" si="73"/>
        <v>2023</v>
      </c>
      <c r="F4731" s="4" t="s">
        <v>39</v>
      </c>
      <c r="G4731" s="4" t="s">
        <v>14124</v>
      </c>
      <c r="H4731" s="4" t="s">
        <v>14125</v>
      </c>
      <c r="I4731" s="4" t="s">
        <v>67</v>
      </c>
      <c r="J4731" s="4" t="s">
        <v>62</v>
      </c>
      <c r="K4731" s="4" t="s">
        <v>63</v>
      </c>
      <c r="L4731" s="4" t="s">
        <v>29</v>
      </c>
      <c r="M4731" s="4" t="s">
        <v>90</v>
      </c>
      <c r="N4731" s="4">
        <v>242.15</v>
      </c>
      <c r="O4731" s="4">
        <v>1</v>
      </c>
      <c r="P4731" s="4">
        <v>0.2</v>
      </c>
      <c r="Q4731" s="4">
        <v>-4.53</v>
      </c>
    </row>
    <row r="4732" spans="1:17" s="4" customFormat="1" ht="12" x14ac:dyDescent="0.3">
      <c r="A4732" s="4">
        <v>4731</v>
      </c>
      <c r="B4732" s="4" t="s">
        <v>14126</v>
      </c>
      <c r="C4732" s="5">
        <v>45134</v>
      </c>
      <c r="D4732" s="5">
        <v>45139</v>
      </c>
      <c r="E4732" s="9">
        <f t="shared" si="73"/>
        <v>2023</v>
      </c>
      <c r="F4732" s="4" t="s">
        <v>39</v>
      </c>
      <c r="G4732" s="4" t="s">
        <v>14127</v>
      </c>
      <c r="H4732" s="4" t="s">
        <v>14128</v>
      </c>
      <c r="I4732" s="4" t="s">
        <v>28</v>
      </c>
      <c r="J4732" s="4" t="s">
        <v>47</v>
      </c>
      <c r="K4732" s="4" t="s">
        <v>47</v>
      </c>
      <c r="L4732" s="4" t="s">
        <v>22</v>
      </c>
      <c r="M4732" s="4" t="s">
        <v>23</v>
      </c>
      <c r="N4732" s="4">
        <v>1050.56</v>
      </c>
      <c r="O4732" s="4">
        <v>6</v>
      </c>
      <c r="P4732" s="4">
        <v>0.2</v>
      </c>
      <c r="Q4732" s="4">
        <v>230.42</v>
      </c>
    </row>
    <row r="4733" spans="1:17" s="4" customFormat="1" ht="12" x14ac:dyDescent="0.3">
      <c r="A4733" s="4">
        <v>4732</v>
      </c>
      <c r="B4733" s="4" t="s">
        <v>14129</v>
      </c>
      <c r="C4733" s="5">
        <v>44798</v>
      </c>
      <c r="D4733" s="5">
        <v>44802</v>
      </c>
      <c r="E4733" s="9">
        <f t="shared" si="73"/>
        <v>2022</v>
      </c>
      <c r="F4733" s="4" t="s">
        <v>59</v>
      </c>
      <c r="G4733" s="4" t="s">
        <v>14130</v>
      </c>
      <c r="H4733" s="4" t="s">
        <v>14131</v>
      </c>
      <c r="I4733" s="4" t="s">
        <v>67</v>
      </c>
      <c r="J4733" s="4" t="s">
        <v>47</v>
      </c>
      <c r="K4733" s="4" t="s">
        <v>47</v>
      </c>
      <c r="L4733" s="4" t="s">
        <v>36</v>
      </c>
      <c r="M4733" s="4" t="s">
        <v>118</v>
      </c>
      <c r="N4733" s="4">
        <v>347.57</v>
      </c>
      <c r="O4733" s="4">
        <v>8</v>
      </c>
      <c r="P4733" s="4">
        <v>0.1</v>
      </c>
      <c r="Q4733" s="4">
        <v>62.61</v>
      </c>
    </row>
    <row r="4734" spans="1:17" s="4" customFormat="1" ht="12" x14ac:dyDescent="0.3">
      <c r="A4734" s="4">
        <v>4733</v>
      </c>
      <c r="B4734" s="4" t="s">
        <v>14132</v>
      </c>
      <c r="C4734" s="5">
        <v>44748</v>
      </c>
      <c r="D4734" s="5">
        <v>44749</v>
      </c>
      <c r="E4734" s="9">
        <f t="shared" si="73"/>
        <v>2022</v>
      </c>
      <c r="F4734" s="4" t="s">
        <v>39</v>
      </c>
      <c r="G4734" s="4" t="s">
        <v>14133</v>
      </c>
      <c r="H4734" s="4" t="s">
        <v>14134</v>
      </c>
      <c r="I4734" s="4" t="s">
        <v>20</v>
      </c>
      <c r="J4734" s="4" t="s">
        <v>111</v>
      </c>
      <c r="K4734" s="4" t="s">
        <v>111</v>
      </c>
      <c r="L4734" s="4" t="s">
        <v>22</v>
      </c>
      <c r="M4734" s="4" t="s">
        <v>23</v>
      </c>
      <c r="N4734" s="4">
        <v>529.65</v>
      </c>
      <c r="O4734" s="4">
        <v>8</v>
      </c>
      <c r="P4734" s="4">
        <v>0.1</v>
      </c>
      <c r="Q4734" s="4">
        <v>-1.64</v>
      </c>
    </row>
    <row r="4735" spans="1:17" s="4" customFormat="1" ht="12" x14ac:dyDescent="0.3">
      <c r="A4735" s="4">
        <v>4734</v>
      </c>
      <c r="B4735" s="4" t="s">
        <v>14135</v>
      </c>
      <c r="C4735" s="5">
        <v>44755</v>
      </c>
      <c r="D4735" s="5">
        <v>44759</v>
      </c>
      <c r="E4735" s="9">
        <f t="shared" si="73"/>
        <v>2022</v>
      </c>
      <c r="F4735" s="4" t="s">
        <v>17</v>
      </c>
      <c r="G4735" s="4" t="s">
        <v>14136</v>
      </c>
      <c r="H4735" s="4" t="s">
        <v>14137</v>
      </c>
      <c r="I4735" s="4" t="s">
        <v>67</v>
      </c>
      <c r="J4735" s="4" t="s">
        <v>34</v>
      </c>
      <c r="K4735" s="4" t="s">
        <v>35</v>
      </c>
      <c r="L4735" s="4" t="s">
        <v>36</v>
      </c>
      <c r="M4735" s="4" t="s">
        <v>118</v>
      </c>
      <c r="N4735" s="4">
        <v>438.66</v>
      </c>
      <c r="O4735" s="4">
        <v>4</v>
      </c>
      <c r="P4735" s="4">
        <v>0.1</v>
      </c>
      <c r="Q4735" s="4">
        <v>5.0999999999999996</v>
      </c>
    </row>
    <row r="4736" spans="1:17" s="4" customFormat="1" ht="12" x14ac:dyDescent="0.3">
      <c r="A4736" s="4">
        <v>4735</v>
      </c>
      <c r="B4736" s="4" t="s">
        <v>14138</v>
      </c>
      <c r="C4736" s="5">
        <v>45396</v>
      </c>
      <c r="D4736" s="5">
        <v>45399</v>
      </c>
      <c r="E4736" s="9">
        <f t="shared" si="73"/>
        <v>2024</v>
      </c>
      <c r="F4736" s="4" t="s">
        <v>17</v>
      </c>
      <c r="G4736" s="4" t="s">
        <v>14139</v>
      </c>
      <c r="H4736" s="4" t="s">
        <v>14140</v>
      </c>
      <c r="I4736" s="4" t="s">
        <v>28</v>
      </c>
      <c r="J4736" s="4" t="s">
        <v>111</v>
      </c>
      <c r="K4736" s="4" t="s">
        <v>111</v>
      </c>
      <c r="L4736" s="4" t="s">
        <v>36</v>
      </c>
      <c r="M4736" s="4" t="s">
        <v>71</v>
      </c>
      <c r="N4736" s="4">
        <v>248.17</v>
      </c>
      <c r="O4736" s="4">
        <v>10</v>
      </c>
      <c r="P4736" s="4">
        <v>0.2</v>
      </c>
      <c r="Q4736" s="4">
        <v>9.56</v>
      </c>
    </row>
    <row r="4737" spans="1:17" s="4" customFormat="1" ht="12" x14ac:dyDescent="0.3">
      <c r="A4737" s="4">
        <v>4736</v>
      </c>
      <c r="B4737" s="4" t="s">
        <v>14141</v>
      </c>
      <c r="C4737" s="5">
        <v>45332</v>
      </c>
      <c r="D4737" s="5">
        <v>45333</v>
      </c>
      <c r="E4737" s="9">
        <f t="shared" si="73"/>
        <v>2024</v>
      </c>
      <c r="F4737" s="4" t="s">
        <v>17</v>
      </c>
      <c r="G4737" s="4" t="s">
        <v>14142</v>
      </c>
      <c r="H4737" s="4" t="s">
        <v>14143</v>
      </c>
      <c r="I4737" s="4" t="s">
        <v>20</v>
      </c>
      <c r="J4737" s="4" t="s">
        <v>21</v>
      </c>
      <c r="K4737" s="4" t="s">
        <v>26647</v>
      </c>
      <c r="L4737" s="4" t="s">
        <v>36</v>
      </c>
      <c r="M4737" s="4" t="s">
        <v>37</v>
      </c>
      <c r="N4737" s="4">
        <v>738.56</v>
      </c>
      <c r="O4737" s="4">
        <v>4</v>
      </c>
      <c r="P4737" s="4">
        <v>0.1</v>
      </c>
      <c r="Q4737" s="4">
        <v>-2.0099999999999998</v>
      </c>
    </row>
    <row r="4738" spans="1:17" s="4" customFormat="1" ht="12" x14ac:dyDescent="0.3">
      <c r="A4738" s="4">
        <v>4737</v>
      </c>
      <c r="B4738" s="4" t="s">
        <v>14144</v>
      </c>
      <c r="C4738" s="5">
        <v>44391</v>
      </c>
      <c r="D4738" s="5">
        <v>44393</v>
      </c>
      <c r="E4738" s="9">
        <f t="shared" ref="E4738:E4801" si="74">YEAR(D4738)</f>
        <v>2021</v>
      </c>
      <c r="F4738" s="4" t="s">
        <v>39</v>
      </c>
      <c r="G4738" s="4" t="s">
        <v>14145</v>
      </c>
      <c r="H4738" s="4" t="s">
        <v>14146</v>
      </c>
      <c r="I4738" s="4" t="s">
        <v>20</v>
      </c>
      <c r="J4738" s="4" t="s">
        <v>52</v>
      </c>
      <c r="K4738" s="4" t="s">
        <v>53</v>
      </c>
      <c r="L4738" s="4" t="s">
        <v>22</v>
      </c>
      <c r="M4738" s="4" t="s">
        <v>75</v>
      </c>
      <c r="N4738" s="4">
        <v>1348.97</v>
      </c>
      <c r="O4738" s="4">
        <v>1</v>
      </c>
      <c r="P4738" s="4">
        <v>0.2</v>
      </c>
      <c r="Q4738" s="4">
        <v>-7.38</v>
      </c>
    </row>
    <row r="4739" spans="1:17" s="4" customFormat="1" ht="12" x14ac:dyDescent="0.3">
      <c r="A4739" s="4">
        <v>4738</v>
      </c>
      <c r="B4739" s="4" t="s">
        <v>14147</v>
      </c>
      <c r="C4739" s="5">
        <v>44690</v>
      </c>
      <c r="D4739" s="5">
        <v>44695</v>
      </c>
      <c r="E4739" s="9">
        <f t="shared" si="74"/>
        <v>2022</v>
      </c>
      <c r="F4739" s="4" t="s">
        <v>17</v>
      </c>
      <c r="G4739" s="4" t="s">
        <v>14148</v>
      </c>
      <c r="H4739" s="4" t="s">
        <v>14149</v>
      </c>
      <c r="I4739" s="4" t="s">
        <v>28</v>
      </c>
      <c r="J4739" s="4" t="s">
        <v>111</v>
      </c>
      <c r="K4739" s="4" t="s">
        <v>111</v>
      </c>
      <c r="L4739" s="4" t="s">
        <v>22</v>
      </c>
      <c r="M4739" s="4" t="s">
        <v>23</v>
      </c>
      <c r="N4739" s="4">
        <v>438.71</v>
      </c>
      <c r="O4739" s="4">
        <v>2</v>
      </c>
      <c r="P4739" s="4">
        <v>0.2</v>
      </c>
      <c r="Q4739" s="4">
        <v>35.19</v>
      </c>
    </row>
    <row r="4740" spans="1:17" s="4" customFormat="1" ht="12" x14ac:dyDescent="0.3">
      <c r="A4740" s="4">
        <v>4739</v>
      </c>
      <c r="B4740" s="4" t="s">
        <v>14150</v>
      </c>
      <c r="C4740" s="5">
        <v>44904</v>
      </c>
      <c r="D4740" s="5">
        <v>44910</v>
      </c>
      <c r="E4740" s="9">
        <f t="shared" si="74"/>
        <v>2022</v>
      </c>
      <c r="F4740" s="4" t="s">
        <v>39</v>
      </c>
      <c r="G4740" s="4" t="s">
        <v>14151</v>
      </c>
      <c r="H4740" s="4" t="s">
        <v>14152</v>
      </c>
      <c r="I4740" s="4" t="s">
        <v>67</v>
      </c>
      <c r="J4740" s="4" t="s">
        <v>106</v>
      </c>
      <c r="K4740" s="4" t="s">
        <v>106</v>
      </c>
      <c r="L4740" s="4" t="s">
        <v>22</v>
      </c>
      <c r="M4740" s="4" t="s">
        <v>23</v>
      </c>
      <c r="N4740" s="4">
        <v>824.77</v>
      </c>
      <c r="O4740" s="4">
        <v>2</v>
      </c>
      <c r="P4740" s="4">
        <v>0</v>
      </c>
      <c r="Q4740" s="4">
        <v>187.88</v>
      </c>
    </row>
    <row r="4741" spans="1:17" s="4" customFormat="1" ht="12" x14ac:dyDescent="0.3">
      <c r="A4741" s="4">
        <v>4740</v>
      </c>
      <c r="B4741" s="4" t="s">
        <v>14153</v>
      </c>
      <c r="C4741" s="5">
        <v>44648</v>
      </c>
      <c r="D4741" s="5">
        <v>44651</v>
      </c>
      <c r="E4741" s="9">
        <f t="shared" si="74"/>
        <v>2022</v>
      </c>
      <c r="F4741" s="4" t="s">
        <v>59</v>
      </c>
      <c r="G4741" s="4" t="s">
        <v>14154</v>
      </c>
      <c r="H4741" s="4" t="s">
        <v>14155</v>
      </c>
      <c r="I4741" s="4" t="s">
        <v>28</v>
      </c>
      <c r="J4741" s="4" t="s">
        <v>79</v>
      </c>
      <c r="K4741" s="4" t="s">
        <v>80</v>
      </c>
      <c r="L4741" s="4" t="s">
        <v>29</v>
      </c>
      <c r="M4741" s="4" t="s">
        <v>107</v>
      </c>
      <c r="N4741" s="4">
        <v>621.62</v>
      </c>
      <c r="O4741" s="4">
        <v>9</v>
      </c>
      <c r="P4741" s="4">
        <v>0.15</v>
      </c>
      <c r="Q4741" s="4">
        <v>94.6</v>
      </c>
    </row>
    <row r="4742" spans="1:17" s="4" customFormat="1" ht="12" x14ac:dyDescent="0.3">
      <c r="A4742" s="4">
        <v>4741</v>
      </c>
      <c r="B4742" s="4" t="s">
        <v>14156</v>
      </c>
      <c r="C4742" s="5">
        <v>44546</v>
      </c>
      <c r="D4742" s="5">
        <v>44552</v>
      </c>
      <c r="E4742" s="9">
        <f t="shared" si="74"/>
        <v>2021</v>
      </c>
      <c r="F4742" s="4" t="s">
        <v>59</v>
      </c>
      <c r="G4742" s="4" t="s">
        <v>14157</v>
      </c>
      <c r="H4742" s="4" t="s">
        <v>14158</v>
      </c>
      <c r="I4742" s="4" t="s">
        <v>20</v>
      </c>
      <c r="J4742" s="4" t="s">
        <v>106</v>
      </c>
      <c r="K4742" s="4" t="s">
        <v>106</v>
      </c>
      <c r="L4742" s="4" t="s">
        <v>36</v>
      </c>
      <c r="M4742" s="4" t="s">
        <v>37</v>
      </c>
      <c r="N4742" s="4">
        <v>357.54</v>
      </c>
      <c r="O4742" s="4">
        <v>2</v>
      </c>
      <c r="P4742" s="4">
        <v>0</v>
      </c>
      <c r="Q4742" s="4">
        <v>8.61</v>
      </c>
    </row>
    <row r="4743" spans="1:17" s="4" customFormat="1" ht="12" x14ac:dyDescent="0.3">
      <c r="A4743" s="4">
        <v>4742</v>
      </c>
      <c r="B4743" s="4" t="s">
        <v>14159</v>
      </c>
      <c r="C4743" s="5">
        <v>45684</v>
      </c>
      <c r="D4743" s="5">
        <v>45685</v>
      </c>
      <c r="E4743" s="9">
        <f t="shared" si="74"/>
        <v>2025</v>
      </c>
      <c r="F4743" s="4" t="s">
        <v>39</v>
      </c>
      <c r="G4743" s="4" t="s">
        <v>14160</v>
      </c>
      <c r="H4743" s="4" t="s">
        <v>14161</v>
      </c>
      <c r="I4743" s="4" t="s">
        <v>67</v>
      </c>
      <c r="J4743" s="4" t="s">
        <v>79</v>
      </c>
      <c r="K4743" s="4" t="s">
        <v>80</v>
      </c>
      <c r="L4743" s="4" t="s">
        <v>29</v>
      </c>
      <c r="M4743" s="4" t="s">
        <v>90</v>
      </c>
      <c r="N4743" s="4">
        <v>1308.5</v>
      </c>
      <c r="O4743" s="4">
        <v>7</v>
      </c>
      <c r="P4743" s="4">
        <v>0.2</v>
      </c>
      <c r="Q4743" s="4">
        <v>275.33999999999997</v>
      </c>
    </row>
    <row r="4744" spans="1:17" s="4" customFormat="1" ht="12" x14ac:dyDescent="0.3">
      <c r="A4744" s="4">
        <v>4743</v>
      </c>
      <c r="B4744" s="4" t="s">
        <v>14162</v>
      </c>
      <c r="C4744" s="5">
        <v>44486</v>
      </c>
      <c r="D4744" s="5">
        <v>44489</v>
      </c>
      <c r="E4744" s="9">
        <f t="shared" si="74"/>
        <v>2021</v>
      </c>
      <c r="F4744" s="4" t="s">
        <v>25</v>
      </c>
      <c r="G4744" s="4" t="s">
        <v>14163</v>
      </c>
      <c r="H4744" s="4" t="s">
        <v>14164</v>
      </c>
      <c r="I4744" s="4" t="s">
        <v>28</v>
      </c>
      <c r="J4744" s="4" t="s">
        <v>42</v>
      </c>
      <c r="K4744" s="4" t="s">
        <v>43</v>
      </c>
      <c r="L4744" s="4" t="s">
        <v>36</v>
      </c>
      <c r="M4744" s="4" t="s">
        <v>37</v>
      </c>
      <c r="N4744" s="4">
        <v>1353.84</v>
      </c>
      <c r="O4744" s="4">
        <v>7</v>
      </c>
      <c r="P4744" s="4">
        <v>0.15</v>
      </c>
      <c r="Q4744" s="4">
        <v>223.98</v>
      </c>
    </row>
    <row r="4745" spans="1:17" s="4" customFormat="1" ht="12" x14ac:dyDescent="0.3">
      <c r="A4745" s="4">
        <v>4744</v>
      </c>
      <c r="B4745" s="4" t="s">
        <v>14165</v>
      </c>
      <c r="C4745" s="5">
        <v>45329</v>
      </c>
      <c r="D4745" s="5">
        <v>45331</v>
      </c>
      <c r="E4745" s="9">
        <f t="shared" si="74"/>
        <v>2024</v>
      </c>
      <c r="F4745" s="4" t="s">
        <v>59</v>
      </c>
      <c r="G4745" s="4" t="s">
        <v>14166</v>
      </c>
      <c r="H4745" s="4" t="s">
        <v>14167</v>
      </c>
      <c r="I4745" s="4" t="s">
        <v>28</v>
      </c>
      <c r="J4745" s="4" t="s">
        <v>62</v>
      </c>
      <c r="K4745" s="4" t="s">
        <v>63</v>
      </c>
      <c r="L4745" s="4" t="s">
        <v>22</v>
      </c>
      <c r="M4745" s="4" t="s">
        <v>54</v>
      </c>
      <c r="N4745" s="4">
        <v>436.35</v>
      </c>
      <c r="O4745" s="4">
        <v>8</v>
      </c>
      <c r="P4745" s="4">
        <v>0.2</v>
      </c>
      <c r="Q4745" s="4">
        <v>82.53</v>
      </c>
    </row>
    <row r="4746" spans="1:17" s="4" customFormat="1" ht="12" x14ac:dyDescent="0.3">
      <c r="A4746" s="4">
        <v>4745</v>
      </c>
      <c r="B4746" s="4" t="s">
        <v>14168</v>
      </c>
      <c r="C4746" s="5">
        <v>44460</v>
      </c>
      <c r="D4746" s="5">
        <v>44465</v>
      </c>
      <c r="E4746" s="9">
        <f t="shared" si="74"/>
        <v>2021</v>
      </c>
      <c r="F4746" s="4" t="s">
        <v>25</v>
      </c>
      <c r="G4746" s="4" t="s">
        <v>14169</v>
      </c>
      <c r="H4746" s="4" t="s">
        <v>14170</v>
      </c>
      <c r="I4746" s="4" t="s">
        <v>20</v>
      </c>
      <c r="J4746" s="4" t="s">
        <v>42</v>
      </c>
      <c r="K4746" s="4" t="s">
        <v>43</v>
      </c>
      <c r="L4746" s="4" t="s">
        <v>29</v>
      </c>
      <c r="M4746" s="4" t="s">
        <v>48</v>
      </c>
      <c r="N4746" s="4">
        <v>150.62</v>
      </c>
      <c r="O4746" s="4">
        <v>6</v>
      </c>
      <c r="P4746" s="4">
        <v>0.2</v>
      </c>
      <c r="Q4746" s="4">
        <v>30.93</v>
      </c>
    </row>
    <row r="4747" spans="1:17" s="4" customFormat="1" ht="12" x14ac:dyDescent="0.3">
      <c r="A4747" s="4">
        <v>4746</v>
      </c>
      <c r="B4747" s="4" t="s">
        <v>14171</v>
      </c>
      <c r="C4747" s="5">
        <v>44488</v>
      </c>
      <c r="D4747" s="5">
        <v>44493</v>
      </c>
      <c r="E4747" s="9">
        <f t="shared" si="74"/>
        <v>2021</v>
      </c>
      <c r="F4747" s="4" t="s">
        <v>25</v>
      </c>
      <c r="G4747" s="4" t="s">
        <v>14172</v>
      </c>
      <c r="H4747" s="4" t="s">
        <v>14173</v>
      </c>
      <c r="I4747" s="4" t="s">
        <v>28</v>
      </c>
      <c r="J4747" s="4" t="s">
        <v>106</v>
      </c>
      <c r="K4747" s="4" t="s">
        <v>106</v>
      </c>
      <c r="L4747" s="4" t="s">
        <v>36</v>
      </c>
      <c r="M4747" s="4" t="s">
        <v>138</v>
      </c>
      <c r="N4747" s="4">
        <v>499.93</v>
      </c>
      <c r="O4747" s="4">
        <v>3</v>
      </c>
      <c r="P4747" s="4">
        <v>0.2</v>
      </c>
      <c r="Q4747" s="4">
        <v>0.51</v>
      </c>
    </row>
    <row r="4748" spans="1:17" s="4" customFormat="1" ht="12" x14ac:dyDescent="0.3">
      <c r="A4748" s="4">
        <v>4747</v>
      </c>
      <c r="B4748" s="4" t="s">
        <v>14174</v>
      </c>
      <c r="C4748" s="5">
        <v>44508</v>
      </c>
      <c r="D4748" s="5">
        <v>44512</v>
      </c>
      <c r="E4748" s="9">
        <f t="shared" si="74"/>
        <v>2021</v>
      </c>
      <c r="F4748" s="4" t="s">
        <v>17</v>
      </c>
      <c r="G4748" s="4" t="s">
        <v>14175</v>
      </c>
      <c r="H4748" s="4" t="s">
        <v>14176</v>
      </c>
      <c r="I4748" s="4" t="s">
        <v>28</v>
      </c>
      <c r="J4748" s="4" t="s">
        <v>52</v>
      </c>
      <c r="K4748" s="4" t="s">
        <v>53</v>
      </c>
      <c r="L4748" s="4" t="s">
        <v>36</v>
      </c>
      <c r="M4748" s="4" t="s">
        <v>118</v>
      </c>
      <c r="N4748" s="4">
        <v>485.66</v>
      </c>
      <c r="O4748" s="4">
        <v>6</v>
      </c>
      <c r="P4748" s="4">
        <v>0</v>
      </c>
      <c r="Q4748" s="4">
        <v>45.93</v>
      </c>
    </row>
    <row r="4749" spans="1:17" s="4" customFormat="1" ht="12" x14ac:dyDescent="0.3">
      <c r="A4749" s="4">
        <v>4748</v>
      </c>
      <c r="B4749" s="4" t="s">
        <v>14177</v>
      </c>
      <c r="C4749" s="5">
        <v>45686</v>
      </c>
      <c r="D4749" s="5">
        <v>45692</v>
      </c>
      <c r="E4749" s="9">
        <f t="shared" si="74"/>
        <v>2025</v>
      </c>
      <c r="F4749" s="4" t="s">
        <v>17</v>
      </c>
      <c r="G4749" s="4" t="s">
        <v>14178</v>
      </c>
      <c r="H4749" s="4" t="s">
        <v>14179</v>
      </c>
      <c r="I4749" s="4" t="s">
        <v>20</v>
      </c>
      <c r="J4749" s="4" t="s">
        <v>111</v>
      </c>
      <c r="K4749" s="4" t="s">
        <v>111</v>
      </c>
      <c r="L4749" s="4" t="s">
        <v>36</v>
      </c>
      <c r="M4749" s="4" t="s">
        <v>138</v>
      </c>
      <c r="N4749" s="4">
        <v>669.15</v>
      </c>
      <c r="O4749" s="4">
        <v>1</v>
      </c>
      <c r="P4749" s="4">
        <v>0</v>
      </c>
      <c r="Q4749" s="4">
        <v>40.479999999999997</v>
      </c>
    </row>
    <row r="4750" spans="1:17" s="4" customFormat="1" ht="12" x14ac:dyDescent="0.3">
      <c r="A4750" s="4">
        <v>4749</v>
      </c>
      <c r="B4750" s="4" t="s">
        <v>14180</v>
      </c>
      <c r="C4750" s="5">
        <v>44987</v>
      </c>
      <c r="D4750" s="5">
        <v>44989</v>
      </c>
      <c r="E4750" s="9">
        <f t="shared" si="74"/>
        <v>2023</v>
      </c>
      <c r="F4750" s="4" t="s">
        <v>39</v>
      </c>
      <c r="G4750" s="4" t="s">
        <v>14181</v>
      </c>
      <c r="H4750" s="4" t="s">
        <v>14182</v>
      </c>
      <c r="I4750" s="4" t="s">
        <v>28</v>
      </c>
      <c r="J4750" s="4" t="s">
        <v>145</v>
      </c>
      <c r="K4750" s="4" t="s">
        <v>80</v>
      </c>
      <c r="L4750" s="4" t="s">
        <v>29</v>
      </c>
      <c r="M4750" s="4" t="s">
        <v>30</v>
      </c>
      <c r="N4750" s="4">
        <v>387.87</v>
      </c>
      <c r="O4750" s="4">
        <v>10</v>
      </c>
      <c r="P4750" s="4">
        <v>0</v>
      </c>
      <c r="Q4750" s="4">
        <v>99.17</v>
      </c>
    </row>
    <row r="4751" spans="1:17" s="4" customFormat="1" ht="12" x14ac:dyDescent="0.3">
      <c r="A4751" s="4">
        <v>4750</v>
      </c>
      <c r="B4751" s="4" t="s">
        <v>14183</v>
      </c>
      <c r="C4751" s="5">
        <v>45596</v>
      </c>
      <c r="D4751" s="5">
        <v>45603</v>
      </c>
      <c r="E4751" s="9">
        <f t="shared" si="74"/>
        <v>2024</v>
      </c>
      <c r="F4751" s="4" t="s">
        <v>39</v>
      </c>
      <c r="G4751" s="4" t="s">
        <v>14184</v>
      </c>
      <c r="H4751" s="4" t="s">
        <v>14185</v>
      </c>
      <c r="I4751" s="4" t="s">
        <v>20</v>
      </c>
      <c r="J4751" s="4" t="s">
        <v>52</v>
      </c>
      <c r="K4751" s="4" t="s">
        <v>53</v>
      </c>
      <c r="L4751" s="4" t="s">
        <v>36</v>
      </c>
      <c r="M4751" s="4" t="s">
        <v>71</v>
      </c>
      <c r="N4751" s="4">
        <v>627.32000000000005</v>
      </c>
      <c r="O4751" s="4">
        <v>1</v>
      </c>
      <c r="P4751" s="4">
        <v>0</v>
      </c>
      <c r="Q4751" s="4">
        <v>90.02</v>
      </c>
    </row>
    <row r="4752" spans="1:17" s="4" customFormat="1" ht="12" x14ac:dyDescent="0.3">
      <c r="A4752" s="4">
        <v>4751</v>
      </c>
      <c r="B4752" s="4" t="s">
        <v>14186</v>
      </c>
      <c r="C4752" s="5">
        <v>45472</v>
      </c>
      <c r="D4752" s="5">
        <v>45473</v>
      </c>
      <c r="E4752" s="9">
        <f t="shared" si="74"/>
        <v>2024</v>
      </c>
      <c r="F4752" s="4" t="s">
        <v>59</v>
      </c>
      <c r="G4752" s="4" t="s">
        <v>14187</v>
      </c>
      <c r="H4752" s="4" t="s">
        <v>14188</v>
      </c>
      <c r="I4752" s="4" t="s">
        <v>28</v>
      </c>
      <c r="J4752" s="4" t="s">
        <v>145</v>
      </c>
      <c r="K4752" s="4" t="s">
        <v>80</v>
      </c>
      <c r="L4752" s="4" t="s">
        <v>22</v>
      </c>
      <c r="M4752" s="4" t="s">
        <v>134</v>
      </c>
      <c r="N4752" s="4">
        <v>477.43</v>
      </c>
      <c r="O4752" s="4">
        <v>8</v>
      </c>
      <c r="P4752" s="4">
        <v>0.15</v>
      </c>
      <c r="Q4752" s="4">
        <v>45.77</v>
      </c>
    </row>
    <row r="4753" spans="1:17" s="4" customFormat="1" ht="12" x14ac:dyDescent="0.3">
      <c r="A4753" s="4">
        <v>4752</v>
      </c>
      <c r="B4753" s="4" t="s">
        <v>14189</v>
      </c>
      <c r="C4753" s="5">
        <v>45548</v>
      </c>
      <c r="D4753" s="5">
        <v>45553</v>
      </c>
      <c r="E4753" s="9">
        <f t="shared" si="74"/>
        <v>2024</v>
      </c>
      <c r="F4753" s="4" t="s">
        <v>39</v>
      </c>
      <c r="G4753" s="4" t="s">
        <v>14190</v>
      </c>
      <c r="H4753" s="4" t="s">
        <v>14191</v>
      </c>
      <c r="I4753" s="4" t="s">
        <v>28</v>
      </c>
      <c r="J4753" s="4" t="s">
        <v>47</v>
      </c>
      <c r="K4753" s="4" t="s">
        <v>47</v>
      </c>
      <c r="L4753" s="4" t="s">
        <v>29</v>
      </c>
      <c r="M4753" s="4" t="s">
        <v>107</v>
      </c>
      <c r="N4753" s="4">
        <v>285.7</v>
      </c>
      <c r="O4753" s="4">
        <v>10</v>
      </c>
      <c r="P4753" s="4">
        <v>0.2</v>
      </c>
      <c r="Q4753" s="4">
        <v>8.2799999999999994</v>
      </c>
    </row>
    <row r="4754" spans="1:17" s="4" customFormat="1" ht="12" x14ac:dyDescent="0.3">
      <c r="A4754" s="4">
        <v>4753</v>
      </c>
      <c r="B4754" s="4" t="s">
        <v>14192</v>
      </c>
      <c r="C4754" s="5">
        <v>44419</v>
      </c>
      <c r="D4754" s="5">
        <v>44421</v>
      </c>
      <c r="E4754" s="9">
        <f t="shared" si="74"/>
        <v>2021</v>
      </c>
      <c r="F4754" s="4" t="s">
        <v>17</v>
      </c>
      <c r="G4754" s="4" t="s">
        <v>14193</v>
      </c>
      <c r="H4754" s="4" t="s">
        <v>14194</v>
      </c>
      <c r="I4754" s="4" t="s">
        <v>28</v>
      </c>
      <c r="J4754" s="4" t="s">
        <v>62</v>
      </c>
      <c r="K4754" s="4" t="s">
        <v>63</v>
      </c>
      <c r="L4754" s="4" t="s">
        <v>29</v>
      </c>
      <c r="M4754" s="4" t="s">
        <v>30</v>
      </c>
      <c r="N4754" s="4">
        <v>1047.9000000000001</v>
      </c>
      <c r="O4754" s="4">
        <v>9</v>
      </c>
      <c r="P4754" s="4">
        <v>0.1</v>
      </c>
      <c r="Q4754" s="4">
        <v>124.94</v>
      </c>
    </row>
    <row r="4755" spans="1:17" s="4" customFormat="1" ht="12" x14ac:dyDescent="0.3">
      <c r="A4755" s="4">
        <v>4754</v>
      </c>
      <c r="B4755" s="4" t="s">
        <v>14195</v>
      </c>
      <c r="C4755" s="5">
        <v>44715</v>
      </c>
      <c r="D4755" s="5">
        <v>44722</v>
      </c>
      <c r="E4755" s="9">
        <f t="shared" si="74"/>
        <v>2022</v>
      </c>
      <c r="F4755" s="4" t="s">
        <v>25</v>
      </c>
      <c r="G4755" s="4" t="s">
        <v>14196</v>
      </c>
      <c r="H4755" s="4" t="s">
        <v>14197</v>
      </c>
      <c r="I4755" s="4" t="s">
        <v>67</v>
      </c>
      <c r="J4755" s="4" t="s">
        <v>79</v>
      </c>
      <c r="K4755" s="4" t="s">
        <v>80</v>
      </c>
      <c r="L4755" s="4" t="s">
        <v>29</v>
      </c>
      <c r="M4755" s="4" t="s">
        <v>90</v>
      </c>
      <c r="N4755" s="4">
        <v>1254.96</v>
      </c>
      <c r="O4755" s="4">
        <v>3</v>
      </c>
      <c r="P4755" s="4">
        <v>0.1</v>
      </c>
      <c r="Q4755" s="4">
        <v>245.53</v>
      </c>
    </row>
    <row r="4756" spans="1:17" s="4" customFormat="1" ht="12" x14ac:dyDescent="0.3">
      <c r="A4756" s="4">
        <v>4755</v>
      </c>
      <c r="B4756" s="4" t="s">
        <v>14198</v>
      </c>
      <c r="C4756" s="5">
        <v>45413</v>
      </c>
      <c r="D4756" s="5">
        <v>45417</v>
      </c>
      <c r="E4756" s="9">
        <f t="shared" si="74"/>
        <v>2024</v>
      </c>
      <c r="F4756" s="4" t="s">
        <v>25</v>
      </c>
      <c r="G4756" s="4" t="s">
        <v>14199</v>
      </c>
      <c r="H4756" s="4" t="s">
        <v>14200</v>
      </c>
      <c r="I4756" s="4" t="s">
        <v>28</v>
      </c>
      <c r="J4756" s="4" t="s">
        <v>47</v>
      </c>
      <c r="K4756" s="4" t="s">
        <v>47</v>
      </c>
      <c r="L4756" s="4" t="s">
        <v>29</v>
      </c>
      <c r="M4756" s="4" t="s">
        <v>90</v>
      </c>
      <c r="N4756" s="4">
        <v>802.02</v>
      </c>
      <c r="O4756" s="4">
        <v>5</v>
      </c>
      <c r="P4756" s="4">
        <v>0.2</v>
      </c>
      <c r="Q4756" s="4">
        <v>65.44</v>
      </c>
    </row>
    <row r="4757" spans="1:17" s="4" customFormat="1" ht="12" x14ac:dyDescent="0.3">
      <c r="A4757" s="4">
        <v>4756</v>
      </c>
      <c r="B4757" s="4" t="s">
        <v>14201</v>
      </c>
      <c r="C4757" s="5">
        <v>45197</v>
      </c>
      <c r="D4757" s="5">
        <v>45198</v>
      </c>
      <c r="E4757" s="9">
        <f t="shared" si="74"/>
        <v>2023</v>
      </c>
      <c r="F4757" s="4" t="s">
        <v>17</v>
      </c>
      <c r="G4757" s="4" t="s">
        <v>14202</v>
      </c>
      <c r="H4757" s="4" t="s">
        <v>14203</v>
      </c>
      <c r="I4757" s="4" t="s">
        <v>20</v>
      </c>
      <c r="J4757" s="4" t="s">
        <v>47</v>
      </c>
      <c r="K4757" s="4" t="s">
        <v>47</v>
      </c>
      <c r="L4757" s="4" t="s">
        <v>22</v>
      </c>
      <c r="M4757" s="4" t="s">
        <v>23</v>
      </c>
      <c r="N4757" s="4">
        <v>240.86</v>
      </c>
      <c r="O4757" s="4">
        <v>7</v>
      </c>
      <c r="P4757" s="4">
        <v>0</v>
      </c>
      <c r="Q4757" s="4">
        <v>36.299999999999997</v>
      </c>
    </row>
    <row r="4758" spans="1:17" s="4" customFormat="1" ht="12" x14ac:dyDescent="0.3">
      <c r="A4758" s="4">
        <v>4757</v>
      </c>
      <c r="B4758" s="4" t="s">
        <v>14204</v>
      </c>
      <c r="C4758" s="5">
        <v>44652</v>
      </c>
      <c r="D4758" s="5">
        <v>44655</v>
      </c>
      <c r="E4758" s="9">
        <f t="shared" si="74"/>
        <v>2022</v>
      </c>
      <c r="F4758" s="4" t="s">
        <v>59</v>
      </c>
      <c r="G4758" s="4" t="s">
        <v>14205</v>
      </c>
      <c r="H4758" s="4" t="s">
        <v>14206</v>
      </c>
      <c r="I4758" s="4" t="s">
        <v>28</v>
      </c>
      <c r="J4758" s="4" t="s">
        <v>42</v>
      </c>
      <c r="K4758" s="4" t="s">
        <v>43</v>
      </c>
      <c r="L4758" s="4" t="s">
        <v>36</v>
      </c>
      <c r="M4758" s="4" t="s">
        <v>138</v>
      </c>
      <c r="N4758" s="4">
        <v>168.67</v>
      </c>
      <c r="O4758" s="4">
        <v>2</v>
      </c>
      <c r="P4758" s="4">
        <v>0</v>
      </c>
      <c r="Q4758" s="4">
        <v>1.17</v>
      </c>
    </row>
    <row r="4759" spans="1:17" s="4" customFormat="1" ht="12" x14ac:dyDescent="0.3">
      <c r="A4759" s="4">
        <v>4758</v>
      </c>
      <c r="B4759" s="4" t="s">
        <v>14207</v>
      </c>
      <c r="C4759" s="5">
        <v>45231</v>
      </c>
      <c r="D4759" s="5">
        <v>45234</v>
      </c>
      <c r="E4759" s="9">
        <f t="shared" si="74"/>
        <v>2023</v>
      </c>
      <c r="F4759" s="4" t="s">
        <v>17</v>
      </c>
      <c r="G4759" s="4" t="s">
        <v>14208</v>
      </c>
      <c r="H4759" s="4" t="s">
        <v>14209</v>
      </c>
      <c r="I4759" s="4" t="s">
        <v>67</v>
      </c>
      <c r="J4759" s="4" t="s">
        <v>62</v>
      </c>
      <c r="K4759" s="4" t="s">
        <v>63</v>
      </c>
      <c r="L4759" s="4" t="s">
        <v>29</v>
      </c>
      <c r="M4759" s="4" t="s">
        <v>107</v>
      </c>
      <c r="N4759" s="4">
        <v>300.16000000000003</v>
      </c>
      <c r="O4759" s="4">
        <v>8</v>
      </c>
      <c r="P4759" s="4">
        <v>0.2</v>
      </c>
      <c r="Q4759" s="4">
        <v>2.25</v>
      </c>
    </row>
    <row r="4760" spans="1:17" s="4" customFormat="1" ht="12" x14ac:dyDescent="0.3">
      <c r="A4760" s="4">
        <v>4759</v>
      </c>
      <c r="B4760" s="4" t="s">
        <v>14210</v>
      </c>
      <c r="C4760" s="5">
        <v>44840</v>
      </c>
      <c r="D4760" s="5">
        <v>44841</v>
      </c>
      <c r="E4760" s="9">
        <f t="shared" si="74"/>
        <v>2022</v>
      </c>
      <c r="F4760" s="4" t="s">
        <v>25</v>
      </c>
      <c r="G4760" s="4" t="s">
        <v>14211</v>
      </c>
      <c r="H4760" s="4" t="s">
        <v>14212</v>
      </c>
      <c r="I4760" s="4" t="s">
        <v>28</v>
      </c>
      <c r="J4760" s="4" t="s">
        <v>52</v>
      </c>
      <c r="K4760" s="4" t="s">
        <v>53</v>
      </c>
      <c r="L4760" s="4" t="s">
        <v>22</v>
      </c>
      <c r="M4760" s="4" t="s">
        <v>23</v>
      </c>
      <c r="N4760" s="4">
        <v>1329.53</v>
      </c>
      <c r="O4760" s="4">
        <v>5</v>
      </c>
      <c r="P4760" s="4">
        <v>0.1</v>
      </c>
      <c r="Q4760" s="4">
        <v>79.58</v>
      </c>
    </row>
    <row r="4761" spans="1:17" s="4" customFormat="1" ht="12" x14ac:dyDescent="0.3">
      <c r="A4761" s="4">
        <v>4760</v>
      </c>
      <c r="B4761" s="4" t="s">
        <v>14213</v>
      </c>
      <c r="C4761" s="5">
        <v>44686</v>
      </c>
      <c r="D4761" s="5">
        <v>44689</v>
      </c>
      <c r="E4761" s="9">
        <f t="shared" si="74"/>
        <v>2022</v>
      </c>
      <c r="F4761" s="4" t="s">
        <v>25</v>
      </c>
      <c r="G4761" s="4" t="s">
        <v>14214</v>
      </c>
      <c r="H4761" s="4" t="s">
        <v>14215</v>
      </c>
      <c r="I4761" s="4" t="s">
        <v>20</v>
      </c>
      <c r="J4761" s="4" t="s">
        <v>34</v>
      </c>
      <c r="K4761" s="4" t="s">
        <v>35</v>
      </c>
      <c r="L4761" s="4" t="s">
        <v>36</v>
      </c>
      <c r="M4761" s="4" t="s">
        <v>138</v>
      </c>
      <c r="N4761" s="4">
        <v>660.27</v>
      </c>
      <c r="O4761" s="4">
        <v>9</v>
      </c>
      <c r="P4761" s="4">
        <v>0.1</v>
      </c>
      <c r="Q4761" s="4">
        <v>87.26</v>
      </c>
    </row>
    <row r="4762" spans="1:17" s="4" customFormat="1" ht="12" x14ac:dyDescent="0.3">
      <c r="A4762" s="4">
        <v>4761</v>
      </c>
      <c r="B4762" s="4" t="s">
        <v>14216</v>
      </c>
      <c r="C4762" s="5">
        <v>44415</v>
      </c>
      <c r="D4762" s="5">
        <v>44421</v>
      </c>
      <c r="E4762" s="9">
        <f t="shared" si="74"/>
        <v>2021</v>
      </c>
      <c r="F4762" s="4" t="s">
        <v>59</v>
      </c>
      <c r="G4762" s="4" t="s">
        <v>14217</v>
      </c>
      <c r="H4762" s="4" t="s">
        <v>14218</v>
      </c>
      <c r="I4762" s="4" t="s">
        <v>67</v>
      </c>
      <c r="J4762" s="4" t="s">
        <v>62</v>
      </c>
      <c r="K4762" s="4" t="s">
        <v>63</v>
      </c>
      <c r="L4762" s="4" t="s">
        <v>29</v>
      </c>
      <c r="M4762" s="4" t="s">
        <v>30</v>
      </c>
      <c r="N4762" s="4">
        <v>1154.5899999999999</v>
      </c>
      <c r="O4762" s="4">
        <v>9</v>
      </c>
      <c r="P4762" s="4">
        <v>0</v>
      </c>
      <c r="Q4762" s="4">
        <v>144.82</v>
      </c>
    </row>
    <row r="4763" spans="1:17" s="4" customFormat="1" ht="12" x14ac:dyDescent="0.3">
      <c r="A4763" s="4">
        <v>4762</v>
      </c>
      <c r="B4763" s="4" t="s">
        <v>14219</v>
      </c>
      <c r="C4763" s="5">
        <v>45058</v>
      </c>
      <c r="D4763" s="5">
        <v>45061</v>
      </c>
      <c r="E4763" s="9">
        <f t="shared" si="74"/>
        <v>2023</v>
      </c>
      <c r="F4763" s="4" t="s">
        <v>39</v>
      </c>
      <c r="G4763" s="4" t="s">
        <v>14220</v>
      </c>
      <c r="H4763" s="4" t="s">
        <v>14221</v>
      </c>
      <c r="I4763" s="4" t="s">
        <v>67</v>
      </c>
      <c r="J4763" s="4" t="s">
        <v>21</v>
      </c>
      <c r="K4763" s="4" t="s">
        <v>26647</v>
      </c>
      <c r="L4763" s="4" t="s">
        <v>29</v>
      </c>
      <c r="M4763" s="4" t="s">
        <v>30</v>
      </c>
      <c r="N4763" s="4">
        <v>1468.29</v>
      </c>
      <c r="O4763" s="4">
        <v>7</v>
      </c>
      <c r="P4763" s="4">
        <v>0.2</v>
      </c>
      <c r="Q4763" s="4">
        <v>-5.77</v>
      </c>
    </row>
    <row r="4764" spans="1:17" s="4" customFormat="1" ht="12" x14ac:dyDescent="0.3">
      <c r="A4764" s="4">
        <v>4763</v>
      </c>
      <c r="B4764" s="4" t="s">
        <v>14222</v>
      </c>
      <c r="C4764" s="5">
        <v>45397</v>
      </c>
      <c r="D4764" s="5">
        <v>45404</v>
      </c>
      <c r="E4764" s="9">
        <f t="shared" si="74"/>
        <v>2024</v>
      </c>
      <c r="F4764" s="4" t="s">
        <v>17</v>
      </c>
      <c r="G4764" s="4" t="s">
        <v>14223</v>
      </c>
      <c r="H4764" s="4" t="s">
        <v>14224</v>
      </c>
      <c r="I4764" s="4" t="s">
        <v>67</v>
      </c>
      <c r="J4764" s="4" t="s">
        <v>111</v>
      </c>
      <c r="K4764" s="4" t="s">
        <v>111</v>
      </c>
      <c r="L4764" s="4" t="s">
        <v>22</v>
      </c>
      <c r="M4764" s="4" t="s">
        <v>75</v>
      </c>
      <c r="N4764" s="4">
        <v>431.88</v>
      </c>
      <c r="O4764" s="4">
        <v>5</v>
      </c>
      <c r="P4764" s="4">
        <v>0</v>
      </c>
      <c r="Q4764" s="4">
        <v>11.51</v>
      </c>
    </row>
    <row r="4765" spans="1:17" s="4" customFormat="1" ht="12" x14ac:dyDescent="0.3">
      <c r="A4765" s="4">
        <v>4764</v>
      </c>
      <c r="B4765" s="4" t="s">
        <v>14225</v>
      </c>
      <c r="C4765" s="5">
        <v>44489</v>
      </c>
      <c r="D4765" s="5">
        <v>44490</v>
      </c>
      <c r="E4765" s="9">
        <f t="shared" si="74"/>
        <v>2021</v>
      </c>
      <c r="F4765" s="4" t="s">
        <v>59</v>
      </c>
      <c r="G4765" s="4" t="s">
        <v>14226</v>
      </c>
      <c r="H4765" s="4" t="s">
        <v>14227</v>
      </c>
      <c r="I4765" s="4" t="s">
        <v>20</v>
      </c>
      <c r="J4765" s="4" t="s">
        <v>47</v>
      </c>
      <c r="K4765" s="4" t="s">
        <v>47</v>
      </c>
      <c r="L4765" s="4" t="s">
        <v>29</v>
      </c>
      <c r="M4765" s="4" t="s">
        <v>30</v>
      </c>
      <c r="N4765" s="4">
        <v>384.2</v>
      </c>
      <c r="O4765" s="4">
        <v>2</v>
      </c>
      <c r="P4765" s="4">
        <v>0</v>
      </c>
      <c r="Q4765" s="4">
        <v>105.73</v>
      </c>
    </row>
    <row r="4766" spans="1:17" s="4" customFormat="1" ht="12" x14ac:dyDescent="0.3">
      <c r="A4766" s="4">
        <v>4765</v>
      </c>
      <c r="B4766" s="4" t="s">
        <v>14228</v>
      </c>
      <c r="C4766" s="5">
        <v>44761</v>
      </c>
      <c r="D4766" s="5">
        <v>44762</v>
      </c>
      <c r="E4766" s="9">
        <f t="shared" si="74"/>
        <v>2022</v>
      </c>
      <c r="F4766" s="4" t="s">
        <v>59</v>
      </c>
      <c r="G4766" s="4" t="s">
        <v>14229</v>
      </c>
      <c r="H4766" s="4" t="s">
        <v>14230</v>
      </c>
      <c r="I4766" s="4" t="s">
        <v>67</v>
      </c>
      <c r="J4766" s="4" t="s">
        <v>42</v>
      </c>
      <c r="K4766" s="4" t="s">
        <v>43</v>
      </c>
      <c r="L4766" s="4" t="s">
        <v>36</v>
      </c>
      <c r="M4766" s="4" t="s">
        <v>71</v>
      </c>
      <c r="N4766" s="4">
        <v>588.16</v>
      </c>
      <c r="O4766" s="4">
        <v>2</v>
      </c>
      <c r="P4766" s="4">
        <v>0</v>
      </c>
      <c r="Q4766" s="4">
        <v>37.020000000000003</v>
      </c>
    </row>
    <row r="4767" spans="1:17" s="4" customFormat="1" ht="12" x14ac:dyDescent="0.3">
      <c r="A4767" s="4">
        <v>4766</v>
      </c>
      <c r="B4767" s="4" t="s">
        <v>14231</v>
      </c>
      <c r="C4767" s="5">
        <v>45044</v>
      </c>
      <c r="D4767" s="5">
        <v>45047</v>
      </c>
      <c r="E4767" s="9">
        <f t="shared" si="74"/>
        <v>2023</v>
      </c>
      <c r="F4767" s="4" t="s">
        <v>39</v>
      </c>
      <c r="G4767" s="4" t="s">
        <v>14232</v>
      </c>
      <c r="H4767" s="4" t="s">
        <v>14233</v>
      </c>
      <c r="I4767" s="4" t="s">
        <v>67</v>
      </c>
      <c r="J4767" s="4" t="s">
        <v>34</v>
      </c>
      <c r="K4767" s="4" t="s">
        <v>35</v>
      </c>
      <c r="L4767" s="4" t="s">
        <v>29</v>
      </c>
      <c r="M4767" s="4" t="s">
        <v>90</v>
      </c>
      <c r="N4767" s="4">
        <v>1081.04</v>
      </c>
      <c r="O4767" s="4">
        <v>7</v>
      </c>
      <c r="P4767" s="4">
        <v>0.2</v>
      </c>
      <c r="Q4767" s="4">
        <v>124.32</v>
      </c>
    </row>
    <row r="4768" spans="1:17" s="4" customFormat="1" ht="12" x14ac:dyDescent="0.3">
      <c r="A4768" s="4">
        <v>4767</v>
      </c>
      <c r="B4768" s="4" t="s">
        <v>14234</v>
      </c>
      <c r="C4768" s="5">
        <v>44543</v>
      </c>
      <c r="D4768" s="5">
        <v>44548</v>
      </c>
      <c r="E4768" s="9">
        <f t="shared" si="74"/>
        <v>2021</v>
      </c>
      <c r="F4768" s="4" t="s">
        <v>25</v>
      </c>
      <c r="G4768" s="4" t="s">
        <v>14235</v>
      </c>
      <c r="H4768" s="4" t="s">
        <v>14236</v>
      </c>
      <c r="I4768" s="4" t="s">
        <v>20</v>
      </c>
      <c r="J4768" s="4" t="s">
        <v>79</v>
      </c>
      <c r="K4768" s="4" t="s">
        <v>80</v>
      </c>
      <c r="L4768" s="4" t="s">
        <v>22</v>
      </c>
      <c r="M4768" s="4" t="s">
        <v>54</v>
      </c>
      <c r="N4768" s="4">
        <v>1367.98</v>
      </c>
      <c r="O4768" s="4">
        <v>3</v>
      </c>
      <c r="P4768" s="4">
        <v>0</v>
      </c>
      <c r="Q4768" s="4">
        <v>201.12</v>
      </c>
    </row>
    <row r="4769" spans="1:17" s="4" customFormat="1" ht="12" x14ac:dyDescent="0.3">
      <c r="A4769" s="4">
        <v>4768</v>
      </c>
      <c r="B4769" s="4" t="s">
        <v>14237</v>
      </c>
      <c r="C4769" s="5">
        <v>45709</v>
      </c>
      <c r="D4769" s="5">
        <v>45715</v>
      </c>
      <c r="E4769" s="9">
        <f t="shared" si="74"/>
        <v>2025</v>
      </c>
      <c r="F4769" s="4" t="s">
        <v>25</v>
      </c>
      <c r="G4769" s="4" t="s">
        <v>14238</v>
      </c>
      <c r="H4769" s="4" t="s">
        <v>14239</v>
      </c>
      <c r="I4769" s="4" t="s">
        <v>28</v>
      </c>
      <c r="J4769" s="4" t="s">
        <v>47</v>
      </c>
      <c r="K4769" s="4" t="s">
        <v>47</v>
      </c>
      <c r="L4769" s="4" t="s">
        <v>36</v>
      </c>
      <c r="M4769" s="4" t="s">
        <v>138</v>
      </c>
      <c r="N4769" s="4">
        <v>1352.66</v>
      </c>
      <c r="O4769" s="4">
        <v>3</v>
      </c>
      <c r="P4769" s="4">
        <v>0.15</v>
      </c>
      <c r="Q4769" s="4">
        <v>106.62</v>
      </c>
    </row>
    <row r="4770" spans="1:17" s="4" customFormat="1" ht="12" x14ac:dyDescent="0.3">
      <c r="A4770" s="4">
        <v>4769</v>
      </c>
      <c r="B4770" s="4" t="s">
        <v>14240</v>
      </c>
      <c r="C4770" s="5">
        <v>45660</v>
      </c>
      <c r="D4770" s="5">
        <v>45664</v>
      </c>
      <c r="E4770" s="9">
        <f t="shared" si="74"/>
        <v>2025</v>
      </c>
      <c r="F4770" s="4" t="s">
        <v>25</v>
      </c>
      <c r="G4770" s="4" t="s">
        <v>14241</v>
      </c>
      <c r="H4770" s="4" t="s">
        <v>14242</v>
      </c>
      <c r="I4770" s="4" t="s">
        <v>20</v>
      </c>
      <c r="J4770" s="4" t="s">
        <v>21</v>
      </c>
      <c r="K4770" s="4" t="s">
        <v>26647</v>
      </c>
      <c r="L4770" s="4" t="s">
        <v>29</v>
      </c>
      <c r="M4770" s="4" t="s">
        <v>48</v>
      </c>
      <c r="N4770" s="4">
        <v>1035.6300000000001</v>
      </c>
      <c r="O4770" s="4">
        <v>3</v>
      </c>
      <c r="P4770" s="4">
        <v>0.1</v>
      </c>
      <c r="Q4770" s="4">
        <v>190.76</v>
      </c>
    </row>
    <row r="4771" spans="1:17" s="4" customFormat="1" ht="12" x14ac:dyDescent="0.3">
      <c r="A4771" s="4">
        <v>4770</v>
      </c>
      <c r="B4771" s="4" t="s">
        <v>14243</v>
      </c>
      <c r="C4771" s="5">
        <v>45520</v>
      </c>
      <c r="D4771" s="5">
        <v>45522</v>
      </c>
      <c r="E4771" s="9">
        <f t="shared" si="74"/>
        <v>2024</v>
      </c>
      <c r="F4771" s="4" t="s">
        <v>25</v>
      </c>
      <c r="G4771" s="4" t="s">
        <v>14244</v>
      </c>
      <c r="H4771" s="4" t="s">
        <v>14245</v>
      </c>
      <c r="I4771" s="4" t="s">
        <v>67</v>
      </c>
      <c r="J4771" s="4" t="s">
        <v>52</v>
      </c>
      <c r="K4771" s="4" t="s">
        <v>53</v>
      </c>
      <c r="L4771" s="4" t="s">
        <v>22</v>
      </c>
      <c r="M4771" s="4" t="s">
        <v>134</v>
      </c>
      <c r="N4771" s="4">
        <v>721.06</v>
      </c>
      <c r="O4771" s="4">
        <v>7</v>
      </c>
      <c r="P4771" s="4">
        <v>0.15</v>
      </c>
      <c r="Q4771" s="4">
        <v>152.46</v>
      </c>
    </row>
    <row r="4772" spans="1:17" s="4" customFormat="1" ht="12" x14ac:dyDescent="0.3">
      <c r="A4772" s="4">
        <v>4771</v>
      </c>
      <c r="B4772" s="4" t="s">
        <v>14246</v>
      </c>
      <c r="C4772" s="5">
        <v>44731</v>
      </c>
      <c r="D4772" s="5">
        <v>44734</v>
      </c>
      <c r="E4772" s="9">
        <f t="shared" si="74"/>
        <v>2022</v>
      </c>
      <c r="F4772" s="4" t="s">
        <v>25</v>
      </c>
      <c r="G4772" s="4" t="s">
        <v>14247</v>
      </c>
      <c r="H4772" s="4" t="s">
        <v>5556</v>
      </c>
      <c r="I4772" s="4" t="s">
        <v>28</v>
      </c>
      <c r="J4772" s="4" t="s">
        <v>34</v>
      </c>
      <c r="K4772" s="4" t="s">
        <v>35</v>
      </c>
      <c r="L4772" s="4" t="s">
        <v>29</v>
      </c>
      <c r="M4772" s="4" t="s">
        <v>30</v>
      </c>
      <c r="N4772" s="4">
        <v>919.83</v>
      </c>
      <c r="O4772" s="4">
        <v>2</v>
      </c>
      <c r="P4772" s="4">
        <v>0.2</v>
      </c>
      <c r="Q4772" s="4">
        <v>20.14</v>
      </c>
    </row>
    <row r="4773" spans="1:17" s="4" customFormat="1" ht="12" x14ac:dyDescent="0.3">
      <c r="A4773" s="4">
        <v>4772</v>
      </c>
      <c r="B4773" s="4" t="s">
        <v>14248</v>
      </c>
      <c r="C4773" s="5">
        <v>45546</v>
      </c>
      <c r="D4773" s="5">
        <v>45548</v>
      </c>
      <c r="E4773" s="9">
        <f t="shared" si="74"/>
        <v>2024</v>
      </c>
      <c r="F4773" s="4" t="s">
        <v>17</v>
      </c>
      <c r="G4773" s="4" t="s">
        <v>14249</v>
      </c>
      <c r="H4773" s="4" t="s">
        <v>14250</v>
      </c>
      <c r="I4773" s="4" t="s">
        <v>67</v>
      </c>
      <c r="J4773" s="4" t="s">
        <v>106</v>
      </c>
      <c r="K4773" s="4" t="s">
        <v>106</v>
      </c>
      <c r="L4773" s="4" t="s">
        <v>22</v>
      </c>
      <c r="M4773" s="4" t="s">
        <v>54</v>
      </c>
      <c r="N4773" s="4">
        <v>1315.49</v>
      </c>
      <c r="O4773" s="4">
        <v>7</v>
      </c>
      <c r="P4773" s="4">
        <v>0.2</v>
      </c>
      <c r="Q4773" s="4">
        <v>84.78</v>
      </c>
    </row>
    <row r="4774" spans="1:17" s="4" customFormat="1" ht="12" x14ac:dyDescent="0.3">
      <c r="A4774" s="4">
        <v>4773</v>
      </c>
      <c r="B4774" s="4" t="s">
        <v>14251</v>
      </c>
      <c r="C4774" s="5">
        <v>45376</v>
      </c>
      <c r="D4774" s="5">
        <v>45383</v>
      </c>
      <c r="E4774" s="9">
        <f t="shared" si="74"/>
        <v>2024</v>
      </c>
      <c r="F4774" s="4" t="s">
        <v>39</v>
      </c>
      <c r="G4774" s="4" t="s">
        <v>14252</v>
      </c>
      <c r="H4774" s="4" t="s">
        <v>14253</v>
      </c>
      <c r="I4774" s="4" t="s">
        <v>20</v>
      </c>
      <c r="J4774" s="4" t="s">
        <v>106</v>
      </c>
      <c r="K4774" s="4" t="s">
        <v>106</v>
      </c>
      <c r="L4774" s="4" t="s">
        <v>22</v>
      </c>
      <c r="M4774" s="4" t="s">
        <v>23</v>
      </c>
      <c r="N4774" s="4">
        <v>1190.27</v>
      </c>
      <c r="O4774" s="4">
        <v>5</v>
      </c>
      <c r="P4774" s="4">
        <v>0</v>
      </c>
      <c r="Q4774" s="4">
        <v>285.49</v>
      </c>
    </row>
    <row r="4775" spans="1:17" s="4" customFormat="1" ht="12" x14ac:dyDescent="0.3">
      <c r="A4775" s="4">
        <v>4774</v>
      </c>
      <c r="B4775" s="4" t="s">
        <v>14254</v>
      </c>
      <c r="C4775" s="5">
        <v>45615</v>
      </c>
      <c r="D4775" s="5">
        <v>45620</v>
      </c>
      <c r="E4775" s="9">
        <f t="shared" si="74"/>
        <v>2024</v>
      </c>
      <c r="F4775" s="4" t="s">
        <v>59</v>
      </c>
      <c r="G4775" s="4" t="s">
        <v>14255</v>
      </c>
      <c r="H4775" s="4" t="s">
        <v>14256</v>
      </c>
      <c r="I4775" s="4" t="s">
        <v>67</v>
      </c>
      <c r="J4775" s="4" t="s">
        <v>106</v>
      </c>
      <c r="K4775" s="4" t="s">
        <v>106</v>
      </c>
      <c r="L4775" s="4" t="s">
        <v>36</v>
      </c>
      <c r="M4775" s="4" t="s">
        <v>138</v>
      </c>
      <c r="N4775" s="4">
        <v>945.04</v>
      </c>
      <c r="O4775" s="4">
        <v>7</v>
      </c>
      <c r="P4775" s="4">
        <v>0.15</v>
      </c>
      <c r="Q4775" s="4">
        <v>198.43</v>
      </c>
    </row>
    <row r="4776" spans="1:17" s="4" customFormat="1" ht="12" x14ac:dyDescent="0.3">
      <c r="A4776" s="4">
        <v>4775</v>
      </c>
      <c r="B4776" s="4" t="s">
        <v>14257</v>
      </c>
      <c r="C4776" s="5">
        <v>44676</v>
      </c>
      <c r="D4776" s="5">
        <v>44681</v>
      </c>
      <c r="E4776" s="9">
        <f t="shared" si="74"/>
        <v>2022</v>
      </c>
      <c r="F4776" s="4" t="s">
        <v>25</v>
      </c>
      <c r="G4776" s="4" t="s">
        <v>14258</v>
      </c>
      <c r="H4776" s="4" t="s">
        <v>14259</v>
      </c>
      <c r="I4776" s="4" t="s">
        <v>67</v>
      </c>
      <c r="J4776" s="4" t="s">
        <v>52</v>
      </c>
      <c r="K4776" s="4" t="s">
        <v>53</v>
      </c>
      <c r="L4776" s="4" t="s">
        <v>36</v>
      </c>
      <c r="M4776" s="4" t="s">
        <v>118</v>
      </c>
      <c r="N4776" s="4">
        <v>212.13</v>
      </c>
      <c r="O4776" s="4">
        <v>9</v>
      </c>
      <c r="P4776" s="4">
        <v>0</v>
      </c>
      <c r="Q4776" s="4">
        <v>36.03</v>
      </c>
    </row>
    <row r="4777" spans="1:17" s="4" customFormat="1" ht="12" x14ac:dyDescent="0.3">
      <c r="A4777" s="4">
        <v>4776</v>
      </c>
      <c r="B4777" s="4" t="s">
        <v>14260</v>
      </c>
      <c r="C4777" s="5">
        <v>44860</v>
      </c>
      <c r="D4777" s="5">
        <v>44867</v>
      </c>
      <c r="E4777" s="9">
        <f t="shared" si="74"/>
        <v>2022</v>
      </c>
      <c r="F4777" s="4" t="s">
        <v>59</v>
      </c>
      <c r="G4777" s="4" t="s">
        <v>14261</v>
      </c>
      <c r="H4777" s="4" t="s">
        <v>14262</v>
      </c>
      <c r="I4777" s="4" t="s">
        <v>67</v>
      </c>
      <c r="J4777" s="4" t="s">
        <v>106</v>
      </c>
      <c r="K4777" s="4" t="s">
        <v>106</v>
      </c>
      <c r="L4777" s="4" t="s">
        <v>36</v>
      </c>
      <c r="M4777" s="4" t="s">
        <v>118</v>
      </c>
      <c r="N4777" s="4">
        <v>1296.8699999999999</v>
      </c>
      <c r="O4777" s="4">
        <v>9</v>
      </c>
      <c r="P4777" s="4">
        <v>0.1</v>
      </c>
      <c r="Q4777" s="4">
        <v>22.53</v>
      </c>
    </row>
    <row r="4778" spans="1:17" s="4" customFormat="1" ht="12" x14ac:dyDescent="0.3">
      <c r="A4778" s="4">
        <v>4777</v>
      </c>
      <c r="B4778" s="4" t="s">
        <v>14263</v>
      </c>
      <c r="C4778" s="5">
        <v>45085</v>
      </c>
      <c r="D4778" s="5">
        <v>45088</v>
      </c>
      <c r="E4778" s="9">
        <f t="shared" si="74"/>
        <v>2023</v>
      </c>
      <c r="F4778" s="4" t="s">
        <v>25</v>
      </c>
      <c r="G4778" s="4" t="s">
        <v>14264</v>
      </c>
      <c r="H4778" s="4" t="s">
        <v>14265</v>
      </c>
      <c r="I4778" s="4" t="s">
        <v>67</v>
      </c>
      <c r="J4778" s="4" t="s">
        <v>106</v>
      </c>
      <c r="K4778" s="4" t="s">
        <v>106</v>
      </c>
      <c r="L4778" s="4" t="s">
        <v>36</v>
      </c>
      <c r="M4778" s="4" t="s">
        <v>138</v>
      </c>
      <c r="N4778" s="4">
        <v>128</v>
      </c>
      <c r="O4778" s="4">
        <v>10</v>
      </c>
      <c r="P4778" s="4">
        <v>0.15</v>
      </c>
      <c r="Q4778" s="4">
        <v>22.48</v>
      </c>
    </row>
    <row r="4779" spans="1:17" s="4" customFormat="1" ht="12" x14ac:dyDescent="0.3">
      <c r="A4779" s="4">
        <v>4778</v>
      </c>
      <c r="B4779" s="4" t="s">
        <v>14266</v>
      </c>
      <c r="C4779" s="5">
        <v>44936</v>
      </c>
      <c r="D4779" s="5">
        <v>44941</v>
      </c>
      <c r="E4779" s="9">
        <f t="shared" si="74"/>
        <v>2023</v>
      </c>
      <c r="F4779" s="4" t="s">
        <v>59</v>
      </c>
      <c r="G4779" s="4" t="s">
        <v>14267</v>
      </c>
      <c r="H4779" s="4" t="s">
        <v>14268</v>
      </c>
      <c r="I4779" s="4" t="s">
        <v>67</v>
      </c>
      <c r="J4779" s="4" t="s">
        <v>106</v>
      </c>
      <c r="K4779" s="4" t="s">
        <v>106</v>
      </c>
      <c r="L4779" s="4" t="s">
        <v>22</v>
      </c>
      <c r="M4779" s="4" t="s">
        <v>54</v>
      </c>
      <c r="N4779" s="4">
        <v>301.64</v>
      </c>
      <c r="O4779" s="4">
        <v>6</v>
      </c>
      <c r="P4779" s="4">
        <v>0.15</v>
      </c>
      <c r="Q4779" s="4">
        <v>16.16</v>
      </c>
    </row>
    <row r="4780" spans="1:17" s="4" customFormat="1" ht="12" x14ac:dyDescent="0.3">
      <c r="A4780" s="4">
        <v>4779</v>
      </c>
      <c r="B4780" s="4" t="s">
        <v>14269</v>
      </c>
      <c r="C4780" s="5">
        <v>44426</v>
      </c>
      <c r="D4780" s="5">
        <v>44432</v>
      </c>
      <c r="E4780" s="9">
        <f t="shared" si="74"/>
        <v>2021</v>
      </c>
      <c r="F4780" s="4" t="s">
        <v>17</v>
      </c>
      <c r="G4780" s="4" t="s">
        <v>14270</v>
      </c>
      <c r="H4780" s="4" t="s">
        <v>14271</v>
      </c>
      <c r="I4780" s="4" t="s">
        <v>28</v>
      </c>
      <c r="J4780" s="4" t="s">
        <v>79</v>
      </c>
      <c r="K4780" s="4" t="s">
        <v>80</v>
      </c>
      <c r="L4780" s="4" t="s">
        <v>22</v>
      </c>
      <c r="M4780" s="4" t="s">
        <v>54</v>
      </c>
      <c r="N4780" s="4">
        <v>644.16999999999996</v>
      </c>
      <c r="O4780" s="4">
        <v>8</v>
      </c>
      <c r="P4780" s="4">
        <v>0.2</v>
      </c>
      <c r="Q4780" s="4">
        <v>12.45</v>
      </c>
    </row>
    <row r="4781" spans="1:17" s="4" customFormat="1" ht="12" x14ac:dyDescent="0.3">
      <c r="A4781" s="4">
        <v>4780</v>
      </c>
      <c r="B4781" s="4" t="s">
        <v>14272</v>
      </c>
      <c r="C4781" s="5">
        <v>44393</v>
      </c>
      <c r="D4781" s="5">
        <v>44394</v>
      </c>
      <c r="E4781" s="9">
        <f t="shared" si="74"/>
        <v>2021</v>
      </c>
      <c r="F4781" s="4" t="s">
        <v>25</v>
      </c>
      <c r="G4781" s="4" t="s">
        <v>14273</v>
      </c>
      <c r="H4781" s="4" t="s">
        <v>14274</v>
      </c>
      <c r="I4781" s="4" t="s">
        <v>28</v>
      </c>
      <c r="J4781" s="4" t="s">
        <v>52</v>
      </c>
      <c r="K4781" s="4" t="s">
        <v>53</v>
      </c>
      <c r="L4781" s="4" t="s">
        <v>29</v>
      </c>
      <c r="M4781" s="4" t="s">
        <v>30</v>
      </c>
      <c r="N4781" s="4">
        <v>806.03</v>
      </c>
      <c r="O4781" s="4">
        <v>1</v>
      </c>
      <c r="P4781" s="4">
        <v>0.15</v>
      </c>
      <c r="Q4781" s="4">
        <v>45.08</v>
      </c>
    </row>
    <row r="4782" spans="1:17" s="4" customFormat="1" ht="12" x14ac:dyDescent="0.3">
      <c r="A4782" s="4">
        <v>4781</v>
      </c>
      <c r="B4782" s="4" t="s">
        <v>14275</v>
      </c>
      <c r="C4782" s="5">
        <v>44444</v>
      </c>
      <c r="D4782" s="5">
        <v>44445</v>
      </c>
      <c r="E4782" s="9">
        <f t="shared" si="74"/>
        <v>2021</v>
      </c>
      <c r="F4782" s="4" t="s">
        <v>17</v>
      </c>
      <c r="G4782" s="4" t="s">
        <v>14276</v>
      </c>
      <c r="H4782" s="4" t="s">
        <v>14277</v>
      </c>
      <c r="I4782" s="4" t="s">
        <v>28</v>
      </c>
      <c r="J4782" s="4" t="s">
        <v>106</v>
      </c>
      <c r="K4782" s="4" t="s">
        <v>106</v>
      </c>
      <c r="L4782" s="4" t="s">
        <v>36</v>
      </c>
      <c r="M4782" s="4" t="s">
        <v>118</v>
      </c>
      <c r="N4782" s="4">
        <v>1476.58</v>
      </c>
      <c r="O4782" s="4">
        <v>9</v>
      </c>
      <c r="P4782" s="4">
        <v>0.1</v>
      </c>
      <c r="Q4782" s="4">
        <v>370.27</v>
      </c>
    </row>
    <row r="4783" spans="1:17" s="4" customFormat="1" ht="12" x14ac:dyDescent="0.3">
      <c r="A4783" s="4">
        <v>4782</v>
      </c>
      <c r="B4783" s="4" t="s">
        <v>14278</v>
      </c>
      <c r="C4783" s="5">
        <v>44894</v>
      </c>
      <c r="D4783" s="5">
        <v>44900</v>
      </c>
      <c r="E4783" s="9">
        <f t="shared" si="74"/>
        <v>2022</v>
      </c>
      <c r="F4783" s="4" t="s">
        <v>17</v>
      </c>
      <c r="G4783" s="4" t="s">
        <v>14279</v>
      </c>
      <c r="H4783" s="4" t="s">
        <v>14280</v>
      </c>
      <c r="I4783" s="4" t="s">
        <v>20</v>
      </c>
      <c r="J4783" s="4" t="s">
        <v>79</v>
      </c>
      <c r="K4783" s="4" t="s">
        <v>80</v>
      </c>
      <c r="L4783" s="4" t="s">
        <v>29</v>
      </c>
      <c r="M4783" s="4" t="s">
        <v>48</v>
      </c>
      <c r="N4783" s="4">
        <v>1043.5999999999999</v>
      </c>
      <c r="O4783" s="4">
        <v>3</v>
      </c>
      <c r="P4783" s="4">
        <v>0.15</v>
      </c>
      <c r="Q4783" s="4">
        <v>184.58</v>
      </c>
    </row>
    <row r="4784" spans="1:17" s="4" customFormat="1" ht="12" x14ac:dyDescent="0.3">
      <c r="A4784" s="4">
        <v>4783</v>
      </c>
      <c r="B4784" s="4" t="s">
        <v>14281</v>
      </c>
      <c r="C4784" s="5">
        <v>45301</v>
      </c>
      <c r="D4784" s="5">
        <v>45303</v>
      </c>
      <c r="E4784" s="9">
        <f t="shared" si="74"/>
        <v>2024</v>
      </c>
      <c r="F4784" s="4" t="s">
        <v>25</v>
      </c>
      <c r="G4784" s="4" t="s">
        <v>14282</v>
      </c>
      <c r="H4784" s="4" t="s">
        <v>14283</v>
      </c>
      <c r="I4784" s="4" t="s">
        <v>67</v>
      </c>
      <c r="J4784" s="4" t="s">
        <v>145</v>
      </c>
      <c r="K4784" s="4" t="s">
        <v>80</v>
      </c>
      <c r="L4784" s="4" t="s">
        <v>29</v>
      </c>
      <c r="M4784" s="4" t="s">
        <v>48</v>
      </c>
      <c r="N4784" s="4">
        <v>830.52</v>
      </c>
      <c r="O4784" s="4">
        <v>7</v>
      </c>
      <c r="P4784" s="4">
        <v>0.2</v>
      </c>
      <c r="Q4784" s="4">
        <v>16.04</v>
      </c>
    </row>
    <row r="4785" spans="1:17" s="4" customFormat="1" ht="12" x14ac:dyDescent="0.3">
      <c r="A4785" s="4">
        <v>4784</v>
      </c>
      <c r="B4785" s="4" t="s">
        <v>14284</v>
      </c>
      <c r="C4785" s="5">
        <v>44516</v>
      </c>
      <c r="D4785" s="5">
        <v>44519</v>
      </c>
      <c r="E4785" s="9">
        <f t="shared" si="74"/>
        <v>2021</v>
      </c>
      <c r="F4785" s="4" t="s">
        <v>59</v>
      </c>
      <c r="G4785" s="4" t="s">
        <v>14285</v>
      </c>
      <c r="H4785" s="4" t="s">
        <v>14286</v>
      </c>
      <c r="I4785" s="4" t="s">
        <v>67</v>
      </c>
      <c r="J4785" s="4" t="s">
        <v>52</v>
      </c>
      <c r="K4785" s="4" t="s">
        <v>53</v>
      </c>
      <c r="L4785" s="4" t="s">
        <v>22</v>
      </c>
      <c r="M4785" s="4" t="s">
        <v>75</v>
      </c>
      <c r="N4785" s="4">
        <v>749.69</v>
      </c>
      <c r="O4785" s="4">
        <v>1</v>
      </c>
      <c r="P4785" s="4">
        <v>0.2</v>
      </c>
      <c r="Q4785" s="4">
        <v>142.83000000000001</v>
      </c>
    </row>
    <row r="4786" spans="1:17" s="4" customFormat="1" ht="12" x14ac:dyDescent="0.3">
      <c r="A4786" s="4">
        <v>4785</v>
      </c>
      <c r="B4786" s="4" t="s">
        <v>14287</v>
      </c>
      <c r="C4786" s="5">
        <v>44987</v>
      </c>
      <c r="D4786" s="5">
        <v>44994</v>
      </c>
      <c r="E4786" s="9">
        <f t="shared" si="74"/>
        <v>2023</v>
      </c>
      <c r="F4786" s="4" t="s">
        <v>59</v>
      </c>
      <c r="G4786" s="4" t="s">
        <v>14288</v>
      </c>
      <c r="H4786" s="4" t="s">
        <v>14289</v>
      </c>
      <c r="I4786" s="4" t="s">
        <v>28</v>
      </c>
      <c r="J4786" s="4" t="s">
        <v>111</v>
      </c>
      <c r="K4786" s="4" t="s">
        <v>111</v>
      </c>
      <c r="L4786" s="4" t="s">
        <v>29</v>
      </c>
      <c r="M4786" s="4" t="s">
        <v>30</v>
      </c>
      <c r="N4786" s="4">
        <v>964.76</v>
      </c>
      <c r="O4786" s="4">
        <v>4</v>
      </c>
      <c r="P4786" s="4">
        <v>0.15</v>
      </c>
      <c r="Q4786" s="4">
        <v>207.58</v>
      </c>
    </row>
    <row r="4787" spans="1:17" s="4" customFormat="1" ht="12" x14ac:dyDescent="0.3">
      <c r="A4787" s="4">
        <v>4786</v>
      </c>
      <c r="B4787" s="4" t="s">
        <v>14290</v>
      </c>
      <c r="C4787" s="5">
        <v>44748</v>
      </c>
      <c r="D4787" s="5">
        <v>44755</v>
      </c>
      <c r="E4787" s="9">
        <f t="shared" si="74"/>
        <v>2022</v>
      </c>
      <c r="F4787" s="4" t="s">
        <v>17</v>
      </c>
      <c r="G4787" s="4" t="s">
        <v>14291</v>
      </c>
      <c r="H4787" s="4" t="s">
        <v>14292</v>
      </c>
      <c r="I4787" s="4" t="s">
        <v>28</v>
      </c>
      <c r="J4787" s="4" t="s">
        <v>106</v>
      </c>
      <c r="K4787" s="4" t="s">
        <v>106</v>
      </c>
      <c r="L4787" s="4" t="s">
        <v>29</v>
      </c>
      <c r="M4787" s="4" t="s">
        <v>90</v>
      </c>
      <c r="N4787" s="4">
        <v>94.61</v>
      </c>
      <c r="O4787" s="4">
        <v>6</v>
      </c>
      <c r="P4787" s="4">
        <v>0.15</v>
      </c>
      <c r="Q4787" s="4">
        <v>3.39</v>
      </c>
    </row>
    <row r="4788" spans="1:17" s="4" customFormat="1" ht="12" x14ac:dyDescent="0.3">
      <c r="A4788" s="4">
        <v>4787</v>
      </c>
      <c r="B4788" s="4" t="s">
        <v>14293</v>
      </c>
      <c r="C4788" s="5">
        <v>44728</v>
      </c>
      <c r="D4788" s="5">
        <v>44733</v>
      </c>
      <c r="E4788" s="9">
        <f t="shared" si="74"/>
        <v>2022</v>
      </c>
      <c r="F4788" s="4" t="s">
        <v>39</v>
      </c>
      <c r="G4788" s="4" t="s">
        <v>14294</v>
      </c>
      <c r="H4788" s="4" t="s">
        <v>14295</v>
      </c>
      <c r="I4788" s="4" t="s">
        <v>28</v>
      </c>
      <c r="J4788" s="4" t="s">
        <v>111</v>
      </c>
      <c r="K4788" s="4" t="s">
        <v>111</v>
      </c>
      <c r="L4788" s="4" t="s">
        <v>36</v>
      </c>
      <c r="M4788" s="4" t="s">
        <v>37</v>
      </c>
      <c r="N4788" s="4">
        <v>617.57000000000005</v>
      </c>
      <c r="O4788" s="4">
        <v>3</v>
      </c>
      <c r="P4788" s="4">
        <v>0</v>
      </c>
      <c r="Q4788" s="4">
        <v>158.63999999999999</v>
      </c>
    </row>
    <row r="4789" spans="1:17" s="4" customFormat="1" ht="12" x14ac:dyDescent="0.3">
      <c r="A4789" s="4">
        <v>4788</v>
      </c>
      <c r="B4789" s="4" t="s">
        <v>14296</v>
      </c>
      <c r="C4789" s="5">
        <v>44647</v>
      </c>
      <c r="D4789" s="5">
        <v>44649</v>
      </c>
      <c r="E4789" s="9">
        <f t="shared" si="74"/>
        <v>2022</v>
      </c>
      <c r="F4789" s="4" t="s">
        <v>17</v>
      </c>
      <c r="G4789" s="4" t="s">
        <v>14297</v>
      </c>
      <c r="H4789" s="4" t="s">
        <v>14298</v>
      </c>
      <c r="I4789" s="4" t="s">
        <v>67</v>
      </c>
      <c r="J4789" s="4" t="s">
        <v>145</v>
      </c>
      <c r="K4789" s="4" t="s">
        <v>80</v>
      </c>
      <c r="L4789" s="4" t="s">
        <v>36</v>
      </c>
      <c r="M4789" s="4" t="s">
        <v>118</v>
      </c>
      <c r="N4789" s="4">
        <v>313.93</v>
      </c>
      <c r="O4789" s="4">
        <v>1</v>
      </c>
      <c r="P4789" s="4">
        <v>0.1</v>
      </c>
      <c r="Q4789" s="4">
        <v>22.67</v>
      </c>
    </row>
    <row r="4790" spans="1:17" s="4" customFormat="1" ht="12" x14ac:dyDescent="0.3">
      <c r="A4790" s="4">
        <v>4789</v>
      </c>
      <c r="B4790" s="4" t="s">
        <v>14299</v>
      </c>
      <c r="C4790" s="5">
        <v>45811</v>
      </c>
      <c r="D4790" s="5">
        <v>45816</v>
      </c>
      <c r="E4790" s="9">
        <f t="shared" si="74"/>
        <v>2025</v>
      </c>
      <c r="F4790" s="4" t="s">
        <v>25</v>
      </c>
      <c r="G4790" s="4" t="s">
        <v>14300</v>
      </c>
      <c r="H4790" s="4" t="s">
        <v>14301</v>
      </c>
      <c r="I4790" s="4" t="s">
        <v>20</v>
      </c>
      <c r="J4790" s="4" t="s">
        <v>42</v>
      </c>
      <c r="K4790" s="4" t="s">
        <v>43</v>
      </c>
      <c r="L4790" s="4" t="s">
        <v>36</v>
      </c>
      <c r="M4790" s="4" t="s">
        <v>118</v>
      </c>
      <c r="N4790" s="4">
        <v>265.51</v>
      </c>
      <c r="O4790" s="4">
        <v>1</v>
      </c>
      <c r="P4790" s="4">
        <v>0</v>
      </c>
      <c r="Q4790" s="4">
        <v>11.43</v>
      </c>
    </row>
    <row r="4791" spans="1:17" s="4" customFormat="1" ht="12" x14ac:dyDescent="0.3">
      <c r="A4791" s="4">
        <v>4790</v>
      </c>
      <c r="B4791" s="4" t="s">
        <v>14302</v>
      </c>
      <c r="C4791" s="5">
        <v>45330</v>
      </c>
      <c r="D4791" s="5">
        <v>45333</v>
      </c>
      <c r="E4791" s="9">
        <f t="shared" si="74"/>
        <v>2024</v>
      </c>
      <c r="F4791" s="4" t="s">
        <v>17</v>
      </c>
      <c r="G4791" s="4" t="s">
        <v>14303</v>
      </c>
      <c r="H4791" s="4" t="s">
        <v>14304</v>
      </c>
      <c r="I4791" s="4" t="s">
        <v>28</v>
      </c>
      <c r="J4791" s="4" t="s">
        <v>79</v>
      </c>
      <c r="K4791" s="4" t="s">
        <v>80</v>
      </c>
      <c r="L4791" s="4" t="s">
        <v>29</v>
      </c>
      <c r="M4791" s="4" t="s">
        <v>30</v>
      </c>
      <c r="N4791" s="4">
        <v>747.77</v>
      </c>
      <c r="O4791" s="4">
        <v>3</v>
      </c>
      <c r="P4791" s="4">
        <v>0.1</v>
      </c>
      <c r="Q4791" s="4">
        <v>118.9</v>
      </c>
    </row>
    <row r="4792" spans="1:17" s="4" customFormat="1" ht="12" x14ac:dyDescent="0.3">
      <c r="A4792" s="4">
        <v>4791</v>
      </c>
      <c r="B4792" s="4" t="s">
        <v>14305</v>
      </c>
      <c r="C4792" s="5">
        <v>44863</v>
      </c>
      <c r="D4792" s="5">
        <v>44870</v>
      </c>
      <c r="E4792" s="9">
        <f t="shared" si="74"/>
        <v>2022</v>
      </c>
      <c r="F4792" s="4" t="s">
        <v>17</v>
      </c>
      <c r="G4792" s="4" t="s">
        <v>14306</v>
      </c>
      <c r="H4792" s="4" t="s">
        <v>14307</v>
      </c>
      <c r="I4792" s="4" t="s">
        <v>67</v>
      </c>
      <c r="J4792" s="4" t="s">
        <v>111</v>
      </c>
      <c r="K4792" s="4" t="s">
        <v>111</v>
      </c>
      <c r="L4792" s="4" t="s">
        <v>29</v>
      </c>
      <c r="M4792" s="4" t="s">
        <v>30</v>
      </c>
      <c r="N4792" s="4">
        <v>514.11</v>
      </c>
      <c r="O4792" s="4">
        <v>3</v>
      </c>
      <c r="P4792" s="4">
        <v>0.15</v>
      </c>
      <c r="Q4792" s="4">
        <v>86.29</v>
      </c>
    </row>
    <row r="4793" spans="1:17" s="4" customFormat="1" ht="12" x14ac:dyDescent="0.3">
      <c r="A4793" s="4">
        <v>4792</v>
      </c>
      <c r="B4793" s="4" t="s">
        <v>14308</v>
      </c>
      <c r="C4793" s="5">
        <v>44683</v>
      </c>
      <c r="D4793" s="5">
        <v>44685</v>
      </c>
      <c r="E4793" s="9">
        <f t="shared" si="74"/>
        <v>2022</v>
      </c>
      <c r="F4793" s="4" t="s">
        <v>39</v>
      </c>
      <c r="G4793" s="4" t="s">
        <v>14309</v>
      </c>
      <c r="H4793" s="4" t="s">
        <v>14310</v>
      </c>
      <c r="I4793" s="4" t="s">
        <v>28</v>
      </c>
      <c r="J4793" s="4" t="s">
        <v>62</v>
      </c>
      <c r="K4793" s="4" t="s">
        <v>63</v>
      </c>
      <c r="L4793" s="4" t="s">
        <v>29</v>
      </c>
      <c r="M4793" s="4" t="s">
        <v>30</v>
      </c>
      <c r="N4793" s="4">
        <v>68.680000000000007</v>
      </c>
      <c r="O4793" s="4">
        <v>8</v>
      </c>
      <c r="P4793" s="4">
        <v>0</v>
      </c>
      <c r="Q4793" s="4">
        <v>20.39</v>
      </c>
    </row>
    <row r="4794" spans="1:17" s="4" customFormat="1" ht="12" x14ac:dyDescent="0.3">
      <c r="A4794" s="4">
        <v>4793</v>
      </c>
      <c r="B4794" s="4" t="s">
        <v>14311</v>
      </c>
      <c r="C4794" s="5">
        <v>44451</v>
      </c>
      <c r="D4794" s="5">
        <v>44457</v>
      </c>
      <c r="E4794" s="9">
        <f t="shared" si="74"/>
        <v>2021</v>
      </c>
      <c r="F4794" s="4" t="s">
        <v>17</v>
      </c>
      <c r="G4794" s="4" t="s">
        <v>14312</v>
      </c>
      <c r="H4794" s="4" t="s">
        <v>14313</v>
      </c>
      <c r="I4794" s="4" t="s">
        <v>28</v>
      </c>
      <c r="J4794" s="4" t="s">
        <v>106</v>
      </c>
      <c r="K4794" s="4" t="s">
        <v>106</v>
      </c>
      <c r="L4794" s="4" t="s">
        <v>36</v>
      </c>
      <c r="M4794" s="4" t="s">
        <v>71</v>
      </c>
      <c r="N4794" s="4">
        <v>256.25</v>
      </c>
      <c r="O4794" s="4">
        <v>3</v>
      </c>
      <c r="P4794" s="4">
        <v>0.2</v>
      </c>
      <c r="Q4794" s="4">
        <v>33.659999999999997</v>
      </c>
    </row>
    <row r="4795" spans="1:17" s="4" customFormat="1" ht="12" x14ac:dyDescent="0.3">
      <c r="A4795" s="4">
        <v>4794</v>
      </c>
      <c r="B4795" s="4" t="s">
        <v>14314</v>
      </c>
      <c r="C4795" s="5">
        <v>45695</v>
      </c>
      <c r="D4795" s="5">
        <v>45701</v>
      </c>
      <c r="E4795" s="9">
        <f t="shared" si="74"/>
        <v>2025</v>
      </c>
      <c r="F4795" s="4" t="s">
        <v>17</v>
      </c>
      <c r="G4795" s="4" t="s">
        <v>14315</v>
      </c>
      <c r="H4795" s="4" t="s">
        <v>14316</v>
      </c>
      <c r="I4795" s="4" t="s">
        <v>28</v>
      </c>
      <c r="J4795" s="4" t="s">
        <v>47</v>
      </c>
      <c r="K4795" s="4" t="s">
        <v>47</v>
      </c>
      <c r="L4795" s="4" t="s">
        <v>29</v>
      </c>
      <c r="M4795" s="4" t="s">
        <v>107</v>
      </c>
      <c r="N4795" s="4">
        <v>906.09</v>
      </c>
      <c r="O4795" s="4">
        <v>7</v>
      </c>
      <c r="P4795" s="4">
        <v>0.15</v>
      </c>
      <c r="Q4795" s="4">
        <v>135.30000000000001</v>
      </c>
    </row>
    <row r="4796" spans="1:17" s="4" customFormat="1" ht="12" x14ac:dyDescent="0.3">
      <c r="A4796" s="4">
        <v>4795</v>
      </c>
      <c r="B4796" s="4" t="s">
        <v>14317</v>
      </c>
      <c r="C4796" s="5">
        <v>45565</v>
      </c>
      <c r="D4796" s="5">
        <v>45571</v>
      </c>
      <c r="E4796" s="9">
        <f t="shared" si="74"/>
        <v>2024</v>
      </c>
      <c r="F4796" s="4" t="s">
        <v>39</v>
      </c>
      <c r="G4796" s="4" t="s">
        <v>14318</v>
      </c>
      <c r="H4796" s="4" t="s">
        <v>14319</v>
      </c>
      <c r="I4796" s="4" t="s">
        <v>67</v>
      </c>
      <c r="J4796" s="4" t="s">
        <v>42</v>
      </c>
      <c r="K4796" s="4" t="s">
        <v>43</v>
      </c>
      <c r="L4796" s="4" t="s">
        <v>29</v>
      </c>
      <c r="M4796" s="4" t="s">
        <v>90</v>
      </c>
      <c r="N4796" s="4">
        <v>344.63</v>
      </c>
      <c r="O4796" s="4">
        <v>3</v>
      </c>
      <c r="P4796" s="4">
        <v>0</v>
      </c>
      <c r="Q4796" s="4">
        <v>42.06</v>
      </c>
    </row>
    <row r="4797" spans="1:17" s="4" customFormat="1" ht="12" x14ac:dyDescent="0.3">
      <c r="A4797" s="4">
        <v>4796</v>
      </c>
      <c r="B4797" s="4" t="s">
        <v>14320</v>
      </c>
      <c r="C4797" s="5">
        <v>45496</v>
      </c>
      <c r="D4797" s="5">
        <v>45497</v>
      </c>
      <c r="E4797" s="9">
        <f t="shared" si="74"/>
        <v>2024</v>
      </c>
      <c r="F4797" s="4" t="s">
        <v>39</v>
      </c>
      <c r="G4797" s="4" t="s">
        <v>14321</v>
      </c>
      <c r="H4797" s="4" t="s">
        <v>14322</v>
      </c>
      <c r="I4797" s="4" t="s">
        <v>67</v>
      </c>
      <c r="J4797" s="4" t="s">
        <v>111</v>
      </c>
      <c r="K4797" s="4" t="s">
        <v>111</v>
      </c>
      <c r="L4797" s="4" t="s">
        <v>22</v>
      </c>
      <c r="M4797" s="4" t="s">
        <v>75</v>
      </c>
      <c r="N4797" s="4">
        <v>627.29999999999995</v>
      </c>
      <c r="O4797" s="4">
        <v>4</v>
      </c>
      <c r="P4797" s="4">
        <v>0</v>
      </c>
      <c r="Q4797" s="4">
        <v>82.94</v>
      </c>
    </row>
    <row r="4798" spans="1:17" s="4" customFormat="1" ht="12" x14ac:dyDescent="0.3">
      <c r="A4798" s="4">
        <v>4797</v>
      </c>
      <c r="B4798" s="4" t="s">
        <v>14323</v>
      </c>
      <c r="C4798" s="5">
        <v>44674</v>
      </c>
      <c r="D4798" s="5">
        <v>44680</v>
      </c>
      <c r="E4798" s="9">
        <f t="shared" si="74"/>
        <v>2022</v>
      </c>
      <c r="F4798" s="4" t="s">
        <v>59</v>
      </c>
      <c r="G4798" s="4" t="s">
        <v>14324</v>
      </c>
      <c r="H4798" s="4" t="s">
        <v>14325</v>
      </c>
      <c r="I4798" s="4" t="s">
        <v>67</v>
      </c>
      <c r="J4798" s="4" t="s">
        <v>34</v>
      </c>
      <c r="K4798" s="4" t="s">
        <v>35</v>
      </c>
      <c r="L4798" s="4" t="s">
        <v>22</v>
      </c>
      <c r="M4798" s="4" t="s">
        <v>134</v>
      </c>
      <c r="N4798" s="4">
        <v>1303.08</v>
      </c>
      <c r="O4798" s="4">
        <v>6</v>
      </c>
      <c r="P4798" s="4">
        <v>0.2</v>
      </c>
      <c r="Q4798" s="4">
        <v>276.54000000000002</v>
      </c>
    </row>
    <row r="4799" spans="1:17" s="4" customFormat="1" ht="12" x14ac:dyDescent="0.3">
      <c r="A4799" s="4">
        <v>4798</v>
      </c>
      <c r="B4799" s="4" t="s">
        <v>14326</v>
      </c>
      <c r="C4799" s="5">
        <v>45156</v>
      </c>
      <c r="D4799" s="5">
        <v>45163</v>
      </c>
      <c r="E4799" s="9">
        <f t="shared" si="74"/>
        <v>2023</v>
      </c>
      <c r="F4799" s="4" t="s">
        <v>39</v>
      </c>
      <c r="G4799" s="4" t="s">
        <v>14327</v>
      </c>
      <c r="H4799" s="4" t="s">
        <v>14328</v>
      </c>
      <c r="I4799" s="4" t="s">
        <v>28</v>
      </c>
      <c r="J4799" s="4" t="s">
        <v>62</v>
      </c>
      <c r="K4799" s="4" t="s">
        <v>63</v>
      </c>
      <c r="L4799" s="4" t="s">
        <v>22</v>
      </c>
      <c r="M4799" s="4" t="s">
        <v>23</v>
      </c>
      <c r="N4799" s="4">
        <v>233.61</v>
      </c>
      <c r="O4799" s="4">
        <v>10</v>
      </c>
      <c r="P4799" s="4">
        <v>0</v>
      </c>
      <c r="Q4799" s="4">
        <v>34.51</v>
      </c>
    </row>
    <row r="4800" spans="1:17" s="4" customFormat="1" ht="12" x14ac:dyDescent="0.3">
      <c r="A4800" s="4">
        <v>4799</v>
      </c>
      <c r="B4800" s="4" t="s">
        <v>14329</v>
      </c>
      <c r="C4800" s="5">
        <v>45185</v>
      </c>
      <c r="D4800" s="5">
        <v>45192</v>
      </c>
      <c r="E4800" s="9">
        <f t="shared" si="74"/>
        <v>2023</v>
      </c>
      <c r="F4800" s="4" t="s">
        <v>17</v>
      </c>
      <c r="G4800" s="4" t="s">
        <v>14330</v>
      </c>
      <c r="H4800" s="4" t="s">
        <v>14331</v>
      </c>
      <c r="I4800" s="4" t="s">
        <v>28</v>
      </c>
      <c r="J4800" s="4" t="s">
        <v>42</v>
      </c>
      <c r="K4800" s="4" t="s">
        <v>43</v>
      </c>
      <c r="L4800" s="4" t="s">
        <v>22</v>
      </c>
      <c r="M4800" s="4" t="s">
        <v>23</v>
      </c>
      <c r="N4800" s="4">
        <v>405.26</v>
      </c>
      <c r="O4800" s="4">
        <v>10</v>
      </c>
      <c r="P4800" s="4">
        <v>0.15</v>
      </c>
      <c r="Q4800" s="4">
        <v>89.74</v>
      </c>
    </row>
    <row r="4801" spans="1:17" s="4" customFormat="1" ht="12" x14ac:dyDescent="0.3">
      <c r="A4801" s="4">
        <v>4800</v>
      </c>
      <c r="B4801" s="4" t="s">
        <v>14332</v>
      </c>
      <c r="C4801" s="5">
        <v>44472</v>
      </c>
      <c r="D4801" s="5">
        <v>44475</v>
      </c>
      <c r="E4801" s="9">
        <f t="shared" si="74"/>
        <v>2021</v>
      </c>
      <c r="F4801" s="4" t="s">
        <v>39</v>
      </c>
      <c r="G4801" s="4" t="s">
        <v>14333</v>
      </c>
      <c r="H4801" s="4" t="s">
        <v>14334</v>
      </c>
      <c r="I4801" s="4" t="s">
        <v>67</v>
      </c>
      <c r="J4801" s="4" t="s">
        <v>111</v>
      </c>
      <c r="K4801" s="4" t="s">
        <v>111</v>
      </c>
      <c r="L4801" s="4" t="s">
        <v>22</v>
      </c>
      <c r="M4801" s="4" t="s">
        <v>134</v>
      </c>
      <c r="N4801" s="4">
        <v>1385.11</v>
      </c>
      <c r="O4801" s="4">
        <v>2</v>
      </c>
      <c r="P4801" s="4">
        <v>0.1</v>
      </c>
      <c r="Q4801" s="4">
        <v>267.99</v>
      </c>
    </row>
    <row r="4802" spans="1:17" s="4" customFormat="1" ht="12" x14ac:dyDescent="0.3">
      <c r="A4802" s="4">
        <v>4801</v>
      </c>
      <c r="B4802" s="4" t="s">
        <v>14335</v>
      </c>
      <c r="C4802" s="5">
        <v>44880</v>
      </c>
      <c r="D4802" s="5">
        <v>44884</v>
      </c>
      <c r="E4802" s="9">
        <f t="shared" ref="E4802:E4865" si="75">YEAR(D4802)</f>
        <v>2022</v>
      </c>
      <c r="F4802" s="4" t="s">
        <v>17</v>
      </c>
      <c r="G4802" s="4" t="s">
        <v>14336</v>
      </c>
      <c r="H4802" s="4" t="s">
        <v>14337</v>
      </c>
      <c r="I4802" s="4" t="s">
        <v>67</v>
      </c>
      <c r="J4802" s="4" t="s">
        <v>52</v>
      </c>
      <c r="K4802" s="4" t="s">
        <v>53</v>
      </c>
      <c r="L4802" s="4" t="s">
        <v>36</v>
      </c>
      <c r="M4802" s="4" t="s">
        <v>118</v>
      </c>
      <c r="N4802" s="4">
        <v>138.28</v>
      </c>
      <c r="O4802" s="4">
        <v>10</v>
      </c>
      <c r="P4802" s="4">
        <v>0</v>
      </c>
      <c r="Q4802" s="4">
        <v>0.01</v>
      </c>
    </row>
    <row r="4803" spans="1:17" s="4" customFormat="1" ht="12" x14ac:dyDescent="0.3">
      <c r="A4803" s="4">
        <v>4802</v>
      </c>
      <c r="B4803" s="4" t="s">
        <v>14338</v>
      </c>
      <c r="C4803" s="5">
        <v>45727</v>
      </c>
      <c r="D4803" s="5">
        <v>45729</v>
      </c>
      <c r="E4803" s="9">
        <f t="shared" si="75"/>
        <v>2025</v>
      </c>
      <c r="F4803" s="4" t="s">
        <v>59</v>
      </c>
      <c r="G4803" s="4" t="s">
        <v>14339</v>
      </c>
      <c r="H4803" s="4" t="s">
        <v>14340</v>
      </c>
      <c r="I4803" s="4" t="s">
        <v>20</v>
      </c>
      <c r="J4803" s="4" t="s">
        <v>145</v>
      </c>
      <c r="K4803" s="4" t="s">
        <v>80</v>
      </c>
      <c r="L4803" s="4" t="s">
        <v>22</v>
      </c>
      <c r="M4803" s="4" t="s">
        <v>134</v>
      </c>
      <c r="N4803" s="4">
        <v>955.7</v>
      </c>
      <c r="O4803" s="4">
        <v>6</v>
      </c>
      <c r="P4803" s="4">
        <v>0.2</v>
      </c>
      <c r="Q4803" s="4">
        <v>6.14</v>
      </c>
    </row>
    <row r="4804" spans="1:17" s="4" customFormat="1" ht="12" x14ac:dyDescent="0.3">
      <c r="A4804" s="4">
        <v>4803</v>
      </c>
      <c r="B4804" s="4" t="s">
        <v>14341</v>
      </c>
      <c r="C4804" s="5">
        <v>45183</v>
      </c>
      <c r="D4804" s="5">
        <v>45185</v>
      </c>
      <c r="E4804" s="9">
        <f t="shared" si="75"/>
        <v>2023</v>
      </c>
      <c r="F4804" s="4" t="s">
        <v>25</v>
      </c>
      <c r="G4804" s="4" t="s">
        <v>14342</v>
      </c>
      <c r="H4804" s="4" t="s">
        <v>14343</v>
      </c>
      <c r="I4804" s="4" t="s">
        <v>20</v>
      </c>
      <c r="J4804" s="4" t="s">
        <v>42</v>
      </c>
      <c r="K4804" s="4" t="s">
        <v>43</v>
      </c>
      <c r="L4804" s="4" t="s">
        <v>36</v>
      </c>
      <c r="M4804" s="4" t="s">
        <v>138</v>
      </c>
      <c r="N4804" s="4">
        <v>508.27</v>
      </c>
      <c r="O4804" s="4">
        <v>6</v>
      </c>
      <c r="P4804" s="4">
        <v>0.2</v>
      </c>
      <c r="Q4804" s="4">
        <v>45.89</v>
      </c>
    </row>
    <row r="4805" spans="1:17" s="4" customFormat="1" ht="12" x14ac:dyDescent="0.3">
      <c r="A4805" s="4">
        <v>4804</v>
      </c>
      <c r="B4805" s="4" t="s">
        <v>14344</v>
      </c>
      <c r="C4805" s="5">
        <v>45418</v>
      </c>
      <c r="D4805" s="5">
        <v>45424</v>
      </c>
      <c r="E4805" s="9">
        <f t="shared" si="75"/>
        <v>2024</v>
      </c>
      <c r="F4805" s="4" t="s">
        <v>25</v>
      </c>
      <c r="G4805" s="4" t="s">
        <v>14345</v>
      </c>
      <c r="H4805" s="4" t="s">
        <v>14346</v>
      </c>
      <c r="I4805" s="4" t="s">
        <v>20</v>
      </c>
      <c r="J4805" s="4" t="s">
        <v>79</v>
      </c>
      <c r="K4805" s="4" t="s">
        <v>80</v>
      </c>
      <c r="L4805" s="4" t="s">
        <v>22</v>
      </c>
      <c r="M4805" s="4" t="s">
        <v>54</v>
      </c>
      <c r="N4805" s="4">
        <v>1038.98</v>
      </c>
      <c r="O4805" s="4">
        <v>8</v>
      </c>
      <c r="P4805" s="4">
        <v>0.1</v>
      </c>
      <c r="Q4805" s="4">
        <v>167.21</v>
      </c>
    </row>
    <row r="4806" spans="1:17" s="4" customFormat="1" ht="12" x14ac:dyDescent="0.3">
      <c r="A4806" s="4">
        <v>4805</v>
      </c>
      <c r="B4806" s="4" t="s">
        <v>14347</v>
      </c>
      <c r="C4806" s="5">
        <v>45830</v>
      </c>
      <c r="D4806" s="5">
        <v>45837</v>
      </c>
      <c r="E4806" s="9">
        <f t="shared" si="75"/>
        <v>2025</v>
      </c>
      <c r="F4806" s="4" t="s">
        <v>59</v>
      </c>
      <c r="G4806" s="4" t="s">
        <v>14348</v>
      </c>
      <c r="H4806" s="4" t="s">
        <v>14349</v>
      </c>
      <c r="I4806" s="4" t="s">
        <v>28</v>
      </c>
      <c r="J4806" s="4" t="s">
        <v>21</v>
      </c>
      <c r="K4806" s="4" t="s">
        <v>26647</v>
      </c>
      <c r="L4806" s="4" t="s">
        <v>36</v>
      </c>
      <c r="M4806" s="4" t="s">
        <v>37</v>
      </c>
      <c r="N4806" s="4">
        <v>586.71</v>
      </c>
      <c r="O4806" s="4">
        <v>8</v>
      </c>
      <c r="P4806" s="4">
        <v>0.15</v>
      </c>
      <c r="Q4806" s="4">
        <v>137.11000000000001</v>
      </c>
    </row>
    <row r="4807" spans="1:17" s="4" customFormat="1" ht="12" x14ac:dyDescent="0.3">
      <c r="A4807" s="4">
        <v>4806</v>
      </c>
      <c r="B4807" s="4" t="s">
        <v>14350</v>
      </c>
      <c r="C4807" s="5">
        <v>45782</v>
      </c>
      <c r="D4807" s="5">
        <v>45786</v>
      </c>
      <c r="E4807" s="9">
        <f t="shared" si="75"/>
        <v>2025</v>
      </c>
      <c r="F4807" s="4" t="s">
        <v>17</v>
      </c>
      <c r="G4807" s="4" t="s">
        <v>10424</v>
      </c>
      <c r="H4807" s="4" t="s">
        <v>6230</v>
      </c>
      <c r="I4807" s="4" t="s">
        <v>28</v>
      </c>
      <c r="J4807" s="4" t="s">
        <v>47</v>
      </c>
      <c r="K4807" s="4" t="s">
        <v>47</v>
      </c>
      <c r="L4807" s="4" t="s">
        <v>29</v>
      </c>
      <c r="M4807" s="4" t="s">
        <v>30</v>
      </c>
      <c r="N4807" s="4">
        <v>30.44</v>
      </c>
      <c r="O4807" s="4">
        <v>2</v>
      </c>
      <c r="P4807" s="4">
        <v>0.1</v>
      </c>
      <c r="Q4807" s="4">
        <v>4.3600000000000003</v>
      </c>
    </row>
    <row r="4808" spans="1:17" s="4" customFormat="1" ht="12" x14ac:dyDescent="0.3">
      <c r="A4808" s="4">
        <v>4807</v>
      </c>
      <c r="B4808" s="4" t="s">
        <v>14351</v>
      </c>
      <c r="C4808" s="5">
        <v>45034</v>
      </c>
      <c r="D4808" s="5">
        <v>45035</v>
      </c>
      <c r="E4808" s="9">
        <f t="shared" si="75"/>
        <v>2023</v>
      </c>
      <c r="F4808" s="4" t="s">
        <v>25</v>
      </c>
      <c r="G4808" s="4" t="s">
        <v>14352</v>
      </c>
      <c r="H4808" s="4" t="s">
        <v>14353</v>
      </c>
      <c r="I4808" s="4" t="s">
        <v>67</v>
      </c>
      <c r="J4808" s="4" t="s">
        <v>34</v>
      </c>
      <c r="K4808" s="4" t="s">
        <v>35</v>
      </c>
      <c r="L4808" s="4" t="s">
        <v>22</v>
      </c>
      <c r="M4808" s="4" t="s">
        <v>54</v>
      </c>
      <c r="N4808" s="4">
        <v>87.54</v>
      </c>
      <c r="O4808" s="4">
        <v>10</v>
      </c>
      <c r="P4808" s="4">
        <v>0.2</v>
      </c>
      <c r="Q4808" s="4">
        <v>15.24</v>
      </c>
    </row>
    <row r="4809" spans="1:17" s="4" customFormat="1" ht="12" x14ac:dyDescent="0.3">
      <c r="A4809" s="4">
        <v>4808</v>
      </c>
      <c r="B4809" s="4" t="s">
        <v>14354</v>
      </c>
      <c r="C4809" s="5">
        <v>45246</v>
      </c>
      <c r="D4809" s="5">
        <v>45247</v>
      </c>
      <c r="E4809" s="9">
        <f t="shared" si="75"/>
        <v>2023</v>
      </c>
      <c r="F4809" s="4" t="s">
        <v>39</v>
      </c>
      <c r="G4809" s="4" t="s">
        <v>14355</v>
      </c>
      <c r="H4809" s="4" t="s">
        <v>14356</v>
      </c>
      <c r="I4809" s="4" t="s">
        <v>28</v>
      </c>
      <c r="J4809" s="4" t="s">
        <v>62</v>
      </c>
      <c r="K4809" s="4" t="s">
        <v>63</v>
      </c>
      <c r="L4809" s="4" t="s">
        <v>36</v>
      </c>
      <c r="M4809" s="4" t="s">
        <v>138</v>
      </c>
      <c r="N4809" s="4">
        <v>127.63</v>
      </c>
      <c r="O4809" s="4">
        <v>6</v>
      </c>
      <c r="P4809" s="4">
        <v>0</v>
      </c>
      <c r="Q4809" s="4">
        <v>16.16</v>
      </c>
    </row>
    <row r="4810" spans="1:17" s="4" customFormat="1" ht="12" x14ac:dyDescent="0.3">
      <c r="A4810" s="4">
        <v>4809</v>
      </c>
      <c r="B4810" s="4" t="s">
        <v>14357</v>
      </c>
      <c r="C4810" s="5">
        <v>44428</v>
      </c>
      <c r="D4810" s="5">
        <v>44432</v>
      </c>
      <c r="E4810" s="9">
        <f t="shared" si="75"/>
        <v>2021</v>
      </c>
      <c r="F4810" s="4" t="s">
        <v>39</v>
      </c>
      <c r="G4810" s="4" t="s">
        <v>14358</v>
      </c>
      <c r="H4810" s="4" t="s">
        <v>14359</v>
      </c>
      <c r="I4810" s="4" t="s">
        <v>28</v>
      </c>
      <c r="J4810" s="4" t="s">
        <v>42</v>
      </c>
      <c r="K4810" s="4" t="s">
        <v>43</v>
      </c>
      <c r="L4810" s="4" t="s">
        <v>29</v>
      </c>
      <c r="M4810" s="4" t="s">
        <v>30</v>
      </c>
      <c r="N4810" s="4">
        <v>617.1</v>
      </c>
      <c r="O4810" s="4">
        <v>9</v>
      </c>
      <c r="P4810" s="4">
        <v>0</v>
      </c>
      <c r="Q4810" s="4">
        <v>96.21</v>
      </c>
    </row>
    <row r="4811" spans="1:17" s="4" customFormat="1" ht="12" x14ac:dyDescent="0.3">
      <c r="A4811" s="4">
        <v>4810</v>
      </c>
      <c r="B4811" s="4" t="s">
        <v>14360</v>
      </c>
      <c r="C4811" s="5">
        <v>45497</v>
      </c>
      <c r="D4811" s="5">
        <v>45500</v>
      </c>
      <c r="E4811" s="9">
        <f t="shared" si="75"/>
        <v>2024</v>
      </c>
      <c r="F4811" s="4" t="s">
        <v>17</v>
      </c>
      <c r="G4811" s="4" t="s">
        <v>14361</v>
      </c>
      <c r="H4811" s="4" t="s">
        <v>14362</v>
      </c>
      <c r="I4811" s="4" t="s">
        <v>20</v>
      </c>
      <c r="J4811" s="4" t="s">
        <v>106</v>
      </c>
      <c r="K4811" s="4" t="s">
        <v>106</v>
      </c>
      <c r="L4811" s="4" t="s">
        <v>29</v>
      </c>
      <c r="M4811" s="4" t="s">
        <v>48</v>
      </c>
      <c r="N4811" s="4">
        <v>406.52</v>
      </c>
      <c r="O4811" s="4">
        <v>10</v>
      </c>
      <c r="P4811" s="4">
        <v>0.15</v>
      </c>
      <c r="Q4811" s="4">
        <v>3.82</v>
      </c>
    </row>
    <row r="4812" spans="1:17" s="4" customFormat="1" ht="12" x14ac:dyDescent="0.3">
      <c r="A4812" s="4">
        <v>4811</v>
      </c>
      <c r="B4812" s="4" t="s">
        <v>14363</v>
      </c>
      <c r="C4812" s="5">
        <v>44811</v>
      </c>
      <c r="D4812" s="5">
        <v>44815</v>
      </c>
      <c r="E4812" s="9">
        <f t="shared" si="75"/>
        <v>2022</v>
      </c>
      <c r="F4812" s="4" t="s">
        <v>59</v>
      </c>
      <c r="G4812" s="4" t="s">
        <v>14364</v>
      </c>
      <c r="H4812" s="4" t="s">
        <v>14365</v>
      </c>
      <c r="I4812" s="4" t="s">
        <v>67</v>
      </c>
      <c r="J4812" s="4" t="s">
        <v>21</v>
      </c>
      <c r="K4812" s="4" t="s">
        <v>26647</v>
      </c>
      <c r="L4812" s="4" t="s">
        <v>22</v>
      </c>
      <c r="M4812" s="4" t="s">
        <v>134</v>
      </c>
      <c r="N4812" s="4">
        <v>1257.3699999999999</v>
      </c>
      <c r="O4812" s="4">
        <v>10</v>
      </c>
      <c r="P4812" s="4">
        <v>0.1</v>
      </c>
      <c r="Q4812" s="4">
        <v>135.54</v>
      </c>
    </row>
    <row r="4813" spans="1:17" s="4" customFormat="1" ht="12" x14ac:dyDescent="0.3">
      <c r="A4813" s="4">
        <v>4812</v>
      </c>
      <c r="B4813" s="4" t="s">
        <v>14366</v>
      </c>
      <c r="C4813" s="5">
        <v>45632</v>
      </c>
      <c r="D4813" s="5">
        <v>45636</v>
      </c>
      <c r="E4813" s="9">
        <f t="shared" si="75"/>
        <v>2024</v>
      </c>
      <c r="F4813" s="4" t="s">
        <v>17</v>
      </c>
      <c r="G4813" s="4" t="s">
        <v>14367</v>
      </c>
      <c r="H4813" s="4" t="s">
        <v>14368</v>
      </c>
      <c r="I4813" s="4" t="s">
        <v>28</v>
      </c>
      <c r="J4813" s="4" t="s">
        <v>111</v>
      </c>
      <c r="K4813" s="4" t="s">
        <v>111</v>
      </c>
      <c r="L4813" s="4" t="s">
        <v>22</v>
      </c>
      <c r="M4813" s="4" t="s">
        <v>134</v>
      </c>
      <c r="N4813" s="4">
        <v>1450.1</v>
      </c>
      <c r="O4813" s="4">
        <v>9</v>
      </c>
      <c r="P4813" s="4">
        <v>0</v>
      </c>
      <c r="Q4813" s="4">
        <v>207.72</v>
      </c>
    </row>
    <row r="4814" spans="1:17" s="4" customFormat="1" ht="12" x14ac:dyDescent="0.3">
      <c r="A4814" s="4">
        <v>4813</v>
      </c>
      <c r="B4814" s="4" t="s">
        <v>14369</v>
      </c>
      <c r="C4814" s="5">
        <v>44759</v>
      </c>
      <c r="D4814" s="5">
        <v>44764</v>
      </c>
      <c r="E4814" s="9">
        <f t="shared" si="75"/>
        <v>2022</v>
      </c>
      <c r="F4814" s="4" t="s">
        <v>17</v>
      </c>
      <c r="G4814" s="4" t="s">
        <v>14370</v>
      </c>
      <c r="H4814" s="4" t="s">
        <v>14371</v>
      </c>
      <c r="I4814" s="4" t="s">
        <v>67</v>
      </c>
      <c r="J4814" s="4" t="s">
        <v>47</v>
      </c>
      <c r="K4814" s="4" t="s">
        <v>47</v>
      </c>
      <c r="L4814" s="4" t="s">
        <v>36</v>
      </c>
      <c r="M4814" s="4" t="s">
        <v>138</v>
      </c>
      <c r="N4814" s="4">
        <v>1415.85</v>
      </c>
      <c r="O4814" s="4">
        <v>7</v>
      </c>
      <c r="P4814" s="4">
        <v>0.2</v>
      </c>
      <c r="Q4814" s="4">
        <v>56.83</v>
      </c>
    </row>
    <row r="4815" spans="1:17" s="4" customFormat="1" ht="12" x14ac:dyDescent="0.3">
      <c r="A4815" s="4">
        <v>4814</v>
      </c>
      <c r="B4815" s="4" t="s">
        <v>14372</v>
      </c>
      <c r="C4815" s="5">
        <v>45835</v>
      </c>
      <c r="D4815" s="5">
        <v>45841</v>
      </c>
      <c r="E4815" s="9">
        <f t="shared" si="75"/>
        <v>2025</v>
      </c>
      <c r="F4815" s="4" t="s">
        <v>25</v>
      </c>
      <c r="G4815" s="4" t="s">
        <v>14373</v>
      </c>
      <c r="H4815" s="4" t="s">
        <v>14374</v>
      </c>
      <c r="I4815" s="4" t="s">
        <v>28</v>
      </c>
      <c r="J4815" s="4" t="s">
        <v>52</v>
      </c>
      <c r="K4815" s="4" t="s">
        <v>53</v>
      </c>
      <c r="L4815" s="4" t="s">
        <v>36</v>
      </c>
      <c r="M4815" s="4" t="s">
        <v>118</v>
      </c>
      <c r="N4815" s="4">
        <v>1313.59</v>
      </c>
      <c r="O4815" s="4">
        <v>8</v>
      </c>
      <c r="P4815" s="4">
        <v>0.2</v>
      </c>
      <c r="Q4815" s="4">
        <v>215.3</v>
      </c>
    </row>
    <row r="4816" spans="1:17" s="4" customFormat="1" ht="12" x14ac:dyDescent="0.3">
      <c r="A4816" s="4">
        <v>4815</v>
      </c>
      <c r="B4816" s="4" t="s">
        <v>14375</v>
      </c>
      <c r="C4816" s="5">
        <v>44599</v>
      </c>
      <c r="D4816" s="5">
        <v>44604</v>
      </c>
      <c r="E4816" s="9">
        <f t="shared" si="75"/>
        <v>2022</v>
      </c>
      <c r="F4816" s="4" t="s">
        <v>39</v>
      </c>
      <c r="G4816" s="4" t="s">
        <v>14376</v>
      </c>
      <c r="H4816" s="4" t="s">
        <v>14377</v>
      </c>
      <c r="I4816" s="4" t="s">
        <v>67</v>
      </c>
      <c r="J4816" s="4" t="s">
        <v>62</v>
      </c>
      <c r="K4816" s="4" t="s">
        <v>63</v>
      </c>
      <c r="L4816" s="4" t="s">
        <v>22</v>
      </c>
      <c r="M4816" s="4" t="s">
        <v>134</v>
      </c>
      <c r="N4816" s="4">
        <v>939.86</v>
      </c>
      <c r="O4816" s="4">
        <v>9</v>
      </c>
      <c r="P4816" s="4">
        <v>0.2</v>
      </c>
      <c r="Q4816" s="4">
        <v>-4.0999999999999996</v>
      </c>
    </row>
    <row r="4817" spans="1:17" s="4" customFormat="1" ht="12" x14ac:dyDescent="0.3">
      <c r="A4817" s="4">
        <v>4816</v>
      </c>
      <c r="B4817" s="4" t="s">
        <v>14378</v>
      </c>
      <c r="C4817" s="5">
        <v>44792</v>
      </c>
      <c r="D4817" s="5">
        <v>44796</v>
      </c>
      <c r="E4817" s="9">
        <f t="shared" si="75"/>
        <v>2022</v>
      </c>
      <c r="F4817" s="4" t="s">
        <v>17</v>
      </c>
      <c r="G4817" s="4" t="s">
        <v>14379</v>
      </c>
      <c r="H4817" s="4" t="s">
        <v>14380</v>
      </c>
      <c r="I4817" s="4" t="s">
        <v>67</v>
      </c>
      <c r="J4817" s="4" t="s">
        <v>111</v>
      </c>
      <c r="K4817" s="4" t="s">
        <v>111</v>
      </c>
      <c r="L4817" s="4" t="s">
        <v>22</v>
      </c>
      <c r="M4817" s="4" t="s">
        <v>23</v>
      </c>
      <c r="N4817" s="4">
        <v>736.18</v>
      </c>
      <c r="O4817" s="4">
        <v>9</v>
      </c>
      <c r="P4817" s="4">
        <v>0.15</v>
      </c>
      <c r="Q4817" s="4">
        <v>141.4</v>
      </c>
    </row>
    <row r="4818" spans="1:17" s="4" customFormat="1" ht="12" x14ac:dyDescent="0.3">
      <c r="A4818" s="4">
        <v>4817</v>
      </c>
      <c r="B4818" s="4" t="s">
        <v>14381</v>
      </c>
      <c r="C4818" s="5">
        <v>44599</v>
      </c>
      <c r="D4818" s="5">
        <v>44605</v>
      </c>
      <c r="E4818" s="9">
        <f t="shared" si="75"/>
        <v>2022</v>
      </c>
      <c r="F4818" s="4" t="s">
        <v>25</v>
      </c>
      <c r="G4818" s="4" t="s">
        <v>14382</v>
      </c>
      <c r="H4818" s="4" t="s">
        <v>14383</v>
      </c>
      <c r="I4818" s="4" t="s">
        <v>20</v>
      </c>
      <c r="J4818" s="4" t="s">
        <v>52</v>
      </c>
      <c r="K4818" s="4" t="s">
        <v>53</v>
      </c>
      <c r="L4818" s="4" t="s">
        <v>36</v>
      </c>
      <c r="M4818" s="4" t="s">
        <v>37</v>
      </c>
      <c r="N4818" s="4">
        <v>1081.25</v>
      </c>
      <c r="O4818" s="4">
        <v>2</v>
      </c>
      <c r="P4818" s="4">
        <v>0.15</v>
      </c>
      <c r="Q4818" s="4">
        <v>75.849999999999994</v>
      </c>
    </row>
    <row r="4819" spans="1:17" s="4" customFormat="1" ht="12" x14ac:dyDescent="0.3">
      <c r="A4819" s="4">
        <v>4818</v>
      </c>
      <c r="B4819" s="4" t="s">
        <v>14384</v>
      </c>
      <c r="C4819" s="5">
        <v>45303</v>
      </c>
      <c r="D4819" s="5">
        <v>45308</v>
      </c>
      <c r="E4819" s="9">
        <f t="shared" si="75"/>
        <v>2024</v>
      </c>
      <c r="F4819" s="4" t="s">
        <v>39</v>
      </c>
      <c r="G4819" s="4" t="s">
        <v>14385</v>
      </c>
      <c r="H4819" s="4" t="s">
        <v>14386</v>
      </c>
      <c r="I4819" s="4" t="s">
        <v>67</v>
      </c>
      <c r="J4819" s="4" t="s">
        <v>52</v>
      </c>
      <c r="K4819" s="4" t="s">
        <v>53</v>
      </c>
      <c r="L4819" s="4" t="s">
        <v>29</v>
      </c>
      <c r="M4819" s="4" t="s">
        <v>48</v>
      </c>
      <c r="N4819" s="4">
        <v>544.82000000000005</v>
      </c>
      <c r="O4819" s="4">
        <v>7</v>
      </c>
      <c r="P4819" s="4">
        <v>0.1</v>
      </c>
      <c r="Q4819" s="4">
        <v>115.13</v>
      </c>
    </row>
    <row r="4820" spans="1:17" s="4" customFormat="1" ht="12" x14ac:dyDescent="0.3">
      <c r="A4820" s="4">
        <v>4819</v>
      </c>
      <c r="B4820" s="4" t="s">
        <v>14387</v>
      </c>
      <c r="C4820" s="5">
        <v>44579</v>
      </c>
      <c r="D4820" s="5">
        <v>44585</v>
      </c>
      <c r="E4820" s="9">
        <f t="shared" si="75"/>
        <v>2022</v>
      </c>
      <c r="F4820" s="4" t="s">
        <v>25</v>
      </c>
      <c r="G4820" s="4" t="s">
        <v>14388</v>
      </c>
      <c r="H4820" s="4" t="s">
        <v>14389</v>
      </c>
      <c r="I4820" s="4" t="s">
        <v>20</v>
      </c>
      <c r="J4820" s="4" t="s">
        <v>21</v>
      </c>
      <c r="K4820" s="4" t="s">
        <v>26647</v>
      </c>
      <c r="L4820" s="4" t="s">
        <v>36</v>
      </c>
      <c r="M4820" s="4" t="s">
        <v>138</v>
      </c>
      <c r="N4820" s="4">
        <v>756.93</v>
      </c>
      <c r="O4820" s="4">
        <v>8</v>
      </c>
      <c r="P4820" s="4">
        <v>0.2</v>
      </c>
      <c r="Q4820" s="4">
        <v>17.41</v>
      </c>
    </row>
    <row r="4821" spans="1:17" s="4" customFormat="1" ht="12" x14ac:dyDescent="0.3">
      <c r="A4821" s="4">
        <v>4820</v>
      </c>
      <c r="B4821" s="4" t="s">
        <v>14390</v>
      </c>
      <c r="C4821" s="5">
        <v>44798</v>
      </c>
      <c r="D4821" s="5">
        <v>44804</v>
      </c>
      <c r="E4821" s="9">
        <f t="shared" si="75"/>
        <v>2022</v>
      </c>
      <c r="F4821" s="4" t="s">
        <v>25</v>
      </c>
      <c r="G4821" s="4" t="s">
        <v>14391</v>
      </c>
      <c r="H4821" s="4" t="s">
        <v>14392</v>
      </c>
      <c r="I4821" s="4" t="s">
        <v>28</v>
      </c>
      <c r="J4821" s="4" t="s">
        <v>47</v>
      </c>
      <c r="K4821" s="4" t="s">
        <v>47</v>
      </c>
      <c r="L4821" s="4" t="s">
        <v>29</v>
      </c>
      <c r="M4821" s="4" t="s">
        <v>107</v>
      </c>
      <c r="N4821" s="4">
        <v>1391.49</v>
      </c>
      <c r="O4821" s="4">
        <v>1</v>
      </c>
      <c r="P4821" s="4">
        <v>0.1</v>
      </c>
      <c r="Q4821" s="4">
        <v>90.14</v>
      </c>
    </row>
    <row r="4822" spans="1:17" s="4" customFormat="1" ht="12" x14ac:dyDescent="0.3">
      <c r="A4822" s="4">
        <v>4821</v>
      </c>
      <c r="B4822" s="4" t="s">
        <v>14393</v>
      </c>
      <c r="C4822" s="5">
        <v>45130</v>
      </c>
      <c r="D4822" s="5">
        <v>45131</v>
      </c>
      <c r="E4822" s="9">
        <f t="shared" si="75"/>
        <v>2023</v>
      </c>
      <c r="F4822" s="4" t="s">
        <v>39</v>
      </c>
      <c r="G4822" s="4" t="s">
        <v>14394</v>
      </c>
      <c r="H4822" s="4" t="s">
        <v>14395</v>
      </c>
      <c r="I4822" s="4" t="s">
        <v>28</v>
      </c>
      <c r="J4822" s="4" t="s">
        <v>42</v>
      </c>
      <c r="K4822" s="4" t="s">
        <v>43</v>
      </c>
      <c r="L4822" s="4" t="s">
        <v>22</v>
      </c>
      <c r="M4822" s="4" t="s">
        <v>23</v>
      </c>
      <c r="N4822" s="4">
        <v>553.41999999999996</v>
      </c>
      <c r="O4822" s="4">
        <v>5</v>
      </c>
      <c r="P4822" s="4">
        <v>0</v>
      </c>
      <c r="Q4822" s="4">
        <v>69.22</v>
      </c>
    </row>
    <row r="4823" spans="1:17" s="4" customFormat="1" ht="12" x14ac:dyDescent="0.3">
      <c r="A4823" s="4">
        <v>4822</v>
      </c>
      <c r="B4823" s="4" t="s">
        <v>14396</v>
      </c>
      <c r="C4823" s="5">
        <v>45087</v>
      </c>
      <c r="D4823" s="5">
        <v>45089</v>
      </c>
      <c r="E4823" s="9">
        <f t="shared" si="75"/>
        <v>2023</v>
      </c>
      <c r="F4823" s="4" t="s">
        <v>39</v>
      </c>
      <c r="G4823" s="4" t="s">
        <v>14397</v>
      </c>
      <c r="H4823" s="4" t="s">
        <v>14398</v>
      </c>
      <c r="I4823" s="4" t="s">
        <v>20</v>
      </c>
      <c r="J4823" s="4" t="s">
        <v>111</v>
      </c>
      <c r="K4823" s="4" t="s">
        <v>111</v>
      </c>
      <c r="L4823" s="4" t="s">
        <v>36</v>
      </c>
      <c r="M4823" s="4" t="s">
        <v>71</v>
      </c>
      <c r="N4823" s="4">
        <v>1260.19</v>
      </c>
      <c r="O4823" s="4">
        <v>8</v>
      </c>
      <c r="P4823" s="4">
        <v>0</v>
      </c>
      <c r="Q4823" s="4">
        <v>267.47000000000003</v>
      </c>
    </row>
    <row r="4824" spans="1:17" s="4" customFormat="1" ht="12" x14ac:dyDescent="0.3">
      <c r="A4824" s="4">
        <v>4823</v>
      </c>
      <c r="B4824" s="4" t="s">
        <v>14399</v>
      </c>
      <c r="C4824" s="5">
        <v>44660</v>
      </c>
      <c r="D4824" s="5">
        <v>44661</v>
      </c>
      <c r="E4824" s="9">
        <f t="shared" si="75"/>
        <v>2022</v>
      </c>
      <c r="F4824" s="4" t="s">
        <v>17</v>
      </c>
      <c r="G4824" s="4" t="s">
        <v>14400</v>
      </c>
      <c r="H4824" s="4" t="s">
        <v>14401</v>
      </c>
      <c r="I4824" s="4" t="s">
        <v>67</v>
      </c>
      <c r="J4824" s="4" t="s">
        <v>47</v>
      </c>
      <c r="K4824" s="4" t="s">
        <v>47</v>
      </c>
      <c r="L4824" s="4" t="s">
        <v>22</v>
      </c>
      <c r="M4824" s="4" t="s">
        <v>23</v>
      </c>
      <c r="N4824" s="4">
        <v>37.31</v>
      </c>
      <c r="O4824" s="4">
        <v>7</v>
      </c>
      <c r="P4824" s="4">
        <v>0.2</v>
      </c>
      <c r="Q4824" s="4">
        <v>4.47</v>
      </c>
    </row>
    <row r="4825" spans="1:17" s="4" customFormat="1" ht="12" x14ac:dyDescent="0.3">
      <c r="A4825" s="4">
        <v>4824</v>
      </c>
      <c r="B4825" s="4" t="s">
        <v>14402</v>
      </c>
      <c r="C4825" s="5">
        <v>45392</v>
      </c>
      <c r="D4825" s="5">
        <v>45397</v>
      </c>
      <c r="E4825" s="9">
        <f t="shared" si="75"/>
        <v>2024</v>
      </c>
      <c r="F4825" s="4" t="s">
        <v>39</v>
      </c>
      <c r="G4825" s="4" t="s">
        <v>14403</v>
      </c>
      <c r="H4825" s="4" t="s">
        <v>14404</v>
      </c>
      <c r="I4825" s="4" t="s">
        <v>20</v>
      </c>
      <c r="J4825" s="4" t="s">
        <v>145</v>
      </c>
      <c r="K4825" s="4" t="s">
        <v>80</v>
      </c>
      <c r="L4825" s="4" t="s">
        <v>36</v>
      </c>
      <c r="M4825" s="4" t="s">
        <v>118</v>
      </c>
      <c r="N4825" s="4">
        <v>564.20000000000005</v>
      </c>
      <c r="O4825" s="4">
        <v>1</v>
      </c>
      <c r="P4825" s="4">
        <v>0.2</v>
      </c>
      <c r="Q4825" s="4">
        <v>-10.35</v>
      </c>
    </row>
    <row r="4826" spans="1:17" s="4" customFormat="1" ht="12" x14ac:dyDescent="0.3">
      <c r="A4826" s="4">
        <v>4825</v>
      </c>
      <c r="B4826" s="4" t="s">
        <v>14405</v>
      </c>
      <c r="C4826" s="5">
        <v>45662</v>
      </c>
      <c r="D4826" s="5">
        <v>45669</v>
      </c>
      <c r="E4826" s="9">
        <f t="shared" si="75"/>
        <v>2025</v>
      </c>
      <c r="F4826" s="4" t="s">
        <v>17</v>
      </c>
      <c r="G4826" s="4" t="s">
        <v>14406</v>
      </c>
      <c r="H4826" s="4" t="s">
        <v>14407</v>
      </c>
      <c r="I4826" s="4" t="s">
        <v>28</v>
      </c>
      <c r="J4826" s="4" t="s">
        <v>47</v>
      </c>
      <c r="K4826" s="4" t="s">
        <v>47</v>
      </c>
      <c r="L4826" s="4" t="s">
        <v>36</v>
      </c>
      <c r="M4826" s="4" t="s">
        <v>118</v>
      </c>
      <c r="N4826" s="4">
        <v>1357.57</v>
      </c>
      <c r="O4826" s="4">
        <v>7</v>
      </c>
      <c r="P4826" s="4">
        <v>0.2</v>
      </c>
      <c r="Q4826" s="4">
        <v>46.15</v>
      </c>
    </row>
    <row r="4827" spans="1:17" s="4" customFormat="1" ht="12" x14ac:dyDescent="0.3">
      <c r="A4827" s="4">
        <v>4826</v>
      </c>
      <c r="B4827" s="4" t="s">
        <v>14408</v>
      </c>
      <c r="C4827" s="5">
        <v>45718</v>
      </c>
      <c r="D4827" s="5">
        <v>45721</v>
      </c>
      <c r="E4827" s="9">
        <f t="shared" si="75"/>
        <v>2025</v>
      </c>
      <c r="F4827" s="4" t="s">
        <v>59</v>
      </c>
      <c r="G4827" s="4" t="s">
        <v>14409</v>
      </c>
      <c r="H4827" s="4" t="s">
        <v>14410</v>
      </c>
      <c r="I4827" s="4" t="s">
        <v>67</v>
      </c>
      <c r="J4827" s="4" t="s">
        <v>47</v>
      </c>
      <c r="K4827" s="4" t="s">
        <v>47</v>
      </c>
      <c r="L4827" s="4" t="s">
        <v>36</v>
      </c>
      <c r="M4827" s="4" t="s">
        <v>118</v>
      </c>
      <c r="N4827" s="4">
        <v>674.65</v>
      </c>
      <c r="O4827" s="4">
        <v>5</v>
      </c>
      <c r="P4827" s="4">
        <v>0</v>
      </c>
      <c r="Q4827" s="4">
        <v>182.07</v>
      </c>
    </row>
    <row r="4828" spans="1:17" s="4" customFormat="1" ht="12" x14ac:dyDescent="0.3">
      <c r="A4828" s="4">
        <v>4827</v>
      </c>
      <c r="B4828" s="4" t="s">
        <v>14411</v>
      </c>
      <c r="C4828" s="5">
        <v>45186</v>
      </c>
      <c r="D4828" s="5">
        <v>45193</v>
      </c>
      <c r="E4828" s="9">
        <f t="shared" si="75"/>
        <v>2023</v>
      </c>
      <c r="F4828" s="4" t="s">
        <v>39</v>
      </c>
      <c r="G4828" s="4" t="s">
        <v>14412</v>
      </c>
      <c r="H4828" s="4" t="s">
        <v>14413</v>
      </c>
      <c r="I4828" s="4" t="s">
        <v>67</v>
      </c>
      <c r="J4828" s="4" t="s">
        <v>111</v>
      </c>
      <c r="K4828" s="4" t="s">
        <v>111</v>
      </c>
      <c r="L4828" s="4" t="s">
        <v>36</v>
      </c>
      <c r="M4828" s="4" t="s">
        <v>118</v>
      </c>
      <c r="N4828" s="4">
        <v>1424.62</v>
      </c>
      <c r="O4828" s="4">
        <v>4</v>
      </c>
      <c r="P4828" s="4">
        <v>0.2</v>
      </c>
      <c r="Q4828" s="4">
        <v>152.62</v>
      </c>
    </row>
    <row r="4829" spans="1:17" s="4" customFormat="1" ht="12" x14ac:dyDescent="0.3">
      <c r="A4829" s="4">
        <v>4828</v>
      </c>
      <c r="B4829" s="4" t="s">
        <v>14414</v>
      </c>
      <c r="C4829" s="5">
        <v>44985</v>
      </c>
      <c r="D4829" s="5">
        <v>44991</v>
      </c>
      <c r="E4829" s="9">
        <f t="shared" si="75"/>
        <v>2023</v>
      </c>
      <c r="F4829" s="4" t="s">
        <v>39</v>
      </c>
      <c r="G4829" s="4" t="s">
        <v>14415</v>
      </c>
      <c r="H4829" s="4" t="s">
        <v>14416</v>
      </c>
      <c r="I4829" s="4" t="s">
        <v>67</v>
      </c>
      <c r="J4829" s="4" t="s">
        <v>47</v>
      </c>
      <c r="K4829" s="4" t="s">
        <v>47</v>
      </c>
      <c r="L4829" s="4" t="s">
        <v>36</v>
      </c>
      <c r="M4829" s="4" t="s">
        <v>118</v>
      </c>
      <c r="N4829" s="4">
        <v>1417.5</v>
      </c>
      <c r="O4829" s="4">
        <v>10</v>
      </c>
      <c r="P4829" s="4">
        <v>0.1</v>
      </c>
      <c r="Q4829" s="4">
        <v>32.44</v>
      </c>
    </row>
    <row r="4830" spans="1:17" s="4" customFormat="1" ht="12" x14ac:dyDescent="0.3">
      <c r="A4830" s="4">
        <v>4829</v>
      </c>
      <c r="B4830" s="4" t="s">
        <v>14417</v>
      </c>
      <c r="C4830" s="5">
        <v>45673</v>
      </c>
      <c r="D4830" s="5">
        <v>45674</v>
      </c>
      <c r="E4830" s="9">
        <f t="shared" si="75"/>
        <v>2025</v>
      </c>
      <c r="F4830" s="4" t="s">
        <v>17</v>
      </c>
      <c r="G4830" s="4" t="s">
        <v>14418</v>
      </c>
      <c r="H4830" s="4" t="s">
        <v>14419</v>
      </c>
      <c r="I4830" s="4" t="s">
        <v>67</v>
      </c>
      <c r="J4830" s="4" t="s">
        <v>42</v>
      </c>
      <c r="K4830" s="4" t="s">
        <v>43</v>
      </c>
      <c r="L4830" s="4" t="s">
        <v>36</v>
      </c>
      <c r="M4830" s="4" t="s">
        <v>37</v>
      </c>
      <c r="N4830" s="4">
        <v>692.13</v>
      </c>
      <c r="O4830" s="4">
        <v>3</v>
      </c>
      <c r="P4830" s="4">
        <v>0.1</v>
      </c>
      <c r="Q4830" s="4">
        <v>32.69</v>
      </c>
    </row>
    <row r="4831" spans="1:17" s="4" customFormat="1" ht="12" x14ac:dyDescent="0.3">
      <c r="A4831" s="4">
        <v>4830</v>
      </c>
      <c r="B4831" s="4" t="s">
        <v>14420</v>
      </c>
      <c r="C4831" s="5">
        <v>44951</v>
      </c>
      <c r="D4831" s="5">
        <v>44956</v>
      </c>
      <c r="E4831" s="9">
        <f t="shared" si="75"/>
        <v>2023</v>
      </c>
      <c r="F4831" s="4" t="s">
        <v>59</v>
      </c>
      <c r="G4831" s="4" t="s">
        <v>14421</v>
      </c>
      <c r="H4831" s="4" t="s">
        <v>14422</v>
      </c>
      <c r="I4831" s="4" t="s">
        <v>67</v>
      </c>
      <c r="J4831" s="4" t="s">
        <v>62</v>
      </c>
      <c r="K4831" s="4" t="s">
        <v>63</v>
      </c>
      <c r="L4831" s="4" t="s">
        <v>36</v>
      </c>
      <c r="M4831" s="4" t="s">
        <v>138</v>
      </c>
      <c r="N4831" s="4">
        <v>180.68</v>
      </c>
      <c r="O4831" s="4">
        <v>7</v>
      </c>
      <c r="P4831" s="4">
        <v>0.1</v>
      </c>
      <c r="Q4831" s="4">
        <v>34.520000000000003</v>
      </c>
    </row>
    <row r="4832" spans="1:17" s="4" customFormat="1" ht="12" x14ac:dyDescent="0.3">
      <c r="A4832" s="4">
        <v>4831</v>
      </c>
      <c r="B4832" s="4" t="s">
        <v>14423</v>
      </c>
      <c r="C4832" s="5">
        <v>44490</v>
      </c>
      <c r="D4832" s="5">
        <v>44492</v>
      </c>
      <c r="E4832" s="9">
        <f t="shared" si="75"/>
        <v>2021</v>
      </c>
      <c r="F4832" s="4" t="s">
        <v>39</v>
      </c>
      <c r="G4832" s="4" t="s">
        <v>14424</v>
      </c>
      <c r="H4832" s="4" t="s">
        <v>14425</v>
      </c>
      <c r="I4832" s="4" t="s">
        <v>67</v>
      </c>
      <c r="J4832" s="4" t="s">
        <v>52</v>
      </c>
      <c r="K4832" s="4" t="s">
        <v>53</v>
      </c>
      <c r="L4832" s="4" t="s">
        <v>36</v>
      </c>
      <c r="M4832" s="4" t="s">
        <v>118</v>
      </c>
      <c r="N4832" s="4">
        <v>799.65</v>
      </c>
      <c r="O4832" s="4">
        <v>7</v>
      </c>
      <c r="P4832" s="4">
        <v>0.1</v>
      </c>
      <c r="Q4832" s="4">
        <v>11.28</v>
      </c>
    </row>
    <row r="4833" spans="1:17" s="4" customFormat="1" ht="12" x14ac:dyDescent="0.3">
      <c r="A4833" s="4">
        <v>4832</v>
      </c>
      <c r="B4833" s="4" t="s">
        <v>14426</v>
      </c>
      <c r="C4833" s="5">
        <v>45003</v>
      </c>
      <c r="D4833" s="5">
        <v>45007</v>
      </c>
      <c r="E4833" s="9">
        <f t="shared" si="75"/>
        <v>2023</v>
      </c>
      <c r="F4833" s="4" t="s">
        <v>39</v>
      </c>
      <c r="G4833" s="4" t="s">
        <v>14427</v>
      </c>
      <c r="H4833" s="4" t="s">
        <v>14428</v>
      </c>
      <c r="I4833" s="4" t="s">
        <v>67</v>
      </c>
      <c r="J4833" s="4" t="s">
        <v>34</v>
      </c>
      <c r="K4833" s="4" t="s">
        <v>35</v>
      </c>
      <c r="L4833" s="4" t="s">
        <v>22</v>
      </c>
      <c r="M4833" s="4" t="s">
        <v>75</v>
      </c>
      <c r="N4833" s="4">
        <v>1106.54</v>
      </c>
      <c r="O4833" s="4">
        <v>1</v>
      </c>
      <c r="P4833" s="4">
        <v>0.15</v>
      </c>
      <c r="Q4833" s="4">
        <v>90.53</v>
      </c>
    </row>
    <row r="4834" spans="1:17" s="4" customFormat="1" ht="12" x14ac:dyDescent="0.3">
      <c r="A4834" s="4">
        <v>4833</v>
      </c>
      <c r="B4834" s="4" t="s">
        <v>14429</v>
      </c>
      <c r="C4834" s="5">
        <v>44784</v>
      </c>
      <c r="D4834" s="5">
        <v>44785</v>
      </c>
      <c r="E4834" s="9">
        <f t="shared" si="75"/>
        <v>2022</v>
      </c>
      <c r="F4834" s="4" t="s">
        <v>39</v>
      </c>
      <c r="G4834" s="4" t="s">
        <v>14430</v>
      </c>
      <c r="H4834" s="4" t="s">
        <v>14431</v>
      </c>
      <c r="I4834" s="4" t="s">
        <v>67</v>
      </c>
      <c r="J4834" s="4" t="s">
        <v>21</v>
      </c>
      <c r="K4834" s="4" t="s">
        <v>26647</v>
      </c>
      <c r="L4834" s="4" t="s">
        <v>29</v>
      </c>
      <c r="M4834" s="4" t="s">
        <v>90</v>
      </c>
      <c r="N4834" s="4">
        <v>1021.47</v>
      </c>
      <c r="O4834" s="4">
        <v>1</v>
      </c>
      <c r="P4834" s="4">
        <v>0.1</v>
      </c>
      <c r="Q4834" s="4">
        <v>65.06</v>
      </c>
    </row>
    <row r="4835" spans="1:17" s="4" customFormat="1" ht="12" x14ac:dyDescent="0.3">
      <c r="A4835" s="4">
        <v>4834</v>
      </c>
      <c r="B4835" s="4" t="s">
        <v>14432</v>
      </c>
      <c r="C4835" s="5">
        <v>45190</v>
      </c>
      <c r="D4835" s="5">
        <v>45196</v>
      </c>
      <c r="E4835" s="9">
        <f t="shared" si="75"/>
        <v>2023</v>
      </c>
      <c r="F4835" s="4" t="s">
        <v>39</v>
      </c>
      <c r="G4835" s="4" t="s">
        <v>14433</v>
      </c>
      <c r="H4835" s="4" t="s">
        <v>14434</v>
      </c>
      <c r="I4835" s="4" t="s">
        <v>28</v>
      </c>
      <c r="J4835" s="4" t="s">
        <v>62</v>
      </c>
      <c r="K4835" s="4" t="s">
        <v>63</v>
      </c>
      <c r="L4835" s="4" t="s">
        <v>29</v>
      </c>
      <c r="M4835" s="4" t="s">
        <v>107</v>
      </c>
      <c r="N4835" s="4">
        <v>717.56</v>
      </c>
      <c r="O4835" s="4">
        <v>4</v>
      </c>
      <c r="P4835" s="4">
        <v>0.1</v>
      </c>
      <c r="Q4835" s="4">
        <v>133.91999999999999</v>
      </c>
    </row>
    <row r="4836" spans="1:17" s="4" customFormat="1" ht="12" x14ac:dyDescent="0.3">
      <c r="A4836" s="4">
        <v>4835</v>
      </c>
      <c r="B4836" s="4" t="s">
        <v>14435</v>
      </c>
      <c r="C4836" s="5">
        <v>44747</v>
      </c>
      <c r="D4836" s="5">
        <v>44748</v>
      </c>
      <c r="E4836" s="9">
        <f t="shared" si="75"/>
        <v>2022</v>
      </c>
      <c r="F4836" s="4" t="s">
        <v>17</v>
      </c>
      <c r="G4836" s="4" t="s">
        <v>14436</v>
      </c>
      <c r="H4836" s="4" t="s">
        <v>14437</v>
      </c>
      <c r="I4836" s="4" t="s">
        <v>67</v>
      </c>
      <c r="J4836" s="4" t="s">
        <v>79</v>
      </c>
      <c r="K4836" s="4" t="s">
        <v>80</v>
      </c>
      <c r="L4836" s="4" t="s">
        <v>22</v>
      </c>
      <c r="M4836" s="4" t="s">
        <v>23</v>
      </c>
      <c r="N4836" s="4">
        <v>572.20000000000005</v>
      </c>
      <c r="O4836" s="4">
        <v>1</v>
      </c>
      <c r="P4836" s="4">
        <v>0.1</v>
      </c>
      <c r="Q4836" s="4">
        <v>44.76</v>
      </c>
    </row>
    <row r="4837" spans="1:17" s="4" customFormat="1" ht="12" x14ac:dyDescent="0.3">
      <c r="A4837" s="4">
        <v>4836</v>
      </c>
      <c r="B4837" s="4" t="s">
        <v>14438</v>
      </c>
      <c r="C4837" s="5">
        <v>44714</v>
      </c>
      <c r="D4837" s="5">
        <v>44719</v>
      </c>
      <c r="E4837" s="9">
        <f t="shared" si="75"/>
        <v>2022</v>
      </c>
      <c r="F4837" s="4" t="s">
        <v>59</v>
      </c>
      <c r="G4837" s="4" t="s">
        <v>14439</v>
      </c>
      <c r="H4837" s="4" t="s">
        <v>14440</v>
      </c>
      <c r="I4837" s="4" t="s">
        <v>20</v>
      </c>
      <c r="J4837" s="4" t="s">
        <v>111</v>
      </c>
      <c r="K4837" s="4" t="s">
        <v>111</v>
      </c>
      <c r="L4837" s="4" t="s">
        <v>36</v>
      </c>
      <c r="M4837" s="4" t="s">
        <v>118</v>
      </c>
      <c r="N4837" s="4">
        <v>356.52</v>
      </c>
      <c r="O4837" s="4">
        <v>3</v>
      </c>
      <c r="P4837" s="4">
        <v>0.15</v>
      </c>
      <c r="Q4837" s="4">
        <v>40.92</v>
      </c>
    </row>
    <row r="4838" spans="1:17" s="4" customFormat="1" ht="12" x14ac:dyDescent="0.3">
      <c r="A4838" s="4">
        <v>4837</v>
      </c>
      <c r="B4838" s="4" t="s">
        <v>14441</v>
      </c>
      <c r="C4838" s="5">
        <v>45622</v>
      </c>
      <c r="D4838" s="5">
        <v>45629</v>
      </c>
      <c r="E4838" s="9">
        <f t="shared" si="75"/>
        <v>2024</v>
      </c>
      <c r="F4838" s="4" t="s">
        <v>17</v>
      </c>
      <c r="G4838" s="4" t="s">
        <v>14442</v>
      </c>
      <c r="H4838" s="4" t="s">
        <v>14443</v>
      </c>
      <c r="I4838" s="4" t="s">
        <v>67</v>
      </c>
      <c r="J4838" s="4" t="s">
        <v>145</v>
      </c>
      <c r="K4838" s="4" t="s">
        <v>80</v>
      </c>
      <c r="L4838" s="4" t="s">
        <v>36</v>
      </c>
      <c r="M4838" s="4" t="s">
        <v>118</v>
      </c>
      <c r="N4838" s="4">
        <v>1237.52</v>
      </c>
      <c r="O4838" s="4">
        <v>6</v>
      </c>
      <c r="P4838" s="4">
        <v>0</v>
      </c>
      <c r="Q4838" s="4">
        <v>139.52000000000001</v>
      </c>
    </row>
    <row r="4839" spans="1:17" s="4" customFormat="1" ht="12" x14ac:dyDescent="0.3">
      <c r="A4839" s="4">
        <v>4838</v>
      </c>
      <c r="B4839" s="4" t="s">
        <v>14444</v>
      </c>
      <c r="C4839" s="5">
        <v>44578</v>
      </c>
      <c r="D4839" s="5">
        <v>44581</v>
      </c>
      <c r="E4839" s="9">
        <f t="shared" si="75"/>
        <v>2022</v>
      </c>
      <c r="F4839" s="4" t="s">
        <v>17</v>
      </c>
      <c r="G4839" s="4" t="s">
        <v>14445</v>
      </c>
      <c r="H4839" s="4" t="s">
        <v>14446</v>
      </c>
      <c r="I4839" s="4" t="s">
        <v>28</v>
      </c>
      <c r="J4839" s="4" t="s">
        <v>111</v>
      </c>
      <c r="K4839" s="4" t="s">
        <v>111</v>
      </c>
      <c r="L4839" s="4" t="s">
        <v>29</v>
      </c>
      <c r="M4839" s="4" t="s">
        <v>30</v>
      </c>
      <c r="N4839" s="4">
        <v>203.83</v>
      </c>
      <c r="O4839" s="4">
        <v>1</v>
      </c>
      <c r="P4839" s="4">
        <v>0.1</v>
      </c>
      <c r="Q4839" s="4">
        <v>49.27</v>
      </c>
    </row>
    <row r="4840" spans="1:17" s="4" customFormat="1" ht="12" x14ac:dyDescent="0.3">
      <c r="A4840" s="4">
        <v>4839</v>
      </c>
      <c r="B4840" s="4" t="s">
        <v>14447</v>
      </c>
      <c r="C4840" s="5">
        <v>44559</v>
      </c>
      <c r="D4840" s="5">
        <v>44565</v>
      </c>
      <c r="E4840" s="9">
        <f t="shared" si="75"/>
        <v>2022</v>
      </c>
      <c r="F4840" s="4" t="s">
        <v>25</v>
      </c>
      <c r="G4840" s="4" t="s">
        <v>14448</v>
      </c>
      <c r="H4840" s="4" t="s">
        <v>14449</v>
      </c>
      <c r="I4840" s="4" t="s">
        <v>67</v>
      </c>
      <c r="J4840" s="4" t="s">
        <v>34</v>
      </c>
      <c r="K4840" s="4" t="s">
        <v>35</v>
      </c>
      <c r="L4840" s="4" t="s">
        <v>22</v>
      </c>
      <c r="M4840" s="4" t="s">
        <v>54</v>
      </c>
      <c r="N4840" s="4">
        <v>695.72</v>
      </c>
      <c r="O4840" s="4">
        <v>2</v>
      </c>
      <c r="P4840" s="4">
        <v>0.1</v>
      </c>
      <c r="Q4840" s="4">
        <v>59.43</v>
      </c>
    </row>
    <row r="4841" spans="1:17" s="4" customFormat="1" ht="12" x14ac:dyDescent="0.3">
      <c r="A4841" s="4">
        <v>4840</v>
      </c>
      <c r="B4841" s="4" t="s">
        <v>14450</v>
      </c>
      <c r="C4841" s="5">
        <v>45503</v>
      </c>
      <c r="D4841" s="5">
        <v>45510</v>
      </c>
      <c r="E4841" s="9">
        <f t="shared" si="75"/>
        <v>2024</v>
      </c>
      <c r="F4841" s="4" t="s">
        <v>59</v>
      </c>
      <c r="G4841" s="4" t="s">
        <v>14451</v>
      </c>
      <c r="H4841" s="4" t="s">
        <v>14452</v>
      </c>
      <c r="I4841" s="4" t="s">
        <v>67</v>
      </c>
      <c r="J4841" s="4" t="s">
        <v>47</v>
      </c>
      <c r="K4841" s="4" t="s">
        <v>47</v>
      </c>
      <c r="L4841" s="4" t="s">
        <v>22</v>
      </c>
      <c r="M4841" s="4" t="s">
        <v>23</v>
      </c>
      <c r="N4841" s="4">
        <v>711.54</v>
      </c>
      <c r="O4841" s="4">
        <v>4</v>
      </c>
      <c r="P4841" s="4">
        <v>0.1</v>
      </c>
      <c r="Q4841" s="4">
        <v>155.30000000000001</v>
      </c>
    </row>
    <row r="4842" spans="1:17" s="4" customFormat="1" ht="12" x14ac:dyDescent="0.3">
      <c r="A4842" s="4">
        <v>4841</v>
      </c>
      <c r="B4842" s="4" t="s">
        <v>14453</v>
      </c>
      <c r="C4842" s="5">
        <v>44555</v>
      </c>
      <c r="D4842" s="5">
        <v>44560</v>
      </c>
      <c r="E4842" s="9">
        <f t="shared" si="75"/>
        <v>2021</v>
      </c>
      <c r="F4842" s="4" t="s">
        <v>25</v>
      </c>
      <c r="G4842" s="4" t="s">
        <v>14454</v>
      </c>
      <c r="H4842" s="4" t="s">
        <v>14455</v>
      </c>
      <c r="I4842" s="4" t="s">
        <v>28</v>
      </c>
      <c r="J4842" s="4" t="s">
        <v>79</v>
      </c>
      <c r="K4842" s="4" t="s">
        <v>80</v>
      </c>
      <c r="L4842" s="4" t="s">
        <v>29</v>
      </c>
      <c r="M4842" s="4" t="s">
        <v>90</v>
      </c>
      <c r="N4842" s="4">
        <v>33.909999999999997</v>
      </c>
      <c r="O4842" s="4">
        <v>10</v>
      </c>
      <c r="P4842" s="4">
        <v>0</v>
      </c>
      <c r="Q4842" s="4">
        <v>0.95</v>
      </c>
    </row>
    <row r="4843" spans="1:17" s="4" customFormat="1" ht="12" x14ac:dyDescent="0.3">
      <c r="A4843" s="4">
        <v>4842</v>
      </c>
      <c r="B4843" s="4" t="s">
        <v>14456</v>
      </c>
      <c r="C4843" s="5">
        <v>45281</v>
      </c>
      <c r="D4843" s="5">
        <v>45283</v>
      </c>
      <c r="E4843" s="9">
        <f t="shared" si="75"/>
        <v>2023</v>
      </c>
      <c r="F4843" s="4" t="s">
        <v>39</v>
      </c>
      <c r="G4843" s="4" t="s">
        <v>14457</v>
      </c>
      <c r="H4843" s="4" t="s">
        <v>14458</v>
      </c>
      <c r="I4843" s="4" t="s">
        <v>20</v>
      </c>
      <c r="J4843" s="4" t="s">
        <v>145</v>
      </c>
      <c r="K4843" s="4" t="s">
        <v>80</v>
      </c>
      <c r="L4843" s="4" t="s">
        <v>29</v>
      </c>
      <c r="M4843" s="4" t="s">
        <v>90</v>
      </c>
      <c r="N4843" s="4">
        <v>906</v>
      </c>
      <c r="O4843" s="4">
        <v>3</v>
      </c>
      <c r="P4843" s="4">
        <v>0.1</v>
      </c>
      <c r="Q4843" s="4">
        <v>165.69</v>
      </c>
    </row>
    <row r="4844" spans="1:17" s="4" customFormat="1" ht="12" x14ac:dyDescent="0.3">
      <c r="A4844" s="4">
        <v>4843</v>
      </c>
      <c r="B4844" s="4" t="s">
        <v>14459</v>
      </c>
      <c r="C4844" s="5">
        <v>44670</v>
      </c>
      <c r="D4844" s="5">
        <v>44673</v>
      </c>
      <c r="E4844" s="9">
        <f t="shared" si="75"/>
        <v>2022</v>
      </c>
      <c r="F4844" s="4" t="s">
        <v>59</v>
      </c>
      <c r="G4844" s="4" t="s">
        <v>14460</v>
      </c>
      <c r="H4844" s="4" t="s">
        <v>14461</v>
      </c>
      <c r="I4844" s="4" t="s">
        <v>20</v>
      </c>
      <c r="J4844" s="4" t="s">
        <v>145</v>
      </c>
      <c r="K4844" s="4" t="s">
        <v>80</v>
      </c>
      <c r="L4844" s="4" t="s">
        <v>36</v>
      </c>
      <c r="M4844" s="4" t="s">
        <v>37</v>
      </c>
      <c r="N4844" s="4">
        <v>1224.9100000000001</v>
      </c>
      <c r="O4844" s="4">
        <v>9</v>
      </c>
      <c r="P4844" s="4">
        <v>0.15</v>
      </c>
      <c r="Q4844" s="4">
        <v>185.62</v>
      </c>
    </row>
    <row r="4845" spans="1:17" s="4" customFormat="1" ht="12" x14ac:dyDescent="0.3">
      <c r="A4845" s="4">
        <v>4844</v>
      </c>
      <c r="B4845" s="4" t="s">
        <v>14462</v>
      </c>
      <c r="C4845" s="5">
        <v>45391</v>
      </c>
      <c r="D4845" s="5">
        <v>45394</v>
      </c>
      <c r="E4845" s="9">
        <f t="shared" si="75"/>
        <v>2024</v>
      </c>
      <c r="F4845" s="4" t="s">
        <v>39</v>
      </c>
      <c r="G4845" s="4" t="s">
        <v>14463</v>
      </c>
      <c r="H4845" s="4" t="s">
        <v>11029</v>
      </c>
      <c r="I4845" s="4" t="s">
        <v>67</v>
      </c>
      <c r="J4845" s="4" t="s">
        <v>111</v>
      </c>
      <c r="K4845" s="4" t="s">
        <v>111</v>
      </c>
      <c r="L4845" s="4" t="s">
        <v>29</v>
      </c>
      <c r="M4845" s="4" t="s">
        <v>107</v>
      </c>
      <c r="N4845" s="4">
        <v>202.63</v>
      </c>
      <c r="O4845" s="4">
        <v>5</v>
      </c>
      <c r="P4845" s="4">
        <v>0.1</v>
      </c>
      <c r="Q4845" s="4">
        <v>40.53</v>
      </c>
    </row>
    <row r="4846" spans="1:17" s="4" customFormat="1" ht="12" x14ac:dyDescent="0.3">
      <c r="A4846" s="4">
        <v>4845</v>
      </c>
      <c r="B4846" s="4" t="s">
        <v>14464</v>
      </c>
      <c r="C4846" s="5">
        <v>45829</v>
      </c>
      <c r="D4846" s="5">
        <v>45832</v>
      </c>
      <c r="E4846" s="9">
        <f t="shared" si="75"/>
        <v>2025</v>
      </c>
      <c r="F4846" s="4" t="s">
        <v>25</v>
      </c>
      <c r="G4846" s="4" t="s">
        <v>14465</v>
      </c>
      <c r="H4846" s="4" t="s">
        <v>14466</v>
      </c>
      <c r="I4846" s="4" t="s">
        <v>28</v>
      </c>
      <c r="J4846" s="4" t="s">
        <v>145</v>
      </c>
      <c r="K4846" s="4" t="s">
        <v>80</v>
      </c>
      <c r="L4846" s="4" t="s">
        <v>36</v>
      </c>
      <c r="M4846" s="4" t="s">
        <v>71</v>
      </c>
      <c r="N4846" s="4">
        <v>656.61</v>
      </c>
      <c r="O4846" s="4">
        <v>4</v>
      </c>
      <c r="P4846" s="4">
        <v>0.15</v>
      </c>
      <c r="Q4846" s="4">
        <v>108.47</v>
      </c>
    </row>
    <row r="4847" spans="1:17" s="4" customFormat="1" ht="12" x14ac:dyDescent="0.3">
      <c r="A4847" s="4">
        <v>4846</v>
      </c>
      <c r="B4847" s="4" t="s">
        <v>14467</v>
      </c>
      <c r="C4847" s="5">
        <v>44460</v>
      </c>
      <c r="D4847" s="5">
        <v>44462</v>
      </c>
      <c r="E4847" s="9">
        <f t="shared" si="75"/>
        <v>2021</v>
      </c>
      <c r="F4847" s="4" t="s">
        <v>17</v>
      </c>
      <c r="G4847" s="4" t="s">
        <v>14468</v>
      </c>
      <c r="H4847" s="4" t="s">
        <v>14469</v>
      </c>
      <c r="I4847" s="4" t="s">
        <v>67</v>
      </c>
      <c r="J4847" s="4" t="s">
        <v>21</v>
      </c>
      <c r="K4847" s="4" t="s">
        <v>26647</v>
      </c>
      <c r="L4847" s="4" t="s">
        <v>36</v>
      </c>
      <c r="M4847" s="4" t="s">
        <v>37</v>
      </c>
      <c r="N4847" s="4">
        <v>328.93</v>
      </c>
      <c r="O4847" s="4">
        <v>5</v>
      </c>
      <c r="P4847" s="4">
        <v>0.15</v>
      </c>
      <c r="Q4847" s="4">
        <v>43.04</v>
      </c>
    </row>
    <row r="4848" spans="1:17" s="4" customFormat="1" ht="12" x14ac:dyDescent="0.3">
      <c r="A4848" s="4">
        <v>4847</v>
      </c>
      <c r="B4848" s="4" t="s">
        <v>14470</v>
      </c>
      <c r="C4848" s="5">
        <v>45083</v>
      </c>
      <c r="D4848" s="5">
        <v>45089</v>
      </c>
      <c r="E4848" s="9">
        <f t="shared" si="75"/>
        <v>2023</v>
      </c>
      <c r="F4848" s="4" t="s">
        <v>17</v>
      </c>
      <c r="G4848" s="4" t="s">
        <v>14471</v>
      </c>
      <c r="H4848" s="4" t="s">
        <v>14472</v>
      </c>
      <c r="I4848" s="4" t="s">
        <v>28</v>
      </c>
      <c r="J4848" s="4" t="s">
        <v>52</v>
      </c>
      <c r="K4848" s="4" t="s">
        <v>53</v>
      </c>
      <c r="L4848" s="4" t="s">
        <v>22</v>
      </c>
      <c r="M4848" s="4" t="s">
        <v>23</v>
      </c>
      <c r="N4848" s="4">
        <v>205.04</v>
      </c>
      <c r="O4848" s="4">
        <v>2</v>
      </c>
      <c r="P4848" s="4">
        <v>0.1</v>
      </c>
      <c r="Q4848" s="4">
        <v>42.68</v>
      </c>
    </row>
    <row r="4849" spans="1:17" s="4" customFormat="1" ht="12" x14ac:dyDescent="0.3">
      <c r="A4849" s="4">
        <v>4848</v>
      </c>
      <c r="B4849" s="4" t="s">
        <v>14473</v>
      </c>
      <c r="C4849" s="5">
        <v>44953</v>
      </c>
      <c r="D4849" s="5">
        <v>44956</v>
      </c>
      <c r="E4849" s="9">
        <f t="shared" si="75"/>
        <v>2023</v>
      </c>
      <c r="F4849" s="4" t="s">
        <v>59</v>
      </c>
      <c r="G4849" s="4" t="s">
        <v>14474</v>
      </c>
      <c r="H4849" s="4" t="s">
        <v>14475</v>
      </c>
      <c r="I4849" s="4" t="s">
        <v>28</v>
      </c>
      <c r="J4849" s="4" t="s">
        <v>106</v>
      </c>
      <c r="K4849" s="4" t="s">
        <v>106</v>
      </c>
      <c r="L4849" s="4" t="s">
        <v>29</v>
      </c>
      <c r="M4849" s="4" t="s">
        <v>48</v>
      </c>
      <c r="N4849" s="4">
        <v>617.72</v>
      </c>
      <c r="O4849" s="4">
        <v>7</v>
      </c>
      <c r="P4849" s="4">
        <v>0.2</v>
      </c>
      <c r="Q4849" s="4">
        <v>121.66</v>
      </c>
    </row>
    <row r="4850" spans="1:17" s="4" customFormat="1" ht="12" x14ac:dyDescent="0.3">
      <c r="A4850" s="4">
        <v>4849</v>
      </c>
      <c r="B4850" s="4" t="s">
        <v>14476</v>
      </c>
      <c r="C4850" s="5">
        <v>44421</v>
      </c>
      <c r="D4850" s="5">
        <v>44426</v>
      </c>
      <c r="E4850" s="9">
        <f t="shared" si="75"/>
        <v>2021</v>
      </c>
      <c r="F4850" s="4" t="s">
        <v>39</v>
      </c>
      <c r="G4850" s="4" t="s">
        <v>14477</v>
      </c>
      <c r="H4850" s="4" t="s">
        <v>14478</v>
      </c>
      <c r="I4850" s="4" t="s">
        <v>20</v>
      </c>
      <c r="J4850" s="4" t="s">
        <v>21</v>
      </c>
      <c r="K4850" s="4" t="s">
        <v>26647</v>
      </c>
      <c r="L4850" s="4" t="s">
        <v>22</v>
      </c>
      <c r="M4850" s="4" t="s">
        <v>75</v>
      </c>
      <c r="N4850" s="4">
        <v>1436.54</v>
      </c>
      <c r="O4850" s="4">
        <v>2</v>
      </c>
      <c r="P4850" s="4">
        <v>0.15</v>
      </c>
      <c r="Q4850" s="4">
        <v>122.95</v>
      </c>
    </row>
    <row r="4851" spans="1:17" s="4" customFormat="1" ht="12" x14ac:dyDescent="0.3">
      <c r="A4851" s="4">
        <v>4850</v>
      </c>
      <c r="B4851" s="4" t="s">
        <v>14479</v>
      </c>
      <c r="C4851" s="5">
        <v>45689</v>
      </c>
      <c r="D4851" s="5">
        <v>45692</v>
      </c>
      <c r="E4851" s="9">
        <f t="shared" si="75"/>
        <v>2025</v>
      </c>
      <c r="F4851" s="4" t="s">
        <v>39</v>
      </c>
      <c r="G4851" s="4" t="s">
        <v>14480</v>
      </c>
      <c r="H4851" s="4" t="s">
        <v>14481</v>
      </c>
      <c r="I4851" s="4" t="s">
        <v>28</v>
      </c>
      <c r="J4851" s="4" t="s">
        <v>111</v>
      </c>
      <c r="K4851" s="4" t="s">
        <v>111</v>
      </c>
      <c r="L4851" s="4" t="s">
        <v>36</v>
      </c>
      <c r="M4851" s="4" t="s">
        <v>118</v>
      </c>
      <c r="N4851" s="4">
        <v>1448.26</v>
      </c>
      <c r="O4851" s="4">
        <v>8</v>
      </c>
      <c r="P4851" s="4">
        <v>0</v>
      </c>
      <c r="Q4851" s="4">
        <v>83.16</v>
      </c>
    </row>
    <row r="4852" spans="1:17" s="4" customFormat="1" ht="12" x14ac:dyDescent="0.3">
      <c r="A4852" s="4">
        <v>4851</v>
      </c>
      <c r="B4852" s="4" t="s">
        <v>14482</v>
      </c>
      <c r="C4852" s="5">
        <v>44589</v>
      </c>
      <c r="D4852" s="5">
        <v>44596</v>
      </c>
      <c r="E4852" s="9">
        <f t="shared" si="75"/>
        <v>2022</v>
      </c>
      <c r="F4852" s="4" t="s">
        <v>25</v>
      </c>
      <c r="G4852" s="4" t="s">
        <v>14483</v>
      </c>
      <c r="H4852" s="4" t="s">
        <v>14484</v>
      </c>
      <c r="I4852" s="4" t="s">
        <v>28</v>
      </c>
      <c r="J4852" s="4" t="s">
        <v>62</v>
      </c>
      <c r="K4852" s="4" t="s">
        <v>63</v>
      </c>
      <c r="L4852" s="4" t="s">
        <v>22</v>
      </c>
      <c r="M4852" s="4" t="s">
        <v>23</v>
      </c>
      <c r="N4852" s="4">
        <v>356.28</v>
      </c>
      <c r="O4852" s="4">
        <v>7</v>
      </c>
      <c r="P4852" s="4">
        <v>0.1</v>
      </c>
      <c r="Q4852" s="4">
        <v>51.72</v>
      </c>
    </row>
    <row r="4853" spans="1:17" s="4" customFormat="1" ht="12" x14ac:dyDescent="0.3">
      <c r="A4853" s="4">
        <v>4852</v>
      </c>
      <c r="B4853" s="4" t="s">
        <v>14485</v>
      </c>
      <c r="C4853" s="5">
        <v>45611</v>
      </c>
      <c r="D4853" s="5">
        <v>45618</v>
      </c>
      <c r="E4853" s="9">
        <f t="shared" si="75"/>
        <v>2024</v>
      </c>
      <c r="F4853" s="4" t="s">
        <v>25</v>
      </c>
      <c r="G4853" s="4" t="s">
        <v>14486</v>
      </c>
      <c r="H4853" s="4" t="s">
        <v>14487</v>
      </c>
      <c r="I4853" s="4" t="s">
        <v>28</v>
      </c>
      <c r="J4853" s="4" t="s">
        <v>111</v>
      </c>
      <c r="K4853" s="4" t="s">
        <v>111</v>
      </c>
      <c r="L4853" s="4" t="s">
        <v>22</v>
      </c>
      <c r="M4853" s="4" t="s">
        <v>54</v>
      </c>
      <c r="N4853" s="4">
        <v>866.68</v>
      </c>
      <c r="O4853" s="4">
        <v>7</v>
      </c>
      <c r="P4853" s="4">
        <v>0.1</v>
      </c>
      <c r="Q4853" s="4">
        <v>34.729999999999997</v>
      </c>
    </row>
    <row r="4854" spans="1:17" s="4" customFormat="1" ht="12" x14ac:dyDescent="0.3">
      <c r="A4854" s="4">
        <v>4853</v>
      </c>
      <c r="B4854" s="4" t="s">
        <v>14488</v>
      </c>
      <c r="C4854" s="5">
        <v>45503</v>
      </c>
      <c r="D4854" s="5">
        <v>45507</v>
      </c>
      <c r="E4854" s="9">
        <f t="shared" si="75"/>
        <v>2024</v>
      </c>
      <c r="F4854" s="4" t="s">
        <v>25</v>
      </c>
      <c r="G4854" s="4" t="s">
        <v>14489</v>
      </c>
      <c r="H4854" s="4" t="s">
        <v>14490</v>
      </c>
      <c r="I4854" s="4" t="s">
        <v>20</v>
      </c>
      <c r="J4854" s="4" t="s">
        <v>21</v>
      </c>
      <c r="K4854" s="4" t="s">
        <v>26647</v>
      </c>
      <c r="L4854" s="4" t="s">
        <v>29</v>
      </c>
      <c r="M4854" s="4" t="s">
        <v>90</v>
      </c>
      <c r="N4854" s="4">
        <v>1046.3399999999999</v>
      </c>
      <c r="O4854" s="4">
        <v>7</v>
      </c>
      <c r="P4854" s="4">
        <v>0</v>
      </c>
      <c r="Q4854" s="4">
        <v>208.58</v>
      </c>
    </row>
    <row r="4855" spans="1:17" s="4" customFormat="1" ht="12" x14ac:dyDescent="0.3">
      <c r="A4855" s="4">
        <v>4854</v>
      </c>
      <c r="B4855" s="4" t="s">
        <v>14491</v>
      </c>
      <c r="C4855" s="5">
        <v>45387</v>
      </c>
      <c r="D4855" s="5">
        <v>45392</v>
      </c>
      <c r="E4855" s="9">
        <f t="shared" si="75"/>
        <v>2024</v>
      </c>
      <c r="F4855" s="4" t="s">
        <v>59</v>
      </c>
      <c r="G4855" s="4" t="s">
        <v>14492</v>
      </c>
      <c r="H4855" s="4" t="s">
        <v>14493</v>
      </c>
      <c r="I4855" s="4" t="s">
        <v>20</v>
      </c>
      <c r="J4855" s="4" t="s">
        <v>79</v>
      </c>
      <c r="K4855" s="4" t="s">
        <v>80</v>
      </c>
      <c r="L4855" s="4" t="s">
        <v>22</v>
      </c>
      <c r="M4855" s="4" t="s">
        <v>23</v>
      </c>
      <c r="N4855" s="4">
        <v>1085.8499999999999</v>
      </c>
      <c r="O4855" s="4">
        <v>2</v>
      </c>
      <c r="P4855" s="4">
        <v>0.2</v>
      </c>
      <c r="Q4855" s="4">
        <v>0.18</v>
      </c>
    </row>
    <row r="4856" spans="1:17" s="4" customFormat="1" ht="12" x14ac:dyDescent="0.3">
      <c r="A4856" s="4">
        <v>4855</v>
      </c>
      <c r="B4856" s="4" t="s">
        <v>14494</v>
      </c>
      <c r="C4856" s="5">
        <v>45342</v>
      </c>
      <c r="D4856" s="5">
        <v>45346</v>
      </c>
      <c r="E4856" s="9">
        <f t="shared" si="75"/>
        <v>2024</v>
      </c>
      <c r="F4856" s="4" t="s">
        <v>59</v>
      </c>
      <c r="G4856" s="4" t="s">
        <v>14495</v>
      </c>
      <c r="H4856" s="4" t="s">
        <v>14496</v>
      </c>
      <c r="I4856" s="4" t="s">
        <v>67</v>
      </c>
      <c r="J4856" s="4" t="s">
        <v>34</v>
      </c>
      <c r="K4856" s="4" t="s">
        <v>35</v>
      </c>
      <c r="L4856" s="4" t="s">
        <v>36</v>
      </c>
      <c r="M4856" s="4" t="s">
        <v>37</v>
      </c>
      <c r="N4856" s="4">
        <v>565.83000000000004</v>
      </c>
      <c r="O4856" s="4">
        <v>1</v>
      </c>
      <c r="P4856" s="4">
        <v>0.2</v>
      </c>
      <c r="Q4856" s="4">
        <v>95.68</v>
      </c>
    </row>
    <row r="4857" spans="1:17" s="4" customFormat="1" ht="12" x14ac:dyDescent="0.3">
      <c r="A4857" s="4">
        <v>4856</v>
      </c>
      <c r="B4857" s="4" t="s">
        <v>14497</v>
      </c>
      <c r="C4857" s="5">
        <v>45412</v>
      </c>
      <c r="D4857" s="5">
        <v>45416</v>
      </c>
      <c r="E4857" s="9">
        <f t="shared" si="75"/>
        <v>2024</v>
      </c>
      <c r="F4857" s="4" t="s">
        <v>59</v>
      </c>
      <c r="G4857" s="4" t="s">
        <v>14498</v>
      </c>
      <c r="H4857" s="4" t="s">
        <v>14499</v>
      </c>
      <c r="I4857" s="4" t="s">
        <v>67</v>
      </c>
      <c r="J4857" s="4" t="s">
        <v>111</v>
      </c>
      <c r="K4857" s="4" t="s">
        <v>111</v>
      </c>
      <c r="L4857" s="4" t="s">
        <v>22</v>
      </c>
      <c r="M4857" s="4" t="s">
        <v>54</v>
      </c>
      <c r="N4857" s="4">
        <v>1243.22</v>
      </c>
      <c r="O4857" s="4">
        <v>4</v>
      </c>
      <c r="P4857" s="4">
        <v>0.2</v>
      </c>
      <c r="Q4857" s="4">
        <v>102.6</v>
      </c>
    </row>
    <row r="4858" spans="1:17" s="4" customFormat="1" ht="12" x14ac:dyDescent="0.3">
      <c r="A4858" s="4">
        <v>4857</v>
      </c>
      <c r="B4858" s="4" t="s">
        <v>14500</v>
      </c>
      <c r="C4858" s="5">
        <v>45663</v>
      </c>
      <c r="D4858" s="5">
        <v>45664</v>
      </c>
      <c r="E4858" s="9">
        <f t="shared" si="75"/>
        <v>2025</v>
      </c>
      <c r="F4858" s="4" t="s">
        <v>39</v>
      </c>
      <c r="G4858" s="4" t="s">
        <v>14501</v>
      </c>
      <c r="H4858" s="4" t="s">
        <v>14502</v>
      </c>
      <c r="I4858" s="4" t="s">
        <v>20</v>
      </c>
      <c r="J4858" s="4" t="s">
        <v>21</v>
      </c>
      <c r="K4858" s="4" t="s">
        <v>26647</v>
      </c>
      <c r="L4858" s="4" t="s">
        <v>22</v>
      </c>
      <c r="M4858" s="4" t="s">
        <v>134</v>
      </c>
      <c r="N4858" s="4">
        <v>438.19</v>
      </c>
      <c r="O4858" s="4">
        <v>7</v>
      </c>
      <c r="P4858" s="4">
        <v>0.2</v>
      </c>
      <c r="Q4858" s="4">
        <v>15.68</v>
      </c>
    </row>
    <row r="4859" spans="1:17" s="4" customFormat="1" ht="12" x14ac:dyDescent="0.3">
      <c r="A4859" s="4">
        <v>4858</v>
      </c>
      <c r="B4859" s="4" t="s">
        <v>14503</v>
      </c>
      <c r="C4859" s="5">
        <v>45618</v>
      </c>
      <c r="D4859" s="5">
        <v>45621</v>
      </c>
      <c r="E4859" s="9">
        <f t="shared" si="75"/>
        <v>2024</v>
      </c>
      <c r="F4859" s="4" t="s">
        <v>39</v>
      </c>
      <c r="G4859" s="4" t="s">
        <v>14504</v>
      </c>
      <c r="H4859" s="4" t="s">
        <v>14505</v>
      </c>
      <c r="I4859" s="4" t="s">
        <v>20</v>
      </c>
      <c r="J4859" s="4" t="s">
        <v>47</v>
      </c>
      <c r="K4859" s="4" t="s">
        <v>47</v>
      </c>
      <c r="L4859" s="4" t="s">
        <v>22</v>
      </c>
      <c r="M4859" s="4" t="s">
        <v>134</v>
      </c>
      <c r="N4859" s="4">
        <v>654.52</v>
      </c>
      <c r="O4859" s="4">
        <v>7</v>
      </c>
      <c r="P4859" s="4">
        <v>0.2</v>
      </c>
      <c r="Q4859" s="4">
        <v>-11.27</v>
      </c>
    </row>
    <row r="4860" spans="1:17" s="4" customFormat="1" ht="12" x14ac:dyDescent="0.3">
      <c r="A4860" s="4">
        <v>4859</v>
      </c>
      <c r="B4860" s="4" t="s">
        <v>14506</v>
      </c>
      <c r="C4860" s="5">
        <v>45564</v>
      </c>
      <c r="D4860" s="5">
        <v>45568</v>
      </c>
      <c r="E4860" s="9">
        <f t="shared" si="75"/>
        <v>2024</v>
      </c>
      <c r="F4860" s="4" t="s">
        <v>25</v>
      </c>
      <c r="G4860" s="4" t="s">
        <v>14507</v>
      </c>
      <c r="H4860" s="4" t="s">
        <v>14508</v>
      </c>
      <c r="I4860" s="4" t="s">
        <v>28</v>
      </c>
      <c r="J4860" s="4" t="s">
        <v>106</v>
      </c>
      <c r="K4860" s="4" t="s">
        <v>106</v>
      </c>
      <c r="L4860" s="4" t="s">
        <v>29</v>
      </c>
      <c r="M4860" s="4" t="s">
        <v>30</v>
      </c>
      <c r="N4860" s="4">
        <v>278.63</v>
      </c>
      <c r="O4860" s="4">
        <v>6</v>
      </c>
      <c r="P4860" s="4">
        <v>0.1</v>
      </c>
      <c r="Q4860" s="4">
        <v>35.39</v>
      </c>
    </row>
    <row r="4861" spans="1:17" s="4" customFormat="1" ht="12" x14ac:dyDescent="0.3">
      <c r="A4861" s="4">
        <v>4860</v>
      </c>
      <c r="B4861" s="4" t="s">
        <v>14509</v>
      </c>
      <c r="C4861" s="5">
        <v>45382</v>
      </c>
      <c r="D4861" s="5">
        <v>45385</v>
      </c>
      <c r="E4861" s="9">
        <f t="shared" si="75"/>
        <v>2024</v>
      </c>
      <c r="F4861" s="4" t="s">
        <v>59</v>
      </c>
      <c r="G4861" s="4" t="s">
        <v>14510</v>
      </c>
      <c r="H4861" s="4" t="s">
        <v>14511</v>
      </c>
      <c r="I4861" s="4" t="s">
        <v>28</v>
      </c>
      <c r="J4861" s="4" t="s">
        <v>145</v>
      </c>
      <c r="K4861" s="4" t="s">
        <v>80</v>
      </c>
      <c r="L4861" s="4" t="s">
        <v>36</v>
      </c>
      <c r="M4861" s="4" t="s">
        <v>138</v>
      </c>
      <c r="N4861" s="4">
        <v>178.02</v>
      </c>
      <c r="O4861" s="4">
        <v>7</v>
      </c>
      <c r="P4861" s="4">
        <v>0</v>
      </c>
      <c r="Q4861" s="4">
        <v>22.86</v>
      </c>
    </row>
    <row r="4862" spans="1:17" s="4" customFormat="1" ht="12" x14ac:dyDescent="0.3">
      <c r="A4862" s="4">
        <v>4861</v>
      </c>
      <c r="B4862" s="4" t="s">
        <v>14512</v>
      </c>
      <c r="C4862" s="5">
        <v>44890</v>
      </c>
      <c r="D4862" s="5">
        <v>44891</v>
      </c>
      <c r="E4862" s="9">
        <f t="shared" si="75"/>
        <v>2022</v>
      </c>
      <c r="F4862" s="4" t="s">
        <v>25</v>
      </c>
      <c r="G4862" s="4" t="s">
        <v>14513</v>
      </c>
      <c r="H4862" s="4" t="s">
        <v>14514</v>
      </c>
      <c r="I4862" s="4" t="s">
        <v>20</v>
      </c>
      <c r="J4862" s="4" t="s">
        <v>34</v>
      </c>
      <c r="K4862" s="4" t="s">
        <v>35</v>
      </c>
      <c r="L4862" s="4" t="s">
        <v>29</v>
      </c>
      <c r="M4862" s="4" t="s">
        <v>107</v>
      </c>
      <c r="N4862" s="4">
        <v>629.70000000000005</v>
      </c>
      <c r="O4862" s="4">
        <v>2</v>
      </c>
      <c r="P4862" s="4">
        <v>0.15</v>
      </c>
      <c r="Q4862" s="4">
        <v>25.85</v>
      </c>
    </row>
    <row r="4863" spans="1:17" s="4" customFormat="1" ht="12" x14ac:dyDescent="0.3">
      <c r="A4863" s="4">
        <v>4862</v>
      </c>
      <c r="B4863" s="4" t="s">
        <v>14515</v>
      </c>
      <c r="C4863" s="5">
        <v>45234</v>
      </c>
      <c r="D4863" s="5">
        <v>45239</v>
      </c>
      <c r="E4863" s="9">
        <f t="shared" si="75"/>
        <v>2023</v>
      </c>
      <c r="F4863" s="4" t="s">
        <v>39</v>
      </c>
      <c r="G4863" s="4" t="s">
        <v>14516</v>
      </c>
      <c r="H4863" s="4" t="s">
        <v>14517</v>
      </c>
      <c r="I4863" s="4" t="s">
        <v>67</v>
      </c>
      <c r="J4863" s="4" t="s">
        <v>21</v>
      </c>
      <c r="K4863" s="4" t="s">
        <v>26647</v>
      </c>
      <c r="L4863" s="4" t="s">
        <v>22</v>
      </c>
      <c r="M4863" s="4" t="s">
        <v>54</v>
      </c>
      <c r="N4863" s="4">
        <v>408.21</v>
      </c>
      <c r="O4863" s="4">
        <v>7</v>
      </c>
      <c r="P4863" s="4">
        <v>0.2</v>
      </c>
      <c r="Q4863" s="4">
        <v>-5.35</v>
      </c>
    </row>
    <row r="4864" spans="1:17" s="4" customFormat="1" ht="12" x14ac:dyDescent="0.3">
      <c r="A4864" s="4">
        <v>4863</v>
      </c>
      <c r="B4864" s="4" t="s">
        <v>14518</v>
      </c>
      <c r="C4864" s="5">
        <v>44856</v>
      </c>
      <c r="D4864" s="5">
        <v>44863</v>
      </c>
      <c r="E4864" s="9">
        <f t="shared" si="75"/>
        <v>2022</v>
      </c>
      <c r="F4864" s="4" t="s">
        <v>59</v>
      </c>
      <c r="G4864" s="4" t="s">
        <v>14519</v>
      </c>
      <c r="H4864" s="4" t="s">
        <v>14520</v>
      </c>
      <c r="I4864" s="4" t="s">
        <v>20</v>
      </c>
      <c r="J4864" s="4" t="s">
        <v>111</v>
      </c>
      <c r="K4864" s="4" t="s">
        <v>111</v>
      </c>
      <c r="L4864" s="4" t="s">
        <v>36</v>
      </c>
      <c r="M4864" s="4" t="s">
        <v>138</v>
      </c>
      <c r="N4864" s="4">
        <v>364.42</v>
      </c>
      <c r="O4864" s="4">
        <v>7</v>
      </c>
      <c r="P4864" s="4">
        <v>0.2</v>
      </c>
      <c r="Q4864" s="4">
        <v>28.07</v>
      </c>
    </row>
    <row r="4865" spans="1:17" s="4" customFormat="1" ht="12" x14ac:dyDescent="0.3">
      <c r="A4865" s="4">
        <v>4864</v>
      </c>
      <c r="B4865" s="4" t="s">
        <v>14521</v>
      </c>
      <c r="C4865" s="5">
        <v>45698</v>
      </c>
      <c r="D4865" s="5">
        <v>45704</v>
      </c>
      <c r="E4865" s="9">
        <f t="shared" si="75"/>
        <v>2025</v>
      </c>
      <c r="F4865" s="4" t="s">
        <v>25</v>
      </c>
      <c r="G4865" s="4" t="s">
        <v>14522</v>
      </c>
      <c r="H4865" s="4" t="s">
        <v>14523</v>
      </c>
      <c r="I4865" s="4" t="s">
        <v>20</v>
      </c>
      <c r="J4865" s="4" t="s">
        <v>106</v>
      </c>
      <c r="K4865" s="4" t="s">
        <v>106</v>
      </c>
      <c r="L4865" s="4" t="s">
        <v>22</v>
      </c>
      <c r="M4865" s="4" t="s">
        <v>75</v>
      </c>
      <c r="N4865" s="4">
        <v>290.2</v>
      </c>
      <c r="O4865" s="4">
        <v>8</v>
      </c>
      <c r="P4865" s="4">
        <v>0.2</v>
      </c>
      <c r="Q4865" s="4">
        <v>47.95</v>
      </c>
    </row>
    <row r="4866" spans="1:17" s="4" customFormat="1" ht="12" x14ac:dyDescent="0.3">
      <c r="A4866" s="4">
        <v>4865</v>
      </c>
      <c r="B4866" s="4" t="s">
        <v>14524</v>
      </c>
      <c r="C4866" s="5">
        <v>44849</v>
      </c>
      <c r="D4866" s="5">
        <v>44855</v>
      </c>
      <c r="E4866" s="9">
        <f t="shared" ref="E4866:E4929" si="76">YEAR(D4866)</f>
        <v>2022</v>
      </c>
      <c r="F4866" s="4" t="s">
        <v>39</v>
      </c>
      <c r="G4866" s="4" t="s">
        <v>14525</v>
      </c>
      <c r="H4866" s="4" t="s">
        <v>14526</v>
      </c>
      <c r="I4866" s="4" t="s">
        <v>28</v>
      </c>
      <c r="J4866" s="4" t="s">
        <v>79</v>
      </c>
      <c r="K4866" s="4" t="s">
        <v>80</v>
      </c>
      <c r="L4866" s="4" t="s">
        <v>29</v>
      </c>
      <c r="M4866" s="4" t="s">
        <v>90</v>
      </c>
      <c r="N4866" s="4">
        <v>693.59</v>
      </c>
      <c r="O4866" s="4">
        <v>7</v>
      </c>
      <c r="P4866" s="4">
        <v>0.1</v>
      </c>
      <c r="Q4866" s="4">
        <v>116.59</v>
      </c>
    </row>
    <row r="4867" spans="1:17" s="4" customFormat="1" ht="12" x14ac:dyDescent="0.3">
      <c r="A4867" s="4">
        <v>4866</v>
      </c>
      <c r="B4867" s="4" t="s">
        <v>14527</v>
      </c>
      <c r="C4867" s="5">
        <v>44800</v>
      </c>
      <c r="D4867" s="5">
        <v>44801</v>
      </c>
      <c r="E4867" s="9">
        <f t="shared" si="76"/>
        <v>2022</v>
      </c>
      <c r="F4867" s="4" t="s">
        <v>25</v>
      </c>
      <c r="G4867" s="4" t="s">
        <v>14528</v>
      </c>
      <c r="H4867" s="4" t="s">
        <v>14529</v>
      </c>
      <c r="I4867" s="4" t="s">
        <v>67</v>
      </c>
      <c r="J4867" s="4" t="s">
        <v>106</v>
      </c>
      <c r="K4867" s="4" t="s">
        <v>106</v>
      </c>
      <c r="L4867" s="4" t="s">
        <v>36</v>
      </c>
      <c r="M4867" s="4" t="s">
        <v>37</v>
      </c>
      <c r="N4867" s="4">
        <v>436.84</v>
      </c>
      <c r="O4867" s="4">
        <v>8</v>
      </c>
      <c r="P4867" s="4">
        <v>0.2</v>
      </c>
      <c r="Q4867" s="4">
        <v>50.39</v>
      </c>
    </row>
    <row r="4868" spans="1:17" s="4" customFormat="1" ht="12" x14ac:dyDescent="0.3">
      <c r="A4868" s="4">
        <v>4867</v>
      </c>
      <c r="B4868" s="4" t="s">
        <v>14530</v>
      </c>
      <c r="C4868" s="5">
        <v>45199</v>
      </c>
      <c r="D4868" s="5">
        <v>45204</v>
      </c>
      <c r="E4868" s="9">
        <f t="shared" si="76"/>
        <v>2023</v>
      </c>
      <c r="F4868" s="4" t="s">
        <v>39</v>
      </c>
      <c r="G4868" s="4" t="s">
        <v>14531</v>
      </c>
      <c r="H4868" s="4" t="s">
        <v>14532</v>
      </c>
      <c r="I4868" s="4" t="s">
        <v>67</v>
      </c>
      <c r="J4868" s="4" t="s">
        <v>111</v>
      </c>
      <c r="K4868" s="4" t="s">
        <v>111</v>
      </c>
      <c r="L4868" s="4" t="s">
        <v>29</v>
      </c>
      <c r="M4868" s="4" t="s">
        <v>30</v>
      </c>
      <c r="N4868" s="4">
        <v>1450.02</v>
      </c>
      <c r="O4868" s="4">
        <v>1</v>
      </c>
      <c r="P4868" s="4">
        <v>0.2</v>
      </c>
      <c r="Q4868" s="4">
        <v>125.95</v>
      </c>
    </row>
    <row r="4869" spans="1:17" s="4" customFormat="1" ht="12" x14ac:dyDescent="0.3">
      <c r="A4869" s="4">
        <v>4868</v>
      </c>
      <c r="B4869" s="4" t="s">
        <v>14533</v>
      </c>
      <c r="C4869" s="5">
        <v>44819</v>
      </c>
      <c r="D4869" s="5">
        <v>44826</v>
      </c>
      <c r="E4869" s="9">
        <f t="shared" si="76"/>
        <v>2022</v>
      </c>
      <c r="F4869" s="4" t="s">
        <v>59</v>
      </c>
      <c r="G4869" s="4" t="s">
        <v>14534</v>
      </c>
      <c r="H4869" s="4" t="s">
        <v>14535</v>
      </c>
      <c r="I4869" s="4" t="s">
        <v>28</v>
      </c>
      <c r="J4869" s="4" t="s">
        <v>106</v>
      </c>
      <c r="K4869" s="4" t="s">
        <v>106</v>
      </c>
      <c r="L4869" s="4" t="s">
        <v>29</v>
      </c>
      <c r="M4869" s="4" t="s">
        <v>30</v>
      </c>
      <c r="N4869" s="4">
        <v>881.57</v>
      </c>
      <c r="O4869" s="4">
        <v>3</v>
      </c>
      <c r="P4869" s="4">
        <v>0.15</v>
      </c>
      <c r="Q4869" s="4">
        <v>146.74</v>
      </c>
    </row>
    <row r="4870" spans="1:17" s="4" customFormat="1" ht="12" x14ac:dyDescent="0.3">
      <c r="A4870" s="4">
        <v>4869</v>
      </c>
      <c r="B4870" s="4" t="s">
        <v>14536</v>
      </c>
      <c r="C4870" s="5">
        <v>45125</v>
      </c>
      <c r="D4870" s="5">
        <v>45128</v>
      </c>
      <c r="E4870" s="9">
        <f t="shared" si="76"/>
        <v>2023</v>
      </c>
      <c r="F4870" s="4" t="s">
        <v>25</v>
      </c>
      <c r="G4870" s="4" t="s">
        <v>14537</v>
      </c>
      <c r="H4870" s="4" t="s">
        <v>14538</v>
      </c>
      <c r="I4870" s="4" t="s">
        <v>67</v>
      </c>
      <c r="J4870" s="4" t="s">
        <v>42</v>
      </c>
      <c r="K4870" s="4" t="s">
        <v>43</v>
      </c>
      <c r="L4870" s="4" t="s">
        <v>22</v>
      </c>
      <c r="M4870" s="4" t="s">
        <v>134</v>
      </c>
      <c r="N4870" s="4">
        <v>86.63</v>
      </c>
      <c r="O4870" s="4">
        <v>10</v>
      </c>
      <c r="P4870" s="4">
        <v>0.15</v>
      </c>
      <c r="Q4870" s="4">
        <v>20.61</v>
      </c>
    </row>
    <row r="4871" spans="1:17" s="4" customFormat="1" ht="12" x14ac:dyDescent="0.3">
      <c r="A4871" s="4">
        <v>4870</v>
      </c>
      <c r="B4871" s="4" t="s">
        <v>14539</v>
      </c>
      <c r="C4871" s="5">
        <v>45507</v>
      </c>
      <c r="D4871" s="5">
        <v>45508</v>
      </c>
      <c r="E4871" s="9">
        <f t="shared" si="76"/>
        <v>2024</v>
      </c>
      <c r="F4871" s="4" t="s">
        <v>59</v>
      </c>
      <c r="G4871" s="4" t="s">
        <v>14540</v>
      </c>
      <c r="H4871" s="4" t="s">
        <v>14541</v>
      </c>
      <c r="I4871" s="4" t="s">
        <v>28</v>
      </c>
      <c r="J4871" s="4" t="s">
        <v>145</v>
      </c>
      <c r="K4871" s="4" t="s">
        <v>80</v>
      </c>
      <c r="L4871" s="4" t="s">
        <v>22</v>
      </c>
      <c r="M4871" s="4" t="s">
        <v>54</v>
      </c>
      <c r="N4871" s="4">
        <v>1397.41</v>
      </c>
      <c r="O4871" s="4">
        <v>9</v>
      </c>
      <c r="P4871" s="4">
        <v>0.15</v>
      </c>
      <c r="Q4871" s="4">
        <v>291.14</v>
      </c>
    </row>
    <row r="4872" spans="1:17" s="4" customFormat="1" ht="12" x14ac:dyDescent="0.3">
      <c r="A4872" s="4">
        <v>4871</v>
      </c>
      <c r="B4872" s="4" t="s">
        <v>14542</v>
      </c>
      <c r="C4872" s="5">
        <v>45790</v>
      </c>
      <c r="D4872" s="5">
        <v>45793</v>
      </c>
      <c r="E4872" s="9">
        <f t="shared" si="76"/>
        <v>2025</v>
      </c>
      <c r="F4872" s="4" t="s">
        <v>25</v>
      </c>
      <c r="G4872" s="4" t="s">
        <v>14543</v>
      </c>
      <c r="H4872" s="4" t="s">
        <v>14544</v>
      </c>
      <c r="I4872" s="4" t="s">
        <v>20</v>
      </c>
      <c r="J4872" s="4" t="s">
        <v>145</v>
      </c>
      <c r="K4872" s="4" t="s">
        <v>80</v>
      </c>
      <c r="L4872" s="4" t="s">
        <v>22</v>
      </c>
      <c r="M4872" s="4" t="s">
        <v>75</v>
      </c>
      <c r="N4872" s="4">
        <v>1016.58</v>
      </c>
      <c r="O4872" s="4">
        <v>8</v>
      </c>
      <c r="P4872" s="4">
        <v>0.2</v>
      </c>
      <c r="Q4872" s="4">
        <v>85.32</v>
      </c>
    </row>
    <row r="4873" spans="1:17" s="4" customFormat="1" ht="12" x14ac:dyDescent="0.3">
      <c r="A4873" s="4">
        <v>4872</v>
      </c>
      <c r="B4873" s="4" t="s">
        <v>14545</v>
      </c>
      <c r="C4873" s="5">
        <v>45796</v>
      </c>
      <c r="D4873" s="5">
        <v>45798</v>
      </c>
      <c r="E4873" s="9">
        <f t="shared" si="76"/>
        <v>2025</v>
      </c>
      <c r="F4873" s="4" t="s">
        <v>25</v>
      </c>
      <c r="G4873" s="4" t="s">
        <v>14546</v>
      </c>
      <c r="H4873" s="4" t="s">
        <v>14547</v>
      </c>
      <c r="I4873" s="4" t="s">
        <v>20</v>
      </c>
      <c r="J4873" s="4" t="s">
        <v>21</v>
      </c>
      <c r="K4873" s="4" t="s">
        <v>26647</v>
      </c>
      <c r="L4873" s="4" t="s">
        <v>29</v>
      </c>
      <c r="M4873" s="4" t="s">
        <v>107</v>
      </c>
      <c r="N4873" s="4">
        <v>578.80999999999995</v>
      </c>
      <c r="O4873" s="4">
        <v>6</v>
      </c>
      <c r="P4873" s="4">
        <v>0.1</v>
      </c>
      <c r="Q4873" s="4">
        <v>59.15</v>
      </c>
    </row>
    <row r="4874" spans="1:17" s="4" customFormat="1" ht="12" x14ac:dyDescent="0.3">
      <c r="A4874" s="4">
        <v>4873</v>
      </c>
      <c r="B4874" s="4" t="s">
        <v>14548</v>
      </c>
      <c r="C4874" s="5">
        <v>45287</v>
      </c>
      <c r="D4874" s="5">
        <v>45292</v>
      </c>
      <c r="E4874" s="9">
        <f t="shared" si="76"/>
        <v>2024</v>
      </c>
      <c r="F4874" s="4" t="s">
        <v>39</v>
      </c>
      <c r="G4874" s="4" t="s">
        <v>14549</v>
      </c>
      <c r="H4874" s="4" t="s">
        <v>14550</v>
      </c>
      <c r="I4874" s="4" t="s">
        <v>20</v>
      </c>
      <c r="J4874" s="4" t="s">
        <v>47</v>
      </c>
      <c r="K4874" s="4" t="s">
        <v>47</v>
      </c>
      <c r="L4874" s="4" t="s">
        <v>36</v>
      </c>
      <c r="M4874" s="4" t="s">
        <v>118</v>
      </c>
      <c r="N4874" s="4">
        <v>309.27999999999997</v>
      </c>
      <c r="O4874" s="4">
        <v>2</v>
      </c>
      <c r="P4874" s="4">
        <v>0.1</v>
      </c>
      <c r="Q4874" s="4">
        <v>40.49</v>
      </c>
    </row>
    <row r="4875" spans="1:17" s="4" customFormat="1" ht="12" x14ac:dyDescent="0.3">
      <c r="A4875" s="4">
        <v>4874</v>
      </c>
      <c r="B4875" s="4" t="s">
        <v>14551</v>
      </c>
      <c r="C4875" s="5">
        <v>44734</v>
      </c>
      <c r="D4875" s="5">
        <v>44741</v>
      </c>
      <c r="E4875" s="9">
        <f t="shared" si="76"/>
        <v>2022</v>
      </c>
      <c r="F4875" s="4" t="s">
        <v>25</v>
      </c>
      <c r="G4875" s="4" t="s">
        <v>14552</v>
      </c>
      <c r="H4875" s="4" t="s">
        <v>14553</v>
      </c>
      <c r="I4875" s="4" t="s">
        <v>28</v>
      </c>
      <c r="J4875" s="4" t="s">
        <v>42</v>
      </c>
      <c r="K4875" s="4" t="s">
        <v>43</v>
      </c>
      <c r="L4875" s="4" t="s">
        <v>22</v>
      </c>
      <c r="M4875" s="4" t="s">
        <v>54</v>
      </c>
      <c r="N4875" s="4">
        <v>1301.99</v>
      </c>
      <c r="O4875" s="4">
        <v>2</v>
      </c>
      <c r="P4875" s="4">
        <v>0.1</v>
      </c>
      <c r="Q4875" s="4">
        <v>65.569999999999993</v>
      </c>
    </row>
    <row r="4876" spans="1:17" s="4" customFormat="1" ht="12" x14ac:dyDescent="0.3">
      <c r="A4876" s="4">
        <v>4875</v>
      </c>
      <c r="B4876" s="4" t="s">
        <v>14554</v>
      </c>
      <c r="C4876" s="5">
        <v>45296</v>
      </c>
      <c r="D4876" s="5">
        <v>45298</v>
      </c>
      <c r="E4876" s="9">
        <f t="shared" si="76"/>
        <v>2024</v>
      </c>
      <c r="F4876" s="4" t="s">
        <v>59</v>
      </c>
      <c r="G4876" s="4" t="s">
        <v>14555</v>
      </c>
      <c r="H4876" s="4" t="s">
        <v>14556</v>
      </c>
      <c r="I4876" s="4" t="s">
        <v>28</v>
      </c>
      <c r="J4876" s="4" t="s">
        <v>52</v>
      </c>
      <c r="K4876" s="4" t="s">
        <v>53</v>
      </c>
      <c r="L4876" s="4" t="s">
        <v>29</v>
      </c>
      <c r="M4876" s="4" t="s">
        <v>48</v>
      </c>
      <c r="N4876" s="4">
        <v>558.91999999999996</v>
      </c>
      <c r="O4876" s="4">
        <v>5</v>
      </c>
      <c r="P4876" s="4">
        <v>0.2</v>
      </c>
      <c r="Q4876" s="4">
        <v>20.57</v>
      </c>
    </row>
    <row r="4877" spans="1:17" s="4" customFormat="1" ht="12" x14ac:dyDescent="0.3">
      <c r="A4877" s="4">
        <v>4876</v>
      </c>
      <c r="B4877" s="4" t="s">
        <v>14557</v>
      </c>
      <c r="C4877" s="5">
        <v>45335</v>
      </c>
      <c r="D4877" s="5">
        <v>45337</v>
      </c>
      <c r="E4877" s="9">
        <f t="shared" si="76"/>
        <v>2024</v>
      </c>
      <c r="F4877" s="4" t="s">
        <v>59</v>
      </c>
      <c r="G4877" s="4" t="s">
        <v>14558</v>
      </c>
      <c r="H4877" s="4" t="s">
        <v>14559</v>
      </c>
      <c r="I4877" s="4" t="s">
        <v>20</v>
      </c>
      <c r="J4877" s="4" t="s">
        <v>106</v>
      </c>
      <c r="K4877" s="4" t="s">
        <v>106</v>
      </c>
      <c r="L4877" s="4" t="s">
        <v>29</v>
      </c>
      <c r="M4877" s="4" t="s">
        <v>107</v>
      </c>
      <c r="N4877" s="4">
        <v>456.68</v>
      </c>
      <c r="O4877" s="4">
        <v>4</v>
      </c>
      <c r="P4877" s="4">
        <v>0.2</v>
      </c>
      <c r="Q4877" s="4">
        <v>92</v>
      </c>
    </row>
    <row r="4878" spans="1:17" s="4" customFormat="1" ht="12" x14ac:dyDescent="0.3">
      <c r="A4878" s="4">
        <v>4877</v>
      </c>
      <c r="B4878" s="4" t="s">
        <v>14560</v>
      </c>
      <c r="C4878" s="5">
        <v>44776</v>
      </c>
      <c r="D4878" s="5">
        <v>44783</v>
      </c>
      <c r="E4878" s="9">
        <f t="shared" si="76"/>
        <v>2022</v>
      </c>
      <c r="F4878" s="4" t="s">
        <v>17</v>
      </c>
      <c r="G4878" s="4" t="s">
        <v>14561</v>
      </c>
      <c r="H4878" s="4" t="s">
        <v>14562</v>
      </c>
      <c r="I4878" s="4" t="s">
        <v>20</v>
      </c>
      <c r="J4878" s="4" t="s">
        <v>47</v>
      </c>
      <c r="K4878" s="4" t="s">
        <v>47</v>
      </c>
      <c r="L4878" s="4" t="s">
        <v>22</v>
      </c>
      <c r="M4878" s="4" t="s">
        <v>54</v>
      </c>
      <c r="N4878" s="4">
        <v>1330.47</v>
      </c>
      <c r="O4878" s="4">
        <v>2</v>
      </c>
      <c r="P4878" s="4">
        <v>0.15</v>
      </c>
      <c r="Q4878" s="4">
        <v>76.06</v>
      </c>
    </row>
    <row r="4879" spans="1:17" s="4" customFormat="1" ht="12" x14ac:dyDescent="0.3">
      <c r="A4879" s="4">
        <v>4878</v>
      </c>
      <c r="B4879" s="4" t="s">
        <v>14563</v>
      </c>
      <c r="C4879" s="5">
        <v>45836</v>
      </c>
      <c r="D4879" s="5">
        <v>45842</v>
      </c>
      <c r="E4879" s="9">
        <f t="shared" si="76"/>
        <v>2025</v>
      </c>
      <c r="F4879" s="4" t="s">
        <v>17</v>
      </c>
      <c r="G4879" s="4" t="s">
        <v>14564</v>
      </c>
      <c r="H4879" s="4" t="s">
        <v>14565</v>
      </c>
      <c r="I4879" s="4" t="s">
        <v>67</v>
      </c>
      <c r="J4879" s="4" t="s">
        <v>52</v>
      </c>
      <c r="K4879" s="4" t="s">
        <v>53</v>
      </c>
      <c r="L4879" s="4" t="s">
        <v>29</v>
      </c>
      <c r="M4879" s="4" t="s">
        <v>90</v>
      </c>
      <c r="N4879" s="4">
        <v>1364.96</v>
      </c>
      <c r="O4879" s="4">
        <v>2</v>
      </c>
      <c r="P4879" s="4">
        <v>0.15</v>
      </c>
      <c r="Q4879" s="4">
        <v>37.99</v>
      </c>
    </row>
    <row r="4880" spans="1:17" s="4" customFormat="1" ht="12" x14ac:dyDescent="0.3">
      <c r="A4880" s="4">
        <v>4879</v>
      </c>
      <c r="B4880" s="4" t="s">
        <v>14566</v>
      </c>
      <c r="C4880" s="5">
        <v>44616</v>
      </c>
      <c r="D4880" s="5">
        <v>44618</v>
      </c>
      <c r="E4880" s="9">
        <f t="shared" si="76"/>
        <v>2022</v>
      </c>
      <c r="F4880" s="4" t="s">
        <v>39</v>
      </c>
      <c r="G4880" s="4" t="s">
        <v>14567</v>
      </c>
      <c r="H4880" s="4" t="s">
        <v>14568</v>
      </c>
      <c r="I4880" s="4" t="s">
        <v>28</v>
      </c>
      <c r="J4880" s="4" t="s">
        <v>145</v>
      </c>
      <c r="K4880" s="4" t="s">
        <v>80</v>
      </c>
      <c r="L4880" s="4" t="s">
        <v>36</v>
      </c>
      <c r="M4880" s="4" t="s">
        <v>118</v>
      </c>
      <c r="N4880" s="4">
        <v>265.52999999999997</v>
      </c>
      <c r="O4880" s="4">
        <v>9</v>
      </c>
      <c r="P4880" s="4">
        <v>0.15</v>
      </c>
      <c r="Q4880" s="4">
        <v>39.07</v>
      </c>
    </row>
    <row r="4881" spans="1:17" s="4" customFormat="1" ht="12" x14ac:dyDescent="0.3">
      <c r="A4881" s="4">
        <v>4880</v>
      </c>
      <c r="B4881" s="4" t="s">
        <v>14569</v>
      </c>
      <c r="C4881" s="5">
        <v>45505</v>
      </c>
      <c r="D4881" s="5">
        <v>45510</v>
      </c>
      <c r="E4881" s="9">
        <f t="shared" si="76"/>
        <v>2024</v>
      </c>
      <c r="F4881" s="4" t="s">
        <v>59</v>
      </c>
      <c r="G4881" s="4" t="s">
        <v>14570</v>
      </c>
      <c r="H4881" s="4" t="s">
        <v>14571</v>
      </c>
      <c r="I4881" s="4" t="s">
        <v>28</v>
      </c>
      <c r="J4881" s="4" t="s">
        <v>47</v>
      </c>
      <c r="K4881" s="4" t="s">
        <v>47</v>
      </c>
      <c r="L4881" s="4" t="s">
        <v>29</v>
      </c>
      <c r="M4881" s="4" t="s">
        <v>90</v>
      </c>
      <c r="N4881" s="4">
        <v>1294.57</v>
      </c>
      <c r="O4881" s="4">
        <v>9</v>
      </c>
      <c r="P4881" s="4">
        <v>0.2</v>
      </c>
      <c r="Q4881" s="4">
        <v>39.6</v>
      </c>
    </row>
    <row r="4882" spans="1:17" s="4" customFormat="1" ht="12" x14ac:dyDescent="0.3">
      <c r="A4882" s="4">
        <v>4881</v>
      </c>
      <c r="B4882" s="4" t="s">
        <v>14572</v>
      </c>
      <c r="C4882" s="5">
        <v>45412</v>
      </c>
      <c r="D4882" s="5">
        <v>45413</v>
      </c>
      <c r="E4882" s="9">
        <f t="shared" si="76"/>
        <v>2024</v>
      </c>
      <c r="F4882" s="4" t="s">
        <v>17</v>
      </c>
      <c r="G4882" s="4" t="s">
        <v>14573</v>
      </c>
      <c r="H4882" s="4" t="s">
        <v>14574</v>
      </c>
      <c r="I4882" s="4" t="s">
        <v>28</v>
      </c>
      <c r="J4882" s="4" t="s">
        <v>111</v>
      </c>
      <c r="K4882" s="4" t="s">
        <v>111</v>
      </c>
      <c r="L4882" s="4" t="s">
        <v>22</v>
      </c>
      <c r="M4882" s="4" t="s">
        <v>54</v>
      </c>
      <c r="N4882" s="4">
        <v>452.13</v>
      </c>
      <c r="O4882" s="4">
        <v>7</v>
      </c>
      <c r="P4882" s="4">
        <v>0.15</v>
      </c>
      <c r="Q4882" s="4">
        <v>39.020000000000003</v>
      </c>
    </row>
    <row r="4883" spans="1:17" s="4" customFormat="1" ht="12" x14ac:dyDescent="0.3">
      <c r="A4883" s="4">
        <v>4882</v>
      </c>
      <c r="B4883" s="4" t="s">
        <v>14575</v>
      </c>
      <c r="C4883" s="5">
        <v>45192</v>
      </c>
      <c r="D4883" s="5">
        <v>45196</v>
      </c>
      <c r="E4883" s="9">
        <f t="shared" si="76"/>
        <v>2023</v>
      </c>
      <c r="F4883" s="4" t="s">
        <v>39</v>
      </c>
      <c r="G4883" s="4" t="s">
        <v>14576</v>
      </c>
      <c r="H4883" s="4" t="s">
        <v>14577</v>
      </c>
      <c r="I4883" s="4" t="s">
        <v>20</v>
      </c>
      <c r="J4883" s="4" t="s">
        <v>21</v>
      </c>
      <c r="K4883" s="4" t="s">
        <v>26647</v>
      </c>
      <c r="L4883" s="4" t="s">
        <v>22</v>
      </c>
      <c r="M4883" s="4" t="s">
        <v>23</v>
      </c>
      <c r="N4883" s="4">
        <v>919.88</v>
      </c>
      <c r="O4883" s="4">
        <v>2</v>
      </c>
      <c r="P4883" s="4">
        <v>0.15</v>
      </c>
      <c r="Q4883" s="4">
        <v>163.94</v>
      </c>
    </row>
    <row r="4884" spans="1:17" s="4" customFormat="1" ht="12" x14ac:dyDescent="0.3">
      <c r="A4884" s="4">
        <v>4883</v>
      </c>
      <c r="B4884" s="4" t="s">
        <v>14578</v>
      </c>
      <c r="C4884" s="5">
        <v>44836</v>
      </c>
      <c r="D4884" s="5">
        <v>44841</v>
      </c>
      <c r="E4884" s="9">
        <f t="shared" si="76"/>
        <v>2022</v>
      </c>
      <c r="F4884" s="4" t="s">
        <v>39</v>
      </c>
      <c r="G4884" s="4" t="s">
        <v>14579</v>
      </c>
      <c r="H4884" s="4" t="s">
        <v>14580</v>
      </c>
      <c r="I4884" s="4" t="s">
        <v>67</v>
      </c>
      <c r="J4884" s="4" t="s">
        <v>145</v>
      </c>
      <c r="K4884" s="4" t="s">
        <v>80</v>
      </c>
      <c r="L4884" s="4" t="s">
        <v>36</v>
      </c>
      <c r="M4884" s="4" t="s">
        <v>118</v>
      </c>
      <c r="N4884" s="4">
        <v>134.32</v>
      </c>
      <c r="O4884" s="4">
        <v>6</v>
      </c>
      <c r="P4884" s="4">
        <v>0.15</v>
      </c>
      <c r="Q4884" s="4">
        <v>18.78</v>
      </c>
    </row>
    <row r="4885" spans="1:17" s="4" customFormat="1" ht="12" x14ac:dyDescent="0.3">
      <c r="A4885" s="4">
        <v>4884</v>
      </c>
      <c r="B4885" s="4" t="s">
        <v>14581</v>
      </c>
      <c r="C4885" s="5">
        <v>44610</v>
      </c>
      <c r="D4885" s="5">
        <v>44616</v>
      </c>
      <c r="E4885" s="9">
        <f t="shared" si="76"/>
        <v>2022</v>
      </c>
      <c r="F4885" s="4" t="s">
        <v>39</v>
      </c>
      <c r="G4885" s="4" t="s">
        <v>14582</v>
      </c>
      <c r="H4885" s="4" t="s">
        <v>14583</v>
      </c>
      <c r="I4885" s="4" t="s">
        <v>20</v>
      </c>
      <c r="J4885" s="4" t="s">
        <v>79</v>
      </c>
      <c r="K4885" s="4" t="s">
        <v>80</v>
      </c>
      <c r="L4885" s="4" t="s">
        <v>36</v>
      </c>
      <c r="M4885" s="4" t="s">
        <v>37</v>
      </c>
      <c r="N4885" s="4">
        <v>104.1</v>
      </c>
      <c r="O4885" s="4">
        <v>2</v>
      </c>
      <c r="P4885" s="4">
        <v>0.1</v>
      </c>
      <c r="Q4885" s="4">
        <v>2.1800000000000002</v>
      </c>
    </row>
    <row r="4886" spans="1:17" s="4" customFormat="1" ht="12" x14ac:dyDescent="0.3">
      <c r="A4886" s="4">
        <v>4885</v>
      </c>
      <c r="B4886" s="4" t="s">
        <v>14584</v>
      </c>
      <c r="C4886" s="5">
        <v>45010</v>
      </c>
      <c r="D4886" s="5">
        <v>45016</v>
      </c>
      <c r="E4886" s="9">
        <f t="shared" si="76"/>
        <v>2023</v>
      </c>
      <c r="F4886" s="4" t="s">
        <v>39</v>
      </c>
      <c r="G4886" s="4" t="s">
        <v>14585</v>
      </c>
      <c r="H4886" s="4" t="s">
        <v>14586</v>
      </c>
      <c r="I4886" s="4" t="s">
        <v>67</v>
      </c>
      <c r="J4886" s="4" t="s">
        <v>79</v>
      </c>
      <c r="K4886" s="4" t="s">
        <v>80</v>
      </c>
      <c r="L4886" s="4" t="s">
        <v>29</v>
      </c>
      <c r="M4886" s="4" t="s">
        <v>107</v>
      </c>
      <c r="N4886" s="4">
        <v>513.70000000000005</v>
      </c>
      <c r="O4886" s="4">
        <v>3</v>
      </c>
      <c r="P4886" s="4">
        <v>0.1</v>
      </c>
      <c r="Q4886" s="4">
        <v>110.64</v>
      </c>
    </row>
    <row r="4887" spans="1:17" s="4" customFormat="1" ht="12" x14ac:dyDescent="0.3">
      <c r="A4887" s="4">
        <v>4886</v>
      </c>
      <c r="B4887" s="4" t="s">
        <v>14587</v>
      </c>
      <c r="C4887" s="5">
        <v>44974</v>
      </c>
      <c r="D4887" s="5">
        <v>44978</v>
      </c>
      <c r="E4887" s="9">
        <f t="shared" si="76"/>
        <v>2023</v>
      </c>
      <c r="F4887" s="4" t="s">
        <v>17</v>
      </c>
      <c r="G4887" s="4" t="s">
        <v>14588</v>
      </c>
      <c r="H4887" s="4" t="s">
        <v>14589</v>
      </c>
      <c r="I4887" s="4" t="s">
        <v>20</v>
      </c>
      <c r="J4887" s="4" t="s">
        <v>42</v>
      </c>
      <c r="K4887" s="4" t="s">
        <v>43</v>
      </c>
      <c r="L4887" s="4" t="s">
        <v>36</v>
      </c>
      <c r="M4887" s="4" t="s">
        <v>118</v>
      </c>
      <c r="N4887" s="4">
        <v>1069.42</v>
      </c>
      <c r="O4887" s="4">
        <v>8</v>
      </c>
      <c r="P4887" s="4">
        <v>0.15</v>
      </c>
      <c r="Q4887" s="4">
        <v>177.99</v>
      </c>
    </row>
    <row r="4888" spans="1:17" s="4" customFormat="1" ht="12" x14ac:dyDescent="0.3">
      <c r="A4888" s="4">
        <v>4887</v>
      </c>
      <c r="B4888" s="4" t="s">
        <v>14590</v>
      </c>
      <c r="C4888" s="5">
        <v>45071</v>
      </c>
      <c r="D4888" s="5">
        <v>45072</v>
      </c>
      <c r="E4888" s="9">
        <f t="shared" si="76"/>
        <v>2023</v>
      </c>
      <c r="F4888" s="4" t="s">
        <v>25</v>
      </c>
      <c r="G4888" s="4" t="s">
        <v>14591</v>
      </c>
      <c r="H4888" s="4" t="s">
        <v>14592</v>
      </c>
      <c r="I4888" s="4" t="s">
        <v>28</v>
      </c>
      <c r="J4888" s="4" t="s">
        <v>21</v>
      </c>
      <c r="K4888" s="4" t="s">
        <v>26647</v>
      </c>
      <c r="L4888" s="4" t="s">
        <v>29</v>
      </c>
      <c r="M4888" s="4" t="s">
        <v>107</v>
      </c>
      <c r="N4888" s="4">
        <v>48.89</v>
      </c>
      <c r="O4888" s="4">
        <v>6</v>
      </c>
      <c r="P4888" s="4">
        <v>0</v>
      </c>
      <c r="Q4888" s="4">
        <v>0.74</v>
      </c>
    </row>
    <row r="4889" spans="1:17" s="4" customFormat="1" ht="12" x14ac:dyDescent="0.3">
      <c r="A4889" s="4">
        <v>4888</v>
      </c>
      <c r="B4889" s="4" t="s">
        <v>14593</v>
      </c>
      <c r="C4889" s="5">
        <v>44709</v>
      </c>
      <c r="D4889" s="5">
        <v>44713</v>
      </c>
      <c r="E4889" s="9">
        <f t="shared" si="76"/>
        <v>2022</v>
      </c>
      <c r="F4889" s="4" t="s">
        <v>59</v>
      </c>
      <c r="G4889" s="4" t="s">
        <v>14594</v>
      </c>
      <c r="H4889" s="4" t="s">
        <v>14595</v>
      </c>
      <c r="I4889" s="4" t="s">
        <v>67</v>
      </c>
      <c r="J4889" s="4" t="s">
        <v>21</v>
      </c>
      <c r="K4889" s="4" t="s">
        <v>26647</v>
      </c>
      <c r="L4889" s="4" t="s">
        <v>22</v>
      </c>
      <c r="M4889" s="4" t="s">
        <v>23</v>
      </c>
      <c r="N4889" s="4">
        <v>311.38</v>
      </c>
      <c r="O4889" s="4">
        <v>3</v>
      </c>
      <c r="P4889" s="4">
        <v>0.2</v>
      </c>
      <c r="Q4889" s="4">
        <v>14.12</v>
      </c>
    </row>
    <row r="4890" spans="1:17" s="4" customFormat="1" ht="12" x14ac:dyDescent="0.3">
      <c r="A4890" s="4">
        <v>4889</v>
      </c>
      <c r="B4890" s="4" t="s">
        <v>14596</v>
      </c>
      <c r="C4890" s="5">
        <v>45109</v>
      </c>
      <c r="D4890" s="5">
        <v>45113</v>
      </c>
      <c r="E4890" s="9">
        <f t="shared" si="76"/>
        <v>2023</v>
      </c>
      <c r="F4890" s="4" t="s">
        <v>25</v>
      </c>
      <c r="G4890" s="4" t="s">
        <v>14597</v>
      </c>
      <c r="H4890" s="4" t="s">
        <v>14598</v>
      </c>
      <c r="I4890" s="4" t="s">
        <v>20</v>
      </c>
      <c r="J4890" s="4" t="s">
        <v>52</v>
      </c>
      <c r="K4890" s="4" t="s">
        <v>53</v>
      </c>
      <c r="L4890" s="4" t="s">
        <v>29</v>
      </c>
      <c r="M4890" s="4" t="s">
        <v>107</v>
      </c>
      <c r="N4890" s="4">
        <v>1452.6</v>
      </c>
      <c r="O4890" s="4">
        <v>3</v>
      </c>
      <c r="P4890" s="4">
        <v>0.2</v>
      </c>
      <c r="Q4890" s="4">
        <v>77.599999999999994</v>
      </c>
    </row>
    <row r="4891" spans="1:17" s="4" customFormat="1" ht="12" x14ac:dyDescent="0.3">
      <c r="A4891" s="4">
        <v>4890</v>
      </c>
      <c r="B4891" s="4" t="s">
        <v>14599</v>
      </c>
      <c r="C4891" s="5">
        <v>44841</v>
      </c>
      <c r="D4891" s="5">
        <v>44845</v>
      </c>
      <c r="E4891" s="9">
        <f t="shared" si="76"/>
        <v>2022</v>
      </c>
      <c r="F4891" s="4" t="s">
        <v>17</v>
      </c>
      <c r="G4891" s="4" t="s">
        <v>14600</v>
      </c>
      <c r="H4891" s="4" t="s">
        <v>14601</v>
      </c>
      <c r="I4891" s="4" t="s">
        <v>28</v>
      </c>
      <c r="J4891" s="4" t="s">
        <v>21</v>
      </c>
      <c r="K4891" s="4" t="s">
        <v>26647</v>
      </c>
      <c r="L4891" s="4" t="s">
        <v>22</v>
      </c>
      <c r="M4891" s="4" t="s">
        <v>54</v>
      </c>
      <c r="N4891" s="4">
        <v>1143.7</v>
      </c>
      <c r="O4891" s="4">
        <v>4</v>
      </c>
      <c r="P4891" s="4">
        <v>0.15</v>
      </c>
      <c r="Q4891" s="4">
        <v>190.79</v>
      </c>
    </row>
    <row r="4892" spans="1:17" s="4" customFormat="1" ht="12" x14ac:dyDescent="0.3">
      <c r="A4892" s="4">
        <v>4891</v>
      </c>
      <c r="B4892" s="4" t="s">
        <v>14602</v>
      </c>
      <c r="C4892" s="5">
        <v>45178</v>
      </c>
      <c r="D4892" s="5">
        <v>45181</v>
      </c>
      <c r="E4892" s="9">
        <f t="shared" si="76"/>
        <v>2023</v>
      </c>
      <c r="F4892" s="4" t="s">
        <v>59</v>
      </c>
      <c r="G4892" s="4" t="s">
        <v>14603</v>
      </c>
      <c r="H4892" s="4" t="s">
        <v>14604</v>
      </c>
      <c r="I4892" s="4" t="s">
        <v>67</v>
      </c>
      <c r="J4892" s="4" t="s">
        <v>145</v>
      </c>
      <c r="K4892" s="4" t="s">
        <v>80</v>
      </c>
      <c r="L4892" s="4" t="s">
        <v>36</v>
      </c>
      <c r="M4892" s="4" t="s">
        <v>118</v>
      </c>
      <c r="N4892" s="4">
        <v>510.24</v>
      </c>
      <c r="O4892" s="4">
        <v>8</v>
      </c>
      <c r="P4892" s="4">
        <v>0.1</v>
      </c>
      <c r="Q4892" s="4">
        <v>61.25</v>
      </c>
    </row>
    <row r="4893" spans="1:17" s="4" customFormat="1" ht="12" x14ac:dyDescent="0.3">
      <c r="A4893" s="4">
        <v>4892</v>
      </c>
      <c r="B4893" s="4" t="s">
        <v>14605</v>
      </c>
      <c r="C4893" s="5">
        <v>45454</v>
      </c>
      <c r="D4893" s="5">
        <v>45459</v>
      </c>
      <c r="E4893" s="9">
        <f t="shared" si="76"/>
        <v>2024</v>
      </c>
      <c r="F4893" s="4" t="s">
        <v>39</v>
      </c>
      <c r="G4893" s="4" t="s">
        <v>14606</v>
      </c>
      <c r="H4893" s="4" t="s">
        <v>14607</v>
      </c>
      <c r="I4893" s="4" t="s">
        <v>67</v>
      </c>
      <c r="J4893" s="4" t="s">
        <v>47</v>
      </c>
      <c r="K4893" s="4" t="s">
        <v>47</v>
      </c>
      <c r="L4893" s="4" t="s">
        <v>22</v>
      </c>
      <c r="M4893" s="4" t="s">
        <v>75</v>
      </c>
      <c r="N4893" s="4">
        <v>984.05</v>
      </c>
      <c r="O4893" s="4">
        <v>4</v>
      </c>
      <c r="P4893" s="4">
        <v>0.1</v>
      </c>
      <c r="Q4893" s="4">
        <v>255.42</v>
      </c>
    </row>
    <row r="4894" spans="1:17" s="4" customFormat="1" ht="12" x14ac:dyDescent="0.3">
      <c r="A4894" s="4">
        <v>4893</v>
      </c>
      <c r="B4894" s="4" t="s">
        <v>14608</v>
      </c>
      <c r="C4894" s="5">
        <v>44534</v>
      </c>
      <c r="D4894" s="5">
        <v>44537</v>
      </c>
      <c r="E4894" s="9">
        <f t="shared" si="76"/>
        <v>2021</v>
      </c>
      <c r="F4894" s="4" t="s">
        <v>39</v>
      </c>
      <c r="G4894" s="4" t="s">
        <v>14609</v>
      </c>
      <c r="H4894" s="4" t="s">
        <v>14610</v>
      </c>
      <c r="I4894" s="4" t="s">
        <v>28</v>
      </c>
      <c r="J4894" s="4" t="s">
        <v>62</v>
      </c>
      <c r="K4894" s="4" t="s">
        <v>63</v>
      </c>
      <c r="L4894" s="4" t="s">
        <v>36</v>
      </c>
      <c r="M4894" s="4" t="s">
        <v>118</v>
      </c>
      <c r="N4894" s="4">
        <v>1406.58</v>
      </c>
      <c r="O4894" s="4">
        <v>3</v>
      </c>
      <c r="P4894" s="4">
        <v>0.1</v>
      </c>
      <c r="Q4894" s="4">
        <v>206.14</v>
      </c>
    </row>
    <row r="4895" spans="1:17" s="4" customFormat="1" ht="12" x14ac:dyDescent="0.3">
      <c r="A4895" s="4">
        <v>4894</v>
      </c>
      <c r="B4895" s="4" t="s">
        <v>14611</v>
      </c>
      <c r="C4895" s="5">
        <v>44879</v>
      </c>
      <c r="D4895" s="5">
        <v>44880</v>
      </c>
      <c r="E4895" s="9">
        <f t="shared" si="76"/>
        <v>2022</v>
      </c>
      <c r="F4895" s="4" t="s">
        <v>39</v>
      </c>
      <c r="G4895" s="4" t="s">
        <v>14612</v>
      </c>
      <c r="H4895" s="4" t="s">
        <v>14613</v>
      </c>
      <c r="I4895" s="4" t="s">
        <v>28</v>
      </c>
      <c r="J4895" s="4" t="s">
        <v>21</v>
      </c>
      <c r="K4895" s="4" t="s">
        <v>26647</v>
      </c>
      <c r="L4895" s="4" t="s">
        <v>22</v>
      </c>
      <c r="M4895" s="4" t="s">
        <v>75</v>
      </c>
      <c r="N4895" s="4">
        <v>1232.31</v>
      </c>
      <c r="O4895" s="4">
        <v>6</v>
      </c>
      <c r="P4895" s="4">
        <v>0.1</v>
      </c>
      <c r="Q4895" s="4">
        <v>297.14</v>
      </c>
    </row>
    <row r="4896" spans="1:17" s="4" customFormat="1" ht="12" x14ac:dyDescent="0.3">
      <c r="A4896" s="4">
        <v>4895</v>
      </c>
      <c r="B4896" s="4" t="s">
        <v>14614</v>
      </c>
      <c r="C4896" s="5">
        <v>44604</v>
      </c>
      <c r="D4896" s="5">
        <v>44611</v>
      </c>
      <c r="E4896" s="9">
        <f t="shared" si="76"/>
        <v>2022</v>
      </c>
      <c r="F4896" s="4" t="s">
        <v>17</v>
      </c>
      <c r="G4896" s="4" t="s">
        <v>14615</v>
      </c>
      <c r="H4896" s="4" t="s">
        <v>14616</v>
      </c>
      <c r="I4896" s="4" t="s">
        <v>20</v>
      </c>
      <c r="J4896" s="4" t="s">
        <v>111</v>
      </c>
      <c r="K4896" s="4" t="s">
        <v>111</v>
      </c>
      <c r="L4896" s="4" t="s">
        <v>22</v>
      </c>
      <c r="M4896" s="4" t="s">
        <v>75</v>
      </c>
      <c r="N4896" s="4">
        <v>133.22</v>
      </c>
      <c r="O4896" s="4">
        <v>1</v>
      </c>
      <c r="P4896" s="4">
        <v>0.1</v>
      </c>
      <c r="Q4896" s="4">
        <v>30.15</v>
      </c>
    </row>
    <row r="4897" spans="1:17" s="4" customFormat="1" ht="12" x14ac:dyDescent="0.3">
      <c r="A4897" s="4">
        <v>4896</v>
      </c>
      <c r="B4897" s="4" t="s">
        <v>14617</v>
      </c>
      <c r="C4897" s="5">
        <v>45525</v>
      </c>
      <c r="D4897" s="5">
        <v>45530</v>
      </c>
      <c r="E4897" s="9">
        <f t="shared" si="76"/>
        <v>2024</v>
      </c>
      <c r="F4897" s="4" t="s">
        <v>25</v>
      </c>
      <c r="G4897" s="4" t="s">
        <v>14618</v>
      </c>
      <c r="H4897" s="4" t="s">
        <v>14619</v>
      </c>
      <c r="I4897" s="4" t="s">
        <v>20</v>
      </c>
      <c r="J4897" s="4" t="s">
        <v>52</v>
      </c>
      <c r="K4897" s="4" t="s">
        <v>53</v>
      </c>
      <c r="L4897" s="4" t="s">
        <v>36</v>
      </c>
      <c r="M4897" s="4" t="s">
        <v>37</v>
      </c>
      <c r="N4897" s="4">
        <v>1180.46</v>
      </c>
      <c r="O4897" s="4">
        <v>5</v>
      </c>
      <c r="P4897" s="4">
        <v>0.1</v>
      </c>
      <c r="Q4897" s="4">
        <v>269.54000000000002</v>
      </c>
    </row>
    <row r="4898" spans="1:17" s="4" customFormat="1" ht="12" x14ac:dyDescent="0.3">
      <c r="A4898" s="4">
        <v>4897</v>
      </c>
      <c r="B4898" s="4" t="s">
        <v>14620</v>
      </c>
      <c r="C4898" s="5">
        <v>44733</v>
      </c>
      <c r="D4898" s="5">
        <v>44734</v>
      </c>
      <c r="E4898" s="9">
        <f t="shared" si="76"/>
        <v>2022</v>
      </c>
      <c r="F4898" s="4" t="s">
        <v>39</v>
      </c>
      <c r="G4898" s="4" t="s">
        <v>14621</v>
      </c>
      <c r="H4898" s="4" t="s">
        <v>14622</v>
      </c>
      <c r="I4898" s="4" t="s">
        <v>67</v>
      </c>
      <c r="J4898" s="4" t="s">
        <v>42</v>
      </c>
      <c r="K4898" s="4" t="s">
        <v>43</v>
      </c>
      <c r="L4898" s="4" t="s">
        <v>36</v>
      </c>
      <c r="M4898" s="4" t="s">
        <v>71</v>
      </c>
      <c r="N4898" s="4">
        <v>1084.98</v>
      </c>
      <c r="O4898" s="4">
        <v>8</v>
      </c>
      <c r="P4898" s="4">
        <v>0.15</v>
      </c>
      <c r="Q4898" s="4">
        <v>223.39</v>
      </c>
    </row>
    <row r="4899" spans="1:17" s="4" customFormat="1" ht="12" x14ac:dyDescent="0.3">
      <c r="A4899" s="4">
        <v>4898</v>
      </c>
      <c r="B4899" s="4" t="s">
        <v>14623</v>
      </c>
      <c r="C4899" s="5">
        <v>44912</v>
      </c>
      <c r="D4899" s="5">
        <v>44915</v>
      </c>
      <c r="E4899" s="9">
        <f t="shared" si="76"/>
        <v>2022</v>
      </c>
      <c r="F4899" s="4" t="s">
        <v>25</v>
      </c>
      <c r="G4899" s="4" t="s">
        <v>14624</v>
      </c>
      <c r="H4899" s="4" t="s">
        <v>14625</v>
      </c>
      <c r="I4899" s="4" t="s">
        <v>67</v>
      </c>
      <c r="J4899" s="4" t="s">
        <v>42</v>
      </c>
      <c r="K4899" s="4" t="s">
        <v>43</v>
      </c>
      <c r="L4899" s="4" t="s">
        <v>29</v>
      </c>
      <c r="M4899" s="4" t="s">
        <v>48</v>
      </c>
      <c r="N4899" s="4">
        <v>549.37</v>
      </c>
      <c r="O4899" s="4">
        <v>8</v>
      </c>
      <c r="P4899" s="4">
        <v>0</v>
      </c>
      <c r="Q4899" s="4">
        <v>109.28</v>
      </c>
    </row>
    <row r="4900" spans="1:17" s="4" customFormat="1" ht="12" x14ac:dyDescent="0.3">
      <c r="A4900" s="4">
        <v>4899</v>
      </c>
      <c r="B4900" s="4" t="s">
        <v>14626</v>
      </c>
      <c r="C4900" s="5">
        <v>45688</v>
      </c>
      <c r="D4900" s="5">
        <v>45693</v>
      </c>
      <c r="E4900" s="9">
        <f t="shared" si="76"/>
        <v>2025</v>
      </c>
      <c r="F4900" s="4" t="s">
        <v>25</v>
      </c>
      <c r="G4900" s="4" t="s">
        <v>14627</v>
      </c>
      <c r="H4900" s="4" t="s">
        <v>14628</v>
      </c>
      <c r="I4900" s="4" t="s">
        <v>67</v>
      </c>
      <c r="J4900" s="4" t="s">
        <v>52</v>
      </c>
      <c r="K4900" s="4" t="s">
        <v>53</v>
      </c>
      <c r="L4900" s="4" t="s">
        <v>29</v>
      </c>
      <c r="M4900" s="4" t="s">
        <v>107</v>
      </c>
      <c r="N4900" s="4">
        <v>1151</v>
      </c>
      <c r="O4900" s="4">
        <v>5</v>
      </c>
      <c r="P4900" s="4">
        <v>0.15</v>
      </c>
      <c r="Q4900" s="4">
        <v>86.9</v>
      </c>
    </row>
    <row r="4901" spans="1:17" s="4" customFormat="1" ht="12" x14ac:dyDescent="0.3">
      <c r="A4901" s="4">
        <v>4900</v>
      </c>
      <c r="B4901" s="4" t="s">
        <v>14629</v>
      </c>
      <c r="C4901" s="5">
        <v>44702</v>
      </c>
      <c r="D4901" s="5">
        <v>44704</v>
      </c>
      <c r="E4901" s="9">
        <f t="shared" si="76"/>
        <v>2022</v>
      </c>
      <c r="F4901" s="4" t="s">
        <v>59</v>
      </c>
      <c r="G4901" s="4" t="s">
        <v>14630</v>
      </c>
      <c r="H4901" s="4" t="s">
        <v>14631</v>
      </c>
      <c r="I4901" s="4" t="s">
        <v>20</v>
      </c>
      <c r="J4901" s="4" t="s">
        <v>145</v>
      </c>
      <c r="K4901" s="4" t="s">
        <v>80</v>
      </c>
      <c r="L4901" s="4" t="s">
        <v>36</v>
      </c>
      <c r="M4901" s="4" t="s">
        <v>138</v>
      </c>
      <c r="N4901" s="4">
        <v>1439.13</v>
      </c>
      <c r="O4901" s="4">
        <v>4</v>
      </c>
      <c r="P4901" s="4">
        <v>0.15</v>
      </c>
      <c r="Q4901" s="4">
        <v>68.09</v>
      </c>
    </row>
    <row r="4902" spans="1:17" s="4" customFormat="1" ht="12" x14ac:dyDescent="0.3">
      <c r="A4902" s="4">
        <v>4901</v>
      </c>
      <c r="B4902" s="4" t="s">
        <v>14632</v>
      </c>
      <c r="C4902" s="5">
        <v>45124</v>
      </c>
      <c r="D4902" s="5">
        <v>45131</v>
      </c>
      <c r="E4902" s="9">
        <f t="shared" si="76"/>
        <v>2023</v>
      </c>
      <c r="F4902" s="4" t="s">
        <v>25</v>
      </c>
      <c r="G4902" s="4" t="s">
        <v>14633</v>
      </c>
      <c r="H4902" s="4" t="s">
        <v>14634</v>
      </c>
      <c r="I4902" s="4" t="s">
        <v>67</v>
      </c>
      <c r="J4902" s="4" t="s">
        <v>106</v>
      </c>
      <c r="K4902" s="4" t="s">
        <v>106</v>
      </c>
      <c r="L4902" s="4" t="s">
        <v>36</v>
      </c>
      <c r="M4902" s="4" t="s">
        <v>118</v>
      </c>
      <c r="N4902" s="4">
        <v>22.25</v>
      </c>
      <c r="O4902" s="4">
        <v>10</v>
      </c>
      <c r="P4902" s="4">
        <v>0</v>
      </c>
      <c r="Q4902" s="4">
        <v>3.89</v>
      </c>
    </row>
    <row r="4903" spans="1:17" s="4" customFormat="1" ht="12" x14ac:dyDescent="0.3">
      <c r="A4903" s="4">
        <v>4902</v>
      </c>
      <c r="B4903" s="4" t="s">
        <v>14635</v>
      </c>
      <c r="C4903" s="5">
        <v>44851</v>
      </c>
      <c r="D4903" s="5">
        <v>44858</v>
      </c>
      <c r="E4903" s="9">
        <f t="shared" si="76"/>
        <v>2022</v>
      </c>
      <c r="F4903" s="4" t="s">
        <v>17</v>
      </c>
      <c r="G4903" s="4" t="s">
        <v>14636</v>
      </c>
      <c r="H4903" s="4" t="s">
        <v>14637</v>
      </c>
      <c r="I4903" s="4" t="s">
        <v>67</v>
      </c>
      <c r="J4903" s="4" t="s">
        <v>106</v>
      </c>
      <c r="K4903" s="4" t="s">
        <v>106</v>
      </c>
      <c r="L4903" s="4" t="s">
        <v>36</v>
      </c>
      <c r="M4903" s="4" t="s">
        <v>138</v>
      </c>
      <c r="N4903" s="4">
        <v>769.18</v>
      </c>
      <c r="O4903" s="4">
        <v>3</v>
      </c>
      <c r="P4903" s="4">
        <v>0.15</v>
      </c>
      <c r="Q4903" s="4">
        <v>99.19</v>
      </c>
    </row>
    <row r="4904" spans="1:17" s="4" customFormat="1" ht="12" x14ac:dyDescent="0.3">
      <c r="A4904" s="4">
        <v>4903</v>
      </c>
      <c r="B4904" s="4" t="s">
        <v>14638</v>
      </c>
      <c r="C4904" s="5">
        <v>44951</v>
      </c>
      <c r="D4904" s="5">
        <v>44957</v>
      </c>
      <c r="E4904" s="9">
        <f t="shared" si="76"/>
        <v>2023</v>
      </c>
      <c r="F4904" s="4" t="s">
        <v>17</v>
      </c>
      <c r="G4904" s="4" t="s">
        <v>14639</v>
      </c>
      <c r="H4904" s="4" t="s">
        <v>14640</v>
      </c>
      <c r="I4904" s="4" t="s">
        <v>67</v>
      </c>
      <c r="J4904" s="4" t="s">
        <v>42</v>
      </c>
      <c r="K4904" s="4" t="s">
        <v>43</v>
      </c>
      <c r="L4904" s="4" t="s">
        <v>22</v>
      </c>
      <c r="M4904" s="4" t="s">
        <v>75</v>
      </c>
      <c r="N4904" s="4">
        <v>79.599999999999994</v>
      </c>
      <c r="O4904" s="4">
        <v>7</v>
      </c>
      <c r="P4904" s="4">
        <v>0.15</v>
      </c>
      <c r="Q4904" s="4">
        <v>12.94</v>
      </c>
    </row>
    <row r="4905" spans="1:17" s="4" customFormat="1" ht="12" x14ac:dyDescent="0.3">
      <c r="A4905" s="4">
        <v>4904</v>
      </c>
      <c r="B4905" s="4" t="s">
        <v>14641</v>
      </c>
      <c r="C4905" s="5">
        <v>45270</v>
      </c>
      <c r="D4905" s="5">
        <v>45274</v>
      </c>
      <c r="E4905" s="9">
        <f t="shared" si="76"/>
        <v>2023</v>
      </c>
      <c r="F4905" s="4" t="s">
        <v>17</v>
      </c>
      <c r="G4905" s="4" t="s">
        <v>14642</v>
      </c>
      <c r="H4905" s="4" t="s">
        <v>14643</v>
      </c>
      <c r="I4905" s="4" t="s">
        <v>67</v>
      </c>
      <c r="J4905" s="4" t="s">
        <v>106</v>
      </c>
      <c r="K4905" s="4" t="s">
        <v>106</v>
      </c>
      <c r="L4905" s="4" t="s">
        <v>22</v>
      </c>
      <c r="M4905" s="4" t="s">
        <v>54</v>
      </c>
      <c r="N4905" s="4">
        <v>976.22</v>
      </c>
      <c r="O4905" s="4">
        <v>3</v>
      </c>
      <c r="P4905" s="4">
        <v>0.1</v>
      </c>
      <c r="Q4905" s="4">
        <v>22</v>
      </c>
    </row>
    <row r="4906" spans="1:17" s="4" customFormat="1" ht="12" x14ac:dyDescent="0.3">
      <c r="A4906" s="4">
        <v>4905</v>
      </c>
      <c r="B4906" s="4" t="s">
        <v>14644</v>
      </c>
      <c r="C4906" s="5">
        <v>45288</v>
      </c>
      <c r="D4906" s="5">
        <v>45289</v>
      </c>
      <c r="E4906" s="9">
        <f t="shared" si="76"/>
        <v>2023</v>
      </c>
      <c r="F4906" s="4" t="s">
        <v>25</v>
      </c>
      <c r="G4906" s="4" t="s">
        <v>14645</v>
      </c>
      <c r="H4906" s="4" t="s">
        <v>14646</v>
      </c>
      <c r="I4906" s="4" t="s">
        <v>28</v>
      </c>
      <c r="J4906" s="4" t="s">
        <v>62</v>
      </c>
      <c r="K4906" s="4" t="s">
        <v>63</v>
      </c>
      <c r="L4906" s="4" t="s">
        <v>36</v>
      </c>
      <c r="M4906" s="4" t="s">
        <v>71</v>
      </c>
      <c r="N4906" s="4">
        <v>340.49</v>
      </c>
      <c r="O4906" s="4">
        <v>4</v>
      </c>
      <c r="P4906" s="4">
        <v>0.1</v>
      </c>
      <c r="Q4906" s="4">
        <v>5.33</v>
      </c>
    </row>
    <row r="4907" spans="1:17" s="4" customFormat="1" ht="12" x14ac:dyDescent="0.3">
      <c r="A4907" s="4">
        <v>4906</v>
      </c>
      <c r="B4907" s="4" t="s">
        <v>14647</v>
      </c>
      <c r="C4907" s="5">
        <v>44546</v>
      </c>
      <c r="D4907" s="5">
        <v>44552</v>
      </c>
      <c r="E4907" s="9">
        <f t="shared" si="76"/>
        <v>2021</v>
      </c>
      <c r="F4907" s="4" t="s">
        <v>59</v>
      </c>
      <c r="G4907" s="4" t="s">
        <v>14648</v>
      </c>
      <c r="H4907" s="4" t="s">
        <v>14649</v>
      </c>
      <c r="I4907" s="4" t="s">
        <v>28</v>
      </c>
      <c r="J4907" s="4" t="s">
        <v>111</v>
      </c>
      <c r="K4907" s="4" t="s">
        <v>111</v>
      </c>
      <c r="L4907" s="4" t="s">
        <v>22</v>
      </c>
      <c r="M4907" s="4" t="s">
        <v>54</v>
      </c>
      <c r="N4907" s="4">
        <v>1015.21</v>
      </c>
      <c r="O4907" s="4">
        <v>2</v>
      </c>
      <c r="P4907" s="4">
        <v>0.1</v>
      </c>
      <c r="Q4907" s="4">
        <v>4.7699999999999996</v>
      </c>
    </row>
    <row r="4908" spans="1:17" s="4" customFormat="1" ht="12" x14ac:dyDescent="0.3">
      <c r="A4908" s="4">
        <v>4907</v>
      </c>
      <c r="B4908" s="4" t="s">
        <v>14650</v>
      </c>
      <c r="C4908" s="5">
        <v>45037</v>
      </c>
      <c r="D4908" s="5">
        <v>45041</v>
      </c>
      <c r="E4908" s="9">
        <f t="shared" si="76"/>
        <v>2023</v>
      </c>
      <c r="F4908" s="4" t="s">
        <v>17</v>
      </c>
      <c r="G4908" s="4" t="s">
        <v>14651</v>
      </c>
      <c r="H4908" s="4" t="s">
        <v>14652</v>
      </c>
      <c r="I4908" s="4" t="s">
        <v>28</v>
      </c>
      <c r="J4908" s="4" t="s">
        <v>21</v>
      </c>
      <c r="K4908" s="4" t="s">
        <v>26647</v>
      </c>
      <c r="L4908" s="4" t="s">
        <v>29</v>
      </c>
      <c r="M4908" s="4" t="s">
        <v>107</v>
      </c>
      <c r="N4908" s="4">
        <v>764.04</v>
      </c>
      <c r="O4908" s="4">
        <v>1</v>
      </c>
      <c r="P4908" s="4">
        <v>0.15</v>
      </c>
      <c r="Q4908" s="4">
        <v>9.3699999999999992</v>
      </c>
    </row>
    <row r="4909" spans="1:17" s="4" customFormat="1" ht="12" x14ac:dyDescent="0.3">
      <c r="A4909" s="4">
        <v>4908</v>
      </c>
      <c r="B4909" s="4" t="s">
        <v>14653</v>
      </c>
      <c r="C4909" s="5">
        <v>44420</v>
      </c>
      <c r="D4909" s="5">
        <v>44421</v>
      </c>
      <c r="E4909" s="9">
        <f t="shared" si="76"/>
        <v>2021</v>
      </c>
      <c r="F4909" s="4" t="s">
        <v>39</v>
      </c>
      <c r="G4909" s="4" t="s">
        <v>14654</v>
      </c>
      <c r="H4909" s="4" t="s">
        <v>14655</v>
      </c>
      <c r="I4909" s="4" t="s">
        <v>28</v>
      </c>
      <c r="J4909" s="4" t="s">
        <v>52</v>
      </c>
      <c r="K4909" s="4" t="s">
        <v>53</v>
      </c>
      <c r="L4909" s="4" t="s">
        <v>36</v>
      </c>
      <c r="M4909" s="4" t="s">
        <v>138</v>
      </c>
      <c r="N4909" s="4">
        <v>1306.58</v>
      </c>
      <c r="O4909" s="4">
        <v>7</v>
      </c>
      <c r="P4909" s="4">
        <v>0</v>
      </c>
      <c r="Q4909" s="4">
        <v>161.91999999999999</v>
      </c>
    </row>
    <row r="4910" spans="1:17" s="4" customFormat="1" ht="12" x14ac:dyDescent="0.3">
      <c r="A4910" s="4">
        <v>4909</v>
      </c>
      <c r="B4910" s="4" t="s">
        <v>14656</v>
      </c>
      <c r="C4910" s="5">
        <v>44729</v>
      </c>
      <c r="D4910" s="5">
        <v>44732</v>
      </c>
      <c r="E4910" s="9">
        <f t="shared" si="76"/>
        <v>2022</v>
      </c>
      <c r="F4910" s="4" t="s">
        <v>25</v>
      </c>
      <c r="G4910" s="4" t="s">
        <v>14657</v>
      </c>
      <c r="H4910" s="4" t="s">
        <v>14658</v>
      </c>
      <c r="I4910" s="4" t="s">
        <v>67</v>
      </c>
      <c r="J4910" s="4" t="s">
        <v>145</v>
      </c>
      <c r="K4910" s="4" t="s">
        <v>80</v>
      </c>
      <c r="L4910" s="4" t="s">
        <v>36</v>
      </c>
      <c r="M4910" s="4" t="s">
        <v>71</v>
      </c>
      <c r="N4910" s="4">
        <v>1082.9100000000001</v>
      </c>
      <c r="O4910" s="4">
        <v>4</v>
      </c>
      <c r="P4910" s="4">
        <v>0.15</v>
      </c>
      <c r="Q4910" s="4">
        <v>31.15</v>
      </c>
    </row>
    <row r="4911" spans="1:17" s="4" customFormat="1" ht="12" x14ac:dyDescent="0.3">
      <c r="A4911" s="4">
        <v>4910</v>
      </c>
      <c r="B4911" s="4" t="s">
        <v>14659</v>
      </c>
      <c r="C4911" s="5">
        <v>45714</v>
      </c>
      <c r="D4911" s="5">
        <v>45720</v>
      </c>
      <c r="E4911" s="9">
        <f t="shared" si="76"/>
        <v>2025</v>
      </c>
      <c r="F4911" s="4" t="s">
        <v>39</v>
      </c>
      <c r="G4911" s="4" t="s">
        <v>14660</v>
      </c>
      <c r="H4911" s="4" t="s">
        <v>14661</v>
      </c>
      <c r="I4911" s="4" t="s">
        <v>20</v>
      </c>
      <c r="J4911" s="4" t="s">
        <v>21</v>
      </c>
      <c r="K4911" s="4" t="s">
        <v>26647</v>
      </c>
      <c r="L4911" s="4" t="s">
        <v>22</v>
      </c>
      <c r="M4911" s="4" t="s">
        <v>54</v>
      </c>
      <c r="N4911" s="4">
        <v>565.09</v>
      </c>
      <c r="O4911" s="4">
        <v>4</v>
      </c>
      <c r="P4911" s="4">
        <v>0.1</v>
      </c>
      <c r="Q4911" s="4">
        <v>41.01</v>
      </c>
    </row>
    <row r="4912" spans="1:17" s="4" customFormat="1" ht="12" x14ac:dyDescent="0.3">
      <c r="A4912" s="4">
        <v>4911</v>
      </c>
      <c r="B4912" s="4" t="s">
        <v>14662</v>
      </c>
      <c r="C4912" s="5">
        <v>44873</v>
      </c>
      <c r="D4912" s="5">
        <v>44879</v>
      </c>
      <c r="E4912" s="9">
        <f t="shared" si="76"/>
        <v>2022</v>
      </c>
      <c r="F4912" s="4" t="s">
        <v>25</v>
      </c>
      <c r="G4912" s="4" t="s">
        <v>14663</v>
      </c>
      <c r="H4912" s="4" t="s">
        <v>14664</v>
      </c>
      <c r="I4912" s="4" t="s">
        <v>20</v>
      </c>
      <c r="J4912" s="4" t="s">
        <v>52</v>
      </c>
      <c r="K4912" s="4" t="s">
        <v>53</v>
      </c>
      <c r="L4912" s="4" t="s">
        <v>36</v>
      </c>
      <c r="M4912" s="4" t="s">
        <v>37</v>
      </c>
      <c r="N4912" s="4">
        <v>1068.3800000000001</v>
      </c>
      <c r="O4912" s="4">
        <v>3</v>
      </c>
      <c r="P4912" s="4">
        <v>0.15</v>
      </c>
      <c r="Q4912" s="4">
        <v>109.84</v>
      </c>
    </row>
    <row r="4913" spans="1:17" s="4" customFormat="1" ht="12" x14ac:dyDescent="0.3">
      <c r="A4913" s="4">
        <v>4912</v>
      </c>
      <c r="B4913" s="4" t="s">
        <v>14665</v>
      </c>
      <c r="C4913" s="5">
        <v>45713</v>
      </c>
      <c r="D4913" s="5">
        <v>45719</v>
      </c>
      <c r="E4913" s="9">
        <f t="shared" si="76"/>
        <v>2025</v>
      </c>
      <c r="F4913" s="4" t="s">
        <v>25</v>
      </c>
      <c r="G4913" s="4" t="s">
        <v>14666</v>
      </c>
      <c r="H4913" s="4" t="s">
        <v>14667</v>
      </c>
      <c r="I4913" s="4" t="s">
        <v>67</v>
      </c>
      <c r="J4913" s="4" t="s">
        <v>47</v>
      </c>
      <c r="K4913" s="4" t="s">
        <v>47</v>
      </c>
      <c r="L4913" s="4" t="s">
        <v>22</v>
      </c>
      <c r="M4913" s="4" t="s">
        <v>134</v>
      </c>
      <c r="N4913" s="4">
        <v>85.63</v>
      </c>
      <c r="O4913" s="4">
        <v>3</v>
      </c>
      <c r="P4913" s="4">
        <v>0.1</v>
      </c>
      <c r="Q4913" s="4">
        <v>2.88</v>
      </c>
    </row>
    <row r="4914" spans="1:17" s="4" customFormat="1" ht="12" x14ac:dyDescent="0.3">
      <c r="A4914" s="4">
        <v>4913</v>
      </c>
      <c r="B4914" s="4" t="s">
        <v>14668</v>
      </c>
      <c r="C4914" s="5">
        <v>44447</v>
      </c>
      <c r="D4914" s="5">
        <v>44452</v>
      </c>
      <c r="E4914" s="9">
        <f t="shared" si="76"/>
        <v>2021</v>
      </c>
      <c r="F4914" s="4" t="s">
        <v>25</v>
      </c>
      <c r="G4914" s="4" t="s">
        <v>14669</v>
      </c>
      <c r="H4914" s="4" t="s">
        <v>14670</v>
      </c>
      <c r="I4914" s="4" t="s">
        <v>67</v>
      </c>
      <c r="J4914" s="4" t="s">
        <v>79</v>
      </c>
      <c r="K4914" s="4" t="s">
        <v>80</v>
      </c>
      <c r="L4914" s="4" t="s">
        <v>36</v>
      </c>
      <c r="M4914" s="4" t="s">
        <v>37</v>
      </c>
      <c r="N4914" s="4">
        <v>60.97</v>
      </c>
      <c r="O4914" s="4">
        <v>9</v>
      </c>
      <c r="P4914" s="4">
        <v>0.1</v>
      </c>
      <c r="Q4914" s="4">
        <v>9.89</v>
      </c>
    </row>
    <row r="4915" spans="1:17" s="4" customFormat="1" ht="12" x14ac:dyDescent="0.3">
      <c r="A4915" s="4">
        <v>4914</v>
      </c>
      <c r="B4915" s="4" t="s">
        <v>14671</v>
      </c>
      <c r="C4915" s="5">
        <v>44762</v>
      </c>
      <c r="D4915" s="5">
        <v>44764</v>
      </c>
      <c r="E4915" s="9">
        <f t="shared" si="76"/>
        <v>2022</v>
      </c>
      <c r="F4915" s="4" t="s">
        <v>25</v>
      </c>
      <c r="G4915" s="4" t="s">
        <v>14672</v>
      </c>
      <c r="H4915" s="4" t="s">
        <v>14673</v>
      </c>
      <c r="I4915" s="4" t="s">
        <v>28</v>
      </c>
      <c r="J4915" s="4" t="s">
        <v>111</v>
      </c>
      <c r="K4915" s="4" t="s">
        <v>111</v>
      </c>
      <c r="L4915" s="4" t="s">
        <v>29</v>
      </c>
      <c r="M4915" s="4" t="s">
        <v>48</v>
      </c>
      <c r="N4915" s="4">
        <v>1134.8599999999999</v>
      </c>
      <c r="O4915" s="4">
        <v>1</v>
      </c>
      <c r="P4915" s="4">
        <v>0.2</v>
      </c>
      <c r="Q4915" s="4">
        <v>11.83</v>
      </c>
    </row>
    <row r="4916" spans="1:17" s="4" customFormat="1" ht="12" x14ac:dyDescent="0.3">
      <c r="A4916" s="4">
        <v>4915</v>
      </c>
      <c r="B4916" s="4" t="s">
        <v>14674</v>
      </c>
      <c r="C4916" s="5">
        <v>45091</v>
      </c>
      <c r="D4916" s="5">
        <v>45093</v>
      </c>
      <c r="E4916" s="9">
        <f t="shared" si="76"/>
        <v>2023</v>
      </c>
      <c r="F4916" s="4" t="s">
        <v>39</v>
      </c>
      <c r="G4916" s="4" t="s">
        <v>14675</v>
      </c>
      <c r="H4916" s="4" t="s">
        <v>14676</v>
      </c>
      <c r="I4916" s="4" t="s">
        <v>67</v>
      </c>
      <c r="J4916" s="4" t="s">
        <v>21</v>
      </c>
      <c r="K4916" s="4" t="s">
        <v>26647</v>
      </c>
      <c r="L4916" s="4" t="s">
        <v>22</v>
      </c>
      <c r="M4916" s="4" t="s">
        <v>134</v>
      </c>
      <c r="N4916" s="4">
        <v>172.83</v>
      </c>
      <c r="O4916" s="4">
        <v>5</v>
      </c>
      <c r="P4916" s="4">
        <v>0.15</v>
      </c>
      <c r="Q4916" s="4">
        <v>6.09</v>
      </c>
    </row>
    <row r="4917" spans="1:17" s="4" customFormat="1" ht="12" x14ac:dyDescent="0.3">
      <c r="A4917" s="4">
        <v>4916</v>
      </c>
      <c r="B4917" s="4" t="s">
        <v>14677</v>
      </c>
      <c r="C4917" s="5">
        <v>45396</v>
      </c>
      <c r="D4917" s="5">
        <v>45399</v>
      </c>
      <c r="E4917" s="9">
        <f t="shared" si="76"/>
        <v>2024</v>
      </c>
      <c r="F4917" s="4" t="s">
        <v>39</v>
      </c>
      <c r="G4917" s="4" t="s">
        <v>14678</v>
      </c>
      <c r="H4917" s="4" t="s">
        <v>14679</v>
      </c>
      <c r="I4917" s="4" t="s">
        <v>67</v>
      </c>
      <c r="J4917" s="4" t="s">
        <v>145</v>
      </c>
      <c r="K4917" s="4" t="s">
        <v>80</v>
      </c>
      <c r="L4917" s="4" t="s">
        <v>36</v>
      </c>
      <c r="M4917" s="4" t="s">
        <v>37</v>
      </c>
      <c r="N4917" s="4">
        <v>1418.69</v>
      </c>
      <c r="O4917" s="4">
        <v>7</v>
      </c>
      <c r="P4917" s="4">
        <v>0.1</v>
      </c>
      <c r="Q4917" s="4">
        <v>82.94</v>
      </c>
    </row>
    <row r="4918" spans="1:17" s="4" customFormat="1" ht="12" x14ac:dyDescent="0.3">
      <c r="A4918" s="4">
        <v>4917</v>
      </c>
      <c r="B4918" s="4" t="s">
        <v>14680</v>
      </c>
      <c r="C4918" s="5">
        <v>45628</v>
      </c>
      <c r="D4918" s="5">
        <v>45629</v>
      </c>
      <c r="E4918" s="9">
        <f t="shared" si="76"/>
        <v>2024</v>
      </c>
      <c r="F4918" s="4" t="s">
        <v>17</v>
      </c>
      <c r="G4918" s="4" t="s">
        <v>14681</v>
      </c>
      <c r="H4918" s="4" t="s">
        <v>14682</v>
      </c>
      <c r="I4918" s="4" t="s">
        <v>20</v>
      </c>
      <c r="J4918" s="4" t="s">
        <v>34</v>
      </c>
      <c r="K4918" s="4" t="s">
        <v>35</v>
      </c>
      <c r="L4918" s="4" t="s">
        <v>22</v>
      </c>
      <c r="M4918" s="4" t="s">
        <v>54</v>
      </c>
      <c r="N4918" s="4">
        <v>235.48</v>
      </c>
      <c r="O4918" s="4">
        <v>2</v>
      </c>
      <c r="P4918" s="4">
        <v>0.15</v>
      </c>
      <c r="Q4918" s="4">
        <v>-2.68</v>
      </c>
    </row>
    <row r="4919" spans="1:17" s="4" customFormat="1" ht="12" x14ac:dyDescent="0.3">
      <c r="A4919" s="4">
        <v>4918</v>
      </c>
      <c r="B4919" s="4" t="s">
        <v>14683</v>
      </c>
      <c r="C4919" s="5">
        <v>44672</v>
      </c>
      <c r="D4919" s="5">
        <v>44674</v>
      </c>
      <c r="E4919" s="9">
        <f t="shared" si="76"/>
        <v>2022</v>
      </c>
      <c r="F4919" s="4" t="s">
        <v>59</v>
      </c>
      <c r="G4919" s="4" t="s">
        <v>14684</v>
      </c>
      <c r="H4919" s="4" t="s">
        <v>14685</v>
      </c>
      <c r="I4919" s="4" t="s">
        <v>28</v>
      </c>
      <c r="J4919" s="4" t="s">
        <v>79</v>
      </c>
      <c r="K4919" s="4" t="s">
        <v>80</v>
      </c>
      <c r="L4919" s="4" t="s">
        <v>22</v>
      </c>
      <c r="M4919" s="4" t="s">
        <v>134</v>
      </c>
      <c r="N4919" s="4">
        <v>979.9</v>
      </c>
      <c r="O4919" s="4">
        <v>9</v>
      </c>
      <c r="P4919" s="4">
        <v>0.2</v>
      </c>
      <c r="Q4919" s="4">
        <v>94.36</v>
      </c>
    </row>
    <row r="4920" spans="1:17" s="4" customFormat="1" ht="12" x14ac:dyDescent="0.3">
      <c r="A4920" s="4">
        <v>4919</v>
      </c>
      <c r="B4920" s="4" t="s">
        <v>14686</v>
      </c>
      <c r="C4920" s="5">
        <v>45833</v>
      </c>
      <c r="D4920" s="5">
        <v>45838</v>
      </c>
      <c r="E4920" s="9">
        <f t="shared" si="76"/>
        <v>2025</v>
      </c>
      <c r="F4920" s="4" t="s">
        <v>59</v>
      </c>
      <c r="G4920" s="4" t="s">
        <v>14687</v>
      </c>
      <c r="H4920" s="4" t="s">
        <v>14688</v>
      </c>
      <c r="I4920" s="4" t="s">
        <v>67</v>
      </c>
      <c r="J4920" s="4" t="s">
        <v>145</v>
      </c>
      <c r="K4920" s="4" t="s">
        <v>80</v>
      </c>
      <c r="L4920" s="4" t="s">
        <v>36</v>
      </c>
      <c r="M4920" s="4" t="s">
        <v>37</v>
      </c>
      <c r="N4920" s="4">
        <v>746.17</v>
      </c>
      <c r="O4920" s="4">
        <v>9</v>
      </c>
      <c r="P4920" s="4">
        <v>0.1</v>
      </c>
      <c r="Q4920" s="4">
        <v>74.38</v>
      </c>
    </row>
    <row r="4921" spans="1:17" s="4" customFormat="1" ht="12" x14ac:dyDescent="0.3">
      <c r="A4921" s="4">
        <v>4920</v>
      </c>
      <c r="B4921" s="4" t="s">
        <v>14689</v>
      </c>
      <c r="C4921" s="5">
        <v>45807</v>
      </c>
      <c r="D4921" s="5">
        <v>45812</v>
      </c>
      <c r="E4921" s="9">
        <f t="shared" si="76"/>
        <v>2025</v>
      </c>
      <c r="F4921" s="4" t="s">
        <v>25</v>
      </c>
      <c r="G4921" s="4" t="s">
        <v>14690</v>
      </c>
      <c r="H4921" s="4" t="s">
        <v>14691</v>
      </c>
      <c r="I4921" s="4" t="s">
        <v>20</v>
      </c>
      <c r="J4921" s="4" t="s">
        <v>145</v>
      </c>
      <c r="K4921" s="4" t="s">
        <v>80</v>
      </c>
      <c r="L4921" s="4" t="s">
        <v>36</v>
      </c>
      <c r="M4921" s="4" t="s">
        <v>118</v>
      </c>
      <c r="N4921" s="4">
        <v>338.04</v>
      </c>
      <c r="O4921" s="4">
        <v>10</v>
      </c>
      <c r="P4921" s="4">
        <v>0.2</v>
      </c>
      <c r="Q4921" s="4">
        <v>43.42</v>
      </c>
    </row>
    <row r="4922" spans="1:17" s="4" customFormat="1" ht="12" x14ac:dyDescent="0.3">
      <c r="A4922" s="4">
        <v>4921</v>
      </c>
      <c r="B4922" s="4" t="s">
        <v>14692</v>
      </c>
      <c r="C4922" s="5">
        <v>45587</v>
      </c>
      <c r="D4922" s="5">
        <v>45591</v>
      </c>
      <c r="E4922" s="9">
        <f t="shared" si="76"/>
        <v>2024</v>
      </c>
      <c r="F4922" s="4" t="s">
        <v>39</v>
      </c>
      <c r="G4922" s="4" t="s">
        <v>14693</v>
      </c>
      <c r="H4922" s="4" t="s">
        <v>14694</v>
      </c>
      <c r="I4922" s="4" t="s">
        <v>20</v>
      </c>
      <c r="J4922" s="4" t="s">
        <v>47</v>
      </c>
      <c r="K4922" s="4" t="s">
        <v>47</v>
      </c>
      <c r="L4922" s="4" t="s">
        <v>36</v>
      </c>
      <c r="M4922" s="4" t="s">
        <v>71</v>
      </c>
      <c r="N4922" s="4">
        <v>374.1</v>
      </c>
      <c r="O4922" s="4">
        <v>9</v>
      </c>
      <c r="P4922" s="4">
        <v>0.15</v>
      </c>
      <c r="Q4922" s="4">
        <v>88.16</v>
      </c>
    </row>
    <row r="4923" spans="1:17" s="4" customFormat="1" ht="12" x14ac:dyDescent="0.3">
      <c r="A4923" s="4">
        <v>4922</v>
      </c>
      <c r="B4923" s="4" t="s">
        <v>14695</v>
      </c>
      <c r="C4923" s="5">
        <v>45752</v>
      </c>
      <c r="D4923" s="5">
        <v>45757</v>
      </c>
      <c r="E4923" s="9">
        <f t="shared" si="76"/>
        <v>2025</v>
      </c>
      <c r="F4923" s="4" t="s">
        <v>17</v>
      </c>
      <c r="G4923" s="4" t="s">
        <v>14696</v>
      </c>
      <c r="H4923" s="4" t="s">
        <v>14697</v>
      </c>
      <c r="I4923" s="4" t="s">
        <v>28</v>
      </c>
      <c r="J4923" s="4" t="s">
        <v>21</v>
      </c>
      <c r="K4923" s="4" t="s">
        <v>26647</v>
      </c>
      <c r="L4923" s="4" t="s">
        <v>36</v>
      </c>
      <c r="M4923" s="4" t="s">
        <v>118</v>
      </c>
      <c r="N4923" s="4">
        <v>1425.96</v>
      </c>
      <c r="O4923" s="4">
        <v>7</v>
      </c>
      <c r="P4923" s="4">
        <v>0.1</v>
      </c>
      <c r="Q4923" s="4">
        <v>85.18</v>
      </c>
    </row>
    <row r="4924" spans="1:17" s="4" customFormat="1" ht="12" x14ac:dyDescent="0.3">
      <c r="A4924" s="4">
        <v>4923</v>
      </c>
      <c r="B4924" s="4" t="s">
        <v>14698</v>
      </c>
      <c r="C4924" s="5">
        <v>45651</v>
      </c>
      <c r="D4924" s="5">
        <v>45658</v>
      </c>
      <c r="E4924" s="9">
        <f t="shared" si="76"/>
        <v>2025</v>
      </c>
      <c r="F4924" s="4" t="s">
        <v>17</v>
      </c>
      <c r="G4924" s="4" t="s">
        <v>14699</v>
      </c>
      <c r="H4924" s="4" t="s">
        <v>14700</v>
      </c>
      <c r="I4924" s="4" t="s">
        <v>28</v>
      </c>
      <c r="J4924" s="4" t="s">
        <v>34</v>
      </c>
      <c r="K4924" s="4" t="s">
        <v>35</v>
      </c>
      <c r="L4924" s="4" t="s">
        <v>29</v>
      </c>
      <c r="M4924" s="4" t="s">
        <v>90</v>
      </c>
      <c r="N4924" s="4">
        <v>284.81</v>
      </c>
      <c r="O4924" s="4">
        <v>10</v>
      </c>
      <c r="P4924" s="4">
        <v>0.1</v>
      </c>
      <c r="Q4924" s="4">
        <v>10.76</v>
      </c>
    </row>
    <row r="4925" spans="1:17" s="4" customFormat="1" ht="12" x14ac:dyDescent="0.3">
      <c r="A4925" s="4">
        <v>4924</v>
      </c>
      <c r="B4925" s="4" t="s">
        <v>14701</v>
      </c>
      <c r="C4925" s="5">
        <v>45368</v>
      </c>
      <c r="D4925" s="5">
        <v>45375</v>
      </c>
      <c r="E4925" s="9">
        <f t="shared" si="76"/>
        <v>2024</v>
      </c>
      <c r="F4925" s="4" t="s">
        <v>17</v>
      </c>
      <c r="G4925" s="4" t="s">
        <v>14702</v>
      </c>
      <c r="H4925" s="4" t="s">
        <v>14703</v>
      </c>
      <c r="I4925" s="4" t="s">
        <v>67</v>
      </c>
      <c r="J4925" s="4" t="s">
        <v>111</v>
      </c>
      <c r="K4925" s="4" t="s">
        <v>111</v>
      </c>
      <c r="L4925" s="4" t="s">
        <v>22</v>
      </c>
      <c r="M4925" s="4" t="s">
        <v>134</v>
      </c>
      <c r="N4925" s="4">
        <v>936.56</v>
      </c>
      <c r="O4925" s="4">
        <v>9</v>
      </c>
      <c r="P4925" s="4">
        <v>0.15</v>
      </c>
      <c r="Q4925" s="4">
        <v>135.88999999999999</v>
      </c>
    </row>
    <row r="4926" spans="1:17" s="4" customFormat="1" ht="12" x14ac:dyDescent="0.3">
      <c r="A4926" s="4">
        <v>4925</v>
      </c>
      <c r="B4926" s="4" t="s">
        <v>14704</v>
      </c>
      <c r="C4926" s="5">
        <v>44502</v>
      </c>
      <c r="D4926" s="5">
        <v>44504</v>
      </c>
      <c r="E4926" s="9">
        <f t="shared" si="76"/>
        <v>2021</v>
      </c>
      <c r="F4926" s="4" t="s">
        <v>25</v>
      </c>
      <c r="G4926" s="4" t="s">
        <v>14705</v>
      </c>
      <c r="H4926" s="4" t="s">
        <v>14706</v>
      </c>
      <c r="I4926" s="4" t="s">
        <v>20</v>
      </c>
      <c r="J4926" s="4" t="s">
        <v>62</v>
      </c>
      <c r="K4926" s="4" t="s">
        <v>63</v>
      </c>
      <c r="L4926" s="4" t="s">
        <v>36</v>
      </c>
      <c r="M4926" s="4" t="s">
        <v>37</v>
      </c>
      <c r="N4926" s="4">
        <v>1106.6199999999999</v>
      </c>
      <c r="O4926" s="4">
        <v>1</v>
      </c>
      <c r="P4926" s="4">
        <v>0.2</v>
      </c>
      <c r="Q4926" s="4">
        <v>63.55</v>
      </c>
    </row>
    <row r="4927" spans="1:17" s="4" customFormat="1" ht="12" x14ac:dyDescent="0.3">
      <c r="A4927" s="4">
        <v>4926</v>
      </c>
      <c r="B4927" s="4" t="s">
        <v>14707</v>
      </c>
      <c r="C4927" s="5">
        <v>45708</v>
      </c>
      <c r="D4927" s="5">
        <v>45710</v>
      </c>
      <c r="E4927" s="9">
        <f t="shared" si="76"/>
        <v>2025</v>
      </c>
      <c r="F4927" s="4" t="s">
        <v>17</v>
      </c>
      <c r="G4927" s="4" t="s">
        <v>14708</v>
      </c>
      <c r="H4927" s="4" t="s">
        <v>14709</v>
      </c>
      <c r="I4927" s="4" t="s">
        <v>20</v>
      </c>
      <c r="J4927" s="4" t="s">
        <v>42</v>
      </c>
      <c r="K4927" s="4" t="s">
        <v>43</v>
      </c>
      <c r="L4927" s="4" t="s">
        <v>36</v>
      </c>
      <c r="M4927" s="4" t="s">
        <v>71</v>
      </c>
      <c r="N4927" s="4">
        <v>430.27</v>
      </c>
      <c r="O4927" s="4">
        <v>6</v>
      </c>
      <c r="P4927" s="4">
        <v>0.1</v>
      </c>
      <c r="Q4927" s="4">
        <v>104.75</v>
      </c>
    </row>
    <row r="4928" spans="1:17" s="4" customFormat="1" ht="12" x14ac:dyDescent="0.3">
      <c r="A4928" s="4">
        <v>4927</v>
      </c>
      <c r="B4928" s="4" t="s">
        <v>14710</v>
      </c>
      <c r="C4928" s="5">
        <v>45178</v>
      </c>
      <c r="D4928" s="5">
        <v>45182</v>
      </c>
      <c r="E4928" s="9">
        <f t="shared" si="76"/>
        <v>2023</v>
      </c>
      <c r="F4928" s="4" t="s">
        <v>39</v>
      </c>
      <c r="G4928" s="4" t="s">
        <v>14711</v>
      </c>
      <c r="H4928" s="4" t="s">
        <v>14712</v>
      </c>
      <c r="I4928" s="4" t="s">
        <v>20</v>
      </c>
      <c r="J4928" s="4" t="s">
        <v>106</v>
      </c>
      <c r="K4928" s="4" t="s">
        <v>106</v>
      </c>
      <c r="L4928" s="4" t="s">
        <v>36</v>
      </c>
      <c r="M4928" s="4" t="s">
        <v>118</v>
      </c>
      <c r="N4928" s="4">
        <v>391.76</v>
      </c>
      <c r="O4928" s="4">
        <v>2</v>
      </c>
      <c r="P4928" s="4">
        <v>0.1</v>
      </c>
      <c r="Q4928" s="4">
        <v>76.260000000000005</v>
      </c>
    </row>
    <row r="4929" spans="1:17" s="4" customFormat="1" ht="12" x14ac:dyDescent="0.3">
      <c r="A4929" s="4">
        <v>4928</v>
      </c>
      <c r="B4929" s="4" t="s">
        <v>14713</v>
      </c>
      <c r="C4929" s="5">
        <v>45058</v>
      </c>
      <c r="D4929" s="5">
        <v>45065</v>
      </c>
      <c r="E4929" s="9">
        <f t="shared" si="76"/>
        <v>2023</v>
      </c>
      <c r="F4929" s="4" t="s">
        <v>17</v>
      </c>
      <c r="G4929" s="4" t="s">
        <v>14714</v>
      </c>
      <c r="H4929" s="4" t="s">
        <v>14715</v>
      </c>
      <c r="I4929" s="4" t="s">
        <v>20</v>
      </c>
      <c r="J4929" s="4" t="s">
        <v>111</v>
      </c>
      <c r="K4929" s="4" t="s">
        <v>111</v>
      </c>
      <c r="L4929" s="4" t="s">
        <v>29</v>
      </c>
      <c r="M4929" s="4" t="s">
        <v>48</v>
      </c>
      <c r="N4929" s="4">
        <v>728.83</v>
      </c>
      <c r="O4929" s="4">
        <v>4</v>
      </c>
      <c r="P4929" s="4">
        <v>0</v>
      </c>
      <c r="Q4929" s="4">
        <v>180.94</v>
      </c>
    </row>
    <row r="4930" spans="1:17" s="4" customFormat="1" ht="12" x14ac:dyDescent="0.3">
      <c r="A4930" s="4">
        <v>4929</v>
      </c>
      <c r="B4930" s="4" t="s">
        <v>14716</v>
      </c>
      <c r="C4930" s="5">
        <v>44974</v>
      </c>
      <c r="D4930" s="5">
        <v>44977</v>
      </c>
      <c r="E4930" s="9">
        <f t="shared" ref="E4930:E4993" si="77">YEAR(D4930)</f>
        <v>2023</v>
      </c>
      <c r="F4930" s="4" t="s">
        <v>17</v>
      </c>
      <c r="G4930" s="4" t="s">
        <v>14717</v>
      </c>
      <c r="H4930" s="4" t="s">
        <v>14718</v>
      </c>
      <c r="I4930" s="4" t="s">
        <v>28</v>
      </c>
      <c r="J4930" s="4" t="s">
        <v>79</v>
      </c>
      <c r="K4930" s="4" t="s">
        <v>80</v>
      </c>
      <c r="L4930" s="4" t="s">
        <v>29</v>
      </c>
      <c r="M4930" s="4" t="s">
        <v>107</v>
      </c>
      <c r="N4930" s="4">
        <v>1397.9</v>
      </c>
      <c r="O4930" s="4">
        <v>6</v>
      </c>
      <c r="P4930" s="4">
        <v>0.1</v>
      </c>
      <c r="Q4930" s="4">
        <v>260.27</v>
      </c>
    </row>
    <row r="4931" spans="1:17" s="4" customFormat="1" ht="12" x14ac:dyDescent="0.3">
      <c r="A4931" s="4">
        <v>4930</v>
      </c>
      <c r="B4931" s="4" t="s">
        <v>14719</v>
      </c>
      <c r="C4931" s="5">
        <v>45498</v>
      </c>
      <c r="D4931" s="5">
        <v>45500</v>
      </c>
      <c r="E4931" s="9">
        <f t="shared" si="77"/>
        <v>2024</v>
      </c>
      <c r="F4931" s="4" t="s">
        <v>59</v>
      </c>
      <c r="G4931" s="4" t="s">
        <v>14720</v>
      </c>
      <c r="H4931" s="4" t="s">
        <v>14721</v>
      </c>
      <c r="I4931" s="4" t="s">
        <v>28</v>
      </c>
      <c r="J4931" s="4" t="s">
        <v>145</v>
      </c>
      <c r="K4931" s="4" t="s">
        <v>80</v>
      </c>
      <c r="L4931" s="4" t="s">
        <v>36</v>
      </c>
      <c r="M4931" s="4" t="s">
        <v>37</v>
      </c>
      <c r="N4931" s="4">
        <v>498.15</v>
      </c>
      <c r="O4931" s="4">
        <v>6</v>
      </c>
      <c r="P4931" s="4">
        <v>0.2</v>
      </c>
      <c r="Q4931" s="4">
        <v>86.66</v>
      </c>
    </row>
    <row r="4932" spans="1:17" s="4" customFormat="1" ht="12" x14ac:dyDescent="0.3">
      <c r="A4932" s="4">
        <v>4931</v>
      </c>
      <c r="B4932" s="4" t="s">
        <v>14722</v>
      </c>
      <c r="C4932" s="5">
        <v>45349</v>
      </c>
      <c r="D4932" s="5">
        <v>45351</v>
      </c>
      <c r="E4932" s="9">
        <f t="shared" si="77"/>
        <v>2024</v>
      </c>
      <c r="F4932" s="4" t="s">
        <v>39</v>
      </c>
      <c r="G4932" s="4" t="s">
        <v>14723</v>
      </c>
      <c r="H4932" s="4" t="s">
        <v>14724</v>
      </c>
      <c r="I4932" s="4" t="s">
        <v>67</v>
      </c>
      <c r="J4932" s="4" t="s">
        <v>111</v>
      </c>
      <c r="K4932" s="4" t="s">
        <v>111</v>
      </c>
      <c r="L4932" s="4" t="s">
        <v>22</v>
      </c>
      <c r="M4932" s="4" t="s">
        <v>134</v>
      </c>
      <c r="N4932" s="4">
        <v>59.28</v>
      </c>
      <c r="O4932" s="4">
        <v>7</v>
      </c>
      <c r="P4932" s="4">
        <v>0.1</v>
      </c>
      <c r="Q4932" s="4">
        <v>9.93</v>
      </c>
    </row>
    <row r="4933" spans="1:17" s="4" customFormat="1" ht="12" x14ac:dyDescent="0.3">
      <c r="A4933" s="4">
        <v>4932</v>
      </c>
      <c r="B4933" s="4" t="s">
        <v>14725</v>
      </c>
      <c r="C4933" s="5">
        <v>45505</v>
      </c>
      <c r="D4933" s="5">
        <v>45509</v>
      </c>
      <c r="E4933" s="9">
        <f t="shared" si="77"/>
        <v>2024</v>
      </c>
      <c r="F4933" s="4" t="s">
        <v>39</v>
      </c>
      <c r="G4933" s="4" t="s">
        <v>14726</v>
      </c>
      <c r="H4933" s="4" t="s">
        <v>14727</v>
      </c>
      <c r="I4933" s="4" t="s">
        <v>20</v>
      </c>
      <c r="J4933" s="4" t="s">
        <v>52</v>
      </c>
      <c r="K4933" s="4" t="s">
        <v>53</v>
      </c>
      <c r="L4933" s="4" t="s">
        <v>29</v>
      </c>
      <c r="M4933" s="4" t="s">
        <v>90</v>
      </c>
      <c r="N4933" s="4">
        <v>1329.81</v>
      </c>
      <c r="O4933" s="4">
        <v>8</v>
      </c>
      <c r="P4933" s="4">
        <v>0</v>
      </c>
      <c r="Q4933" s="4">
        <v>40.57</v>
      </c>
    </row>
    <row r="4934" spans="1:17" s="4" customFormat="1" ht="12" x14ac:dyDescent="0.3">
      <c r="A4934" s="4">
        <v>4933</v>
      </c>
      <c r="B4934" s="4" t="s">
        <v>14728</v>
      </c>
      <c r="C4934" s="5">
        <v>45440</v>
      </c>
      <c r="D4934" s="5">
        <v>45443</v>
      </c>
      <c r="E4934" s="9">
        <f t="shared" si="77"/>
        <v>2024</v>
      </c>
      <c r="F4934" s="4" t="s">
        <v>59</v>
      </c>
      <c r="G4934" s="4" t="s">
        <v>14729</v>
      </c>
      <c r="H4934" s="4" t="s">
        <v>14730</v>
      </c>
      <c r="I4934" s="4" t="s">
        <v>67</v>
      </c>
      <c r="J4934" s="4" t="s">
        <v>34</v>
      </c>
      <c r="K4934" s="4" t="s">
        <v>35</v>
      </c>
      <c r="L4934" s="4" t="s">
        <v>36</v>
      </c>
      <c r="M4934" s="4" t="s">
        <v>37</v>
      </c>
      <c r="N4934" s="4">
        <v>457.99</v>
      </c>
      <c r="O4934" s="4">
        <v>9</v>
      </c>
      <c r="P4934" s="4">
        <v>0.2</v>
      </c>
      <c r="Q4934" s="4">
        <v>96.98</v>
      </c>
    </row>
    <row r="4935" spans="1:17" s="4" customFormat="1" ht="12" x14ac:dyDescent="0.3">
      <c r="A4935" s="4">
        <v>4934</v>
      </c>
      <c r="B4935" s="4" t="s">
        <v>14731</v>
      </c>
      <c r="C4935" s="5">
        <v>44611</v>
      </c>
      <c r="D4935" s="5">
        <v>44613</v>
      </c>
      <c r="E4935" s="9">
        <f t="shared" si="77"/>
        <v>2022</v>
      </c>
      <c r="F4935" s="4" t="s">
        <v>25</v>
      </c>
      <c r="G4935" s="4" t="s">
        <v>14732</v>
      </c>
      <c r="H4935" s="4" t="s">
        <v>14733</v>
      </c>
      <c r="I4935" s="4" t="s">
        <v>67</v>
      </c>
      <c r="J4935" s="4" t="s">
        <v>111</v>
      </c>
      <c r="K4935" s="4" t="s">
        <v>111</v>
      </c>
      <c r="L4935" s="4" t="s">
        <v>36</v>
      </c>
      <c r="M4935" s="4" t="s">
        <v>138</v>
      </c>
      <c r="N4935" s="4">
        <v>230.95</v>
      </c>
      <c r="O4935" s="4">
        <v>6</v>
      </c>
      <c r="P4935" s="4">
        <v>0.15</v>
      </c>
      <c r="Q4935" s="4">
        <v>45.3</v>
      </c>
    </row>
    <row r="4936" spans="1:17" s="4" customFormat="1" ht="12" x14ac:dyDescent="0.3">
      <c r="A4936" s="4">
        <v>4935</v>
      </c>
      <c r="B4936" s="4" t="s">
        <v>14734</v>
      </c>
      <c r="C4936" s="5">
        <v>45823</v>
      </c>
      <c r="D4936" s="5">
        <v>45825</v>
      </c>
      <c r="E4936" s="9">
        <f t="shared" si="77"/>
        <v>2025</v>
      </c>
      <c r="F4936" s="4" t="s">
        <v>25</v>
      </c>
      <c r="G4936" s="4" t="s">
        <v>14735</v>
      </c>
      <c r="H4936" s="4" t="s">
        <v>14736</v>
      </c>
      <c r="I4936" s="4" t="s">
        <v>20</v>
      </c>
      <c r="J4936" s="4" t="s">
        <v>52</v>
      </c>
      <c r="K4936" s="4" t="s">
        <v>53</v>
      </c>
      <c r="L4936" s="4" t="s">
        <v>22</v>
      </c>
      <c r="M4936" s="4" t="s">
        <v>134</v>
      </c>
      <c r="N4936" s="4">
        <v>1080.3699999999999</v>
      </c>
      <c r="O4936" s="4">
        <v>10</v>
      </c>
      <c r="P4936" s="4">
        <v>0.1</v>
      </c>
      <c r="Q4936" s="4">
        <v>182.1</v>
      </c>
    </row>
    <row r="4937" spans="1:17" s="4" customFormat="1" ht="12" x14ac:dyDescent="0.3">
      <c r="A4937" s="4">
        <v>4936</v>
      </c>
      <c r="B4937" s="4" t="s">
        <v>14737</v>
      </c>
      <c r="C4937" s="5">
        <v>44960</v>
      </c>
      <c r="D4937" s="5">
        <v>44965</v>
      </c>
      <c r="E4937" s="9">
        <f t="shared" si="77"/>
        <v>2023</v>
      </c>
      <c r="F4937" s="4" t="s">
        <v>39</v>
      </c>
      <c r="G4937" s="4" t="s">
        <v>14738</v>
      </c>
      <c r="H4937" s="4" t="s">
        <v>14739</v>
      </c>
      <c r="I4937" s="4" t="s">
        <v>28</v>
      </c>
      <c r="J4937" s="4" t="s">
        <v>145</v>
      </c>
      <c r="K4937" s="4" t="s">
        <v>80</v>
      </c>
      <c r="L4937" s="4" t="s">
        <v>29</v>
      </c>
      <c r="M4937" s="4" t="s">
        <v>30</v>
      </c>
      <c r="N4937" s="4">
        <v>1217.1300000000001</v>
      </c>
      <c r="O4937" s="4">
        <v>5</v>
      </c>
      <c r="P4937" s="4">
        <v>0.15</v>
      </c>
      <c r="Q4937" s="4">
        <v>216.63</v>
      </c>
    </row>
    <row r="4938" spans="1:17" s="4" customFormat="1" ht="12" x14ac:dyDescent="0.3">
      <c r="A4938" s="4">
        <v>4937</v>
      </c>
      <c r="B4938" s="4" t="s">
        <v>14740</v>
      </c>
      <c r="C4938" s="5">
        <v>45046</v>
      </c>
      <c r="D4938" s="5">
        <v>45047</v>
      </c>
      <c r="E4938" s="9">
        <f t="shared" si="77"/>
        <v>2023</v>
      </c>
      <c r="F4938" s="4" t="s">
        <v>59</v>
      </c>
      <c r="G4938" s="4" t="s">
        <v>14741</v>
      </c>
      <c r="H4938" s="4" t="s">
        <v>14742</v>
      </c>
      <c r="I4938" s="4" t="s">
        <v>20</v>
      </c>
      <c r="J4938" s="4" t="s">
        <v>42</v>
      </c>
      <c r="K4938" s="4" t="s">
        <v>43</v>
      </c>
      <c r="L4938" s="4" t="s">
        <v>29</v>
      </c>
      <c r="M4938" s="4" t="s">
        <v>30</v>
      </c>
      <c r="N4938" s="4">
        <v>1075.95</v>
      </c>
      <c r="O4938" s="4">
        <v>5</v>
      </c>
      <c r="P4938" s="4">
        <v>0.2</v>
      </c>
      <c r="Q4938" s="4">
        <v>-20.47</v>
      </c>
    </row>
    <row r="4939" spans="1:17" s="4" customFormat="1" ht="12" x14ac:dyDescent="0.3">
      <c r="A4939" s="4">
        <v>4938</v>
      </c>
      <c r="B4939" s="4" t="s">
        <v>14743</v>
      </c>
      <c r="C4939" s="5">
        <v>44854</v>
      </c>
      <c r="D4939" s="5">
        <v>44856</v>
      </c>
      <c r="E4939" s="9">
        <f t="shared" si="77"/>
        <v>2022</v>
      </c>
      <c r="F4939" s="4" t="s">
        <v>25</v>
      </c>
      <c r="G4939" s="4" t="s">
        <v>14744</v>
      </c>
      <c r="H4939" s="4" t="s">
        <v>14745</v>
      </c>
      <c r="I4939" s="4" t="s">
        <v>67</v>
      </c>
      <c r="J4939" s="4" t="s">
        <v>111</v>
      </c>
      <c r="K4939" s="4" t="s">
        <v>111</v>
      </c>
      <c r="L4939" s="4" t="s">
        <v>36</v>
      </c>
      <c r="M4939" s="4" t="s">
        <v>118</v>
      </c>
      <c r="N4939" s="4">
        <v>326.02</v>
      </c>
      <c r="O4939" s="4">
        <v>1</v>
      </c>
      <c r="P4939" s="4">
        <v>0.1</v>
      </c>
      <c r="Q4939" s="4">
        <v>62.86</v>
      </c>
    </row>
    <row r="4940" spans="1:17" s="4" customFormat="1" ht="12" x14ac:dyDescent="0.3">
      <c r="A4940" s="4">
        <v>4939</v>
      </c>
      <c r="B4940" s="4" t="s">
        <v>14746</v>
      </c>
      <c r="C4940" s="5">
        <v>45492</v>
      </c>
      <c r="D4940" s="5">
        <v>45496</v>
      </c>
      <c r="E4940" s="9">
        <f t="shared" si="77"/>
        <v>2024</v>
      </c>
      <c r="F4940" s="4" t="s">
        <v>25</v>
      </c>
      <c r="G4940" s="4" t="s">
        <v>14747</v>
      </c>
      <c r="H4940" s="4" t="s">
        <v>14748</v>
      </c>
      <c r="I4940" s="4" t="s">
        <v>67</v>
      </c>
      <c r="J4940" s="4" t="s">
        <v>34</v>
      </c>
      <c r="K4940" s="4" t="s">
        <v>35</v>
      </c>
      <c r="L4940" s="4" t="s">
        <v>29</v>
      </c>
      <c r="M4940" s="4" t="s">
        <v>90</v>
      </c>
      <c r="N4940" s="4">
        <v>586.44000000000005</v>
      </c>
      <c r="O4940" s="4">
        <v>1</v>
      </c>
      <c r="P4940" s="4">
        <v>0</v>
      </c>
      <c r="Q4940" s="4">
        <v>103.52</v>
      </c>
    </row>
    <row r="4941" spans="1:17" s="4" customFormat="1" ht="12" x14ac:dyDescent="0.3">
      <c r="A4941" s="4">
        <v>4940</v>
      </c>
      <c r="B4941" s="4" t="s">
        <v>14749</v>
      </c>
      <c r="C4941" s="5">
        <v>44826</v>
      </c>
      <c r="D4941" s="5">
        <v>44831</v>
      </c>
      <c r="E4941" s="9">
        <f t="shared" si="77"/>
        <v>2022</v>
      </c>
      <c r="F4941" s="4" t="s">
        <v>39</v>
      </c>
      <c r="G4941" s="4" t="s">
        <v>14750</v>
      </c>
      <c r="H4941" s="4" t="s">
        <v>14751</v>
      </c>
      <c r="I4941" s="4" t="s">
        <v>67</v>
      </c>
      <c r="J4941" s="4" t="s">
        <v>21</v>
      </c>
      <c r="K4941" s="4" t="s">
        <v>26647</v>
      </c>
      <c r="L4941" s="4" t="s">
        <v>29</v>
      </c>
      <c r="M4941" s="4" t="s">
        <v>107</v>
      </c>
      <c r="N4941" s="4">
        <v>182.81</v>
      </c>
      <c r="O4941" s="4">
        <v>4</v>
      </c>
      <c r="P4941" s="4">
        <v>0.15</v>
      </c>
      <c r="Q4941" s="4">
        <v>35.08</v>
      </c>
    </row>
    <row r="4942" spans="1:17" s="4" customFormat="1" ht="12" x14ac:dyDescent="0.3">
      <c r="A4942" s="4">
        <v>4941</v>
      </c>
      <c r="B4942" s="4" t="s">
        <v>14752</v>
      </c>
      <c r="C4942" s="5">
        <v>45642</v>
      </c>
      <c r="D4942" s="5">
        <v>45643</v>
      </c>
      <c r="E4942" s="9">
        <f t="shared" si="77"/>
        <v>2024</v>
      </c>
      <c r="F4942" s="4" t="s">
        <v>39</v>
      </c>
      <c r="G4942" s="4" t="s">
        <v>14753</v>
      </c>
      <c r="H4942" s="4" t="s">
        <v>14754</v>
      </c>
      <c r="I4942" s="4" t="s">
        <v>67</v>
      </c>
      <c r="J4942" s="4" t="s">
        <v>47</v>
      </c>
      <c r="K4942" s="4" t="s">
        <v>47</v>
      </c>
      <c r="L4942" s="4" t="s">
        <v>22</v>
      </c>
      <c r="M4942" s="4" t="s">
        <v>23</v>
      </c>
      <c r="N4942" s="4">
        <v>230.26</v>
      </c>
      <c r="O4942" s="4">
        <v>1</v>
      </c>
      <c r="P4942" s="4">
        <v>0</v>
      </c>
      <c r="Q4942" s="4">
        <v>8.4600000000000009</v>
      </c>
    </row>
    <row r="4943" spans="1:17" s="4" customFormat="1" ht="12" x14ac:dyDescent="0.3">
      <c r="A4943" s="4">
        <v>4942</v>
      </c>
      <c r="B4943" s="4" t="s">
        <v>14755</v>
      </c>
      <c r="C4943" s="5">
        <v>45231</v>
      </c>
      <c r="D4943" s="5">
        <v>45238</v>
      </c>
      <c r="E4943" s="9">
        <f t="shared" si="77"/>
        <v>2023</v>
      </c>
      <c r="F4943" s="4" t="s">
        <v>39</v>
      </c>
      <c r="G4943" s="4" t="s">
        <v>14756</v>
      </c>
      <c r="H4943" s="4" t="s">
        <v>14757</v>
      </c>
      <c r="I4943" s="4" t="s">
        <v>28</v>
      </c>
      <c r="J4943" s="4" t="s">
        <v>79</v>
      </c>
      <c r="K4943" s="4" t="s">
        <v>80</v>
      </c>
      <c r="L4943" s="4" t="s">
        <v>36</v>
      </c>
      <c r="M4943" s="4" t="s">
        <v>138</v>
      </c>
      <c r="N4943" s="4">
        <v>939.19</v>
      </c>
      <c r="O4943" s="4">
        <v>10</v>
      </c>
      <c r="P4943" s="4">
        <v>0.2</v>
      </c>
      <c r="Q4943" s="4">
        <v>94.96</v>
      </c>
    </row>
    <row r="4944" spans="1:17" s="4" customFormat="1" ht="12" x14ac:dyDescent="0.3">
      <c r="A4944" s="4">
        <v>4943</v>
      </c>
      <c r="B4944" s="4" t="s">
        <v>14758</v>
      </c>
      <c r="C4944" s="5">
        <v>45456</v>
      </c>
      <c r="D4944" s="5">
        <v>45458</v>
      </c>
      <c r="E4944" s="9">
        <f t="shared" si="77"/>
        <v>2024</v>
      </c>
      <c r="F4944" s="4" t="s">
        <v>39</v>
      </c>
      <c r="G4944" s="4" t="s">
        <v>14759</v>
      </c>
      <c r="H4944" s="4" t="s">
        <v>14760</v>
      </c>
      <c r="I4944" s="4" t="s">
        <v>20</v>
      </c>
      <c r="J4944" s="4" t="s">
        <v>42</v>
      </c>
      <c r="K4944" s="4" t="s">
        <v>43</v>
      </c>
      <c r="L4944" s="4" t="s">
        <v>36</v>
      </c>
      <c r="M4944" s="4" t="s">
        <v>118</v>
      </c>
      <c r="N4944" s="4">
        <v>284.02999999999997</v>
      </c>
      <c r="O4944" s="4">
        <v>2</v>
      </c>
      <c r="P4944" s="4">
        <v>0.2</v>
      </c>
      <c r="Q4944" s="4">
        <v>59.23</v>
      </c>
    </row>
    <row r="4945" spans="1:17" s="4" customFormat="1" ht="12" x14ac:dyDescent="0.3">
      <c r="A4945" s="4">
        <v>4944</v>
      </c>
      <c r="B4945" s="4" t="s">
        <v>14761</v>
      </c>
      <c r="C4945" s="5">
        <v>44496</v>
      </c>
      <c r="D4945" s="5">
        <v>44498</v>
      </c>
      <c r="E4945" s="9">
        <f t="shared" si="77"/>
        <v>2021</v>
      </c>
      <c r="F4945" s="4" t="s">
        <v>59</v>
      </c>
      <c r="G4945" s="4" t="s">
        <v>14762</v>
      </c>
      <c r="H4945" s="4" t="s">
        <v>14763</v>
      </c>
      <c r="I4945" s="4" t="s">
        <v>67</v>
      </c>
      <c r="J4945" s="4" t="s">
        <v>42</v>
      </c>
      <c r="K4945" s="4" t="s">
        <v>43</v>
      </c>
      <c r="L4945" s="4" t="s">
        <v>36</v>
      </c>
      <c r="M4945" s="4" t="s">
        <v>71</v>
      </c>
      <c r="N4945" s="4">
        <v>606.03</v>
      </c>
      <c r="O4945" s="4">
        <v>2</v>
      </c>
      <c r="P4945" s="4">
        <v>0.15</v>
      </c>
      <c r="Q4945" s="4">
        <v>55.35</v>
      </c>
    </row>
    <row r="4946" spans="1:17" s="4" customFormat="1" ht="12" x14ac:dyDescent="0.3">
      <c r="A4946" s="4">
        <v>4945</v>
      </c>
      <c r="B4946" s="4" t="s">
        <v>14764</v>
      </c>
      <c r="C4946" s="5">
        <v>44422</v>
      </c>
      <c r="D4946" s="5">
        <v>44424</v>
      </c>
      <c r="E4946" s="9">
        <f t="shared" si="77"/>
        <v>2021</v>
      </c>
      <c r="F4946" s="4" t="s">
        <v>25</v>
      </c>
      <c r="G4946" s="4" t="s">
        <v>14765</v>
      </c>
      <c r="H4946" s="4" t="s">
        <v>14766</v>
      </c>
      <c r="I4946" s="4" t="s">
        <v>67</v>
      </c>
      <c r="J4946" s="4" t="s">
        <v>21</v>
      </c>
      <c r="K4946" s="4" t="s">
        <v>26647</v>
      </c>
      <c r="L4946" s="4" t="s">
        <v>22</v>
      </c>
      <c r="M4946" s="4" t="s">
        <v>23</v>
      </c>
      <c r="N4946" s="4">
        <v>946.76</v>
      </c>
      <c r="O4946" s="4">
        <v>5</v>
      </c>
      <c r="P4946" s="4">
        <v>0.1</v>
      </c>
      <c r="Q4946" s="4">
        <v>8.5399999999999991</v>
      </c>
    </row>
    <row r="4947" spans="1:17" s="4" customFormat="1" ht="12" x14ac:dyDescent="0.3">
      <c r="A4947" s="4">
        <v>4946</v>
      </c>
      <c r="B4947" s="4" t="s">
        <v>14767</v>
      </c>
      <c r="C4947" s="5">
        <v>44531</v>
      </c>
      <c r="D4947" s="5">
        <v>44534</v>
      </c>
      <c r="E4947" s="9">
        <f t="shared" si="77"/>
        <v>2021</v>
      </c>
      <c r="F4947" s="4" t="s">
        <v>25</v>
      </c>
      <c r="G4947" s="4" t="s">
        <v>14768</v>
      </c>
      <c r="H4947" s="4" t="s">
        <v>14769</v>
      </c>
      <c r="I4947" s="4" t="s">
        <v>28</v>
      </c>
      <c r="J4947" s="4" t="s">
        <v>79</v>
      </c>
      <c r="K4947" s="4" t="s">
        <v>80</v>
      </c>
      <c r="L4947" s="4" t="s">
        <v>29</v>
      </c>
      <c r="M4947" s="4" t="s">
        <v>48</v>
      </c>
      <c r="N4947" s="4">
        <v>652.01</v>
      </c>
      <c r="O4947" s="4">
        <v>5</v>
      </c>
      <c r="P4947" s="4">
        <v>0</v>
      </c>
      <c r="Q4947" s="4">
        <v>61.32</v>
      </c>
    </row>
    <row r="4948" spans="1:17" s="4" customFormat="1" ht="12" x14ac:dyDescent="0.3">
      <c r="A4948" s="4">
        <v>4947</v>
      </c>
      <c r="B4948" s="4" t="s">
        <v>14770</v>
      </c>
      <c r="C4948" s="5">
        <v>45350</v>
      </c>
      <c r="D4948" s="5">
        <v>45355</v>
      </c>
      <c r="E4948" s="9">
        <f t="shared" si="77"/>
        <v>2024</v>
      </c>
      <c r="F4948" s="4" t="s">
        <v>39</v>
      </c>
      <c r="G4948" s="4" t="s">
        <v>14771</v>
      </c>
      <c r="H4948" s="4" t="s">
        <v>14772</v>
      </c>
      <c r="I4948" s="4" t="s">
        <v>28</v>
      </c>
      <c r="J4948" s="4" t="s">
        <v>145</v>
      </c>
      <c r="K4948" s="4" t="s">
        <v>80</v>
      </c>
      <c r="L4948" s="4" t="s">
        <v>29</v>
      </c>
      <c r="M4948" s="4" t="s">
        <v>90</v>
      </c>
      <c r="N4948" s="4">
        <v>1072.68</v>
      </c>
      <c r="O4948" s="4">
        <v>3</v>
      </c>
      <c r="P4948" s="4">
        <v>0.1</v>
      </c>
      <c r="Q4948" s="4">
        <v>174.26</v>
      </c>
    </row>
    <row r="4949" spans="1:17" s="4" customFormat="1" ht="12" x14ac:dyDescent="0.3">
      <c r="A4949" s="4">
        <v>4948</v>
      </c>
      <c r="B4949" s="4" t="s">
        <v>14773</v>
      </c>
      <c r="C4949" s="5">
        <v>44412</v>
      </c>
      <c r="D4949" s="5">
        <v>44414</v>
      </c>
      <c r="E4949" s="9">
        <f t="shared" si="77"/>
        <v>2021</v>
      </c>
      <c r="F4949" s="4" t="s">
        <v>25</v>
      </c>
      <c r="G4949" s="4" t="s">
        <v>14774</v>
      </c>
      <c r="H4949" s="4" t="s">
        <v>14775</v>
      </c>
      <c r="I4949" s="4" t="s">
        <v>20</v>
      </c>
      <c r="J4949" s="4" t="s">
        <v>62</v>
      </c>
      <c r="K4949" s="4" t="s">
        <v>63</v>
      </c>
      <c r="L4949" s="4" t="s">
        <v>36</v>
      </c>
      <c r="M4949" s="4" t="s">
        <v>138</v>
      </c>
      <c r="N4949" s="4">
        <v>1413.07</v>
      </c>
      <c r="O4949" s="4">
        <v>8</v>
      </c>
      <c r="P4949" s="4">
        <v>0.2</v>
      </c>
      <c r="Q4949" s="4">
        <v>262.93</v>
      </c>
    </row>
    <row r="4950" spans="1:17" s="4" customFormat="1" ht="12" x14ac:dyDescent="0.3">
      <c r="A4950" s="4">
        <v>4949</v>
      </c>
      <c r="B4950" s="4" t="s">
        <v>14776</v>
      </c>
      <c r="C4950" s="5">
        <v>44696</v>
      </c>
      <c r="D4950" s="5">
        <v>44698</v>
      </c>
      <c r="E4950" s="9">
        <f t="shared" si="77"/>
        <v>2022</v>
      </c>
      <c r="F4950" s="4" t="s">
        <v>59</v>
      </c>
      <c r="G4950" s="4" t="s">
        <v>14777</v>
      </c>
      <c r="H4950" s="4" t="s">
        <v>14778</v>
      </c>
      <c r="I4950" s="4" t="s">
        <v>67</v>
      </c>
      <c r="J4950" s="4" t="s">
        <v>42</v>
      </c>
      <c r="K4950" s="4" t="s">
        <v>43</v>
      </c>
      <c r="L4950" s="4" t="s">
        <v>29</v>
      </c>
      <c r="M4950" s="4" t="s">
        <v>30</v>
      </c>
      <c r="N4950" s="4">
        <v>1287.6600000000001</v>
      </c>
      <c r="O4950" s="4">
        <v>6</v>
      </c>
      <c r="P4950" s="4">
        <v>0.15</v>
      </c>
      <c r="Q4950" s="4">
        <v>38.22</v>
      </c>
    </row>
    <row r="4951" spans="1:17" s="4" customFormat="1" ht="12" x14ac:dyDescent="0.3">
      <c r="A4951" s="4">
        <v>4950</v>
      </c>
      <c r="B4951" s="4" t="s">
        <v>14779</v>
      </c>
      <c r="C4951" s="5">
        <v>45504</v>
      </c>
      <c r="D4951" s="5">
        <v>45511</v>
      </c>
      <c r="E4951" s="9">
        <f t="shared" si="77"/>
        <v>2024</v>
      </c>
      <c r="F4951" s="4" t="s">
        <v>39</v>
      </c>
      <c r="G4951" s="4" t="s">
        <v>14780</v>
      </c>
      <c r="H4951" s="4" t="s">
        <v>10856</v>
      </c>
      <c r="I4951" s="4" t="s">
        <v>28</v>
      </c>
      <c r="J4951" s="4" t="s">
        <v>111</v>
      </c>
      <c r="K4951" s="4" t="s">
        <v>111</v>
      </c>
      <c r="L4951" s="4" t="s">
        <v>36</v>
      </c>
      <c r="M4951" s="4" t="s">
        <v>37</v>
      </c>
      <c r="N4951" s="4">
        <v>1448.32</v>
      </c>
      <c r="O4951" s="4">
        <v>4</v>
      </c>
      <c r="P4951" s="4">
        <v>0.1</v>
      </c>
      <c r="Q4951" s="4">
        <v>347.48</v>
      </c>
    </row>
    <row r="4952" spans="1:17" s="4" customFormat="1" ht="12" x14ac:dyDescent="0.3">
      <c r="A4952" s="4">
        <v>4951</v>
      </c>
      <c r="B4952" s="4" t="s">
        <v>14781</v>
      </c>
      <c r="C4952" s="5">
        <v>44848</v>
      </c>
      <c r="D4952" s="5">
        <v>44854</v>
      </c>
      <c r="E4952" s="9">
        <f t="shared" si="77"/>
        <v>2022</v>
      </c>
      <c r="F4952" s="4" t="s">
        <v>17</v>
      </c>
      <c r="G4952" s="4" t="s">
        <v>14782</v>
      </c>
      <c r="H4952" s="4" t="s">
        <v>14783</v>
      </c>
      <c r="I4952" s="4" t="s">
        <v>28</v>
      </c>
      <c r="J4952" s="4" t="s">
        <v>62</v>
      </c>
      <c r="K4952" s="4" t="s">
        <v>63</v>
      </c>
      <c r="L4952" s="4" t="s">
        <v>36</v>
      </c>
      <c r="M4952" s="4" t="s">
        <v>118</v>
      </c>
      <c r="N4952" s="4">
        <v>765.52</v>
      </c>
      <c r="O4952" s="4">
        <v>3</v>
      </c>
      <c r="P4952" s="4">
        <v>0</v>
      </c>
      <c r="Q4952" s="4">
        <v>167.48</v>
      </c>
    </row>
    <row r="4953" spans="1:17" s="4" customFormat="1" ht="12" x14ac:dyDescent="0.3">
      <c r="A4953" s="4">
        <v>4952</v>
      </c>
      <c r="B4953" s="4" t="s">
        <v>14784</v>
      </c>
      <c r="C4953" s="5">
        <v>44808</v>
      </c>
      <c r="D4953" s="5">
        <v>44811</v>
      </c>
      <c r="E4953" s="9">
        <f t="shared" si="77"/>
        <v>2022</v>
      </c>
      <c r="F4953" s="4" t="s">
        <v>17</v>
      </c>
      <c r="G4953" s="4" t="s">
        <v>14785</v>
      </c>
      <c r="H4953" s="4" t="s">
        <v>14786</v>
      </c>
      <c r="I4953" s="4" t="s">
        <v>28</v>
      </c>
      <c r="J4953" s="4" t="s">
        <v>21</v>
      </c>
      <c r="K4953" s="4" t="s">
        <v>26647</v>
      </c>
      <c r="L4953" s="4" t="s">
        <v>29</v>
      </c>
      <c r="M4953" s="4" t="s">
        <v>90</v>
      </c>
      <c r="N4953" s="4">
        <v>93.27</v>
      </c>
      <c r="O4953" s="4">
        <v>7</v>
      </c>
      <c r="P4953" s="4">
        <v>0.1</v>
      </c>
      <c r="Q4953" s="4">
        <v>7.28</v>
      </c>
    </row>
    <row r="4954" spans="1:17" s="4" customFormat="1" ht="12" x14ac:dyDescent="0.3">
      <c r="A4954" s="4">
        <v>4953</v>
      </c>
      <c r="B4954" s="4" t="s">
        <v>14787</v>
      </c>
      <c r="C4954" s="5">
        <v>45297</v>
      </c>
      <c r="D4954" s="5">
        <v>45300</v>
      </c>
      <c r="E4954" s="9">
        <f t="shared" si="77"/>
        <v>2024</v>
      </c>
      <c r="F4954" s="4" t="s">
        <v>17</v>
      </c>
      <c r="G4954" s="4" t="s">
        <v>14788</v>
      </c>
      <c r="H4954" s="4" t="s">
        <v>14789</v>
      </c>
      <c r="I4954" s="4" t="s">
        <v>67</v>
      </c>
      <c r="J4954" s="4" t="s">
        <v>62</v>
      </c>
      <c r="K4954" s="4" t="s">
        <v>63</v>
      </c>
      <c r="L4954" s="4" t="s">
        <v>29</v>
      </c>
      <c r="M4954" s="4" t="s">
        <v>30</v>
      </c>
      <c r="N4954" s="4">
        <v>1114.5</v>
      </c>
      <c r="O4954" s="4">
        <v>8</v>
      </c>
      <c r="P4954" s="4">
        <v>0.2</v>
      </c>
      <c r="Q4954" s="4">
        <v>227.15</v>
      </c>
    </row>
    <row r="4955" spans="1:17" s="4" customFormat="1" ht="12" x14ac:dyDescent="0.3">
      <c r="A4955" s="4">
        <v>4954</v>
      </c>
      <c r="B4955" s="4" t="s">
        <v>14790</v>
      </c>
      <c r="C4955" s="5">
        <v>44905</v>
      </c>
      <c r="D4955" s="5">
        <v>44912</v>
      </c>
      <c r="E4955" s="9">
        <f t="shared" si="77"/>
        <v>2022</v>
      </c>
      <c r="F4955" s="4" t="s">
        <v>17</v>
      </c>
      <c r="G4955" s="4" t="s">
        <v>14791</v>
      </c>
      <c r="H4955" s="4" t="s">
        <v>14792</v>
      </c>
      <c r="I4955" s="4" t="s">
        <v>67</v>
      </c>
      <c r="J4955" s="4" t="s">
        <v>62</v>
      </c>
      <c r="K4955" s="4" t="s">
        <v>63</v>
      </c>
      <c r="L4955" s="4" t="s">
        <v>36</v>
      </c>
      <c r="M4955" s="4" t="s">
        <v>118</v>
      </c>
      <c r="N4955" s="4">
        <v>1071.4000000000001</v>
      </c>
      <c r="O4955" s="4">
        <v>4</v>
      </c>
      <c r="P4955" s="4">
        <v>0</v>
      </c>
      <c r="Q4955" s="4">
        <v>219.1</v>
      </c>
    </row>
    <row r="4956" spans="1:17" s="4" customFormat="1" ht="12" x14ac:dyDescent="0.3">
      <c r="A4956" s="4">
        <v>4955</v>
      </c>
      <c r="B4956" s="4" t="s">
        <v>14793</v>
      </c>
      <c r="C4956" s="5">
        <v>45378</v>
      </c>
      <c r="D4956" s="5">
        <v>45384</v>
      </c>
      <c r="E4956" s="9">
        <f t="shared" si="77"/>
        <v>2024</v>
      </c>
      <c r="F4956" s="4" t="s">
        <v>17</v>
      </c>
      <c r="G4956" s="4" t="s">
        <v>14794</v>
      </c>
      <c r="H4956" s="4" t="s">
        <v>14795</v>
      </c>
      <c r="I4956" s="4" t="s">
        <v>20</v>
      </c>
      <c r="J4956" s="4" t="s">
        <v>111</v>
      </c>
      <c r="K4956" s="4" t="s">
        <v>111</v>
      </c>
      <c r="L4956" s="4" t="s">
        <v>22</v>
      </c>
      <c r="M4956" s="4" t="s">
        <v>75</v>
      </c>
      <c r="N4956" s="4">
        <v>985.03</v>
      </c>
      <c r="O4956" s="4">
        <v>8</v>
      </c>
      <c r="P4956" s="4">
        <v>0.1</v>
      </c>
      <c r="Q4956" s="4">
        <v>73.13</v>
      </c>
    </row>
    <row r="4957" spans="1:17" s="4" customFormat="1" ht="12" x14ac:dyDescent="0.3">
      <c r="A4957" s="4">
        <v>4956</v>
      </c>
      <c r="B4957" s="4" t="s">
        <v>14796</v>
      </c>
      <c r="C4957" s="5">
        <v>45839</v>
      </c>
      <c r="D4957" s="5">
        <v>45845</v>
      </c>
      <c r="E4957" s="9">
        <f t="shared" si="77"/>
        <v>2025</v>
      </c>
      <c r="F4957" s="4" t="s">
        <v>17</v>
      </c>
      <c r="G4957" s="4" t="s">
        <v>14797</v>
      </c>
      <c r="H4957" s="4" t="s">
        <v>14798</v>
      </c>
      <c r="I4957" s="4" t="s">
        <v>28</v>
      </c>
      <c r="J4957" s="4" t="s">
        <v>42</v>
      </c>
      <c r="K4957" s="4" t="s">
        <v>43</v>
      </c>
      <c r="L4957" s="4" t="s">
        <v>29</v>
      </c>
      <c r="M4957" s="4" t="s">
        <v>48</v>
      </c>
      <c r="N4957" s="4">
        <v>1303.71</v>
      </c>
      <c r="O4957" s="4">
        <v>3</v>
      </c>
      <c r="P4957" s="4">
        <v>0.15</v>
      </c>
      <c r="Q4957" s="4">
        <v>67.78</v>
      </c>
    </row>
    <row r="4958" spans="1:17" s="4" customFormat="1" ht="12" x14ac:dyDescent="0.3">
      <c r="A4958" s="4">
        <v>4957</v>
      </c>
      <c r="B4958" s="4" t="s">
        <v>14799</v>
      </c>
      <c r="C4958" s="5">
        <v>44603</v>
      </c>
      <c r="D4958" s="5">
        <v>44609</v>
      </c>
      <c r="E4958" s="9">
        <f t="shared" si="77"/>
        <v>2022</v>
      </c>
      <c r="F4958" s="4" t="s">
        <v>25</v>
      </c>
      <c r="G4958" s="4" t="s">
        <v>14800</v>
      </c>
      <c r="H4958" s="4" t="s">
        <v>14801</v>
      </c>
      <c r="I4958" s="4" t="s">
        <v>67</v>
      </c>
      <c r="J4958" s="4" t="s">
        <v>52</v>
      </c>
      <c r="K4958" s="4" t="s">
        <v>53</v>
      </c>
      <c r="L4958" s="4" t="s">
        <v>36</v>
      </c>
      <c r="M4958" s="4" t="s">
        <v>118</v>
      </c>
      <c r="N4958" s="4">
        <v>737.65</v>
      </c>
      <c r="O4958" s="4">
        <v>7</v>
      </c>
      <c r="P4958" s="4">
        <v>0.15</v>
      </c>
      <c r="Q4958" s="4">
        <v>45.21</v>
      </c>
    </row>
    <row r="4959" spans="1:17" s="4" customFormat="1" ht="12" x14ac:dyDescent="0.3">
      <c r="A4959" s="4">
        <v>4958</v>
      </c>
      <c r="B4959" s="4" t="s">
        <v>14802</v>
      </c>
      <c r="C4959" s="5">
        <v>44540</v>
      </c>
      <c r="D4959" s="5">
        <v>44544</v>
      </c>
      <c r="E4959" s="9">
        <f t="shared" si="77"/>
        <v>2021</v>
      </c>
      <c r="F4959" s="4" t="s">
        <v>25</v>
      </c>
      <c r="G4959" s="4" t="s">
        <v>14803</v>
      </c>
      <c r="H4959" s="4" t="s">
        <v>14804</v>
      </c>
      <c r="I4959" s="4" t="s">
        <v>20</v>
      </c>
      <c r="J4959" s="4" t="s">
        <v>21</v>
      </c>
      <c r="K4959" s="4" t="s">
        <v>26647</v>
      </c>
      <c r="L4959" s="4" t="s">
        <v>29</v>
      </c>
      <c r="M4959" s="4" t="s">
        <v>30</v>
      </c>
      <c r="N4959" s="4">
        <v>433.2</v>
      </c>
      <c r="O4959" s="4">
        <v>7</v>
      </c>
      <c r="P4959" s="4">
        <v>0.1</v>
      </c>
      <c r="Q4959" s="4">
        <v>100.6</v>
      </c>
    </row>
    <row r="4960" spans="1:17" s="4" customFormat="1" ht="12" x14ac:dyDescent="0.3">
      <c r="A4960" s="4">
        <v>4959</v>
      </c>
      <c r="B4960" s="4" t="s">
        <v>14805</v>
      </c>
      <c r="C4960" s="5">
        <v>45705</v>
      </c>
      <c r="D4960" s="5">
        <v>45712</v>
      </c>
      <c r="E4960" s="9">
        <f t="shared" si="77"/>
        <v>2025</v>
      </c>
      <c r="F4960" s="4" t="s">
        <v>59</v>
      </c>
      <c r="G4960" s="4" t="s">
        <v>14806</v>
      </c>
      <c r="H4960" s="4" t="s">
        <v>14807</v>
      </c>
      <c r="I4960" s="4" t="s">
        <v>20</v>
      </c>
      <c r="J4960" s="4" t="s">
        <v>42</v>
      </c>
      <c r="K4960" s="4" t="s">
        <v>43</v>
      </c>
      <c r="L4960" s="4" t="s">
        <v>22</v>
      </c>
      <c r="M4960" s="4" t="s">
        <v>23</v>
      </c>
      <c r="N4960" s="4">
        <v>1183.55</v>
      </c>
      <c r="O4960" s="4">
        <v>4</v>
      </c>
      <c r="P4960" s="4">
        <v>0.1</v>
      </c>
      <c r="Q4960" s="4">
        <v>212.23</v>
      </c>
    </row>
    <row r="4961" spans="1:17" s="4" customFormat="1" ht="12" x14ac:dyDescent="0.3">
      <c r="A4961" s="4">
        <v>4960</v>
      </c>
      <c r="B4961" s="4" t="s">
        <v>14808</v>
      </c>
      <c r="C4961" s="5">
        <v>45315</v>
      </c>
      <c r="D4961" s="5">
        <v>45317</v>
      </c>
      <c r="E4961" s="9">
        <f t="shared" si="77"/>
        <v>2024</v>
      </c>
      <c r="F4961" s="4" t="s">
        <v>59</v>
      </c>
      <c r="G4961" s="4" t="s">
        <v>14809</v>
      </c>
      <c r="H4961" s="4" t="s">
        <v>14810</v>
      </c>
      <c r="I4961" s="4" t="s">
        <v>20</v>
      </c>
      <c r="J4961" s="4" t="s">
        <v>52</v>
      </c>
      <c r="K4961" s="4" t="s">
        <v>53</v>
      </c>
      <c r="L4961" s="4" t="s">
        <v>36</v>
      </c>
      <c r="M4961" s="4" t="s">
        <v>138</v>
      </c>
      <c r="N4961" s="4">
        <v>278.91000000000003</v>
      </c>
      <c r="O4961" s="4">
        <v>7</v>
      </c>
      <c r="P4961" s="4">
        <v>0</v>
      </c>
      <c r="Q4961" s="4">
        <v>54.01</v>
      </c>
    </row>
    <row r="4962" spans="1:17" s="4" customFormat="1" ht="12" x14ac:dyDescent="0.3">
      <c r="A4962" s="4">
        <v>4961</v>
      </c>
      <c r="B4962" s="4" t="s">
        <v>14811</v>
      </c>
      <c r="C4962" s="5">
        <v>44831</v>
      </c>
      <c r="D4962" s="5">
        <v>44835</v>
      </c>
      <c r="E4962" s="9">
        <f t="shared" si="77"/>
        <v>2022</v>
      </c>
      <c r="F4962" s="4" t="s">
        <v>59</v>
      </c>
      <c r="G4962" s="4" t="s">
        <v>14812</v>
      </c>
      <c r="H4962" s="4" t="s">
        <v>14813</v>
      </c>
      <c r="I4962" s="4" t="s">
        <v>67</v>
      </c>
      <c r="J4962" s="4" t="s">
        <v>21</v>
      </c>
      <c r="K4962" s="4" t="s">
        <v>26647</v>
      </c>
      <c r="L4962" s="4" t="s">
        <v>22</v>
      </c>
      <c r="M4962" s="4" t="s">
        <v>75</v>
      </c>
      <c r="N4962" s="4">
        <v>785.33</v>
      </c>
      <c r="O4962" s="4">
        <v>9</v>
      </c>
      <c r="P4962" s="4">
        <v>0</v>
      </c>
      <c r="Q4962" s="4">
        <v>16.350000000000001</v>
      </c>
    </row>
    <row r="4963" spans="1:17" s="4" customFormat="1" ht="12" x14ac:dyDescent="0.3">
      <c r="A4963" s="4">
        <v>4962</v>
      </c>
      <c r="B4963" s="4" t="s">
        <v>14814</v>
      </c>
      <c r="C4963" s="5">
        <v>45066</v>
      </c>
      <c r="D4963" s="5">
        <v>45073</v>
      </c>
      <c r="E4963" s="9">
        <f t="shared" si="77"/>
        <v>2023</v>
      </c>
      <c r="F4963" s="4" t="s">
        <v>39</v>
      </c>
      <c r="G4963" s="4" t="s">
        <v>14815</v>
      </c>
      <c r="H4963" s="4" t="s">
        <v>14816</v>
      </c>
      <c r="I4963" s="4" t="s">
        <v>67</v>
      </c>
      <c r="J4963" s="4" t="s">
        <v>79</v>
      </c>
      <c r="K4963" s="4" t="s">
        <v>80</v>
      </c>
      <c r="L4963" s="4" t="s">
        <v>29</v>
      </c>
      <c r="M4963" s="4" t="s">
        <v>48</v>
      </c>
      <c r="N4963" s="4">
        <v>754.8</v>
      </c>
      <c r="O4963" s="4">
        <v>2</v>
      </c>
      <c r="P4963" s="4">
        <v>0.1</v>
      </c>
      <c r="Q4963" s="4">
        <v>120.25</v>
      </c>
    </row>
    <row r="4964" spans="1:17" s="4" customFormat="1" ht="12" x14ac:dyDescent="0.3">
      <c r="A4964" s="4">
        <v>4963</v>
      </c>
      <c r="B4964" s="4" t="s">
        <v>14817</v>
      </c>
      <c r="C4964" s="5">
        <v>44611</v>
      </c>
      <c r="D4964" s="5">
        <v>44617</v>
      </c>
      <c r="E4964" s="9">
        <f t="shared" si="77"/>
        <v>2022</v>
      </c>
      <c r="F4964" s="4" t="s">
        <v>17</v>
      </c>
      <c r="G4964" s="4" t="s">
        <v>14818</v>
      </c>
      <c r="H4964" s="4" t="s">
        <v>14819</v>
      </c>
      <c r="I4964" s="4" t="s">
        <v>20</v>
      </c>
      <c r="J4964" s="4" t="s">
        <v>47</v>
      </c>
      <c r="K4964" s="4" t="s">
        <v>47</v>
      </c>
      <c r="L4964" s="4" t="s">
        <v>29</v>
      </c>
      <c r="M4964" s="4" t="s">
        <v>30</v>
      </c>
      <c r="N4964" s="4">
        <v>1264.71</v>
      </c>
      <c r="O4964" s="4">
        <v>7</v>
      </c>
      <c r="P4964" s="4">
        <v>0.1</v>
      </c>
      <c r="Q4964" s="4">
        <v>6.55</v>
      </c>
    </row>
    <row r="4965" spans="1:17" s="4" customFormat="1" ht="12" x14ac:dyDescent="0.3">
      <c r="A4965" s="4">
        <v>4964</v>
      </c>
      <c r="B4965" s="4" t="s">
        <v>14820</v>
      </c>
      <c r="C4965" s="5">
        <v>45367</v>
      </c>
      <c r="D4965" s="5">
        <v>45373</v>
      </c>
      <c r="E4965" s="9">
        <f t="shared" si="77"/>
        <v>2024</v>
      </c>
      <c r="F4965" s="4" t="s">
        <v>17</v>
      </c>
      <c r="G4965" s="4" t="s">
        <v>14821</v>
      </c>
      <c r="H4965" s="4" t="s">
        <v>14822</v>
      </c>
      <c r="I4965" s="4" t="s">
        <v>28</v>
      </c>
      <c r="J4965" s="4" t="s">
        <v>111</v>
      </c>
      <c r="K4965" s="4" t="s">
        <v>111</v>
      </c>
      <c r="L4965" s="4" t="s">
        <v>36</v>
      </c>
      <c r="M4965" s="4" t="s">
        <v>138</v>
      </c>
      <c r="N4965" s="4">
        <v>1092.94</v>
      </c>
      <c r="O4965" s="4">
        <v>10</v>
      </c>
      <c r="P4965" s="4">
        <v>0</v>
      </c>
      <c r="Q4965" s="4">
        <v>33.950000000000003</v>
      </c>
    </row>
    <row r="4966" spans="1:17" s="4" customFormat="1" ht="12" x14ac:dyDescent="0.3">
      <c r="A4966" s="4">
        <v>4965</v>
      </c>
      <c r="B4966" s="4" t="s">
        <v>14823</v>
      </c>
      <c r="C4966" s="5">
        <v>44675</v>
      </c>
      <c r="D4966" s="5">
        <v>44680</v>
      </c>
      <c r="E4966" s="9">
        <f t="shared" si="77"/>
        <v>2022</v>
      </c>
      <c r="F4966" s="4" t="s">
        <v>25</v>
      </c>
      <c r="G4966" s="4" t="s">
        <v>14824</v>
      </c>
      <c r="H4966" s="4" t="s">
        <v>14825</v>
      </c>
      <c r="I4966" s="4" t="s">
        <v>28</v>
      </c>
      <c r="J4966" s="4" t="s">
        <v>111</v>
      </c>
      <c r="K4966" s="4" t="s">
        <v>111</v>
      </c>
      <c r="L4966" s="4" t="s">
        <v>36</v>
      </c>
      <c r="M4966" s="4" t="s">
        <v>118</v>
      </c>
      <c r="N4966" s="4">
        <v>564.55999999999995</v>
      </c>
      <c r="O4966" s="4">
        <v>6</v>
      </c>
      <c r="P4966" s="4">
        <v>0.2</v>
      </c>
      <c r="Q4966" s="4">
        <v>23.45</v>
      </c>
    </row>
    <row r="4967" spans="1:17" s="4" customFormat="1" ht="12" x14ac:dyDescent="0.3">
      <c r="A4967" s="4">
        <v>4966</v>
      </c>
      <c r="B4967" s="4" t="s">
        <v>14826</v>
      </c>
      <c r="C4967" s="5">
        <v>44899</v>
      </c>
      <c r="D4967" s="5">
        <v>44905</v>
      </c>
      <c r="E4967" s="9">
        <f t="shared" si="77"/>
        <v>2022</v>
      </c>
      <c r="F4967" s="4" t="s">
        <v>39</v>
      </c>
      <c r="G4967" s="4" t="s">
        <v>14827</v>
      </c>
      <c r="H4967" s="4" t="s">
        <v>14828</v>
      </c>
      <c r="I4967" s="4" t="s">
        <v>20</v>
      </c>
      <c r="J4967" s="4" t="s">
        <v>106</v>
      </c>
      <c r="K4967" s="4" t="s">
        <v>106</v>
      </c>
      <c r="L4967" s="4" t="s">
        <v>36</v>
      </c>
      <c r="M4967" s="4" t="s">
        <v>37</v>
      </c>
      <c r="N4967" s="4">
        <v>37.08</v>
      </c>
      <c r="O4967" s="4">
        <v>9</v>
      </c>
      <c r="P4967" s="4">
        <v>0.1</v>
      </c>
      <c r="Q4967" s="4">
        <v>4.8099999999999996</v>
      </c>
    </row>
    <row r="4968" spans="1:17" s="4" customFormat="1" ht="12" x14ac:dyDescent="0.3">
      <c r="A4968" s="4">
        <v>4967</v>
      </c>
      <c r="B4968" s="4" t="s">
        <v>14829</v>
      </c>
      <c r="C4968" s="5">
        <v>45518</v>
      </c>
      <c r="D4968" s="5">
        <v>45525</v>
      </c>
      <c r="E4968" s="9">
        <f t="shared" si="77"/>
        <v>2024</v>
      </c>
      <c r="F4968" s="4" t="s">
        <v>59</v>
      </c>
      <c r="G4968" s="4" t="s">
        <v>14830</v>
      </c>
      <c r="H4968" s="4" t="s">
        <v>14831</v>
      </c>
      <c r="I4968" s="4" t="s">
        <v>20</v>
      </c>
      <c r="J4968" s="4" t="s">
        <v>106</v>
      </c>
      <c r="K4968" s="4" t="s">
        <v>106</v>
      </c>
      <c r="L4968" s="4" t="s">
        <v>36</v>
      </c>
      <c r="M4968" s="4" t="s">
        <v>71</v>
      </c>
      <c r="N4968" s="4">
        <v>1242.08</v>
      </c>
      <c r="O4968" s="4">
        <v>1</v>
      </c>
      <c r="P4968" s="4">
        <v>0.2</v>
      </c>
      <c r="Q4968" s="4">
        <v>79.88</v>
      </c>
    </row>
    <row r="4969" spans="1:17" s="4" customFormat="1" ht="12" x14ac:dyDescent="0.3">
      <c r="A4969" s="4">
        <v>4968</v>
      </c>
      <c r="B4969" s="4" t="s">
        <v>14832</v>
      </c>
      <c r="C4969" s="5">
        <v>44690</v>
      </c>
      <c r="D4969" s="5">
        <v>44692</v>
      </c>
      <c r="E4969" s="9">
        <f t="shared" si="77"/>
        <v>2022</v>
      </c>
      <c r="F4969" s="4" t="s">
        <v>39</v>
      </c>
      <c r="G4969" s="4" t="s">
        <v>14833</v>
      </c>
      <c r="H4969" s="4" t="s">
        <v>14834</v>
      </c>
      <c r="I4969" s="4" t="s">
        <v>67</v>
      </c>
      <c r="J4969" s="4" t="s">
        <v>42</v>
      </c>
      <c r="K4969" s="4" t="s">
        <v>43</v>
      </c>
      <c r="L4969" s="4" t="s">
        <v>22</v>
      </c>
      <c r="M4969" s="4" t="s">
        <v>134</v>
      </c>
      <c r="N4969" s="4">
        <v>1216</v>
      </c>
      <c r="O4969" s="4">
        <v>6</v>
      </c>
      <c r="P4969" s="4">
        <v>0.1</v>
      </c>
      <c r="Q4969" s="4">
        <v>36.67</v>
      </c>
    </row>
    <row r="4970" spans="1:17" s="4" customFormat="1" ht="12" x14ac:dyDescent="0.3">
      <c r="A4970" s="4">
        <v>4969</v>
      </c>
      <c r="B4970" s="4" t="s">
        <v>14835</v>
      </c>
      <c r="C4970" s="5">
        <v>44453</v>
      </c>
      <c r="D4970" s="5">
        <v>44458</v>
      </c>
      <c r="E4970" s="9">
        <f t="shared" si="77"/>
        <v>2021</v>
      </c>
      <c r="F4970" s="4" t="s">
        <v>25</v>
      </c>
      <c r="G4970" s="4" t="s">
        <v>14836</v>
      </c>
      <c r="H4970" s="4" t="s">
        <v>14837</v>
      </c>
      <c r="I4970" s="4" t="s">
        <v>20</v>
      </c>
      <c r="J4970" s="4" t="s">
        <v>106</v>
      </c>
      <c r="K4970" s="4" t="s">
        <v>106</v>
      </c>
      <c r="L4970" s="4" t="s">
        <v>36</v>
      </c>
      <c r="M4970" s="4" t="s">
        <v>118</v>
      </c>
      <c r="N4970" s="4">
        <v>525.89</v>
      </c>
      <c r="O4970" s="4">
        <v>10</v>
      </c>
      <c r="P4970" s="4">
        <v>0.15</v>
      </c>
      <c r="Q4970" s="4">
        <v>20.12</v>
      </c>
    </row>
    <row r="4971" spans="1:17" s="4" customFormat="1" ht="12" x14ac:dyDescent="0.3">
      <c r="A4971" s="4">
        <v>4970</v>
      </c>
      <c r="B4971" s="4" t="s">
        <v>14838</v>
      </c>
      <c r="C4971" s="5">
        <v>45352</v>
      </c>
      <c r="D4971" s="5">
        <v>45357</v>
      </c>
      <c r="E4971" s="9">
        <f t="shared" si="77"/>
        <v>2024</v>
      </c>
      <c r="F4971" s="4" t="s">
        <v>17</v>
      </c>
      <c r="G4971" s="4" t="s">
        <v>14839</v>
      </c>
      <c r="H4971" s="4" t="s">
        <v>14840</v>
      </c>
      <c r="I4971" s="4" t="s">
        <v>20</v>
      </c>
      <c r="J4971" s="4" t="s">
        <v>111</v>
      </c>
      <c r="K4971" s="4" t="s">
        <v>111</v>
      </c>
      <c r="L4971" s="4" t="s">
        <v>22</v>
      </c>
      <c r="M4971" s="4" t="s">
        <v>134</v>
      </c>
      <c r="N4971" s="4">
        <v>1131.02</v>
      </c>
      <c r="O4971" s="4">
        <v>1</v>
      </c>
      <c r="P4971" s="4">
        <v>0</v>
      </c>
      <c r="Q4971" s="4">
        <v>76.98</v>
      </c>
    </row>
    <row r="4972" spans="1:17" s="4" customFormat="1" ht="12" x14ac:dyDescent="0.3">
      <c r="A4972" s="4">
        <v>4971</v>
      </c>
      <c r="B4972" s="4" t="s">
        <v>14841</v>
      </c>
      <c r="C4972" s="5">
        <v>45386</v>
      </c>
      <c r="D4972" s="5">
        <v>45390</v>
      </c>
      <c r="E4972" s="9">
        <f t="shared" si="77"/>
        <v>2024</v>
      </c>
      <c r="F4972" s="4" t="s">
        <v>17</v>
      </c>
      <c r="G4972" s="4" t="s">
        <v>14842</v>
      </c>
      <c r="H4972" s="4" t="s">
        <v>14843</v>
      </c>
      <c r="I4972" s="4" t="s">
        <v>67</v>
      </c>
      <c r="J4972" s="4" t="s">
        <v>42</v>
      </c>
      <c r="K4972" s="4" t="s">
        <v>43</v>
      </c>
      <c r="L4972" s="4" t="s">
        <v>22</v>
      </c>
      <c r="M4972" s="4" t="s">
        <v>75</v>
      </c>
      <c r="N4972" s="4">
        <v>1395.22</v>
      </c>
      <c r="O4972" s="4">
        <v>2</v>
      </c>
      <c r="P4972" s="4">
        <v>0</v>
      </c>
      <c r="Q4972" s="4">
        <v>123.61</v>
      </c>
    </row>
    <row r="4973" spans="1:17" s="4" customFormat="1" ht="12" x14ac:dyDescent="0.3">
      <c r="A4973" s="4">
        <v>4972</v>
      </c>
      <c r="B4973" s="4" t="s">
        <v>14844</v>
      </c>
      <c r="C4973" s="5">
        <v>44728</v>
      </c>
      <c r="D4973" s="5">
        <v>44729</v>
      </c>
      <c r="E4973" s="9">
        <f t="shared" si="77"/>
        <v>2022</v>
      </c>
      <c r="F4973" s="4" t="s">
        <v>25</v>
      </c>
      <c r="G4973" s="4" t="s">
        <v>14845</v>
      </c>
      <c r="H4973" s="4" t="s">
        <v>14846</v>
      </c>
      <c r="I4973" s="4" t="s">
        <v>20</v>
      </c>
      <c r="J4973" s="4" t="s">
        <v>52</v>
      </c>
      <c r="K4973" s="4" t="s">
        <v>53</v>
      </c>
      <c r="L4973" s="4" t="s">
        <v>29</v>
      </c>
      <c r="M4973" s="4" t="s">
        <v>90</v>
      </c>
      <c r="N4973" s="4">
        <v>1021.54</v>
      </c>
      <c r="O4973" s="4">
        <v>1</v>
      </c>
      <c r="P4973" s="4">
        <v>0</v>
      </c>
      <c r="Q4973" s="4">
        <v>250.44</v>
      </c>
    </row>
    <row r="4974" spans="1:17" s="4" customFormat="1" ht="12" x14ac:dyDescent="0.3">
      <c r="A4974" s="4">
        <v>4973</v>
      </c>
      <c r="B4974" s="4" t="s">
        <v>14847</v>
      </c>
      <c r="C4974" s="5">
        <v>45222</v>
      </c>
      <c r="D4974" s="5">
        <v>45223</v>
      </c>
      <c r="E4974" s="9">
        <f t="shared" si="77"/>
        <v>2023</v>
      </c>
      <c r="F4974" s="4" t="s">
        <v>17</v>
      </c>
      <c r="G4974" s="4" t="s">
        <v>14848</v>
      </c>
      <c r="H4974" s="4" t="s">
        <v>14849</v>
      </c>
      <c r="I4974" s="4" t="s">
        <v>20</v>
      </c>
      <c r="J4974" s="4" t="s">
        <v>47</v>
      </c>
      <c r="K4974" s="4" t="s">
        <v>47</v>
      </c>
      <c r="L4974" s="4" t="s">
        <v>36</v>
      </c>
      <c r="M4974" s="4" t="s">
        <v>118</v>
      </c>
      <c r="N4974" s="4">
        <v>188.57</v>
      </c>
      <c r="O4974" s="4">
        <v>6</v>
      </c>
      <c r="P4974" s="4">
        <v>0.15</v>
      </c>
      <c r="Q4974" s="4">
        <v>25.3</v>
      </c>
    </row>
    <row r="4975" spans="1:17" s="4" customFormat="1" ht="12" x14ac:dyDescent="0.3">
      <c r="A4975" s="4">
        <v>4974</v>
      </c>
      <c r="B4975" s="4" t="s">
        <v>14850</v>
      </c>
      <c r="C4975" s="5">
        <v>45065</v>
      </c>
      <c r="D4975" s="5">
        <v>45072</v>
      </c>
      <c r="E4975" s="9">
        <f t="shared" si="77"/>
        <v>2023</v>
      </c>
      <c r="F4975" s="4" t="s">
        <v>39</v>
      </c>
      <c r="G4975" s="4" t="s">
        <v>14851</v>
      </c>
      <c r="H4975" s="4" t="s">
        <v>14852</v>
      </c>
      <c r="I4975" s="4" t="s">
        <v>67</v>
      </c>
      <c r="J4975" s="4" t="s">
        <v>145</v>
      </c>
      <c r="K4975" s="4" t="s">
        <v>80</v>
      </c>
      <c r="L4975" s="4" t="s">
        <v>36</v>
      </c>
      <c r="M4975" s="4" t="s">
        <v>37</v>
      </c>
      <c r="N4975" s="4">
        <v>866.12</v>
      </c>
      <c r="O4975" s="4">
        <v>10</v>
      </c>
      <c r="P4975" s="4">
        <v>0.2</v>
      </c>
      <c r="Q4975" s="4">
        <v>82.02</v>
      </c>
    </row>
    <row r="4976" spans="1:17" s="4" customFormat="1" ht="12" x14ac:dyDescent="0.3">
      <c r="A4976" s="4">
        <v>4975</v>
      </c>
      <c r="B4976" s="4" t="s">
        <v>14853</v>
      </c>
      <c r="C4976" s="5">
        <v>44603</v>
      </c>
      <c r="D4976" s="5">
        <v>44608</v>
      </c>
      <c r="E4976" s="9">
        <f t="shared" si="77"/>
        <v>2022</v>
      </c>
      <c r="F4976" s="4" t="s">
        <v>25</v>
      </c>
      <c r="G4976" s="4" t="s">
        <v>14854</v>
      </c>
      <c r="H4976" s="4" t="s">
        <v>14855</v>
      </c>
      <c r="I4976" s="4" t="s">
        <v>67</v>
      </c>
      <c r="J4976" s="4" t="s">
        <v>52</v>
      </c>
      <c r="K4976" s="4" t="s">
        <v>53</v>
      </c>
      <c r="L4976" s="4" t="s">
        <v>36</v>
      </c>
      <c r="M4976" s="4" t="s">
        <v>138</v>
      </c>
      <c r="N4976" s="4">
        <v>987.01</v>
      </c>
      <c r="O4976" s="4">
        <v>8</v>
      </c>
      <c r="P4976" s="4">
        <v>0.1</v>
      </c>
      <c r="Q4976" s="4">
        <v>247.19</v>
      </c>
    </row>
    <row r="4977" spans="1:17" s="4" customFormat="1" ht="12" x14ac:dyDescent="0.3">
      <c r="A4977" s="4">
        <v>4976</v>
      </c>
      <c r="B4977" s="4" t="s">
        <v>14856</v>
      </c>
      <c r="C4977" s="5">
        <v>45663</v>
      </c>
      <c r="D4977" s="5">
        <v>45669</v>
      </c>
      <c r="E4977" s="9">
        <f t="shared" si="77"/>
        <v>2025</v>
      </c>
      <c r="F4977" s="4" t="s">
        <v>17</v>
      </c>
      <c r="G4977" s="4" t="s">
        <v>14857</v>
      </c>
      <c r="H4977" s="4" t="s">
        <v>14858</v>
      </c>
      <c r="I4977" s="4" t="s">
        <v>28</v>
      </c>
      <c r="J4977" s="4" t="s">
        <v>34</v>
      </c>
      <c r="K4977" s="4" t="s">
        <v>35</v>
      </c>
      <c r="L4977" s="4" t="s">
        <v>29</v>
      </c>
      <c r="M4977" s="4" t="s">
        <v>90</v>
      </c>
      <c r="N4977" s="4">
        <v>833.21</v>
      </c>
      <c r="O4977" s="4">
        <v>5</v>
      </c>
      <c r="P4977" s="4">
        <v>0.1</v>
      </c>
      <c r="Q4977" s="4">
        <v>117.36</v>
      </c>
    </row>
    <row r="4978" spans="1:17" s="4" customFormat="1" ht="12" x14ac:dyDescent="0.3">
      <c r="A4978" s="4">
        <v>4977</v>
      </c>
      <c r="B4978" s="4" t="s">
        <v>14859</v>
      </c>
      <c r="C4978" s="5">
        <v>45576</v>
      </c>
      <c r="D4978" s="5">
        <v>45580</v>
      </c>
      <c r="E4978" s="9">
        <f t="shared" si="77"/>
        <v>2024</v>
      </c>
      <c r="F4978" s="4" t="s">
        <v>39</v>
      </c>
      <c r="G4978" s="4" t="s">
        <v>14860</v>
      </c>
      <c r="H4978" s="4" t="s">
        <v>14861</v>
      </c>
      <c r="I4978" s="4" t="s">
        <v>67</v>
      </c>
      <c r="J4978" s="4" t="s">
        <v>106</v>
      </c>
      <c r="K4978" s="4" t="s">
        <v>106</v>
      </c>
      <c r="L4978" s="4" t="s">
        <v>36</v>
      </c>
      <c r="M4978" s="4" t="s">
        <v>138</v>
      </c>
      <c r="N4978" s="4">
        <v>1201.81</v>
      </c>
      <c r="O4978" s="4">
        <v>10</v>
      </c>
      <c r="P4978" s="4">
        <v>0.15</v>
      </c>
      <c r="Q4978" s="4">
        <v>43.5</v>
      </c>
    </row>
    <row r="4979" spans="1:17" s="4" customFormat="1" ht="12" x14ac:dyDescent="0.3">
      <c r="A4979" s="4">
        <v>4978</v>
      </c>
      <c r="B4979" s="4" t="s">
        <v>14862</v>
      </c>
      <c r="C4979" s="5">
        <v>44940</v>
      </c>
      <c r="D4979" s="5">
        <v>44941</v>
      </c>
      <c r="E4979" s="9">
        <f t="shared" si="77"/>
        <v>2023</v>
      </c>
      <c r="F4979" s="4" t="s">
        <v>39</v>
      </c>
      <c r="G4979" s="4" t="s">
        <v>14863</v>
      </c>
      <c r="H4979" s="4" t="s">
        <v>14864</v>
      </c>
      <c r="I4979" s="4" t="s">
        <v>67</v>
      </c>
      <c r="J4979" s="4" t="s">
        <v>47</v>
      </c>
      <c r="K4979" s="4" t="s">
        <v>47</v>
      </c>
      <c r="L4979" s="4" t="s">
        <v>22</v>
      </c>
      <c r="M4979" s="4" t="s">
        <v>75</v>
      </c>
      <c r="N4979" s="4">
        <v>1014.98</v>
      </c>
      <c r="O4979" s="4">
        <v>10</v>
      </c>
      <c r="P4979" s="4">
        <v>0.2</v>
      </c>
      <c r="Q4979" s="4">
        <v>178.45</v>
      </c>
    </row>
    <row r="4980" spans="1:17" s="4" customFormat="1" ht="12" x14ac:dyDescent="0.3">
      <c r="A4980" s="4">
        <v>4979</v>
      </c>
      <c r="B4980" s="4" t="s">
        <v>14865</v>
      </c>
      <c r="C4980" s="5">
        <v>45438</v>
      </c>
      <c r="D4980" s="5">
        <v>45441</v>
      </c>
      <c r="E4980" s="9">
        <f t="shared" si="77"/>
        <v>2024</v>
      </c>
      <c r="F4980" s="4" t="s">
        <v>39</v>
      </c>
      <c r="G4980" s="4" t="s">
        <v>14866</v>
      </c>
      <c r="H4980" s="4" t="s">
        <v>14867</v>
      </c>
      <c r="I4980" s="4" t="s">
        <v>28</v>
      </c>
      <c r="J4980" s="4" t="s">
        <v>106</v>
      </c>
      <c r="K4980" s="4" t="s">
        <v>106</v>
      </c>
      <c r="L4980" s="4" t="s">
        <v>22</v>
      </c>
      <c r="M4980" s="4" t="s">
        <v>75</v>
      </c>
      <c r="N4980" s="4">
        <v>1059.18</v>
      </c>
      <c r="O4980" s="4">
        <v>8</v>
      </c>
      <c r="P4980" s="4">
        <v>0.2</v>
      </c>
      <c r="Q4980" s="4">
        <v>67.959999999999994</v>
      </c>
    </row>
    <row r="4981" spans="1:17" s="4" customFormat="1" ht="12" x14ac:dyDescent="0.3">
      <c r="A4981" s="4">
        <v>4980</v>
      </c>
      <c r="B4981" s="4" t="s">
        <v>14868</v>
      </c>
      <c r="C4981" s="5">
        <v>44426</v>
      </c>
      <c r="D4981" s="5">
        <v>44428</v>
      </c>
      <c r="E4981" s="9">
        <f t="shared" si="77"/>
        <v>2021</v>
      </c>
      <c r="F4981" s="4" t="s">
        <v>17</v>
      </c>
      <c r="G4981" s="4" t="s">
        <v>14869</v>
      </c>
      <c r="H4981" s="4" t="s">
        <v>14870</v>
      </c>
      <c r="I4981" s="4" t="s">
        <v>67</v>
      </c>
      <c r="J4981" s="4" t="s">
        <v>21</v>
      </c>
      <c r="K4981" s="4" t="s">
        <v>26647</v>
      </c>
      <c r="L4981" s="4" t="s">
        <v>22</v>
      </c>
      <c r="M4981" s="4" t="s">
        <v>134</v>
      </c>
      <c r="N4981" s="4">
        <v>156.41999999999999</v>
      </c>
      <c r="O4981" s="4">
        <v>6</v>
      </c>
      <c r="P4981" s="4">
        <v>0.15</v>
      </c>
      <c r="Q4981" s="4">
        <v>3.65</v>
      </c>
    </row>
    <row r="4982" spans="1:17" s="4" customFormat="1" ht="12" x14ac:dyDescent="0.3">
      <c r="A4982" s="4">
        <v>4981</v>
      </c>
      <c r="B4982" s="4" t="s">
        <v>14871</v>
      </c>
      <c r="C4982" s="5">
        <v>45527</v>
      </c>
      <c r="D4982" s="5">
        <v>45531</v>
      </c>
      <c r="E4982" s="9">
        <f t="shared" si="77"/>
        <v>2024</v>
      </c>
      <c r="F4982" s="4" t="s">
        <v>25</v>
      </c>
      <c r="G4982" s="4" t="s">
        <v>14872</v>
      </c>
      <c r="H4982" s="4" t="s">
        <v>14873</v>
      </c>
      <c r="I4982" s="4" t="s">
        <v>28</v>
      </c>
      <c r="J4982" s="4" t="s">
        <v>145</v>
      </c>
      <c r="K4982" s="4" t="s">
        <v>80</v>
      </c>
      <c r="L4982" s="4" t="s">
        <v>36</v>
      </c>
      <c r="M4982" s="4" t="s">
        <v>71</v>
      </c>
      <c r="N4982" s="4">
        <v>699.16</v>
      </c>
      <c r="O4982" s="4">
        <v>6</v>
      </c>
      <c r="P4982" s="4">
        <v>0.1</v>
      </c>
      <c r="Q4982" s="4">
        <v>69.69</v>
      </c>
    </row>
    <row r="4983" spans="1:17" s="4" customFormat="1" ht="12" x14ac:dyDescent="0.3">
      <c r="A4983" s="4">
        <v>4982</v>
      </c>
      <c r="B4983" s="4" t="s">
        <v>14874</v>
      </c>
      <c r="C4983" s="5">
        <v>45720</v>
      </c>
      <c r="D4983" s="5">
        <v>45727</v>
      </c>
      <c r="E4983" s="9">
        <f t="shared" si="77"/>
        <v>2025</v>
      </c>
      <c r="F4983" s="4" t="s">
        <v>25</v>
      </c>
      <c r="G4983" s="4" t="s">
        <v>14875</v>
      </c>
      <c r="H4983" s="4" t="s">
        <v>14876</v>
      </c>
      <c r="I4983" s="4" t="s">
        <v>67</v>
      </c>
      <c r="J4983" s="4" t="s">
        <v>79</v>
      </c>
      <c r="K4983" s="4" t="s">
        <v>80</v>
      </c>
      <c r="L4983" s="4" t="s">
        <v>36</v>
      </c>
      <c r="M4983" s="4" t="s">
        <v>118</v>
      </c>
      <c r="N4983" s="4">
        <v>1065.55</v>
      </c>
      <c r="O4983" s="4">
        <v>4</v>
      </c>
      <c r="P4983" s="4">
        <v>0.15</v>
      </c>
      <c r="Q4983" s="4">
        <v>132.99</v>
      </c>
    </row>
    <row r="4984" spans="1:17" s="4" customFormat="1" ht="12" x14ac:dyDescent="0.3">
      <c r="A4984" s="4">
        <v>4983</v>
      </c>
      <c r="B4984" s="4" t="s">
        <v>14877</v>
      </c>
      <c r="C4984" s="5">
        <v>45293</v>
      </c>
      <c r="D4984" s="5">
        <v>45294</v>
      </c>
      <c r="E4984" s="9">
        <f t="shared" si="77"/>
        <v>2024</v>
      </c>
      <c r="F4984" s="4" t="s">
        <v>25</v>
      </c>
      <c r="G4984" s="4" t="s">
        <v>14878</v>
      </c>
      <c r="H4984" s="4" t="s">
        <v>14879</v>
      </c>
      <c r="I4984" s="4" t="s">
        <v>20</v>
      </c>
      <c r="J4984" s="4" t="s">
        <v>145</v>
      </c>
      <c r="K4984" s="4" t="s">
        <v>80</v>
      </c>
      <c r="L4984" s="4" t="s">
        <v>22</v>
      </c>
      <c r="M4984" s="4" t="s">
        <v>54</v>
      </c>
      <c r="N4984" s="4">
        <v>1320.51</v>
      </c>
      <c r="O4984" s="4">
        <v>8</v>
      </c>
      <c r="P4984" s="4">
        <v>0.1</v>
      </c>
      <c r="Q4984" s="4">
        <v>97.49</v>
      </c>
    </row>
    <row r="4985" spans="1:17" s="4" customFormat="1" ht="12" x14ac:dyDescent="0.3">
      <c r="A4985" s="4">
        <v>4984</v>
      </c>
      <c r="B4985" s="4" t="s">
        <v>14880</v>
      </c>
      <c r="C4985" s="5">
        <v>45151</v>
      </c>
      <c r="D4985" s="5">
        <v>45153</v>
      </c>
      <c r="E4985" s="9">
        <f t="shared" si="77"/>
        <v>2023</v>
      </c>
      <c r="F4985" s="4" t="s">
        <v>25</v>
      </c>
      <c r="G4985" s="4" t="s">
        <v>14881</v>
      </c>
      <c r="H4985" s="4" t="s">
        <v>14882</v>
      </c>
      <c r="I4985" s="4" t="s">
        <v>67</v>
      </c>
      <c r="J4985" s="4" t="s">
        <v>47</v>
      </c>
      <c r="K4985" s="4" t="s">
        <v>47</v>
      </c>
      <c r="L4985" s="4" t="s">
        <v>29</v>
      </c>
      <c r="M4985" s="4" t="s">
        <v>30</v>
      </c>
      <c r="N4985" s="4">
        <v>264.63</v>
      </c>
      <c r="O4985" s="4">
        <v>10</v>
      </c>
      <c r="P4985" s="4">
        <v>0.15</v>
      </c>
      <c r="Q4985" s="4">
        <v>49.46</v>
      </c>
    </row>
    <row r="4986" spans="1:17" s="4" customFormat="1" ht="12" x14ac:dyDescent="0.3">
      <c r="A4986" s="4">
        <v>4985</v>
      </c>
      <c r="B4986" s="4" t="s">
        <v>14883</v>
      </c>
      <c r="C4986" s="5">
        <v>44395</v>
      </c>
      <c r="D4986" s="5">
        <v>44398</v>
      </c>
      <c r="E4986" s="9">
        <f t="shared" si="77"/>
        <v>2021</v>
      </c>
      <c r="F4986" s="4" t="s">
        <v>59</v>
      </c>
      <c r="G4986" s="4" t="s">
        <v>14884</v>
      </c>
      <c r="H4986" s="4" t="s">
        <v>14885</v>
      </c>
      <c r="I4986" s="4" t="s">
        <v>28</v>
      </c>
      <c r="J4986" s="4" t="s">
        <v>47</v>
      </c>
      <c r="K4986" s="4" t="s">
        <v>47</v>
      </c>
      <c r="L4986" s="4" t="s">
        <v>36</v>
      </c>
      <c r="M4986" s="4" t="s">
        <v>138</v>
      </c>
      <c r="N4986" s="4">
        <v>963.15</v>
      </c>
      <c r="O4986" s="4">
        <v>6</v>
      </c>
      <c r="P4986" s="4">
        <v>0.15</v>
      </c>
      <c r="Q4986" s="4">
        <v>120.51</v>
      </c>
    </row>
    <row r="4987" spans="1:17" s="4" customFormat="1" ht="12" x14ac:dyDescent="0.3">
      <c r="A4987" s="4">
        <v>4986</v>
      </c>
      <c r="B4987" s="4" t="s">
        <v>14886</v>
      </c>
      <c r="C4987" s="5">
        <v>44898</v>
      </c>
      <c r="D4987" s="5">
        <v>44904</v>
      </c>
      <c r="E4987" s="9">
        <f t="shared" si="77"/>
        <v>2022</v>
      </c>
      <c r="F4987" s="4" t="s">
        <v>25</v>
      </c>
      <c r="G4987" s="4" t="s">
        <v>14887</v>
      </c>
      <c r="H4987" s="4" t="s">
        <v>14888</v>
      </c>
      <c r="I4987" s="4" t="s">
        <v>28</v>
      </c>
      <c r="J4987" s="4" t="s">
        <v>52</v>
      </c>
      <c r="K4987" s="4" t="s">
        <v>53</v>
      </c>
      <c r="L4987" s="4" t="s">
        <v>36</v>
      </c>
      <c r="M4987" s="4" t="s">
        <v>118</v>
      </c>
      <c r="N4987" s="4">
        <v>1046.3800000000001</v>
      </c>
      <c r="O4987" s="4">
        <v>7</v>
      </c>
      <c r="P4987" s="4">
        <v>0</v>
      </c>
      <c r="Q4987" s="4">
        <v>154.43</v>
      </c>
    </row>
    <row r="4988" spans="1:17" s="4" customFormat="1" ht="12" x14ac:dyDescent="0.3">
      <c r="A4988" s="4">
        <v>4987</v>
      </c>
      <c r="B4988" s="4" t="s">
        <v>14889</v>
      </c>
      <c r="C4988" s="5">
        <v>44883</v>
      </c>
      <c r="D4988" s="5">
        <v>44886</v>
      </c>
      <c r="E4988" s="9">
        <f t="shared" si="77"/>
        <v>2022</v>
      </c>
      <c r="F4988" s="4" t="s">
        <v>25</v>
      </c>
      <c r="G4988" s="4" t="s">
        <v>14890</v>
      </c>
      <c r="H4988" s="4" t="s">
        <v>14891</v>
      </c>
      <c r="I4988" s="4" t="s">
        <v>20</v>
      </c>
      <c r="J4988" s="4" t="s">
        <v>47</v>
      </c>
      <c r="K4988" s="4" t="s">
        <v>47</v>
      </c>
      <c r="L4988" s="4" t="s">
        <v>36</v>
      </c>
      <c r="M4988" s="4" t="s">
        <v>71</v>
      </c>
      <c r="N4988" s="4">
        <v>247.9</v>
      </c>
      <c r="O4988" s="4">
        <v>6</v>
      </c>
      <c r="P4988" s="4">
        <v>0.2</v>
      </c>
      <c r="Q4988" s="4">
        <v>27.3</v>
      </c>
    </row>
    <row r="4989" spans="1:17" s="4" customFormat="1" ht="12" x14ac:dyDescent="0.3">
      <c r="A4989" s="4">
        <v>4988</v>
      </c>
      <c r="B4989" s="4" t="s">
        <v>14892</v>
      </c>
      <c r="C4989" s="5">
        <v>44921</v>
      </c>
      <c r="D4989" s="5">
        <v>44925</v>
      </c>
      <c r="E4989" s="9">
        <f t="shared" si="77"/>
        <v>2022</v>
      </c>
      <c r="F4989" s="4" t="s">
        <v>39</v>
      </c>
      <c r="G4989" s="4" t="s">
        <v>14893</v>
      </c>
      <c r="H4989" s="4" t="s">
        <v>14894</v>
      </c>
      <c r="I4989" s="4" t="s">
        <v>20</v>
      </c>
      <c r="J4989" s="4" t="s">
        <v>34</v>
      </c>
      <c r="K4989" s="4" t="s">
        <v>35</v>
      </c>
      <c r="L4989" s="4" t="s">
        <v>36</v>
      </c>
      <c r="M4989" s="4" t="s">
        <v>37</v>
      </c>
      <c r="N4989" s="4">
        <v>864.12</v>
      </c>
      <c r="O4989" s="4">
        <v>10</v>
      </c>
      <c r="P4989" s="4">
        <v>0</v>
      </c>
      <c r="Q4989" s="4">
        <v>193.06</v>
      </c>
    </row>
    <row r="4990" spans="1:17" s="4" customFormat="1" ht="12" x14ac:dyDescent="0.3">
      <c r="A4990" s="4">
        <v>4989</v>
      </c>
      <c r="B4990" s="4" t="s">
        <v>14895</v>
      </c>
      <c r="C4990" s="5">
        <v>45040</v>
      </c>
      <c r="D4990" s="5">
        <v>45047</v>
      </c>
      <c r="E4990" s="9">
        <f t="shared" si="77"/>
        <v>2023</v>
      </c>
      <c r="F4990" s="4" t="s">
        <v>17</v>
      </c>
      <c r="G4990" s="4" t="s">
        <v>14896</v>
      </c>
      <c r="H4990" s="4" t="s">
        <v>14897</v>
      </c>
      <c r="I4990" s="4" t="s">
        <v>20</v>
      </c>
      <c r="J4990" s="4" t="s">
        <v>106</v>
      </c>
      <c r="K4990" s="4" t="s">
        <v>106</v>
      </c>
      <c r="L4990" s="4" t="s">
        <v>36</v>
      </c>
      <c r="M4990" s="4" t="s">
        <v>37</v>
      </c>
      <c r="N4990" s="4">
        <v>378.55</v>
      </c>
      <c r="O4990" s="4">
        <v>2</v>
      </c>
      <c r="P4990" s="4">
        <v>0.1</v>
      </c>
      <c r="Q4990" s="4">
        <v>53.27</v>
      </c>
    </row>
    <row r="4991" spans="1:17" s="4" customFormat="1" ht="12" x14ac:dyDescent="0.3">
      <c r="A4991" s="4">
        <v>4990</v>
      </c>
      <c r="B4991" s="4" t="s">
        <v>14898</v>
      </c>
      <c r="C4991" s="5">
        <v>45138</v>
      </c>
      <c r="D4991" s="5">
        <v>45141</v>
      </c>
      <c r="E4991" s="9">
        <f t="shared" si="77"/>
        <v>2023</v>
      </c>
      <c r="F4991" s="4" t="s">
        <v>25</v>
      </c>
      <c r="G4991" s="4" t="s">
        <v>14899</v>
      </c>
      <c r="H4991" s="4" t="s">
        <v>14900</v>
      </c>
      <c r="I4991" s="4" t="s">
        <v>67</v>
      </c>
      <c r="J4991" s="4" t="s">
        <v>21</v>
      </c>
      <c r="K4991" s="4" t="s">
        <v>26647</v>
      </c>
      <c r="L4991" s="4" t="s">
        <v>29</v>
      </c>
      <c r="M4991" s="4" t="s">
        <v>48</v>
      </c>
      <c r="N4991" s="4">
        <v>167.91</v>
      </c>
      <c r="O4991" s="4">
        <v>8</v>
      </c>
      <c r="P4991" s="4">
        <v>0.15</v>
      </c>
      <c r="Q4991" s="4">
        <v>29.01</v>
      </c>
    </row>
    <row r="4992" spans="1:17" s="4" customFormat="1" ht="12" x14ac:dyDescent="0.3">
      <c r="A4992" s="4">
        <v>4991</v>
      </c>
      <c r="B4992" s="4" t="s">
        <v>14901</v>
      </c>
      <c r="C4992" s="5">
        <v>44635</v>
      </c>
      <c r="D4992" s="5">
        <v>44640</v>
      </c>
      <c r="E4992" s="9">
        <f t="shared" si="77"/>
        <v>2022</v>
      </c>
      <c r="F4992" s="4" t="s">
        <v>59</v>
      </c>
      <c r="G4992" s="4" t="s">
        <v>14902</v>
      </c>
      <c r="H4992" s="4" t="s">
        <v>14903</v>
      </c>
      <c r="I4992" s="4" t="s">
        <v>28</v>
      </c>
      <c r="J4992" s="4" t="s">
        <v>34</v>
      </c>
      <c r="K4992" s="4" t="s">
        <v>35</v>
      </c>
      <c r="L4992" s="4" t="s">
        <v>22</v>
      </c>
      <c r="M4992" s="4" t="s">
        <v>75</v>
      </c>
      <c r="N4992" s="4">
        <v>1197.54</v>
      </c>
      <c r="O4992" s="4">
        <v>2</v>
      </c>
      <c r="P4992" s="4">
        <v>0.2</v>
      </c>
      <c r="Q4992" s="4">
        <v>193.59</v>
      </c>
    </row>
    <row r="4993" spans="1:17" s="4" customFormat="1" ht="12" x14ac:dyDescent="0.3">
      <c r="A4993" s="4">
        <v>4992</v>
      </c>
      <c r="B4993" s="4" t="s">
        <v>14904</v>
      </c>
      <c r="C4993" s="5">
        <v>45240</v>
      </c>
      <c r="D4993" s="5">
        <v>45245</v>
      </c>
      <c r="E4993" s="9">
        <f t="shared" si="77"/>
        <v>2023</v>
      </c>
      <c r="F4993" s="4" t="s">
        <v>17</v>
      </c>
      <c r="G4993" s="4" t="s">
        <v>14905</v>
      </c>
      <c r="H4993" s="4" t="s">
        <v>14906</v>
      </c>
      <c r="I4993" s="4" t="s">
        <v>28</v>
      </c>
      <c r="J4993" s="4" t="s">
        <v>42</v>
      </c>
      <c r="K4993" s="4" t="s">
        <v>43</v>
      </c>
      <c r="L4993" s="4" t="s">
        <v>36</v>
      </c>
      <c r="M4993" s="4" t="s">
        <v>118</v>
      </c>
      <c r="N4993" s="4">
        <v>641.84</v>
      </c>
      <c r="O4993" s="4">
        <v>3</v>
      </c>
      <c r="P4993" s="4">
        <v>0</v>
      </c>
      <c r="Q4993" s="4">
        <v>138.47</v>
      </c>
    </row>
    <row r="4994" spans="1:17" s="4" customFormat="1" ht="12" x14ac:dyDescent="0.3">
      <c r="A4994" s="4">
        <v>4993</v>
      </c>
      <c r="B4994" s="4" t="s">
        <v>14907</v>
      </c>
      <c r="C4994" s="5">
        <v>45561</v>
      </c>
      <c r="D4994" s="5">
        <v>45566</v>
      </c>
      <c r="E4994" s="9">
        <f t="shared" ref="E4994:E5057" si="78">YEAR(D4994)</f>
        <v>2024</v>
      </c>
      <c r="F4994" s="4" t="s">
        <v>59</v>
      </c>
      <c r="G4994" s="4" t="s">
        <v>14908</v>
      </c>
      <c r="H4994" s="4" t="s">
        <v>14909</v>
      </c>
      <c r="I4994" s="4" t="s">
        <v>67</v>
      </c>
      <c r="J4994" s="4" t="s">
        <v>111</v>
      </c>
      <c r="K4994" s="4" t="s">
        <v>111</v>
      </c>
      <c r="L4994" s="4" t="s">
        <v>36</v>
      </c>
      <c r="M4994" s="4" t="s">
        <v>37</v>
      </c>
      <c r="N4994" s="4">
        <v>1409.59</v>
      </c>
      <c r="O4994" s="4">
        <v>8</v>
      </c>
      <c r="P4994" s="4">
        <v>0.1</v>
      </c>
      <c r="Q4994" s="4">
        <v>36</v>
      </c>
    </row>
    <row r="4995" spans="1:17" s="4" customFormat="1" ht="12" x14ac:dyDescent="0.3">
      <c r="A4995" s="4">
        <v>4994</v>
      </c>
      <c r="B4995" s="4" t="s">
        <v>14910</v>
      </c>
      <c r="C4995" s="5">
        <v>45793</v>
      </c>
      <c r="D4995" s="5">
        <v>45799</v>
      </c>
      <c r="E4995" s="9">
        <f t="shared" si="78"/>
        <v>2025</v>
      </c>
      <c r="F4995" s="4" t="s">
        <v>59</v>
      </c>
      <c r="G4995" s="4" t="s">
        <v>14911</v>
      </c>
      <c r="H4995" s="4" t="s">
        <v>14912</v>
      </c>
      <c r="I4995" s="4" t="s">
        <v>28</v>
      </c>
      <c r="J4995" s="4" t="s">
        <v>62</v>
      </c>
      <c r="K4995" s="4" t="s">
        <v>63</v>
      </c>
      <c r="L4995" s="4" t="s">
        <v>36</v>
      </c>
      <c r="M4995" s="4" t="s">
        <v>138</v>
      </c>
      <c r="N4995" s="4">
        <v>342.3</v>
      </c>
      <c r="O4995" s="4">
        <v>6</v>
      </c>
      <c r="P4995" s="4">
        <v>0</v>
      </c>
      <c r="Q4995" s="4">
        <v>12.35</v>
      </c>
    </row>
    <row r="4996" spans="1:17" s="4" customFormat="1" ht="12" x14ac:dyDescent="0.3">
      <c r="A4996" s="4">
        <v>4995</v>
      </c>
      <c r="B4996" s="4" t="s">
        <v>14913</v>
      </c>
      <c r="C4996" s="5">
        <v>45370</v>
      </c>
      <c r="D4996" s="5">
        <v>45374</v>
      </c>
      <c r="E4996" s="9">
        <f t="shared" si="78"/>
        <v>2024</v>
      </c>
      <c r="F4996" s="4" t="s">
        <v>39</v>
      </c>
      <c r="G4996" s="4" t="s">
        <v>14914</v>
      </c>
      <c r="H4996" s="4" t="s">
        <v>14915</v>
      </c>
      <c r="I4996" s="4" t="s">
        <v>20</v>
      </c>
      <c r="J4996" s="4" t="s">
        <v>62</v>
      </c>
      <c r="K4996" s="4" t="s">
        <v>63</v>
      </c>
      <c r="L4996" s="4" t="s">
        <v>36</v>
      </c>
      <c r="M4996" s="4" t="s">
        <v>138</v>
      </c>
      <c r="N4996" s="4">
        <v>1383.91</v>
      </c>
      <c r="O4996" s="4">
        <v>3</v>
      </c>
      <c r="P4996" s="4">
        <v>0.1</v>
      </c>
      <c r="Q4996" s="4">
        <v>36.58</v>
      </c>
    </row>
    <row r="4997" spans="1:17" s="4" customFormat="1" ht="12" x14ac:dyDescent="0.3">
      <c r="A4997" s="4">
        <v>4996</v>
      </c>
      <c r="B4997" s="4" t="s">
        <v>14916</v>
      </c>
      <c r="C4997" s="5">
        <v>44708</v>
      </c>
      <c r="D4997" s="5">
        <v>44711</v>
      </c>
      <c r="E4997" s="9">
        <f t="shared" si="78"/>
        <v>2022</v>
      </c>
      <c r="F4997" s="4" t="s">
        <v>59</v>
      </c>
      <c r="G4997" s="4" t="s">
        <v>14917</v>
      </c>
      <c r="H4997" s="4" t="s">
        <v>14918</v>
      </c>
      <c r="I4997" s="4" t="s">
        <v>67</v>
      </c>
      <c r="J4997" s="4" t="s">
        <v>47</v>
      </c>
      <c r="K4997" s="4" t="s">
        <v>47</v>
      </c>
      <c r="L4997" s="4" t="s">
        <v>29</v>
      </c>
      <c r="M4997" s="4" t="s">
        <v>48</v>
      </c>
      <c r="N4997" s="4">
        <v>784.42</v>
      </c>
      <c r="O4997" s="4">
        <v>9</v>
      </c>
      <c r="P4997" s="4">
        <v>0.1</v>
      </c>
      <c r="Q4997" s="4">
        <v>48.36</v>
      </c>
    </row>
    <row r="4998" spans="1:17" s="4" customFormat="1" ht="12" x14ac:dyDescent="0.3">
      <c r="A4998" s="4">
        <v>4997</v>
      </c>
      <c r="B4998" s="4" t="s">
        <v>14919</v>
      </c>
      <c r="C4998" s="5">
        <v>44940</v>
      </c>
      <c r="D4998" s="5">
        <v>44944</v>
      </c>
      <c r="E4998" s="9">
        <f t="shared" si="78"/>
        <v>2023</v>
      </c>
      <c r="F4998" s="4" t="s">
        <v>25</v>
      </c>
      <c r="G4998" s="4" t="s">
        <v>14920</v>
      </c>
      <c r="H4998" s="4" t="s">
        <v>14921</v>
      </c>
      <c r="I4998" s="4" t="s">
        <v>20</v>
      </c>
      <c r="J4998" s="4" t="s">
        <v>79</v>
      </c>
      <c r="K4998" s="4" t="s">
        <v>80</v>
      </c>
      <c r="L4998" s="4" t="s">
        <v>22</v>
      </c>
      <c r="M4998" s="4" t="s">
        <v>75</v>
      </c>
      <c r="N4998" s="4">
        <v>37.71</v>
      </c>
      <c r="O4998" s="4">
        <v>6</v>
      </c>
      <c r="P4998" s="4">
        <v>0.1</v>
      </c>
      <c r="Q4998" s="4">
        <v>6.37</v>
      </c>
    </row>
    <row r="4999" spans="1:17" s="4" customFormat="1" ht="12" x14ac:dyDescent="0.3">
      <c r="A4999" s="4">
        <v>4998</v>
      </c>
      <c r="B4999" s="4" t="s">
        <v>14922</v>
      </c>
      <c r="C4999" s="5">
        <v>44970</v>
      </c>
      <c r="D4999" s="5">
        <v>44973</v>
      </c>
      <c r="E4999" s="9">
        <f t="shared" si="78"/>
        <v>2023</v>
      </c>
      <c r="F4999" s="4" t="s">
        <v>39</v>
      </c>
      <c r="G4999" s="4" t="s">
        <v>14923</v>
      </c>
      <c r="H4999" s="4" t="s">
        <v>14924</v>
      </c>
      <c r="I4999" s="4" t="s">
        <v>20</v>
      </c>
      <c r="J4999" s="4" t="s">
        <v>106</v>
      </c>
      <c r="K4999" s="4" t="s">
        <v>106</v>
      </c>
      <c r="L4999" s="4" t="s">
        <v>36</v>
      </c>
      <c r="M4999" s="4" t="s">
        <v>138</v>
      </c>
      <c r="N4999" s="4">
        <v>1390.84</v>
      </c>
      <c r="O4999" s="4">
        <v>4</v>
      </c>
      <c r="P4999" s="4">
        <v>0.15</v>
      </c>
      <c r="Q4999" s="4">
        <v>73.11</v>
      </c>
    </row>
    <row r="5000" spans="1:17" s="4" customFormat="1" ht="12" x14ac:dyDescent="0.3">
      <c r="A5000" s="4">
        <v>4999</v>
      </c>
      <c r="B5000" s="4" t="s">
        <v>14925</v>
      </c>
      <c r="C5000" s="5">
        <v>44697</v>
      </c>
      <c r="D5000" s="5">
        <v>44704</v>
      </c>
      <c r="E5000" s="9">
        <f t="shared" si="78"/>
        <v>2022</v>
      </c>
      <c r="F5000" s="4" t="s">
        <v>39</v>
      </c>
      <c r="G5000" s="4" t="s">
        <v>14926</v>
      </c>
      <c r="H5000" s="4" t="s">
        <v>14927</v>
      </c>
      <c r="I5000" s="4" t="s">
        <v>28</v>
      </c>
      <c r="J5000" s="4" t="s">
        <v>79</v>
      </c>
      <c r="K5000" s="4" t="s">
        <v>80</v>
      </c>
      <c r="L5000" s="4" t="s">
        <v>22</v>
      </c>
      <c r="M5000" s="4" t="s">
        <v>75</v>
      </c>
      <c r="N5000" s="4">
        <v>445.14</v>
      </c>
      <c r="O5000" s="4">
        <v>9</v>
      </c>
      <c r="P5000" s="4">
        <v>0.15</v>
      </c>
      <c r="Q5000" s="4">
        <v>74.87</v>
      </c>
    </row>
    <row r="5001" spans="1:17" s="4" customFormat="1" ht="12" x14ac:dyDescent="0.3">
      <c r="A5001" s="4">
        <v>5000</v>
      </c>
      <c r="B5001" s="4" t="s">
        <v>14928</v>
      </c>
      <c r="C5001" s="5">
        <v>45195</v>
      </c>
      <c r="D5001" s="5">
        <v>45196</v>
      </c>
      <c r="E5001" s="9">
        <f t="shared" si="78"/>
        <v>2023</v>
      </c>
      <c r="F5001" s="4" t="s">
        <v>25</v>
      </c>
      <c r="G5001" s="4" t="s">
        <v>14929</v>
      </c>
      <c r="H5001" s="4" t="s">
        <v>14930</v>
      </c>
      <c r="I5001" s="4" t="s">
        <v>28</v>
      </c>
      <c r="J5001" s="4" t="s">
        <v>106</v>
      </c>
      <c r="K5001" s="4" t="s">
        <v>106</v>
      </c>
      <c r="L5001" s="4" t="s">
        <v>36</v>
      </c>
      <c r="M5001" s="4" t="s">
        <v>37</v>
      </c>
      <c r="N5001" s="4">
        <v>52.75</v>
      </c>
      <c r="O5001" s="4">
        <v>8</v>
      </c>
      <c r="P5001" s="4">
        <v>0.2</v>
      </c>
      <c r="Q5001" s="4">
        <v>10.27</v>
      </c>
    </row>
    <row r="5002" spans="1:17" s="4" customFormat="1" ht="12" x14ac:dyDescent="0.3">
      <c r="A5002" s="4">
        <v>5001</v>
      </c>
      <c r="B5002" s="4" t="s">
        <v>14931</v>
      </c>
      <c r="C5002" s="5">
        <v>45179</v>
      </c>
      <c r="D5002" s="5">
        <v>45185</v>
      </c>
      <c r="E5002" s="9">
        <f t="shared" si="78"/>
        <v>2023</v>
      </c>
      <c r="F5002" s="4" t="s">
        <v>39</v>
      </c>
      <c r="G5002" s="4" t="s">
        <v>14932</v>
      </c>
      <c r="H5002" s="4" t="s">
        <v>14933</v>
      </c>
      <c r="I5002" s="4" t="s">
        <v>20</v>
      </c>
      <c r="J5002" s="4" t="s">
        <v>145</v>
      </c>
      <c r="K5002" s="4" t="s">
        <v>80</v>
      </c>
      <c r="L5002" s="4" t="s">
        <v>29</v>
      </c>
      <c r="M5002" s="4" t="s">
        <v>90</v>
      </c>
      <c r="N5002" s="4">
        <v>1329.35</v>
      </c>
      <c r="O5002" s="4">
        <v>10</v>
      </c>
      <c r="P5002" s="4">
        <v>0.1</v>
      </c>
      <c r="Q5002" s="4">
        <v>231.54</v>
      </c>
    </row>
    <row r="5003" spans="1:17" s="4" customFormat="1" ht="12" x14ac:dyDescent="0.3">
      <c r="A5003" s="4">
        <v>5002</v>
      </c>
      <c r="B5003" s="4" t="s">
        <v>14934</v>
      </c>
      <c r="C5003" s="5">
        <v>44833</v>
      </c>
      <c r="D5003" s="5">
        <v>44835</v>
      </c>
      <c r="E5003" s="9">
        <f t="shared" si="78"/>
        <v>2022</v>
      </c>
      <c r="F5003" s="4" t="s">
        <v>59</v>
      </c>
      <c r="G5003" s="4" t="s">
        <v>14935</v>
      </c>
      <c r="H5003" s="4" t="s">
        <v>14936</v>
      </c>
      <c r="I5003" s="4" t="s">
        <v>20</v>
      </c>
      <c r="J5003" s="4" t="s">
        <v>42</v>
      </c>
      <c r="K5003" s="4" t="s">
        <v>43</v>
      </c>
      <c r="L5003" s="4" t="s">
        <v>36</v>
      </c>
      <c r="M5003" s="4" t="s">
        <v>118</v>
      </c>
      <c r="N5003" s="4">
        <v>566.92999999999995</v>
      </c>
      <c r="O5003" s="4">
        <v>1</v>
      </c>
      <c r="P5003" s="4">
        <v>0.15</v>
      </c>
      <c r="Q5003" s="4">
        <v>51.4</v>
      </c>
    </row>
    <row r="5004" spans="1:17" s="4" customFormat="1" ht="12" x14ac:dyDescent="0.3">
      <c r="A5004" s="4">
        <v>5003</v>
      </c>
      <c r="B5004" s="4" t="s">
        <v>14937</v>
      </c>
      <c r="C5004" s="5">
        <v>44608</v>
      </c>
      <c r="D5004" s="5">
        <v>44612</v>
      </c>
      <c r="E5004" s="9">
        <f t="shared" si="78"/>
        <v>2022</v>
      </c>
      <c r="F5004" s="4" t="s">
        <v>39</v>
      </c>
      <c r="G5004" s="4" t="s">
        <v>14938</v>
      </c>
      <c r="H5004" s="4" t="s">
        <v>14939</v>
      </c>
      <c r="I5004" s="4" t="s">
        <v>28</v>
      </c>
      <c r="J5004" s="4" t="s">
        <v>34</v>
      </c>
      <c r="K5004" s="4" t="s">
        <v>35</v>
      </c>
      <c r="L5004" s="4" t="s">
        <v>29</v>
      </c>
      <c r="M5004" s="4" t="s">
        <v>30</v>
      </c>
      <c r="N5004" s="4">
        <v>153.84</v>
      </c>
      <c r="O5004" s="4">
        <v>6</v>
      </c>
      <c r="P5004" s="4">
        <v>0.15</v>
      </c>
      <c r="Q5004" s="4">
        <v>22.27</v>
      </c>
    </row>
    <row r="5005" spans="1:17" s="4" customFormat="1" ht="12" x14ac:dyDescent="0.3">
      <c r="A5005" s="4">
        <v>5004</v>
      </c>
      <c r="B5005" s="4" t="s">
        <v>14940</v>
      </c>
      <c r="C5005" s="5">
        <v>44805</v>
      </c>
      <c r="D5005" s="5">
        <v>44807</v>
      </c>
      <c r="E5005" s="9">
        <f t="shared" si="78"/>
        <v>2022</v>
      </c>
      <c r="F5005" s="4" t="s">
        <v>25</v>
      </c>
      <c r="G5005" s="4" t="s">
        <v>14941</v>
      </c>
      <c r="H5005" s="4" t="s">
        <v>14942</v>
      </c>
      <c r="I5005" s="4" t="s">
        <v>20</v>
      </c>
      <c r="J5005" s="4" t="s">
        <v>52</v>
      </c>
      <c r="K5005" s="4" t="s">
        <v>53</v>
      </c>
      <c r="L5005" s="4" t="s">
        <v>29</v>
      </c>
      <c r="M5005" s="4" t="s">
        <v>48</v>
      </c>
      <c r="N5005" s="4">
        <v>614.28</v>
      </c>
      <c r="O5005" s="4">
        <v>8</v>
      </c>
      <c r="P5005" s="4">
        <v>0.2</v>
      </c>
      <c r="Q5005" s="4">
        <v>28.41</v>
      </c>
    </row>
    <row r="5006" spans="1:17" s="4" customFormat="1" ht="12" x14ac:dyDescent="0.3">
      <c r="A5006" s="4">
        <v>5005</v>
      </c>
      <c r="B5006" s="4" t="s">
        <v>14943</v>
      </c>
      <c r="C5006" s="5">
        <v>44447</v>
      </c>
      <c r="D5006" s="5">
        <v>44450</v>
      </c>
      <c r="E5006" s="9">
        <f t="shared" si="78"/>
        <v>2021</v>
      </c>
      <c r="F5006" s="4" t="s">
        <v>17</v>
      </c>
      <c r="G5006" s="4" t="s">
        <v>14944</v>
      </c>
      <c r="H5006" s="4" t="s">
        <v>14945</v>
      </c>
      <c r="I5006" s="4" t="s">
        <v>67</v>
      </c>
      <c r="J5006" s="4" t="s">
        <v>52</v>
      </c>
      <c r="K5006" s="4" t="s">
        <v>53</v>
      </c>
      <c r="L5006" s="4" t="s">
        <v>22</v>
      </c>
      <c r="M5006" s="4" t="s">
        <v>75</v>
      </c>
      <c r="N5006" s="4">
        <v>313.14999999999998</v>
      </c>
      <c r="O5006" s="4">
        <v>3</v>
      </c>
      <c r="P5006" s="4">
        <v>0.2</v>
      </c>
      <c r="Q5006" s="4">
        <v>55.33</v>
      </c>
    </row>
    <row r="5007" spans="1:17" s="4" customFormat="1" ht="12" x14ac:dyDescent="0.3">
      <c r="A5007" s="4">
        <v>5006</v>
      </c>
      <c r="B5007" s="4" t="s">
        <v>14946</v>
      </c>
      <c r="C5007" s="5">
        <v>45093</v>
      </c>
      <c r="D5007" s="5">
        <v>45094</v>
      </c>
      <c r="E5007" s="9">
        <f t="shared" si="78"/>
        <v>2023</v>
      </c>
      <c r="F5007" s="4" t="s">
        <v>39</v>
      </c>
      <c r="G5007" s="4" t="s">
        <v>14947</v>
      </c>
      <c r="H5007" s="4" t="s">
        <v>14948</v>
      </c>
      <c r="I5007" s="4" t="s">
        <v>20</v>
      </c>
      <c r="J5007" s="4" t="s">
        <v>106</v>
      </c>
      <c r="K5007" s="4" t="s">
        <v>106</v>
      </c>
      <c r="L5007" s="4" t="s">
        <v>22</v>
      </c>
      <c r="M5007" s="4" t="s">
        <v>134</v>
      </c>
      <c r="N5007" s="4">
        <v>1472.99</v>
      </c>
      <c r="O5007" s="4">
        <v>7</v>
      </c>
      <c r="P5007" s="4">
        <v>0.1</v>
      </c>
      <c r="Q5007" s="4">
        <v>226.39</v>
      </c>
    </row>
    <row r="5008" spans="1:17" s="4" customFormat="1" ht="12" x14ac:dyDescent="0.3">
      <c r="A5008" s="4">
        <v>5007</v>
      </c>
      <c r="B5008" s="4" t="s">
        <v>14949</v>
      </c>
      <c r="C5008" s="5">
        <v>45288</v>
      </c>
      <c r="D5008" s="5">
        <v>45291</v>
      </c>
      <c r="E5008" s="9">
        <f t="shared" si="78"/>
        <v>2023</v>
      </c>
      <c r="F5008" s="4" t="s">
        <v>17</v>
      </c>
      <c r="G5008" s="4" t="s">
        <v>14950</v>
      </c>
      <c r="H5008" s="4" t="s">
        <v>14951</v>
      </c>
      <c r="I5008" s="4" t="s">
        <v>28</v>
      </c>
      <c r="J5008" s="4" t="s">
        <v>42</v>
      </c>
      <c r="K5008" s="4" t="s">
        <v>43</v>
      </c>
      <c r="L5008" s="4" t="s">
        <v>29</v>
      </c>
      <c r="M5008" s="4" t="s">
        <v>107</v>
      </c>
      <c r="N5008" s="4">
        <v>1066.67</v>
      </c>
      <c r="O5008" s="4">
        <v>5</v>
      </c>
      <c r="P5008" s="4">
        <v>0.2</v>
      </c>
      <c r="Q5008" s="4">
        <v>102.78</v>
      </c>
    </row>
    <row r="5009" spans="1:17" s="4" customFormat="1" ht="12" x14ac:dyDescent="0.3">
      <c r="A5009" s="4">
        <v>5008</v>
      </c>
      <c r="B5009" s="4" t="s">
        <v>14952</v>
      </c>
      <c r="C5009" s="5">
        <v>44582</v>
      </c>
      <c r="D5009" s="5">
        <v>44584</v>
      </c>
      <c r="E5009" s="9">
        <f t="shared" si="78"/>
        <v>2022</v>
      </c>
      <c r="F5009" s="4" t="s">
        <v>59</v>
      </c>
      <c r="G5009" s="4" t="s">
        <v>14953</v>
      </c>
      <c r="H5009" s="4" t="s">
        <v>14954</v>
      </c>
      <c r="I5009" s="4" t="s">
        <v>28</v>
      </c>
      <c r="J5009" s="4" t="s">
        <v>106</v>
      </c>
      <c r="K5009" s="4" t="s">
        <v>106</v>
      </c>
      <c r="L5009" s="4" t="s">
        <v>36</v>
      </c>
      <c r="M5009" s="4" t="s">
        <v>71</v>
      </c>
      <c r="N5009" s="4">
        <v>983.59</v>
      </c>
      <c r="O5009" s="4">
        <v>5</v>
      </c>
      <c r="P5009" s="4">
        <v>0.15</v>
      </c>
      <c r="Q5009" s="4">
        <v>138.12</v>
      </c>
    </row>
    <row r="5010" spans="1:17" s="4" customFormat="1" ht="12" x14ac:dyDescent="0.3">
      <c r="A5010" s="4">
        <v>5009</v>
      </c>
      <c r="B5010" s="4" t="s">
        <v>14955</v>
      </c>
      <c r="C5010" s="5">
        <v>45010</v>
      </c>
      <c r="D5010" s="5">
        <v>45015</v>
      </c>
      <c r="E5010" s="9">
        <f t="shared" si="78"/>
        <v>2023</v>
      </c>
      <c r="F5010" s="4" t="s">
        <v>59</v>
      </c>
      <c r="G5010" s="4" t="s">
        <v>14956</v>
      </c>
      <c r="H5010" s="4" t="s">
        <v>14957</v>
      </c>
      <c r="I5010" s="4" t="s">
        <v>67</v>
      </c>
      <c r="J5010" s="4" t="s">
        <v>62</v>
      </c>
      <c r="K5010" s="4" t="s">
        <v>63</v>
      </c>
      <c r="L5010" s="4" t="s">
        <v>36</v>
      </c>
      <c r="M5010" s="4" t="s">
        <v>138</v>
      </c>
      <c r="N5010" s="4">
        <v>286.54000000000002</v>
      </c>
      <c r="O5010" s="4">
        <v>7</v>
      </c>
      <c r="P5010" s="4">
        <v>0.1</v>
      </c>
      <c r="Q5010" s="4">
        <v>58.65</v>
      </c>
    </row>
    <row r="5011" spans="1:17" s="4" customFormat="1" ht="12" x14ac:dyDescent="0.3">
      <c r="A5011" s="4">
        <v>5010</v>
      </c>
      <c r="B5011" s="4" t="s">
        <v>14958</v>
      </c>
      <c r="C5011" s="5">
        <v>45125</v>
      </c>
      <c r="D5011" s="5">
        <v>45128</v>
      </c>
      <c r="E5011" s="9">
        <f t="shared" si="78"/>
        <v>2023</v>
      </c>
      <c r="F5011" s="4" t="s">
        <v>17</v>
      </c>
      <c r="G5011" s="4" t="s">
        <v>14959</v>
      </c>
      <c r="H5011" s="4" t="s">
        <v>14960</v>
      </c>
      <c r="I5011" s="4" t="s">
        <v>67</v>
      </c>
      <c r="J5011" s="4" t="s">
        <v>111</v>
      </c>
      <c r="K5011" s="4" t="s">
        <v>111</v>
      </c>
      <c r="L5011" s="4" t="s">
        <v>36</v>
      </c>
      <c r="M5011" s="4" t="s">
        <v>138</v>
      </c>
      <c r="N5011" s="4">
        <v>544.76</v>
      </c>
      <c r="O5011" s="4">
        <v>7</v>
      </c>
      <c r="P5011" s="4">
        <v>0</v>
      </c>
      <c r="Q5011" s="4">
        <v>51.16</v>
      </c>
    </row>
    <row r="5012" spans="1:17" s="4" customFormat="1" ht="12" x14ac:dyDescent="0.3">
      <c r="A5012" s="4">
        <v>5011</v>
      </c>
      <c r="B5012" s="4" t="s">
        <v>14961</v>
      </c>
      <c r="C5012" s="5">
        <v>45532</v>
      </c>
      <c r="D5012" s="5">
        <v>45535</v>
      </c>
      <c r="E5012" s="9">
        <f t="shared" si="78"/>
        <v>2024</v>
      </c>
      <c r="F5012" s="4" t="s">
        <v>25</v>
      </c>
      <c r="G5012" s="4" t="s">
        <v>14962</v>
      </c>
      <c r="H5012" s="4" t="s">
        <v>14963</v>
      </c>
      <c r="I5012" s="4" t="s">
        <v>67</v>
      </c>
      <c r="J5012" s="4" t="s">
        <v>111</v>
      </c>
      <c r="K5012" s="4" t="s">
        <v>111</v>
      </c>
      <c r="L5012" s="4" t="s">
        <v>29</v>
      </c>
      <c r="M5012" s="4" t="s">
        <v>107</v>
      </c>
      <c r="N5012" s="4">
        <v>1016.78</v>
      </c>
      <c r="O5012" s="4">
        <v>10</v>
      </c>
      <c r="P5012" s="4">
        <v>0</v>
      </c>
      <c r="Q5012" s="4">
        <v>129.11000000000001</v>
      </c>
    </row>
    <row r="5013" spans="1:17" s="4" customFormat="1" ht="12" x14ac:dyDescent="0.3">
      <c r="A5013" s="4">
        <v>5012</v>
      </c>
      <c r="B5013" s="4" t="s">
        <v>14964</v>
      </c>
      <c r="C5013" s="5">
        <v>44582</v>
      </c>
      <c r="D5013" s="5">
        <v>44589</v>
      </c>
      <c r="E5013" s="9">
        <f t="shared" si="78"/>
        <v>2022</v>
      </c>
      <c r="F5013" s="4" t="s">
        <v>59</v>
      </c>
      <c r="G5013" s="4" t="s">
        <v>14965</v>
      </c>
      <c r="H5013" s="4" t="s">
        <v>14966</v>
      </c>
      <c r="I5013" s="4" t="s">
        <v>67</v>
      </c>
      <c r="J5013" s="4" t="s">
        <v>34</v>
      </c>
      <c r="K5013" s="4" t="s">
        <v>35</v>
      </c>
      <c r="L5013" s="4" t="s">
        <v>22</v>
      </c>
      <c r="M5013" s="4" t="s">
        <v>134</v>
      </c>
      <c r="N5013" s="4">
        <v>1371.22</v>
      </c>
      <c r="O5013" s="4">
        <v>9</v>
      </c>
      <c r="P5013" s="4">
        <v>0.15</v>
      </c>
      <c r="Q5013" s="4">
        <v>229.41</v>
      </c>
    </row>
    <row r="5014" spans="1:17" s="4" customFormat="1" ht="12" x14ac:dyDescent="0.3">
      <c r="A5014" s="4">
        <v>5013</v>
      </c>
      <c r="B5014" s="4" t="s">
        <v>14967</v>
      </c>
      <c r="C5014" s="5">
        <v>45496</v>
      </c>
      <c r="D5014" s="5">
        <v>45497</v>
      </c>
      <c r="E5014" s="9">
        <f t="shared" si="78"/>
        <v>2024</v>
      </c>
      <c r="F5014" s="4" t="s">
        <v>59</v>
      </c>
      <c r="G5014" s="4" t="s">
        <v>14968</v>
      </c>
      <c r="H5014" s="4" t="s">
        <v>14969</v>
      </c>
      <c r="I5014" s="4" t="s">
        <v>67</v>
      </c>
      <c r="J5014" s="4" t="s">
        <v>145</v>
      </c>
      <c r="K5014" s="4" t="s">
        <v>80</v>
      </c>
      <c r="L5014" s="4" t="s">
        <v>29</v>
      </c>
      <c r="M5014" s="4" t="s">
        <v>90</v>
      </c>
      <c r="N5014" s="4">
        <v>425.23</v>
      </c>
      <c r="O5014" s="4">
        <v>8</v>
      </c>
      <c r="P5014" s="4">
        <v>0</v>
      </c>
      <c r="Q5014" s="4">
        <v>117.57</v>
      </c>
    </row>
    <row r="5015" spans="1:17" s="4" customFormat="1" ht="12" x14ac:dyDescent="0.3">
      <c r="A5015" s="4">
        <v>5014</v>
      </c>
      <c r="B5015" s="4" t="s">
        <v>14970</v>
      </c>
      <c r="C5015" s="5">
        <v>45503</v>
      </c>
      <c r="D5015" s="5">
        <v>45504</v>
      </c>
      <c r="E5015" s="9">
        <f t="shared" si="78"/>
        <v>2024</v>
      </c>
      <c r="F5015" s="4" t="s">
        <v>59</v>
      </c>
      <c r="G5015" s="4" t="s">
        <v>14971</v>
      </c>
      <c r="H5015" s="4" t="s">
        <v>14972</v>
      </c>
      <c r="I5015" s="4" t="s">
        <v>20</v>
      </c>
      <c r="J5015" s="4" t="s">
        <v>79</v>
      </c>
      <c r="K5015" s="4" t="s">
        <v>80</v>
      </c>
      <c r="L5015" s="4" t="s">
        <v>22</v>
      </c>
      <c r="M5015" s="4" t="s">
        <v>54</v>
      </c>
      <c r="N5015" s="4">
        <v>29.06</v>
      </c>
      <c r="O5015" s="4">
        <v>6</v>
      </c>
      <c r="P5015" s="4">
        <v>0.1</v>
      </c>
      <c r="Q5015" s="4">
        <v>0.46</v>
      </c>
    </row>
    <row r="5016" spans="1:17" s="4" customFormat="1" ht="12" x14ac:dyDescent="0.3">
      <c r="A5016" s="4">
        <v>5015</v>
      </c>
      <c r="B5016" s="4" t="s">
        <v>14973</v>
      </c>
      <c r="C5016" s="5">
        <v>44897</v>
      </c>
      <c r="D5016" s="5">
        <v>44900</v>
      </c>
      <c r="E5016" s="9">
        <f t="shared" si="78"/>
        <v>2022</v>
      </c>
      <c r="F5016" s="4" t="s">
        <v>59</v>
      </c>
      <c r="G5016" s="4" t="s">
        <v>14974</v>
      </c>
      <c r="H5016" s="4" t="s">
        <v>14975</v>
      </c>
      <c r="I5016" s="4" t="s">
        <v>67</v>
      </c>
      <c r="J5016" s="4" t="s">
        <v>62</v>
      </c>
      <c r="K5016" s="4" t="s">
        <v>63</v>
      </c>
      <c r="L5016" s="4" t="s">
        <v>29</v>
      </c>
      <c r="M5016" s="4" t="s">
        <v>107</v>
      </c>
      <c r="N5016" s="4">
        <v>248.3</v>
      </c>
      <c r="O5016" s="4">
        <v>10</v>
      </c>
      <c r="P5016" s="4">
        <v>0.1</v>
      </c>
      <c r="Q5016" s="4">
        <v>30.28</v>
      </c>
    </row>
    <row r="5017" spans="1:17" s="4" customFormat="1" ht="12" x14ac:dyDescent="0.3">
      <c r="A5017" s="4">
        <v>5016</v>
      </c>
      <c r="B5017" s="4" t="s">
        <v>14976</v>
      </c>
      <c r="C5017" s="5">
        <v>45558</v>
      </c>
      <c r="D5017" s="5">
        <v>45561</v>
      </c>
      <c r="E5017" s="9">
        <f t="shared" si="78"/>
        <v>2024</v>
      </c>
      <c r="F5017" s="4" t="s">
        <v>25</v>
      </c>
      <c r="G5017" s="4" t="s">
        <v>14977</v>
      </c>
      <c r="H5017" s="4" t="s">
        <v>14978</v>
      </c>
      <c r="I5017" s="4" t="s">
        <v>20</v>
      </c>
      <c r="J5017" s="4" t="s">
        <v>79</v>
      </c>
      <c r="K5017" s="4" t="s">
        <v>80</v>
      </c>
      <c r="L5017" s="4" t="s">
        <v>22</v>
      </c>
      <c r="M5017" s="4" t="s">
        <v>23</v>
      </c>
      <c r="N5017" s="4">
        <v>633.75</v>
      </c>
      <c r="O5017" s="4">
        <v>4</v>
      </c>
      <c r="P5017" s="4">
        <v>0.1</v>
      </c>
      <c r="Q5017" s="4">
        <v>147.38</v>
      </c>
    </row>
    <row r="5018" spans="1:17" s="4" customFormat="1" ht="12" x14ac:dyDescent="0.3">
      <c r="A5018" s="4">
        <v>5017</v>
      </c>
      <c r="B5018" s="4" t="s">
        <v>14979</v>
      </c>
      <c r="C5018" s="5">
        <v>45138</v>
      </c>
      <c r="D5018" s="5">
        <v>45140</v>
      </c>
      <c r="E5018" s="9">
        <f t="shared" si="78"/>
        <v>2023</v>
      </c>
      <c r="F5018" s="4" t="s">
        <v>17</v>
      </c>
      <c r="G5018" s="4" t="s">
        <v>14980</v>
      </c>
      <c r="H5018" s="4" t="s">
        <v>14981</v>
      </c>
      <c r="I5018" s="4" t="s">
        <v>67</v>
      </c>
      <c r="J5018" s="4" t="s">
        <v>106</v>
      </c>
      <c r="K5018" s="4" t="s">
        <v>106</v>
      </c>
      <c r="L5018" s="4" t="s">
        <v>22</v>
      </c>
      <c r="M5018" s="4" t="s">
        <v>23</v>
      </c>
      <c r="N5018" s="4">
        <v>600.03</v>
      </c>
      <c r="O5018" s="4">
        <v>5</v>
      </c>
      <c r="P5018" s="4">
        <v>0.1</v>
      </c>
      <c r="Q5018" s="4">
        <v>116.75</v>
      </c>
    </row>
    <row r="5019" spans="1:17" s="4" customFormat="1" ht="12" x14ac:dyDescent="0.3">
      <c r="A5019" s="4">
        <v>5018</v>
      </c>
      <c r="B5019" s="4" t="s">
        <v>14982</v>
      </c>
      <c r="C5019" s="5">
        <v>44445</v>
      </c>
      <c r="D5019" s="5">
        <v>44446</v>
      </c>
      <c r="E5019" s="9">
        <f t="shared" si="78"/>
        <v>2021</v>
      </c>
      <c r="F5019" s="4" t="s">
        <v>17</v>
      </c>
      <c r="G5019" s="4" t="s">
        <v>14983</v>
      </c>
      <c r="H5019" s="4" t="s">
        <v>14984</v>
      </c>
      <c r="I5019" s="4" t="s">
        <v>20</v>
      </c>
      <c r="J5019" s="4" t="s">
        <v>42</v>
      </c>
      <c r="K5019" s="4" t="s">
        <v>43</v>
      </c>
      <c r="L5019" s="4" t="s">
        <v>29</v>
      </c>
      <c r="M5019" s="4" t="s">
        <v>107</v>
      </c>
      <c r="N5019" s="4">
        <v>253.65</v>
      </c>
      <c r="O5019" s="4">
        <v>8</v>
      </c>
      <c r="P5019" s="4">
        <v>0.15</v>
      </c>
      <c r="Q5019" s="4">
        <v>33.89</v>
      </c>
    </row>
    <row r="5020" spans="1:17" s="4" customFormat="1" ht="12" x14ac:dyDescent="0.3">
      <c r="A5020" s="4">
        <v>5019</v>
      </c>
      <c r="B5020" s="4" t="s">
        <v>14985</v>
      </c>
      <c r="C5020" s="5">
        <v>45040</v>
      </c>
      <c r="D5020" s="5">
        <v>45043</v>
      </c>
      <c r="E5020" s="9">
        <f t="shared" si="78"/>
        <v>2023</v>
      </c>
      <c r="F5020" s="4" t="s">
        <v>59</v>
      </c>
      <c r="G5020" s="4" t="s">
        <v>14986</v>
      </c>
      <c r="H5020" s="4" t="s">
        <v>14987</v>
      </c>
      <c r="I5020" s="4" t="s">
        <v>67</v>
      </c>
      <c r="J5020" s="4" t="s">
        <v>111</v>
      </c>
      <c r="K5020" s="4" t="s">
        <v>111</v>
      </c>
      <c r="L5020" s="4" t="s">
        <v>22</v>
      </c>
      <c r="M5020" s="4" t="s">
        <v>54</v>
      </c>
      <c r="N5020" s="4">
        <v>605.80999999999995</v>
      </c>
      <c r="O5020" s="4">
        <v>4</v>
      </c>
      <c r="P5020" s="4">
        <v>0.2</v>
      </c>
      <c r="Q5020" s="4">
        <v>68.8</v>
      </c>
    </row>
    <row r="5021" spans="1:17" s="4" customFormat="1" ht="12" x14ac:dyDescent="0.3">
      <c r="A5021" s="4">
        <v>5020</v>
      </c>
      <c r="B5021" s="4" t="s">
        <v>14988</v>
      </c>
      <c r="C5021" s="5">
        <v>45274</v>
      </c>
      <c r="D5021" s="5">
        <v>45281</v>
      </c>
      <c r="E5021" s="9">
        <f t="shared" si="78"/>
        <v>2023</v>
      </c>
      <c r="F5021" s="4" t="s">
        <v>39</v>
      </c>
      <c r="G5021" s="4" t="s">
        <v>14989</v>
      </c>
      <c r="H5021" s="4" t="s">
        <v>14990</v>
      </c>
      <c r="I5021" s="4" t="s">
        <v>67</v>
      </c>
      <c r="J5021" s="4" t="s">
        <v>52</v>
      </c>
      <c r="K5021" s="4" t="s">
        <v>53</v>
      </c>
      <c r="L5021" s="4" t="s">
        <v>29</v>
      </c>
      <c r="M5021" s="4" t="s">
        <v>90</v>
      </c>
      <c r="N5021" s="4">
        <v>308.74</v>
      </c>
      <c r="O5021" s="4">
        <v>9</v>
      </c>
      <c r="P5021" s="4">
        <v>0.1</v>
      </c>
      <c r="Q5021" s="4">
        <v>55</v>
      </c>
    </row>
    <row r="5022" spans="1:17" s="4" customFormat="1" ht="12" x14ac:dyDescent="0.3">
      <c r="A5022" s="4">
        <v>5021</v>
      </c>
      <c r="B5022" s="4" t="s">
        <v>14991</v>
      </c>
      <c r="C5022" s="5">
        <v>44956</v>
      </c>
      <c r="D5022" s="5">
        <v>44960</v>
      </c>
      <c r="E5022" s="9">
        <f t="shared" si="78"/>
        <v>2023</v>
      </c>
      <c r="F5022" s="4" t="s">
        <v>17</v>
      </c>
      <c r="G5022" s="4" t="s">
        <v>14992</v>
      </c>
      <c r="H5022" s="4" t="s">
        <v>14993</v>
      </c>
      <c r="I5022" s="4" t="s">
        <v>28</v>
      </c>
      <c r="J5022" s="4" t="s">
        <v>42</v>
      </c>
      <c r="K5022" s="4" t="s">
        <v>43</v>
      </c>
      <c r="L5022" s="4" t="s">
        <v>22</v>
      </c>
      <c r="M5022" s="4" t="s">
        <v>23</v>
      </c>
      <c r="N5022" s="4">
        <v>1475.74</v>
      </c>
      <c r="O5022" s="4">
        <v>6</v>
      </c>
      <c r="P5022" s="4">
        <v>0.2</v>
      </c>
      <c r="Q5022" s="4">
        <v>12.79</v>
      </c>
    </row>
    <row r="5023" spans="1:17" s="4" customFormat="1" ht="12" x14ac:dyDescent="0.3">
      <c r="A5023" s="4">
        <v>5022</v>
      </c>
      <c r="B5023" s="4" t="s">
        <v>14994</v>
      </c>
      <c r="C5023" s="5">
        <v>44717</v>
      </c>
      <c r="D5023" s="5">
        <v>44720</v>
      </c>
      <c r="E5023" s="9">
        <f t="shared" si="78"/>
        <v>2022</v>
      </c>
      <c r="F5023" s="4" t="s">
        <v>39</v>
      </c>
      <c r="G5023" s="4" t="s">
        <v>14995</v>
      </c>
      <c r="H5023" s="4" t="s">
        <v>14996</v>
      </c>
      <c r="I5023" s="4" t="s">
        <v>28</v>
      </c>
      <c r="J5023" s="4" t="s">
        <v>111</v>
      </c>
      <c r="K5023" s="4" t="s">
        <v>111</v>
      </c>
      <c r="L5023" s="4" t="s">
        <v>29</v>
      </c>
      <c r="M5023" s="4" t="s">
        <v>48</v>
      </c>
      <c r="N5023" s="4">
        <v>524.32000000000005</v>
      </c>
      <c r="O5023" s="4">
        <v>5</v>
      </c>
      <c r="P5023" s="4">
        <v>0</v>
      </c>
      <c r="Q5023" s="4">
        <v>83.49</v>
      </c>
    </row>
    <row r="5024" spans="1:17" s="4" customFormat="1" ht="12" x14ac:dyDescent="0.3">
      <c r="A5024" s="4">
        <v>5023</v>
      </c>
      <c r="B5024" s="4" t="s">
        <v>14997</v>
      </c>
      <c r="C5024" s="5">
        <v>44475</v>
      </c>
      <c r="D5024" s="5">
        <v>44479</v>
      </c>
      <c r="E5024" s="9">
        <f t="shared" si="78"/>
        <v>2021</v>
      </c>
      <c r="F5024" s="4" t="s">
        <v>59</v>
      </c>
      <c r="G5024" s="4" t="s">
        <v>14998</v>
      </c>
      <c r="H5024" s="4" t="s">
        <v>14999</v>
      </c>
      <c r="I5024" s="4" t="s">
        <v>20</v>
      </c>
      <c r="J5024" s="4" t="s">
        <v>42</v>
      </c>
      <c r="K5024" s="4" t="s">
        <v>43</v>
      </c>
      <c r="L5024" s="4" t="s">
        <v>36</v>
      </c>
      <c r="M5024" s="4" t="s">
        <v>71</v>
      </c>
      <c r="N5024" s="4">
        <v>319.93</v>
      </c>
      <c r="O5024" s="4">
        <v>3</v>
      </c>
      <c r="P5024" s="4">
        <v>0.2</v>
      </c>
      <c r="Q5024" s="4">
        <v>3.04</v>
      </c>
    </row>
    <row r="5025" spans="1:17" s="4" customFormat="1" ht="12" x14ac:dyDescent="0.3">
      <c r="A5025" s="4">
        <v>5024</v>
      </c>
      <c r="B5025" s="4" t="s">
        <v>15000</v>
      </c>
      <c r="C5025" s="5">
        <v>44658</v>
      </c>
      <c r="D5025" s="5">
        <v>44665</v>
      </c>
      <c r="E5025" s="9">
        <f t="shared" si="78"/>
        <v>2022</v>
      </c>
      <c r="F5025" s="4" t="s">
        <v>39</v>
      </c>
      <c r="G5025" s="4" t="s">
        <v>15001</v>
      </c>
      <c r="H5025" s="4" t="s">
        <v>15002</v>
      </c>
      <c r="I5025" s="4" t="s">
        <v>28</v>
      </c>
      <c r="J5025" s="4" t="s">
        <v>62</v>
      </c>
      <c r="K5025" s="4" t="s">
        <v>63</v>
      </c>
      <c r="L5025" s="4" t="s">
        <v>29</v>
      </c>
      <c r="M5025" s="4" t="s">
        <v>48</v>
      </c>
      <c r="N5025" s="4">
        <v>162.97999999999999</v>
      </c>
      <c r="O5025" s="4">
        <v>3</v>
      </c>
      <c r="P5025" s="4">
        <v>0.2</v>
      </c>
      <c r="Q5025" s="4">
        <v>1.44</v>
      </c>
    </row>
    <row r="5026" spans="1:17" s="4" customFormat="1" ht="12" x14ac:dyDescent="0.3">
      <c r="A5026" s="4">
        <v>5025</v>
      </c>
      <c r="B5026" s="4" t="s">
        <v>15003</v>
      </c>
      <c r="C5026" s="5">
        <v>44516</v>
      </c>
      <c r="D5026" s="5">
        <v>44518</v>
      </c>
      <c r="E5026" s="9">
        <f t="shared" si="78"/>
        <v>2021</v>
      </c>
      <c r="F5026" s="4" t="s">
        <v>59</v>
      </c>
      <c r="G5026" s="4" t="s">
        <v>15004</v>
      </c>
      <c r="H5026" s="4" t="s">
        <v>15005</v>
      </c>
      <c r="I5026" s="4" t="s">
        <v>28</v>
      </c>
      <c r="J5026" s="4" t="s">
        <v>79</v>
      </c>
      <c r="K5026" s="4" t="s">
        <v>80</v>
      </c>
      <c r="L5026" s="4" t="s">
        <v>22</v>
      </c>
      <c r="M5026" s="4" t="s">
        <v>75</v>
      </c>
      <c r="N5026" s="4">
        <v>638.32000000000005</v>
      </c>
      <c r="O5026" s="4">
        <v>8</v>
      </c>
      <c r="P5026" s="4">
        <v>0.1</v>
      </c>
      <c r="Q5026" s="4">
        <v>126.46</v>
      </c>
    </row>
    <row r="5027" spans="1:17" s="4" customFormat="1" ht="12" x14ac:dyDescent="0.3">
      <c r="A5027" s="4">
        <v>5026</v>
      </c>
      <c r="B5027" s="4" t="s">
        <v>15006</v>
      </c>
      <c r="C5027" s="5">
        <v>45465</v>
      </c>
      <c r="D5027" s="5">
        <v>45471</v>
      </c>
      <c r="E5027" s="9">
        <f t="shared" si="78"/>
        <v>2024</v>
      </c>
      <c r="F5027" s="4" t="s">
        <v>25</v>
      </c>
      <c r="G5027" s="4" t="s">
        <v>15007</v>
      </c>
      <c r="H5027" s="4" t="s">
        <v>15008</v>
      </c>
      <c r="I5027" s="4" t="s">
        <v>67</v>
      </c>
      <c r="J5027" s="4" t="s">
        <v>106</v>
      </c>
      <c r="K5027" s="4" t="s">
        <v>106</v>
      </c>
      <c r="L5027" s="4" t="s">
        <v>29</v>
      </c>
      <c r="M5027" s="4" t="s">
        <v>48</v>
      </c>
      <c r="N5027" s="4">
        <v>612.41999999999996</v>
      </c>
      <c r="O5027" s="4">
        <v>5</v>
      </c>
      <c r="P5027" s="4">
        <v>0.1</v>
      </c>
      <c r="Q5027" s="4">
        <v>32.56</v>
      </c>
    </row>
    <row r="5028" spans="1:17" s="4" customFormat="1" ht="12" x14ac:dyDescent="0.3">
      <c r="A5028" s="4">
        <v>5027</v>
      </c>
      <c r="B5028" s="4" t="s">
        <v>15009</v>
      </c>
      <c r="C5028" s="5">
        <v>44866</v>
      </c>
      <c r="D5028" s="5">
        <v>44867</v>
      </c>
      <c r="E5028" s="9">
        <f t="shared" si="78"/>
        <v>2022</v>
      </c>
      <c r="F5028" s="4" t="s">
        <v>17</v>
      </c>
      <c r="G5028" s="4" t="s">
        <v>15010</v>
      </c>
      <c r="H5028" s="4" t="s">
        <v>15011</v>
      </c>
      <c r="I5028" s="4" t="s">
        <v>20</v>
      </c>
      <c r="J5028" s="4" t="s">
        <v>47</v>
      </c>
      <c r="K5028" s="4" t="s">
        <v>47</v>
      </c>
      <c r="L5028" s="4" t="s">
        <v>36</v>
      </c>
      <c r="M5028" s="4" t="s">
        <v>138</v>
      </c>
      <c r="N5028" s="4">
        <v>414.73</v>
      </c>
      <c r="O5028" s="4">
        <v>4</v>
      </c>
      <c r="P5028" s="4">
        <v>0.15</v>
      </c>
      <c r="Q5028" s="4">
        <v>78.58</v>
      </c>
    </row>
    <row r="5029" spans="1:17" s="4" customFormat="1" ht="12" x14ac:dyDescent="0.3">
      <c r="A5029" s="4">
        <v>5028</v>
      </c>
      <c r="B5029" s="4" t="s">
        <v>15012</v>
      </c>
      <c r="C5029" s="5">
        <v>45434</v>
      </c>
      <c r="D5029" s="5">
        <v>45438</v>
      </c>
      <c r="E5029" s="9">
        <f t="shared" si="78"/>
        <v>2024</v>
      </c>
      <c r="F5029" s="4" t="s">
        <v>25</v>
      </c>
      <c r="G5029" s="4" t="s">
        <v>15013</v>
      </c>
      <c r="H5029" s="4" t="s">
        <v>15014</v>
      </c>
      <c r="I5029" s="4" t="s">
        <v>20</v>
      </c>
      <c r="J5029" s="4" t="s">
        <v>47</v>
      </c>
      <c r="K5029" s="4" t="s">
        <v>47</v>
      </c>
      <c r="L5029" s="4" t="s">
        <v>22</v>
      </c>
      <c r="M5029" s="4" t="s">
        <v>54</v>
      </c>
      <c r="N5029" s="4">
        <v>1218.2</v>
      </c>
      <c r="O5029" s="4">
        <v>10</v>
      </c>
      <c r="P5029" s="4">
        <v>0.15</v>
      </c>
      <c r="Q5029" s="4">
        <v>123.33</v>
      </c>
    </row>
    <row r="5030" spans="1:17" s="4" customFormat="1" ht="12" x14ac:dyDescent="0.3">
      <c r="A5030" s="4">
        <v>5029</v>
      </c>
      <c r="B5030" s="4" t="s">
        <v>15015</v>
      </c>
      <c r="C5030" s="5">
        <v>45006</v>
      </c>
      <c r="D5030" s="5">
        <v>45010</v>
      </c>
      <c r="E5030" s="9">
        <f t="shared" si="78"/>
        <v>2023</v>
      </c>
      <c r="F5030" s="4" t="s">
        <v>25</v>
      </c>
      <c r="G5030" s="4" t="s">
        <v>15016</v>
      </c>
      <c r="H5030" s="4" t="s">
        <v>15017</v>
      </c>
      <c r="I5030" s="4" t="s">
        <v>67</v>
      </c>
      <c r="J5030" s="4" t="s">
        <v>34</v>
      </c>
      <c r="K5030" s="4" t="s">
        <v>35</v>
      </c>
      <c r="L5030" s="4" t="s">
        <v>29</v>
      </c>
      <c r="M5030" s="4" t="s">
        <v>90</v>
      </c>
      <c r="N5030" s="4">
        <v>867.43</v>
      </c>
      <c r="O5030" s="4">
        <v>8</v>
      </c>
      <c r="P5030" s="4">
        <v>0.2</v>
      </c>
      <c r="Q5030" s="4">
        <v>158.54</v>
      </c>
    </row>
    <row r="5031" spans="1:17" s="4" customFormat="1" ht="12" x14ac:dyDescent="0.3">
      <c r="A5031" s="4">
        <v>5030</v>
      </c>
      <c r="B5031" s="4" t="s">
        <v>15018</v>
      </c>
      <c r="C5031" s="5">
        <v>45303</v>
      </c>
      <c r="D5031" s="5">
        <v>45308</v>
      </c>
      <c r="E5031" s="9">
        <f t="shared" si="78"/>
        <v>2024</v>
      </c>
      <c r="F5031" s="4" t="s">
        <v>25</v>
      </c>
      <c r="G5031" s="4" t="s">
        <v>15019</v>
      </c>
      <c r="H5031" s="4" t="s">
        <v>2695</v>
      </c>
      <c r="I5031" s="4" t="s">
        <v>67</v>
      </c>
      <c r="J5031" s="4" t="s">
        <v>52</v>
      </c>
      <c r="K5031" s="4" t="s">
        <v>53</v>
      </c>
      <c r="L5031" s="4" t="s">
        <v>29</v>
      </c>
      <c r="M5031" s="4" t="s">
        <v>90</v>
      </c>
      <c r="N5031" s="4">
        <v>89.82</v>
      </c>
      <c r="O5031" s="4">
        <v>10</v>
      </c>
      <c r="P5031" s="4">
        <v>0.1</v>
      </c>
      <c r="Q5031" s="4">
        <v>13.39</v>
      </c>
    </row>
    <row r="5032" spans="1:17" s="4" customFormat="1" ht="12" x14ac:dyDescent="0.3">
      <c r="A5032" s="4">
        <v>5031</v>
      </c>
      <c r="B5032" s="4" t="s">
        <v>15020</v>
      </c>
      <c r="C5032" s="5">
        <v>45735</v>
      </c>
      <c r="D5032" s="5">
        <v>45738</v>
      </c>
      <c r="E5032" s="9">
        <f t="shared" si="78"/>
        <v>2025</v>
      </c>
      <c r="F5032" s="4" t="s">
        <v>25</v>
      </c>
      <c r="G5032" s="4" t="s">
        <v>15021</v>
      </c>
      <c r="H5032" s="4" t="s">
        <v>1117</v>
      </c>
      <c r="I5032" s="4" t="s">
        <v>28</v>
      </c>
      <c r="J5032" s="4" t="s">
        <v>111</v>
      </c>
      <c r="K5032" s="4" t="s">
        <v>111</v>
      </c>
      <c r="L5032" s="4" t="s">
        <v>36</v>
      </c>
      <c r="M5032" s="4" t="s">
        <v>37</v>
      </c>
      <c r="N5032" s="4">
        <v>379.26</v>
      </c>
      <c r="O5032" s="4">
        <v>6</v>
      </c>
      <c r="P5032" s="4">
        <v>0</v>
      </c>
      <c r="Q5032" s="4">
        <v>55.72</v>
      </c>
    </row>
    <row r="5033" spans="1:17" s="4" customFormat="1" ht="12" x14ac:dyDescent="0.3">
      <c r="A5033" s="4">
        <v>5032</v>
      </c>
      <c r="B5033" s="4" t="s">
        <v>15022</v>
      </c>
      <c r="C5033" s="5">
        <v>45137</v>
      </c>
      <c r="D5033" s="5">
        <v>45143</v>
      </c>
      <c r="E5033" s="9">
        <f t="shared" si="78"/>
        <v>2023</v>
      </c>
      <c r="F5033" s="4" t="s">
        <v>39</v>
      </c>
      <c r="G5033" s="4" t="s">
        <v>15023</v>
      </c>
      <c r="H5033" s="4" t="s">
        <v>15024</v>
      </c>
      <c r="I5033" s="4" t="s">
        <v>67</v>
      </c>
      <c r="J5033" s="4" t="s">
        <v>106</v>
      </c>
      <c r="K5033" s="4" t="s">
        <v>106</v>
      </c>
      <c r="L5033" s="4" t="s">
        <v>22</v>
      </c>
      <c r="M5033" s="4" t="s">
        <v>134</v>
      </c>
      <c r="N5033" s="4">
        <v>627.66999999999996</v>
      </c>
      <c r="O5033" s="4">
        <v>5</v>
      </c>
      <c r="P5033" s="4">
        <v>0.15</v>
      </c>
      <c r="Q5033" s="4">
        <v>50.4</v>
      </c>
    </row>
    <row r="5034" spans="1:17" s="4" customFormat="1" ht="12" x14ac:dyDescent="0.3">
      <c r="A5034" s="4">
        <v>5033</v>
      </c>
      <c r="B5034" s="4" t="s">
        <v>15025</v>
      </c>
      <c r="C5034" s="5">
        <v>45426</v>
      </c>
      <c r="D5034" s="5">
        <v>45427</v>
      </c>
      <c r="E5034" s="9">
        <f t="shared" si="78"/>
        <v>2024</v>
      </c>
      <c r="F5034" s="4" t="s">
        <v>17</v>
      </c>
      <c r="G5034" s="4" t="s">
        <v>15026</v>
      </c>
      <c r="H5034" s="4" t="s">
        <v>15027</v>
      </c>
      <c r="I5034" s="4" t="s">
        <v>28</v>
      </c>
      <c r="J5034" s="4" t="s">
        <v>42</v>
      </c>
      <c r="K5034" s="4" t="s">
        <v>43</v>
      </c>
      <c r="L5034" s="4" t="s">
        <v>36</v>
      </c>
      <c r="M5034" s="4" t="s">
        <v>71</v>
      </c>
      <c r="N5034" s="4">
        <v>53.57</v>
      </c>
      <c r="O5034" s="4">
        <v>4</v>
      </c>
      <c r="P5034" s="4">
        <v>0.2</v>
      </c>
      <c r="Q5034" s="4">
        <v>5.71</v>
      </c>
    </row>
    <row r="5035" spans="1:17" s="4" customFormat="1" ht="12" x14ac:dyDescent="0.3">
      <c r="A5035" s="4">
        <v>5034</v>
      </c>
      <c r="B5035" s="4" t="s">
        <v>15028</v>
      </c>
      <c r="C5035" s="5">
        <v>45495</v>
      </c>
      <c r="D5035" s="5">
        <v>45499</v>
      </c>
      <c r="E5035" s="9">
        <f t="shared" si="78"/>
        <v>2024</v>
      </c>
      <c r="F5035" s="4" t="s">
        <v>17</v>
      </c>
      <c r="G5035" s="4" t="s">
        <v>15029</v>
      </c>
      <c r="H5035" s="4" t="s">
        <v>15030</v>
      </c>
      <c r="I5035" s="4" t="s">
        <v>20</v>
      </c>
      <c r="J5035" s="4" t="s">
        <v>111</v>
      </c>
      <c r="K5035" s="4" t="s">
        <v>111</v>
      </c>
      <c r="L5035" s="4" t="s">
        <v>29</v>
      </c>
      <c r="M5035" s="4" t="s">
        <v>107</v>
      </c>
      <c r="N5035" s="4">
        <v>205.27</v>
      </c>
      <c r="O5035" s="4">
        <v>10</v>
      </c>
      <c r="P5035" s="4">
        <v>0.15</v>
      </c>
      <c r="Q5035" s="4">
        <v>7.03</v>
      </c>
    </row>
    <row r="5036" spans="1:17" s="4" customFormat="1" ht="12" x14ac:dyDescent="0.3">
      <c r="A5036" s="4">
        <v>5035</v>
      </c>
      <c r="B5036" s="4" t="s">
        <v>15031</v>
      </c>
      <c r="C5036" s="5">
        <v>44891</v>
      </c>
      <c r="D5036" s="5">
        <v>44892</v>
      </c>
      <c r="E5036" s="9">
        <f t="shared" si="78"/>
        <v>2022</v>
      </c>
      <c r="F5036" s="4" t="s">
        <v>25</v>
      </c>
      <c r="G5036" s="4" t="s">
        <v>15032</v>
      </c>
      <c r="H5036" s="4" t="s">
        <v>15033</v>
      </c>
      <c r="I5036" s="4" t="s">
        <v>28</v>
      </c>
      <c r="J5036" s="4" t="s">
        <v>145</v>
      </c>
      <c r="K5036" s="4" t="s">
        <v>80</v>
      </c>
      <c r="L5036" s="4" t="s">
        <v>22</v>
      </c>
      <c r="M5036" s="4" t="s">
        <v>23</v>
      </c>
      <c r="N5036" s="4">
        <v>670.35</v>
      </c>
      <c r="O5036" s="4">
        <v>7</v>
      </c>
      <c r="P5036" s="4">
        <v>0.2</v>
      </c>
      <c r="Q5036" s="4">
        <v>4.87</v>
      </c>
    </row>
    <row r="5037" spans="1:17" s="4" customFormat="1" ht="12" x14ac:dyDescent="0.3">
      <c r="A5037" s="4">
        <v>5036</v>
      </c>
      <c r="B5037" s="4" t="s">
        <v>15034</v>
      </c>
      <c r="C5037" s="5">
        <v>44580</v>
      </c>
      <c r="D5037" s="5">
        <v>44585</v>
      </c>
      <c r="E5037" s="9">
        <f t="shared" si="78"/>
        <v>2022</v>
      </c>
      <c r="F5037" s="4" t="s">
        <v>25</v>
      </c>
      <c r="G5037" s="4" t="s">
        <v>15035</v>
      </c>
      <c r="H5037" s="4" t="s">
        <v>15036</v>
      </c>
      <c r="I5037" s="4" t="s">
        <v>20</v>
      </c>
      <c r="J5037" s="4" t="s">
        <v>21</v>
      </c>
      <c r="K5037" s="4" t="s">
        <v>26647</v>
      </c>
      <c r="L5037" s="4" t="s">
        <v>29</v>
      </c>
      <c r="M5037" s="4" t="s">
        <v>30</v>
      </c>
      <c r="N5037" s="4">
        <v>1342.57</v>
      </c>
      <c r="O5037" s="4">
        <v>1</v>
      </c>
      <c r="P5037" s="4">
        <v>0</v>
      </c>
      <c r="Q5037" s="4">
        <v>53.61</v>
      </c>
    </row>
    <row r="5038" spans="1:17" s="4" customFormat="1" ht="12" x14ac:dyDescent="0.3">
      <c r="A5038" s="4">
        <v>5037</v>
      </c>
      <c r="B5038" s="4" t="s">
        <v>15037</v>
      </c>
      <c r="C5038" s="5">
        <v>44930</v>
      </c>
      <c r="D5038" s="5">
        <v>44934</v>
      </c>
      <c r="E5038" s="9">
        <f t="shared" si="78"/>
        <v>2023</v>
      </c>
      <c r="F5038" s="4" t="s">
        <v>25</v>
      </c>
      <c r="G5038" s="4" t="s">
        <v>15038</v>
      </c>
      <c r="H5038" s="4" t="s">
        <v>15039</v>
      </c>
      <c r="I5038" s="4" t="s">
        <v>67</v>
      </c>
      <c r="J5038" s="4" t="s">
        <v>52</v>
      </c>
      <c r="K5038" s="4" t="s">
        <v>53</v>
      </c>
      <c r="L5038" s="4" t="s">
        <v>36</v>
      </c>
      <c r="M5038" s="4" t="s">
        <v>37</v>
      </c>
      <c r="N5038" s="4">
        <v>1229.9000000000001</v>
      </c>
      <c r="O5038" s="4">
        <v>7</v>
      </c>
      <c r="P5038" s="4">
        <v>0</v>
      </c>
      <c r="Q5038" s="4">
        <v>145.82</v>
      </c>
    </row>
    <row r="5039" spans="1:17" s="4" customFormat="1" ht="12" x14ac:dyDescent="0.3">
      <c r="A5039" s="4">
        <v>5038</v>
      </c>
      <c r="B5039" s="4" t="s">
        <v>15040</v>
      </c>
      <c r="C5039" s="5">
        <v>45800</v>
      </c>
      <c r="D5039" s="5">
        <v>45801</v>
      </c>
      <c r="E5039" s="9">
        <f t="shared" si="78"/>
        <v>2025</v>
      </c>
      <c r="F5039" s="4" t="s">
        <v>17</v>
      </c>
      <c r="G5039" s="4" t="s">
        <v>15041</v>
      </c>
      <c r="H5039" s="4" t="s">
        <v>15042</v>
      </c>
      <c r="I5039" s="4" t="s">
        <v>28</v>
      </c>
      <c r="J5039" s="4" t="s">
        <v>111</v>
      </c>
      <c r="K5039" s="4" t="s">
        <v>111</v>
      </c>
      <c r="L5039" s="4" t="s">
        <v>22</v>
      </c>
      <c r="M5039" s="4" t="s">
        <v>134</v>
      </c>
      <c r="N5039" s="4">
        <v>112.58</v>
      </c>
      <c r="O5039" s="4">
        <v>8</v>
      </c>
      <c r="P5039" s="4">
        <v>0.2</v>
      </c>
      <c r="Q5039" s="4">
        <v>-0.09</v>
      </c>
    </row>
    <row r="5040" spans="1:17" s="4" customFormat="1" ht="12" x14ac:dyDescent="0.3">
      <c r="A5040" s="4">
        <v>5039</v>
      </c>
      <c r="B5040" s="4" t="s">
        <v>15043</v>
      </c>
      <c r="C5040" s="5">
        <v>45409</v>
      </c>
      <c r="D5040" s="5">
        <v>45412</v>
      </c>
      <c r="E5040" s="9">
        <f t="shared" si="78"/>
        <v>2024</v>
      </c>
      <c r="F5040" s="4" t="s">
        <v>25</v>
      </c>
      <c r="G5040" s="4" t="s">
        <v>15044</v>
      </c>
      <c r="H5040" s="4" t="s">
        <v>15045</v>
      </c>
      <c r="I5040" s="4" t="s">
        <v>28</v>
      </c>
      <c r="J5040" s="4" t="s">
        <v>111</v>
      </c>
      <c r="K5040" s="4" t="s">
        <v>111</v>
      </c>
      <c r="L5040" s="4" t="s">
        <v>29</v>
      </c>
      <c r="M5040" s="4" t="s">
        <v>30</v>
      </c>
      <c r="N5040" s="4">
        <v>1069.8499999999999</v>
      </c>
      <c r="O5040" s="4">
        <v>2</v>
      </c>
      <c r="P5040" s="4">
        <v>0.2</v>
      </c>
      <c r="Q5040" s="4">
        <v>62.65</v>
      </c>
    </row>
    <row r="5041" spans="1:17" s="4" customFormat="1" ht="12" x14ac:dyDescent="0.3">
      <c r="A5041" s="4">
        <v>5040</v>
      </c>
      <c r="B5041" s="4" t="s">
        <v>15046</v>
      </c>
      <c r="C5041" s="5">
        <v>44485</v>
      </c>
      <c r="D5041" s="5">
        <v>44492</v>
      </c>
      <c r="E5041" s="9">
        <f t="shared" si="78"/>
        <v>2021</v>
      </c>
      <c r="F5041" s="4" t="s">
        <v>25</v>
      </c>
      <c r="G5041" s="4" t="s">
        <v>15047</v>
      </c>
      <c r="H5041" s="4" t="s">
        <v>15048</v>
      </c>
      <c r="I5041" s="4" t="s">
        <v>28</v>
      </c>
      <c r="J5041" s="4" t="s">
        <v>145</v>
      </c>
      <c r="K5041" s="4" t="s">
        <v>80</v>
      </c>
      <c r="L5041" s="4" t="s">
        <v>22</v>
      </c>
      <c r="M5041" s="4" t="s">
        <v>134</v>
      </c>
      <c r="N5041" s="4">
        <v>313.69</v>
      </c>
      <c r="O5041" s="4">
        <v>2</v>
      </c>
      <c r="P5041" s="4">
        <v>0.2</v>
      </c>
      <c r="Q5041" s="4">
        <v>14.28</v>
      </c>
    </row>
    <row r="5042" spans="1:17" s="4" customFormat="1" ht="12" x14ac:dyDescent="0.3">
      <c r="A5042" s="4">
        <v>5041</v>
      </c>
      <c r="B5042" s="4" t="s">
        <v>15049</v>
      </c>
      <c r="C5042" s="5">
        <v>44788</v>
      </c>
      <c r="D5042" s="5">
        <v>44795</v>
      </c>
      <c r="E5042" s="9">
        <f t="shared" si="78"/>
        <v>2022</v>
      </c>
      <c r="F5042" s="4" t="s">
        <v>25</v>
      </c>
      <c r="G5042" s="4" t="s">
        <v>15050</v>
      </c>
      <c r="H5042" s="4" t="s">
        <v>15051</v>
      </c>
      <c r="I5042" s="4" t="s">
        <v>67</v>
      </c>
      <c r="J5042" s="4" t="s">
        <v>79</v>
      </c>
      <c r="K5042" s="4" t="s">
        <v>80</v>
      </c>
      <c r="L5042" s="4" t="s">
        <v>22</v>
      </c>
      <c r="M5042" s="4" t="s">
        <v>54</v>
      </c>
      <c r="N5042" s="4">
        <v>1286.47</v>
      </c>
      <c r="O5042" s="4">
        <v>4</v>
      </c>
      <c r="P5042" s="4">
        <v>0</v>
      </c>
      <c r="Q5042" s="4">
        <v>102</v>
      </c>
    </row>
    <row r="5043" spans="1:17" s="4" customFormat="1" ht="12" x14ac:dyDescent="0.3">
      <c r="A5043" s="4">
        <v>5042</v>
      </c>
      <c r="B5043" s="4" t="s">
        <v>15052</v>
      </c>
      <c r="C5043" s="5">
        <v>44474</v>
      </c>
      <c r="D5043" s="5">
        <v>44479</v>
      </c>
      <c r="E5043" s="9">
        <f t="shared" si="78"/>
        <v>2021</v>
      </c>
      <c r="F5043" s="4" t="s">
        <v>25</v>
      </c>
      <c r="G5043" s="4" t="s">
        <v>15053</v>
      </c>
      <c r="H5043" s="4" t="s">
        <v>15054</v>
      </c>
      <c r="I5043" s="4" t="s">
        <v>20</v>
      </c>
      <c r="J5043" s="4" t="s">
        <v>21</v>
      </c>
      <c r="K5043" s="4" t="s">
        <v>26647</v>
      </c>
      <c r="L5043" s="4" t="s">
        <v>22</v>
      </c>
      <c r="M5043" s="4" t="s">
        <v>23</v>
      </c>
      <c r="N5043" s="4">
        <v>956.88</v>
      </c>
      <c r="O5043" s="4">
        <v>5</v>
      </c>
      <c r="P5043" s="4">
        <v>0.1</v>
      </c>
      <c r="Q5043" s="4">
        <v>105.96</v>
      </c>
    </row>
    <row r="5044" spans="1:17" s="4" customFormat="1" ht="12" x14ac:dyDescent="0.3">
      <c r="A5044" s="4">
        <v>5043</v>
      </c>
      <c r="B5044" s="4" t="s">
        <v>15055</v>
      </c>
      <c r="C5044" s="5">
        <v>44525</v>
      </c>
      <c r="D5044" s="5">
        <v>44530</v>
      </c>
      <c r="E5044" s="9">
        <f t="shared" si="78"/>
        <v>2021</v>
      </c>
      <c r="F5044" s="4" t="s">
        <v>39</v>
      </c>
      <c r="G5044" s="4" t="s">
        <v>15056</v>
      </c>
      <c r="H5044" s="4" t="s">
        <v>12943</v>
      </c>
      <c r="I5044" s="4" t="s">
        <v>20</v>
      </c>
      <c r="J5044" s="4" t="s">
        <v>21</v>
      </c>
      <c r="K5044" s="4" t="s">
        <v>26647</v>
      </c>
      <c r="L5044" s="4" t="s">
        <v>22</v>
      </c>
      <c r="M5044" s="4" t="s">
        <v>23</v>
      </c>
      <c r="N5044" s="4">
        <v>324.20999999999998</v>
      </c>
      <c r="O5044" s="4">
        <v>5</v>
      </c>
      <c r="P5044" s="4">
        <v>0.2</v>
      </c>
      <c r="Q5044" s="4">
        <v>43.93</v>
      </c>
    </row>
    <row r="5045" spans="1:17" s="4" customFormat="1" ht="12" x14ac:dyDescent="0.3">
      <c r="A5045" s="4">
        <v>5044</v>
      </c>
      <c r="B5045" s="4" t="s">
        <v>15057</v>
      </c>
      <c r="C5045" s="5">
        <v>45046</v>
      </c>
      <c r="D5045" s="5">
        <v>45051</v>
      </c>
      <c r="E5045" s="9">
        <f t="shared" si="78"/>
        <v>2023</v>
      </c>
      <c r="F5045" s="4" t="s">
        <v>39</v>
      </c>
      <c r="G5045" s="4" t="s">
        <v>15058</v>
      </c>
      <c r="H5045" s="4" t="s">
        <v>15059</v>
      </c>
      <c r="I5045" s="4" t="s">
        <v>67</v>
      </c>
      <c r="J5045" s="4" t="s">
        <v>47</v>
      </c>
      <c r="K5045" s="4" t="s">
        <v>47</v>
      </c>
      <c r="L5045" s="4" t="s">
        <v>29</v>
      </c>
      <c r="M5045" s="4" t="s">
        <v>107</v>
      </c>
      <c r="N5045" s="4">
        <v>510.46</v>
      </c>
      <c r="O5045" s="4">
        <v>4</v>
      </c>
      <c r="P5045" s="4">
        <v>0</v>
      </c>
      <c r="Q5045" s="4">
        <v>71.150000000000006</v>
      </c>
    </row>
    <row r="5046" spans="1:17" s="4" customFormat="1" ht="12" x14ac:dyDescent="0.3">
      <c r="A5046" s="4">
        <v>5045</v>
      </c>
      <c r="B5046" s="4" t="s">
        <v>15060</v>
      </c>
      <c r="C5046" s="5">
        <v>45189</v>
      </c>
      <c r="D5046" s="5">
        <v>45194</v>
      </c>
      <c r="E5046" s="9">
        <f t="shared" si="78"/>
        <v>2023</v>
      </c>
      <c r="F5046" s="4" t="s">
        <v>39</v>
      </c>
      <c r="G5046" s="4" t="s">
        <v>15061</v>
      </c>
      <c r="H5046" s="4" t="s">
        <v>15062</v>
      </c>
      <c r="I5046" s="4" t="s">
        <v>67</v>
      </c>
      <c r="J5046" s="4" t="s">
        <v>42</v>
      </c>
      <c r="K5046" s="4" t="s">
        <v>43</v>
      </c>
      <c r="L5046" s="4" t="s">
        <v>29</v>
      </c>
      <c r="M5046" s="4" t="s">
        <v>30</v>
      </c>
      <c r="N5046" s="4">
        <v>1453.53</v>
      </c>
      <c r="O5046" s="4">
        <v>10</v>
      </c>
      <c r="P5046" s="4">
        <v>0.2</v>
      </c>
      <c r="Q5046" s="4">
        <v>-16.18</v>
      </c>
    </row>
    <row r="5047" spans="1:17" s="4" customFormat="1" ht="12" x14ac:dyDescent="0.3">
      <c r="A5047" s="4">
        <v>5046</v>
      </c>
      <c r="B5047" s="4" t="s">
        <v>15063</v>
      </c>
      <c r="C5047" s="5">
        <v>45811</v>
      </c>
      <c r="D5047" s="5">
        <v>45815</v>
      </c>
      <c r="E5047" s="9">
        <f t="shared" si="78"/>
        <v>2025</v>
      </c>
      <c r="F5047" s="4" t="s">
        <v>25</v>
      </c>
      <c r="G5047" s="4" t="s">
        <v>15064</v>
      </c>
      <c r="H5047" s="4" t="s">
        <v>15065</v>
      </c>
      <c r="I5047" s="4" t="s">
        <v>67</v>
      </c>
      <c r="J5047" s="4" t="s">
        <v>62</v>
      </c>
      <c r="K5047" s="4" t="s">
        <v>63</v>
      </c>
      <c r="L5047" s="4" t="s">
        <v>36</v>
      </c>
      <c r="M5047" s="4" t="s">
        <v>138</v>
      </c>
      <c r="N5047" s="4">
        <v>457.09</v>
      </c>
      <c r="O5047" s="4">
        <v>7</v>
      </c>
      <c r="P5047" s="4">
        <v>0.2</v>
      </c>
      <c r="Q5047" s="4">
        <v>41.82</v>
      </c>
    </row>
    <row r="5048" spans="1:17" s="4" customFormat="1" ht="12" x14ac:dyDescent="0.3">
      <c r="A5048" s="4">
        <v>5047</v>
      </c>
      <c r="B5048" s="4" t="s">
        <v>15066</v>
      </c>
      <c r="C5048" s="5">
        <v>45601</v>
      </c>
      <c r="D5048" s="5">
        <v>45607</v>
      </c>
      <c r="E5048" s="9">
        <f t="shared" si="78"/>
        <v>2024</v>
      </c>
      <c r="F5048" s="4" t="s">
        <v>59</v>
      </c>
      <c r="G5048" s="4" t="s">
        <v>15067</v>
      </c>
      <c r="H5048" s="4" t="s">
        <v>15068</v>
      </c>
      <c r="I5048" s="4" t="s">
        <v>67</v>
      </c>
      <c r="J5048" s="4" t="s">
        <v>62</v>
      </c>
      <c r="K5048" s="4" t="s">
        <v>63</v>
      </c>
      <c r="L5048" s="4" t="s">
        <v>29</v>
      </c>
      <c r="M5048" s="4" t="s">
        <v>107</v>
      </c>
      <c r="N5048" s="4">
        <v>1014.43</v>
      </c>
      <c r="O5048" s="4">
        <v>10</v>
      </c>
      <c r="P5048" s="4">
        <v>0.15</v>
      </c>
      <c r="Q5048" s="4">
        <v>-13.68</v>
      </c>
    </row>
    <row r="5049" spans="1:17" s="4" customFormat="1" ht="12" x14ac:dyDescent="0.3">
      <c r="A5049" s="4">
        <v>5048</v>
      </c>
      <c r="B5049" s="4" t="s">
        <v>15069</v>
      </c>
      <c r="C5049" s="5">
        <v>44782</v>
      </c>
      <c r="D5049" s="5">
        <v>44787</v>
      </c>
      <c r="E5049" s="9">
        <f t="shared" si="78"/>
        <v>2022</v>
      </c>
      <c r="F5049" s="4" t="s">
        <v>17</v>
      </c>
      <c r="G5049" s="4" t="s">
        <v>15070</v>
      </c>
      <c r="H5049" s="4" t="s">
        <v>15071</v>
      </c>
      <c r="I5049" s="4" t="s">
        <v>28</v>
      </c>
      <c r="J5049" s="4" t="s">
        <v>79</v>
      </c>
      <c r="K5049" s="4" t="s">
        <v>80</v>
      </c>
      <c r="L5049" s="4" t="s">
        <v>29</v>
      </c>
      <c r="M5049" s="4" t="s">
        <v>107</v>
      </c>
      <c r="N5049" s="4">
        <v>743.95</v>
      </c>
      <c r="O5049" s="4">
        <v>5</v>
      </c>
      <c r="P5049" s="4">
        <v>0</v>
      </c>
      <c r="Q5049" s="4">
        <v>183.67</v>
      </c>
    </row>
    <row r="5050" spans="1:17" s="4" customFormat="1" ht="12" x14ac:dyDescent="0.3">
      <c r="A5050" s="4">
        <v>5049</v>
      </c>
      <c r="B5050" s="4" t="s">
        <v>15072</v>
      </c>
      <c r="C5050" s="5">
        <v>44461</v>
      </c>
      <c r="D5050" s="5">
        <v>44465</v>
      </c>
      <c r="E5050" s="9">
        <f t="shared" si="78"/>
        <v>2021</v>
      </c>
      <c r="F5050" s="4" t="s">
        <v>17</v>
      </c>
      <c r="G5050" s="4" t="s">
        <v>15073</v>
      </c>
      <c r="H5050" s="4" t="s">
        <v>15074</v>
      </c>
      <c r="I5050" s="4" t="s">
        <v>28</v>
      </c>
      <c r="J5050" s="4" t="s">
        <v>47</v>
      </c>
      <c r="K5050" s="4" t="s">
        <v>47</v>
      </c>
      <c r="L5050" s="4" t="s">
        <v>36</v>
      </c>
      <c r="M5050" s="4" t="s">
        <v>138</v>
      </c>
      <c r="N5050" s="4">
        <v>870.58</v>
      </c>
      <c r="O5050" s="4">
        <v>8</v>
      </c>
      <c r="P5050" s="4">
        <v>0.2</v>
      </c>
      <c r="Q5050" s="4">
        <v>160.44</v>
      </c>
    </row>
    <row r="5051" spans="1:17" s="4" customFormat="1" ht="12" x14ac:dyDescent="0.3">
      <c r="A5051" s="4">
        <v>5050</v>
      </c>
      <c r="B5051" s="4" t="s">
        <v>15075</v>
      </c>
      <c r="C5051" s="5">
        <v>44474</v>
      </c>
      <c r="D5051" s="5">
        <v>44475</v>
      </c>
      <c r="E5051" s="9">
        <f t="shared" si="78"/>
        <v>2021</v>
      </c>
      <c r="F5051" s="4" t="s">
        <v>59</v>
      </c>
      <c r="G5051" s="4" t="s">
        <v>15076</v>
      </c>
      <c r="H5051" s="4" t="s">
        <v>15077</v>
      </c>
      <c r="I5051" s="4" t="s">
        <v>67</v>
      </c>
      <c r="J5051" s="4" t="s">
        <v>21</v>
      </c>
      <c r="K5051" s="4" t="s">
        <v>26647</v>
      </c>
      <c r="L5051" s="4" t="s">
        <v>22</v>
      </c>
      <c r="M5051" s="4" t="s">
        <v>23</v>
      </c>
      <c r="N5051" s="4">
        <v>1491.39</v>
      </c>
      <c r="O5051" s="4">
        <v>10</v>
      </c>
      <c r="P5051" s="4">
        <v>0.2</v>
      </c>
      <c r="Q5051" s="4">
        <v>327.14</v>
      </c>
    </row>
    <row r="5052" spans="1:17" s="4" customFormat="1" ht="12" x14ac:dyDescent="0.3">
      <c r="A5052" s="4">
        <v>5051</v>
      </c>
      <c r="B5052" s="4" t="s">
        <v>15078</v>
      </c>
      <c r="C5052" s="5">
        <v>44584</v>
      </c>
      <c r="D5052" s="5">
        <v>44589</v>
      </c>
      <c r="E5052" s="9">
        <f t="shared" si="78"/>
        <v>2022</v>
      </c>
      <c r="F5052" s="4" t="s">
        <v>39</v>
      </c>
      <c r="G5052" s="4" t="s">
        <v>15079</v>
      </c>
      <c r="H5052" s="4" t="s">
        <v>15080</v>
      </c>
      <c r="I5052" s="4" t="s">
        <v>20</v>
      </c>
      <c r="J5052" s="4" t="s">
        <v>21</v>
      </c>
      <c r="K5052" s="4" t="s">
        <v>26647</v>
      </c>
      <c r="L5052" s="4" t="s">
        <v>36</v>
      </c>
      <c r="M5052" s="4" t="s">
        <v>37</v>
      </c>
      <c r="N5052" s="4">
        <v>479.78</v>
      </c>
      <c r="O5052" s="4">
        <v>2</v>
      </c>
      <c r="P5052" s="4">
        <v>0.1</v>
      </c>
      <c r="Q5052" s="4">
        <v>43.19</v>
      </c>
    </row>
    <row r="5053" spans="1:17" s="4" customFormat="1" ht="12" x14ac:dyDescent="0.3">
      <c r="A5053" s="4">
        <v>5052</v>
      </c>
      <c r="B5053" s="4" t="s">
        <v>15081</v>
      </c>
      <c r="C5053" s="5">
        <v>44840</v>
      </c>
      <c r="D5053" s="5">
        <v>44842</v>
      </c>
      <c r="E5053" s="9">
        <f t="shared" si="78"/>
        <v>2022</v>
      </c>
      <c r="F5053" s="4" t="s">
        <v>25</v>
      </c>
      <c r="G5053" s="4" t="s">
        <v>15082</v>
      </c>
      <c r="H5053" s="4" t="s">
        <v>15083</v>
      </c>
      <c r="I5053" s="4" t="s">
        <v>67</v>
      </c>
      <c r="J5053" s="4" t="s">
        <v>42</v>
      </c>
      <c r="K5053" s="4" t="s">
        <v>43</v>
      </c>
      <c r="L5053" s="4" t="s">
        <v>22</v>
      </c>
      <c r="M5053" s="4" t="s">
        <v>23</v>
      </c>
      <c r="N5053" s="4">
        <v>383.79</v>
      </c>
      <c r="O5053" s="4">
        <v>9</v>
      </c>
      <c r="P5053" s="4">
        <v>0.2</v>
      </c>
      <c r="Q5053" s="4">
        <v>42.14</v>
      </c>
    </row>
    <row r="5054" spans="1:17" s="4" customFormat="1" ht="12" x14ac:dyDescent="0.3">
      <c r="A5054" s="4">
        <v>5053</v>
      </c>
      <c r="B5054" s="4" t="s">
        <v>15084</v>
      </c>
      <c r="C5054" s="5">
        <v>44652</v>
      </c>
      <c r="D5054" s="5">
        <v>44657</v>
      </c>
      <c r="E5054" s="9">
        <f t="shared" si="78"/>
        <v>2022</v>
      </c>
      <c r="F5054" s="4" t="s">
        <v>39</v>
      </c>
      <c r="G5054" s="4" t="s">
        <v>15085</v>
      </c>
      <c r="H5054" s="4" t="s">
        <v>15086</v>
      </c>
      <c r="I5054" s="4" t="s">
        <v>28</v>
      </c>
      <c r="J5054" s="4" t="s">
        <v>42</v>
      </c>
      <c r="K5054" s="4" t="s">
        <v>43</v>
      </c>
      <c r="L5054" s="4" t="s">
        <v>29</v>
      </c>
      <c r="M5054" s="4" t="s">
        <v>90</v>
      </c>
      <c r="N5054" s="4">
        <v>1191.3699999999999</v>
      </c>
      <c r="O5054" s="4">
        <v>6</v>
      </c>
      <c r="P5054" s="4">
        <v>0.1</v>
      </c>
      <c r="Q5054" s="4">
        <v>149.86000000000001</v>
      </c>
    </row>
    <row r="5055" spans="1:17" s="4" customFormat="1" ht="12" x14ac:dyDescent="0.3">
      <c r="A5055" s="4">
        <v>5054</v>
      </c>
      <c r="B5055" s="4" t="s">
        <v>15087</v>
      </c>
      <c r="C5055" s="5">
        <v>45283</v>
      </c>
      <c r="D5055" s="5">
        <v>45287</v>
      </c>
      <c r="E5055" s="9">
        <f t="shared" si="78"/>
        <v>2023</v>
      </c>
      <c r="F5055" s="4" t="s">
        <v>39</v>
      </c>
      <c r="G5055" s="4" t="s">
        <v>15088</v>
      </c>
      <c r="H5055" s="4" t="s">
        <v>15089</v>
      </c>
      <c r="I5055" s="4" t="s">
        <v>28</v>
      </c>
      <c r="J5055" s="4" t="s">
        <v>42</v>
      </c>
      <c r="K5055" s="4" t="s">
        <v>43</v>
      </c>
      <c r="L5055" s="4" t="s">
        <v>36</v>
      </c>
      <c r="M5055" s="4" t="s">
        <v>37</v>
      </c>
      <c r="N5055" s="4">
        <v>1030.74</v>
      </c>
      <c r="O5055" s="4">
        <v>8</v>
      </c>
      <c r="P5055" s="4">
        <v>0.1</v>
      </c>
      <c r="Q5055" s="4">
        <v>239.27</v>
      </c>
    </row>
    <row r="5056" spans="1:17" s="4" customFormat="1" ht="12" x14ac:dyDescent="0.3">
      <c r="A5056" s="4">
        <v>5055</v>
      </c>
      <c r="B5056" s="4" t="s">
        <v>15090</v>
      </c>
      <c r="C5056" s="5">
        <v>45660</v>
      </c>
      <c r="D5056" s="5">
        <v>45666</v>
      </c>
      <c r="E5056" s="9">
        <f t="shared" si="78"/>
        <v>2025</v>
      </c>
      <c r="F5056" s="4" t="s">
        <v>17</v>
      </c>
      <c r="G5056" s="4" t="s">
        <v>15091</v>
      </c>
      <c r="H5056" s="4" t="s">
        <v>15092</v>
      </c>
      <c r="I5056" s="4" t="s">
        <v>67</v>
      </c>
      <c r="J5056" s="4" t="s">
        <v>111</v>
      </c>
      <c r="K5056" s="4" t="s">
        <v>111</v>
      </c>
      <c r="L5056" s="4" t="s">
        <v>36</v>
      </c>
      <c r="M5056" s="4" t="s">
        <v>138</v>
      </c>
      <c r="N5056" s="4">
        <v>24.47</v>
      </c>
      <c r="O5056" s="4">
        <v>4</v>
      </c>
      <c r="P5056" s="4">
        <v>0.1</v>
      </c>
      <c r="Q5056" s="4">
        <v>5.69</v>
      </c>
    </row>
    <row r="5057" spans="1:17" s="4" customFormat="1" ht="12" x14ac:dyDescent="0.3">
      <c r="A5057" s="4">
        <v>5056</v>
      </c>
      <c r="B5057" s="4" t="s">
        <v>15093</v>
      </c>
      <c r="C5057" s="5">
        <v>44688</v>
      </c>
      <c r="D5057" s="5">
        <v>44690</v>
      </c>
      <c r="E5057" s="9">
        <f t="shared" si="78"/>
        <v>2022</v>
      </c>
      <c r="F5057" s="4" t="s">
        <v>59</v>
      </c>
      <c r="G5057" s="4" t="s">
        <v>15094</v>
      </c>
      <c r="H5057" s="4" t="s">
        <v>15095</v>
      </c>
      <c r="I5057" s="4" t="s">
        <v>20</v>
      </c>
      <c r="J5057" s="4" t="s">
        <v>145</v>
      </c>
      <c r="K5057" s="4" t="s">
        <v>80</v>
      </c>
      <c r="L5057" s="4" t="s">
        <v>36</v>
      </c>
      <c r="M5057" s="4" t="s">
        <v>37</v>
      </c>
      <c r="N5057" s="4">
        <v>585.1</v>
      </c>
      <c r="O5057" s="4">
        <v>5</v>
      </c>
      <c r="P5057" s="4">
        <v>0.15</v>
      </c>
      <c r="Q5057" s="4">
        <v>21.01</v>
      </c>
    </row>
    <row r="5058" spans="1:17" s="4" customFormat="1" ht="12" x14ac:dyDescent="0.3">
      <c r="A5058" s="4">
        <v>5057</v>
      </c>
      <c r="B5058" s="4" t="s">
        <v>15096</v>
      </c>
      <c r="C5058" s="5">
        <v>44841</v>
      </c>
      <c r="D5058" s="5">
        <v>44848</v>
      </c>
      <c r="E5058" s="9">
        <f t="shared" ref="E5058:E5121" si="79">YEAR(D5058)</f>
        <v>2022</v>
      </c>
      <c r="F5058" s="4" t="s">
        <v>25</v>
      </c>
      <c r="G5058" s="4" t="s">
        <v>15097</v>
      </c>
      <c r="H5058" s="4" t="s">
        <v>15098</v>
      </c>
      <c r="I5058" s="4" t="s">
        <v>20</v>
      </c>
      <c r="J5058" s="4" t="s">
        <v>145</v>
      </c>
      <c r="K5058" s="4" t="s">
        <v>80</v>
      </c>
      <c r="L5058" s="4" t="s">
        <v>36</v>
      </c>
      <c r="M5058" s="4" t="s">
        <v>138</v>
      </c>
      <c r="N5058" s="4">
        <v>1162.67</v>
      </c>
      <c r="O5058" s="4">
        <v>3</v>
      </c>
      <c r="P5058" s="4">
        <v>0.15</v>
      </c>
      <c r="Q5058" s="4">
        <v>270.43</v>
      </c>
    </row>
    <row r="5059" spans="1:17" s="4" customFormat="1" ht="12" x14ac:dyDescent="0.3">
      <c r="A5059" s="4">
        <v>5058</v>
      </c>
      <c r="B5059" s="4" t="s">
        <v>15099</v>
      </c>
      <c r="C5059" s="5">
        <v>44510</v>
      </c>
      <c r="D5059" s="5">
        <v>44516</v>
      </c>
      <c r="E5059" s="9">
        <f t="shared" si="79"/>
        <v>2021</v>
      </c>
      <c r="F5059" s="4" t="s">
        <v>59</v>
      </c>
      <c r="G5059" s="4" t="s">
        <v>15100</v>
      </c>
      <c r="H5059" s="4" t="s">
        <v>15101</v>
      </c>
      <c r="I5059" s="4" t="s">
        <v>28</v>
      </c>
      <c r="J5059" s="4" t="s">
        <v>42</v>
      </c>
      <c r="K5059" s="4" t="s">
        <v>43</v>
      </c>
      <c r="L5059" s="4" t="s">
        <v>29</v>
      </c>
      <c r="M5059" s="4" t="s">
        <v>90</v>
      </c>
      <c r="N5059" s="4">
        <v>626.02</v>
      </c>
      <c r="O5059" s="4">
        <v>6</v>
      </c>
      <c r="P5059" s="4">
        <v>0.2</v>
      </c>
      <c r="Q5059" s="4">
        <v>88.36</v>
      </c>
    </row>
    <row r="5060" spans="1:17" s="4" customFormat="1" ht="12" x14ac:dyDescent="0.3">
      <c r="A5060" s="4">
        <v>5059</v>
      </c>
      <c r="B5060" s="4" t="s">
        <v>15102</v>
      </c>
      <c r="C5060" s="5">
        <v>44521</v>
      </c>
      <c r="D5060" s="5">
        <v>44523</v>
      </c>
      <c r="E5060" s="9">
        <f t="shared" si="79"/>
        <v>2021</v>
      </c>
      <c r="F5060" s="4" t="s">
        <v>39</v>
      </c>
      <c r="G5060" s="4" t="s">
        <v>15103</v>
      </c>
      <c r="H5060" s="4" t="s">
        <v>15104</v>
      </c>
      <c r="I5060" s="4" t="s">
        <v>20</v>
      </c>
      <c r="J5060" s="4" t="s">
        <v>145</v>
      </c>
      <c r="K5060" s="4" t="s">
        <v>80</v>
      </c>
      <c r="L5060" s="4" t="s">
        <v>29</v>
      </c>
      <c r="M5060" s="4" t="s">
        <v>30</v>
      </c>
      <c r="N5060" s="4">
        <v>108.28</v>
      </c>
      <c r="O5060" s="4">
        <v>5</v>
      </c>
      <c r="P5060" s="4">
        <v>0.15</v>
      </c>
      <c r="Q5060" s="4">
        <v>4.26</v>
      </c>
    </row>
    <row r="5061" spans="1:17" s="4" customFormat="1" ht="12" x14ac:dyDescent="0.3">
      <c r="A5061" s="4">
        <v>5060</v>
      </c>
      <c r="B5061" s="4" t="s">
        <v>15105</v>
      </c>
      <c r="C5061" s="5">
        <v>44982</v>
      </c>
      <c r="D5061" s="5">
        <v>44988</v>
      </c>
      <c r="E5061" s="9">
        <f t="shared" si="79"/>
        <v>2023</v>
      </c>
      <c r="F5061" s="4" t="s">
        <v>59</v>
      </c>
      <c r="G5061" s="4" t="s">
        <v>15106</v>
      </c>
      <c r="H5061" s="4" t="s">
        <v>15107</v>
      </c>
      <c r="I5061" s="4" t="s">
        <v>67</v>
      </c>
      <c r="J5061" s="4" t="s">
        <v>34</v>
      </c>
      <c r="K5061" s="4" t="s">
        <v>35</v>
      </c>
      <c r="L5061" s="4" t="s">
        <v>22</v>
      </c>
      <c r="M5061" s="4" t="s">
        <v>134</v>
      </c>
      <c r="N5061" s="4">
        <v>270.22000000000003</v>
      </c>
      <c r="O5061" s="4">
        <v>7</v>
      </c>
      <c r="P5061" s="4">
        <v>0.2</v>
      </c>
      <c r="Q5061" s="4">
        <v>0.12</v>
      </c>
    </row>
    <row r="5062" spans="1:17" s="4" customFormat="1" ht="12" x14ac:dyDescent="0.3">
      <c r="A5062" s="4">
        <v>5061</v>
      </c>
      <c r="B5062" s="4" t="s">
        <v>15108</v>
      </c>
      <c r="C5062" s="5">
        <v>45305</v>
      </c>
      <c r="D5062" s="5">
        <v>45311</v>
      </c>
      <c r="E5062" s="9">
        <f t="shared" si="79"/>
        <v>2024</v>
      </c>
      <c r="F5062" s="4" t="s">
        <v>25</v>
      </c>
      <c r="G5062" s="4" t="s">
        <v>15109</v>
      </c>
      <c r="H5062" s="4" t="s">
        <v>15110</v>
      </c>
      <c r="I5062" s="4" t="s">
        <v>28</v>
      </c>
      <c r="J5062" s="4" t="s">
        <v>145</v>
      </c>
      <c r="K5062" s="4" t="s">
        <v>80</v>
      </c>
      <c r="L5062" s="4" t="s">
        <v>36</v>
      </c>
      <c r="M5062" s="4" t="s">
        <v>138</v>
      </c>
      <c r="N5062" s="4">
        <v>752.07</v>
      </c>
      <c r="O5062" s="4">
        <v>6</v>
      </c>
      <c r="P5062" s="4">
        <v>0.2</v>
      </c>
      <c r="Q5062" s="4">
        <v>97.18</v>
      </c>
    </row>
    <row r="5063" spans="1:17" s="4" customFormat="1" ht="12" x14ac:dyDescent="0.3">
      <c r="A5063" s="4">
        <v>5062</v>
      </c>
      <c r="B5063" s="4" t="s">
        <v>15111</v>
      </c>
      <c r="C5063" s="5">
        <v>45203</v>
      </c>
      <c r="D5063" s="5">
        <v>45206</v>
      </c>
      <c r="E5063" s="9">
        <f t="shared" si="79"/>
        <v>2023</v>
      </c>
      <c r="F5063" s="4" t="s">
        <v>59</v>
      </c>
      <c r="G5063" s="4" t="s">
        <v>15112</v>
      </c>
      <c r="H5063" s="4" t="s">
        <v>15113</v>
      </c>
      <c r="I5063" s="4" t="s">
        <v>20</v>
      </c>
      <c r="J5063" s="4" t="s">
        <v>21</v>
      </c>
      <c r="K5063" s="4" t="s">
        <v>26647</v>
      </c>
      <c r="L5063" s="4" t="s">
        <v>29</v>
      </c>
      <c r="M5063" s="4" t="s">
        <v>90</v>
      </c>
      <c r="N5063" s="4">
        <v>644.05999999999995</v>
      </c>
      <c r="O5063" s="4">
        <v>5</v>
      </c>
      <c r="P5063" s="4">
        <v>0</v>
      </c>
      <c r="Q5063" s="4">
        <v>97.59</v>
      </c>
    </row>
    <row r="5064" spans="1:17" s="4" customFormat="1" ht="12" x14ac:dyDescent="0.3">
      <c r="A5064" s="4">
        <v>5063</v>
      </c>
      <c r="B5064" s="4" t="s">
        <v>15114</v>
      </c>
      <c r="C5064" s="5">
        <v>45420</v>
      </c>
      <c r="D5064" s="5">
        <v>45423</v>
      </c>
      <c r="E5064" s="9">
        <f t="shared" si="79"/>
        <v>2024</v>
      </c>
      <c r="F5064" s="4" t="s">
        <v>59</v>
      </c>
      <c r="G5064" s="4" t="s">
        <v>15115</v>
      </c>
      <c r="H5064" s="4" t="s">
        <v>15116</v>
      </c>
      <c r="I5064" s="4" t="s">
        <v>67</v>
      </c>
      <c r="J5064" s="4" t="s">
        <v>21</v>
      </c>
      <c r="K5064" s="4" t="s">
        <v>26647</v>
      </c>
      <c r="L5064" s="4" t="s">
        <v>36</v>
      </c>
      <c r="M5064" s="4" t="s">
        <v>138</v>
      </c>
      <c r="N5064" s="4">
        <v>529.64</v>
      </c>
      <c r="O5064" s="4">
        <v>3</v>
      </c>
      <c r="P5064" s="4">
        <v>0.1</v>
      </c>
      <c r="Q5064" s="4">
        <v>80.42</v>
      </c>
    </row>
    <row r="5065" spans="1:17" s="4" customFormat="1" ht="12" x14ac:dyDescent="0.3">
      <c r="A5065" s="4">
        <v>5064</v>
      </c>
      <c r="B5065" s="4" t="s">
        <v>15117</v>
      </c>
      <c r="C5065" s="5">
        <v>45286</v>
      </c>
      <c r="D5065" s="5">
        <v>45292</v>
      </c>
      <c r="E5065" s="9">
        <f t="shared" si="79"/>
        <v>2024</v>
      </c>
      <c r="F5065" s="4" t="s">
        <v>59</v>
      </c>
      <c r="G5065" s="4" t="s">
        <v>15118</v>
      </c>
      <c r="H5065" s="4" t="s">
        <v>15119</v>
      </c>
      <c r="I5065" s="4" t="s">
        <v>20</v>
      </c>
      <c r="J5065" s="4" t="s">
        <v>34</v>
      </c>
      <c r="K5065" s="4" t="s">
        <v>35</v>
      </c>
      <c r="L5065" s="4" t="s">
        <v>22</v>
      </c>
      <c r="M5065" s="4" t="s">
        <v>23</v>
      </c>
      <c r="N5065" s="4">
        <v>809.19</v>
      </c>
      <c r="O5065" s="4">
        <v>8</v>
      </c>
      <c r="P5065" s="4">
        <v>0.2</v>
      </c>
      <c r="Q5065" s="4">
        <v>145.83000000000001</v>
      </c>
    </row>
    <row r="5066" spans="1:17" s="4" customFormat="1" ht="12" x14ac:dyDescent="0.3">
      <c r="A5066" s="4">
        <v>5065</v>
      </c>
      <c r="B5066" s="4" t="s">
        <v>15120</v>
      </c>
      <c r="C5066" s="5">
        <v>45498</v>
      </c>
      <c r="D5066" s="5">
        <v>45501</v>
      </c>
      <c r="E5066" s="9">
        <f t="shared" si="79"/>
        <v>2024</v>
      </c>
      <c r="F5066" s="4" t="s">
        <v>25</v>
      </c>
      <c r="G5066" s="4" t="s">
        <v>15121</v>
      </c>
      <c r="H5066" s="4" t="s">
        <v>15122</v>
      </c>
      <c r="I5066" s="4" t="s">
        <v>67</v>
      </c>
      <c r="J5066" s="4" t="s">
        <v>52</v>
      </c>
      <c r="K5066" s="4" t="s">
        <v>53</v>
      </c>
      <c r="L5066" s="4" t="s">
        <v>36</v>
      </c>
      <c r="M5066" s="4" t="s">
        <v>138</v>
      </c>
      <c r="N5066" s="4">
        <v>854.38</v>
      </c>
      <c r="O5066" s="4">
        <v>2</v>
      </c>
      <c r="P5066" s="4">
        <v>0</v>
      </c>
      <c r="Q5066" s="4">
        <v>115.32</v>
      </c>
    </row>
    <row r="5067" spans="1:17" s="4" customFormat="1" ht="12" x14ac:dyDescent="0.3">
      <c r="A5067" s="4">
        <v>5066</v>
      </c>
      <c r="B5067" s="4" t="s">
        <v>15123</v>
      </c>
      <c r="C5067" s="5">
        <v>45658</v>
      </c>
      <c r="D5067" s="5">
        <v>45663</v>
      </c>
      <c r="E5067" s="9">
        <f t="shared" si="79"/>
        <v>2025</v>
      </c>
      <c r="F5067" s="4" t="s">
        <v>39</v>
      </c>
      <c r="G5067" s="4" t="s">
        <v>15124</v>
      </c>
      <c r="H5067" s="4" t="s">
        <v>15125</v>
      </c>
      <c r="I5067" s="4" t="s">
        <v>67</v>
      </c>
      <c r="J5067" s="4" t="s">
        <v>62</v>
      </c>
      <c r="K5067" s="4" t="s">
        <v>63</v>
      </c>
      <c r="L5067" s="4" t="s">
        <v>36</v>
      </c>
      <c r="M5067" s="4" t="s">
        <v>37</v>
      </c>
      <c r="N5067" s="4">
        <v>539.85</v>
      </c>
      <c r="O5067" s="4">
        <v>1</v>
      </c>
      <c r="P5067" s="4">
        <v>0.1</v>
      </c>
      <c r="Q5067" s="4">
        <v>60.22</v>
      </c>
    </row>
    <row r="5068" spans="1:17" s="4" customFormat="1" ht="12" x14ac:dyDescent="0.3">
      <c r="A5068" s="4">
        <v>5067</v>
      </c>
      <c r="B5068" s="4" t="s">
        <v>15126</v>
      </c>
      <c r="C5068" s="5">
        <v>45379</v>
      </c>
      <c r="D5068" s="5">
        <v>45385</v>
      </c>
      <c r="E5068" s="9">
        <f t="shared" si="79"/>
        <v>2024</v>
      </c>
      <c r="F5068" s="4" t="s">
        <v>39</v>
      </c>
      <c r="G5068" s="4" t="s">
        <v>15127</v>
      </c>
      <c r="H5068" s="4" t="s">
        <v>15128</v>
      </c>
      <c r="I5068" s="4" t="s">
        <v>28</v>
      </c>
      <c r="J5068" s="4" t="s">
        <v>34</v>
      </c>
      <c r="K5068" s="4" t="s">
        <v>35</v>
      </c>
      <c r="L5068" s="4" t="s">
        <v>29</v>
      </c>
      <c r="M5068" s="4" t="s">
        <v>30</v>
      </c>
      <c r="N5068" s="4">
        <v>134.69</v>
      </c>
      <c r="O5068" s="4">
        <v>10</v>
      </c>
      <c r="P5068" s="4">
        <v>0.1</v>
      </c>
      <c r="Q5068" s="4">
        <v>12.67</v>
      </c>
    </row>
    <row r="5069" spans="1:17" s="4" customFormat="1" ht="12" x14ac:dyDescent="0.3">
      <c r="A5069" s="4">
        <v>5068</v>
      </c>
      <c r="B5069" s="4" t="s">
        <v>15129</v>
      </c>
      <c r="C5069" s="5">
        <v>44396</v>
      </c>
      <c r="D5069" s="5">
        <v>44402</v>
      </c>
      <c r="E5069" s="9">
        <f t="shared" si="79"/>
        <v>2021</v>
      </c>
      <c r="F5069" s="4" t="s">
        <v>39</v>
      </c>
      <c r="G5069" s="4" t="s">
        <v>15130</v>
      </c>
      <c r="H5069" s="4" t="s">
        <v>15131</v>
      </c>
      <c r="I5069" s="4" t="s">
        <v>20</v>
      </c>
      <c r="J5069" s="4" t="s">
        <v>145</v>
      </c>
      <c r="K5069" s="4" t="s">
        <v>80</v>
      </c>
      <c r="L5069" s="4" t="s">
        <v>36</v>
      </c>
      <c r="M5069" s="4" t="s">
        <v>118</v>
      </c>
      <c r="N5069" s="4">
        <v>1156.3499999999999</v>
      </c>
      <c r="O5069" s="4">
        <v>8</v>
      </c>
      <c r="P5069" s="4">
        <v>0.2</v>
      </c>
      <c r="Q5069" s="4">
        <v>102.54</v>
      </c>
    </row>
    <row r="5070" spans="1:17" s="4" customFormat="1" ht="12" x14ac:dyDescent="0.3">
      <c r="A5070" s="4">
        <v>5069</v>
      </c>
      <c r="B5070" s="4" t="s">
        <v>15132</v>
      </c>
      <c r="C5070" s="5">
        <v>44772</v>
      </c>
      <c r="D5070" s="5">
        <v>44774</v>
      </c>
      <c r="E5070" s="9">
        <f t="shared" si="79"/>
        <v>2022</v>
      </c>
      <c r="F5070" s="4" t="s">
        <v>25</v>
      </c>
      <c r="G5070" s="4" t="s">
        <v>15133</v>
      </c>
      <c r="H5070" s="4" t="s">
        <v>15134</v>
      </c>
      <c r="I5070" s="4" t="s">
        <v>20</v>
      </c>
      <c r="J5070" s="4" t="s">
        <v>145</v>
      </c>
      <c r="K5070" s="4" t="s">
        <v>80</v>
      </c>
      <c r="L5070" s="4" t="s">
        <v>22</v>
      </c>
      <c r="M5070" s="4" t="s">
        <v>75</v>
      </c>
      <c r="N5070" s="4">
        <v>52.08</v>
      </c>
      <c r="O5070" s="4">
        <v>6</v>
      </c>
      <c r="P5070" s="4">
        <v>0.1</v>
      </c>
      <c r="Q5070" s="4">
        <v>11.43</v>
      </c>
    </row>
    <row r="5071" spans="1:17" s="4" customFormat="1" ht="12" x14ac:dyDescent="0.3">
      <c r="A5071" s="4">
        <v>5070</v>
      </c>
      <c r="B5071" s="4" t="s">
        <v>15135</v>
      </c>
      <c r="C5071" s="5">
        <v>45655</v>
      </c>
      <c r="D5071" s="5">
        <v>45662</v>
      </c>
      <c r="E5071" s="9">
        <f t="shared" si="79"/>
        <v>2025</v>
      </c>
      <c r="F5071" s="4" t="s">
        <v>39</v>
      </c>
      <c r="G5071" s="4" t="s">
        <v>15136</v>
      </c>
      <c r="H5071" s="4" t="s">
        <v>15137</v>
      </c>
      <c r="I5071" s="4" t="s">
        <v>20</v>
      </c>
      <c r="J5071" s="4" t="s">
        <v>106</v>
      </c>
      <c r="K5071" s="4" t="s">
        <v>106</v>
      </c>
      <c r="L5071" s="4" t="s">
        <v>29</v>
      </c>
      <c r="M5071" s="4" t="s">
        <v>30</v>
      </c>
      <c r="N5071" s="4">
        <v>960.35</v>
      </c>
      <c r="O5071" s="4">
        <v>9</v>
      </c>
      <c r="P5071" s="4">
        <v>0.15</v>
      </c>
      <c r="Q5071" s="4">
        <v>6.55</v>
      </c>
    </row>
    <row r="5072" spans="1:17" s="4" customFormat="1" ht="12" x14ac:dyDescent="0.3">
      <c r="A5072" s="4">
        <v>5071</v>
      </c>
      <c r="B5072" s="4" t="s">
        <v>15138</v>
      </c>
      <c r="C5072" s="5">
        <v>44814</v>
      </c>
      <c r="D5072" s="5">
        <v>44820</v>
      </c>
      <c r="E5072" s="9">
        <f t="shared" si="79"/>
        <v>2022</v>
      </c>
      <c r="F5072" s="4" t="s">
        <v>25</v>
      </c>
      <c r="G5072" s="4" t="s">
        <v>15139</v>
      </c>
      <c r="H5072" s="4" t="s">
        <v>15140</v>
      </c>
      <c r="I5072" s="4" t="s">
        <v>67</v>
      </c>
      <c r="J5072" s="4" t="s">
        <v>62</v>
      </c>
      <c r="K5072" s="4" t="s">
        <v>63</v>
      </c>
      <c r="L5072" s="4" t="s">
        <v>36</v>
      </c>
      <c r="M5072" s="4" t="s">
        <v>138</v>
      </c>
      <c r="N5072" s="4">
        <v>981.64</v>
      </c>
      <c r="O5072" s="4">
        <v>6</v>
      </c>
      <c r="P5072" s="4">
        <v>0.15</v>
      </c>
      <c r="Q5072" s="4">
        <v>138.87</v>
      </c>
    </row>
    <row r="5073" spans="1:17" s="4" customFormat="1" ht="12" x14ac:dyDescent="0.3">
      <c r="A5073" s="4">
        <v>5072</v>
      </c>
      <c r="B5073" s="4" t="s">
        <v>15141</v>
      </c>
      <c r="C5073" s="5">
        <v>44675</v>
      </c>
      <c r="D5073" s="5">
        <v>44677</v>
      </c>
      <c r="E5073" s="9">
        <f t="shared" si="79"/>
        <v>2022</v>
      </c>
      <c r="F5073" s="4" t="s">
        <v>17</v>
      </c>
      <c r="G5073" s="4" t="s">
        <v>15142</v>
      </c>
      <c r="H5073" s="4" t="s">
        <v>15143</v>
      </c>
      <c r="I5073" s="4" t="s">
        <v>28</v>
      </c>
      <c r="J5073" s="4" t="s">
        <v>106</v>
      </c>
      <c r="K5073" s="4" t="s">
        <v>106</v>
      </c>
      <c r="L5073" s="4" t="s">
        <v>29</v>
      </c>
      <c r="M5073" s="4" t="s">
        <v>30</v>
      </c>
      <c r="N5073" s="4">
        <v>869.53</v>
      </c>
      <c r="O5073" s="4">
        <v>2</v>
      </c>
      <c r="P5073" s="4">
        <v>0.15</v>
      </c>
      <c r="Q5073" s="4">
        <v>206.86</v>
      </c>
    </row>
    <row r="5074" spans="1:17" s="4" customFormat="1" ht="12" x14ac:dyDescent="0.3">
      <c r="A5074" s="4">
        <v>5073</v>
      </c>
      <c r="B5074" s="4" t="s">
        <v>15144</v>
      </c>
      <c r="C5074" s="5">
        <v>45629</v>
      </c>
      <c r="D5074" s="5">
        <v>45632</v>
      </c>
      <c r="E5074" s="9">
        <f t="shared" si="79"/>
        <v>2024</v>
      </c>
      <c r="F5074" s="4" t="s">
        <v>25</v>
      </c>
      <c r="G5074" s="4" t="s">
        <v>15145</v>
      </c>
      <c r="H5074" s="4" t="s">
        <v>15146</v>
      </c>
      <c r="I5074" s="4" t="s">
        <v>28</v>
      </c>
      <c r="J5074" s="4" t="s">
        <v>47</v>
      </c>
      <c r="K5074" s="4" t="s">
        <v>47</v>
      </c>
      <c r="L5074" s="4" t="s">
        <v>36</v>
      </c>
      <c r="M5074" s="4" t="s">
        <v>71</v>
      </c>
      <c r="N5074" s="4">
        <v>128.94</v>
      </c>
      <c r="O5074" s="4">
        <v>5</v>
      </c>
      <c r="P5074" s="4">
        <v>0.1</v>
      </c>
      <c r="Q5074" s="4">
        <v>3.71</v>
      </c>
    </row>
    <row r="5075" spans="1:17" s="4" customFormat="1" ht="12" x14ac:dyDescent="0.3">
      <c r="A5075" s="4">
        <v>5074</v>
      </c>
      <c r="B5075" s="4" t="s">
        <v>15147</v>
      </c>
      <c r="C5075" s="5">
        <v>44714</v>
      </c>
      <c r="D5075" s="5">
        <v>44716</v>
      </c>
      <c r="E5075" s="9">
        <f t="shared" si="79"/>
        <v>2022</v>
      </c>
      <c r="F5075" s="4" t="s">
        <v>59</v>
      </c>
      <c r="G5075" s="4" t="s">
        <v>15148</v>
      </c>
      <c r="H5075" s="4" t="s">
        <v>15149</v>
      </c>
      <c r="I5075" s="4" t="s">
        <v>67</v>
      </c>
      <c r="J5075" s="4" t="s">
        <v>79</v>
      </c>
      <c r="K5075" s="4" t="s">
        <v>80</v>
      </c>
      <c r="L5075" s="4" t="s">
        <v>29</v>
      </c>
      <c r="M5075" s="4" t="s">
        <v>90</v>
      </c>
      <c r="N5075" s="4">
        <v>338.81</v>
      </c>
      <c r="O5075" s="4">
        <v>2</v>
      </c>
      <c r="P5075" s="4">
        <v>0.15</v>
      </c>
      <c r="Q5075" s="4">
        <v>78.010000000000005</v>
      </c>
    </row>
    <row r="5076" spans="1:17" s="4" customFormat="1" ht="12" x14ac:dyDescent="0.3">
      <c r="A5076" s="4">
        <v>5075</v>
      </c>
      <c r="B5076" s="4" t="s">
        <v>15150</v>
      </c>
      <c r="C5076" s="5">
        <v>45417</v>
      </c>
      <c r="D5076" s="5">
        <v>45422</v>
      </c>
      <c r="E5076" s="9">
        <f t="shared" si="79"/>
        <v>2024</v>
      </c>
      <c r="F5076" s="4" t="s">
        <v>39</v>
      </c>
      <c r="G5076" s="4" t="s">
        <v>15151</v>
      </c>
      <c r="H5076" s="4" t="s">
        <v>15152</v>
      </c>
      <c r="I5076" s="4" t="s">
        <v>20</v>
      </c>
      <c r="J5076" s="4" t="s">
        <v>34</v>
      </c>
      <c r="K5076" s="4" t="s">
        <v>35</v>
      </c>
      <c r="L5076" s="4" t="s">
        <v>29</v>
      </c>
      <c r="M5076" s="4" t="s">
        <v>90</v>
      </c>
      <c r="N5076" s="4">
        <v>552.79</v>
      </c>
      <c r="O5076" s="4">
        <v>7</v>
      </c>
      <c r="P5076" s="4">
        <v>0</v>
      </c>
      <c r="Q5076" s="4">
        <v>45.87</v>
      </c>
    </row>
    <row r="5077" spans="1:17" s="4" customFormat="1" ht="12" x14ac:dyDescent="0.3">
      <c r="A5077" s="4">
        <v>5076</v>
      </c>
      <c r="B5077" s="4" t="s">
        <v>15153</v>
      </c>
      <c r="C5077" s="5">
        <v>45276</v>
      </c>
      <c r="D5077" s="5">
        <v>45277</v>
      </c>
      <c r="E5077" s="9">
        <f t="shared" si="79"/>
        <v>2023</v>
      </c>
      <c r="F5077" s="4" t="s">
        <v>17</v>
      </c>
      <c r="G5077" s="4" t="s">
        <v>15154</v>
      </c>
      <c r="H5077" s="4" t="s">
        <v>367</v>
      </c>
      <c r="I5077" s="4" t="s">
        <v>28</v>
      </c>
      <c r="J5077" s="4" t="s">
        <v>52</v>
      </c>
      <c r="K5077" s="4" t="s">
        <v>53</v>
      </c>
      <c r="L5077" s="4" t="s">
        <v>36</v>
      </c>
      <c r="M5077" s="4" t="s">
        <v>37</v>
      </c>
      <c r="N5077" s="4">
        <v>1170.3399999999999</v>
      </c>
      <c r="O5077" s="4">
        <v>1</v>
      </c>
      <c r="P5077" s="4">
        <v>0</v>
      </c>
      <c r="Q5077" s="4">
        <v>29.98</v>
      </c>
    </row>
    <row r="5078" spans="1:17" s="4" customFormat="1" ht="12" x14ac:dyDescent="0.3">
      <c r="A5078" s="4">
        <v>5077</v>
      </c>
      <c r="B5078" s="4" t="s">
        <v>15155</v>
      </c>
      <c r="C5078" s="5">
        <v>44804</v>
      </c>
      <c r="D5078" s="5">
        <v>44807</v>
      </c>
      <c r="E5078" s="9">
        <f t="shared" si="79"/>
        <v>2022</v>
      </c>
      <c r="F5078" s="4" t="s">
        <v>17</v>
      </c>
      <c r="G5078" s="4" t="s">
        <v>15156</v>
      </c>
      <c r="H5078" s="4" t="s">
        <v>15157</v>
      </c>
      <c r="I5078" s="4" t="s">
        <v>20</v>
      </c>
      <c r="J5078" s="4" t="s">
        <v>21</v>
      </c>
      <c r="K5078" s="4" t="s">
        <v>26647</v>
      </c>
      <c r="L5078" s="4" t="s">
        <v>29</v>
      </c>
      <c r="M5078" s="4" t="s">
        <v>48</v>
      </c>
      <c r="N5078" s="4">
        <v>1473.87</v>
      </c>
      <c r="O5078" s="4">
        <v>10</v>
      </c>
      <c r="P5078" s="4">
        <v>0.2</v>
      </c>
      <c r="Q5078" s="4">
        <v>240.63</v>
      </c>
    </row>
    <row r="5079" spans="1:17" s="4" customFormat="1" ht="12" x14ac:dyDescent="0.3">
      <c r="A5079" s="4">
        <v>5078</v>
      </c>
      <c r="B5079" s="4" t="s">
        <v>15158</v>
      </c>
      <c r="C5079" s="5">
        <v>45748</v>
      </c>
      <c r="D5079" s="5">
        <v>45753</v>
      </c>
      <c r="E5079" s="9">
        <f t="shared" si="79"/>
        <v>2025</v>
      </c>
      <c r="F5079" s="4" t="s">
        <v>25</v>
      </c>
      <c r="G5079" s="4" t="s">
        <v>15159</v>
      </c>
      <c r="H5079" s="4" t="s">
        <v>15160</v>
      </c>
      <c r="I5079" s="4" t="s">
        <v>20</v>
      </c>
      <c r="J5079" s="4" t="s">
        <v>42</v>
      </c>
      <c r="K5079" s="4" t="s">
        <v>43</v>
      </c>
      <c r="L5079" s="4" t="s">
        <v>22</v>
      </c>
      <c r="M5079" s="4" t="s">
        <v>23</v>
      </c>
      <c r="N5079" s="4">
        <v>1012.77</v>
      </c>
      <c r="O5079" s="4">
        <v>7</v>
      </c>
      <c r="P5079" s="4">
        <v>0.1</v>
      </c>
      <c r="Q5079" s="4">
        <v>114.18</v>
      </c>
    </row>
    <row r="5080" spans="1:17" s="4" customFormat="1" ht="12" x14ac:dyDescent="0.3">
      <c r="A5080" s="4">
        <v>5079</v>
      </c>
      <c r="B5080" s="4" t="s">
        <v>15161</v>
      </c>
      <c r="C5080" s="5">
        <v>45081</v>
      </c>
      <c r="D5080" s="5">
        <v>45084</v>
      </c>
      <c r="E5080" s="9">
        <f t="shared" si="79"/>
        <v>2023</v>
      </c>
      <c r="F5080" s="4" t="s">
        <v>17</v>
      </c>
      <c r="G5080" s="4" t="s">
        <v>15162</v>
      </c>
      <c r="H5080" s="4" t="s">
        <v>15163</v>
      </c>
      <c r="I5080" s="4" t="s">
        <v>67</v>
      </c>
      <c r="J5080" s="4" t="s">
        <v>145</v>
      </c>
      <c r="K5080" s="4" t="s">
        <v>80</v>
      </c>
      <c r="L5080" s="4" t="s">
        <v>29</v>
      </c>
      <c r="M5080" s="4" t="s">
        <v>30</v>
      </c>
      <c r="N5080" s="4">
        <v>469.07</v>
      </c>
      <c r="O5080" s="4">
        <v>10</v>
      </c>
      <c r="P5080" s="4">
        <v>0</v>
      </c>
      <c r="Q5080" s="4">
        <v>58.82</v>
      </c>
    </row>
    <row r="5081" spans="1:17" s="4" customFormat="1" ht="12" x14ac:dyDescent="0.3">
      <c r="A5081" s="4">
        <v>5080</v>
      </c>
      <c r="B5081" s="4" t="s">
        <v>15164</v>
      </c>
      <c r="C5081" s="5">
        <v>44666</v>
      </c>
      <c r="D5081" s="5">
        <v>44668</v>
      </c>
      <c r="E5081" s="9">
        <f t="shared" si="79"/>
        <v>2022</v>
      </c>
      <c r="F5081" s="4" t="s">
        <v>17</v>
      </c>
      <c r="G5081" s="4" t="s">
        <v>15165</v>
      </c>
      <c r="H5081" s="4" t="s">
        <v>15166</v>
      </c>
      <c r="I5081" s="4" t="s">
        <v>67</v>
      </c>
      <c r="J5081" s="4" t="s">
        <v>106</v>
      </c>
      <c r="K5081" s="4" t="s">
        <v>106</v>
      </c>
      <c r="L5081" s="4" t="s">
        <v>36</v>
      </c>
      <c r="M5081" s="4" t="s">
        <v>37</v>
      </c>
      <c r="N5081" s="4">
        <v>1243.94</v>
      </c>
      <c r="O5081" s="4">
        <v>7</v>
      </c>
      <c r="P5081" s="4">
        <v>0.2</v>
      </c>
      <c r="Q5081" s="4">
        <v>149.93</v>
      </c>
    </row>
    <row r="5082" spans="1:17" s="4" customFormat="1" ht="12" x14ac:dyDescent="0.3">
      <c r="A5082" s="4">
        <v>5081</v>
      </c>
      <c r="B5082" s="4" t="s">
        <v>15167</v>
      </c>
      <c r="C5082" s="5">
        <v>45105</v>
      </c>
      <c r="D5082" s="5">
        <v>45112</v>
      </c>
      <c r="E5082" s="9">
        <f t="shared" si="79"/>
        <v>2023</v>
      </c>
      <c r="F5082" s="4" t="s">
        <v>25</v>
      </c>
      <c r="G5082" s="4" t="s">
        <v>15168</v>
      </c>
      <c r="H5082" s="4" t="s">
        <v>15169</v>
      </c>
      <c r="I5082" s="4" t="s">
        <v>28</v>
      </c>
      <c r="J5082" s="4" t="s">
        <v>111</v>
      </c>
      <c r="K5082" s="4" t="s">
        <v>111</v>
      </c>
      <c r="L5082" s="4" t="s">
        <v>22</v>
      </c>
      <c r="M5082" s="4" t="s">
        <v>134</v>
      </c>
      <c r="N5082" s="4">
        <v>1127.48</v>
      </c>
      <c r="O5082" s="4">
        <v>6</v>
      </c>
      <c r="P5082" s="4">
        <v>0.15</v>
      </c>
      <c r="Q5082" s="4">
        <v>103.87</v>
      </c>
    </row>
    <row r="5083" spans="1:17" s="4" customFormat="1" ht="12" x14ac:dyDescent="0.3">
      <c r="A5083" s="4">
        <v>5082</v>
      </c>
      <c r="B5083" s="4" t="s">
        <v>15170</v>
      </c>
      <c r="C5083" s="5">
        <v>45099</v>
      </c>
      <c r="D5083" s="5">
        <v>45105</v>
      </c>
      <c r="E5083" s="9">
        <f t="shared" si="79"/>
        <v>2023</v>
      </c>
      <c r="F5083" s="4" t="s">
        <v>59</v>
      </c>
      <c r="G5083" s="4" t="s">
        <v>15171</v>
      </c>
      <c r="H5083" s="4" t="s">
        <v>15172</v>
      </c>
      <c r="I5083" s="4" t="s">
        <v>67</v>
      </c>
      <c r="J5083" s="4" t="s">
        <v>79</v>
      </c>
      <c r="K5083" s="4" t="s">
        <v>80</v>
      </c>
      <c r="L5083" s="4" t="s">
        <v>29</v>
      </c>
      <c r="M5083" s="4" t="s">
        <v>107</v>
      </c>
      <c r="N5083" s="4">
        <v>1010.59</v>
      </c>
      <c r="O5083" s="4">
        <v>3</v>
      </c>
      <c r="P5083" s="4">
        <v>0.2</v>
      </c>
      <c r="Q5083" s="4">
        <v>-2.1</v>
      </c>
    </row>
    <row r="5084" spans="1:17" s="4" customFormat="1" ht="12" x14ac:dyDescent="0.3">
      <c r="A5084" s="4">
        <v>5083</v>
      </c>
      <c r="B5084" s="4" t="s">
        <v>15173</v>
      </c>
      <c r="C5084" s="5">
        <v>45616</v>
      </c>
      <c r="D5084" s="5">
        <v>45621</v>
      </c>
      <c r="E5084" s="9">
        <f t="shared" si="79"/>
        <v>2024</v>
      </c>
      <c r="F5084" s="4" t="s">
        <v>17</v>
      </c>
      <c r="G5084" s="4" t="s">
        <v>15174</v>
      </c>
      <c r="H5084" s="4" t="s">
        <v>15175</v>
      </c>
      <c r="I5084" s="4" t="s">
        <v>28</v>
      </c>
      <c r="J5084" s="4" t="s">
        <v>34</v>
      </c>
      <c r="K5084" s="4" t="s">
        <v>35</v>
      </c>
      <c r="L5084" s="4" t="s">
        <v>22</v>
      </c>
      <c r="M5084" s="4" t="s">
        <v>75</v>
      </c>
      <c r="N5084" s="4">
        <v>841.44</v>
      </c>
      <c r="O5084" s="4">
        <v>4</v>
      </c>
      <c r="P5084" s="4">
        <v>0.1</v>
      </c>
      <c r="Q5084" s="4">
        <v>130.02000000000001</v>
      </c>
    </row>
    <row r="5085" spans="1:17" s="4" customFormat="1" ht="12" x14ac:dyDescent="0.3">
      <c r="A5085" s="4">
        <v>5084</v>
      </c>
      <c r="B5085" s="4" t="s">
        <v>15176</v>
      </c>
      <c r="C5085" s="5">
        <v>45545</v>
      </c>
      <c r="D5085" s="5">
        <v>45547</v>
      </c>
      <c r="E5085" s="9">
        <f t="shared" si="79"/>
        <v>2024</v>
      </c>
      <c r="F5085" s="4" t="s">
        <v>39</v>
      </c>
      <c r="G5085" s="4" t="s">
        <v>15177</v>
      </c>
      <c r="H5085" s="4" t="s">
        <v>15178</v>
      </c>
      <c r="I5085" s="4" t="s">
        <v>28</v>
      </c>
      <c r="J5085" s="4" t="s">
        <v>111</v>
      </c>
      <c r="K5085" s="4" t="s">
        <v>111</v>
      </c>
      <c r="L5085" s="4" t="s">
        <v>29</v>
      </c>
      <c r="M5085" s="4" t="s">
        <v>107</v>
      </c>
      <c r="N5085" s="4">
        <v>1329.32</v>
      </c>
      <c r="O5085" s="4">
        <v>3</v>
      </c>
      <c r="P5085" s="4">
        <v>0</v>
      </c>
      <c r="Q5085" s="4">
        <v>230.9</v>
      </c>
    </row>
    <row r="5086" spans="1:17" s="4" customFormat="1" ht="12" x14ac:dyDescent="0.3">
      <c r="A5086" s="4">
        <v>5085</v>
      </c>
      <c r="B5086" s="4" t="s">
        <v>15179</v>
      </c>
      <c r="C5086" s="5">
        <v>44655</v>
      </c>
      <c r="D5086" s="5">
        <v>44656</v>
      </c>
      <c r="E5086" s="9">
        <f t="shared" si="79"/>
        <v>2022</v>
      </c>
      <c r="F5086" s="4" t="s">
        <v>25</v>
      </c>
      <c r="G5086" s="4" t="s">
        <v>15180</v>
      </c>
      <c r="H5086" s="4" t="s">
        <v>15181</v>
      </c>
      <c r="I5086" s="4" t="s">
        <v>67</v>
      </c>
      <c r="J5086" s="4" t="s">
        <v>42</v>
      </c>
      <c r="K5086" s="4" t="s">
        <v>43</v>
      </c>
      <c r="L5086" s="4" t="s">
        <v>22</v>
      </c>
      <c r="M5086" s="4" t="s">
        <v>23</v>
      </c>
      <c r="N5086" s="4">
        <v>930.86</v>
      </c>
      <c r="O5086" s="4">
        <v>9</v>
      </c>
      <c r="P5086" s="4">
        <v>0</v>
      </c>
      <c r="Q5086" s="4">
        <v>222.57</v>
      </c>
    </row>
    <row r="5087" spans="1:17" s="4" customFormat="1" ht="12" x14ac:dyDescent="0.3">
      <c r="A5087" s="4">
        <v>5086</v>
      </c>
      <c r="B5087" s="4" t="s">
        <v>15182</v>
      </c>
      <c r="C5087" s="5">
        <v>45280</v>
      </c>
      <c r="D5087" s="5">
        <v>45281</v>
      </c>
      <c r="E5087" s="9">
        <f t="shared" si="79"/>
        <v>2023</v>
      </c>
      <c r="F5087" s="4" t="s">
        <v>17</v>
      </c>
      <c r="G5087" s="4" t="s">
        <v>15183</v>
      </c>
      <c r="H5087" s="4" t="s">
        <v>15184</v>
      </c>
      <c r="I5087" s="4" t="s">
        <v>28</v>
      </c>
      <c r="J5087" s="4" t="s">
        <v>79</v>
      </c>
      <c r="K5087" s="4" t="s">
        <v>80</v>
      </c>
      <c r="L5087" s="4" t="s">
        <v>29</v>
      </c>
      <c r="M5087" s="4" t="s">
        <v>107</v>
      </c>
      <c r="N5087" s="4">
        <v>1258</v>
      </c>
      <c r="O5087" s="4">
        <v>6</v>
      </c>
      <c r="P5087" s="4">
        <v>0.15</v>
      </c>
      <c r="Q5087" s="4">
        <v>89.41</v>
      </c>
    </row>
    <row r="5088" spans="1:17" s="4" customFormat="1" ht="12" x14ac:dyDescent="0.3">
      <c r="A5088" s="4">
        <v>5087</v>
      </c>
      <c r="B5088" s="4" t="s">
        <v>15185</v>
      </c>
      <c r="C5088" s="5">
        <v>44404</v>
      </c>
      <c r="D5088" s="5">
        <v>44409</v>
      </c>
      <c r="E5088" s="9">
        <f t="shared" si="79"/>
        <v>2021</v>
      </c>
      <c r="F5088" s="4" t="s">
        <v>59</v>
      </c>
      <c r="G5088" s="4" t="s">
        <v>15186</v>
      </c>
      <c r="H5088" s="4" t="s">
        <v>15187</v>
      </c>
      <c r="I5088" s="4" t="s">
        <v>28</v>
      </c>
      <c r="J5088" s="4" t="s">
        <v>62</v>
      </c>
      <c r="K5088" s="4" t="s">
        <v>63</v>
      </c>
      <c r="L5088" s="4" t="s">
        <v>29</v>
      </c>
      <c r="M5088" s="4" t="s">
        <v>90</v>
      </c>
      <c r="N5088" s="4">
        <v>1466.47</v>
      </c>
      <c r="O5088" s="4">
        <v>1</v>
      </c>
      <c r="P5088" s="4">
        <v>0.1</v>
      </c>
      <c r="Q5088" s="4">
        <v>38.729999999999997</v>
      </c>
    </row>
    <row r="5089" spans="1:17" s="4" customFormat="1" ht="12" x14ac:dyDescent="0.3">
      <c r="A5089" s="4">
        <v>5088</v>
      </c>
      <c r="B5089" s="4" t="s">
        <v>15188</v>
      </c>
      <c r="C5089" s="5">
        <v>44418</v>
      </c>
      <c r="D5089" s="5">
        <v>44424</v>
      </c>
      <c r="E5089" s="9">
        <f t="shared" si="79"/>
        <v>2021</v>
      </c>
      <c r="F5089" s="4" t="s">
        <v>25</v>
      </c>
      <c r="G5089" s="4" t="s">
        <v>15189</v>
      </c>
      <c r="H5089" s="4" t="s">
        <v>15190</v>
      </c>
      <c r="I5089" s="4" t="s">
        <v>28</v>
      </c>
      <c r="J5089" s="4" t="s">
        <v>79</v>
      </c>
      <c r="K5089" s="4" t="s">
        <v>80</v>
      </c>
      <c r="L5089" s="4" t="s">
        <v>22</v>
      </c>
      <c r="M5089" s="4" t="s">
        <v>134</v>
      </c>
      <c r="N5089" s="4">
        <v>333.42</v>
      </c>
      <c r="O5089" s="4">
        <v>3</v>
      </c>
      <c r="P5089" s="4">
        <v>0</v>
      </c>
      <c r="Q5089" s="4">
        <v>55.15</v>
      </c>
    </row>
    <row r="5090" spans="1:17" s="4" customFormat="1" ht="12" x14ac:dyDescent="0.3">
      <c r="A5090" s="4">
        <v>5089</v>
      </c>
      <c r="B5090" s="4" t="s">
        <v>15191</v>
      </c>
      <c r="C5090" s="5">
        <v>44434</v>
      </c>
      <c r="D5090" s="5">
        <v>44438</v>
      </c>
      <c r="E5090" s="9">
        <f t="shared" si="79"/>
        <v>2021</v>
      </c>
      <c r="F5090" s="4" t="s">
        <v>39</v>
      </c>
      <c r="G5090" s="4" t="s">
        <v>15192</v>
      </c>
      <c r="H5090" s="4" t="s">
        <v>15193</v>
      </c>
      <c r="I5090" s="4" t="s">
        <v>20</v>
      </c>
      <c r="J5090" s="4" t="s">
        <v>21</v>
      </c>
      <c r="K5090" s="4" t="s">
        <v>26647</v>
      </c>
      <c r="L5090" s="4" t="s">
        <v>29</v>
      </c>
      <c r="M5090" s="4" t="s">
        <v>48</v>
      </c>
      <c r="N5090" s="4">
        <v>946.36</v>
      </c>
      <c r="O5090" s="4">
        <v>1</v>
      </c>
      <c r="P5090" s="4">
        <v>0.2</v>
      </c>
      <c r="Q5090" s="4">
        <v>63.59</v>
      </c>
    </row>
    <row r="5091" spans="1:17" s="4" customFormat="1" ht="12" x14ac:dyDescent="0.3">
      <c r="A5091" s="4">
        <v>5090</v>
      </c>
      <c r="B5091" s="4" t="s">
        <v>15194</v>
      </c>
      <c r="C5091" s="5">
        <v>44778</v>
      </c>
      <c r="D5091" s="5">
        <v>44783</v>
      </c>
      <c r="E5091" s="9">
        <f t="shared" si="79"/>
        <v>2022</v>
      </c>
      <c r="F5091" s="4" t="s">
        <v>59</v>
      </c>
      <c r="G5091" s="4" t="s">
        <v>15195</v>
      </c>
      <c r="H5091" s="4" t="s">
        <v>15196</v>
      </c>
      <c r="I5091" s="4" t="s">
        <v>67</v>
      </c>
      <c r="J5091" s="4" t="s">
        <v>106</v>
      </c>
      <c r="K5091" s="4" t="s">
        <v>106</v>
      </c>
      <c r="L5091" s="4" t="s">
        <v>29</v>
      </c>
      <c r="M5091" s="4" t="s">
        <v>30</v>
      </c>
      <c r="N5091" s="4">
        <v>621.71</v>
      </c>
      <c r="O5091" s="4">
        <v>3</v>
      </c>
      <c r="P5091" s="4">
        <v>0.15</v>
      </c>
      <c r="Q5091" s="4">
        <v>119.44</v>
      </c>
    </row>
    <row r="5092" spans="1:17" s="4" customFormat="1" ht="12" x14ac:dyDescent="0.3">
      <c r="A5092" s="4">
        <v>5091</v>
      </c>
      <c r="B5092" s="4" t="s">
        <v>15197</v>
      </c>
      <c r="C5092" s="5">
        <v>44684</v>
      </c>
      <c r="D5092" s="5">
        <v>44688</v>
      </c>
      <c r="E5092" s="9">
        <f t="shared" si="79"/>
        <v>2022</v>
      </c>
      <c r="F5092" s="4" t="s">
        <v>59</v>
      </c>
      <c r="G5092" s="4" t="s">
        <v>15198</v>
      </c>
      <c r="H5092" s="4" t="s">
        <v>15199</v>
      </c>
      <c r="I5092" s="4" t="s">
        <v>67</v>
      </c>
      <c r="J5092" s="4" t="s">
        <v>62</v>
      </c>
      <c r="K5092" s="4" t="s">
        <v>63</v>
      </c>
      <c r="L5092" s="4" t="s">
        <v>36</v>
      </c>
      <c r="M5092" s="4" t="s">
        <v>37</v>
      </c>
      <c r="N5092" s="4">
        <v>795.23</v>
      </c>
      <c r="O5092" s="4">
        <v>4</v>
      </c>
      <c r="P5092" s="4">
        <v>0.2</v>
      </c>
      <c r="Q5092" s="4">
        <v>-10.86</v>
      </c>
    </row>
    <row r="5093" spans="1:17" s="4" customFormat="1" ht="12" x14ac:dyDescent="0.3">
      <c r="A5093" s="4">
        <v>5092</v>
      </c>
      <c r="B5093" s="4" t="s">
        <v>15200</v>
      </c>
      <c r="C5093" s="5">
        <v>45792</v>
      </c>
      <c r="D5093" s="5">
        <v>45798</v>
      </c>
      <c r="E5093" s="9">
        <f t="shared" si="79"/>
        <v>2025</v>
      </c>
      <c r="F5093" s="4" t="s">
        <v>59</v>
      </c>
      <c r="G5093" s="4" t="s">
        <v>15201</v>
      </c>
      <c r="H5093" s="4" t="s">
        <v>15202</v>
      </c>
      <c r="I5093" s="4" t="s">
        <v>20</v>
      </c>
      <c r="J5093" s="4" t="s">
        <v>106</v>
      </c>
      <c r="K5093" s="4" t="s">
        <v>106</v>
      </c>
      <c r="L5093" s="4" t="s">
        <v>36</v>
      </c>
      <c r="M5093" s="4" t="s">
        <v>138</v>
      </c>
      <c r="N5093" s="4">
        <v>808.54</v>
      </c>
      <c r="O5093" s="4">
        <v>5</v>
      </c>
      <c r="P5093" s="4">
        <v>0.1</v>
      </c>
      <c r="Q5093" s="4">
        <v>181.62</v>
      </c>
    </row>
    <row r="5094" spans="1:17" s="4" customFormat="1" ht="12" x14ac:dyDescent="0.3">
      <c r="A5094" s="4">
        <v>5093</v>
      </c>
      <c r="B5094" s="4" t="s">
        <v>15203</v>
      </c>
      <c r="C5094" s="5">
        <v>45340</v>
      </c>
      <c r="D5094" s="5">
        <v>45346</v>
      </c>
      <c r="E5094" s="9">
        <f t="shared" si="79"/>
        <v>2024</v>
      </c>
      <c r="F5094" s="4" t="s">
        <v>39</v>
      </c>
      <c r="G5094" s="4" t="s">
        <v>15204</v>
      </c>
      <c r="H5094" s="4" t="s">
        <v>15205</v>
      </c>
      <c r="I5094" s="4" t="s">
        <v>67</v>
      </c>
      <c r="J5094" s="4" t="s">
        <v>79</v>
      </c>
      <c r="K5094" s="4" t="s">
        <v>80</v>
      </c>
      <c r="L5094" s="4" t="s">
        <v>29</v>
      </c>
      <c r="M5094" s="4" t="s">
        <v>48</v>
      </c>
      <c r="N5094" s="4">
        <v>1438.78</v>
      </c>
      <c r="O5094" s="4">
        <v>1</v>
      </c>
      <c r="P5094" s="4">
        <v>0.2</v>
      </c>
      <c r="Q5094" s="4">
        <v>158.77000000000001</v>
      </c>
    </row>
    <row r="5095" spans="1:17" s="4" customFormat="1" ht="12" x14ac:dyDescent="0.3">
      <c r="A5095" s="4">
        <v>5094</v>
      </c>
      <c r="B5095" s="4" t="s">
        <v>15206</v>
      </c>
      <c r="C5095" s="5">
        <v>45830</v>
      </c>
      <c r="D5095" s="5">
        <v>45835</v>
      </c>
      <c r="E5095" s="9">
        <f t="shared" si="79"/>
        <v>2025</v>
      </c>
      <c r="F5095" s="4" t="s">
        <v>25</v>
      </c>
      <c r="G5095" s="4" t="s">
        <v>15207</v>
      </c>
      <c r="H5095" s="4" t="s">
        <v>15208</v>
      </c>
      <c r="I5095" s="4" t="s">
        <v>67</v>
      </c>
      <c r="J5095" s="4" t="s">
        <v>111</v>
      </c>
      <c r="K5095" s="4" t="s">
        <v>111</v>
      </c>
      <c r="L5095" s="4" t="s">
        <v>29</v>
      </c>
      <c r="M5095" s="4" t="s">
        <v>48</v>
      </c>
      <c r="N5095" s="4">
        <v>1220.75</v>
      </c>
      <c r="O5095" s="4">
        <v>8</v>
      </c>
      <c r="P5095" s="4">
        <v>0.15</v>
      </c>
      <c r="Q5095" s="4">
        <v>32.130000000000003</v>
      </c>
    </row>
    <row r="5096" spans="1:17" s="4" customFormat="1" ht="12" x14ac:dyDescent="0.3">
      <c r="A5096" s="4">
        <v>5095</v>
      </c>
      <c r="B5096" s="4" t="s">
        <v>15209</v>
      </c>
      <c r="C5096" s="5">
        <v>45603</v>
      </c>
      <c r="D5096" s="5">
        <v>45609</v>
      </c>
      <c r="E5096" s="9">
        <f t="shared" si="79"/>
        <v>2024</v>
      </c>
      <c r="F5096" s="4" t="s">
        <v>17</v>
      </c>
      <c r="G5096" s="4" t="s">
        <v>15210</v>
      </c>
      <c r="H5096" s="4" t="s">
        <v>15211</v>
      </c>
      <c r="I5096" s="4" t="s">
        <v>28</v>
      </c>
      <c r="J5096" s="4" t="s">
        <v>145</v>
      </c>
      <c r="K5096" s="4" t="s">
        <v>80</v>
      </c>
      <c r="L5096" s="4" t="s">
        <v>29</v>
      </c>
      <c r="M5096" s="4" t="s">
        <v>107</v>
      </c>
      <c r="N5096" s="4">
        <v>1179.1400000000001</v>
      </c>
      <c r="O5096" s="4">
        <v>1</v>
      </c>
      <c r="P5096" s="4">
        <v>0.15</v>
      </c>
      <c r="Q5096" s="4">
        <v>103.07</v>
      </c>
    </row>
    <row r="5097" spans="1:17" s="4" customFormat="1" ht="12" x14ac:dyDescent="0.3">
      <c r="A5097" s="4">
        <v>5096</v>
      </c>
      <c r="B5097" s="4" t="s">
        <v>15212</v>
      </c>
      <c r="C5097" s="5">
        <v>45665</v>
      </c>
      <c r="D5097" s="5">
        <v>45668</v>
      </c>
      <c r="E5097" s="9">
        <f t="shared" si="79"/>
        <v>2025</v>
      </c>
      <c r="F5097" s="4" t="s">
        <v>39</v>
      </c>
      <c r="G5097" s="4" t="s">
        <v>15213</v>
      </c>
      <c r="H5097" s="4" t="s">
        <v>15214</v>
      </c>
      <c r="I5097" s="4" t="s">
        <v>67</v>
      </c>
      <c r="J5097" s="4" t="s">
        <v>52</v>
      </c>
      <c r="K5097" s="4" t="s">
        <v>53</v>
      </c>
      <c r="L5097" s="4" t="s">
        <v>22</v>
      </c>
      <c r="M5097" s="4" t="s">
        <v>75</v>
      </c>
      <c r="N5097" s="4">
        <v>704.76</v>
      </c>
      <c r="O5097" s="4">
        <v>6</v>
      </c>
      <c r="P5097" s="4">
        <v>0.2</v>
      </c>
      <c r="Q5097" s="4">
        <v>76.17</v>
      </c>
    </row>
    <row r="5098" spans="1:17" s="4" customFormat="1" ht="12" x14ac:dyDescent="0.3">
      <c r="A5098" s="4">
        <v>5097</v>
      </c>
      <c r="B5098" s="4" t="s">
        <v>15215</v>
      </c>
      <c r="C5098" s="5">
        <v>44472</v>
      </c>
      <c r="D5098" s="5">
        <v>44474</v>
      </c>
      <c r="E5098" s="9">
        <f t="shared" si="79"/>
        <v>2021</v>
      </c>
      <c r="F5098" s="4" t="s">
        <v>59</v>
      </c>
      <c r="G5098" s="4" t="s">
        <v>15216</v>
      </c>
      <c r="H5098" s="4" t="s">
        <v>15217</v>
      </c>
      <c r="I5098" s="4" t="s">
        <v>28</v>
      </c>
      <c r="J5098" s="4" t="s">
        <v>21</v>
      </c>
      <c r="K5098" s="4" t="s">
        <v>26647</v>
      </c>
      <c r="L5098" s="4" t="s">
        <v>36</v>
      </c>
      <c r="M5098" s="4" t="s">
        <v>37</v>
      </c>
      <c r="N5098" s="4">
        <v>72.69</v>
      </c>
      <c r="O5098" s="4">
        <v>3</v>
      </c>
      <c r="P5098" s="4">
        <v>0.15</v>
      </c>
      <c r="Q5098" s="4">
        <v>2.44</v>
      </c>
    </row>
    <row r="5099" spans="1:17" s="4" customFormat="1" ht="12" x14ac:dyDescent="0.3">
      <c r="A5099" s="4">
        <v>5098</v>
      </c>
      <c r="B5099" s="4" t="s">
        <v>15218</v>
      </c>
      <c r="C5099" s="5">
        <v>44755</v>
      </c>
      <c r="D5099" s="5">
        <v>44758</v>
      </c>
      <c r="E5099" s="9">
        <f t="shared" si="79"/>
        <v>2022</v>
      </c>
      <c r="F5099" s="4" t="s">
        <v>39</v>
      </c>
      <c r="G5099" s="4" t="s">
        <v>15219</v>
      </c>
      <c r="H5099" s="4" t="s">
        <v>15220</v>
      </c>
      <c r="I5099" s="4" t="s">
        <v>67</v>
      </c>
      <c r="J5099" s="4" t="s">
        <v>34</v>
      </c>
      <c r="K5099" s="4" t="s">
        <v>35</v>
      </c>
      <c r="L5099" s="4" t="s">
        <v>36</v>
      </c>
      <c r="M5099" s="4" t="s">
        <v>71</v>
      </c>
      <c r="N5099" s="4">
        <v>814.04</v>
      </c>
      <c r="O5099" s="4">
        <v>2</v>
      </c>
      <c r="P5099" s="4">
        <v>0.2</v>
      </c>
      <c r="Q5099" s="4">
        <v>127.39</v>
      </c>
    </row>
    <row r="5100" spans="1:17" s="4" customFormat="1" ht="12" x14ac:dyDescent="0.3">
      <c r="A5100" s="4">
        <v>5099</v>
      </c>
      <c r="B5100" s="4" t="s">
        <v>15221</v>
      </c>
      <c r="C5100" s="5">
        <v>45229</v>
      </c>
      <c r="D5100" s="5">
        <v>45230</v>
      </c>
      <c r="E5100" s="9">
        <f t="shared" si="79"/>
        <v>2023</v>
      </c>
      <c r="F5100" s="4" t="s">
        <v>25</v>
      </c>
      <c r="G5100" s="4" t="s">
        <v>15222</v>
      </c>
      <c r="H5100" s="4" t="s">
        <v>15223</v>
      </c>
      <c r="I5100" s="4" t="s">
        <v>28</v>
      </c>
      <c r="J5100" s="4" t="s">
        <v>52</v>
      </c>
      <c r="K5100" s="4" t="s">
        <v>53</v>
      </c>
      <c r="L5100" s="4" t="s">
        <v>36</v>
      </c>
      <c r="M5100" s="4" t="s">
        <v>71</v>
      </c>
      <c r="N5100" s="4">
        <v>1280.23</v>
      </c>
      <c r="O5100" s="4">
        <v>8</v>
      </c>
      <c r="P5100" s="4">
        <v>0.15</v>
      </c>
      <c r="Q5100" s="4">
        <v>112.41</v>
      </c>
    </row>
    <row r="5101" spans="1:17" s="4" customFormat="1" ht="12" x14ac:dyDescent="0.3">
      <c r="A5101" s="4">
        <v>5100</v>
      </c>
      <c r="B5101" s="4" t="s">
        <v>15224</v>
      </c>
      <c r="C5101" s="5">
        <v>45350</v>
      </c>
      <c r="D5101" s="5">
        <v>45356</v>
      </c>
      <c r="E5101" s="9">
        <f t="shared" si="79"/>
        <v>2024</v>
      </c>
      <c r="F5101" s="4" t="s">
        <v>25</v>
      </c>
      <c r="G5101" s="4" t="s">
        <v>15225</v>
      </c>
      <c r="H5101" s="4" t="s">
        <v>15226</v>
      </c>
      <c r="I5101" s="4" t="s">
        <v>28</v>
      </c>
      <c r="J5101" s="4" t="s">
        <v>106</v>
      </c>
      <c r="K5101" s="4" t="s">
        <v>106</v>
      </c>
      <c r="L5101" s="4" t="s">
        <v>22</v>
      </c>
      <c r="M5101" s="4" t="s">
        <v>54</v>
      </c>
      <c r="N5101" s="4">
        <v>1057.44</v>
      </c>
      <c r="O5101" s="4">
        <v>1</v>
      </c>
      <c r="P5101" s="4">
        <v>0.15</v>
      </c>
      <c r="Q5101" s="4">
        <v>180.52</v>
      </c>
    </row>
    <row r="5102" spans="1:17" s="4" customFormat="1" ht="12" x14ac:dyDescent="0.3">
      <c r="A5102" s="4">
        <v>5101</v>
      </c>
      <c r="B5102" s="4" t="s">
        <v>15227</v>
      </c>
      <c r="C5102" s="5">
        <v>44454</v>
      </c>
      <c r="D5102" s="5">
        <v>44460</v>
      </c>
      <c r="E5102" s="9">
        <f t="shared" si="79"/>
        <v>2021</v>
      </c>
      <c r="F5102" s="4" t="s">
        <v>25</v>
      </c>
      <c r="G5102" s="4" t="s">
        <v>15228</v>
      </c>
      <c r="H5102" s="4" t="s">
        <v>15229</v>
      </c>
      <c r="I5102" s="4" t="s">
        <v>20</v>
      </c>
      <c r="J5102" s="4" t="s">
        <v>145</v>
      </c>
      <c r="K5102" s="4" t="s">
        <v>80</v>
      </c>
      <c r="L5102" s="4" t="s">
        <v>36</v>
      </c>
      <c r="M5102" s="4" t="s">
        <v>118</v>
      </c>
      <c r="N5102" s="4">
        <v>313.48</v>
      </c>
      <c r="O5102" s="4">
        <v>3</v>
      </c>
      <c r="P5102" s="4">
        <v>0.1</v>
      </c>
      <c r="Q5102" s="4">
        <v>47.05</v>
      </c>
    </row>
    <row r="5103" spans="1:17" s="4" customFormat="1" ht="12" x14ac:dyDescent="0.3">
      <c r="A5103" s="4">
        <v>5102</v>
      </c>
      <c r="B5103" s="4" t="s">
        <v>15230</v>
      </c>
      <c r="C5103" s="5">
        <v>45005</v>
      </c>
      <c r="D5103" s="5">
        <v>45007</v>
      </c>
      <c r="E5103" s="9">
        <f t="shared" si="79"/>
        <v>2023</v>
      </c>
      <c r="F5103" s="4" t="s">
        <v>17</v>
      </c>
      <c r="G5103" s="4" t="s">
        <v>15231</v>
      </c>
      <c r="H5103" s="4" t="s">
        <v>15232</v>
      </c>
      <c r="I5103" s="4" t="s">
        <v>67</v>
      </c>
      <c r="J5103" s="4" t="s">
        <v>21</v>
      </c>
      <c r="K5103" s="4" t="s">
        <v>26647</v>
      </c>
      <c r="L5103" s="4" t="s">
        <v>22</v>
      </c>
      <c r="M5103" s="4" t="s">
        <v>23</v>
      </c>
      <c r="N5103" s="4">
        <v>1053.48</v>
      </c>
      <c r="O5103" s="4">
        <v>6</v>
      </c>
      <c r="P5103" s="4">
        <v>0.15</v>
      </c>
      <c r="Q5103" s="4">
        <v>244.65</v>
      </c>
    </row>
    <row r="5104" spans="1:17" s="4" customFormat="1" ht="12" x14ac:dyDescent="0.3">
      <c r="A5104" s="4">
        <v>5103</v>
      </c>
      <c r="B5104" s="4" t="s">
        <v>15233</v>
      </c>
      <c r="C5104" s="5">
        <v>45326</v>
      </c>
      <c r="D5104" s="5">
        <v>45330</v>
      </c>
      <c r="E5104" s="9">
        <f t="shared" si="79"/>
        <v>2024</v>
      </c>
      <c r="F5104" s="4" t="s">
        <v>17</v>
      </c>
      <c r="G5104" s="4" t="s">
        <v>15234</v>
      </c>
      <c r="H5104" s="4" t="s">
        <v>15235</v>
      </c>
      <c r="I5104" s="4" t="s">
        <v>28</v>
      </c>
      <c r="J5104" s="4" t="s">
        <v>42</v>
      </c>
      <c r="K5104" s="4" t="s">
        <v>43</v>
      </c>
      <c r="L5104" s="4" t="s">
        <v>22</v>
      </c>
      <c r="M5104" s="4" t="s">
        <v>134</v>
      </c>
      <c r="N5104" s="4">
        <v>242.91</v>
      </c>
      <c r="O5104" s="4">
        <v>7</v>
      </c>
      <c r="P5104" s="4">
        <v>0.15</v>
      </c>
      <c r="Q5104" s="4">
        <v>27.37</v>
      </c>
    </row>
    <row r="5105" spans="1:17" s="4" customFormat="1" ht="12" x14ac:dyDescent="0.3">
      <c r="A5105" s="4">
        <v>5104</v>
      </c>
      <c r="B5105" s="4" t="s">
        <v>15236</v>
      </c>
      <c r="C5105" s="5">
        <v>44620</v>
      </c>
      <c r="D5105" s="5">
        <v>44624</v>
      </c>
      <c r="E5105" s="9">
        <f t="shared" si="79"/>
        <v>2022</v>
      </c>
      <c r="F5105" s="4" t="s">
        <v>59</v>
      </c>
      <c r="G5105" s="4" t="s">
        <v>15237</v>
      </c>
      <c r="H5105" s="4" t="s">
        <v>15238</v>
      </c>
      <c r="I5105" s="4" t="s">
        <v>28</v>
      </c>
      <c r="J5105" s="4" t="s">
        <v>79</v>
      </c>
      <c r="K5105" s="4" t="s">
        <v>80</v>
      </c>
      <c r="L5105" s="4" t="s">
        <v>22</v>
      </c>
      <c r="M5105" s="4" t="s">
        <v>23</v>
      </c>
      <c r="N5105" s="4">
        <v>1070.6600000000001</v>
      </c>
      <c r="O5105" s="4">
        <v>10</v>
      </c>
      <c r="P5105" s="4">
        <v>0.2</v>
      </c>
      <c r="Q5105" s="4">
        <v>11.51</v>
      </c>
    </row>
    <row r="5106" spans="1:17" s="4" customFormat="1" ht="12" x14ac:dyDescent="0.3">
      <c r="A5106" s="4">
        <v>5105</v>
      </c>
      <c r="B5106" s="4" t="s">
        <v>15239</v>
      </c>
      <c r="C5106" s="5">
        <v>45402</v>
      </c>
      <c r="D5106" s="5">
        <v>45408</v>
      </c>
      <c r="E5106" s="9">
        <f t="shared" si="79"/>
        <v>2024</v>
      </c>
      <c r="F5106" s="4" t="s">
        <v>17</v>
      </c>
      <c r="G5106" s="4" t="s">
        <v>15240</v>
      </c>
      <c r="H5106" s="4" t="s">
        <v>15241</v>
      </c>
      <c r="I5106" s="4" t="s">
        <v>20</v>
      </c>
      <c r="J5106" s="4" t="s">
        <v>111</v>
      </c>
      <c r="K5106" s="4" t="s">
        <v>111</v>
      </c>
      <c r="L5106" s="4" t="s">
        <v>36</v>
      </c>
      <c r="M5106" s="4" t="s">
        <v>37</v>
      </c>
      <c r="N5106" s="4">
        <v>1244.9000000000001</v>
      </c>
      <c r="O5106" s="4">
        <v>6</v>
      </c>
      <c r="P5106" s="4">
        <v>0</v>
      </c>
      <c r="Q5106" s="4">
        <v>254.48</v>
      </c>
    </row>
    <row r="5107" spans="1:17" s="4" customFormat="1" ht="12" x14ac:dyDescent="0.3">
      <c r="A5107" s="4">
        <v>5106</v>
      </c>
      <c r="B5107" s="4" t="s">
        <v>15242</v>
      </c>
      <c r="C5107" s="5">
        <v>45482</v>
      </c>
      <c r="D5107" s="5">
        <v>45485</v>
      </c>
      <c r="E5107" s="9">
        <f t="shared" si="79"/>
        <v>2024</v>
      </c>
      <c r="F5107" s="4" t="s">
        <v>59</v>
      </c>
      <c r="G5107" s="4" t="s">
        <v>15243</v>
      </c>
      <c r="H5107" s="4" t="s">
        <v>15244</v>
      </c>
      <c r="I5107" s="4" t="s">
        <v>28</v>
      </c>
      <c r="J5107" s="4" t="s">
        <v>47</v>
      </c>
      <c r="K5107" s="4" t="s">
        <v>47</v>
      </c>
      <c r="L5107" s="4" t="s">
        <v>22</v>
      </c>
      <c r="M5107" s="4" t="s">
        <v>75</v>
      </c>
      <c r="N5107" s="4">
        <v>1068.6400000000001</v>
      </c>
      <c r="O5107" s="4">
        <v>6</v>
      </c>
      <c r="P5107" s="4">
        <v>0</v>
      </c>
      <c r="Q5107" s="4">
        <v>54.19</v>
      </c>
    </row>
    <row r="5108" spans="1:17" s="4" customFormat="1" ht="12" x14ac:dyDescent="0.3">
      <c r="A5108" s="4">
        <v>5107</v>
      </c>
      <c r="B5108" s="4" t="s">
        <v>15245</v>
      </c>
      <c r="C5108" s="5">
        <v>45506</v>
      </c>
      <c r="D5108" s="5">
        <v>45512</v>
      </c>
      <c r="E5108" s="9">
        <f t="shared" si="79"/>
        <v>2024</v>
      </c>
      <c r="F5108" s="4" t="s">
        <v>17</v>
      </c>
      <c r="G5108" s="4" t="s">
        <v>15246</v>
      </c>
      <c r="H5108" s="4" t="s">
        <v>15247</v>
      </c>
      <c r="I5108" s="4" t="s">
        <v>28</v>
      </c>
      <c r="J5108" s="4" t="s">
        <v>79</v>
      </c>
      <c r="K5108" s="4" t="s">
        <v>80</v>
      </c>
      <c r="L5108" s="4" t="s">
        <v>29</v>
      </c>
      <c r="M5108" s="4" t="s">
        <v>90</v>
      </c>
      <c r="N5108" s="4">
        <v>635.95000000000005</v>
      </c>
      <c r="O5108" s="4">
        <v>5</v>
      </c>
      <c r="P5108" s="4">
        <v>0.2</v>
      </c>
      <c r="Q5108" s="4">
        <v>136.63999999999999</v>
      </c>
    </row>
    <row r="5109" spans="1:17" s="4" customFormat="1" ht="12" x14ac:dyDescent="0.3">
      <c r="A5109" s="4">
        <v>5108</v>
      </c>
      <c r="B5109" s="4" t="s">
        <v>15248</v>
      </c>
      <c r="C5109" s="5">
        <v>45523</v>
      </c>
      <c r="D5109" s="5">
        <v>45527</v>
      </c>
      <c r="E5109" s="9">
        <f t="shared" si="79"/>
        <v>2024</v>
      </c>
      <c r="F5109" s="4" t="s">
        <v>59</v>
      </c>
      <c r="G5109" s="4" t="s">
        <v>15249</v>
      </c>
      <c r="H5109" s="4" t="s">
        <v>15250</v>
      </c>
      <c r="I5109" s="4" t="s">
        <v>28</v>
      </c>
      <c r="J5109" s="4" t="s">
        <v>47</v>
      </c>
      <c r="K5109" s="4" t="s">
        <v>47</v>
      </c>
      <c r="L5109" s="4" t="s">
        <v>22</v>
      </c>
      <c r="M5109" s="4" t="s">
        <v>75</v>
      </c>
      <c r="N5109" s="4">
        <v>763.32</v>
      </c>
      <c r="O5109" s="4">
        <v>6</v>
      </c>
      <c r="P5109" s="4">
        <v>0</v>
      </c>
      <c r="Q5109" s="4">
        <v>51.56</v>
      </c>
    </row>
    <row r="5110" spans="1:17" s="4" customFormat="1" ht="12" x14ac:dyDescent="0.3">
      <c r="A5110" s="4">
        <v>5109</v>
      </c>
      <c r="B5110" s="4" t="s">
        <v>15251</v>
      </c>
      <c r="C5110" s="5">
        <v>45837</v>
      </c>
      <c r="D5110" s="5">
        <v>45843</v>
      </c>
      <c r="E5110" s="9">
        <f t="shared" si="79"/>
        <v>2025</v>
      </c>
      <c r="F5110" s="4" t="s">
        <v>17</v>
      </c>
      <c r="G5110" s="4" t="s">
        <v>15252</v>
      </c>
      <c r="H5110" s="4" t="s">
        <v>15253</v>
      </c>
      <c r="I5110" s="4" t="s">
        <v>20</v>
      </c>
      <c r="J5110" s="4" t="s">
        <v>111</v>
      </c>
      <c r="K5110" s="4" t="s">
        <v>111</v>
      </c>
      <c r="L5110" s="4" t="s">
        <v>36</v>
      </c>
      <c r="M5110" s="4" t="s">
        <v>37</v>
      </c>
      <c r="N5110" s="4">
        <v>536.65</v>
      </c>
      <c r="O5110" s="4">
        <v>4</v>
      </c>
      <c r="P5110" s="4">
        <v>0.15</v>
      </c>
      <c r="Q5110" s="4">
        <v>17.05</v>
      </c>
    </row>
    <row r="5111" spans="1:17" s="4" customFormat="1" ht="12" x14ac:dyDescent="0.3">
      <c r="A5111" s="4">
        <v>5110</v>
      </c>
      <c r="B5111" s="4" t="s">
        <v>15254</v>
      </c>
      <c r="C5111" s="5">
        <v>45793</v>
      </c>
      <c r="D5111" s="5">
        <v>45797</v>
      </c>
      <c r="E5111" s="9">
        <f t="shared" si="79"/>
        <v>2025</v>
      </c>
      <c r="F5111" s="4" t="s">
        <v>17</v>
      </c>
      <c r="G5111" s="4" t="s">
        <v>15255</v>
      </c>
      <c r="H5111" s="4" t="s">
        <v>10558</v>
      </c>
      <c r="I5111" s="4" t="s">
        <v>28</v>
      </c>
      <c r="J5111" s="4" t="s">
        <v>34</v>
      </c>
      <c r="K5111" s="4" t="s">
        <v>35</v>
      </c>
      <c r="L5111" s="4" t="s">
        <v>22</v>
      </c>
      <c r="M5111" s="4" t="s">
        <v>54</v>
      </c>
      <c r="N5111" s="4">
        <v>1092.07</v>
      </c>
      <c r="O5111" s="4">
        <v>2</v>
      </c>
      <c r="P5111" s="4">
        <v>0.1</v>
      </c>
      <c r="Q5111" s="4">
        <v>-5.4</v>
      </c>
    </row>
    <row r="5112" spans="1:17" s="4" customFormat="1" ht="12" x14ac:dyDescent="0.3">
      <c r="A5112" s="4">
        <v>5111</v>
      </c>
      <c r="B5112" s="4" t="s">
        <v>15256</v>
      </c>
      <c r="C5112" s="5">
        <v>45295</v>
      </c>
      <c r="D5112" s="5">
        <v>45301</v>
      </c>
      <c r="E5112" s="9">
        <f t="shared" si="79"/>
        <v>2024</v>
      </c>
      <c r="F5112" s="4" t="s">
        <v>59</v>
      </c>
      <c r="G5112" s="4" t="s">
        <v>15257</v>
      </c>
      <c r="H5112" s="4" t="s">
        <v>15258</v>
      </c>
      <c r="I5112" s="4" t="s">
        <v>28</v>
      </c>
      <c r="J5112" s="4" t="s">
        <v>62</v>
      </c>
      <c r="K5112" s="4" t="s">
        <v>63</v>
      </c>
      <c r="L5112" s="4" t="s">
        <v>29</v>
      </c>
      <c r="M5112" s="4" t="s">
        <v>90</v>
      </c>
      <c r="N5112" s="4">
        <v>913.02</v>
      </c>
      <c r="O5112" s="4">
        <v>4</v>
      </c>
      <c r="P5112" s="4">
        <v>0.2</v>
      </c>
      <c r="Q5112" s="4">
        <v>154.22999999999999</v>
      </c>
    </row>
    <row r="5113" spans="1:17" s="4" customFormat="1" ht="12" x14ac:dyDescent="0.3">
      <c r="A5113" s="4">
        <v>5112</v>
      </c>
      <c r="B5113" s="4" t="s">
        <v>15259</v>
      </c>
      <c r="C5113" s="5">
        <v>44459</v>
      </c>
      <c r="D5113" s="5">
        <v>44460</v>
      </c>
      <c r="E5113" s="9">
        <f t="shared" si="79"/>
        <v>2021</v>
      </c>
      <c r="F5113" s="4" t="s">
        <v>25</v>
      </c>
      <c r="G5113" s="4" t="s">
        <v>15260</v>
      </c>
      <c r="H5113" s="4" t="s">
        <v>15261</v>
      </c>
      <c r="I5113" s="4" t="s">
        <v>67</v>
      </c>
      <c r="J5113" s="4" t="s">
        <v>42</v>
      </c>
      <c r="K5113" s="4" t="s">
        <v>43</v>
      </c>
      <c r="L5113" s="4" t="s">
        <v>36</v>
      </c>
      <c r="M5113" s="4" t="s">
        <v>138</v>
      </c>
      <c r="N5113" s="4">
        <v>212.38</v>
      </c>
      <c r="O5113" s="4">
        <v>8</v>
      </c>
      <c r="P5113" s="4">
        <v>0.15</v>
      </c>
      <c r="Q5113" s="4">
        <v>46.22</v>
      </c>
    </row>
    <row r="5114" spans="1:17" s="4" customFormat="1" ht="12" x14ac:dyDescent="0.3">
      <c r="A5114" s="4">
        <v>5113</v>
      </c>
      <c r="B5114" s="4" t="s">
        <v>15262</v>
      </c>
      <c r="C5114" s="5">
        <v>45261</v>
      </c>
      <c r="D5114" s="5">
        <v>45265</v>
      </c>
      <c r="E5114" s="9">
        <f t="shared" si="79"/>
        <v>2023</v>
      </c>
      <c r="F5114" s="4" t="s">
        <v>25</v>
      </c>
      <c r="G5114" s="4" t="s">
        <v>15263</v>
      </c>
      <c r="H5114" s="4" t="s">
        <v>15264</v>
      </c>
      <c r="I5114" s="4" t="s">
        <v>67</v>
      </c>
      <c r="J5114" s="4" t="s">
        <v>79</v>
      </c>
      <c r="K5114" s="4" t="s">
        <v>80</v>
      </c>
      <c r="L5114" s="4" t="s">
        <v>36</v>
      </c>
      <c r="M5114" s="4" t="s">
        <v>71</v>
      </c>
      <c r="N5114" s="4">
        <v>762.06</v>
      </c>
      <c r="O5114" s="4">
        <v>7</v>
      </c>
      <c r="P5114" s="4">
        <v>0.2</v>
      </c>
      <c r="Q5114" s="4">
        <v>112.65</v>
      </c>
    </row>
    <row r="5115" spans="1:17" s="4" customFormat="1" ht="12" x14ac:dyDescent="0.3">
      <c r="A5115" s="4">
        <v>5114</v>
      </c>
      <c r="B5115" s="4" t="s">
        <v>15265</v>
      </c>
      <c r="C5115" s="5">
        <v>44781</v>
      </c>
      <c r="D5115" s="5">
        <v>44787</v>
      </c>
      <c r="E5115" s="9">
        <f t="shared" si="79"/>
        <v>2022</v>
      </c>
      <c r="F5115" s="4" t="s">
        <v>25</v>
      </c>
      <c r="G5115" s="4" t="s">
        <v>15266</v>
      </c>
      <c r="H5115" s="4" t="s">
        <v>15267</v>
      </c>
      <c r="I5115" s="4" t="s">
        <v>28</v>
      </c>
      <c r="J5115" s="4" t="s">
        <v>79</v>
      </c>
      <c r="K5115" s="4" t="s">
        <v>80</v>
      </c>
      <c r="L5115" s="4" t="s">
        <v>22</v>
      </c>
      <c r="M5115" s="4" t="s">
        <v>134</v>
      </c>
      <c r="N5115" s="4">
        <v>292.86</v>
      </c>
      <c r="O5115" s="4">
        <v>5</v>
      </c>
      <c r="P5115" s="4">
        <v>0</v>
      </c>
      <c r="Q5115" s="4">
        <v>54.64</v>
      </c>
    </row>
    <row r="5116" spans="1:17" s="4" customFormat="1" ht="12" x14ac:dyDescent="0.3">
      <c r="A5116" s="4">
        <v>5115</v>
      </c>
      <c r="B5116" s="4" t="s">
        <v>15268</v>
      </c>
      <c r="C5116" s="5">
        <v>45813</v>
      </c>
      <c r="D5116" s="5">
        <v>45819</v>
      </c>
      <c r="E5116" s="9">
        <f t="shared" si="79"/>
        <v>2025</v>
      </c>
      <c r="F5116" s="4" t="s">
        <v>39</v>
      </c>
      <c r="G5116" s="4" t="s">
        <v>15269</v>
      </c>
      <c r="H5116" s="4" t="s">
        <v>15270</v>
      </c>
      <c r="I5116" s="4" t="s">
        <v>28</v>
      </c>
      <c r="J5116" s="4" t="s">
        <v>21</v>
      </c>
      <c r="K5116" s="4" t="s">
        <v>26647</v>
      </c>
      <c r="L5116" s="4" t="s">
        <v>36</v>
      </c>
      <c r="M5116" s="4" t="s">
        <v>138</v>
      </c>
      <c r="N5116" s="4">
        <v>63.1</v>
      </c>
      <c r="O5116" s="4">
        <v>9</v>
      </c>
      <c r="P5116" s="4">
        <v>0</v>
      </c>
      <c r="Q5116" s="4">
        <v>7.98</v>
      </c>
    </row>
    <row r="5117" spans="1:17" s="4" customFormat="1" ht="12" x14ac:dyDescent="0.3">
      <c r="A5117" s="4">
        <v>5116</v>
      </c>
      <c r="B5117" s="4" t="s">
        <v>15271</v>
      </c>
      <c r="C5117" s="5">
        <v>45556</v>
      </c>
      <c r="D5117" s="5">
        <v>45557</v>
      </c>
      <c r="E5117" s="9">
        <f t="shared" si="79"/>
        <v>2024</v>
      </c>
      <c r="F5117" s="4" t="s">
        <v>39</v>
      </c>
      <c r="G5117" s="4" t="s">
        <v>15272</v>
      </c>
      <c r="H5117" s="4" t="s">
        <v>15273</v>
      </c>
      <c r="I5117" s="4" t="s">
        <v>67</v>
      </c>
      <c r="J5117" s="4" t="s">
        <v>62</v>
      </c>
      <c r="K5117" s="4" t="s">
        <v>63</v>
      </c>
      <c r="L5117" s="4" t="s">
        <v>36</v>
      </c>
      <c r="M5117" s="4" t="s">
        <v>138</v>
      </c>
      <c r="N5117" s="4">
        <v>159.4</v>
      </c>
      <c r="O5117" s="4">
        <v>9</v>
      </c>
      <c r="P5117" s="4">
        <v>0.1</v>
      </c>
      <c r="Q5117" s="4">
        <v>14.61</v>
      </c>
    </row>
    <row r="5118" spans="1:17" s="4" customFormat="1" ht="12" x14ac:dyDescent="0.3">
      <c r="A5118" s="4">
        <v>5117</v>
      </c>
      <c r="B5118" s="4" t="s">
        <v>15274</v>
      </c>
      <c r="C5118" s="5">
        <v>44964</v>
      </c>
      <c r="D5118" s="5">
        <v>44970</v>
      </c>
      <c r="E5118" s="9">
        <f t="shared" si="79"/>
        <v>2023</v>
      </c>
      <c r="F5118" s="4" t="s">
        <v>25</v>
      </c>
      <c r="G5118" s="4" t="s">
        <v>15275</v>
      </c>
      <c r="H5118" s="4" t="s">
        <v>15276</v>
      </c>
      <c r="I5118" s="4" t="s">
        <v>67</v>
      </c>
      <c r="J5118" s="4" t="s">
        <v>79</v>
      </c>
      <c r="K5118" s="4" t="s">
        <v>80</v>
      </c>
      <c r="L5118" s="4" t="s">
        <v>36</v>
      </c>
      <c r="M5118" s="4" t="s">
        <v>118</v>
      </c>
      <c r="N5118" s="4">
        <v>1086.21</v>
      </c>
      <c r="O5118" s="4">
        <v>9</v>
      </c>
      <c r="P5118" s="4">
        <v>0</v>
      </c>
      <c r="Q5118" s="4">
        <v>324.45999999999998</v>
      </c>
    </row>
    <row r="5119" spans="1:17" s="4" customFormat="1" ht="12" x14ac:dyDescent="0.3">
      <c r="A5119" s="4">
        <v>5118</v>
      </c>
      <c r="B5119" s="4" t="s">
        <v>15277</v>
      </c>
      <c r="C5119" s="5">
        <v>44485</v>
      </c>
      <c r="D5119" s="5">
        <v>44492</v>
      </c>
      <c r="E5119" s="9">
        <f t="shared" si="79"/>
        <v>2021</v>
      </c>
      <c r="F5119" s="4" t="s">
        <v>25</v>
      </c>
      <c r="G5119" s="4" t="s">
        <v>15278</v>
      </c>
      <c r="H5119" s="4" t="s">
        <v>15279</v>
      </c>
      <c r="I5119" s="4" t="s">
        <v>67</v>
      </c>
      <c r="J5119" s="4" t="s">
        <v>47</v>
      </c>
      <c r="K5119" s="4" t="s">
        <v>47</v>
      </c>
      <c r="L5119" s="4" t="s">
        <v>22</v>
      </c>
      <c r="M5119" s="4" t="s">
        <v>54</v>
      </c>
      <c r="N5119" s="4">
        <v>55.58</v>
      </c>
      <c r="O5119" s="4">
        <v>1</v>
      </c>
      <c r="P5119" s="4">
        <v>0.15</v>
      </c>
      <c r="Q5119" s="4">
        <v>10.34</v>
      </c>
    </row>
    <row r="5120" spans="1:17" s="4" customFormat="1" ht="12" x14ac:dyDescent="0.3">
      <c r="A5120" s="4">
        <v>5119</v>
      </c>
      <c r="B5120" s="4" t="s">
        <v>15280</v>
      </c>
      <c r="C5120" s="5">
        <v>44940</v>
      </c>
      <c r="D5120" s="5">
        <v>44947</v>
      </c>
      <c r="E5120" s="9">
        <f t="shared" si="79"/>
        <v>2023</v>
      </c>
      <c r="F5120" s="4" t="s">
        <v>25</v>
      </c>
      <c r="G5120" s="4" t="s">
        <v>15281</v>
      </c>
      <c r="H5120" s="4" t="s">
        <v>15282</v>
      </c>
      <c r="I5120" s="4" t="s">
        <v>67</v>
      </c>
      <c r="J5120" s="4" t="s">
        <v>111</v>
      </c>
      <c r="K5120" s="4" t="s">
        <v>111</v>
      </c>
      <c r="L5120" s="4" t="s">
        <v>29</v>
      </c>
      <c r="M5120" s="4" t="s">
        <v>30</v>
      </c>
      <c r="N5120" s="4">
        <v>366.05</v>
      </c>
      <c r="O5120" s="4">
        <v>2</v>
      </c>
      <c r="P5120" s="4">
        <v>0.15</v>
      </c>
      <c r="Q5120" s="4">
        <v>3.8</v>
      </c>
    </row>
    <row r="5121" spans="1:17" s="4" customFormat="1" ht="12" x14ac:dyDescent="0.3">
      <c r="A5121" s="4">
        <v>5120</v>
      </c>
      <c r="B5121" s="4" t="s">
        <v>15283</v>
      </c>
      <c r="C5121" s="5">
        <v>44613</v>
      </c>
      <c r="D5121" s="5">
        <v>44614</v>
      </c>
      <c r="E5121" s="9">
        <f t="shared" si="79"/>
        <v>2022</v>
      </c>
      <c r="F5121" s="4" t="s">
        <v>25</v>
      </c>
      <c r="G5121" s="4" t="s">
        <v>15284</v>
      </c>
      <c r="H5121" s="4" t="s">
        <v>15285</v>
      </c>
      <c r="I5121" s="4" t="s">
        <v>20</v>
      </c>
      <c r="J5121" s="4" t="s">
        <v>42</v>
      </c>
      <c r="K5121" s="4" t="s">
        <v>43</v>
      </c>
      <c r="L5121" s="4" t="s">
        <v>29</v>
      </c>
      <c r="M5121" s="4" t="s">
        <v>30</v>
      </c>
      <c r="N5121" s="4">
        <v>517.91</v>
      </c>
      <c r="O5121" s="4">
        <v>1</v>
      </c>
      <c r="P5121" s="4">
        <v>0.15</v>
      </c>
      <c r="Q5121" s="4">
        <v>55.44</v>
      </c>
    </row>
    <row r="5122" spans="1:17" s="4" customFormat="1" ht="12" x14ac:dyDescent="0.3">
      <c r="A5122" s="4">
        <v>5121</v>
      </c>
      <c r="B5122" s="4" t="s">
        <v>15286</v>
      </c>
      <c r="C5122" s="5">
        <v>44439</v>
      </c>
      <c r="D5122" s="5">
        <v>44444</v>
      </c>
      <c r="E5122" s="9">
        <f t="shared" ref="E5122:E5185" si="80">YEAR(D5122)</f>
        <v>2021</v>
      </c>
      <c r="F5122" s="4" t="s">
        <v>39</v>
      </c>
      <c r="G5122" s="4" t="s">
        <v>15287</v>
      </c>
      <c r="H5122" s="4" t="s">
        <v>15288</v>
      </c>
      <c r="I5122" s="4" t="s">
        <v>20</v>
      </c>
      <c r="J5122" s="4" t="s">
        <v>47</v>
      </c>
      <c r="K5122" s="4" t="s">
        <v>47</v>
      </c>
      <c r="L5122" s="4" t="s">
        <v>22</v>
      </c>
      <c r="M5122" s="4" t="s">
        <v>134</v>
      </c>
      <c r="N5122" s="4">
        <v>49.33</v>
      </c>
      <c r="O5122" s="4">
        <v>9</v>
      </c>
      <c r="P5122" s="4">
        <v>0.15</v>
      </c>
      <c r="Q5122" s="4">
        <v>2.79</v>
      </c>
    </row>
    <row r="5123" spans="1:17" s="4" customFormat="1" ht="12" x14ac:dyDescent="0.3">
      <c r="A5123" s="4">
        <v>5122</v>
      </c>
      <c r="B5123" s="4" t="s">
        <v>15289</v>
      </c>
      <c r="C5123" s="5">
        <v>45147</v>
      </c>
      <c r="D5123" s="5">
        <v>45154</v>
      </c>
      <c r="E5123" s="9">
        <f t="shared" si="80"/>
        <v>2023</v>
      </c>
      <c r="F5123" s="4" t="s">
        <v>39</v>
      </c>
      <c r="G5123" s="4" t="s">
        <v>15290</v>
      </c>
      <c r="H5123" s="4" t="s">
        <v>15291</v>
      </c>
      <c r="I5123" s="4" t="s">
        <v>67</v>
      </c>
      <c r="J5123" s="4" t="s">
        <v>79</v>
      </c>
      <c r="K5123" s="4" t="s">
        <v>80</v>
      </c>
      <c r="L5123" s="4" t="s">
        <v>29</v>
      </c>
      <c r="M5123" s="4" t="s">
        <v>90</v>
      </c>
      <c r="N5123" s="4">
        <v>136.68</v>
      </c>
      <c r="O5123" s="4">
        <v>4</v>
      </c>
      <c r="P5123" s="4">
        <v>0.2</v>
      </c>
      <c r="Q5123" s="4">
        <v>9.26</v>
      </c>
    </row>
    <row r="5124" spans="1:17" s="4" customFormat="1" ht="12" x14ac:dyDescent="0.3">
      <c r="A5124" s="4">
        <v>5123</v>
      </c>
      <c r="B5124" s="4" t="s">
        <v>15292</v>
      </c>
      <c r="C5124" s="5">
        <v>45305</v>
      </c>
      <c r="D5124" s="5">
        <v>45308</v>
      </c>
      <c r="E5124" s="9">
        <f t="shared" si="80"/>
        <v>2024</v>
      </c>
      <c r="F5124" s="4" t="s">
        <v>39</v>
      </c>
      <c r="G5124" s="4" t="s">
        <v>15293</v>
      </c>
      <c r="H5124" s="4" t="s">
        <v>15294</v>
      </c>
      <c r="I5124" s="4" t="s">
        <v>28</v>
      </c>
      <c r="J5124" s="4" t="s">
        <v>47</v>
      </c>
      <c r="K5124" s="4" t="s">
        <v>47</v>
      </c>
      <c r="L5124" s="4" t="s">
        <v>36</v>
      </c>
      <c r="M5124" s="4" t="s">
        <v>37</v>
      </c>
      <c r="N5124" s="4">
        <v>1382.13</v>
      </c>
      <c r="O5124" s="4">
        <v>9</v>
      </c>
      <c r="P5124" s="4">
        <v>0.1</v>
      </c>
      <c r="Q5124" s="4">
        <v>-4.09</v>
      </c>
    </row>
    <row r="5125" spans="1:17" s="4" customFormat="1" ht="12" x14ac:dyDescent="0.3">
      <c r="A5125" s="4">
        <v>5124</v>
      </c>
      <c r="B5125" s="4" t="s">
        <v>15295</v>
      </c>
      <c r="C5125" s="5">
        <v>45392</v>
      </c>
      <c r="D5125" s="5">
        <v>45394</v>
      </c>
      <c r="E5125" s="9">
        <f t="shared" si="80"/>
        <v>2024</v>
      </c>
      <c r="F5125" s="4" t="s">
        <v>59</v>
      </c>
      <c r="G5125" s="4" t="s">
        <v>15296</v>
      </c>
      <c r="H5125" s="4" t="s">
        <v>15297</v>
      </c>
      <c r="I5125" s="4" t="s">
        <v>20</v>
      </c>
      <c r="J5125" s="4" t="s">
        <v>52</v>
      </c>
      <c r="K5125" s="4" t="s">
        <v>53</v>
      </c>
      <c r="L5125" s="4" t="s">
        <v>36</v>
      </c>
      <c r="M5125" s="4" t="s">
        <v>138</v>
      </c>
      <c r="N5125" s="4">
        <v>426.49</v>
      </c>
      <c r="O5125" s="4">
        <v>1</v>
      </c>
      <c r="P5125" s="4">
        <v>0.1</v>
      </c>
      <c r="Q5125" s="4">
        <v>51.11</v>
      </c>
    </row>
    <row r="5126" spans="1:17" s="4" customFormat="1" ht="12" x14ac:dyDescent="0.3">
      <c r="A5126" s="4">
        <v>5125</v>
      </c>
      <c r="B5126" s="4" t="s">
        <v>15298</v>
      </c>
      <c r="C5126" s="5">
        <v>44588</v>
      </c>
      <c r="D5126" s="5">
        <v>44593</v>
      </c>
      <c r="E5126" s="9">
        <f t="shared" si="80"/>
        <v>2022</v>
      </c>
      <c r="F5126" s="4" t="s">
        <v>25</v>
      </c>
      <c r="G5126" s="4" t="s">
        <v>15299</v>
      </c>
      <c r="H5126" s="4" t="s">
        <v>15300</v>
      </c>
      <c r="I5126" s="4" t="s">
        <v>28</v>
      </c>
      <c r="J5126" s="4" t="s">
        <v>42</v>
      </c>
      <c r="K5126" s="4" t="s">
        <v>43</v>
      </c>
      <c r="L5126" s="4" t="s">
        <v>36</v>
      </c>
      <c r="M5126" s="4" t="s">
        <v>118</v>
      </c>
      <c r="N5126" s="4">
        <v>308.08</v>
      </c>
      <c r="O5126" s="4">
        <v>10</v>
      </c>
      <c r="P5126" s="4">
        <v>0</v>
      </c>
      <c r="Q5126" s="4">
        <v>2.5499999999999998</v>
      </c>
    </row>
    <row r="5127" spans="1:17" s="4" customFormat="1" ht="12" x14ac:dyDescent="0.3">
      <c r="A5127" s="4">
        <v>5126</v>
      </c>
      <c r="B5127" s="4" t="s">
        <v>15301</v>
      </c>
      <c r="C5127" s="5">
        <v>45820</v>
      </c>
      <c r="D5127" s="5">
        <v>45826</v>
      </c>
      <c r="E5127" s="9">
        <f t="shared" si="80"/>
        <v>2025</v>
      </c>
      <c r="F5127" s="4" t="s">
        <v>25</v>
      </c>
      <c r="G5127" s="4" t="s">
        <v>15302</v>
      </c>
      <c r="H5127" s="4" t="s">
        <v>15303</v>
      </c>
      <c r="I5127" s="4" t="s">
        <v>20</v>
      </c>
      <c r="J5127" s="4" t="s">
        <v>52</v>
      </c>
      <c r="K5127" s="4" t="s">
        <v>53</v>
      </c>
      <c r="L5127" s="4" t="s">
        <v>22</v>
      </c>
      <c r="M5127" s="4" t="s">
        <v>75</v>
      </c>
      <c r="N5127" s="4">
        <v>859.76</v>
      </c>
      <c r="O5127" s="4">
        <v>7</v>
      </c>
      <c r="P5127" s="4">
        <v>0.2</v>
      </c>
      <c r="Q5127" s="4">
        <v>175.15</v>
      </c>
    </row>
    <row r="5128" spans="1:17" s="4" customFormat="1" ht="12" x14ac:dyDescent="0.3">
      <c r="A5128" s="4">
        <v>5127</v>
      </c>
      <c r="B5128" s="4" t="s">
        <v>15304</v>
      </c>
      <c r="C5128" s="5">
        <v>44822</v>
      </c>
      <c r="D5128" s="5">
        <v>44828</v>
      </c>
      <c r="E5128" s="9">
        <f t="shared" si="80"/>
        <v>2022</v>
      </c>
      <c r="F5128" s="4" t="s">
        <v>39</v>
      </c>
      <c r="G5128" s="4" t="s">
        <v>15305</v>
      </c>
      <c r="H5128" s="4" t="s">
        <v>15306</v>
      </c>
      <c r="I5128" s="4" t="s">
        <v>20</v>
      </c>
      <c r="J5128" s="4" t="s">
        <v>62</v>
      </c>
      <c r="K5128" s="4" t="s">
        <v>63</v>
      </c>
      <c r="L5128" s="4" t="s">
        <v>36</v>
      </c>
      <c r="M5128" s="4" t="s">
        <v>118</v>
      </c>
      <c r="N5128" s="4">
        <v>1452.84</v>
      </c>
      <c r="O5128" s="4">
        <v>6</v>
      </c>
      <c r="P5128" s="4">
        <v>0.1</v>
      </c>
      <c r="Q5128" s="4">
        <v>171.24</v>
      </c>
    </row>
    <row r="5129" spans="1:17" s="4" customFormat="1" ht="12" x14ac:dyDescent="0.3">
      <c r="A5129" s="4">
        <v>5128</v>
      </c>
      <c r="B5129" s="4" t="s">
        <v>15307</v>
      </c>
      <c r="C5129" s="5">
        <v>44943</v>
      </c>
      <c r="D5129" s="5">
        <v>44946</v>
      </c>
      <c r="E5129" s="9">
        <f t="shared" si="80"/>
        <v>2023</v>
      </c>
      <c r="F5129" s="4" t="s">
        <v>59</v>
      </c>
      <c r="G5129" s="4" t="s">
        <v>15308</v>
      </c>
      <c r="H5129" s="4" t="s">
        <v>14012</v>
      </c>
      <c r="I5129" s="4" t="s">
        <v>20</v>
      </c>
      <c r="J5129" s="4" t="s">
        <v>21</v>
      </c>
      <c r="K5129" s="4" t="s">
        <v>26647</v>
      </c>
      <c r="L5129" s="4" t="s">
        <v>29</v>
      </c>
      <c r="M5129" s="4" t="s">
        <v>30</v>
      </c>
      <c r="N5129" s="4">
        <v>1303.5999999999999</v>
      </c>
      <c r="O5129" s="4">
        <v>5</v>
      </c>
      <c r="P5129" s="4">
        <v>0.2</v>
      </c>
      <c r="Q5129" s="4">
        <v>216.4</v>
      </c>
    </row>
    <row r="5130" spans="1:17" s="4" customFormat="1" ht="12" x14ac:dyDescent="0.3">
      <c r="A5130" s="4">
        <v>5129</v>
      </c>
      <c r="B5130" s="4" t="s">
        <v>15309</v>
      </c>
      <c r="C5130" s="5">
        <v>45749</v>
      </c>
      <c r="D5130" s="5">
        <v>45750</v>
      </c>
      <c r="E5130" s="9">
        <f t="shared" si="80"/>
        <v>2025</v>
      </c>
      <c r="F5130" s="4" t="s">
        <v>39</v>
      </c>
      <c r="G5130" s="4" t="s">
        <v>15310</v>
      </c>
      <c r="H5130" s="4" t="s">
        <v>15311</v>
      </c>
      <c r="I5130" s="4" t="s">
        <v>28</v>
      </c>
      <c r="J5130" s="4" t="s">
        <v>52</v>
      </c>
      <c r="K5130" s="4" t="s">
        <v>53</v>
      </c>
      <c r="L5130" s="4" t="s">
        <v>36</v>
      </c>
      <c r="M5130" s="4" t="s">
        <v>138</v>
      </c>
      <c r="N5130" s="4">
        <v>1380.62</v>
      </c>
      <c r="O5130" s="4">
        <v>8</v>
      </c>
      <c r="P5130" s="4">
        <v>0.1</v>
      </c>
      <c r="Q5130" s="4">
        <v>229.88</v>
      </c>
    </row>
    <row r="5131" spans="1:17" s="4" customFormat="1" ht="12" x14ac:dyDescent="0.3">
      <c r="A5131" s="4">
        <v>5130</v>
      </c>
      <c r="B5131" s="4" t="s">
        <v>15312</v>
      </c>
      <c r="C5131" s="5">
        <v>45065</v>
      </c>
      <c r="D5131" s="5">
        <v>45072</v>
      </c>
      <c r="E5131" s="9">
        <f t="shared" si="80"/>
        <v>2023</v>
      </c>
      <c r="F5131" s="4" t="s">
        <v>39</v>
      </c>
      <c r="G5131" s="4" t="s">
        <v>15313</v>
      </c>
      <c r="H5131" s="4" t="s">
        <v>15314</v>
      </c>
      <c r="I5131" s="4" t="s">
        <v>20</v>
      </c>
      <c r="J5131" s="4" t="s">
        <v>34</v>
      </c>
      <c r="K5131" s="4" t="s">
        <v>35</v>
      </c>
      <c r="L5131" s="4" t="s">
        <v>36</v>
      </c>
      <c r="M5131" s="4" t="s">
        <v>118</v>
      </c>
      <c r="N5131" s="4">
        <v>611.34</v>
      </c>
      <c r="O5131" s="4">
        <v>9</v>
      </c>
      <c r="P5131" s="4">
        <v>0.1</v>
      </c>
      <c r="Q5131" s="4">
        <v>22.11</v>
      </c>
    </row>
    <row r="5132" spans="1:17" s="4" customFormat="1" ht="12" x14ac:dyDescent="0.3">
      <c r="A5132" s="4">
        <v>5131</v>
      </c>
      <c r="B5132" s="4" t="s">
        <v>15315</v>
      </c>
      <c r="C5132" s="5">
        <v>44417</v>
      </c>
      <c r="D5132" s="5">
        <v>44423</v>
      </c>
      <c r="E5132" s="9">
        <f t="shared" si="80"/>
        <v>2021</v>
      </c>
      <c r="F5132" s="4" t="s">
        <v>39</v>
      </c>
      <c r="G5132" s="4" t="s">
        <v>15316</v>
      </c>
      <c r="H5132" s="4" t="s">
        <v>15317</v>
      </c>
      <c r="I5132" s="4" t="s">
        <v>67</v>
      </c>
      <c r="J5132" s="4" t="s">
        <v>42</v>
      </c>
      <c r="K5132" s="4" t="s">
        <v>43</v>
      </c>
      <c r="L5132" s="4" t="s">
        <v>36</v>
      </c>
      <c r="M5132" s="4" t="s">
        <v>118</v>
      </c>
      <c r="N5132" s="4">
        <v>312.64999999999998</v>
      </c>
      <c r="O5132" s="4">
        <v>5</v>
      </c>
      <c r="P5132" s="4">
        <v>0.1</v>
      </c>
      <c r="Q5132" s="4">
        <v>70.17</v>
      </c>
    </row>
    <row r="5133" spans="1:17" s="4" customFormat="1" ht="12" x14ac:dyDescent="0.3">
      <c r="A5133" s="4">
        <v>5132</v>
      </c>
      <c r="B5133" s="4" t="s">
        <v>15318</v>
      </c>
      <c r="C5133" s="5">
        <v>44578</v>
      </c>
      <c r="D5133" s="5">
        <v>44579</v>
      </c>
      <c r="E5133" s="9">
        <f t="shared" si="80"/>
        <v>2022</v>
      </c>
      <c r="F5133" s="4" t="s">
        <v>59</v>
      </c>
      <c r="G5133" s="4" t="s">
        <v>15319</v>
      </c>
      <c r="H5133" s="4" t="s">
        <v>15320</v>
      </c>
      <c r="I5133" s="4" t="s">
        <v>20</v>
      </c>
      <c r="J5133" s="4" t="s">
        <v>34</v>
      </c>
      <c r="K5133" s="4" t="s">
        <v>35</v>
      </c>
      <c r="L5133" s="4" t="s">
        <v>36</v>
      </c>
      <c r="M5133" s="4" t="s">
        <v>37</v>
      </c>
      <c r="N5133" s="4">
        <v>1108.5899999999999</v>
      </c>
      <c r="O5133" s="4">
        <v>10</v>
      </c>
      <c r="P5133" s="4">
        <v>0.1</v>
      </c>
      <c r="Q5133" s="4">
        <v>4.66</v>
      </c>
    </row>
    <row r="5134" spans="1:17" s="4" customFormat="1" ht="12" x14ac:dyDescent="0.3">
      <c r="A5134" s="4">
        <v>5133</v>
      </c>
      <c r="B5134" s="4" t="s">
        <v>15321</v>
      </c>
      <c r="C5134" s="5">
        <v>45807</v>
      </c>
      <c r="D5134" s="5">
        <v>45808</v>
      </c>
      <c r="E5134" s="9">
        <f t="shared" si="80"/>
        <v>2025</v>
      </c>
      <c r="F5134" s="4" t="s">
        <v>59</v>
      </c>
      <c r="G5134" s="4" t="s">
        <v>15322</v>
      </c>
      <c r="H5134" s="4" t="s">
        <v>15323</v>
      </c>
      <c r="I5134" s="4" t="s">
        <v>20</v>
      </c>
      <c r="J5134" s="4" t="s">
        <v>42</v>
      </c>
      <c r="K5134" s="4" t="s">
        <v>43</v>
      </c>
      <c r="L5134" s="4" t="s">
        <v>29</v>
      </c>
      <c r="M5134" s="4" t="s">
        <v>48</v>
      </c>
      <c r="N5134" s="4">
        <v>1339.4</v>
      </c>
      <c r="O5134" s="4">
        <v>4</v>
      </c>
      <c r="P5134" s="4">
        <v>0.15</v>
      </c>
      <c r="Q5134" s="4">
        <v>136.84</v>
      </c>
    </row>
    <row r="5135" spans="1:17" s="4" customFormat="1" ht="12" x14ac:dyDescent="0.3">
      <c r="A5135" s="4">
        <v>5134</v>
      </c>
      <c r="B5135" s="4" t="s">
        <v>15324</v>
      </c>
      <c r="C5135" s="5">
        <v>45713</v>
      </c>
      <c r="D5135" s="5">
        <v>45716</v>
      </c>
      <c r="E5135" s="9">
        <f t="shared" si="80"/>
        <v>2025</v>
      </c>
      <c r="F5135" s="4" t="s">
        <v>25</v>
      </c>
      <c r="G5135" s="4" t="s">
        <v>15325</v>
      </c>
      <c r="H5135" s="4" t="s">
        <v>15326</v>
      </c>
      <c r="I5135" s="4" t="s">
        <v>28</v>
      </c>
      <c r="J5135" s="4" t="s">
        <v>79</v>
      </c>
      <c r="K5135" s="4" t="s">
        <v>80</v>
      </c>
      <c r="L5135" s="4" t="s">
        <v>29</v>
      </c>
      <c r="M5135" s="4" t="s">
        <v>48</v>
      </c>
      <c r="N5135" s="4">
        <v>78.88</v>
      </c>
      <c r="O5135" s="4">
        <v>10</v>
      </c>
      <c r="P5135" s="4">
        <v>0.15</v>
      </c>
      <c r="Q5135" s="4">
        <v>11.15</v>
      </c>
    </row>
    <row r="5136" spans="1:17" s="4" customFormat="1" ht="12" x14ac:dyDescent="0.3">
      <c r="A5136" s="4">
        <v>5135</v>
      </c>
      <c r="B5136" s="4" t="s">
        <v>15327</v>
      </c>
      <c r="C5136" s="5">
        <v>45368</v>
      </c>
      <c r="D5136" s="5">
        <v>45370</v>
      </c>
      <c r="E5136" s="9">
        <f t="shared" si="80"/>
        <v>2024</v>
      </c>
      <c r="F5136" s="4" t="s">
        <v>17</v>
      </c>
      <c r="G5136" s="4" t="s">
        <v>15328</v>
      </c>
      <c r="H5136" s="4" t="s">
        <v>15329</v>
      </c>
      <c r="I5136" s="4" t="s">
        <v>20</v>
      </c>
      <c r="J5136" s="4" t="s">
        <v>111</v>
      </c>
      <c r="K5136" s="4" t="s">
        <v>111</v>
      </c>
      <c r="L5136" s="4" t="s">
        <v>22</v>
      </c>
      <c r="M5136" s="4" t="s">
        <v>75</v>
      </c>
      <c r="N5136" s="4">
        <v>27.69</v>
      </c>
      <c r="O5136" s="4">
        <v>2</v>
      </c>
      <c r="P5136" s="4">
        <v>0.2</v>
      </c>
      <c r="Q5136" s="4">
        <v>5.88</v>
      </c>
    </row>
    <row r="5137" spans="1:17" s="4" customFormat="1" ht="12" x14ac:dyDescent="0.3">
      <c r="A5137" s="4">
        <v>5136</v>
      </c>
      <c r="B5137" s="4" t="s">
        <v>15330</v>
      </c>
      <c r="C5137" s="5">
        <v>44455</v>
      </c>
      <c r="D5137" s="5">
        <v>44460</v>
      </c>
      <c r="E5137" s="9">
        <f t="shared" si="80"/>
        <v>2021</v>
      </c>
      <c r="F5137" s="4" t="s">
        <v>59</v>
      </c>
      <c r="G5137" s="4" t="s">
        <v>15331</v>
      </c>
      <c r="H5137" s="4" t="s">
        <v>15332</v>
      </c>
      <c r="I5137" s="4" t="s">
        <v>67</v>
      </c>
      <c r="J5137" s="4" t="s">
        <v>52</v>
      </c>
      <c r="K5137" s="4" t="s">
        <v>53</v>
      </c>
      <c r="L5137" s="4" t="s">
        <v>36</v>
      </c>
      <c r="M5137" s="4" t="s">
        <v>138</v>
      </c>
      <c r="N5137" s="4">
        <v>296.88</v>
      </c>
      <c r="O5137" s="4">
        <v>3</v>
      </c>
      <c r="P5137" s="4">
        <v>0.15</v>
      </c>
      <c r="Q5137" s="4">
        <v>70.84</v>
      </c>
    </row>
    <row r="5138" spans="1:17" s="4" customFormat="1" ht="12" x14ac:dyDescent="0.3">
      <c r="A5138" s="4">
        <v>5137</v>
      </c>
      <c r="B5138" s="4" t="s">
        <v>15333</v>
      </c>
      <c r="C5138" s="5">
        <v>44400</v>
      </c>
      <c r="D5138" s="5">
        <v>44406</v>
      </c>
      <c r="E5138" s="9">
        <f t="shared" si="80"/>
        <v>2021</v>
      </c>
      <c r="F5138" s="4" t="s">
        <v>17</v>
      </c>
      <c r="G5138" s="4" t="s">
        <v>15334</v>
      </c>
      <c r="H5138" s="4" t="s">
        <v>15335</v>
      </c>
      <c r="I5138" s="4" t="s">
        <v>67</v>
      </c>
      <c r="J5138" s="4" t="s">
        <v>42</v>
      </c>
      <c r="K5138" s="4" t="s">
        <v>43</v>
      </c>
      <c r="L5138" s="4" t="s">
        <v>22</v>
      </c>
      <c r="M5138" s="4" t="s">
        <v>75</v>
      </c>
      <c r="N5138" s="4">
        <v>691.06</v>
      </c>
      <c r="O5138" s="4">
        <v>9</v>
      </c>
      <c r="P5138" s="4">
        <v>0.1</v>
      </c>
      <c r="Q5138" s="4">
        <v>52.55</v>
      </c>
    </row>
    <row r="5139" spans="1:17" s="4" customFormat="1" ht="12" x14ac:dyDescent="0.3">
      <c r="A5139" s="4">
        <v>5138</v>
      </c>
      <c r="B5139" s="4" t="s">
        <v>9344</v>
      </c>
      <c r="C5139" s="5">
        <v>44702</v>
      </c>
      <c r="D5139" s="5">
        <v>44703</v>
      </c>
      <c r="E5139" s="9">
        <f t="shared" si="80"/>
        <v>2022</v>
      </c>
      <c r="F5139" s="4" t="s">
        <v>25</v>
      </c>
      <c r="G5139" s="4" t="s">
        <v>15336</v>
      </c>
      <c r="H5139" s="4" t="s">
        <v>15337</v>
      </c>
      <c r="I5139" s="4" t="s">
        <v>28</v>
      </c>
      <c r="J5139" s="4" t="s">
        <v>47</v>
      </c>
      <c r="K5139" s="4" t="s">
        <v>47</v>
      </c>
      <c r="L5139" s="4" t="s">
        <v>29</v>
      </c>
      <c r="M5139" s="4" t="s">
        <v>48</v>
      </c>
      <c r="N5139" s="4">
        <v>569.35</v>
      </c>
      <c r="O5139" s="4">
        <v>8</v>
      </c>
      <c r="P5139" s="4">
        <v>0.15</v>
      </c>
      <c r="Q5139" s="4">
        <v>79.14</v>
      </c>
    </row>
    <row r="5140" spans="1:17" s="4" customFormat="1" ht="12" x14ac:dyDescent="0.3">
      <c r="A5140" s="4">
        <v>5139</v>
      </c>
      <c r="B5140" s="4" t="s">
        <v>15338</v>
      </c>
      <c r="C5140" s="5">
        <v>44979</v>
      </c>
      <c r="D5140" s="5">
        <v>44985</v>
      </c>
      <c r="E5140" s="9">
        <f t="shared" si="80"/>
        <v>2023</v>
      </c>
      <c r="F5140" s="4" t="s">
        <v>17</v>
      </c>
      <c r="G5140" s="4" t="s">
        <v>15339</v>
      </c>
      <c r="H5140" s="4" t="s">
        <v>15340</v>
      </c>
      <c r="I5140" s="4" t="s">
        <v>67</v>
      </c>
      <c r="J5140" s="4" t="s">
        <v>145</v>
      </c>
      <c r="K5140" s="4" t="s">
        <v>80</v>
      </c>
      <c r="L5140" s="4" t="s">
        <v>36</v>
      </c>
      <c r="M5140" s="4" t="s">
        <v>138</v>
      </c>
      <c r="N5140" s="4">
        <v>592.73</v>
      </c>
      <c r="O5140" s="4">
        <v>5</v>
      </c>
      <c r="P5140" s="4">
        <v>0.2</v>
      </c>
      <c r="Q5140" s="4">
        <v>16.100000000000001</v>
      </c>
    </row>
    <row r="5141" spans="1:17" s="4" customFormat="1" ht="12" x14ac:dyDescent="0.3">
      <c r="A5141" s="4">
        <v>5140</v>
      </c>
      <c r="B5141" s="4" t="s">
        <v>15341</v>
      </c>
      <c r="C5141" s="5">
        <v>45051</v>
      </c>
      <c r="D5141" s="5">
        <v>45053</v>
      </c>
      <c r="E5141" s="9">
        <f t="shared" si="80"/>
        <v>2023</v>
      </c>
      <c r="F5141" s="4" t="s">
        <v>25</v>
      </c>
      <c r="G5141" s="4" t="s">
        <v>15342</v>
      </c>
      <c r="H5141" s="4" t="s">
        <v>15343</v>
      </c>
      <c r="I5141" s="4" t="s">
        <v>67</v>
      </c>
      <c r="J5141" s="4" t="s">
        <v>145</v>
      </c>
      <c r="K5141" s="4" t="s">
        <v>80</v>
      </c>
      <c r="L5141" s="4" t="s">
        <v>29</v>
      </c>
      <c r="M5141" s="4" t="s">
        <v>107</v>
      </c>
      <c r="N5141" s="4">
        <v>376.46</v>
      </c>
      <c r="O5141" s="4">
        <v>4</v>
      </c>
      <c r="P5141" s="4">
        <v>0</v>
      </c>
      <c r="Q5141" s="4">
        <v>100.68</v>
      </c>
    </row>
    <row r="5142" spans="1:17" s="4" customFormat="1" ht="12" x14ac:dyDescent="0.3">
      <c r="A5142" s="4">
        <v>5141</v>
      </c>
      <c r="B5142" s="4" t="s">
        <v>15344</v>
      </c>
      <c r="C5142" s="5">
        <v>44966</v>
      </c>
      <c r="D5142" s="5">
        <v>44972</v>
      </c>
      <c r="E5142" s="9">
        <f t="shared" si="80"/>
        <v>2023</v>
      </c>
      <c r="F5142" s="4" t="s">
        <v>59</v>
      </c>
      <c r="G5142" s="4" t="s">
        <v>15345</v>
      </c>
      <c r="H5142" s="4" t="s">
        <v>15346</v>
      </c>
      <c r="I5142" s="4" t="s">
        <v>28</v>
      </c>
      <c r="J5142" s="4" t="s">
        <v>111</v>
      </c>
      <c r="K5142" s="4" t="s">
        <v>111</v>
      </c>
      <c r="L5142" s="4" t="s">
        <v>36</v>
      </c>
      <c r="M5142" s="4" t="s">
        <v>118</v>
      </c>
      <c r="N5142" s="4">
        <v>1282.25</v>
      </c>
      <c r="O5142" s="4">
        <v>3</v>
      </c>
      <c r="P5142" s="4">
        <v>0.1</v>
      </c>
      <c r="Q5142" s="4">
        <v>184.5</v>
      </c>
    </row>
    <row r="5143" spans="1:17" s="4" customFormat="1" ht="12" x14ac:dyDescent="0.3">
      <c r="A5143" s="4">
        <v>5142</v>
      </c>
      <c r="B5143" s="4" t="s">
        <v>15347</v>
      </c>
      <c r="C5143" s="5">
        <v>45588</v>
      </c>
      <c r="D5143" s="5">
        <v>45591</v>
      </c>
      <c r="E5143" s="9">
        <f t="shared" si="80"/>
        <v>2024</v>
      </c>
      <c r="F5143" s="4" t="s">
        <v>25</v>
      </c>
      <c r="G5143" s="4" t="s">
        <v>15348</v>
      </c>
      <c r="H5143" s="4" t="s">
        <v>10318</v>
      </c>
      <c r="I5143" s="4" t="s">
        <v>28</v>
      </c>
      <c r="J5143" s="4" t="s">
        <v>34</v>
      </c>
      <c r="K5143" s="4" t="s">
        <v>35</v>
      </c>
      <c r="L5143" s="4" t="s">
        <v>36</v>
      </c>
      <c r="M5143" s="4" t="s">
        <v>118</v>
      </c>
      <c r="N5143" s="4">
        <v>112.24</v>
      </c>
      <c r="O5143" s="4">
        <v>2</v>
      </c>
      <c r="P5143" s="4">
        <v>0.15</v>
      </c>
      <c r="Q5143" s="4">
        <v>13.16</v>
      </c>
    </row>
    <row r="5144" spans="1:17" s="4" customFormat="1" ht="12" x14ac:dyDescent="0.3">
      <c r="A5144" s="4">
        <v>5143</v>
      </c>
      <c r="B5144" s="4" t="s">
        <v>15349</v>
      </c>
      <c r="C5144" s="5">
        <v>45480</v>
      </c>
      <c r="D5144" s="5">
        <v>45484</v>
      </c>
      <c r="E5144" s="9">
        <f t="shared" si="80"/>
        <v>2024</v>
      </c>
      <c r="F5144" s="4" t="s">
        <v>59</v>
      </c>
      <c r="G5144" s="4" t="s">
        <v>15350</v>
      </c>
      <c r="H5144" s="4" t="s">
        <v>15351</v>
      </c>
      <c r="I5144" s="4" t="s">
        <v>28</v>
      </c>
      <c r="J5144" s="4" t="s">
        <v>106</v>
      </c>
      <c r="K5144" s="4" t="s">
        <v>106</v>
      </c>
      <c r="L5144" s="4" t="s">
        <v>22</v>
      </c>
      <c r="M5144" s="4" t="s">
        <v>23</v>
      </c>
      <c r="N5144" s="4">
        <v>78.7</v>
      </c>
      <c r="O5144" s="4">
        <v>10</v>
      </c>
      <c r="P5144" s="4">
        <v>0.15</v>
      </c>
      <c r="Q5144" s="4">
        <v>2.81</v>
      </c>
    </row>
    <row r="5145" spans="1:17" s="4" customFormat="1" ht="12" x14ac:dyDescent="0.3">
      <c r="A5145" s="4">
        <v>5144</v>
      </c>
      <c r="B5145" s="4" t="s">
        <v>15352</v>
      </c>
      <c r="C5145" s="5">
        <v>44876</v>
      </c>
      <c r="D5145" s="5">
        <v>44878</v>
      </c>
      <c r="E5145" s="9">
        <f t="shared" si="80"/>
        <v>2022</v>
      </c>
      <c r="F5145" s="4" t="s">
        <v>39</v>
      </c>
      <c r="G5145" s="4" t="s">
        <v>15353</v>
      </c>
      <c r="H5145" s="4" t="s">
        <v>15354</v>
      </c>
      <c r="I5145" s="4" t="s">
        <v>67</v>
      </c>
      <c r="J5145" s="4" t="s">
        <v>42</v>
      </c>
      <c r="K5145" s="4" t="s">
        <v>43</v>
      </c>
      <c r="L5145" s="4" t="s">
        <v>29</v>
      </c>
      <c r="M5145" s="4" t="s">
        <v>90</v>
      </c>
      <c r="N5145" s="4">
        <v>254.49</v>
      </c>
      <c r="O5145" s="4">
        <v>7</v>
      </c>
      <c r="P5145" s="4">
        <v>0.2</v>
      </c>
      <c r="Q5145" s="4">
        <v>11.03</v>
      </c>
    </row>
    <row r="5146" spans="1:17" s="4" customFormat="1" ht="12" x14ac:dyDescent="0.3">
      <c r="A5146" s="4">
        <v>5145</v>
      </c>
      <c r="B5146" s="4" t="s">
        <v>15355</v>
      </c>
      <c r="C5146" s="5">
        <v>44812</v>
      </c>
      <c r="D5146" s="5">
        <v>44819</v>
      </c>
      <c r="E5146" s="9">
        <f t="shared" si="80"/>
        <v>2022</v>
      </c>
      <c r="F5146" s="4" t="s">
        <v>59</v>
      </c>
      <c r="G5146" s="4" t="s">
        <v>15356</v>
      </c>
      <c r="H5146" s="4" t="s">
        <v>15357</v>
      </c>
      <c r="I5146" s="4" t="s">
        <v>20</v>
      </c>
      <c r="J5146" s="4" t="s">
        <v>47</v>
      </c>
      <c r="K5146" s="4" t="s">
        <v>47</v>
      </c>
      <c r="L5146" s="4" t="s">
        <v>22</v>
      </c>
      <c r="M5146" s="4" t="s">
        <v>23</v>
      </c>
      <c r="N5146" s="4">
        <v>149.22</v>
      </c>
      <c r="O5146" s="4">
        <v>1</v>
      </c>
      <c r="P5146" s="4">
        <v>0.1</v>
      </c>
      <c r="Q5146" s="4">
        <v>22.98</v>
      </c>
    </row>
    <row r="5147" spans="1:17" s="4" customFormat="1" ht="12" x14ac:dyDescent="0.3">
      <c r="A5147" s="4">
        <v>5146</v>
      </c>
      <c r="B5147" s="4" t="s">
        <v>15358</v>
      </c>
      <c r="C5147" s="5">
        <v>44543</v>
      </c>
      <c r="D5147" s="5">
        <v>44548</v>
      </c>
      <c r="E5147" s="9">
        <f t="shared" si="80"/>
        <v>2021</v>
      </c>
      <c r="F5147" s="4" t="s">
        <v>59</v>
      </c>
      <c r="G5147" s="4" t="s">
        <v>15359</v>
      </c>
      <c r="H5147" s="4" t="s">
        <v>11334</v>
      </c>
      <c r="I5147" s="4" t="s">
        <v>28</v>
      </c>
      <c r="J5147" s="4" t="s">
        <v>111</v>
      </c>
      <c r="K5147" s="4" t="s">
        <v>111</v>
      </c>
      <c r="L5147" s="4" t="s">
        <v>36</v>
      </c>
      <c r="M5147" s="4" t="s">
        <v>37</v>
      </c>
      <c r="N5147" s="4">
        <v>1325.15</v>
      </c>
      <c r="O5147" s="4">
        <v>2</v>
      </c>
      <c r="P5147" s="4">
        <v>0</v>
      </c>
      <c r="Q5147" s="4">
        <v>12.05</v>
      </c>
    </row>
    <row r="5148" spans="1:17" s="4" customFormat="1" ht="12" x14ac:dyDescent="0.3">
      <c r="A5148" s="4">
        <v>5147</v>
      </c>
      <c r="B5148" s="4" t="s">
        <v>15360</v>
      </c>
      <c r="C5148" s="5">
        <v>45556</v>
      </c>
      <c r="D5148" s="5">
        <v>45560</v>
      </c>
      <c r="E5148" s="9">
        <f t="shared" si="80"/>
        <v>2024</v>
      </c>
      <c r="F5148" s="4" t="s">
        <v>25</v>
      </c>
      <c r="G5148" s="4" t="s">
        <v>15361</v>
      </c>
      <c r="H5148" s="4" t="s">
        <v>15362</v>
      </c>
      <c r="I5148" s="4" t="s">
        <v>28</v>
      </c>
      <c r="J5148" s="4" t="s">
        <v>62</v>
      </c>
      <c r="K5148" s="4" t="s">
        <v>63</v>
      </c>
      <c r="L5148" s="4" t="s">
        <v>22</v>
      </c>
      <c r="M5148" s="4" t="s">
        <v>75</v>
      </c>
      <c r="N5148" s="4">
        <v>1163.5899999999999</v>
      </c>
      <c r="O5148" s="4">
        <v>2</v>
      </c>
      <c r="P5148" s="4">
        <v>0</v>
      </c>
      <c r="Q5148" s="4">
        <v>301.36</v>
      </c>
    </row>
    <row r="5149" spans="1:17" s="4" customFormat="1" ht="12" x14ac:dyDescent="0.3">
      <c r="A5149" s="4">
        <v>5148</v>
      </c>
      <c r="B5149" s="4" t="s">
        <v>15363</v>
      </c>
      <c r="C5149" s="5">
        <v>44730</v>
      </c>
      <c r="D5149" s="5">
        <v>44737</v>
      </c>
      <c r="E5149" s="9">
        <f t="shared" si="80"/>
        <v>2022</v>
      </c>
      <c r="F5149" s="4" t="s">
        <v>39</v>
      </c>
      <c r="G5149" s="4" t="s">
        <v>15364</v>
      </c>
      <c r="H5149" s="4" t="s">
        <v>15365</v>
      </c>
      <c r="I5149" s="4" t="s">
        <v>67</v>
      </c>
      <c r="J5149" s="4" t="s">
        <v>34</v>
      </c>
      <c r="K5149" s="4" t="s">
        <v>35</v>
      </c>
      <c r="L5149" s="4" t="s">
        <v>36</v>
      </c>
      <c r="M5149" s="4" t="s">
        <v>37</v>
      </c>
      <c r="N5149" s="4">
        <v>772.91</v>
      </c>
      <c r="O5149" s="4">
        <v>2</v>
      </c>
      <c r="P5149" s="4">
        <v>0.15</v>
      </c>
      <c r="Q5149" s="4">
        <v>16.850000000000001</v>
      </c>
    </row>
    <row r="5150" spans="1:17" s="4" customFormat="1" ht="12" x14ac:dyDescent="0.3">
      <c r="A5150" s="4">
        <v>5149</v>
      </c>
      <c r="B5150" s="4" t="s">
        <v>15366</v>
      </c>
      <c r="C5150" s="5">
        <v>44891</v>
      </c>
      <c r="D5150" s="5">
        <v>44897</v>
      </c>
      <c r="E5150" s="9">
        <f t="shared" si="80"/>
        <v>2022</v>
      </c>
      <c r="F5150" s="4" t="s">
        <v>17</v>
      </c>
      <c r="G5150" s="4" t="s">
        <v>15367</v>
      </c>
      <c r="H5150" s="4" t="s">
        <v>15368</v>
      </c>
      <c r="I5150" s="4" t="s">
        <v>20</v>
      </c>
      <c r="J5150" s="4" t="s">
        <v>106</v>
      </c>
      <c r="K5150" s="4" t="s">
        <v>106</v>
      </c>
      <c r="L5150" s="4" t="s">
        <v>22</v>
      </c>
      <c r="M5150" s="4" t="s">
        <v>23</v>
      </c>
      <c r="N5150" s="4">
        <v>1243.19</v>
      </c>
      <c r="O5150" s="4">
        <v>9</v>
      </c>
      <c r="P5150" s="4">
        <v>0.2</v>
      </c>
      <c r="Q5150" s="4">
        <v>-1.17</v>
      </c>
    </row>
    <row r="5151" spans="1:17" s="4" customFormat="1" ht="12" x14ac:dyDescent="0.3">
      <c r="A5151" s="4">
        <v>5150</v>
      </c>
      <c r="B5151" s="4" t="s">
        <v>15369</v>
      </c>
      <c r="C5151" s="5">
        <v>44900</v>
      </c>
      <c r="D5151" s="5">
        <v>44905</v>
      </c>
      <c r="E5151" s="9">
        <f t="shared" si="80"/>
        <v>2022</v>
      </c>
      <c r="F5151" s="4" t="s">
        <v>17</v>
      </c>
      <c r="G5151" s="4" t="s">
        <v>15370</v>
      </c>
      <c r="H5151" s="4" t="s">
        <v>15371</v>
      </c>
      <c r="I5151" s="4" t="s">
        <v>67</v>
      </c>
      <c r="J5151" s="4" t="s">
        <v>79</v>
      </c>
      <c r="K5151" s="4" t="s">
        <v>80</v>
      </c>
      <c r="L5151" s="4" t="s">
        <v>36</v>
      </c>
      <c r="M5151" s="4" t="s">
        <v>118</v>
      </c>
      <c r="N5151" s="4">
        <v>948.19</v>
      </c>
      <c r="O5151" s="4">
        <v>1</v>
      </c>
      <c r="P5151" s="4">
        <v>0.15</v>
      </c>
      <c r="Q5151" s="4">
        <v>97.41</v>
      </c>
    </row>
    <row r="5152" spans="1:17" s="4" customFormat="1" ht="12" x14ac:dyDescent="0.3">
      <c r="A5152" s="4">
        <v>5151</v>
      </c>
      <c r="B5152" s="4" t="s">
        <v>15372</v>
      </c>
      <c r="C5152" s="5">
        <v>44736</v>
      </c>
      <c r="D5152" s="5">
        <v>44739</v>
      </c>
      <c r="E5152" s="9">
        <f t="shared" si="80"/>
        <v>2022</v>
      </c>
      <c r="F5152" s="4" t="s">
        <v>39</v>
      </c>
      <c r="G5152" s="4" t="s">
        <v>15373</v>
      </c>
      <c r="H5152" s="4" t="s">
        <v>15374</v>
      </c>
      <c r="I5152" s="4" t="s">
        <v>67</v>
      </c>
      <c r="J5152" s="4" t="s">
        <v>47</v>
      </c>
      <c r="K5152" s="4" t="s">
        <v>47</v>
      </c>
      <c r="L5152" s="4" t="s">
        <v>29</v>
      </c>
      <c r="M5152" s="4" t="s">
        <v>90</v>
      </c>
      <c r="N5152" s="4">
        <v>1291.94</v>
      </c>
      <c r="O5152" s="4">
        <v>9</v>
      </c>
      <c r="P5152" s="4">
        <v>0.1</v>
      </c>
      <c r="Q5152" s="4">
        <v>163.31</v>
      </c>
    </row>
    <row r="5153" spans="1:17" s="4" customFormat="1" ht="12" x14ac:dyDescent="0.3">
      <c r="A5153" s="4">
        <v>5152</v>
      </c>
      <c r="B5153" s="4" t="s">
        <v>15375</v>
      </c>
      <c r="C5153" s="5">
        <v>45825</v>
      </c>
      <c r="D5153" s="5">
        <v>45832</v>
      </c>
      <c r="E5153" s="9">
        <f t="shared" si="80"/>
        <v>2025</v>
      </c>
      <c r="F5153" s="4" t="s">
        <v>59</v>
      </c>
      <c r="G5153" s="4" t="s">
        <v>15376</v>
      </c>
      <c r="H5153" s="4" t="s">
        <v>15377</v>
      </c>
      <c r="I5153" s="4" t="s">
        <v>20</v>
      </c>
      <c r="J5153" s="4" t="s">
        <v>111</v>
      </c>
      <c r="K5153" s="4" t="s">
        <v>111</v>
      </c>
      <c r="L5153" s="4" t="s">
        <v>22</v>
      </c>
      <c r="M5153" s="4" t="s">
        <v>23</v>
      </c>
      <c r="N5153" s="4">
        <v>794.79</v>
      </c>
      <c r="O5153" s="4">
        <v>2</v>
      </c>
      <c r="P5153" s="4">
        <v>0.1</v>
      </c>
      <c r="Q5153" s="4">
        <v>103.99</v>
      </c>
    </row>
    <row r="5154" spans="1:17" s="4" customFormat="1" ht="12" x14ac:dyDescent="0.3">
      <c r="A5154" s="4">
        <v>5153</v>
      </c>
      <c r="B5154" s="4" t="s">
        <v>15378</v>
      </c>
      <c r="C5154" s="5">
        <v>44850</v>
      </c>
      <c r="D5154" s="5">
        <v>44856</v>
      </c>
      <c r="E5154" s="9">
        <f t="shared" si="80"/>
        <v>2022</v>
      </c>
      <c r="F5154" s="4" t="s">
        <v>17</v>
      </c>
      <c r="G5154" s="4" t="s">
        <v>15379</v>
      </c>
      <c r="H5154" s="4" t="s">
        <v>15380</v>
      </c>
      <c r="I5154" s="4" t="s">
        <v>20</v>
      </c>
      <c r="J5154" s="4" t="s">
        <v>42</v>
      </c>
      <c r="K5154" s="4" t="s">
        <v>43</v>
      </c>
      <c r="L5154" s="4" t="s">
        <v>36</v>
      </c>
      <c r="M5154" s="4" t="s">
        <v>138</v>
      </c>
      <c r="N5154" s="4">
        <v>1234.06</v>
      </c>
      <c r="O5154" s="4">
        <v>6</v>
      </c>
      <c r="P5154" s="4">
        <v>0.15</v>
      </c>
      <c r="Q5154" s="4">
        <v>205.9</v>
      </c>
    </row>
    <row r="5155" spans="1:17" s="4" customFormat="1" ht="12" x14ac:dyDescent="0.3">
      <c r="A5155" s="4">
        <v>5154</v>
      </c>
      <c r="B5155" s="4" t="s">
        <v>15381</v>
      </c>
      <c r="C5155" s="5">
        <v>44560</v>
      </c>
      <c r="D5155" s="5">
        <v>44564</v>
      </c>
      <c r="E5155" s="9">
        <f t="shared" si="80"/>
        <v>2022</v>
      </c>
      <c r="F5155" s="4" t="s">
        <v>59</v>
      </c>
      <c r="G5155" s="4" t="s">
        <v>15382</v>
      </c>
      <c r="H5155" s="4" t="s">
        <v>15383</v>
      </c>
      <c r="I5155" s="4" t="s">
        <v>28</v>
      </c>
      <c r="J5155" s="4" t="s">
        <v>79</v>
      </c>
      <c r="K5155" s="4" t="s">
        <v>80</v>
      </c>
      <c r="L5155" s="4" t="s">
        <v>22</v>
      </c>
      <c r="M5155" s="4" t="s">
        <v>23</v>
      </c>
      <c r="N5155" s="4">
        <v>986.24</v>
      </c>
      <c r="O5155" s="4">
        <v>7</v>
      </c>
      <c r="P5155" s="4">
        <v>0.1</v>
      </c>
      <c r="Q5155" s="4">
        <v>-1.82</v>
      </c>
    </row>
    <row r="5156" spans="1:17" s="4" customFormat="1" ht="12" x14ac:dyDescent="0.3">
      <c r="A5156" s="4">
        <v>5155</v>
      </c>
      <c r="B5156" s="4" t="s">
        <v>15384</v>
      </c>
      <c r="C5156" s="5">
        <v>44907</v>
      </c>
      <c r="D5156" s="5">
        <v>44908</v>
      </c>
      <c r="E5156" s="9">
        <f t="shared" si="80"/>
        <v>2022</v>
      </c>
      <c r="F5156" s="4" t="s">
        <v>59</v>
      </c>
      <c r="G5156" s="4" t="s">
        <v>15385</v>
      </c>
      <c r="H5156" s="4" t="s">
        <v>15386</v>
      </c>
      <c r="I5156" s="4" t="s">
        <v>67</v>
      </c>
      <c r="J5156" s="4" t="s">
        <v>42</v>
      </c>
      <c r="K5156" s="4" t="s">
        <v>43</v>
      </c>
      <c r="L5156" s="4" t="s">
        <v>29</v>
      </c>
      <c r="M5156" s="4" t="s">
        <v>48</v>
      </c>
      <c r="N5156" s="4">
        <v>682.2</v>
      </c>
      <c r="O5156" s="4">
        <v>5</v>
      </c>
      <c r="P5156" s="4">
        <v>0.15</v>
      </c>
      <c r="Q5156" s="4">
        <v>99.04</v>
      </c>
    </row>
    <row r="5157" spans="1:17" s="4" customFormat="1" ht="12" x14ac:dyDescent="0.3">
      <c r="A5157" s="4">
        <v>5156</v>
      </c>
      <c r="B5157" s="4" t="s">
        <v>15387</v>
      </c>
      <c r="C5157" s="5">
        <v>44423</v>
      </c>
      <c r="D5157" s="5">
        <v>44424</v>
      </c>
      <c r="E5157" s="9">
        <f t="shared" si="80"/>
        <v>2021</v>
      </c>
      <c r="F5157" s="4" t="s">
        <v>59</v>
      </c>
      <c r="G5157" s="4" t="s">
        <v>15388</v>
      </c>
      <c r="H5157" s="4" t="s">
        <v>15389</v>
      </c>
      <c r="I5157" s="4" t="s">
        <v>67</v>
      </c>
      <c r="J5157" s="4" t="s">
        <v>106</v>
      </c>
      <c r="K5157" s="4" t="s">
        <v>106</v>
      </c>
      <c r="L5157" s="4" t="s">
        <v>29</v>
      </c>
      <c r="M5157" s="4" t="s">
        <v>48</v>
      </c>
      <c r="N5157" s="4">
        <v>281.83999999999997</v>
      </c>
      <c r="O5157" s="4">
        <v>3</v>
      </c>
      <c r="P5157" s="4">
        <v>0.1</v>
      </c>
      <c r="Q5157" s="4">
        <v>54.86</v>
      </c>
    </row>
    <row r="5158" spans="1:17" s="4" customFormat="1" ht="12" x14ac:dyDescent="0.3">
      <c r="A5158" s="4">
        <v>5157</v>
      </c>
      <c r="B5158" s="4" t="s">
        <v>15390</v>
      </c>
      <c r="C5158" s="5">
        <v>45521</v>
      </c>
      <c r="D5158" s="5">
        <v>45527</v>
      </c>
      <c r="E5158" s="9">
        <f t="shared" si="80"/>
        <v>2024</v>
      </c>
      <c r="F5158" s="4" t="s">
        <v>59</v>
      </c>
      <c r="G5158" s="4" t="s">
        <v>15391</v>
      </c>
      <c r="H5158" s="4" t="s">
        <v>15392</v>
      </c>
      <c r="I5158" s="4" t="s">
        <v>28</v>
      </c>
      <c r="J5158" s="4" t="s">
        <v>47</v>
      </c>
      <c r="K5158" s="4" t="s">
        <v>47</v>
      </c>
      <c r="L5158" s="4" t="s">
        <v>29</v>
      </c>
      <c r="M5158" s="4" t="s">
        <v>48</v>
      </c>
      <c r="N5158" s="4">
        <v>1238.06</v>
      </c>
      <c r="O5158" s="4">
        <v>2</v>
      </c>
      <c r="P5158" s="4">
        <v>0.2</v>
      </c>
      <c r="Q5158" s="4">
        <v>133.83000000000001</v>
      </c>
    </row>
    <row r="5159" spans="1:17" s="4" customFormat="1" ht="12" x14ac:dyDescent="0.3">
      <c r="A5159" s="4">
        <v>5158</v>
      </c>
      <c r="B5159" s="4" t="s">
        <v>15393</v>
      </c>
      <c r="C5159" s="5">
        <v>44411</v>
      </c>
      <c r="D5159" s="5">
        <v>44416</v>
      </c>
      <c r="E5159" s="9">
        <f t="shared" si="80"/>
        <v>2021</v>
      </c>
      <c r="F5159" s="4" t="s">
        <v>17</v>
      </c>
      <c r="G5159" s="4" t="s">
        <v>15394</v>
      </c>
      <c r="H5159" s="4" t="s">
        <v>15395</v>
      </c>
      <c r="I5159" s="4" t="s">
        <v>67</v>
      </c>
      <c r="J5159" s="4" t="s">
        <v>52</v>
      </c>
      <c r="K5159" s="4" t="s">
        <v>53</v>
      </c>
      <c r="L5159" s="4" t="s">
        <v>36</v>
      </c>
      <c r="M5159" s="4" t="s">
        <v>118</v>
      </c>
      <c r="N5159" s="4">
        <v>273.83</v>
      </c>
      <c r="O5159" s="4">
        <v>5</v>
      </c>
      <c r="P5159" s="4">
        <v>0.2</v>
      </c>
      <c r="Q5159" s="4">
        <v>17.600000000000001</v>
      </c>
    </row>
    <row r="5160" spans="1:17" s="4" customFormat="1" ht="12" x14ac:dyDescent="0.3">
      <c r="A5160" s="4">
        <v>5159</v>
      </c>
      <c r="B5160" s="4" t="s">
        <v>15396</v>
      </c>
      <c r="C5160" s="5">
        <v>44755</v>
      </c>
      <c r="D5160" s="5">
        <v>44757</v>
      </c>
      <c r="E5160" s="9">
        <f t="shared" si="80"/>
        <v>2022</v>
      </c>
      <c r="F5160" s="4" t="s">
        <v>59</v>
      </c>
      <c r="G5160" s="4" t="s">
        <v>15397</v>
      </c>
      <c r="H5160" s="4" t="s">
        <v>15398</v>
      </c>
      <c r="I5160" s="4" t="s">
        <v>20</v>
      </c>
      <c r="J5160" s="4" t="s">
        <v>34</v>
      </c>
      <c r="K5160" s="4" t="s">
        <v>35</v>
      </c>
      <c r="L5160" s="4" t="s">
        <v>22</v>
      </c>
      <c r="M5160" s="4" t="s">
        <v>54</v>
      </c>
      <c r="N5160" s="4">
        <v>549.71</v>
      </c>
      <c r="O5160" s="4">
        <v>6</v>
      </c>
      <c r="P5160" s="4">
        <v>0.1</v>
      </c>
      <c r="Q5160" s="4">
        <v>32.090000000000003</v>
      </c>
    </row>
    <row r="5161" spans="1:17" s="4" customFormat="1" ht="12" x14ac:dyDescent="0.3">
      <c r="A5161" s="4">
        <v>5160</v>
      </c>
      <c r="B5161" s="4" t="s">
        <v>15399</v>
      </c>
      <c r="C5161" s="5">
        <v>44532</v>
      </c>
      <c r="D5161" s="5">
        <v>44538</v>
      </c>
      <c r="E5161" s="9">
        <f t="shared" si="80"/>
        <v>2021</v>
      </c>
      <c r="F5161" s="4" t="s">
        <v>25</v>
      </c>
      <c r="G5161" s="4" t="s">
        <v>15400</v>
      </c>
      <c r="H5161" s="4" t="s">
        <v>15401</v>
      </c>
      <c r="I5161" s="4" t="s">
        <v>28</v>
      </c>
      <c r="J5161" s="4" t="s">
        <v>34</v>
      </c>
      <c r="K5161" s="4" t="s">
        <v>35</v>
      </c>
      <c r="L5161" s="4" t="s">
        <v>22</v>
      </c>
      <c r="M5161" s="4" t="s">
        <v>75</v>
      </c>
      <c r="N5161" s="4">
        <v>1102.7</v>
      </c>
      <c r="O5161" s="4">
        <v>10</v>
      </c>
      <c r="P5161" s="4">
        <v>0.1</v>
      </c>
      <c r="Q5161" s="4">
        <v>77.16</v>
      </c>
    </row>
    <row r="5162" spans="1:17" s="4" customFormat="1" ht="12" x14ac:dyDescent="0.3">
      <c r="A5162" s="4">
        <v>5161</v>
      </c>
      <c r="B5162" s="4" t="s">
        <v>15402</v>
      </c>
      <c r="C5162" s="5">
        <v>45424</v>
      </c>
      <c r="D5162" s="5">
        <v>45429</v>
      </c>
      <c r="E5162" s="9">
        <f t="shared" si="80"/>
        <v>2024</v>
      </c>
      <c r="F5162" s="4" t="s">
        <v>25</v>
      </c>
      <c r="G5162" s="4" t="s">
        <v>15403</v>
      </c>
      <c r="H5162" s="4" t="s">
        <v>15404</v>
      </c>
      <c r="I5162" s="4" t="s">
        <v>28</v>
      </c>
      <c r="J5162" s="4" t="s">
        <v>79</v>
      </c>
      <c r="K5162" s="4" t="s">
        <v>80</v>
      </c>
      <c r="L5162" s="4" t="s">
        <v>36</v>
      </c>
      <c r="M5162" s="4" t="s">
        <v>138</v>
      </c>
      <c r="N5162" s="4">
        <v>236.88</v>
      </c>
      <c r="O5162" s="4">
        <v>4</v>
      </c>
      <c r="P5162" s="4">
        <v>0.15</v>
      </c>
      <c r="Q5162" s="4">
        <v>31.86</v>
      </c>
    </row>
    <row r="5163" spans="1:17" s="4" customFormat="1" ht="12" x14ac:dyDescent="0.3">
      <c r="A5163" s="4">
        <v>5162</v>
      </c>
      <c r="B5163" s="4" t="s">
        <v>15405</v>
      </c>
      <c r="C5163" s="5">
        <v>44855</v>
      </c>
      <c r="D5163" s="5">
        <v>44858</v>
      </c>
      <c r="E5163" s="9">
        <f t="shared" si="80"/>
        <v>2022</v>
      </c>
      <c r="F5163" s="4" t="s">
        <v>17</v>
      </c>
      <c r="G5163" s="4" t="s">
        <v>15406</v>
      </c>
      <c r="H5163" s="4" t="s">
        <v>15407</v>
      </c>
      <c r="I5163" s="4" t="s">
        <v>67</v>
      </c>
      <c r="J5163" s="4" t="s">
        <v>79</v>
      </c>
      <c r="K5163" s="4" t="s">
        <v>80</v>
      </c>
      <c r="L5163" s="4" t="s">
        <v>29</v>
      </c>
      <c r="M5163" s="4" t="s">
        <v>30</v>
      </c>
      <c r="N5163" s="4">
        <v>667.07</v>
      </c>
      <c r="O5163" s="4">
        <v>6</v>
      </c>
      <c r="P5163" s="4">
        <v>0.15</v>
      </c>
      <c r="Q5163" s="4">
        <v>123.33</v>
      </c>
    </row>
    <row r="5164" spans="1:17" s="4" customFormat="1" ht="12" x14ac:dyDescent="0.3">
      <c r="A5164" s="4">
        <v>5163</v>
      </c>
      <c r="B5164" s="4" t="s">
        <v>15408</v>
      </c>
      <c r="C5164" s="5">
        <v>44509</v>
      </c>
      <c r="D5164" s="5">
        <v>44513</v>
      </c>
      <c r="E5164" s="9">
        <f t="shared" si="80"/>
        <v>2021</v>
      </c>
      <c r="F5164" s="4" t="s">
        <v>25</v>
      </c>
      <c r="G5164" s="4" t="s">
        <v>15409</v>
      </c>
      <c r="H5164" s="4" t="s">
        <v>15410</v>
      </c>
      <c r="I5164" s="4" t="s">
        <v>20</v>
      </c>
      <c r="J5164" s="4" t="s">
        <v>52</v>
      </c>
      <c r="K5164" s="4" t="s">
        <v>53</v>
      </c>
      <c r="L5164" s="4" t="s">
        <v>29</v>
      </c>
      <c r="M5164" s="4" t="s">
        <v>90</v>
      </c>
      <c r="N5164" s="4">
        <v>1190.05</v>
      </c>
      <c r="O5164" s="4">
        <v>1</v>
      </c>
      <c r="P5164" s="4">
        <v>0.1</v>
      </c>
      <c r="Q5164" s="4">
        <v>269.47000000000003</v>
      </c>
    </row>
    <row r="5165" spans="1:17" s="4" customFormat="1" ht="12" x14ac:dyDescent="0.3">
      <c r="A5165" s="4">
        <v>5164</v>
      </c>
      <c r="B5165" s="4" t="s">
        <v>15411</v>
      </c>
      <c r="C5165" s="5">
        <v>45053</v>
      </c>
      <c r="D5165" s="5">
        <v>45056</v>
      </c>
      <c r="E5165" s="9">
        <f t="shared" si="80"/>
        <v>2023</v>
      </c>
      <c r="F5165" s="4" t="s">
        <v>39</v>
      </c>
      <c r="G5165" s="4" t="s">
        <v>15412</v>
      </c>
      <c r="H5165" s="4" t="s">
        <v>15413</v>
      </c>
      <c r="I5165" s="4" t="s">
        <v>67</v>
      </c>
      <c r="J5165" s="4" t="s">
        <v>34</v>
      </c>
      <c r="K5165" s="4" t="s">
        <v>35</v>
      </c>
      <c r="L5165" s="4" t="s">
        <v>36</v>
      </c>
      <c r="M5165" s="4" t="s">
        <v>71</v>
      </c>
      <c r="N5165" s="4">
        <v>1046.5899999999999</v>
      </c>
      <c r="O5165" s="4">
        <v>10</v>
      </c>
      <c r="P5165" s="4">
        <v>0.2</v>
      </c>
      <c r="Q5165" s="4">
        <v>64.569999999999993</v>
      </c>
    </row>
    <row r="5166" spans="1:17" s="4" customFormat="1" ht="12" x14ac:dyDescent="0.3">
      <c r="A5166" s="4">
        <v>5165</v>
      </c>
      <c r="B5166" s="4" t="s">
        <v>15414</v>
      </c>
      <c r="C5166" s="5">
        <v>45586</v>
      </c>
      <c r="D5166" s="5">
        <v>45592</v>
      </c>
      <c r="E5166" s="9">
        <f t="shared" si="80"/>
        <v>2024</v>
      </c>
      <c r="F5166" s="4" t="s">
        <v>25</v>
      </c>
      <c r="G5166" s="4" t="s">
        <v>15415</v>
      </c>
      <c r="H5166" s="4" t="s">
        <v>15416</v>
      </c>
      <c r="I5166" s="4" t="s">
        <v>20</v>
      </c>
      <c r="J5166" s="4" t="s">
        <v>47</v>
      </c>
      <c r="K5166" s="4" t="s">
        <v>47</v>
      </c>
      <c r="L5166" s="4" t="s">
        <v>29</v>
      </c>
      <c r="M5166" s="4" t="s">
        <v>107</v>
      </c>
      <c r="N5166" s="4">
        <v>187.02</v>
      </c>
      <c r="O5166" s="4">
        <v>1</v>
      </c>
      <c r="P5166" s="4">
        <v>0.1</v>
      </c>
      <c r="Q5166" s="4">
        <v>31.72</v>
      </c>
    </row>
    <row r="5167" spans="1:17" s="4" customFormat="1" ht="12" x14ac:dyDescent="0.3">
      <c r="A5167" s="4">
        <v>5166</v>
      </c>
      <c r="B5167" s="4" t="s">
        <v>15417</v>
      </c>
      <c r="C5167" s="5">
        <v>44782</v>
      </c>
      <c r="D5167" s="5">
        <v>44784</v>
      </c>
      <c r="E5167" s="9">
        <f t="shared" si="80"/>
        <v>2022</v>
      </c>
      <c r="F5167" s="4" t="s">
        <v>25</v>
      </c>
      <c r="G5167" s="4" t="s">
        <v>15418</v>
      </c>
      <c r="H5167" s="4" t="s">
        <v>15419</v>
      </c>
      <c r="I5167" s="4" t="s">
        <v>20</v>
      </c>
      <c r="J5167" s="4" t="s">
        <v>79</v>
      </c>
      <c r="K5167" s="4" t="s">
        <v>80</v>
      </c>
      <c r="L5167" s="4" t="s">
        <v>29</v>
      </c>
      <c r="M5167" s="4" t="s">
        <v>90</v>
      </c>
      <c r="N5167" s="4">
        <v>1177.8800000000001</v>
      </c>
      <c r="O5167" s="4">
        <v>4</v>
      </c>
      <c r="P5167" s="4">
        <v>0.2</v>
      </c>
      <c r="Q5167" s="4">
        <v>19.02</v>
      </c>
    </row>
    <row r="5168" spans="1:17" s="4" customFormat="1" ht="12" x14ac:dyDescent="0.3">
      <c r="A5168" s="4">
        <v>5167</v>
      </c>
      <c r="B5168" s="4" t="s">
        <v>15420</v>
      </c>
      <c r="C5168" s="5">
        <v>45469</v>
      </c>
      <c r="D5168" s="5">
        <v>45472</v>
      </c>
      <c r="E5168" s="9">
        <f t="shared" si="80"/>
        <v>2024</v>
      </c>
      <c r="F5168" s="4" t="s">
        <v>25</v>
      </c>
      <c r="G5168" s="4" t="s">
        <v>15421</v>
      </c>
      <c r="H5168" s="4" t="s">
        <v>15422</v>
      </c>
      <c r="I5168" s="4" t="s">
        <v>67</v>
      </c>
      <c r="J5168" s="4" t="s">
        <v>47</v>
      </c>
      <c r="K5168" s="4" t="s">
        <v>47</v>
      </c>
      <c r="L5168" s="4" t="s">
        <v>36</v>
      </c>
      <c r="M5168" s="4" t="s">
        <v>37</v>
      </c>
      <c r="N5168" s="4">
        <v>997.74</v>
      </c>
      <c r="O5168" s="4">
        <v>7</v>
      </c>
      <c r="P5168" s="4">
        <v>0</v>
      </c>
      <c r="Q5168" s="4">
        <v>97.18</v>
      </c>
    </row>
    <row r="5169" spans="1:17" s="4" customFormat="1" ht="12" x14ac:dyDescent="0.3">
      <c r="A5169" s="4">
        <v>5168</v>
      </c>
      <c r="B5169" s="4" t="s">
        <v>15423</v>
      </c>
      <c r="C5169" s="5">
        <v>45756</v>
      </c>
      <c r="D5169" s="5">
        <v>45762</v>
      </c>
      <c r="E5169" s="9">
        <f t="shared" si="80"/>
        <v>2025</v>
      </c>
      <c r="F5169" s="4" t="s">
        <v>39</v>
      </c>
      <c r="G5169" s="4" t="s">
        <v>15424</v>
      </c>
      <c r="H5169" s="4" t="s">
        <v>15425</v>
      </c>
      <c r="I5169" s="4" t="s">
        <v>67</v>
      </c>
      <c r="J5169" s="4" t="s">
        <v>52</v>
      </c>
      <c r="K5169" s="4" t="s">
        <v>53</v>
      </c>
      <c r="L5169" s="4" t="s">
        <v>36</v>
      </c>
      <c r="M5169" s="4" t="s">
        <v>118</v>
      </c>
      <c r="N5169" s="4">
        <v>86.81</v>
      </c>
      <c r="O5169" s="4">
        <v>4</v>
      </c>
      <c r="P5169" s="4">
        <v>0.2</v>
      </c>
      <c r="Q5169" s="4">
        <v>7.27</v>
      </c>
    </row>
    <row r="5170" spans="1:17" s="4" customFormat="1" ht="12" x14ac:dyDescent="0.3">
      <c r="A5170" s="4">
        <v>5169</v>
      </c>
      <c r="B5170" s="4" t="s">
        <v>15426</v>
      </c>
      <c r="C5170" s="5">
        <v>45746</v>
      </c>
      <c r="D5170" s="5">
        <v>45752</v>
      </c>
      <c r="E5170" s="9">
        <f t="shared" si="80"/>
        <v>2025</v>
      </c>
      <c r="F5170" s="4" t="s">
        <v>59</v>
      </c>
      <c r="G5170" s="4" t="s">
        <v>15427</v>
      </c>
      <c r="H5170" s="4" t="s">
        <v>15428</v>
      </c>
      <c r="I5170" s="4" t="s">
        <v>67</v>
      </c>
      <c r="J5170" s="4" t="s">
        <v>47</v>
      </c>
      <c r="K5170" s="4" t="s">
        <v>47</v>
      </c>
      <c r="L5170" s="4" t="s">
        <v>22</v>
      </c>
      <c r="M5170" s="4" t="s">
        <v>134</v>
      </c>
      <c r="N5170" s="4">
        <v>1210.9000000000001</v>
      </c>
      <c r="O5170" s="4">
        <v>4</v>
      </c>
      <c r="P5170" s="4">
        <v>0</v>
      </c>
      <c r="Q5170" s="4">
        <v>269.86</v>
      </c>
    </row>
    <row r="5171" spans="1:17" s="4" customFormat="1" ht="12" x14ac:dyDescent="0.3">
      <c r="A5171" s="4">
        <v>5170</v>
      </c>
      <c r="B5171" s="4" t="s">
        <v>15429</v>
      </c>
      <c r="C5171" s="5">
        <v>44945</v>
      </c>
      <c r="D5171" s="5">
        <v>44948</v>
      </c>
      <c r="E5171" s="9">
        <f t="shared" si="80"/>
        <v>2023</v>
      </c>
      <c r="F5171" s="4" t="s">
        <v>17</v>
      </c>
      <c r="G5171" s="4" t="s">
        <v>15430</v>
      </c>
      <c r="H5171" s="4" t="s">
        <v>15431</v>
      </c>
      <c r="I5171" s="4" t="s">
        <v>67</v>
      </c>
      <c r="J5171" s="4" t="s">
        <v>79</v>
      </c>
      <c r="K5171" s="4" t="s">
        <v>80</v>
      </c>
      <c r="L5171" s="4" t="s">
        <v>36</v>
      </c>
      <c r="M5171" s="4" t="s">
        <v>118</v>
      </c>
      <c r="N5171" s="4">
        <v>723.76</v>
      </c>
      <c r="O5171" s="4">
        <v>4</v>
      </c>
      <c r="P5171" s="4">
        <v>0.15</v>
      </c>
      <c r="Q5171" s="4">
        <v>22.48</v>
      </c>
    </row>
    <row r="5172" spans="1:17" s="4" customFormat="1" ht="12" x14ac:dyDescent="0.3">
      <c r="A5172" s="4">
        <v>5171</v>
      </c>
      <c r="B5172" s="4" t="s">
        <v>15432</v>
      </c>
      <c r="C5172" s="5">
        <v>44535</v>
      </c>
      <c r="D5172" s="5">
        <v>44542</v>
      </c>
      <c r="E5172" s="9">
        <f t="shared" si="80"/>
        <v>2021</v>
      </c>
      <c r="F5172" s="4" t="s">
        <v>25</v>
      </c>
      <c r="G5172" s="4" t="s">
        <v>15433</v>
      </c>
      <c r="H5172" s="4" t="s">
        <v>15434</v>
      </c>
      <c r="I5172" s="4" t="s">
        <v>28</v>
      </c>
      <c r="J5172" s="4" t="s">
        <v>79</v>
      </c>
      <c r="K5172" s="4" t="s">
        <v>80</v>
      </c>
      <c r="L5172" s="4" t="s">
        <v>22</v>
      </c>
      <c r="M5172" s="4" t="s">
        <v>23</v>
      </c>
      <c r="N5172" s="4">
        <v>1035.04</v>
      </c>
      <c r="O5172" s="4">
        <v>7</v>
      </c>
      <c r="P5172" s="4">
        <v>0.2</v>
      </c>
      <c r="Q5172" s="4">
        <v>172.13</v>
      </c>
    </row>
    <row r="5173" spans="1:17" s="4" customFormat="1" ht="12" x14ac:dyDescent="0.3">
      <c r="A5173" s="4">
        <v>5172</v>
      </c>
      <c r="B5173" s="4" t="s">
        <v>15435</v>
      </c>
      <c r="C5173" s="5">
        <v>45571</v>
      </c>
      <c r="D5173" s="5">
        <v>45575</v>
      </c>
      <c r="E5173" s="9">
        <f t="shared" si="80"/>
        <v>2024</v>
      </c>
      <c r="F5173" s="4" t="s">
        <v>17</v>
      </c>
      <c r="G5173" s="4" t="s">
        <v>15436</v>
      </c>
      <c r="H5173" s="4" t="s">
        <v>15437</v>
      </c>
      <c r="I5173" s="4" t="s">
        <v>67</v>
      </c>
      <c r="J5173" s="4" t="s">
        <v>79</v>
      </c>
      <c r="K5173" s="4" t="s">
        <v>80</v>
      </c>
      <c r="L5173" s="4" t="s">
        <v>29</v>
      </c>
      <c r="M5173" s="4" t="s">
        <v>107</v>
      </c>
      <c r="N5173" s="4">
        <v>87.88</v>
      </c>
      <c r="O5173" s="4">
        <v>8</v>
      </c>
      <c r="P5173" s="4">
        <v>0</v>
      </c>
      <c r="Q5173" s="4">
        <v>17.010000000000002</v>
      </c>
    </row>
    <row r="5174" spans="1:17" s="4" customFormat="1" ht="12" x14ac:dyDescent="0.3">
      <c r="A5174" s="4">
        <v>5173</v>
      </c>
      <c r="B5174" s="4" t="s">
        <v>15438</v>
      </c>
      <c r="C5174" s="5">
        <v>44407</v>
      </c>
      <c r="D5174" s="5">
        <v>44409</v>
      </c>
      <c r="E5174" s="9">
        <f t="shared" si="80"/>
        <v>2021</v>
      </c>
      <c r="F5174" s="4" t="s">
        <v>17</v>
      </c>
      <c r="G5174" s="4" t="s">
        <v>15439</v>
      </c>
      <c r="H5174" s="4" t="s">
        <v>15440</v>
      </c>
      <c r="I5174" s="4" t="s">
        <v>28</v>
      </c>
      <c r="J5174" s="4" t="s">
        <v>62</v>
      </c>
      <c r="K5174" s="4" t="s">
        <v>63</v>
      </c>
      <c r="L5174" s="4" t="s">
        <v>29</v>
      </c>
      <c r="M5174" s="4" t="s">
        <v>90</v>
      </c>
      <c r="N5174" s="4">
        <v>918.06</v>
      </c>
      <c r="O5174" s="4">
        <v>8</v>
      </c>
      <c r="P5174" s="4">
        <v>0.1</v>
      </c>
      <c r="Q5174" s="4">
        <v>86.08</v>
      </c>
    </row>
    <row r="5175" spans="1:17" s="4" customFormat="1" ht="12" x14ac:dyDescent="0.3">
      <c r="A5175" s="4">
        <v>5174</v>
      </c>
      <c r="B5175" s="4" t="s">
        <v>15441</v>
      </c>
      <c r="C5175" s="5">
        <v>45640</v>
      </c>
      <c r="D5175" s="5">
        <v>45646</v>
      </c>
      <c r="E5175" s="9">
        <f t="shared" si="80"/>
        <v>2024</v>
      </c>
      <c r="F5175" s="4" t="s">
        <v>59</v>
      </c>
      <c r="G5175" s="4" t="s">
        <v>15442</v>
      </c>
      <c r="H5175" s="4" t="s">
        <v>15443</v>
      </c>
      <c r="I5175" s="4" t="s">
        <v>67</v>
      </c>
      <c r="J5175" s="4" t="s">
        <v>47</v>
      </c>
      <c r="K5175" s="4" t="s">
        <v>47</v>
      </c>
      <c r="L5175" s="4" t="s">
        <v>29</v>
      </c>
      <c r="M5175" s="4" t="s">
        <v>90</v>
      </c>
      <c r="N5175" s="4">
        <v>351.6</v>
      </c>
      <c r="O5175" s="4">
        <v>1</v>
      </c>
      <c r="P5175" s="4">
        <v>0</v>
      </c>
      <c r="Q5175" s="4">
        <v>72.67</v>
      </c>
    </row>
    <row r="5176" spans="1:17" s="4" customFormat="1" ht="12" x14ac:dyDescent="0.3">
      <c r="A5176" s="4">
        <v>5175</v>
      </c>
      <c r="B5176" s="4" t="s">
        <v>15444</v>
      </c>
      <c r="C5176" s="5">
        <v>45323</v>
      </c>
      <c r="D5176" s="5">
        <v>45326</v>
      </c>
      <c r="E5176" s="9">
        <f t="shared" si="80"/>
        <v>2024</v>
      </c>
      <c r="F5176" s="4" t="s">
        <v>17</v>
      </c>
      <c r="G5176" s="4" t="s">
        <v>15445</v>
      </c>
      <c r="H5176" s="4" t="s">
        <v>15446</v>
      </c>
      <c r="I5176" s="4" t="s">
        <v>67</v>
      </c>
      <c r="J5176" s="4" t="s">
        <v>47</v>
      </c>
      <c r="K5176" s="4" t="s">
        <v>47</v>
      </c>
      <c r="L5176" s="4" t="s">
        <v>36</v>
      </c>
      <c r="M5176" s="4" t="s">
        <v>71</v>
      </c>
      <c r="N5176" s="4">
        <v>400.54</v>
      </c>
      <c r="O5176" s="4">
        <v>7</v>
      </c>
      <c r="P5176" s="4">
        <v>0</v>
      </c>
      <c r="Q5176" s="4">
        <v>27.1</v>
      </c>
    </row>
    <row r="5177" spans="1:17" s="4" customFormat="1" ht="12" x14ac:dyDescent="0.3">
      <c r="A5177" s="4">
        <v>5176</v>
      </c>
      <c r="B5177" s="4" t="s">
        <v>15447</v>
      </c>
      <c r="C5177" s="5">
        <v>44777</v>
      </c>
      <c r="D5177" s="5">
        <v>44781</v>
      </c>
      <c r="E5177" s="9">
        <f t="shared" si="80"/>
        <v>2022</v>
      </c>
      <c r="F5177" s="4" t="s">
        <v>17</v>
      </c>
      <c r="G5177" s="4" t="s">
        <v>15448</v>
      </c>
      <c r="H5177" s="4" t="s">
        <v>10425</v>
      </c>
      <c r="I5177" s="4" t="s">
        <v>20</v>
      </c>
      <c r="J5177" s="4" t="s">
        <v>111</v>
      </c>
      <c r="K5177" s="4" t="s">
        <v>111</v>
      </c>
      <c r="L5177" s="4" t="s">
        <v>22</v>
      </c>
      <c r="M5177" s="4" t="s">
        <v>23</v>
      </c>
      <c r="N5177" s="4">
        <v>113.78</v>
      </c>
      <c r="O5177" s="4">
        <v>1</v>
      </c>
      <c r="P5177" s="4">
        <v>0.1</v>
      </c>
      <c r="Q5177" s="4">
        <v>8.64</v>
      </c>
    </row>
    <row r="5178" spans="1:17" s="4" customFormat="1" ht="12" x14ac:dyDescent="0.3">
      <c r="A5178" s="4">
        <v>5177</v>
      </c>
      <c r="B5178" s="4" t="s">
        <v>15449</v>
      </c>
      <c r="C5178" s="5">
        <v>44598</v>
      </c>
      <c r="D5178" s="5">
        <v>44602</v>
      </c>
      <c r="E5178" s="9">
        <f t="shared" si="80"/>
        <v>2022</v>
      </c>
      <c r="F5178" s="4" t="s">
        <v>59</v>
      </c>
      <c r="G5178" s="4" t="s">
        <v>15450</v>
      </c>
      <c r="H5178" s="4" t="s">
        <v>15451</v>
      </c>
      <c r="I5178" s="4" t="s">
        <v>28</v>
      </c>
      <c r="J5178" s="4" t="s">
        <v>34</v>
      </c>
      <c r="K5178" s="4" t="s">
        <v>35</v>
      </c>
      <c r="L5178" s="4" t="s">
        <v>36</v>
      </c>
      <c r="M5178" s="4" t="s">
        <v>71</v>
      </c>
      <c r="N5178" s="4">
        <v>1230.22</v>
      </c>
      <c r="O5178" s="4">
        <v>2</v>
      </c>
      <c r="P5178" s="4">
        <v>0.1</v>
      </c>
      <c r="Q5178" s="4">
        <v>104.73</v>
      </c>
    </row>
    <row r="5179" spans="1:17" s="4" customFormat="1" ht="12" x14ac:dyDescent="0.3">
      <c r="A5179" s="4">
        <v>5178</v>
      </c>
      <c r="B5179" s="4" t="s">
        <v>15452</v>
      </c>
      <c r="C5179" s="5">
        <v>45422</v>
      </c>
      <c r="D5179" s="5">
        <v>45424</v>
      </c>
      <c r="E5179" s="9">
        <f t="shared" si="80"/>
        <v>2024</v>
      </c>
      <c r="F5179" s="4" t="s">
        <v>59</v>
      </c>
      <c r="G5179" s="4" t="s">
        <v>15453</v>
      </c>
      <c r="H5179" s="4" t="s">
        <v>15454</v>
      </c>
      <c r="I5179" s="4" t="s">
        <v>20</v>
      </c>
      <c r="J5179" s="4" t="s">
        <v>111</v>
      </c>
      <c r="K5179" s="4" t="s">
        <v>111</v>
      </c>
      <c r="L5179" s="4" t="s">
        <v>29</v>
      </c>
      <c r="M5179" s="4" t="s">
        <v>30</v>
      </c>
      <c r="N5179" s="4">
        <v>612.9</v>
      </c>
      <c r="O5179" s="4">
        <v>2</v>
      </c>
      <c r="P5179" s="4">
        <v>0</v>
      </c>
      <c r="Q5179" s="4">
        <v>44.69</v>
      </c>
    </row>
    <row r="5180" spans="1:17" s="4" customFormat="1" ht="12" x14ac:dyDescent="0.3">
      <c r="A5180" s="4">
        <v>5179</v>
      </c>
      <c r="B5180" s="4" t="s">
        <v>15455</v>
      </c>
      <c r="C5180" s="5">
        <v>45812</v>
      </c>
      <c r="D5180" s="5">
        <v>45815</v>
      </c>
      <c r="E5180" s="9">
        <f t="shared" si="80"/>
        <v>2025</v>
      </c>
      <c r="F5180" s="4" t="s">
        <v>59</v>
      </c>
      <c r="G5180" s="4" t="s">
        <v>15456</v>
      </c>
      <c r="H5180" s="4" t="s">
        <v>15457</v>
      </c>
      <c r="I5180" s="4" t="s">
        <v>67</v>
      </c>
      <c r="J5180" s="4" t="s">
        <v>106</v>
      </c>
      <c r="K5180" s="4" t="s">
        <v>106</v>
      </c>
      <c r="L5180" s="4" t="s">
        <v>36</v>
      </c>
      <c r="M5180" s="4" t="s">
        <v>118</v>
      </c>
      <c r="N5180" s="4">
        <v>323.45</v>
      </c>
      <c r="O5180" s="4">
        <v>1</v>
      </c>
      <c r="P5180" s="4">
        <v>0.2</v>
      </c>
      <c r="Q5180" s="4">
        <v>60.72</v>
      </c>
    </row>
    <row r="5181" spans="1:17" s="4" customFormat="1" ht="12" x14ac:dyDescent="0.3">
      <c r="A5181" s="4">
        <v>5180</v>
      </c>
      <c r="B5181" s="4" t="s">
        <v>15458</v>
      </c>
      <c r="C5181" s="5">
        <v>45432</v>
      </c>
      <c r="D5181" s="5">
        <v>45436</v>
      </c>
      <c r="E5181" s="9">
        <f t="shared" si="80"/>
        <v>2024</v>
      </c>
      <c r="F5181" s="4" t="s">
        <v>39</v>
      </c>
      <c r="G5181" s="4" t="s">
        <v>15459</v>
      </c>
      <c r="H5181" s="4" t="s">
        <v>15460</v>
      </c>
      <c r="I5181" s="4" t="s">
        <v>20</v>
      </c>
      <c r="J5181" s="4" t="s">
        <v>145</v>
      </c>
      <c r="K5181" s="4" t="s">
        <v>80</v>
      </c>
      <c r="L5181" s="4" t="s">
        <v>36</v>
      </c>
      <c r="M5181" s="4" t="s">
        <v>118</v>
      </c>
      <c r="N5181" s="4">
        <v>1497.23</v>
      </c>
      <c r="O5181" s="4">
        <v>9</v>
      </c>
      <c r="P5181" s="4">
        <v>0.2</v>
      </c>
      <c r="Q5181" s="4">
        <v>146.02000000000001</v>
      </c>
    </row>
    <row r="5182" spans="1:17" s="4" customFormat="1" ht="12" x14ac:dyDescent="0.3">
      <c r="A5182" s="4">
        <v>5181</v>
      </c>
      <c r="B5182" s="4" t="s">
        <v>15461</v>
      </c>
      <c r="C5182" s="5">
        <v>44631</v>
      </c>
      <c r="D5182" s="5">
        <v>44632</v>
      </c>
      <c r="E5182" s="9">
        <f t="shared" si="80"/>
        <v>2022</v>
      </c>
      <c r="F5182" s="4" t="s">
        <v>25</v>
      </c>
      <c r="G5182" s="4" t="s">
        <v>15462</v>
      </c>
      <c r="H5182" s="4" t="s">
        <v>15463</v>
      </c>
      <c r="I5182" s="4" t="s">
        <v>20</v>
      </c>
      <c r="J5182" s="4" t="s">
        <v>62</v>
      </c>
      <c r="K5182" s="4" t="s">
        <v>63</v>
      </c>
      <c r="L5182" s="4" t="s">
        <v>29</v>
      </c>
      <c r="M5182" s="4" t="s">
        <v>90</v>
      </c>
      <c r="N5182" s="4">
        <v>317.62</v>
      </c>
      <c r="O5182" s="4">
        <v>4</v>
      </c>
      <c r="P5182" s="4">
        <v>0</v>
      </c>
      <c r="Q5182" s="4">
        <v>47.1</v>
      </c>
    </row>
    <row r="5183" spans="1:17" s="4" customFormat="1" ht="12" x14ac:dyDescent="0.3">
      <c r="A5183" s="4">
        <v>5182</v>
      </c>
      <c r="B5183" s="4" t="s">
        <v>15464</v>
      </c>
      <c r="C5183" s="5">
        <v>45732</v>
      </c>
      <c r="D5183" s="5">
        <v>45737</v>
      </c>
      <c r="E5183" s="9">
        <f t="shared" si="80"/>
        <v>2025</v>
      </c>
      <c r="F5183" s="4" t="s">
        <v>17</v>
      </c>
      <c r="G5183" s="4" t="s">
        <v>15465</v>
      </c>
      <c r="H5183" s="4" t="s">
        <v>15466</v>
      </c>
      <c r="I5183" s="4" t="s">
        <v>20</v>
      </c>
      <c r="J5183" s="4" t="s">
        <v>42</v>
      </c>
      <c r="K5183" s="4" t="s">
        <v>43</v>
      </c>
      <c r="L5183" s="4" t="s">
        <v>36</v>
      </c>
      <c r="M5183" s="4" t="s">
        <v>118</v>
      </c>
      <c r="N5183" s="4">
        <v>275.29000000000002</v>
      </c>
      <c r="O5183" s="4">
        <v>6</v>
      </c>
      <c r="P5183" s="4">
        <v>0.15</v>
      </c>
      <c r="Q5183" s="4">
        <v>20.97</v>
      </c>
    </row>
    <row r="5184" spans="1:17" s="4" customFormat="1" ht="12" x14ac:dyDescent="0.3">
      <c r="A5184" s="4">
        <v>5183</v>
      </c>
      <c r="B5184" s="4" t="s">
        <v>15467</v>
      </c>
      <c r="C5184" s="5">
        <v>45666</v>
      </c>
      <c r="D5184" s="5">
        <v>45670</v>
      </c>
      <c r="E5184" s="9">
        <f t="shared" si="80"/>
        <v>2025</v>
      </c>
      <c r="F5184" s="4" t="s">
        <v>59</v>
      </c>
      <c r="G5184" s="4" t="s">
        <v>15468</v>
      </c>
      <c r="H5184" s="4" t="s">
        <v>15469</v>
      </c>
      <c r="I5184" s="4" t="s">
        <v>67</v>
      </c>
      <c r="J5184" s="4" t="s">
        <v>62</v>
      </c>
      <c r="K5184" s="4" t="s">
        <v>63</v>
      </c>
      <c r="L5184" s="4" t="s">
        <v>36</v>
      </c>
      <c r="M5184" s="4" t="s">
        <v>71</v>
      </c>
      <c r="N5184" s="4">
        <v>965.07</v>
      </c>
      <c r="O5184" s="4">
        <v>1</v>
      </c>
      <c r="P5184" s="4">
        <v>0.1</v>
      </c>
      <c r="Q5184" s="4">
        <v>112.5</v>
      </c>
    </row>
    <row r="5185" spans="1:17" s="4" customFormat="1" ht="12" x14ac:dyDescent="0.3">
      <c r="A5185" s="4">
        <v>5184</v>
      </c>
      <c r="B5185" s="4" t="s">
        <v>15470</v>
      </c>
      <c r="C5185" s="5">
        <v>44996</v>
      </c>
      <c r="D5185" s="5">
        <v>45003</v>
      </c>
      <c r="E5185" s="9">
        <f t="shared" si="80"/>
        <v>2023</v>
      </c>
      <c r="F5185" s="4" t="s">
        <v>25</v>
      </c>
      <c r="G5185" s="4" t="s">
        <v>15471</v>
      </c>
      <c r="H5185" s="4" t="s">
        <v>15472</v>
      </c>
      <c r="I5185" s="4" t="s">
        <v>67</v>
      </c>
      <c r="J5185" s="4" t="s">
        <v>52</v>
      </c>
      <c r="K5185" s="4" t="s">
        <v>53</v>
      </c>
      <c r="L5185" s="4" t="s">
        <v>22</v>
      </c>
      <c r="M5185" s="4" t="s">
        <v>75</v>
      </c>
      <c r="N5185" s="4">
        <v>1214.3900000000001</v>
      </c>
      <c r="O5185" s="4">
        <v>9</v>
      </c>
      <c r="P5185" s="4">
        <v>0.2</v>
      </c>
      <c r="Q5185" s="4">
        <v>71.239999999999995</v>
      </c>
    </row>
    <row r="5186" spans="1:17" s="4" customFormat="1" ht="12" x14ac:dyDescent="0.3">
      <c r="A5186" s="4">
        <v>5185</v>
      </c>
      <c r="B5186" s="4" t="s">
        <v>15473</v>
      </c>
      <c r="C5186" s="5">
        <v>44770</v>
      </c>
      <c r="D5186" s="5">
        <v>44771</v>
      </c>
      <c r="E5186" s="9">
        <f t="shared" ref="E5186:E5249" si="81">YEAR(D5186)</f>
        <v>2022</v>
      </c>
      <c r="F5186" s="4" t="s">
        <v>25</v>
      </c>
      <c r="G5186" s="4" t="s">
        <v>15474</v>
      </c>
      <c r="H5186" s="4" t="s">
        <v>15475</v>
      </c>
      <c r="I5186" s="4" t="s">
        <v>67</v>
      </c>
      <c r="J5186" s="4" t="s">
        <v>47</v>
      </c>
      <c r="K5186" s="4" t="s">
        <v>47</v>
      </c>
      <c r="L5186" s="4" t="s">
        <v>22</v>
      </c>
      <c r="M5186" s="4" t="s">
        <v>54</v>
      </c>
      <c r="N5186" s="4">
        <v>35.020000000000003</v>
      </c>
      <c r="O5186" s="4">
        <v>6</v>
      </c>
      <c r="P5186" s="4">
        <v>0.15</v>
      </c>
      <c r="Q5186" s="4">
        <v>0.59</v>
      </c>
    </row>
    <row r="5187" spans="1:17" s="4" customFormat="1" ht="12" x14ac:dyDescent="0.3">
      <c r="A5187" s="4">
        <v>5186</v>
      </c>
      <c r="B5187" s="4" t="s">
        <v>15476</v>
      </c>
      <c r="C5187" s="5">
        <v>45260</v>
      </c>
      <c r="D5187" s="5">
        <v>45263</v>
      </c>
      <c r="E5187" s="9">
        <f t="shared" si="81"/>
        <v>2023</v>
      </c>
      <c r="F5187" s="4" t="s">
        <v>59</v>
      </c>
      <c r="G5187" s="4" t="s">
        <v>15477</v>
      </c>
      <c r="H5187" s="4" t="s">
        <v>15478</v>
      </c>
      <c r="I5187" s="4" t="s">
        <v>28</v>
      </c>
      <c r="J5187" s="4" t="s">
        <v>47</v>
      </c>
      <c r="K5187" s="4" t="s">
        <v>47</v>
      </c>
      <c r="L5187" s="4" t="s">
        <v>22</v>
      </c>
      <c r="M5187" s="4" t="s">
        <v>75</v>
      </c>
      <c r="N5187" s="4">
        <v>1013.31</v>
      </c>
      <c r="O5187" s="4">
        <v>1</v>
      </c>
      <c r="P5187" s="4">
        <v>0</v>
      </c>
      <c r="Q5187" s="4">
        <v>294.92</v>
      </c>
    </row>
    <row r="5188" spans="1:17" s="4" customFormat="1" ht="12" x14ac:dyDescent="0.3">
      <c r="A5188" s="4">
        <v>5187</v>
      </c>
      <c r="B5188" s="4" t="s">
        <v>15479</v>
      </c>
      <c r="C5188" s="5">
        <v>44470</v>
      </c>
      <c r="D5188" s="5">
        <v>44477</v>
      </c>
      <c r="E5188" s="9">
        <f t="shared" si="81"/>
        <v>2021</v>
      </c>
      <c r="F5188" s="4" t="s">
        <v>25</v>
      </c>
      <c r="G5188" s="4" t="s">
        <v>15480</v>
      </c>
      <c r="H5188" s="4" t="s">
        <v>15481</v>
      </c>
      <c r="I5188" s="4" t="s">
        <v>67</v>
      </c>
      <c r="J5188" s="4" t="s">
        <v>145</v>
      </c>
      <c r="K5188" s="4" t="s">
        <v>80</v>
      </c>
      <c r="L5188" s="4" t="s">
        <v>29</v>
      </c>
      <c r="M5188" s="4" t="s">
        <v>90</v>
      </c>
      <c r="N5188" s="4">
        <v>1312</v>
      </c>
      <c r="O5188" s="4">
        <v>4</v>
      </c>
      <c r="P5188" s="4">
        <v>0</v>
      </c>
      <c r="Q5188" s="4">
        <v>33.65</v>
      </c>
    </row>
    <row r="5189" spans="1:17" s="4" customFormat="1" ht="12" x14ac:dyDescent="0.3">
      <c r="A5189" s="4">
        <v>5188</v>
      </c>
      <c r="B5189" s="4" t="s">
        <v>15482</v>
      </c>
      <c r="C5189" s="5">
        <v>44876</v>
      </c>
      <c r="D5189" s="5">
        <v>44877</v>
      </c>
      <c r="E5189" s="9">
        <f t="shared" si="81"/>
        <v>2022</v>
      </c>
      <c r="F5189" s="4" t="s">
        <v>39</v>
      </c>
      <c r="G5189" s="4" t="s">
        <v>15483</v>
      </c>
      <c r="H5189" s="4" t="s">
        <v>15484</v>
      </c>
      <c r="I5189" s="4" t="s">
        <v>67</v>
      </c>
      <c r="J5189" s="4" t="s">
        <v>145</v>
      </c>
      <c r="K5189" s="4" t="s">
        <v>80</v>
      </c>
      <c r="L5189" s="4" t="s">
        <v>22</v>
      </c>
      <c r="M5189" s="4" t="s">
        <v>54</v>
      </c>
      <c r="N5189" s="4">
        <v>1119.73</v>
      </c>
      <c r="O5189" s="4">
        <v>3</v>
      </c>
      <c r="P5189" s="4">
        <v>0</v>
      </c>
      <c r="Q5189" s="4">
        <v>109.3</v>
      </c>
    </row>
    <row r="5190" spans="1:17" s="4" customFormat="1" ht="12" x14ac:dyDescent="0.3">
      <c r="A5190" s="4">
        <v>5189</v>
      </c>
      <c r="B5190" s="4" t="s">
        <v>15485</v>
      </c>
      <c r="C5190" s="5">
        <v>45711</v>
      </c>
      <c r="D5190" s="5">
        <v>45713</v>
      </c>
      <c r="E5190" s="9">
        <f t="shared" si="81"/>
        <v>2025</v>
      </c>
      <c r="F5190" s="4" t="s">
        <v>59</v>
      </c>
      <c r="G5190" s="4" t="s">
        <v>15486</v>
      </c>
      <c r="H5190" s="4" t="s">
        <v>15487</v>
      </c>
      <c r="I5190" s="4" t="s">
        <v>67</v>
      </c>
      <c r="J5190" s="4" t="s">
        <v>42</v>
      </c>
      <c r="K5190" s="4" t="s">
        <v>43</v>
      </c>
      <c r="L5190" s="4" t="s">
        <v>29</v>
      </c>
      <c r="M5190" s="4" t="s">
        <v>107</v>
      </c>
      <c r="N5190" s="4">
        <v>874.14</v>
      </c>
      <c r="O5190" s="4">
        <v>7</v>
      </c>
      <c r="P5190" s="4">
        <v>0.15</v>
      </c>
      <c r="Q5190" s="4">
        <v>206.84</v>
      </c>
    </row>
    <row r="5191" spans="1:17" s="4" customFormat="1" ht="12" x14ac:dyDescent="0.3">
      <c r="A5191" s="4">
        <v>5190</v>
      </c>
      <c r="B5191" s="4" t="s">
        <v>15488</v>
      </c>
      <c r="C5191" s="5">
        <v>45795</v>
      </c>
      <c r="D5191" s="5">
        <v>45798</v>
      </c>
      <c r="E5191" s="9">
        <f t="shared" si="81"/>
        <v>2025</v>
      </c>
      <c r="F5191" s="4" t="s">
        <v>25</v>
      </c>
      <c r="G5191" s="4" t="s">
        <v>15489</v>
      </c>
      <c r="H5191" s="4" t="s">
        <v>15490</v>
      </c>
      <c r="I5191" s="4" t="s">
        <v>67</v>
      </c>
      <c r="J5191" s="4" t="s">
        <v>42</v>
      </c>
      <c r="K5191" s="4" t="s">
        <v>43</v>
      </c>
      <c r="L5191" s="4" t="s">
        <v>36</v>
      </c>
      <c r="M5191" s="4" t="s">
        <v>71</v>
      </c>
      <c r="N5191" s="4">
        <v>705.53</v>
      </c>
      <c r="O5191" s="4">
        <v>2</v>
      </c>
      <c r="P5191" s="4">
        <v>0.2</v>
      </c>
      <c r="Q5191" s="4">
        <v>47.48</v>
      </c>
    </row>
    <row r="5192" spans="1:17" s="4" customFormat="1" ht="12" x14ac:dyDescent="0.3">
      <c r="A5192" s="4">
        <v>5191</v>
      </c>
      <c r="B5192" s="4" t="s">
        <v>15491</v>
      </c>
      <c r="C5192" s="5">
        <v>44454</v>
      </c>
      <c r="D5192" s="5">
        <v>44461</v>
      </c>
      <c r="E5192" s="9">
        <f t="shared" si="81"/>
        <v>2021</v>
      </c>
      <c r="F5192" s="4" t="s">
        <v>17</v>
      </c>
      <c r="G5192" s="4" t="s">
        <v>15492</v>
      </c>
      <c r="H5192" s="4" t="s">
        <v>15493</v>
      </c>
      <c r="I5192" s="4" t="s">
        <v>28</v>
      </c>
      <c r="J5192" s="4" t="s">
        <v>34</v>
      </c>
      <c r="K5192" s="4" t="s">
        <v>35</v>
      </c>
      <c r="L5192" s="4" t="s">
        <v>29</v>
      </c>
      <c r="M5192" s="4" t="s">
        <v>107</v>
      </c>
      <c r="N5192" s="4">
        <v>30.21</v>
      </c>
      <c r="O5192" s="4">
        <v>6</v>
      </c>
      <c r="P5192" s="4">
        <v>0.15</v>
      </c>
      <c r="Q5192" s="4">
        <v>6.27</v>
      </c>
    </row>
    <row r="5193" spans="1:17" s="4" customFormat="1" ht="12" x14ac:dyDescent="0.3">
      <c r="A5193" s="4">
        <v>5192</v>
      </c>
      <c r="B5193" s="4" t="s">
        <v>15494</v>
      </c>
      <c r="C5193" s="5">
        <v>44650</v>
      </c>
      <c r="D5193" s="5">
        <v>44651</v>
      </c>
      <c r="E5193" s="9">
        <f t="shared" si="81"/>
        <v>2022</v>
      </c>
      <c r="F5193" s="4" t="s">
        <v>25</v>
      </c>
      <c r="G5193" s="4" t="s">
        <v>15495</v>
      </c>
      <c r="H5193" s="4" t="s">
        <v>15496</v>
      </c>
      <c r="I5193" s="4" t="s">
        <v>67</v>
      </c>
      <c r="J5193" s="4" t="s">
        <v>47</v>
      </c>
      <c r="K5193" s="4" t="s">
        <v>47</v>
      </c>
      <c r="L5193" s="4" t="s">
        <v>36</v>
      </c>
      <c r="M5193" s="4" t="s">
        <v>138</v>
      </c>
      <c r="N5193" s="4">
        <v>1289</v>
      </c>
      <c r="O5193" s="4">
        <v>9</v>
      </c>
      <c r="P5193" s="4">
        <v>0.15</v>
      </c>
      <c r="Q5193" s="4">
        <v>145.30000000000001</v>
      </c>
    </row>
    <row r="5194" spans="1:17" s="4" customFormat="1" ht="12" x14ac:dyDescent="0.3">
      <c r="A5194" s="4">
        <v>5193</v>
      </c>
      <c r="B5194" s="4" t="s">
        <v>15497</v>
      </c>
      <c r="C5194" s="5">
        <v>45125</v>
      </c>
      <c r="D5194" s="5">
        <v>45131</v>
      </c>
      <c r="E5194" s="9">
        <f t="shared" si="81"/>
        <v>2023</v>
      </c>
      <c r="F5194" s="4" t="s">
        <v>39</v>
      </c>
      <c r="G5194" s="4" t="s">
        <v>15498</v>
      </c>
      <c r="H5194" s="4" t="s">
        <v>15499</v>
      </c>
      <c r="I5194" s="4" t="s">
        <v>20</v>
      </c>
      <c r="J5194" s="4" t="s">
        <v>34</v>
      </c>
      <c r="K5194" s="4" t="s">
        <v>35</v>
      </c>
      <c r="L5194" s="4" t="s">
        <v>29</v>
      </c>
      <c r="M5194" s="4" t="s">
        <v>90</v>
      </c>
      <c r="N5194" s="4">
        <v>1061.8900000000001</v>
      </c>
      <c r="O5194" s="4">
        <v>8</v>
      </c>
      <c r="P5194" s="4">
        <v>0.1</v>
      </c>
      <c r="Q5194" s="4">
        <v>267.02</v>
      </c>
    </row>
    <row r="5195" spans="1:17" s="4" customFormat="1" ht="12" x14ac:dyDescent="0.3">
      <c r="A5195" s="4">
        <v>5194</v>
      </c>
      <c r="B5195" s="4" t="s">
        <v>15500</v>
      </c>
      <c r="C5195" s="5">
        <v>44932</v>
      </c>
      <c r="D5195" s="5">
        <v>44934</v>
      </c>
      <c r="E5195" s="9">
        <f t="shared" si="81"/>
        <v>2023</v>
      </c>
      <c r="F5195" s="4" t="s">
        <v>25</v>
      </c>
      <c r="G5195" s="4" t="s">
        <v>15501</v>
      </c>
      <c r="H5195" s="4" t="s">
        <v>6588</v>
      </c>
      <c r="I5195" s="4" t="s">
        <v>28</v>
      </c>
      <c r="J5195" s="4" t="s">
        <v>106</v>
      </c>
      <c r="K5195" s="4" t="s">
        <v>106</v>
      </c>
      <c r="L5195" s="4" t="s">
        <v>22</v>
      </c>
      <c r="M5195" s="4" t="s">
        <v>54</v>
      </c>
      <c r="N5195" s="4">
        <v>951.28</v>
      </c>
      <c r="O5195" s="4">
        <v>6</v>
      </c>
      <c r="P5195" s="4">
        <v>0</v>
      </c>
      <c r="Q5195" s="4">
        <v>167.07</v>
      </c>
    </row>
    <row r="5196" spans="1:17" s="4" customFormat="1" ht="12" x14ac:dyDescent="0.3">
      <c r="A5196" s="4">
        <v>5195</v>
      </c>
      <c r="B5196" s="4" t="s">
        <v>15502</v>
      </c>
      <c r="C5196" s="5">
        <v>44458</v>
      </c>
      <c r="D5196" s="5">
        <v>44465</v>
      </c>
      <c r="E5196" s="9">
        <f t="shared" si="81"/>
        <v>2021</v>
      </c>
      <c r="F5196" s="4" t="s">
        <v>39</v>
      </c>
      <c r="G5196" s="4" t="s">
        <v>15503</v>
      </c>
      <c r="H5196" s="4" t="s">
        <v>15504</v>
      </c>
      <c r="I5196" s="4" t="s">
        <v>20</v>
      </c>
      <c r="J5196" s="4" t="s">
        <v>111</v>
      </c>
      <c r="K5196" s="4" t="s">
        <v>111</v>
      </c>
      <c r="L5196" s="4" t="s">
        <v>22</v>
      </c>
      <c r="M5196" s="4" t="s">
        <v>23</v>
      </c>
      <c r="N5196" s="4">
        <v>719.33</v>
      </c>
      <c r="O5196" s="4">
        <v>2</v>
      </c>
      <c r="P5196" s="4">
        <v>0.15</v>
      </c>
      <c r="Q5196" s="4">
        <v>97.45</v>
      </c>
    </row>
    <row r="5197" spans="1:17" s="4" customFormat="1" ht="12" x14ac:dyDescent="0.3">
      <c r="A5197" s="4">
        <v>5196</v>
      </c>
      <c r="B5197" s="4" t="s">
        <v>15505</v>
      </c>
      <c r="C5197" s="5">
        <v>44771</v>
      </c>
      <c r="D5197" s="5">
        <v>44773</v>
      </c>
      <c r="E5197" s="9">
        <f t="shared" si="81"/>
        <v>2022</v>
      </c>
      <c r="F5197" s="4" t="s">
        <v>25</v>
      </c>
      <c r="G5197" s="4" t="s">
        <v>15506</v>
      </c>
      <c r="H5197" s="4" t="s">
        <v>15507</v>
      </c>
      <c r="I5197" s="4" t="s">
        <v>20</v>
      </c>
      <c r="J5197" s="4" t="s">
        <v>21</v>
      </c>
      <c r="K5197" s="4" t="s">
        <v>26647</v>
      </c>
      <c r="L5197" s="4" t="s">
        <v>29</v>
      </c>
      <c r="M5197" s="4" t="s">
        <v>30</v>
      </c>
      <c r="N5197" s="4">
        <v>729.77</v>
      </c>
      <c r="O5197" s="4">
        <v>6</v>
      </c>
      <c r="P5197" s="4">
        <v>0.2</v>
      </c>
      <c r="Q5197" s="4">
        <v>105.68</v>
      </c>
    </row>
    <row r="5198" spans="1:17" s="4" customFormat="1" ht="12" x14ac:dyDescent="0.3">
      <c r="A5198" s="4">
        <v>5197</v>
      </c>
      <c r="B5198" s="4" t="s">
        <v>15508</v>
      </c>
      <c r="C5198" s="5">
        <v>45030</v>
      </c>
      <c r="D5198" s="5">
        <v>45032</v>
      </c>
      <c r="E5198" s="9">
        <f t="shared" si="81"/>
        <v>2023</v>
      </c>
      <c r="F5198" s="4" t="s">
        <v>17</v>
      </c>
      <c r="G5198" s="4" t="s">
        <v>15509</v>
      </c>
      <c r="H5198" s="4" t="s">
        <v>15510</v>
      </c>
      <c r="I5198" s="4" t="s">
        <v>28</v>
      </c>
      <c r="J5198" s="4" t="s">
        <v>145</v>
      </c>
      <c r="K5198" s="4" t="s">
        <v>80</v>
      </c>
      <c r="L5198" s="4" t="s">
        <v>36</v>
      </c>
      <c r="M5198" s="4" t="s">
        <v>138</v>
      </c>
      <c r="N5198" s="4">
        <v>228.1</v>
      </c>
      <c r="O5198" s="4">
        <v>4</v>
      </c>
      <c r="P5198" s="4">
        <v>0.15</v>
      </c>
      <c r="Q5198" s="4">
        <v>48.06</v>
      </c>
    </row>
    <row r="5199" spans="1:17" s="4" customFormat="1" ht="12" x14ac:dyDescent="0.3">
      <c r="A5199" s="4">
        <v>5198</v>
      </c>
      <c r="B5199" s="4" t="s">
        <v>15511</v>
      </c>
      <c r="C5199" s="5">
        <v>45040</v>
      </c>
      <c r="D5199" s="5">
        <v>45042</v>
      </c>
      <c r="E5199" s="9">
        <f t="shared" si="81"/>
        <v>2023</v>
      </c>
      <c r="F5199" s="4" t="s">
        <v>17</v>
      </c>
      <c r="G5199" s="4" t="s">
        <v>15512</v>
      </c>
      <c r="H5199" s="4" t="s">
        <v>15513</v>
      </c>
      <c r="I5199" s="4" t="s">
        <v>67</v>
      </c>
      <c r="J5199" s="4" t="s">
        <v>47</v>
      </c>
      <c r="K5199" s="4" t="s">
        <v>47</v>
      </c>
      <c r="L5199" s="4" t="s">
        <v>36</v>
      </c>
      <c r="M5199" s="4" t="s">
        <v>138</v>
      </c>
      <c r="N5199" s="4">
        <v>1135.23</v>
      </c>
      <c r="O5199" s="4">
        <v>5</v>
      </c>
      <c r="P5199" s="4">
        <v>0.15</v>
      </c>
      <c r="Q5199" s="4">
        <v>195.53</v>
      </c>
    </row>
    <row r="5200" spans="1:17" s="4" customFormat="1" ht="12" x14ac:dyDescent="0.3">
      <c r="A5200" s="4">
        <v>5199</v>
      </c>
      <c r="B5200" s="4" t="s">
        <v>15514</v>
      </c>
      <c r="C5200" s="5">
        <v>45023</v>
      </c>
      <c r="D5200" s="5">
        <v>45026</v>
      </c>
      <c r="E5200" s="9">
        <f t="shared" si="81"/>
        <v>2023</v>
      </c>
      <c r="F5200" s="4" t="s">
        <v>59</v>
      </c>
      <c r="G5200" s="4" t="s">
        <v>15515</v>
      </c>
      <c r="H5200" s="4" t="s">
        <v>15516</v>
      </c>
      <c r="I5200" s="4" t="s">
        <v>20</v>
      </c>
      <c r="J5200" s="4" t="s">
        <v>21</v>
      </c>
      <c r="K5200" s="4" t="s">
        <v>26647</v>
      </c>
      <c r="L5200" s="4" t="s">
        <v>36</v>
      </c>
      <c r="M5200" s="4" t="s">
        <v>37</v>
      </c>
      <c r="N5200" s="4">
        <v>576.04999999999995</v>
      </c>
      <c r="O5200" s="4">
        <v>9</v>
      </c>
      <c r="P5200" s="4">
        <v>0.2</v>
      </c>
      <c r="Q5200" s="4">
        <v>19.899999999999999</v>
      </c>
    </row>
    <row r="5201" spans="1:17" s="4" customFormat="1" ht="12" x14ac:dyDescent="0.3">
      <c r="A5201" s="4">
        <v>5200</v>
      </c>
      <c r="B5201" s="4" t="s">
        <v>15517</v>
      </c>
      <c r="C5201" s="5">
        <v>45333</v>
      </c>
      <c r="D5201" s="5">
        <v>45334</v>
      </c>
      <c r="E5201" s="9">
        <f t="shared" si="81"/>
        <v>2024</v>
      </c>
      <c r="F5201" s="4" t="s">
        <v>39</v>
      </c>
      <c r="G5201" s="4" t="s">
        <v>15518</v>
      </c>
      <c r="H5201" s="4" t="s">
        <v>15519</v>
      </c>
      <c r="I5201" s="4" t="s">
        <v>67</v>
      </c>
      <c r="J5201" s="4" t="s">
        <v>145</v>
      </c>
      <c r="K5201" s="4" t="s">
        <v>80</v>
      </c>
      <c r="L5201" s="4" t="s">
        <v>29</v>
      </c>
      <c r="M5201" s="4" t="s">
        <v>48</v>
      </c>
      <c r="N5201" s="4">
        <v>81.69</v>
      </c>
      <c r="O5201" s="4">
        <v>7</v>
      </c>
      <c r="P5201" s="4">
        <v>0.1</v>
      </c>
      <c r="Q5201" s="4">
        <v>7.04</v>
      </c>
    </row>
    <row r="5202" spans="1:17" s="4" customFormat="1" ht="12" x14ac:dyDescent="0.3">
      <c r="A5202" s="4">
        <v>5201</v>
      </c>
      <c r="B5202" s="4" t="s">
        <v>15520</v>
      </c>
      <c r="C5202" s="5">
        <v>45523</v>
      </c>
      <c r="D5202" s="5">
        <v>45525</v>
      </c>
      <c r="E5202" s="9">
        <f t="shared" si="81"/>
        <v>2024</v>
      </c>
      <c r="F5202" s="4" t="s">
        <v>59</v>
      </c>
      <c r="G5202" s="4" t="s">
        <v>15521</v>
      </c>
      <c r="H5202" s="4" t="s">
        <v>15522</v>
      </c>
      <c r="I5202" s="4" t="s">
        <v>20</v>
      </c>
      <c r="J5202" s="4" t="s">
        <v>62</v>
      </c>
      <c r="K5202" s="4" t="s">
        <v>63</v>
      </c>
      <c r="L5202" s="4" t="s">
        <v>29</v>
      </c>
      <c r="M5202" s="4" t="s">
        <v>48</v>
      </c>
      <c r="N5202" s="4">
        <v>1090.53</v>
      </c>
      <c r="O5202" s="4">
        <v>5</v>
      </c>
      <c r="P5202" s="4">
        <v>0</v>
      </c>
      <c r="Q5202" s="4">
        <v>220.05</v>
      </c>
    </row>
    <row r="5203" spans="1:17" s="4" customFormat="1" ht="12" x14ac:dyDescent="0.3">
      <c r="A5203" s="4">
        <v>5202</v>
      </c>
      <c r="B5203" s="4" t="s">
        <v>15523</v>
      </c>
      <c r="C5203" s="5">
        <v>45800</v>
      </c>
      <c r="D5203" s="5">
        <v>45805</v>
      </c>
      <c r="E5203" s="9">
        <f t="shared" si="81"/>
        <v>2025</v>
      </c>
      <c r="F5203" s="4" t="s">
        <v>59</v>
      </c>
      <c r="G5203" s="4" t="s">
        <v>15524</v>
      </c>
      <c r="H5203" s="4" t="s">
        <v>15525</v>
      </c>
      <c r="I5203" s="4" t="s">
        <v>28</v>
      </c>
      <c r="J5203" s="4" t="s">
        <v>111</v>
      </c>
      <c r="K5203" s="4" t="s">
        <v>111</v>
      </c>
      <c r="L5203" s="4" t="s">
        <v>22</v>
      </c>
      <c r="M5203" s="4" t="s">
        <v>75</v>
      </c>
      <c r="N5203" s="4">
        <v>1347.29</v>
      </c>
      <c r="O5203" s="4">
        <v>7</v>
      </c>
      <c r="P5203" s="4">
        <v>0.15</v>
      </c>
      <c r="Q5203" s="4">
        <v>154.68</v>
      </c>
    </row>
    <row r="5204" spans="1:17" s="4" customFormat="1" ht="12" x14ac:dyDescent="0.3">
      <c r="A5204" s="4">
        <v>5203</v>
      </c>
      <c r="B5204" s="4" t="s">
        <v>15526</v>
      </c>
      <c r="C5204" s="5">
        <v>45273</v>
      </c>
      <c r="D5204" s="5">
        <v>45274</v>
      </c>
      <c r="E5204" s="9">
        <f t="shared" si="81"/>
        <v>2023</v>
      </c>
      <c r="F5204" s="4" t="s">
        <v>17</v>
      </c>
      <c r="G5204" s="4" t="s">
        <v>15527</v>
      </c>
      <c r="H5204" s="4" t="s">
        <v>15528</v>
      </c>
      <c r="I5204" s="4" t="s">
        <v>67</v>
      </c>
      <c r="J5204" s="4" t="s">
        <v>21</v>
      </c>
      <c r="K5204" s="4" t="s">
        <v>26647</v>
      </c>
      <c r="L5204" s="4" t="s">
        <v>22</v>
      </c>
      <c r="M5204" s="4" t="s">
        <v>23</v>
      </c>
      <c r="N5204" s="4">
        <v>1419.98</v>
      </c>
      <c r="O5204" s="4">
        <v>2</v>
      </c>
      <c r="P5204" s="4">
        <v>0.2</v>
      </c>
      <c r="Q5204" s="4">
        <v>147.35</v>
      </c>
    </row>
    <row r="5205" spans="1:17" s="4" customFormat="1" ht="12" x14ac:dyDescent="0.3">
      <c r="A5205" s="4">
        <v>5204</v>
      </c>
      <c r="B5205" s="4" t="s">
        <v>15529</v>
      </c>
      <c r="C5205" s="5">
        <v>44906</v>
      </c>
      <c r="D5205" s="5">
        <v>44907</v>
      </c>
      <c r="E5205" s="9">
        <f t="shared" si="81"/>
        <v>2022</v>
      </c>
      <c r="F5205" s="4" t="s">
        <v>25</v>
      </c>
      <c r="G5205" s="4" t="s">
        <v>15530</v>
      </c>
      <c r="H5205" s="4" t="s">
        <v>15531</v>
      </c>
      <c r="I5205" s="4" t="s">
        <v>20</v>
      </c>
      <c r="J5205" s="4" t="s">
        <v>145</v>
      </c>
      <c r="K5205" s="4" t="s">
        <v>80</v>
      </c>
      <c r="L5205" s="4" t="s">
        <v>29</v>
      </c>
      <c r="M5205" s="4" t="s">
        <v>107</v>
      </c>
      <c r="N5205" s="4">
        <v>645.66999999999996</v>
      </c>
      <c r="O5205" s="4">
        <v>9</v>
      </c>
      <c r="P5205" s="4">
        <v>0.15</v>
      </c>
      <c r="Q5205" s="4">
        <v>2.2000000000000002</v>
      </c>
    </row>
    <row r="5206" spans="1:17" s="4" customFormat="1" ht="12" x14ac:dyDescent="0.3">
      <c r="A5206" s="4">
        <v>5205</v>
      </c>
      <c r="B5206" s="4" t="s">
        <v>15532</v>
      </c>
      <c r="C5206" s="5">
        <v>45324</v>
      </c>
      <c r="D5206" s="5">
        <v>45330</v>
      </c>
      <c r="E5206" s="9">
        <f t="shared" si="81"/>
        <v>2024</v>
      </c>
      <c r="F5206" s="4" t="s">
        <v>25</v>
      </c>
      <c r="G5206" s="4" t="s">
        <v>15533</v>
      </c>
      <c r="H5206" s="4" t="s">
        <v>15534</v>
      </c>
      <c r="I5206" s="4" t="s">
        <v>28</v>
      </c>
      <c r="J5206" s="4" t="s">
        <v>47</v>
      </c>
      <c r="K5206" s="4" t="s">
        <v>47</v>
      </c>
      <c r="L5206" s="4" t="s">
        <v>36</v>
      </c>
      <c r="M5206" s="4" t="s">
        <v>71</v>
      </c>
      <c r="N5206" s="4">
        <v>1273.51</v>
      </c>
      <c r="O5206" s="4">
        <v>4</v>
      </c>
      <c r="P5206" s="4">
        <v>0.2</v>
      </c>
      <c r="Q5206" s="4">
        <v>83.67</v>
      </c>
    </row>
    <row r="5207" spans="1:17" s="4" customFormat="1" ht="12" x14ac:dyDescent="0.3">
      <c r="A5207" s="4">
        <v>5206</v>
      </c>
      <c r="B5207" s="4" t="s">
        <v>15535</v>
      </c>
      <c r="C5207" s="5">
        <v>44406</v>
      </c>
      <c r="D5207" s="5">
        <v>44413</v>
      </c>
      <c r="E5207" s="9">
        <f t="shared" si="81"/>
        <v>2021</v>
      </c>
      <c r="F5207" s="4" t="s">
        <v>39</v>
      </c>
      <c r="G5207" s="4" t="s">
        <v>15536</v>
      </c>
      <c r="H5207" s="4" t="s">
        <v>15537</v>
      </c>
      <c r="I5207" s="4" t="s">
        <v>28</v>
      </c>
      <c r="J5207" s="4" t="s">
        <v>34</v>
      </c>
      <c r="K5207" s="4" t="s">
        <v>35</v>
      </c>
      <c r="L5207" s="4" t="s">
        <v>29</v>
      </c>
      <c r="M5207" s="4" t="s">
        <v>48</v>
      </c>
      <c r="N5207" s="4">
        <v>603.42999999999995</v>
      </c>
      <c r="O5207" s="4">
        <v>4</v>
      </c>
      <c r="P5207" s="4">
        <v>0.1</v>
      </c>
      <c r="Q5207" s="4">
        <v>77.84</v>
      </c>
    </row>
    <row r="5208" spans="1:17" s="4" customFormat="1" ht="12" x14ac:dyDescent="0.3">
      <c r="A5208" s="4">
        <v>5207</v>
      </c>
      <c r="B5208" s="4" t="s">
        <v>15538</v>
      </c>
      <c r="C5208" s="5">
        <v>45762</v>
      </c>
      <c r="D5208" s="5">
        <v>45769</v>
      </c>
      <c r="E5208" s="9">
        <f t="shared" si="81"/>
        <v>2025</v>
      </c>
      <c r="F5208" s="4" t="s">
        <v>59</v>
      </c>
      <c r="G5208" s="4" t="s">
        <v>15539</v>
      </c>
      <c r="H5208" s="4" t="s">
        <v>15540</v>
      </c>
      <c r="I5208" s="4" t="s">
        <v>67</v>
      </c>
      <c r="J5208" s="4" t="s">
        <v>52</v>
      </c>
      <c r="K5208" s="4" t="s">
        <v>53</v>
      </c>
      <c r="L5208" s="4" t="s">
        <v>22</v>
      </c>
      <c r="M5208" s="4" t="s">
        <v>54</v>
      </c>
      <c r="N5208" s="4">
        <v>1491.53</v>
      </c>
      <c r="O5208" s="4">
        <v>10</v>
      </c>
      <c r="P5208" s="4">
        <v>0</v>
      </c>
      <c r="Q5208" s="4">
        <v>211.22</v>
      </c>
    </row>
    <row r="5209" spans="1:17" s="4" customFormat="1" ht="12" x14ac:dyDescent="0.3">
      <c r="A5209" s="4">
        <v>5208</v>
      </c>
      <c r="B5209" s="4" t="s">
        <v>15541</v>
      </c>
      <c r="C5209" s="5">
        <v>45764</v>
      </c>
      <c r="D5209" s="5">
        <v>45769</v>
      </c>
      <c r="E5209" s="9">
        <f t="shared" si="81"/>
        <v>2025</v>
      </c>
      <c r="F5209" s="4" t="s">
        <v>39</v>
      </c>
      <c r="G5209" s="4" t="s">
        <v>15542</v>
      </c>
      <c r="H5209" s="4" t="s">
        <v>15543</v>
      </c>
      <c r="I5209" s="4" t="s">
        <v>28</v>
      </c>
      <c r="J5209" s="4" t="s">
        <v>21</v>
      </c>
      <c r="K5209" s="4" t="s">
        <v>26647</v>
      </c>
      <c r="L5209" s="4" t="s">
        <v>22</v>
      </c>
      <c r="M5209" s="4" t="s">
        <v>23</v>
      </c>
      <c r="N5209" s="4">
        <v>38.909999999999997</v>
      </c>
      <c r="O5209" s="4">
        <v>5</v>
      </c>
      <c r="P5209" s="4">
        <v>0.15</v>
      </c>
      <c r="Q5209" s="4">
        <v>6.84</v>
      </c>
    </row>
    <row r="5210" spans="1:17" s="4" customFormat="1" ht="12" x14ac:dyDescent="0.3">
      <c r="A5210" s="4">
        <v>5209</v>
      </c>
      <c r="B5210" s="4" t="s">
        <v>15544</v>
      </c>
      <c r="C5210" s="5">
        <v>45589</v>
      </c>
      <c r="D5210" s="5">
        <v>45591</v>
      </c>
      <c r="E5210" s="9">
        <f t="shared" si="81"/>
        <v>2024</v>
      </c>
      <c r="F5210" s="4" t="s">
        <v>25</v>
      </c>
      <c r="G5210" s="4" t="s">
        <v>15545</v>
      </c>
      <c r="H5210" s="4" t="s">
        <v>15546</v>
      </c>
      <c r="I5210" s="4" t="s">
        <v>28</v>
      </c>
      <c r="J5210" s="4" t="s">
        <v>42</v>
      </c>
      <c r="K5210" s="4" t="s">
        <v>43</v>
      </c>
      <c r="L5210" s="4" t="s">
        <v>22</v>
      </c>
      <c r="M5210" s="4" t="s">
        <v>23</v>
      </c>
      <c r="N5210" s="4">
        <v>192.65</v>
      </c>
      <c r="O5210" s="4">
        <v>8</v>
      </c>
      <c r="P5210" s="4">
        <v>0.15</v>
      </c>
      <c r="Q5210" s="4">
        <v>34.32</v>
      </c>
    </row>
    <row r="5211" spans="1:17" s="4" customFormat="1" ht="12" x14ac:dyDescent="0.3">
      <c r="A5211" s="4">
        <v>5210</v>
      </c>
      <c r="B5211" s="4" t="s">
        <v>15547</v>
      </c>
      <c r="C5211" s="5">
        <v>45726</v>
      </c>
      <c r="D5211" s="5">
        <v>45728</v>
      </c>
      <c r="E5211" s="9">
        <f t="shared" si="81"/>
        <v>2025</v>
      </c>
      <c r="F5211" s="4" t="s">
        <v>59</v>
      </c>
      <c r="G5211" s="4" t="s">
        <v>15548</v>
      </c>
      <c r="H5211" s="4" t="s">
        <v>15549</v>
      </c>
      <c r="I5211" s="4" t="s">
        <v>67</v>
      </c>
      <c r="J5211" s="4" t="s">
        <v>106</v>
      </c>
      <c r="K5211" s="4" t="s">
        <v>106</v>
      </c>
      <c r="L5211" s="4" t="s">
        <v>36</v>
      </c>
      <c r="M5211" s="4" t="s">
        <v>71</v>
      </c>
      <c r="N5211" s="4">
        <v>1032.27</v>
      </c>
      <c r="O5211" s="4">
        <v>1</v>
      </c>
      <c r="P5211" s="4">
        <v>0.15</v>
      </c>
      <c r="Q5211" s="4">
        <v>175.76</v>
      </c>
    </row>
    <row r="5212" spans="1:17" s="4" customFormat="1" ht="12" x14ac:dyDescent="0.3">
      <c r="A5212" s="4">
        <v>5211</v>
      </c>
      <c r="B5212" s="4" t="s">
        <v>15550</v>
      </c>
      <c r="C5212" s="5">
        <v>44402</v>
      </c>
      <c r="D5212" s="5">
        <v>44403</v>
      </c>
      <c r="E5212" s="9">
        <f t="shared" si="81"/>
        <v>2021</v>
      </c>
      <c r="F5212" s="4" t="s">
        <v>25</v>
      </c>
      <c r="G5212" s="4" t="s">
        <v>15551</v>
      </c>
      <c r="H5212" s="4" t="s">
        <v>15552</v>
      </c>
      <c r="I5212" s="4" t="s">
        <v>20</v>
      </c>
      <c r="J5212" s="4" t="s">
        <v>145</v>
      </c>
      <c r="K5212" s="4" t="s">
        <v>80</v>
      </c>
      <c r="L5212" s="4" t="s">
        <v>22</v>
      </c>
      <c r="M5212" s="4" t="s">
        <v>75</v>
      </c>
      <c r="N5212" s="4">
        <v>979</v>
      </c>
      <c r="O5212" s="4">
        <v>3</v>
      </c>
      <c r="P5212" s="4">
        <v>0.15</v>
      </c>
      <c r="Q5212" s="4">
        <v>106.63</v>
      </c>
    </row>
    <row r="5213" spans="1:17" s="4" customFormat="1" ht="12" x14ac:dyDescent="0.3">
      <c r="A5213" s="4">
        <v>5212</v>
      </c>
      <c r="B5213" s="4" t="s">
        <v>15553</v>
      </c>
      <c r="C5213" s="5">
        <v>45043</v>
      </c>
      <c r="D5213" s="5">
        <v>45045</v>
      </c>
      <c r="E5213" s="9">
        <f t="shared" si="81"/>
        <v>2023</v>
      </c>
      <c r="F5213" s="4" t="s">
        <v>59</v>
      </c>
      <c r="G5213" s="4" t="s">
        <v>15554</v>
      </c>
      <c r="H5213" s="4" t="s">
        <v>15555</v>
      </c>
      <c r="I5213" s="4" t="s">
        <v>20</v>
      </c>
      <c r="J5213" s="4" t="s">
        <v>111</v>
      </c>
      <c r="K5213" s="4" t="s">
        <v>111</v>
      </c>
      <c r="L5213" s="4" t="s">
        <v>29</v>
      </c>
      <c r="M5213" s="4" t="s">
        <v>90</v>
      </c>
      <c r="N5213" s="4">
        <v>1027.8800000000001</v>
      </c>
      <c r="O5213" s="4">
        <v>10</v>
      </c>
      <c r="P5213" s="4">
        <v>0.1</v>
      </c>
      <c r="Q5213" s="4">
        <v>118.43</v>
      </c>
    </row>
    <row r="5214" spans="1:17" s="4" customFormat="1" ht="12" x14ac:dyDescent="0.3">
      <c r="A5214" s="4">
        <v>5213</v>
      </c>
      <c r="B5214" s="4" t="s">
        <v>15556</v>
      </c>
      <c r="C5214" s="5">
        <v>45227</v>
      </c>
      <c r="D5214" s="5">
        <v>45233</v>
      </c>
      <c r="E5214" s="9">
        <f t="shared" si="81"/>
        <v>2023</v>
      </c>
      <c r="F5214" s="4" t="s">
        <v>59</v>
      </c>
      <c r="G5214" s="4" t="s">
        <v>15557</v>
      </c>
      <c r="H5214" s="4" t="s">
        <v>15558</v>
      </c>
      <c r="I5214" s="4" t="s">
        <v>20</v>
      </c>
      <c r="J5214" s="4" t="s">
        <v>62</v>
      </c>
      <c r="K5214" s="4" t="s">
        <v>63</v>
      </c>
      <c r="L5214" s="4" t="s">
        <v>22</v>
      </c>
      <c r="M5214" s="4" t="s">
        <v>75</v>
      </c>
      <c r="N5214" s="4">
        <v>979.74</v>
      </c>
      <c r="O5214" s="4">
        <v>7</v>
      </c>
      <c r="P5214" s="4">
        <v>0.15</v>
      </c>
      <c r="Q5214" s="4">
        <v>-5.76</v>
      </c>
    </row>
    <row r="5215" spans="1:17" s="4" customFormat="1" ht="12" x14ac:dyDescent="0.3">
      <c r="A5215" s="4">
        <v>5214</v>
      </c>
      <c r="B5215" s="4" t="s">
        <v>15559</v>
      </c>
      <c r="C5215" s="5">
        <v>44618</v>
      </c>
      <c r="D5215" s="5">
        <v>44621</v>
      </c>
      <c r="E5215" s="9">
        <f t="shared" si="81"/>
        <v>2022</v>
      </c>
      <c r="F5215" s="4" t="s">
        <v>25</v>
      </c>
      <c r="G5215" s="4" t="s">
        <v>15560</v>
      </c>
      <c r="H5215" s="4" t="s">
        <v>9196</v>
      </c>
      <c r="I5215" s="4" t="s">
        <v>20</v>
      </c>
      <c r="J5215" s="4" t="s">
        <v>62</v>
      </c>
      <c r="K5215" s="4" t="s">
        <v>63</v>
      </c>
      <c r="L5215" s="4" t="s">
        <v>36</v>
      </c>
      <c r="M5215" s="4" t="s">
        <v>37</v>
      </c>
      <c r="N5215" s="4">
        <v>831.1</v>
      </c>
      <c r="O5215" s="4">
        <v>10</v>
      </c>
      <c r="P5215" s="4">
        <v>0.1</v>
      </c>
      <c r="Q5215" s="4">
        <v>70.56</v>
      </c>
    </row>
    <row r="5216" spans="1:17" s="4" customFormat="1" ht="12" x14ac:dyDescent="0.3">
      <c r="A5216" s="4">
        <v>5215</v>
      </c>
      <c r="B5216" s="4" t="s">
        <v>15561</v>
      </c>
      <c r="C5216" s="5">
        <v>45335</v>
      </c>
      <c r="D5216" s="5">
        <v>45341</v>
      </c>
      <c r="E5216" s="9">
        <f t="shared" si="81"/>
        <v>2024</v>
      </c>
      <c r="F5216" s="4" t="s">
        <v>39</v>
      </c>
      <c r="G5216" s="4" t="s">
        <v>15562</v>
      </c>
      <c r="H5216" s="4" t="s">
        <v>15563</v>
      </c>
      <c r="I5216" s="4" t="s">
        <v>28</v>
      </c>
      <c r="J5216" s="4" t="s">
        <v>42</v>
      </c>
      <c r="K5216" s="4" t="s">
        <v>43</v>
      </c>
      <c r="L5216" s="4" t="s">
        <v>36</v>
      </c>
      <c r="M5216" s="4" t="s">
        <v>37</v>
      </c>
      <c r="N5216" s="4">
        <v>918.86</v>
      </c>
      <c r="O5216" s="4">
        <v>7</v>
      </c>
      <c r="P5216" s="4">
        <v>0</v>
      </c>
      <c r="Q5216" s="4">
        <v>7.04</v>
      </c>
    </row>
    <row r="5217" spans="1:17" s="4" customFormat="1" ht="12" x14ac:dyDescent="0.3">
      <c r="A5217" s="4">
        <v>5216</v>
      </c>
      <c r="B5217" s="4" t="s">
        <v>15564</v>
      </c>
      <c r="C5217" s="5">
        <v>45583</v>
      </c>
      <c r="D5217" s="5">
        <v>45588</v>
      </c>
      <c r="E5217" s="9">
        <f t="shared" si="81"/>
        <v>2024</v>
      </c>
      <c r="F5217" s="4" t="s">
        <v>17</v>
      </c>
      <c r="G5217" s="4" t="s">
        <v>15565</v>
      </c>
      <c r="H5217" s="4" t="s">
        <v>15566</v>
      </c>
      <c r="I5217" s="4" t="s">
        <v>67</v>
      </c>
      <c r="J5217" s="4" t="s">
        <v>145</v>
      </c>
      <c r="K5217" s="4" t="s">
        <v>80</v>
      </c>
      <c r="L5217" s="4" t="s">
        <v>29</v>
      </c>
      <c r="M5217" s="4" t="s">
        <v>48</v>
      </c>
      <c r="N5217" s="4">
        <v>539.92999999999995</v>
      </c>
      <c r="O5217" s="4">
        <v>6</v>
      </c>
      <c r="P5217" s="4">
        <v>0.15</v>
      </c>
      <c r="Q5217" s="4">
        <v>15.65</v>
      </c>
    </row>
    <row r="5218" spans="1:17" s="4" customFormat="1" ht="12" x14ac:dyDescent="0.3">
      <c r="A5218" s="4">
        <v>5217</v>
      </c>
      <c r="B5218" s="4" t="s">
        <v>15567</v>
      </c>
      <c r="C5218" s="5">
        <v>45563</v>
      </c>
      <c r="D5218" s="5">
        <v>45567</v>
      </c>
      <c r="E5218" s="9">
        <f t="shared" si="81"/>
        <v>2024</v>
      </c>
      <c r="F5218" s="4" t="s">
        <v>17</v>
      </c>
      <c r="G5218" s="4" t="s">
        <v>15568</v>
      </c>
      <c r="H5218" s="4" t="s">
        <v>15569</v>
      </c>
      <c r="I5218" s="4" t="s">
        <v>28</v>
      </c>
      <c r="J5218" s="4" t="s">
        <v>106</v>
      </c>
      <c r="K5218" s="4" t="s">
        <v>106</v>
      </c>
      <c r="L5218" s="4" t="s">
        <v>36</v>
      </c>
      <c r="M5218" s="4" t="s">
        <v>118</v>
      </c>
      <c r="N5218" s="4">
        <v>656.53</v>
      </c>
      <c r="O5218" s="4">
        <v>9</v>
      </c>
      <c r="P5218" s="4">
        <v>0.15</v>
      </c>
      <c r="Q5218" s="4">
        <v>33.43</v>
      </c>
    </row>
    <row r="5219" spans="1:17" s="4" customFormat="1" ht="12" x14ac:dyDescent="0.3">
      <c r="A5219" s="4">
        <v>5218</v>
      </c>
      <c r="B5219" s="4" t="s">
        <v>15570</v>
      </c>
      <c r="C5219" s="5">
        <v>44451</v>
      </c>
      <c r="D5219" s="5">
        <v>44457</v>
      </c>
      <c r="E5219" s="9">
        <f t="shared" si="81"/>
        <v>2021</v>
      </c>
      <c r="F5219" s="4" t="s">
        <v>59</v>
      </c>
      <c r="G5219" s="4" t="s">
        <v>15571</v>
      </c>
      <c r="H5219" s="4" t="s">
        <v>15572</v>
      </c>
      <c r="I5219" s="4" t="s">
        <v>67</v>
      </c>
      <c r="J5219" s="4" t="s">
        <v>79</v>
      </c>
      <c r="K5219" s="4" t="s">
        <v>80</v>
      </c>
      <c r="L5219" s="4" t="s">
        <v>36</v>
      </c>
      <c r="M5219" s="4" t="s">
        <v>37</v>
      </c>
      <c r="N5219" s="4">
        <v>491.9</v>
      </c>
      <c r="O5219" s="4">
        <v>9</v>
      </c>
      <c r="P5219" s="4">
        <v>0.1</v>
      </c>
      <c r="Q5219" s="4">
        <v>44.44</v>
      </c>
    </row>
    <row r="5220" spans="1:17" s="4" customFormat="1" ht="12" x14ac:dyDescent="0.3">
      <c r="A5220" s="4">
        <v>5219</v>
      </c>
      <c r="B5220" s="4" t="s">
        <v>15573</v>
      </c>
      <c r="C5220" s="5">
        <v>45711</v>
      </c>
      <c r="D5220" s="5">
        <v>45714</v>
      </c>
      <c r="E5220" s="9">
        <f t="shared" si="81"/>
        <v>2025</v>
      </c>
      <c r="F5220" s="4" t="s">
        <v>39</v>
      </c>
      <c r="G5220" s="4" t="s">
        <v>15574</v>
      </c>
      <c r="H5220" s="4" t="s">
        <v>15575</v>
      </c>
      <c r="I5220" s="4" t="s">
        <v>28</v>
      </c>
      <c r="J5220" s="4" t="s">
        <v>62</v>
      </c>
      <c r="K5220" s="4" t="s">
        <v>63</v>
      </c>
      <c r="L5220" s="4" t="s">
        <v>22</v>
      </c>
      <c r="M5220" s="4" t="s">
        <v>54</v>
      </c>
      <c r="N5220" s="4">
        <v>1129.43</v>
      </c>
      <c r="O5220" s="4">
        <v>10</v>
      </c>
      <c r="P5220" s="4">
        <v>0.1</v>
      </c>
      <c r="Q5220" s="4">
        <v>158.82</v>
      </c>
    </row>
    <row r="5221" spans="1:17" s="4" customFormat="1" ht="12" x14ac:dyDescent="0.3">
      <c r="A5221" s="4">
        <v>5220</v>
      </c>
      <c r="B5221" s="4" t="s">
        <v>15576</v>
      </c>
      <c r="C5221" s="5">
        <v>44955</v>
      </c>
      <c r="D5221" s="5">
        <v>44958</v>
      </c>
      <c r="E5221" s="9">
        <f t="shared" si="81"/>
        <v>2023</v>
      </c>
      <c r="F5221" s="4" t="s">
        <v>17</v>
      </c>
      <c r="G5221" s="4" t="s">
        <v>15577</v>
      </c>
      <c r="H5221" s="4" t="s">
        <v>15578</v>
      </c>
      <c r="I5221" s="4" t="s">
        <v>28</v>
      </c>
      <c r="J5221" s="4" t="s">
        <v>62</v>
      </c>
      <c r="K5221" s="4" t="s">
        <v>63</v>
      </c>
      <c r="L5221" s="4" t="s">
        <v>29</v>
      </c>
      <c r="M5221" s="4" t="s">
        <v>30</v>
      </c>
      <c r="N5221" s="4">
        <v>501.95</v>
      </c>
      <c r="O5221" s="4">
        <v>8</v>
      </c>
      <c r="P5221" s="4">
        <v>0</v>
      </c>
      <c r="Q5221" s="4">
        <v>54.85</v>
      </c>
    </row>
    <row r="5222" spans="1:17" s="4" customFormat="1" ht="12" x14ac:dyDescent="0.3">
      <c r="A5222" s="4">
        <v>5221</v>
      </c>
      <c r="B5222" s="4" t="s">
        <v>15579</v>
      </c>
      <c r="C5222" s="5">
        <v>44431</v>
      </c>
      <c r="D5222" s="5">
        <v>44436</v>
      </c>
      <c r="E5222" s="9">
        <f t="shared" si="81"/>
        <v>2021</v>
      </c>
      <c r="F5222" s="4" t="s">
        <v>39</v>
      </c>
      <c r="G5222" s="4" t="s">
        <v>15580</v>
      </c>
      <c r="H5222" s="4" t="s">
        <v>15581</v>
      </c>
      <c r="I5222" s="4" t="s">
        <v>67</v>
      </c>
      <c r="J5222" s="4" t="s">
        <v>111</v>
      </c>
      <c r="K5222" s="4" t="s">
        <v>111</v>
      </c>
      <c r="L5222" s="4" t="s">
        <v>22</v>
      </c>
      <c r="M5222" s="4" t="s">
        <v>23</v>
      </c>
      <c r="N5222" s="4">
        <v>1030.18</v>
      </c>
      <c r="O5222" s="4">
        <v>1</v>
      </c>
      <c r="P5222" s="4">
        <v>0.2</v>
      </c>
      <c r="Q5222" s="4">
        <v>189.55</v>
      </c>
    </row>
    <row r="5223" spans="1:17" s="4" customFormat="1" ht="12" x14ac:dyDescent="0.3">
      <c r="A5223" s="4">
        <v>5222</v>
      </c>
      <c r="B5223" s="4" t="s">
        <v>15582</v>
      </c>
      <c r="C5223" s="5">
        <v>45679</v>
      </c>
      <c r="D5223" s="5">
        <v>45684</v>
      </c>
      <c r="E5223" s="9">
        <f t="shared" si="81"/>
        <v>2025</v>
      </c>
      <c r="F5223" s="4" t="s">
        <v>25</v>
      </c>
      <c r="G5223" s="4" t="s">
        <v>15583</v>
      </c>
      <c r="H5223" s="4" t="s">
        <v>15584</v>
      </c>
      <c r="I5223" s="4" t="s">
        <v>20</v>
      </c>
      <c r="J5223" s="4" t="s">
        <v>62</v>
      </c>
      <c r="K5223" s="4" t="s">
        <v>63</v>
      </c>
      <c r="L5223" s="4" t="s">
        <v>36</v>
      </c>
      <c r="M5223" s="4" t="s">
        <v>71</v>
      </c>
      <c r="N5223" s="4">
        <v>730.09</v>
      </c>
      <c r="O5223" s="4">
        <v>7</v>
      </c>
      <c r="P5223" s="4">
        <v>0.1</v>
      </c>
      <c r="Q5223" s="4">
        <v>141.99</v>
      </c>
    </row>
    <row r="5224" spans="1:17" s="4" customFormat="1" ht="12" x14ac:dyDescent="0.3">
      <c r="A5224" s="4">
        <v>5223</v>
      </c>
      <c r="B5224" s="4" t="s">
        <v>15585</v>
      </c>
      <c r="C5224" s="5">
        <v>44541</v>
      </c>
      <c r="D5224" s="5">
        <v>44544</v>
      </c>
      <c r="E5224" s="9">
        <f t="shared" si="81"/>
        <v>2021</v>
      </c>
      <c r="F5224" s="4" t="s">
        <v>59</v>
      </c>
      <c r="G5224" s="4" t="s">
        <v>15586</v>
      </c>
      <c r="H5224" s="4" t="s">
        <v>15587</v>
      </c>
      <c r="I5224" s="4" t="s">
        <v>67</v>
      </c>
      <c r="J5224" s="4" t="s">
        <v>52</v>
      </c>
      <c r="K5224" s="4" t="s">
        <v>53</v>
      </c>
      <c r="L5224" s="4" t="s">
        <v>22</v>
      </c>
      <c r="M5224" s="4" t="s">
        <v>75</v>
      </c>
      <c r="N5224" s="4">
        <v>1452.01</v>
      </c>
      <c r="O5224" s="4">
        <v>7</v>
      </c>
      <c r="P5224" s="4">
        <v>0.15</v>
      </c>
      <c r="Q5224" s="4">
        <v>86.86</v>
      </c>
    </row>
    <row r="5225" spans="1:17" s="4" customFormat="1" ht="12" x14ac:dyDescent="0.3">
      <c r="A5225" s="4">
        <v>5224</v>
      </c>
      <c r="B5225" s="4" t="s">
        <v>15588</v>
      </c>
      <c r="C5225" s="5">
        <v>45291</v>
      </c>
      <c r="D5225" s="5">
        <v>45294</v>
      </c>
      <c r="E5225" s="9">
        <f t="shared" si="81"/>
        <v>2024</v>
      </c>
      <c r="F5225" s="4" t="s">
        <v>25</v>
      </c>
      <c r="G5225" s="4" t="s">
        <v>15589</v>
      </c>
      <c r="H5225" s="4" t="s">
        <v>15590</v>
      </c>
      <c r="I5225" s="4" t="s">
        <v>20</v>
      </c>
      <c r="J5225" s="4" t="s">
        <v>47</v>
      </c>
      <c r="K5225" s="4" t="s">
        <v>47</v>
      </c>
      <c r="L5225" s="4" t="s">
        <v>29</v>
      </c>
      <c r="M5225" s="4" t="s">
        <v>48</v>
      </c>
      <c r="N5225" s="4">
        <v>1184.6400000000001</v>
      </c>
      <c r="O5225" s="4">
        <v>8</v>
      </c>
      <c r="P5225" s="4">
        <v>0.15</v>
      </c>
      <c r="Q5225" s="4">
        <v>151.71</v>
      </c>
    </row>
    <row r="5226" spans="1:17" s="4" customFormat="1" ht="12" x14ac:dyDescent="0.3">
      <c r="A5226" s="4">
        <v>5225</v>
      </c>
      <c r="B5226" s="4" t="s">
        <v>15591</v>
      </c>
      <c r="C5226" s="5">
        <v>44445</v>
      </c>
      <c r="D5226" s="5">
        <v>44449</v>
      </c>
      <c r="E5226" s="9">
        <f t="shared" si="81"/>
        <v>2021</v>
      </c>
      <c r="F5226" s="4" t="s">
        <v>17</v>
      </c>
      <c r="G5226" s="4" t="s">
        <v>15592</v>
      </c>
      <c r="H5226" s="4" t="s">
        <v>15593</v>
      </c>
      <c r="I5226" s="4" t="s">
        <v>20</v>
      </c>
      <c r="J5226" s="4" t="s">
        <v>21</v>
      </c>
      <c r="K5226" s="4" t="s">
        <v>26647</v>
      </c>
      <c r="L5226" s="4" t="s">
        <v>29</v>
      </c>
      <c r="M5226" s="4" t="s">
        <v>48</v>
      </c>
      <c r="N5226" s="4">
        <v>869.74</v>
      </c>
      <c r="O5226" s="4">
        <v>1</v>
      </c>
      <c r="P5226" s="4">
        <v>0.1</v>
      </c>
      <c r="Q5226" s="4">
        <v>32.200000000000003</v>
      </c>
    </row>
    <row r="5227" spans="1:17" s="4" customFormat="1" ht="12" x14ac:dyDescent="0.3">
      <c r="A5227" s="4">
        <v>5226</v>
      </c>
      <c r="B5227" s="4" t="s">
        <v>15594</v>
      </c>
      <c r="C5227" s="5">
        <v>45842</v>
      </c>
      <c r="D5227" s="5">
        <v>45848</v>
      </c>
      <c r="E5227" s="9">
        <f t="shared" si="81"/>
        <v>2025</v>
      </c>
      <c r="F5227" s="4" t="s">
        <v>59</v>
      </c>
      <c r="G5227" s="4" t="s">
        <v>15595</v>
      </c>
      <c r="H5227" s="4" t="s">
        <v>15596</v>
      </c>
      <c r="I5227" s="4" t="s">
        <v>20</v>
      </c>
      <c r="J5227" s="4" t="s">
        <v>79</v>
      </c>
      <c r="K5227" s="4" t="s">
        <v>80</v>
      </c>
      <c r="L5227" s="4" t="s">
        <v>29</v>
      </c>
      <c r="M5227" s="4" t="s">
        <v>90</v>
      </c>
      <c r="N5227" s="4">
        <v>1235.3900000000001</v>
      </c>
      <c r="O5227" s="4">
        <v>8</v>
      </c>
      <c r="P5227" s="4">
        <v>0.1</v>
      </c>
      <c r="Q5227" s="4">
        <v>273.49</v>
      </c>
    </row>
    <row r="5228" spans="1:17" s="4" customFormat="1" ht="12" x14ac:dyDescent="0.3">
      <c r="A5228" s="4">
        <v>5227</v>
      </c>
      <c r="B5228" s="4" t="s">
        <v>15597</v>
      </c>
      <c r="C5228" s="5">
        <v>44631</v>
      </c>
      <c r="D5228" s="5">
        <v>44633</v>
      </c>
      <c r="E5228" s="9">
        <f t="shared" si="81"/>
        <v>2022</v>
      </c>
      <c r="F5228" s="4" t="s">
        <v>59</v>
      </c>
      <c r="G5228" s="4" t="s">
        <v>15598</v>
      </c>
      <c r="H5228" s="4" t="s">
        <v>15599</v>
      </c>
      <c r="I5228" s="4" t="s">
        <v>20</v>
      </c>
      <c r="J5228" s="4" t="s">
        <v>79</v>
      </c>
      <c r="K5228" s="4" t="s">
        <v>80</v>
      </c>
      <c r="L5228" s="4" t="s">
        <v>36</v>
      </c>
      <c r="M5228" s="4" t="s">
        <v>37</v>
      </c>
      <c r="N5228" s="4">
        <v>1148.74</v>
      </c>
      <c r="O5228" s="4">
        <v>10</v>
      </c>
      <c r="P5228" s="4">
        <v>0.2</v>
      </c>
      <c r="Q5228" s="4">
        <v>138.11000000000001</v>
      </c>
    </row>
    <row r="5229" spans="1:17" s="4" customFormat="1" ht="12" x14ac:dyDescent="0.3">
      <c r="A5229" s="4">
        <v>5228</v>
      </c>
      <c r="B5229" s="4" t="s">
        <v>15600</v>
      </c>
      <c r="C5229" s="5">
        <v>44442</v>
      </c>
      <c r="D5229" s="5">
        <v>44447</v>
      </c>
      <c r="E5229" s="9">
        <f t="shared" si="81"/>
        <v>2021</v>
      </c>
      <c r="F5229" s="4" t="s">
        <v>59</v>
      </c>
      <c r="G5229" s="4" t="s">
        <v>15601</v>
      </c>
      <c r="H5229" s="4" t="s">
        <v>15602</v>
      </c>
      <c r="I5229" s="4" t="s">
        <v>67</v>
      </c>
      <c r="J5229" s="4" t="s">
        <v>145</v>
      </c>
      <c r="K5229" s="4" t="s">
        <v>80</v>
      </c>
      <c r="L5229" s="4" t="s">
        <v>36</v>
      </c>
      <c r="M5229" s="4" t="s">
        <v>71</v>
      </c>
      <c r="N5229" s="4">
        <v>603.72</v>
      </c>
      <c r="O5229" s="4">
        <v>9</v>
      </c>
      <c r="P5229" s="4">
        <v>0.15</v>
      </c>
      <c r="Q5229" s="4">
        <v>106.77</v>
      </c>
    </row>
    <row r="5230" spans="1:17" s="4" customFormat="1" ht="12" x14ac:dyDescent="0.3">
      <c r="A5230" s="4">
        <v>5229</v>
      </c>
      <c r="B5230" s="4" t="s">
        <v>15603</v>
      </c>
      <c r="C5230" s="5">
        <v>45592</v>
      </c>
      <c r="D5230" s="5">
        <v>45598</v>
      </c>
      <c r="E5230" s="9">
        <f t="shared" si="81"/>
        <v>2024</v>
      </c>
      <c r="F5230" s="4" t="s">
        <v>39</v>
      </c>
      <c r="G5230" s="4" t="s">
        <v>10268</v>
      </c>
      <c r="H5230" s="4" t="s">
        <v>15604</v>
      </c>
      <c r="I5230" s="4" t="s">
        <v>20</v>
      </c>
      <c r="J5230" s="4" t="s">
        <v>34</v>
      </c>
      <c r="K5230" s="4" t="s">
        <v>35</v>
      </c>
      <c r="L5230" s="4" t="s">
        <v>22</v>
      </c>
      <c r="M5230" s="4" t="s">
        <v>54</v>
      </c>
      <c r="N5230" s="4">
        <v>1371.86</v>
      </c>
      <c r="O5230" s="4">
        <v>4</v>
      </c>
      <c r="P5230" s="4">
        <v>0.2</v>
      </c>
      <c r="Q5230" s="4">
        <v>276.33</v>
      </c>
    </row>
    <row r="5231" spans="1:17" s="4" customFormat="1" ht="12" x14ac:dyDescent="0.3">
      <c r="A5231" s="4">
        <v>5230</v>
      </c>
      <c r="B5231" s="4" t="s">
        <v>15605</v>
      </c>
      <c r="C5231" s="5">
        <v>45391</v>
      </c>
      <c r="D5231" s="5">
        <v>45394</v>
      </c>
      <c r="E5231" s="9">
        <f t="shared" si="81"/>
        <v>2024</v>
      </c>
      <c r="F5231" s="4" t="s">
        <v>17</v>
      </c>
      <c r="G5231" s="4" t="s">
        <v>15606</v>
      </c>
      <c r="H5231" s="4" t="s">
        <v>15607</v>
      </c>
      <c r="I5231" s="4" t="s">
        <v>28</v>
      </c>
      <c r="J5231" s="4" t="s">
        <v>62</v>
      </c>
      <c r="K5231" s="4" t="s">
        <v>63</v>
      </c>
      <c r="L5231" s="4" t="s">
        <v>29</v>
      </c>
      <c r="M5231" s="4" t="s">
        <v>107</v>
      </c>
      <c r="N5231" s="4">
        <v>1318.44</v>
      </c>
      <c r="O5231" s="4">
        <v>5</v>
      </c>
      <c r="P5231" s="4">
        <v>0.1</v>
      </c>
      <c r="Q5231" s="4">
        <v>162.97999999999999</v>
      </c>
    </row>
    <row r="5232" spans="1:17" s="4" customFormat="1" ht="12" x14ac:dyDescent="0.3">
      <c r="A5232" s="4">
        <v>5231</v>
      </c>
      <c r="B5232" s="4" t="s">
        <v>15608</v>
      </c>
      <c r="C5232" s="5">
        <v>45723</v>
      </c>
      <c r="D5232" s="5">
        <v>45726</v>
      </c>
      <c r="E5232" s="9">
        <f t="shared" si="81"/>
        <v>2025</v>
      </c>
      <c r="F5232" s="4" t="s">
        <v>25</v>
      </c>
      <c r="G5232" s="4" t="s">
        <v>15609</v>
      </c>
      <c r="H5232" s="4" t="s">
        <v>15610</v>
      </c>
      <c r="I5232" s="4" t="s">
        <v>67</v>
      </c>
      <c r="J5232" s="4" t="s">
        <v>42</v>
      </c>
      <c r="K5232" s="4" t="s">
        <v>43</v>
      </c>
      <c r="L5232" s="4" t="s">
        <v>29</v>
      </c>
      <c r="M5232" s="4" t="s">
        <v>30</v>
      </c>
      <c r="N5232" s="4">
        <v>1025.1500000000001</v>
      </c>
      <c r="O5232" s="4">
        <v>4</v>
      </c>
      <c r="P5232" s="4">
        <v>0.1</v>
      </c>
      <c r="Q5232" s="4">
        <v>124.78</v>
      </c>
    </row>
    <row r="5233" spans="1:17" s="4" customFormat="1" ht="12" x14ac:dyDescent="0.3">
      <c r="A5233" s="4">
        <v>5232</v>
      </c>
      <c r="B5233" s="4" t="s">
        <v>15611</v>
      </c>
      <c r="C5233" s="5">
        <v>45810</v>
      </c>
      <c r="D5233" s="5">
        <v>45815</v>
      </c>
      <c r="E5233" s="9">
        <f t="shared" si="81"/>
        <v>2025</v>
      </c>
      <c r="F5233" s="4" t="s">
        <v>25</v>
      </c>
      <c r="G5233" s="4" t="s">
        <v>15612</v>
      </c>
      <c r="H5233" s="4" t="s">
        <v>15613</v>
      </c>
      <c r="I5233" s="4" t="s">
        <v>67</v>
      </c>
      <c r="J5233" s="4" t="s">
        <v>34</v>
      </c>
      <c r="K5233" s="4" t="s">
        <v>35</v>
      </c>
      <c r="L5233" s="4" t="s">
        <v>22</v>
      </c>
      <c r="M5233" s="4" t="s">
        <v>134</v>
      </c>
      <c r="N5233" s="4">
        <v>89.78</v>
      </c>
      <c r="O5233" s="4">
        <v>2</v>
      </c>
      <c r="P5233" s="4">
        <v>0.15</v>
      </c>
      <c r="Q5233" s="4">
        <v>5.98</v>
      </c>
    </row>
    <row r="5234" spans="1:17" s="4" customFormat="1" ht="12" x14ac:dyDescent="0.3">
      <c r="A5234" s="4">
        <v>5233</v>
      </c>
      <c r="B5234" s="4" t="s">
        <v>15614</v>
      </c>
      <c r="C5234" s="5">
        <v>44407</v>
      </c>
      <c r="D5234" s="5">
        <v>44411</v>
      </c>
      <c r="E5234" s="9">
        <f t="shared" si="81"/>
        <v>2021</v>
      </c>
      <c r="F5234" s="4" t="s">
        <v>25</v>
      </c>
      <c r="G5234" s="4" t="s">
        <v>15615</v>
      </c>
      <c r="H5234" s="4" t="s">
        <v>15616</v>
      </c>
      <c r="I5234" s="4" t="s">
        <v>28</v>
      </c>
      <c r="J5234" s="4" t="s">
        <v>21</v>
      </c>
      <c r="K5234" s="4" t="s">
        <v>26647</v>
      </c>
      <c r="L5234" s="4" t="s">
        <v>29</v>
      </c>
      <c r="M5234" s="4" t="s">
        <v>90</v>
      </c>
      <c r="N5234" s="4">
        <v>331.33</v>
      </c>
      <c r="O5234" s="4">
        <v>8</v>
      </c>
      <c r="P5234" s="4">
        <v>0</v>
      </c>
      <c r="Q5234" s="4">
        <v>12.88</v>
      </c>
    </row>
    <row r="5235" spans="1:17" s="4" customFormat="1" ht="12" x14ac:dyDescent="0.3">
      <c r="A5235" s="4">
        <v>5234</v>
      </c>
      <c r="B5235" s="4" t="s">
        <v>15617</v>
      </c>
      <c r="C5235" s="5">
        <v>45586</v>
      </c>
      <c r="D5235" s="5">
        <v>45589</v>
      </c>
      <c r="E5235" s="9">
        <f t="shared" si="81"/>
        <v>2024</v>
      </c>
      <c r="F5235" s="4" t="s">
        <v>59</v>
      </c>
      <c r="G5235" s="4" t="s">
        <v>15618</v>
      </c>
      <c r="H5235" s="4" t="s">
        <v>15619</v>
      </c>
      <c r="I5235" s="4" t="s">
        <v>28</v>
      </c>
      <c r="J5235" s="4" t="s">
        <v>52</v>
      </c>
      <c r="K5235" s="4" t="s">
        <v>53</v>
      </c>
      <c r="L5235" s="4" t="s">
        <v>36</v>
      </c>
      <c r="M5235" s="4" t="s">
        <v>37</v>
      </c>
      <c r="N5235" s="4">
        <v>488.66</v>
      </c>
      <c r="O5235" s="4">
        <v>10</v>
      </c>
      <c r="P5235" s="4">
        <v>0.2</v>
      </c>
      <c r="Q5235" s="4">
        <v>37.56</v>
      </c>
    </row>
    <row r="5236" spans="1:17" s="4" customFormat="1" ht="12" x14ac:dyDescent="0.3">
      <c r="A5236" s="4">
        <v>5235</v>
      </c>
      <c r="B5236" s="4" t="s">
        <v>15620</v>
      </c>
      <c r="C5236" s="5">
        <v>45427</v>
      </c>
      <c r="D5236" s="5">
        <v>45429</v>
      </c>
      <c r="E5236" s="9">
        <f t="shared" si="81"/>
        <v>2024</v>
      </c>
      <c r="F5236" s="4" t="s">
        <v>17</v>
      </c>
      <c r="G5236" s="4" t="s">
        <v>15621</v>
      </c>
      <c r="H5236" s="4" t="s">
        <v>15622</v>
      </c>
      <c r="I5236" s="4" t="s">
        <v>28</v>
      </c>
      <c r="J5236" s="4" t="s">
        <v>79</v>
      </c>
      <c r="K5236" s="4" t="s">
        <v>80</v>
      </c>
      <c r="L5236" s="4" t="s">
        <v>22</v>
      </c>
      <c r="M5236" s="4" t="s">
        <v>134</v>
      </c>
      <c r="N5236" s="4">
        <v>1163.93</v>
      </c>
      <c r="O5236" s="4">
        <v>6</v>
      </c>
      <c r="P5236" s="4">
        <v>0.15</v>
      </c>
      <c r="Q5236" s="4">
        <v>271.02999999999997</v>
      </c>
    </row>
    <row r="5237" spans="1:17" s="4" customFormat="1" ht="12" x14ac:dyDescent="0.3">
      <c r="A5237" s="4">
        <v>5236</v>
      </c>
      <c r="B5237" s="4" t="s">
        <v>15623</v>
      </c>
      <c r="C5237" s="5">
        <v>45840</v>
      </c>
      <c r="D5237" s="5">
        <v>45845</v>
      </c>
      <c r="E5237" s="9">
        <f t="shared" si="81"/>
        <v>2025</v>
      </c>
      <c r="F5237" s="4" t="s">
        <v>25</v>
      </c>
      <c r="G5237" s="4" t="s">
        <v>15624</v>
      </c>
      <c r="H5237" s="4" t="s">
        <v>15625</v>
      </c>
      <c r="I5237" s="4" t="s">
        <v>67</v>
      </c>
      <c r="J5237" s="4" t="s">
        <v>21</v>
      </c>
      <c r="K5237" s="4" t="s">
        <v>26647</v>
      </c>
      <c r="L5237" s="4" t="s">
        <v>29</v>
      </c>
      <c r="M5237" s="4" t="s">
        <v>30</v>
      </c>
      <c r="N5237" s="4">
        <v>466.12</v>
      </c>
      <c r="O5237" s="4">
        <v>8</v>
      </c>
      <c r="P5237" s="4">
        <v>0</v>
      </c>
      <c r="Q5237" s="4">
        <v>49.61</v>
      </c>
    </row>
    <row r="5238" spans="1:17" s="4" customFormat="1" ht="12" x14ac:dyDescent="0.3">
      <c r="A5238" s="4">
        <v>5237</v>
      </c>
      <c r="B5238" s="4" t="s">
        <v>15626</v>
      </c>
      <c r="C5238" s="5">
        <v>45199</v>
      </c>
      <c r="D5238" s="5">
        <v>45203</v>
      </c>
      <c r="E5238" s="9">
        <f t="shared" si="81"/>
        <v>2023</v>
      </c>
      <c r="F5238" s="4" t="s">
        <v>25</v>
      </c>
      <c r="G5238" s="4" t="s">
        <v>15627</v>
      </c>
      <c r="H5238" s="4" t="s">
        <v>15628</v>
      </c>
      <c r="I5238" s="4" t="s">
        <v>20</v>
      </c>
      <c r="J5238" s="4" t="s">
        <v>21</v>
      </c>
      <c r="K5238" s="4" t="s">
        <v>26647</v>
      </c>
      <c r="L5238" s="4" t="s">
        <v>22</v>
      </c>
      <c r="M5238" s="4" t="s">
        <v>134</v>
      </c>
      <c r="N5238" s="4">
        <v>654.98</v>
      </c>
      <c r="O5238" s="4">
        <v>1</v>
      </c>
      <c r="P5238" s="4">
        <v>0.2</v>
      </c>
      <c r="Q5238" s="4">
        <v>-7.65</v>
      </c>
    </row>
    <row r="5239" spans="1:17" s="4" customFormat="1" ht="12" x14ac:dyDescent="0.3">
      <c r="A5239" s="4">
        <v>5238</v>
      </c>
      <c r="B5239" s="4" t="s">
        <v>15629</v>
      </c>
      <c r="C5239" s="5">
        <v>44854</v>
      </c>
      <c r="D5239" s="5">
        <v>44861</v>
      </c>
      <c r="E5239" s="9">
        <f t="shared" si="81"/>
        <v>2022</v>
      </c>
      <c r="F5239" s="4" t="s">
        <v>25</v>
      </c>
      <c r="G5239" s="4" t="s">
        <v>15630</v>
      </c>
      <c r="H5239" s="4" t="s">
        <v>15631</v>
      </c>
      <c r="I5239" s="4" t="s">
        <v>28</v>
      </c>
      <c r="J5239" s="4" t="s">
        <v>47</v>
      </c>
      <c r="K5239" s="4" t="s">
        <v>47</v>
      </c>
      <c r="L5239" s="4" t="s">
        <v>36</v>
      </c>
      <c r="M5239" s="4" t="s">
        <v>118</v>
      </c>
      <c r="N5239" s="4">
        <v>940.09</v>
      </c>
      <c r="O5239" s="4">
        <v>9</v>
      </c>
      <c r="P5239" s="4">
        <v>0</v>
      </c>
      <c r="Q5239" s="4">
        <v>121.52</v>
      </c>
    </row>
    <row r="5240" spans="1:17" s="4" customFormat="1" ht="12" x14ac:dyDescent="0.3">
      <c r="A5240" s="4">
        <v>5239</v>
      </c>
      <c r="B5240" s="4" t="s">
        <v>15632</v>
      </c>
      <c r="C5240" s="5">
        <v>44827</v>
      </c>
      <c r="D5240" s="5">
        <v>44828</v>
      </c>
      <c r="E5240" s="9">
        <f t="shared" si="81"/>
        <v>2022</v>
      </c>
      <c r="F5240" s="4" t="s">
        <v>25</v>
      </c>
      <c r="G5240" s="4" t="s">
        <v>15633</v>
      </c>
      <c r="H5240" s="4" t="s">
        <v>15634</v>
      </c>
      <c r="I5240" s="4" t="s">
        <v>20</v>
      </c>
      <c r="J5240" s="4" t="s">
        <v>62</v>
      </c>
      <c r="K5240" s="4" t="s">
        <v>63</v>
      </c>
      <c r="L5240" s="4" t="s">
        <v>36</v>
      </c>
      <c r="M5240" s="4" t="s">
        <v>138</v>
      </c>
      <c r="N5240" s="4">
        <v>961.51</v>
      </c>
      <c r="O5240" s="4">
        <v>8</v>
      </c>
      <c r="P5240" s="4">
        <v>0</v>
      </c>
      <c r="Q5240" s="4">
        <v>142.35</v>
      </c>
    </row>
    <row r="5241" spans="1:17" s="4" customFormat="1" ht="12" x14ac:dyDescent="0.3">
      <c r="A5241" s="4">
        <v>5240</v>
      </c>
      <c r="B5241" s="4" t="s">
        <v>15635</v>
      </c>
      <c r="C5241" s="5">
        <v>44400</v>
      </c>
      <c r="D5241" s="5">
        <v>44406</v>
      </c>
      <c r="E5241" s="9">
        <f t="shared" si="81"/>
        <v>2021</v>
      </c>
      <c r="F5241" s="4" t="s">
        <v>25</v>
      </c>
      <c r="G5241" s="4" t="s">
        <v>15636</v>
      </c>
      <c r="H5241" s="4" t="s">
        <v>15637</v>
      </c>
      <c r="I5241" s="4" t="s">
        <v>28</v>
      </c>
      <c r="J5241" s="4" t="s">
        <v>52</v>
      </c>
      <c r="K5241" s="4" t="s">
        <v>53</v>
      </c>
      <c r="L5241" s="4" t="s">
        <v>36</v>
      </c>
      <c r="M5241" s="4" t="s">
        <v>71</v>
      </c>
      <c r="N5241" s="4">
        <v>641.16999999999996</v>
      </c>
      <c r="O5241" s="4">
        <v>6</v>
      </c>
      <c r="P5241" s="4">
        <v>0.2</v>
      </c>
      <c r="Q5241" s="4">
        <v>137.52000000000001</v>
      </c>
    </row>
    <row r="5242" spans="1:17" s="4" customFormat="1" ht="12" x14ac:dyDescent="0.3">
      <c r="A5242" s="4">
        <v>5241</v>
      </c>
      <c r="B5242" s="4" t="s">
        <v>15638</v>
      </c>
      <c r="C5242" s="5">
        <v>45805</v>
      </c>
      <c r="D5242" s="5">
        <v>45807</v>
      </c>
      <c r="E5242" s="9">
        <f t="shared" si="81"/>
        <v>2025</v>
      </c>
      <c r="F5242" s="4" t="s">
        <v>39</v>
      </c>
      <c r="G5242" s="4" t="s">
        <v>15639</v>
      </c>
      <c r="H5242" s="4" t="s">
        <v>15640</v>
      </c>
      <c r="I5242" s="4" t="s">
        <v>67</v>
      </c>
      <c r="J5242" s="4" t="s">
        <v>34</v>
      </c>
      <c r="K5242" s="4" t="s">
        <v>35</v>
      </c>
      <c r="L5242" s="4" t="s">
        <v>22</v>
      </c>
      <c r="M5242" s="4" t="s">
        <v>23</v>
      </c>
      <c r="N5242" s="4">
        <v>1077.6400000000001</v>
      </c>
      <c r="O5242" s="4">
        <v>4</v>
      </c>
      <c r="P5242" s="4">
        <v>0</v>
      </c>
      <c r="Q5242" s="4">
        <v>45.24</v>
      </c>
    </row>
    <row r="5243" spans="1:17" s="4" customFormat="1" ht="12" x14ac:dyDescent="0.3">
      <c r="A5243" s="4">
        <v>5242</v>
      </c>
      <c r="B5243" s="4" t="s">
        <v>15641</v>
      </c>
      <c r="C5243" s="5">
        <v>45557</v>
      </c>
      <c r="D5243" s="5">
        <v>45564</v>
      </c>
      <c r="E5243" s="9">
        <f t="shared" si="81"/>
        <v>2024</v>
      </c>
      <c r="F5243" s="4" t="s">
        <v>25</v>
      </c>
      <c r="G5243" s="4" t="s">
        <v>15642</v>
      </c>
      <c r="H5243" s="4" t="s">
        <v>13806</v>
      </c>
      <c r="I5243" s="4" t="s">
        <v>20</v>
      </c>
      <c r="J5243" s="4" t="s">
        <v>34</v>
      </c>
      <c r="K5243" s="4" t="s">
        <v>35</v>
      </c>
      <c r="L5243" s="4" t="s">
        <v>22</v>
      </c>
      <c r="M5243" s="4" t="s">
        <v>75</v>
      </c>
      <c r="N5243" s="4">
        <v>974.58</v>
      </c>
      <c r="O5243" s="4">
        <v>7</v>
      </c>
      <c r="P5243" s="4">
        <v>0.1</v>
      </c>
      <c r="Q5243" s="4">
        <v>229.12</v>
      </c>
    </row>
    <row r="5244" spans="1:17" s="4" customFormat="1" ht="12" x14ac:dyDescent="0.3">
      <c r="A5244" s="4">
        <v>5243</v>
      </c>
      <c r="B5244" s="4" t="s">
        <v>15643</v>
      </c>
      <c r="C5244" s="5">
        <v>44463</v>
      </c>
      <c r="D5244" s="5">
        <v>44466</v>
      </c>
      <c r="E5244" s="9">
        <f t="shared" si="81"/>
        <v>2021</v>
      </c>
      <c r="F5244" s="4" t="s">
        <v>25</v>
      </c>
      <c r="G5244" s="4" t="s">
        <v>15644</v>
      </c>
      <c r="H5244" s="4" t="s">
        <v>15645</v>
      </c>
      <c r="I5244" s="4" t="s">
        <v>67</v>
      </c>
      <c r="J5244" s="4" t="s">
        <v>52</v>
      </c>
      <c r="K5244" s="4" t="s">
        <v>53</v>
      </c>
      <c r="L5244" s="4" t="s">
        <v>22</v>
      </c>
      <c r="M5244" s="4" t="s">
        <v>75</v>
      </c>
      <c r="N5244" s="4">
        <v>484.14</v>
      </c>
      <c r="O5244" s="4">
        <v>7</v>
      </c>
      <c r="P5244" s="4">
        <v>0.15</v>
      </c>
      <c r="Q5244" s="4">
        <v>94.81</v>
      </c>
    </row>
    <row r="5245" spans="1:17" s="4" customFormat="1" ht="12" x14ac:dyDescent="0.3">
      <c r="A5245" s="4">
        <v>5244</v>
      </c>
      <c r="B5245" s="4" t="s">
        <v>15646</v>
      </c>
      <c r="C5245" s="5">
        <v>45840</v>
      </c>
      <c r="D5245" s="5">
        <v>45845</v>
      </c>
      <c r="E5245" s="9">
        <f t="shared" si="81"/>
        <v>2025</v>
      </c>
      <c r="F5245" s="4" t="s">
        <v>59</v>
      </c>
      <c r="G5245" s="4" t="s">
        <v>15647</v>
      </c>
      <c r="H5245" s="4" t="s">
        <v>15648</v>
      </c>
      <c r="I5245" s="4" t="s">
        <v>28</v>
      </c>
      <c r="J5245" s="4" t="s">
        <v>21</v>
      </c>
      <c r="K5245" s="4" t="s">
        <v>26647</v>
      </c>
      <c r="L5245" s="4" t="s">
        <v>36</v>
      </c>
      <c r="M5245" s="4" t="s">
        <v>118</v>
      </c>
      <c r="N5245" s="4">
        <v>580.92999999999995</v>
      </c>
      <c r="O5245" s="4">
        <v>10</v>
      </c>
      <c r="P5245" s="4">
        <v>0.1</v>
      </c>
      <c r="Q5245" s="4">
        <v>5.74</v>
      </c>
    </row>
    <row r="5246" spans="1:17" s="4" customFormat="1" ht="12" x14ac:dyDescent="0.3">
      <c r="A5246" s="4">
        <v>5245</v>
      </c>
      <c r="B5246" s="4" t="s">
        <v>15649</v>
      </c>
      <c r="C5246" s="5">
        <v>44722</v>
      </c>
      <c r="D5246" s="5">
        <v>44725</v>
      </c>
      <c r="E5246" s="9">
        <f t="shared" si="81"/>
        <v>2022</v>
      </c>
      <c r="F5246" s="4" t="s">
        <v>25</v>
      </c>
      <c r="G5246" s="4" t="s">
        <v>15650</v>
      </c>
      <c r="H5246" s="4" t="s">
        <v>15651</v>
      </c>
      <c r="I5246" s="4" t="s">
        <v>20</v>
      </c>
      <c r="J5246" s="4" t="s">
        <v>145</v>
      </c>
      <c r="K5246" s="4" t="s">
        <v>80</v>
      </c>
      <c r="L5246" s="4" t="s">
        <v>29</v>
      </c>
      <c r="M5246" s="4" t="s">
        <v>107</v>
      </c>
      <c r="N5246" s="4">
        <v>1331.58</v>
      </c>
      <c r="O5246" s="4">
        <v>1</v>
      </c>
      <c r="P5246" s="4">
        <v>0.2</v>
      </c>
      <c r="Q5246" s="4">
        <v>272.55</v>
      </c>
    </row>
    <row r="5247" spans="1:17" s="4" customFormat="1" ht="12" x14ac:dyDescent="0.3">
      <c r="A5247" s="4">
        <v>5246</v>
      </c>
      <c r="B5247" s="4" t="s">
        <v>15652</v>
      </c>
      <c r="C5247" s="5">
        <v>44658</v>
      </c>
      <c r="D5247" s="5">
        <v>44665</v>
      </c>
      <c r="E5247" s="9">
        <f t="shared" si="81"/>
        <v>2022</v>
      </c>
      <c r="F5247" s="4" t="s">
        <v>59</v>
      </c>
      <c r="G5247" s="4" t="s">
        <v>15653</v>
      </c>
      <c r="H5247" s="4" t="s">
        <v>15654</v>
      </c>
      <c r="I5247" s="4" t="s">
        <v>67</v>
      </c>
      <c r="J5247" s="4" t="s">
        <v>21</v>
      </c>
      <c r="K5247" s="4" t="s">
        <v>26647</v>
      </c>
      <c r="L5247" s="4" t="s">
        <v>22</v>
      </c>
      <c r="M5247" s="4" t="s">
        <v>75</v>
      </c>
      <c r="N5247" s="4">
        <v>144.72</v>
      </c>
      <c r="O5247" s="4">
        <v>7</v>
      </c>
      <c r="P5247" s="4">
        <v>0.1</v>
      </c>
      <c r="Q5247" s="4">
        <v>24.3</v>
      </c>
    </row>
    <row r="5248" spans="1:17" s="4" customFormat="1" ht="12" x14ac:dyDescent="0.3">
      <c r="A5248" s="4">
        <v>5247</v>
      </c>
      <c r="B5248" s="4" t="s">
        <v>15655</v>
      </c>
      <c r="C5248" s="5">
        <v>44671</v>
      </c>
      <c r="D5248" s="5">
        <v>44676</v>
      </c>
      <c r="E5248" s="9">
        <f t="shared" si="81"/>
        <v>2022</v>
      </c>
      <c r="F5248" s="4" t="s">
        <v>39</v>
      </c>
      <c r="G5248" s="4" t="s">
        <v>15656</v>
      </c>
      <c r="H5248" s="4" t="s">
        <v>15657</v>
      </c>
      <c r="I5248" s="4" t="s">
        <v>67</v>
      </c>
      <c r="J5248" s="4" t="s">
        <v>21</v>
      </c>
      <c r="K5248" s="4" t="s">
        <v>26647</v>
      </c>
      <c r="L5248" s="4" t="s">
        <v>29</v>
      </c>
      <c r="M5248" s="4" t="s">
        <v>90</v>
      </c>
      <c r="N5248" s="4">
        <v>1252.71</v>
      </c>
      <c r="O5248" s="4">
        <v>1</v>
      </c>
      <c r="P5248" s="4">
        <v>0.1</v>
      </c>
      <c r="Q5248" s="4">
        <v>2.09</v>
      </c>
    </row>
    <row r="5249" spans="1:17" s="4" customFormat="1" ht="12" x14ac:dyDescent="0.3">
      <c r="A5249" s="4">
        <v>5248</v>
      </c>
      <c r="B5249" s="4" t="s">
        <v>15658</v>
      </c>
      <c r="C5249" s="5">
        <v>44611</v>
      </c>
      <c r="D5249" s="5">
        <v>44612</v>
      </c>
      <c r="E5249" s="9">
        <f t="shared" si="81"/>
        <v>2022</v>
      </c>
      <c r="F5249" s="4" t="s">
        <v>39</v>
      </c>
      <c r="G5249" s="4" t="s">
        <v>15659</v>
      </c>
      <c r="H5249" s="4" t="s">
        <v>15660</v>
      </c>
      <c r="I5249" s="4" t="s">
        <v>28</v>
      </c>
      <c r="J5249" s="4" t="s">
        <v>34</v>
      </c>
      <c r="K5249" s="4" t="s">
        <v>35</v>
      </c>
      <c r="L5249" s="4" t="s">
        <v>29</v>
      </c>
      <c r="M5249" s="4" t="s">
        <v>48</v>
      </c>
      <c r="N5249" s="4">
        <v>1001.67</v>
      </c>
      <c r="O5249" s="4">
        <v>7</v>
      </c>
      <c r="P5249" s="4">
        <v>0</v>
      </c>
      <c r="Q5249" s="4">
        <v>21.16</v>
      </c>
    </row>
    <row r="5250" spans="1:17" s="4" customFormat="1" ht="12" x14ac:dyDescent="0.3">
      <c r="A5250" s="4">
        <v>5249</v>
      </c>
      <c r="B5250" s="4" t="s">
        <v>15661</v>
      </c>
      <c r="C5250" s="5">
        <v>44746</v>
      </c>
      <c r="D5250" s="5">
        <v>44751</v>
      </c>
      <c r="E5250" s="9">
        <f t="shared" ref="E5250:E5313" si="82">YEAR(D5250)</f>
        <v>2022</v>
      </c>
      <c r="F5250" s="4" t="s">
        <v>17</v>
      </c>
      <c r="G5250" s="4" t="s">
        <v>15662</v>
      </c>
      <c r="H5250" s="4" t="s">
        <v>15663</v>
      </c>
      <c r="I5250" s="4" t="s">
        <v>28</v>
      </c>
      <c r="J5250" s="4" t="s">
        <v>52</v>
      </c>
      <c r="K5250" s="4" t="s">
        <v>53</v>
      </c>
      <c r="L5250" s="4" t="s">
        <v>36</v>
      </c>
      <c r="M5250" s="4" t="s">
        <v>37</v>
      </c>
      <c r="N5250" s="4">
        <v>134.44999999999999</v>
      </c>
      <c r="O5250" s="4">
        <v>6</v>
      </c>
      <c r="P5250" s="4">
        <v>0</v>
      </c>
      <c r="Q5250" s="4">
        <v>19.91</v>
      </c>
    </row>
    <row r="5251" spans="1:17" s="4" customFormat="1" ht="12" x14ac:dyDescent="0.3">
      <c r="A5251" s="4">
        <v>5250</v>
      </c>
      <c r="B5251" s="4" t="s">
        <v>15664</v>
      </c>
      <c r="C5251" s="5">
        <v>44889</v>
      </c>
      <c r="D5251" s="5">
        <v>44890</v>
      </c>
      <c r="E5251" s="9">
        <f t="shared" si="82"/>
        <v>2022</v>
      </c>
      <c r="F5251" s="4" t="s">
        <v>59</v>
      </c>
      <c r="G5251" s="4" t="s">
        <v>15665</v>
      </c>
      <c r="H5251" s="4" t="s">
        <v>15666</v>
      </c>
      <c r="I5251" s="4" t="s">
        <v>28</v>
      </c>
      <c r="J5251" s="4" t="s">
        <v>52</v>
      </c>
      <c r="K5251" s="4" t="s">
        <v>53</v>
      </c>
      <c r="L5251" s="4" t="s">
        <v>29</v>
      </c>
      <c r="M5251" s="4" t="s">
        <v>48</v>
      </c>
      <c r="N5251" s="4">
        <v>268.3</v>
      </c>
      <c r="O5251" s="4">
        <v>6</v>
      </c>
      <c r="P5251" s="4">
        <v>0</v>
      </c>
      <c r="Q5251" s="4">
        <v>10.06</v>
      </c>
    </row>
    <row r="5252" spans="1:17" s="4" customFormat="1" ht="12" x14ac:dyDescent="0.3">
      <c r="A5252" s="4">
        <v>5251</v>
      </c>
      <c r="B5252" s="4" t="s">
        <v>15667</v>
      </c>
      <c r="C5252" s="5">
        <v>45727</v>
      </c>
      <c r="D5252" s="5">
        <v>45733</v>
      </c>
      <c r="E5252" s="9">
        <f t="shared" si="82"/>
        <v>2025</v>
      </c>
      <c r="F5252" s="4" t="s">
        <v>39</v>
      </c>
      <c r="G5252" s="4" t="s">
        <v>15668</v>
      </c>
      <c r="H5252" s="4" t="s">
        <v>15669</v>
      </c>
      <c r="I5252" s="4" t="s">
        <v>28</v>
      </c>
      <c r="J5252" s="4" t="s">
        <v>52</v>
      </c>
      <c r="K5252" s="4" t="s">
        <v>53</v>
      </c>
      <c r="L5252" s="4" t="s">
        <v>22</v>
      </c>
      <c r="M5252" s="4" t="s">
        <v>75</v>
      </c>
      <c r="N5252" s="4">
        <v>284.20999999999998</v>
      </c>
      <c r="O5252" s="4">
        <v>5</v>
      </c>
      <c r="P5252" s="4">
        <v>0</v>
      </c>
      <c r="Q5252" s="4">
        <v>69.930000000000007</v>
      </c>
    </row>
    <row r="5253" spans="1:17" s="4" customFormat="1" ht="12" x14ac:dyDescent="0.3">
      <c r="A5253" s="4">
        <v>5252</v>
      </c>
      <c r="B5253" s="4" t="s">
        <v>15670</v>
      </c>
      <c r="C5253" s="5">
        <v>44727</v>
      </c>
      <c r="D5253" s="5">
        <v>44733</v>
      </c>
      <c r="E5253" s="9">
        <f t="shared" si="82"/>
        <v>2022</v>
      </c>
      <c r="F5253" s="4" t="s">
        <v>59</v>
      </c>
      <c r="G5253" s="4" t="s">
        <v>15671</v>
      </c>
      <c r="H5253" s="4" t="s">
        <v>15672</v>
      </c>
      <c r="I5253" s="4" t="s">
        <v>67</v>
      </c>
      <c r="J5253" s="4" t="s">
        <v>106</v>
      </c>
      <c r="K5253" s="4" t="s">
        <v>106</v>
      </c>
      <c r="L5253" s="4" t="s">
        <v>29</v>
      </c>
      <c r="M5253" s="4" t="s">
        <v>48</v>
      </c>
      <c r="N5253" s="4">
        <v>599.98</v>
      </c>
      <c r="O5253" s="4">
        <v>7</v>
      </c>
      <c r="P5253" s="4">
        <v>0.1</v>
      </c>
      <c r="Q5253" s="4">
        <v>90.81</v>
      </c>
    </row>
    <row r="5254" spans="1:17" s="4" customFormat="1" ht="12" x14ac:dyDescent="0.3">
      <c r="A5254" s="4">
        <v>5253</v>
      </c>
      <c r="B5254" s="4" t="s">
        <v>15673</v>
      </c>
      <c r="C5254" s="5">
        <v>44854</v>
      </c>
      <c r="D5254" s="5">
        <v>44860</v>
      </c>
      <c r="E5254" s="9">
        <f t="shared" si="82"/>
        <v>2022</v>
      </c>
      <c r="F5254" s="4" t="s">
        <v>17</v>
      </c>
      <c r="G5254" s="4" t="s">
        <v>15674</v>
      </c>
      <c r="H5254" s="4" t="s">
        <v>15675</v>
      </c>
      <c r="I5254" s="4" t="s">
        <v>20</v>
      </c>
      <c r="J5254" s="4" t="s">
        <v>62</v>
      </c>
      <c r="K5254" s="4" t="s">
        <v>63</v>
      </c>
      <c r="L5254" s="4" t="s">
        <v>36</v>
      </c>
      <c r="M5254" s="4" t="s">
        <v>71</v>
      </c>
      <c r="N5254" s="4">
        <v>743.94</v>
      </c>
      <c r="O5254" s="4">
        <v>5</v>
      </c>
      <c r="P5254" s="4">
        <v>0.2</v>
      </c>
      <c r="Q5254" s="4">
        <v>24.07</v>
      </c>
    </row>
    <row r="5255" spans="1:17" s="4" customFormat="1" ht="12" x14ac:dyDescent="0.3">
      <c r="A5255" s="4">
        <v>5254</v>
      </c>
      <c r="B5255" s="4" t="s">
        <v>15676</v>
      </c>
      <c r="C5255" s="5">
        <v>45139</v>
      </c>
      <c r="D5255" s="5">
        <v>45140</v>
      </c>
      <c r="E5255" s="9">
        <f t="shared" si="82"/>
        <v>2023</v>
      </c>
      <c r="F5255" s="4" t="s">
        <v>17</v>
      </c>
      <c r="G5255" s="4" t="s">
        <v>15677</v>
      </c>
      <c r="H5255" s="4" t="s">
        <v>15678</v>
      </c>
      <c r="I5255" s="4" t="s">
        <v>67</v>
      </c>
      <c r="J5255" s="4" t="s">
        <v>34</v>
      </c>
      <c r="K5255" s="4" t="s">
        <v>35</v>
      </c>
      <c r="L5255" s="4" t="s">
        <v>29</v>
      </c>
      <c r="M5255" s="4" t="s">
        <v>48</v>
      </c>
      <c r="N5255" s="4">
        <v>848.36</v>
      </c>
      <c r="O5255" s="4">
        <v>3</v>
      </c>
      <c r="P5255" s="4">
        <v>0.1</v>
      </c>
      <c r="Q5255" s="4">
        <v>68.599999999999994</v>
      </c>
    </row>
    <row r="5256" spans="1:17" s="4" customFormat="1" ht="12" x14ac:dyDescent="0.3">
      <c r="A5256" s="4">
        <v>5255</v>
      </c>
      <c r="B5256" s="4" t="s">
        <v>15679</v>
      </c>
      <c r="C5256" s="5">
        <v>45401</v>
      </c>
      <c r="D5256" s="5">
        <v>45408</v>
      </c>
      <c r="E5256" s="9">
        <f t="shared" si="82"/>
        <v>2024</v>
      </c>
      <c r="F5256" s="4" t="s">
        <v>25</v>
      </c>
      <c r="G5256" s="4" t="s">
        <v>15680</v>
      </c>
      <c r="H5256" s="4" t="s">
        <v>15681</v>
      </c>
      <c r="I5256" s="4" t="s">
        <v>28</v>
      </c>
      <c r="J5256" s="4" t="s">
        <v>106</v>
      </c>
      <c r="K5256" s="4" t="s">
        <v>106</v>
      </c>
      <c r="L5256" s="4" t="s">
        <v>36</v>
      </c>
      <c r="M5256" s="4" t="s">
        <v>71</v>
      </c>
      <c r="N5256" s="4">
        <v>1484.56</v>
      </c>
      <c r="O5256" s="4">
        <v>2</v>
      </c>
      <c r="P5256" s="4">
        <v>0.2</v>
      </c>
      <c r="Q5256" s="4">
        <v>153.22</v>
      </c>
    </row>
    <row r="5257" spans="1:17" s="4" customFormat="1" ht="12" x14ac:dyDescent="0.3">
      <c r="A5257" s="4">
        <v>5256</v>
      </c>
      <c r="B5257" s="4" t="s">
        <v>15682</v>
      </c>
      <c r="C5257" s="5">
        <v>45776</v>
      </c>
      <c r="D5257" s="5">
        <v>45781</v>
      </c>
      <c r="E5257" s="9">
        <f t="shared" si="82"/>
        <v>2025</v>
      </c>
      <c r="F5257" s="4" t="s">
        <v>39</v>
      </c>
      <c r="G5257" s="4" t="s">
        <v>15683</v>
      </c>
      <c r="H5257" s="4" t="s">
        <v>15684</v>
      </c>
      <c r="I5257" s="4" t="s">
        <v>20</v>
      </c>
      <c r="J5257" s="4" t="s">
        <v>111</v>
      </c>
      <c r="K5257" s="4" t="s">
        <v>111</v>
      </c>
      <c r="L5257" s="4" t="s">
        <v>22</v>
      </c>
      <c r="M5257" s="4" t="s">
        <v>75</v>
      </c>
      <c r="N5257" s="4">
        <v>811.35</v>
      </c>
      <c r="O5257" s="4">
        <v>3</v>
      </c>
      <c r="P5257" s="4">
        <v>0.1</v>
      </c>
      <c r="Q5257" s="4">
        <v>193.21</v>
      </c>
    </row>
    <row r="5258" spans="1:17" s="4" customFormat="1" ht="12" x14ac:dyDescent="0.3">
      <c r="A5258" s="4">
        <v>5257</v>
      </c>
      <c r="B5258" s="4" t="s">
        <v>15685</v>
      </c>
      <c r="C5258" s="5">
        <v>45512</v>
      </c>
      <c r="D5258" s="5">
        <v>45515</v>
      </c>
      <c r="E5258" s="9">
        <f t="shared" si="82"/>
        <v>2024</v>
      </c>
      <c r="F5258" s="4" t="s">
        <v>39</v>
      </c>
      <c r="G5258" s="4" t="s">
        <v>15686</v>
      </c>
      <c r="H5258" s="4" t="s">
        <v>15687</v>
      </c>
      <c r="I5258" s="4" t="s">
        <v>20</v>
      </c>
      <c r="J5258" s="4" t="s">
        <v>47</v>
      </c>
      <c r="K5258" s="4" t="s">
        <v>47</v>
      </c>
      <c r="L5258" s="4" t="s">
        <v>29</v>
      </c>
      <c r="M5258" s="4" t="s">
        <v>30</v>
      </c>
      <c r="N5258" s="4">
        <v>420.67</v>
      </c>
      <c r="O5258" s="4">
        <v>9</v>
      </c>
      <c r="P5258" s="4">
        <v>0.1</v>
      </c>
      <c r="Q5258" s="4">
        <v>105.62</v>
      </c>
    </row>
    <row r="5259" spans="1:17" s="4" customFormat="1" ht="12" x14ac:dyDescent="0.3">
      <c r="A5259" s="4">
        <v>5258</v>
      </c>
      <c r="B5259" s="4" t="s">
        <v>15688</v>
      </c>
      <c r="C5259" s="5">
        <v>45303</v>
      </c>
      <c r="D5259" s="5">
        <v>45305</v>
      </c>
      <c r="E5259" s="9">
        <f t="shared" si="82"/>
        <v>2024</v>
      </c>
      <c r="F5259" s="4" t="s">
        <v>59</v>
      </c>
      <c r="G5259" s="4" t="s">
        <v>15689</v>
      </c>
      <c r="H5259" s="4" t="s">
        <v>15690</v>
      </c>
      <c r="I5259" s="4" t="s">
        <v>20</v>
      </c>
      <c r="J5259" s="4" t="s">
        <v>106</v>
      </c>
      <c r="K5259" s="4" t="s">
        <v>106</v>
      </c>
      <c r="L5259" s="4" t="s">
        <v>22</v>
      </c>
      <c r="M5259" s="4" t="s">
        <v>23</v>
      </c>
      <c r="N5259" s="4">
        <v>938.56</v>
      </c>
      <c r="O5259" s="4">
        <v>2</v>
      </c>
      <c r="P5259" s="4">
        <v>0.1</v>
      </c>
      <c r="Q5259" s="4">
        <v>194.08</v>
      </c>
    </row>
    <row r="5260" spans="1:17" s="4" customFormat="1" ht="12" x14ac:dyDescent="0.3">
      <c r="A5260" s="4">
        <v>5259</v>
      </c>
      <c r="B5260" s="4" t="s">
        <v>15691</v>
      </c>
      <c r="C5260" s="5">
        <v>45441</v>
      </c>
      <c r="D5260" s="5">
        <v>45443</v>
      </c>
      <c r="E5260" s="9">
        <f t="shared" si="82"/>
        <v>2024</v>
      </c>
      <c r="F5260" s="4" t="s">
        <v>39</v>
      </c>
      <c r="G5260" s="4" t="s">
        <v>15692</v>
      </c>
      <c r="H5260" s="4" t="s">
        <v>15693</v>
      </c>
      <c r="I5260" s="4" t="s">
        <v>20</v>
      </c>
      <c r="J5260" s="4" t="s">
        <v>79</v>
      </c>
      <c r="K5260" s="4" t="s">
        <v>80</v>
      </c>
      <c r="L5260" s="4" t="s">
        <v>29</v>
      </c>
      <c r="M5260" s="4" t="s">
        <v>107</v>
      </c>
      <c r="N5260" s="4">
        <v>514.65</v>
      </c>
      <c r="O5260" s="4">
        <v>1</v>
      </c>
      <c r="P5260" s="4">
        <v>0.1</v>
      </c>
      <c r="Q5260" s="4">
        <v>96.61</v>
      </c>
    </row>
    <row r="5261" spans="1:17" s="4" customFormat="1" ht="12" x14ac:dyDescent="0.3">
      <c r="A5261" s="4">
        <v>5260</v>
      </c>
      <c r="B5261" s="4" t="s">
        <v>15694</v>
      </c>
      <c r="C5261" s="5">
        <v>45597</v>
      </c>
      <c r="D5261" s="5">
        <v>45604</v>
      </c>
      <c r="E5261" s="9">
        <f t="shared" si="82"/>
        <v>2024</v>
      </c>
      <c r="F5261" s="4" t="s">
        <v>39</v>
      </c>
      <c r="G5261" s="4" t="s">
        <v>15695</v>
      </c>
      <c r="H5261" s="4" t="s">
        <v>15696</v>
      </c>
      <c r="I5261" s="4" t="s">
        <v>28</v>
      </c>
      <c r="J5261" s="4" t="s">
        <v>34</v>
      </c>
      <c r="K5261" s="4" t="s">
        <v>35</v>
      </c>
      <c r="L5261" s="4" t="s">
        <v>29</v>
      </c>
      <c r="M5261" s="4" t="s">
        <v>90</v>
      </c>
      <c r="N5261" s="4">
        <v>1320.25</v>
      </c>
      <c r="O5261" s="4">
        <v>7</v>
      </c>
      <c r="P5261" s="4">
        <v>0.1</v>
      </c>
      <c r="Q5261" s="4">
        <v>71.66</v>
      </c>
    </row>
    <row r="5262" spans="1:17" s="4" customFormat="1" ht="12" x14ac:dyDescent="0.3">
      <c r="A5262" s="4">
        <v>5261</v>
      </c>
      <c r="B5262" s="4" t="s">
        <v>15697</v>
      </c>
      <c r="C5262" s="5">
        <v>45275</v>
      </c>
      <c r="D5262" s="5">
        <v>45277</v>
      </c>
      <c r="E5262" s="9">
        <f t="shared" si="82"/>
        <v>2023</v>
      </c>
      <c r="F5262" s="4" t="s">
        <v>59</v>
      </c>
      <c r="G5262" s="4" t="s">
        <v>15698</v>
      </c>
      <c r="H5262" s="4" t="s">
        <v>15699</v>
      </c>
      <c r="I5262" s="4" t="s">
        <v>20</v>
      </c>
      <c r="J5262" s="4" t="s">
        <v>111</v>
      </c>
      <c r="K5262" s="4" t="s">
        <v>111</v>
      </c>
      <c r="L5262" s="4" t="s">
        <v>36</v>
      </c>
      <c r="M5262" s="4" t="s">
        <v>37</v>
      </c>
      <c r="N5262" s="4">
        <v>311.24</v>
      </c>
      <c r="O5262" s="4">
        <v>2</v>
      </c>
      <c r="P5262" s="4">
        <v>0.1</v>
      </c>
      <c r="Q5262" s="4">
        <v>47.44</v>
      </c>
    </row>
    <row r="5263" spans="1:17" s="4" customFormat="1" ht="12" x14ac:dyDescent="0.3">
      <c r="A5263" s="4">
        <v>5262</v>
      </c>
      <c r="B5263" s="4" t="s">
        <v>15700</v>
      </c>
      <c r="C5263" s="5">
        <v>45764</v>
      </c>
      <c r="D5263" s="5">
        <v>45771</v>
      </c>
      <c r="E5263" s="9">
        <f t="shared" si="82"/>
        <v>2025</v>
      </c>
      <c r="F5263" s="4" t="s">
        <v>17</v>
      </c>
      <c r="G5263" s="4" t="s">
        <v>15701</v>
      </c>
      <c r="H5263" s="4" t="s">
        <v>15702</v>
      </c>
      <c r="I5263" s="4" t="s">
        <v>20</v>
      </c>
      <c r="J5263" s="4" t="s">
        <v>62</v>
      </c>
      <c r="K5263" s="4" t="s">
        <v>63</v>
      </c>
      <c r="L5263" s="4" t="s">
        <v>29</v>
      </c>
      <c r="M5263" s="4" t="s">
        <v>107</v>
      </c>
      <c r="N5263" s="4">
        <v>474.97</v>
      </c>
      <c r="O5263" s="4">
        <v>10</v>
      </c>
      <c r="P5263" s="4">
        <v>0.15</v>
      </c>
      <c r="Q5263" s="4">
        <v>58.2</v>
      </c>
    </row>
    <row r="5264" spans="1:17" s="4" customFormat="1" ht="12" x14ac:dyDescent="0.3">
      <c r="A5264" s="4">
        <v>5263</v>
      </c>
      <c r="B5264" s="4" t="s">
        <v>15703</v>
      </c>
      <c r="C5264" s="5">
        <v>44596</v>
      </c>
      <c r="D5264" s="5">
        <v>44602</v>
      </c>
      <c r="E5264" s="9">
        <f t="shared" si="82"/>
        <v>2022</v>
      </c>
      <c r="F5264" s="4" t="s">
        <v>39</v>
      </c>
      <c r="G5264" s="4" t="s">
        <v>15704</v>
      </c>
      <c r="H5264" s="4" t="s">
        <v>15705</v>
      </c>
      <c r="I5264" s="4" t="s">
        <v>67</v>
      </c>
      <c r="J5264" s="4" t="s">
        <v>21</v>
      </c>
      <c r="K5264" s="4" t="s">
        <v>26647</v>
      </c>
      <c r="L5264" s="4" t="s">
        <v>29</v>
      </c>
      <c r="M5264" s="4" t="s">
        <v>48</v>
      </c>
      <c r="N5264" s="4">
        <v>991.77</v>
      </c>
      <c r="O5264" s="4">
        <v>8</v>
      </c>
      <c r="P5264" s="4">
        <v>0.2</v>
      </c>
      <c r="Q5264" s="4">
        <v>73.89</v>
      </c>
    </row>
    <row r="5265" spans="1:17" s="4" customFormat="1" ht="12" x14ac:dyDescent="0.3">
      <c r="A5265" s="4">
        <v>5264</v>
      </c>
      <c r="B5265" s="4" t="s">
        <v>15706</v>
      </c>
      <c r="C5265" s="5">
        <v>45628</v>
      </c>
      <c r="D5265" s="5">
        <v>45634</v>
      </c>
      <c r="E5265" s="9">
        <f t="shared" si="82"/>
        <v>2024</v>
      </c>
      <c r="F5265" s="4" t="s">
        <v>25</v>
      </c>
      <c r="G5265" s="4" t="s">
        <v>15707</v>
      </c>
      <c r="H5265" s="4" t="s">
        <v>15708</v>
      </c>
      <c r="I5265" s="4" t="s">
        <v>67</v>
      </c>
      <c r="J5265" s="4" t="s">
        <v>47</v>
      </c>
      <c r="K5265" s="4" t="s">
        <v>47</v>
      </c>
      <c r="L5265" s="4" t="s">
        <v>22</v>
      </c>
      <c r="M5265" s="4" t="s">
        <v>23</v>
      </c>
      <c r="N5265" s="4">
        <v>836.32</v>
      </c>
      <c r="O5265" s="4">
        <v>1</v>
      </c>
      <c r="P5265" s="4">
        <v>0.2</v>
      </c>
      <c r="Q5265" s="4">
        <v>133.55000000000001</v>
      </c>
    </row>
    <row r="5266" spans="1:17" s="4" customFormat="1" ht="12" x14ac:dyDescent="0.3">
      <c r="A5266" s="4">
        <v>5265</v>
      </c>
      <c r="B5266" s="4" t="s">
        <v>15709</v>
      </c>
      <c r="C5266" s="5">
        <v>45223</v>
      </c>
      <c r="D5266" s="5">
        <v>45226</v>
      </c>
      <c r="E5266" s="9">
        <f t="shared" si="82"/>
        <v>2023</v>
      </c>
      <c r="F5266" s="4" t="s">
        <v>39</v>
      </c>
      <c r="G5266" s="4" t="s">
        <v>15710</v>
      </c>
      <c r="H5266" s="4" t="s">
        <v>15711</v>
      </c>
      <c r="I5266" s="4" t="s">
        <v>28</v>
      </c>
      <c r="J5266" s="4" t="s">
        <v>21</v>
      </c>
      <c r="K5266" s="4" t="s">
        <v>26647</v>
      </c>
      <c r="L5266" s="4" t="s">
        <v>22</v>
      </c>
      <c r="M5266" s="4" t="s">
        <v>23</v>
      </c>
      <c r="N5266" s="4">
        <v>924.75</v>
      </c>
      <c r="O5266" s="4">
        <v>10</v>
      </c>
      <c r="P5266" s="4">
        <v>0.2</v>
      </c>
      <c r="Q5266" s="4">
        <v>31.6</v>
      </c>
    </row>
    <row r="5267" spans="1:17" s="4" customFormat="1" ht="12" x14ac:dyDescent="0.3">
      <c r="A5267" s="4">
        <v>5266</v>
      </c>
      <c r="B5267" s="4" t="s">
        <v>15712</v>
      </c>
      <c r="C5267" s="5">
        <v>44635</v>
      </c>
      <c r="D5267" s="5">
        <v>44640</v>
      </c>
      <c r="E5267" s="9">
        <f t="shared" si="82"/>
        <v>2022</v>
      </c>
      <c r="F5267" s="4" t="s">
        <v>59</v>
      </c>
      <c r="G5267" s="4" t="s">
        <v>15713</v>
      </c>
      <c r="H5267" s="4" t="s">
        <v>15714</v>
      </c>
      <c r="I5267" s="4" t="s">
        <v>20</v>
      </c>
      <c r="J5267" s="4" t="s">
        <v>47</v>
      </c>
      <c r="K5267" s="4" t="s">
        <v>47</v>
      </c>
      <c r="L5267" s="4" t="s">
        <v>36</v>
      </c>
      <c r="M5267" s="4" t="s">
        <v>37</v>
      </c>
      <c r="N5267" s="4">
        <v>1287.8499999999999</v>
      </c>
      <c r="O5267" s="4">
        <v>3</v>
      </c>
      <c r="P5267" s="4">
        <v>0.1</v>
      </c>
      <c r="Q5267" s="4">
        <v>8.92</v>
      </c>
    </row>
    <row r="5268" spans="1:17" s="4" customFormat="1" ht="12" x14ac:dyDescent="0.3">
      <c r="A5268" s="4">
        <v>5267</v>
      </c>
      <c r="B5268" s="4" t="s">
        <v>15715</v>
      </c>
      <c r="C5268" s="5">
        <v>45496</v>
      </c>
      <c r="D5268" s="5">
        <v>45502</v>
      </c>
      <c r="E5268" s="9">
        <f t="shared" si="82"/>
        <v>2024</v>
      </c>
      <c r="F5268" s="4" t="s">
        <v>59</v>
      </c>
      <c r="G5268" s="4" t="s">
        <v>15716</v>
      </c>
      <c r="H5268" s="4" t="s">
        <v>15717</v>
      </c>
      <c r="I5268" s="4" t="s">
        <v>20</v>
      </c>
      <c r="J5268" s="4" t="s">
        <v>106</v>
      </c>
      <c r="K5268" s="4" t="s">
        <v>106</v>
      </c>
      <c r="L5268" s="4" t="s">
        <v>22</v>
      </c>
      <c r="M5268" s="4" t="s">
        <v>54</v>
      </c>
      <c r="N5268" s="4">
        <v>1130.6400000000001</v>
      </c>
      <c r="O5268" s="4">
        <v>9</v>
      </c>
      <c r="P5268" s="4">
        <v>0.15</v>
      </c>
      <c r="Q5268" s="4">
        <v>228.02</v>
      </c>
    </row>
    <row r="5269" spans="1:17" s="4" customFormat="1" ht="12" x14ac:dyDescent="0.3">
      <c r="A5269" s="4">
        <v>5268</v>
      </c>
      <c r="B5269" s="4" t="s">
        <v>15718</v>
      </c>
      <c r="C5269" s="5">
        <v>44485</v>
      </c>
      <c r="D5269" s="5">
        <v>44490</v>
      </c>
      <c r="E5269" s="9">
        <f t="shared" si="82"/>
        <v>2021</v>
      </c>
      <c r="F5269" s="4" t="s">
        <v>39</v>
      </c>
      <c r="G5269" s="4" t="s">
        <v>15719</v>
      </c>
      <c r="H5269" s="4" t="s">
        <v>15720</v>
      </c>
      <c r="I5269" s="4" t="s">
        <v>67</v>
      </c>
      <c r="J5269" s="4" t="s">
        <v>145</v>
      </c>
      <c r="K5269" s="4" t="s">
        <v>80</v>
      </c>
      <c r="L5269" s="4" t="s">
        <v>29</v>
      </c>
      <c r="M5269" s="4" t="s">
        <v>107</v>
      </c>
      <c r="N5269" s="4">
        <v>393.34</v>
      </c>
      <c r="O5269" s="4">
        <v>5</v>
      </c>
      <c r="P5269" s="4">
        <v>0.2</v>
      </c>
      <c r="Q5269" s="4">
        <v>52.73</v>
      </c>
    </row>
    <row r="5270" spans="1:17" s="4" customFormat="1" ht="12" x14ac:dyDescent="0.3">
      <c r="A5270" s="4">
        <v>5269</v>
      </c>
      <c r="B5270" s="4" t="s">
        <v>15721</v>
      </c>
      <c r="C5270" s="5">
        <v>45040</v>
      </c>
      <c r="D5270" s="5">
        <v>45042</v>
      </c>
      <c r="E5270" s="9">
        <f t="shared" si="82"/>
        <v>2023</v>
      </c>
      <c r="F5270" s="4" t="s">
        <v>59</v>
      </c>
      <c r="G5270" s="4" t="s">
        <v>15722</v>
      </c>
      <c r="H5270" s="4" t="s">
        <v>15723</v>
      </c>
      <c r="I5270" s="4" t="s">
        <v>28</v>
      </c>
      <c r="J5270" s="4" t="s">
        <v>42</v>
      </c>
      <c r="K5270" s="4" t="s">
        <v>43</v>
      </c>
      <c r="L5270" s="4" t="s">
        <v>29</v>
      </c>
      <c r="M5270" s="4" t="s">
        <v>107</v>
      </c>
      <c r="N5270" s="4">
        <v>303.54000000000002</v>
      </c>
      <c r="O5270" s="4">
        <v>5</v>
      </c>
      <c r="P5270" s="4">
        <v>0.15</v>
      </c>
      <c r="Q5270" s="4">
        <v>30.22</v>
      </c>
    </row>
    <row r="5271" spans="1:17" s="4" customFormat="1" ht="12" x14ac:dyDescent="0.3">
      <c r="A5271" s="4">
        <v>5270</v>
      </c>
      <c r="B5271" s="4" t="s">
        <v>15724</v>
      </c>
      <c r="C5271" s="5">
        <v>45769</v>
      </c>
      <c r="D5271" s="5">
        <v>45774</v>
      </c>
      <c r="E5271" s="9">
        <f t="shared" si="82"/>
        <v>2025</v>
      </c>
      <c r="F5271" s="4" t="s">
        <v>39</v>
      </c>
      <c r="G5271" s="4" t="s">
        <v>15725</v>
      </c>
      <c r="H5271" s="4" t="s">
        <v>15726</v>
      </c>
      <c r="I5271" s="4" t="s">
        <v>20</v>
      </c>
      <c r="J5271" s="4" t="s">
        <v>21</v>
      </c>
      <c r="K5271" s="4" t="s">
        <v>26647</v>
      </c>
      <c r="L5271" s="4" t="s">
        <v>29</v>
      </c>
      <c r="M5271" s="4" t="s">
        <v>90</v>
      </c>
      <c r="N5271" s="4">
        <v>1279.01</v>
      </c>
      <c r="O5271" s="4">
        <v>2</v>
      </c>
      <c r="P5271" s="4">
        <v>0.2</v>
      </c>
      <c r="Q5271" s="4">
        <v>-19.18</v>
      </c>
    </row>
    <row r="5272" spans="1:17" s="4" customFormat="1" ht="12" x14ac:dyDescent="0.3">
      <c r="A5272" s="4">
        <v>5271</v>
      </c>
      <c r="B5272" s="4" t="s">
        <v>15727</v>
      </c>
      <c r="C5272" s="5">
        <v>44515</v>
      </c>
      <c r="D5272" s="5">
        <v>44516</v>
      </c>
      <c r="E5272" s="9">
        <f t="shared" si="82"/>
        <v>2021</v>
      </c>
      <c r="F5272" s="4" t="s">
        <v>59</v>
      </c>
      <c r="G5272" s="4" t="s">
        <v>15728</v>
      </c>
      <c r="H5272" s="4" t="s">
        <v>15729</v>
      </c>
      <c r="I5272" s="4" t="s">
        <v>67</v>
      </c>
      <c r="J5272" s="4" t="s">
        <v>52</v>
      </c>
      <c r="K5272" s="4" t="s">
        <v>53</v>
      </c>
      <c r="L5272" s="4" t="s">
        <v>22</v>
      </c>
      <c r="M5272" s="4" t="s">
        <v>134</v>
      </c>
      <c r="N5272" s="4">
        <v>120.12</v>
      </c>
      <c r="O5272" s="4">
        <v>3</v>
      </c>
      <c r="P5272" s="4">
        <v>0</v>
      </c>
      <c r="Q5272" s="4">
        <v>31.42</v>
      </c>
    </row>
    <row r="5273" spans="1:17" s="4" customFormat="1" ht="12" x14ac:dyDescent="0.3">
      <c r="A5273" s="4">
        <v>5272</v>
      </c>
      <c r="B5273" s="4" t="s">
        <v>15730</v>
      </c>
      <c r="C5273" s="5">
        <v>44880</v>
      </c>
      <c r="D5273" s="5">
        <v>44886</v>
      </c>
      <c r="E5273" s="9">
        <f t="shared" si="82"/>
        <v>2022</v>
      </c>
      <c r="F5273" s="4" t="s">
        <v>25</v>
      </c>
      <c r="G5273" s="4" t="s">
        <v>15731</v>
      </c>
      <c r="H5273" s="4" t="s">
        <v>15732</v>
      </c>
      <c r="I5273" s="4" t="s">
        <v>28</v>
      </c>
      <c r="J5273" s="4" t="s">
        <v>62</v>
      </c>
      <c r="K5273" s="4" t="s">
        <v>63</v>
      </c>
      <c r="L5273" s="4" t="s">
        <v>29</v>
      </c>
      <c r="M5273" s="4" t="s">
        <v>107</v>
      </c>
      <c r="N5273" s="4">
        <v>1083.3699999999999</v>
      </c>
      <c r="O5273" s="4">
        <v>4</v>
      </c>
      <c r="P5273" s="4">
        <v>0.15</v>
      </c>
      <c r="Q5273" s="4">
        <v>242.43</v>
      </c>
    </row>
    <row r="5274" spans="1:17" s="4" customFormat="1" ht="12" x14ac:dyDescent="0.3">
      <c r="A5274" s="4">
        <v>5273</v>
      </c>
      <c r="B5274" s="4" t="s">
        <v>15733</v>
      </c>
      <c r="C5274" s="5">
        <v>45732</v>
      </c>
      <c r="D5274" s="5">
        <v>45735</v>
      </c>
      <c r="E5274" s="9">
        <f t="shared" si="82"/>
        <v>2025</v>
      </c>
      <c r="F5274" s="4" t="s">
        <v>17</v>
      </c>
      <c r="G5274" s="4" t="s">
        <v>15734</v>
      </c>
      <c r="H5274" s="4" t="s">
        <v>15735</v>
      </c>
      <c r="I5274" s="4" t="s">
        <v>28</v>
      </c>
      <c r="J5274" s="4" t="s">
        <v>145</v>
      </c>
      <c r="K5274" s="4" t="s">
        <v>80</v>
      </c>
      <c r="L5274" s="4" t="s">
        <v>22</v>
      </c>
      <c r="M5274" s="4" t="s">
        <v>134</v>
      </c>
      <c r="N5274" s="4">
        <v>854.25</v>
      </c>
      <c r="O5274" s="4">
        <v>1</v>
      </c>
      <c r="P5274" s="4">
        <v>0</v>
      </c>
      <c r="Q5274" s="4">
        <v>1.26</v>
      </c>
    </row>
    <row r="5275" spans="1:17" s="4" customFormat="1" ht="12" x14ac:dyDescent="0.3">
      <c r="A5275" s="4">
        <v>5274</v>
      </c>
      <c r="B5275" s="4" t="s">
        <v>15736</v>
      </c>
      <c r="C5275" s="5">
        <v>45837</v>
      </c>
      <c r="D5275" s="5">
        <v>45838</v>
      </c>
      <c r="E5275" s="9">
        <f t="shared" si="82"/>
        <v>2025</v>
      </c>
      <c r="F5275" s="4" t="s">
        <v>25</v>
      </c>
      <c r="G5275" s="4" t="s">
        <v>15737</v>
      </c>
      <c r="H5275" s="4" t="s">
        <v>15738</v>
      </c>
      <c r="I5275" s="4" t="s">
        <v>67</v>
      </c>
      <c r="J5275" s="4" t="s">
        <v>47</v>
      </c>
      <c r="K5275" s="4" t="s">
        <v>47</v>
      </c>
      <c r="L5275" s="4" t="s">
        <v>22</v>
      </c>
      <c r="M5275" s="4" t="s">
        <v>54</v>
      </c>
      <c r="N5275" s="4">
        <v>1123.6500000000001</v>
      </c>
      <c r="O5275" s="4">
        <v>3</v>
      </c>
      <c r="P5275" s="4">
        <v>0.1</v>
      </c>
      <c r="Q5275" s="4">
        <v>23.46</v>
      </c>
    </row>
    <row r="5276" spans="1:17" s="4" customFormat="1" ht="12" x14ac:dyDescent="0.3">
      <c r="A5276" s="4">
        <v>5275</v>
      </c>
      <c r="B5276" s="4" t="s">
        <v>15739</v>
      </c>
      <c r="C5276" s="5">
        <v>44394</v>
      </c>
      <c r="D5276" s="5">
        <v>44400</v>
      </c>
      <c r="E5276" s="9">
        <f t="shared" si="82"/>
        <v>2021</v>
      </c>
      <c r="F5276" s="4" t="s">
        <v>59</v>
      </c>
      <c r="G5276" s="4" t="s">
        <v>15740</v>
      </c>
      <c r="H5276" s="4" t="s">
        <v>15741</v>
      </c>
      <c r="I5276" s="4" t="s">
        <v>67</v>
      </c>
      <c r="J5276" s="4" t="s">
        <v>106</v>
      </c>
      <c r="K5276" s="4" t="s">
        <v>106</v>
      </c>
      <c r="L5276" s="4" t="s">
        <v>22</v>
      </c>
      <c r="M5276" s="4" t="s">
        <v>134</v>
      </c>
      <c r="N5276" s="4">
        <v>377.47</v>
      </c>
      <c r="O5276" s="4">
        <v>8</v>
      </c>
      <c r="P5276" s="4">
        <v>0.2</v>
      </c>
      <c r="Q5276" s="4">
        <v>69.75</v>
      </c>
    </row>
    <row r="5277" spans="1:17" s="4" customFormat="1" ht="12" x14ac:dyDescent="0.3">
      <c r="A5277" s="4">
        <v>5276</v>
      </c>
      <c r="B5277" s="4" t="s">
        <v>15742</v>
      </c>
      <c r="C5277" s="5">
        <v>45388</v>
      </c>
      <c r="D5277" s="5">
        <v>45391</v>
      </c>
      <c r="E5277" s="9">
        <f t="shared" si="82"/>
        <v>2024</v>
      </c>
      <c r="F5277" s="4" t="s">
        <v>25</v>
      </c>
      <c r="G5277" s="4" t="s">
        <v>15743</v>
      </c>
      <c r="H5277" s="4" t="s">
        <v>15744</v>
      </c>
      <c r="I5277" s="4" t="s">
        <v>67</v>
      </c>
      <c r="J5277" s="4" t="s">
        <v>34</v>
      </c>
      <c r="K5277" s="4" t="s">
        <v>35</v>
      </c>
      <c r="L5277" s="4" t="s">
        <v>22</v>
      </c>
      <c r="M5277" s="4" t="s">
        <v>23</v>
      </c>
      <c r="N5277" s="4">
        <v>1107.6500000000001</v>
      </c>
      <c r="O5277" s="4">
        <v>1</v>
      </c>
      <c r="P5277" s="4">
        <v>0.2</v>
      </c>
      <c r="Q5277" s="4">
        <v>221.64</v>
      </c>
    </row>
    <row r="5278" spans="1:17" s="4" customFormat="1" ht="12" x14ac:dyDescent="0.3">
      <c r="A5278" s="4">
        <v>5277</v>
      </c>
      <c r="B5278" s="4" t="s">
        <v>15745</v>
      </c>
      <c r="C5278" s="5">
        <v>45625</v>
      </c>
      <c r="D5278" s="5">
        <v>45626</v>
      </c>
      <c r="E5278" s="9">
        <f t="shared" si="82"/>
        <v>2024</v>
      </c>
      <c r="F5278" s="4" t="s">
        <v>17</v>
      </c>
      <c r="G5278" s="4" t="s">
        <v>15746</v>
      </c>
      <c r="H5278" s="4" t="s">
        <v>15747</v>
      </c>
      <c r="I5278" s="4" t="s">
        <v>28</v>
      </c>
      <c r="J5278" s="4" t="s">
        <v>111</v>
      </c>
      <c r="K5278" s="4" t="s">
        <v>111</v>
      </c>
      <c r="L5278" s="4" t="s">
        <v>36</v>
      </c>
      <c r="M5278" s="4" t="s">
        <v>118</v>
      </c>
      <c r="N5278" s="4">
        <v>1008.25</v>
      </c>
      <c r="O5278" s="4">
        <v>2</v>
      </c>
      <c r="P5278" s="4">
        <v>0.2</v>
      </c>
      <c r="Q5278" s="4">
        <v>100.29</v>
      </c>
    </row>
    <row r="5279" spans="1:17" s="4" customFormat="1" ht="12" x14ac:dyDescent="0.3">
      <c r="A5279" s="4">
        <v>5278</v>
      </c>
      <c r="B5279" s="4" t="s">
        <v>15748</v>
      </c>
      <c r="C5279" s="5">
        <v>45110</v>
      </c>
      <c r="D5279" s="5">
        <v>45117</v>
      </c>
      <c r="E5279" s="9">
        <f t="shared" si="82"/>
        <v>2023</v>
      </c>
      <c r="F5279" s="4" t="s">
        <v>25</v>
      </c>
      <c r="G5279" s="4" t="s">
        <v>15749</v>
      </c>
      <c r="H5279" s="4" t="s">
        <v>15750</v>
      </c>
      <c r="I5279" s="4" t="s">
        <v>28</v>
      </c>
      <c r="J5279" s="4" t="s">
        <v>79</v>
      </c>
      <c r="K5279" s="4" t="s">
        <v>80</v>
      </c>
      <c r="L5279" s="4" t="s">
        <v>22</v>
      </c>
      <c r="M5279" s="4" t="s">
        <v>75</v>
      </c>
      <c r="N5279" s="4">
        <v>801.17</v>
      </c>
      <c r="O5279" s="4">
        <v>6</v>
      </c>
      <c r="P5279" s="4">
        <v>0.1</v>
      </c>
      <c r="Q5279" s="4">
        <v>1.4</v>
      </c>
    </row>
    <row r="5280" spans="1:17" s="4" customFormat="1" ht="12" x14ac:dyDescent="0.3">
      <c r="A5280" s="4">
        <v>5279</v>
      </c>
      <c r="B5280" s="4" t="s">
        <v>15751</v>
      </c>
      <c r="C5280" s="5">
        <v>45698</v>
      </c>
      <c r="D5280" s="5">
        <v>45703</v>
      </c>
      <c r="E5280" s="9">
        <f t="shared" si="82"/>
        <v>2025</v>
      </c>
      <c r="F5280" s="4" t="s">
        <v>59</v>
      </c>
      <c r="G5280" s="4" t="s">
        <v>15752</v>
      </c>
      <c r="H5280" s="4" t="s">
        <v>15753</v>
      </c>
      <c r="I5280" s="4" t="s">
        <v>28</v>
      </c>
      <c r="J5280" s="4" t="s">
        <v>47</v>
      </c>
      <c r="K5280" s="4" t="s">
        <v>47</v>
      </c>
      <c r="L5280" s="4" t="s">
        <v>22</v>
      </c>
      <c r="M5280" s="4" t="s">
        <v>134</v>
      </c>
      <c r="N5280" s="4">
        <v>396.41</v>
      </c>
      <c r="O5280" s="4">
        <v>4</v>
      </c>
      <c r="P5280" s="4">
        <v>0.15</v>
      </c>
      <c r="Q5280" s="4">
        <v>29.78</v>
      </c>
    </row>
    <row r="5281" spans="1:17" s="4" customFormat="1" ht="12" x14ac:dyDescent="0.3">
      <c r="A5281" s="4">
        <v>5280</v>
      </c>
      <c r="B5281" s="4" t="s">
        <v>15754</v>
      </c>
      <c r="C5281" s="5">
        <v>45171</v>
      </c>
      <c r="D5281" s="5">
        <v>45176</v>
      </c>
      <c r="E5281" s="9">
        <f t="shared" si="82"/>
        <v>2023</v>
      </c>
      <c r="F5281" s="4" t="s">
        <v>39</v>
      </c>
      <c r="G5281" s="4" t="s">
        <v>15755</v>
      </c>
      <c r="H5281" s="4" t="s">
        <v>15756</v>
      </c>
      <c r="I5281" s="4" t="s">
        <v>20</v>
      </c>
      <c r="J5281" s="4" t="s">
        <v>21</v>
      </c>
      <c r="K5281" s="4" t="s">
        <v>26647</v>
      </c>
      <c r="L5281" s="4" t="s">
        <v>36</v>
      </c>
      <c r="M5281" s="4" t="s">
        <v>138</v>
      </c>
      <c r="N5281" s="4">
        <v>1286.25</v>
      </c>
      <c r="O5281" s="4">
        <v>5</v>
      </c>
      <c r="P5281" s="4">
        <v>0.2</v>
      </c>
      <c r="Q5281" s="4">
        <v>254.32</v>
      </c>
    </row>
    <row r="5282" spans="1:17" s="4" customFormat="1" ht="12" x14ac:dyDescent="0.3">
      <c r="A5282" s="4">
        <v>5281</v>
      </c>
      <c r="B5282" s="4" t="s">
        <v>15757</v>
      </c>
      <c r="C5282" s="5">
        <v>45152</v>
      </c>
      <c r="D5282" s="5">
        <v>45156</v>
      </c>
      <c r="E5282" s="9">
        <f t="shared" si="82"/>
        <v>2023</v>
      </c>
      <c r="F5282" s="4" t="s">
        <v>59</v>
      </c>
      <c r="G5282" s="4" t="s">
        <v>15758</v>
      </c>
      <c r="H5282" s="4" t="s">
        <v>15759</v>
      </c>
      <c r="I5282" s="4" t="s">
        <v>20</v>
      </c>
      <c r="J5282" s="4" t="s">
        <v>52</v>
      </c>
      <c r="K5282" s="4" t="s">
        <v>53</v>
      </c>
      <c r="L5282" s="4" t="s">
        <v>29</v>
      </c>
      <c r="M5282" s="4" t="s">
        <v>30</v>
      </c>
      <c r="N5282" s="4">
        <v>1418.27</v>
      </c>
      <c r="O5282" s="4">
        <v>1</v>
      </c>
      <c r="P5282" s="4">
        <v>0</v>
      </c>
      <c r="Q5282" s="4">
        <v>331.94</v>
      </c>
    </row>
    <row r="5283" spans="1:17" s="4" customFormat="1" ht="12" x14ac:dyDescent="0.3">
      <c r="A5283" s="4">
        <v>5282</v>
      </c>
      <c r="B5283" s="4" t="s">
        <v>15760</v>
      </c>
      <c r="C5283" s="5">
        <v>45283</v>
      </c>
      <c r="D5283" s="5">
        <v>45287</v>
      </c>
      <c r="E5283" s="9">
        <f t="shared" si="82"/>
        <v>2023</v>
      </c>
      <c r="F5283" s="4" t="s">
        <v>25</v>
      </c>
      <c r="G5283" s="4" t="s">
        <v>15761</v>
      </c>
      <c r="H5283" s="4" t="s">
        <v>15762</v>
      </c>
      <c r="I5283" s="4" t="s">
        <v>67</v>
      </c>
      <c r="J5283" s="4" t="s">
        <v>52</v>
      </c>
      <c r="K5283" s="4" t="s">
        <v>53</v>
      </c>
      <c r="L5283" s="4" t="s">
        <v>36</v>
      </c>
      <c r="M5283" s="4" t="s">
        <v>71</v>
      </c>
      <c r="N5283" s="4">
        <v>1013.14</v>
      </c>
      <c r="O5283" s="4">
        <v>7</v>
      </c>
      <c r="P5283" s="4">
        <v>0.2</v>
      </c>
      <c r="Q5283" s="4">
        <v>61.78</v>
      </c>
    </row>
    <row r="5284" spans="1:17" s="4" customFormat="1" ht="12" x14ac:dyDescent="0.3">
      <c r="A5284" s="4">
        <v>5283</v>
      </c>
      <c r="B5284" s="4" t="s">
        <v>15763</v>
      </c>
      <c r="C5284" s="5">
        <v>44454</v>
      </c>
      <c r="D5284" s="5">
        <v>44456</v>
      </c>
      <c r="E5284" s="9">
        <f t="shared" si="82"/>
        <v>2021</v>
      </c>
      <c r="F5284" s="4" t="s">
        <v>17</v>
      </c>
      <c r="G5284" s="4" t="s">
        <v>15764</v>
      </c>
      <c r="H5284" s="4" t="s">
        <v>15765</v>
      </c>
      <c r="I5284" s="4" t="s">
        <v>20</v>
      </c>
      <c r="J5284" s="4" t="s">
        <v>145</v>
      </c>
      <c r="K5284" s="4" t="s">
        <v>80</v>
      </c>
      <c r="L5284" s="4" t="s">
        <v>36</v>
      </c>
      <c r="M5284" s="4" t="s">
        <v>71</v>
      </c>
      <c r="N5284" s="4">
        <v>988.38</v>
      </c>
      <c r="O5284" s="4">
        <v>1</v>
      </c>
      <c r="P5284" s="4">
        <v>0.1</v>
      </c>
      <c r="Q5284" s="4">
        <v>153.16</v>
      </c>
    </row>
    <row r="5285" spans="1:17" s="4" customFormat="1" ht="12" x14ac:dyDescent="0.3">
      <c r="A5285" s="4">
        <v>5284</v>
      </c>
      <c r="B5285" s="4" t="s">
        <v>15766</v>
      </c>
      <c r="C5285" s="5">
        <v>45560</v>
      </c>
      <c r="D5285" s="5">
        <v>45566</v>
      </c>
      <c r="E5285" s="9">
        <f t="shared" si="82"/>
        <v>2024</v>
      </c>
      <c r="F5285" s="4" t="s">
        <v>59</v>
      </c>
      <c r="G5285" s="4" t="s">
        <v>15767</v>
      </c>
      <c r="H5285" s="4" t="s">
        <v>15768</v>
      </c>
      <c r="I5285" s="4" t="s">
        <v>20</v>
      </c>
      <c r="J5285" s="4" t="s">
        <v>47</v>
      </c>
      <c r="K5285" s="4" t="s">
        <v>47</v>
      </c>
      <c r="L5285" s="4" t="s">
        <v>22</v>
      </c>
      <c r="M5285" s="4" t="s">
        <v>54</v>
      </c>
      <c r="N5285" s="4">
        <v>815.7</v>
      </c>
      <c r="O5285" s="4">
        <v>10</v>
      </c>
      <c r="P5285" s="4">
        <v>0.15</v>
      </c>
      <c r="Q5285" s="4">
        <v>173.51</v>
      </c>
    </row>
    <row r="5286" spans="1:17" s="4" customFormat="1" ht="12" x14ac:dyDescent="0.3">
      <c r="A5286" s="4">
        <v>5285</v>
      </c>
      <c r="B5286" s="4" t="s">
        <v>15769</v>
      </c>
      <c r="C5286" s="5">
        <v>45108</v>
      </c>
      <c r="D5286" s="5">
        <v>45110</v>
      </c>
      <c r="E5286" s="9">
        <f t="shared" si="82"/>
        <v>2023</v>
      </c>
      <c r="F5286" s="4" t="s">
        <v>17</v>
      </c>
      <c r="G5286" s="4" t="s">
        <v>15770</v>
      </c>
      <c r="H5286" s="4" t="s">
        <v>15771</v>
      </c>
      <c r="I5286" s="4" t="s">
        <v>28</v>
      </c>
      <c r="J5286" s="4" t="s">
        <v>79</v>
      </c>
      <c r="K5286" s="4" t="s">
        <v>80</v>
      </c>
      <c r="L5286" s="4" t="s">
        <v>36</v>
      </c>
      <c r="M5286" s="4" t="s">
        <v>118</v>
      </c>
      <c r="N5286" s="4">
        <v>751.9</v>
      </c>
      <c r="O5286" s="4">
        <v>9</v>
      </c>
      <c r="P5286" s="4">
        <v>0.2</v>
      </c>
      <c r="Q5286" s="4">
        <v>117.3</v>
      </c>
    </row>
    <row r="5287" spans="1:17" s="4" customFormat="1" ht="12" x14ac:dyDescent="0.3">
      <c r="A5287" s="4">
        <v>5286</v>
      </c>
      <c r="B5287" s="4" t="s">
        <v>15772</v>
      </c>
      <c r="C5287" s="5">
        <v>44492</v>
      </c>
      <c r="D5287" s="5">
        <v>44495</v>
      </c>
      <c r="E5287" s="9">
        <f t="shared" si="82"/>
        <v>2021</v>
      </c>
      <c r="F5287" s="4" t="s">
        <v>25</v>
      </c>
      <c r="G5287" s="4" t="s">
        <v>15773</v>
      </c>
      <c r="H5287" s="4" t="s">
        <v>15774</v>
      </c>
      <c r="I5287" s="4" t="s">
        <v>67</v>
      </c>
      <c r="J5287" s="4" t="s">
        <v>34</v>
      </c>
      <c r="K5287" s="4" t="s">
        <v>35</v>
      </c>
      <c r="L5287" s="4" t="s">
        <v>29</v>
      </c>
      <c r="M5287" s="4" t="s">
        <v>107</v>
      </c>
      <c r="N5287" s="4">
        <v>1057.56</v>
      </c>
      <c r="O5287" s="4">
        <v>1</v>
      </c>
      <c r="P5287" s="4">
        <v>0.2</v>
      </c>
      <c r="Q5287" s="4">
        <v>172.72</v>
      </c>
    </row>
    <row r="5288" spans="1:17" s="4" customFormat="1" ht="12" x14ac:dyDescent="0.3">
      <c r="A5288" s="4">
        <v>5287</v>
      </c>
      <c r="B5288" s="4" t="s">
        <v>15775</v>
      </c>
      <c r="C5288" s="5">
        <v>44670</v>
      </c>
      <c r="D5288" s="5">
        <v>44675</v>
      </c>
      <c r="E5288" s="9">
        <f t="shared" si="82"/>
        <v>2022</v>
      </c>
      <c r="F5288" s="4" t="s">
        <v>39</v>
      </c>
      <c r="G5288" s="4" t="s">
        <v>15776</v>
      </c>
      <c r="H5288" s="4" t="s">
        <v>15777</v>
      </c>
      <c r="I5288" s="4" t="s">
        <v>67</v>
      </c>
      <c r="J5288" s="4" t="s">
        <v>79</v>
      </c>
      <c r="K5288" s="4" t="s">
        <v>80</v>
      </c>
      <c r="L5288" s="4" t="s">
        <v>36</v>
      </c>
      <c r="M5288" s="4" t="s">
        <v>138</v>
      </c>
      <c r="N5288" s="4">
        <v>1472.7</v>
      </c>
      <c r="O5288" s="4">
        <v>8</v>
      </c>
      <c r="P5288" s="4">
        <v>0</v>
      </c>
      <c r="Q5288" s="4">
        <v>113.5</v>
      </c>
    </row>
    <row r="5289" spans="1:17" s="4" customFormat="1" ht="12" x14ac:dyDescent="0.3">
      <c r="A5289" s="4">
        <v>5288</v>
      </c>
      <c r="B5289" s="4" t="s">
        <v>15778</v>
      </c>
      <c r="C5289" s="5">
        <v>45631</v>
      </c>
      <c r="D5289" s="5">
        <v>45638</v>
      </c>
      <c r="E5289" s="9">
        <f t="shared" si="82"/>
        <v>2024</v>
      </c>
      <c r="F5289" s="4" t="s">
        <v>39</v>
      </c>
      <c r="G5289" s="4" t="s">
        <v>15779</v>
      </c>
      <c r="H5289" s="4" t="s">
        <v>15780</v>
      </c>
      <c r="I5289" s="4" t="s">
        <v>20</v>
      </c>
      <c r="J5289" s="4" t="s">
        <v>34</v>
      </c>
      <c r="K5289" s="4" t="s">
        <v>35</v>
      </c>
      <c r="L5289" s="4" t="s">
        <v>22</v>
      </c>
      <c r="M5289" s="4" t="s">
        <v>75</v>
      </c>
      <c r="N5289" s="4">
        <v>1422.91</v>
      </c>
      <c r="O5289" s="4">
        <v>2</v>
      </c>
      <c r="P5289" s="4">
        <v>0.1</v>
      </c>
      <c r="Q5289" s="4">
        <v>256.95999999999998</v>
      </c>
    </row>
    <row r="5290" spans="1:17" s="4" customFormat="1" ht="12" x14ac:dyDescent="0.3">
      <c r="A5290" s="4">
        <v>5289</v>
      </c>
      <c r="B5290" s="4" t="s">
        <v>15781</v>
      </c>
      <c r="C5290" s="5">
        <v>44837</v>
      </c>
      <c r="D5290" s="5">
        <v>44839</v>
      </c>
      <c r="E5290" s="9">
        <f t="shared" si="82"/>
        <v>2022</v>
      </c>
      <c r="F5290" s="4" t="s">
        <v>17</v>
      </c>
      <c r="G5290" s="4" t="s">
        <v>15782</v>
      </c>
      <c r="H5290" s="4" t="s">
        <v>15783</v>
      </c>
      <c r="I5290" s="4" t="s">
        <v>28</v>
      </c>
      <c r="J5290" s="4" t="s">
        <v>47</v>
      </c>
      <c r="K5290" s="4" t="s">
        <v>47</v>
      </c>
      <c r="L5290" s="4" t="s">
        <v>22</v>
      </c>
      <c r="M5290" s="4" t="s">
        <v>54</v>
      </c>
      <c r="N5290" s="4">
        <v>1037.3</v>
      </c>
      <c r="O5290" s="4">
        <v>10</v>
      </c>
      <c r="P5290" s="4">
        <v>0.15</v>
      </c>
      <c r="Q5290" s="4">
        <v>64.569999999999993</v>
      </c>
    </row>
    <row r="5291" spans="1:17" s="4" customFormat="1" ht="12" x14ac:dyDescent="0.3">
      <c r="A5291" s="4">
        <v>5290</v>
      </c>
      <c r="B5291" s="4" t="s">
        <v>15784</v>
      </c>
      <c r="C5291" s="5">
        <v>44407</v>
      </c>
      <c r="D5291" s="5">
        <v>44409</v>
      </c>
      <c r="E5291" s="9">
        <f t="shared" si="82"/>
        <v>2021</v>
      </c>
      <c r="F5291" s="4" t="s">
        <v>25</v>
      </c>
      <c r="G5291" s="4" t="s">
        <v>15785</v>
      </c>
      <c r="H5291" s="4" t="s">
        <v>15786</v>
      </c>
      <c r="I5291" s="4" t="s">
        <v>20</v>
      </c>
      <c r="J5291" s="4" t="s">
        <v>42</v>
      </c>
      <c r="K5291" s="4" t="s">
        <v>43</v>
      </c>
      <c r="L5291" s="4" t="s">
        <v>29</v>
      </c>
      <c r="M5291" s="4" t="s">
        <v>107</v>
      </c>
      <c r="N5291" s="4">
        <v>31.19</v>
      </c>
      <c r="O5291" s="4">
        <v>8</v>
      </c>
      <c r="P5291" s="4">
        <v>0.15</v>
      </c>
      <c r="Q5291" s="4">
        <v>6.55</v>
      </c>
    </row>
    <row r="5292" spans="1:17" s="4" customFormat="1" ht="12" x14ac:dyDescent="0.3">
      <c r="A5292" s="4">
        <v>5291</v>
      </c>
      <c r="B5292" s="4" t="s">
        <v>15787</v>
      </c>
      <c r="C5292" s="5">
        <v>45715</v>
      </c>
      <c r="D5292" s="5">
        <v>45722</v>
      </c>
      <c r="E5292" s="9">
        <f t="shared" si="82"/>
        <v>2025</v>
      </c>
      <c r="F5292" s="4" t="s">
        <v>17</v>
      </c>
      <c r="G5292" s="4" t="s">
        <v>15788</v>
      </c>
      <c r="H5292" s="4" t="s">
        <v>15789</v>
      </c>
      <c r="I5292" s="4" t="s">
        <v>28</v>
      </c>
      <c r="J5292" s="4" t="s">
        <v>47</v>
      </c>
      <c r="K5292" s="4" t="s">
        <v>47</v>
      </c>
      <c r="L5292" s="4" t="s">
        <v>36</v>
      </c>
      <c r="M5292" s="4" t="s">
        <v>118</v>
      </c>
      <c r="N5292" s="4">
        <v>328.62</v>
      </c>
      <c r="O5292" s="4">
        <v>1</v>
      </c>
      <c r="P5292" s="4">
        <v>0</v>
      </c>
      <c r="Q5292" s="4">
        <v>20.22</v>
      </c>
    </row>
    <row r="5293" spans="1:17" s="4" customFormat="1" ht="12" x14ac:dyDescent="0.3">
      <c r="A5293" s="4">
        <v>5292</v>
      </c>
      <c r="B5293" s="4" t="s">
        <v>15790</v>
      </c>
      <c r="C5293" s="5">
        <v>45487</v>
      </c>
      <c r="D5293" s="5">
        <v>45493</v>
      </c>
      <c r="E5293" s="9">
        <f t="shared" si="82"/>
        <v>2024</v>
      </c>
      <c r="F5293" s="4" t="s">
        <v>25</v>
      </c>
      <c r="G5293" s="4" t="s">
        <v>15791</v>
      </c>
      <c r="H5293" s="4" t="s">
        <v>15792</v>
      </c>
      <c r="I5293" s="4" t="s">
        <v>28</v>
      </c>
      <c r="J5293" s="4" t="s">
        <v>111</v>
      </c>
      <c r="K5293" s="4" t="s">
        <v>111</v>
      </c>
      <c r="L5293" s="4" t="s">
        <v>22</v>
      </c>
      <c r="M5293" s="4" t="s">
        <v>54</v>
      </c>
      <c r="N5293" s="4">
        <v>365.93</v>
      </c>
      <c r="O5293" s="4">
        <v>9</v>
      </c>
      <c r="P5293" s="4">
        <v>0.1</v>
      </c>
      <c r="Q5293" s="4">
        <v>17.82</v>
      </c>
    </row>
    <row r="5294" spans="1:17" s="4" customFormat="1" ht="12" x14ac:dyDescent="0.3">
      <c r="A5294" s="4">
        <v>5293</v>
      </c>
      <c r="B5294" s="4" t="s">
        <v>15793</v>
      </c>
      <c r="C5294" s="5">
        <v>44478</v>
      </c>
      <c r="D5294" s="5">
        <v>44484</v>
      </c>
      <c r="E5294" s="9">
        <f t="shared" si="82"/>
        <v>2021</v>
      </c>
      <c r="F5294" s="4" t="s">
        <v>17</v>
      </c>
      <c r="G5294" s="4" t="s">
        <v>15794</v>
      </c>
      <c r="H5294" s="4" t="s">
        <v>15795</v>
      </c>
      <c r="I5294" s="4" t="s">
        <v>67</v>
      </c>
      <c r="J5294" s="4" t="s">
        <v>42</v>
      </c>
      <c r="K5294" s="4" t="s">
        <v>43</v>
      </c>
      <c r="L5294" s="4" t="s">
        <v>36</v>
      </c>
      <c r="M5294" s="4" t="s">
        <v>138</v>
      </c>
      <c r="N5294" s="4">
        <v>1242.93</v>
      </c>
      <c r="O5294" s="4">
        <v>4</v>
      </c>
      <c r="P5294" s="4">
        <v>0.2</v>
      </c>
      <c r="Q5294" s="4">
        <v>269.26</v>
      </c>
    </row>
    <row r="5295" spans="1:17" s="4" customFormat="1" ht="12" x14ac:dyDescent="0.3">
      <c r="A5295" s="4">
        <v>5294</v>
      </c>
      <c r="B5295" s="4" t="s">
        <v>15796</v>
      </c>
      <c r="C5295" s="5">
        <v>44558</v>
      </c>
      <c r="D5295" s="5">
        <v>44565</v>
      </c>
      <c r="E5295" s="9">
        <f t="shared" si="82"/>
        <v>2022</v>
      </c>
      <c r="F5295" s="4" t="s">
        <v>59</v>
      </c>
      <c r="G5295" s="4" t="s">
        <v>15797</v>
      </c>
      <c r="H5295" s="4" t="s">
        <v>15798</v>
      </c>
      <c r="I5295" s="4" t="s">
        <v>20</v>
      </c>
      <c r="J5295" s="4" t="s">
        <v>111</v>
      </c>
      <c r="K5295" s="4" t="s">
        <v>111</v>
      </c>
      <c r="L5295" s="4" t="s">
        <v>36</v>
      </c>
      <c r="M5295" s="4" t="s">
        <v>71</v>
      </c>
      <c r="N5295" s="4">
        <v>451.99</v>
      </c>
      <c r="O5295" s="4">
        <v>2</v>
      </c>
      <c r="P5295" s="4">
        <v>0</v>
      </c>
      <c r="Q5295" s="4">
        <v>41.15</v>
      </c>
    </row>
    <row r="5296" spans="1:17" s="4" customFormat="1" ht="12" x14ac:dyDescent="0.3">
      <c r="A5296" s="4">
        <v>5295</v>
      </c>
      <c r="B5296" s="4" t="s">
        <v>15799</v>
      </c>
      <c r="C5296" s="5">
        <v>44654</v>
      </c>
      <c r="D5296" s="5">
        <v>44661</v>
      </c>
      <c r="E5296" s="9">
        <f t="shared" si="82"/>
        <v>2022</v>
      </c>
      <c r="F5296" s="4" t="s">
        <v>25</v>
      </c>
      <c r="G5296" s="4" t="s">
        <v>15800</v>
      </c>
      <c r="H5296" s="4" t="s">
        <v>15801</v>
      </c>
      <c r="I5296" s="4" t="s">
        <v>67</v>
      </c>
      <c r="J5296" s="4" t="s">
        <v>42</v>
      </c>
      <c r="K5296" s="4" t="s">
        <v>43</v>
      </c>
      <c r="L5296" s="4" t="s">
        <v>29</v>
      </c>
      <c r="M5296" s="4" t="s">
        <v>90</v>
      </c>
      <c r="N5296" s="4">
        <v>1194.7</v>
      </c>
      <c r="O5296" s="4">
        <v>7</v>
      </c>
      <c r="P5296" s="4">
        <v>0</v>
      </c>
      <c r="Q5296" s="4">
        <v>96.22</v>
      </c>
    </row>
    <row r="5297" spans="1:17" s="4" customFormat="1" ht="12" x14ac:dyDescent="0.3">
      <c r="A5297" s="4">
        <v>5296</v>
      </c>
      <c r="B5297" s="4" t="s">
        <v>15802</v>
      </c>
      <c r="C5297" s="5">
        <v>45311</v>
      </c>
      <c r="D5297" s="5">
        <v>45316</v>
      </c>
      <c r="E5297" s="9">
        <f t="shared" si="82"/>
        <v>2024</v>
      </c>
      <c r="F5297" s="4" t="s">
        <v>59</v>
      </c>
      <c r="G5297" s="4" t="s">
        <v>15803</v>
      </c>
      <c r="H5297" s="4" t="s">
        <v>15804</v>
      </c>
      <c r="I5297" s="4" t="s">
        <v>67</v>
      </c>
      <c r="J5297" s="4" t="s">
        <v>106</v>
      </c>
      <c r="K5297" s="4" t="s">
        <v>106</v>
      </c>
      <c r="L5297" s="4" t="s">
        <v>36</v>
      </c>
      <c r="M5297" s="4" t="s">
        <v>71</v>
      </c>
      <c r="N5297" s="4">
        <v>1372.81</v>
      </c>
      <c r="O5297" s="4">
        <v>8</v>
      </c>
      <c r="P5297" s="4">
        <v>0.2</v>
      </c>
      <c r="Q5297" s="4">
        <v>279.75</v>
      </c>
    </row>
    <row r="5298" spans="1:17" s="4" customFormat="1" ht="12" x14ac:dyDescent="0.3">
      <c r="A5298" s="4">
        <v>5297</v>
      </c>
      <c r="B5298" s="4" t="s">
        <v>15805</v>
      </c>
      <c r="C5298" s="5">
        <v>45504</v>
      </c>
      <c r="D5298" s="5">
        <v>45505</v>
      </c>
      <c r="E5298" s="9">
        <f t="shared" si="82"/>
        <v>2024</v>
      </c>
      <c r="F5298" s="4" t="s">
        <v>17</v>
      </c>
      <c r="G5298" s="4" t="s">
        <v>15806</v>
      </c>
      <c r="H5298" s="4" t="s">
        <v>15807</v>
      </c>
      <c r="I5298" s="4" t="s">
        <v>20</v>
      </c>
      <c r="J5298" s="4" t="s">
        <v>34</v>
      </c>
      <c r="K5298" s="4" t="s">
        <v>35</v>
      </c>
      <c r="L5298" s="4" t="s">
        <v>22</v>
      </c>
      <c r="M5298" s="4" t="s">
        <v>54</v>
      </c>
      <c r="N5298" s="4">
        <v>1349.74</v>
      </c>
      <c r="O5298" s="4">
        <v>6</v>
      </c>
      <c r="P5298" s="4">
        <v>0.1</v>
      </c>
      <c r="Q5298" s="4">
        <v>338.95</v>
      </c>
    </row>
    <row r="5299" spans="1:17" s="4" customFormat="1" ht="12" x14ac:dyDescent="0.3">
      <c r="A5299" s="4">
        <v>5298</v>
      </c>
      <c r="B5299" s="4" t="s">
        <v>15808</v>
      </c>
      <c r="C5299" s="5">
        <v>45711</v>
      </c>
      <c r="D5299" s="5">
        <v>45714</v>
      </c>
      <c r="E5299" s="9">
        <f t="shared" si="82"/>
        <v>2025</v>
      </c>
      <c r="F5299" s="4" t="s">
        <v>25</v>
      </c>
      <c r="G5299" s="4" t="s">
        <v>15809</v>
      </c>
      <c r="H5299" s="4" t="s">
        <v>15810</v>
      </c>
      <c r="I5299" s="4" t="s">
        <v>20</v>
      </c>
      <c r="J5299" s="4" t="s">
        <v>21</v>
      </c>
      <c r="K5299" s="4" t="s">
        <v>26647</v>
      </c>
      <c r="L5299" s="4" t="s">
        <v>22</v>
      </c>
      <c r="M5299" s="4" t="s">
        <v>23</v>
      </c>
      <c r="N5299" s="4">
        <v>479.62</v>
      </c>
      <c r="O5299" s="4">
        <v>2</v>
      </c>
      <c r="P5299" s="4">
        <v>0.15</v>
      </c>
      <c r="Q5299" s="4">
        <v>87.97</v>
      </c>
    </row>
    <row r="5300" spans="1:17" s="4" customFormat="1" ht="12" x14ac:dyDescent="0.3">
      <c r="A5300" s="4">
        <v>5299</v>
      </c>
      <c r="B5300" s="4" t="s">
        <v>15811</v>
      </c>
      <c r="C5300" s="5">
        <v>45201</v>
      </c>
      <c r="D5300" s="5">
        <v>45203</v>
      </c>
      <c r="E5300" s="9">
        <f t="shared" si="82"/>
        <v>2023</v>
      </c>
      <c r="F5300" s="4" t="s">
        <v>17</v>
      </c>
      <c r="G5300" s="4" t="s">
        <v>15812</v>
      </c>
      <c r="H5300" s="4" t="s">
        <v>15813</v>
      </c>
      <c r="I5300" s="4" t="s">
        <v>28</v>
      </c>
      <c r="J5300" s="4" t="s">
        <v>62</v>
      </c>
      <c r="K5300" s="4" t="s">
        <v>63</v>
      </c>
      <c r="L5300" s="4" t="s">
        <v>36</v>
      </c>
      <c r="M5300" s="4" t="s">
        <v>71</v>
      </c>
      <c r="N5300" s="4">
        <v>1334.98</v>
      </c>
      <c r="O5300" s="4">
        <v>1</v>
      </c>
      <c r="P5300" s="4">
        <v>0.15</v>
      </c>
      <c r="Q5300" s="4">
        <v>307.5</v>
      </c>
    </row>
    <row r="5301" spans="1:17" s="4" customFormat="1" ht="12" x14ac:dyDescent="0.3">
      <c r="A5301" s="4">
        <v>5300</v>
      </c>
      <c r="B5301" s="4" t="s">
        <v>15814</v>
      </c>
      <c r="C5301" s="5">
        <v>44767</v>
      </c>
      <c r="D5301" s="5">
        <v>44772</v>
      </c>
      <c r="E5301" s="9">
        <f t="shared" si="82"/>
        <v>2022</v>
      </c>
      <c r="F5301" s="4" t="s">
        <v>17</v>
      </c>
      <c r="G5301" s="4" t="s">
        <v>15815</v>
      </c>
      <c r="H5301" s="4" t="s">
        <v>15816</v>
      </c>
      <c r="I5301" s="4" t="s">
        <v>20</v>
      </c>
      <c r="J5301" s="4" t="s">
        <v>52</v>
      </c>
      <c r="K5301" s="4" t="s">
        <v>53</v>
      </c>
      <c r="L5301" s="4" t="s">
        <v>22</v>
      </c>
      <c r="M5301" s="4" t="s">
        <v>75</v>
      </c>
      <c r="N5301" s="4">
        <v>956.58</v>
      </c>
      <c r="O5301" s="4">
        <v>4</v>
      </c>
      <c r="P5301" s="4">
        <v>0</v>
      </c>
      <c r="Q5301" s="4">
        <v>168.43</v>
      </c>
    </row>
    <row r="5302" spans="1:17" s="4" customFormat="1" ht="12" x14ac:dyDescent="0.3">
      <c r="A5302" s="4">
        <v>5301</v>
      </c>
      <c r="B5302" s="4" t="s">
        <v>15817</v>
      </c>
      <c r="C5302" s="5">
        <v>44478</v>
      </c>
      <c r="D5302" s="5">
        <v>44479</v>
      </c>
      <c r="E5302" s="9">
        <f t="shared" si="82"/>
        <v>2021</v>
      </c>
      <c r="F5302" s="4" t="s">
        <v>59</v>
      </c>
      <c r="G5302" s="4" t="s">
        <v>15818</v>
      </c>
      <c r="H5302" s="4" t="s">
        <v>15819</v>
      </c>
      <c r="I5302" s="4" t="s">
        <v>20</v>
      </c>
      <c r="J5302" s="4" t="s">
        <v>79</v>
      </c>
      <c r="K5302" s="4" t="s">
        <v>80</v>
      </c>
      <c r="L5302" s="4" t="s">
        <v>22</v>
      </c>
      <c r="M5302" s="4" t="s">
        <v>54</v>
      </c>
      <c r="N5302" s="4">
        <v>789.4</v>
      </c>
      <c r="O5302" s="4">
        <v>5</v>
      </c>
      <c r="P5302" s="4">
        <v>0.15</v>
      </c>
      <c r="Q5302" s="4">
        <v>116.31</v>
      </c>
    </row>
    <row r="5303" spans="1:17" s="4" customFormat="1" ht="12" x14ac:dyDescent="0.3">
      <c r="A5303" s="4">
        <v>5302</v>
      </c>
      <c r="B5303" s="4" t="s">
        <v>15820</v>
      </c>
      <c r="C5303" s="5">
        <v>45841</v>
      </c>
      <c r="D5303" s="5">
        <v>45842</v>
      </c>
      <c r="E5303" s="9">
        <f t="shared" si="82"/>
        <v>2025</v>
      </c>
      <c r="F5303" s="4" t="s">
        <v>17</v>
      </c>
      <c r="G5303" s="4" t="s">
        <v>15821</v>
      </c>
      <c r="H5303" s="4" t="s">
        <v>15822</v>
      </c>
      <c r="I5303" s="4" t="s">
        <v>28</v>
      </c>
      <c r="J5303" s="4" t="s">
        <v>42</v>
      </c>
      <c r="K5303" s="4" t="s">
        <v>43</v>
      </c>
      <c r="L5303" s="4" t="s">
        <v>29</v>
      </c>
      <c r="M5303" s="4" t="s">
        <v>107</v>
      </c>
      <c r="N5303" s="4">
        <v>873.59</v>
      </c>
      <c r="O5303" s="4">
        <v>1</v>
      </c>
      <c r="P5303" s="4">
        <v>0.2</v>
      </c>
      <c r="Q5303" s="4">
        <v>107.71</v>
      </c>
    </row>
    <row r="5304" spans="1:17" s="4" customFormat="1" ht="12" x14ac:dyDescent="0.3">
      <c r="A5304" s="4">
        <v>5303</v>
      </c>
      <c r="B5304" s="4" t="s">
        <v>15823</v>
      </c>
      <c r="C5304" s="5">
        <v>45397</v>
      </c>
      <c r="D5304" s="5">
        <v>45400</v>
      </c>
      <c r="E5304" s="9">
        <f t="shared" si="82"/>
        <v>2024</v>
      </c>
      <c r="F5304" s="4" t="s">
        <v>17</v>
      </c>
      <c r="G5304" s="4" t="s">
        <v>15824</v>
      </c>
      <c r="H5304" s="4" t="s">
        <v>15825</v>
      </c>
      <c r="I5304" s="4" t="s">
        <v>28</v>
      </c>
      <c r="J5304" s="4" t="s">
        <v>145</v>
      </c>
      <c r="K5304" s="4" t="s">
        <v>80</v>
      </c>
      <c r="L5304" s="4" t="s">
        <v>29</v>
      </c>
      <c r="M5304" s="4" t="s">
        <v>90</v>
      </c>
      <c r="N5304" s="4">
        <v>615.83000000000004</v>
      </c>
      <c r="O5304" s="4">
        <v>6</v>
      </c>
      <c r="P5304" s="4">
        <v>0</v>
      </c>
      <c r="Q5304" s="4">
        <v>37.25</v>
      </c>
    </row>
    <row r="5305" spans="1:17" s="4" customFormat="1" ht="12" x14ac:dyDescent="0.3">
      <c r="A5305" s="4">
        <v>5304</v>
      </c>
      <c r="B5305" s="4" t="s">
        <v>15826</v>
      </c>
      <c r="C5305" s="5">
        <v>44606</v>
      </c>
      <c r="D5305" s="5">
        <v>44612</v>
      </c>
      <c r="E5305" s="9">
        <f t="shared" si="82"/>
        <v>2022</v>
      </c>
      <c r="F5305" s="4" t="s">
        <v>17</v>
      </c>
      <c r="G5305" s="4" t="s">
        <v>15827</v>
      </c>
      <c r="H5305" s="4" t="s">
        <v>15828</v>
      </c>
      <c r="I5305" s="4" t="s">
        <v>67</v>
      </c>
      <c r="J5305" s="4" t="s">
        <v>106</v>
      </c>
      <c r="K5305" s="4" t="s">
        <v>106</v>
      </c>
      <c r="L5305" s="4" t="s">
        <v>22</v>
      </c>
      <c r="M5305" s="4" t="s">
        <v>75</v>
      </c>
      <c r="N5305" s="4">
        <v>1126.3</v>
      </c>
      <c r="O5305" s="4">
        <v>1</v>
      </c>
      <c r="P5305" s="4">
        <v>0.15</v>
      </c>
      <c r="Q5305" s="4">
        <v>36.18</v>
      </c>
    </row>
    <row r="5306" spans="1:17" s="4" customFormat="1" ht="12" x14ac:dyDescent="0.3">
      <c r="A5306" s="4">
        <v>5305</v>
      </c>
      <c r="B5306" s="4" t="s">
        <v>15829</v>
      </c>
      <c r="C5306" s="5">
        <v>45630</v>
      </c>
      <c r="D5306" s="5">
        <v>45636</v>
      </c>
      <c r="E5306" s="9">
        <f t="shared" si="82"/>
        <v>2024</v>
      </c>
      <c r="F5306" s="4" t="s">
        <v>25</v>
      </c>
      <c r="G5306" s="4" t="s">
        <v>15830</v>
      </c>
      <c r="H5306" s="4" t="s">
        <v>15831</v>
      </c>
      <c r="I5306" s="4" t="s">
        <v>28</v>
      </c>
      <c r="J5306" s="4" t="s">
        <v>21</v>
      </c>
      <c r="K5306" s="4" t="s">
        <v>26647</v>
      </c>
      <c r="L5306" s="4" t="s">
        <v>36</v>
      </c>
      <c r="M5306" s="4" t="s">
        <v>138</v>
      </c>
      <c r="N5306" s="4">
        <v>1064.3800000000001</v>
      </c>
      <c r="O5306" s="4">
        <v>6</v>
      </c>
      <c r="P5306" s="4">
        <v>0.15</v>
      </c>
      <c r="Q5306" s="4">
        <v>164.92</v>
      </c>
    </row>
    <row r="5307" spans="1:17" s="4" customFormat="1" ht="12" x14ac:dyDescent="0.3">
      <c r="A5307" s="4">
        <v>5306</v>
      </c>
      <c r="B5307" s="4" t="s">
        <v>15832</v>
      </c>
      <c r="C5307" s="5">
        <v>45504</v>
      </c>
      <c r="D5307" s="5">
        <v>45510</v>
      </c>
      <c r="E5307" s="9">
        <f t="shared" si="82"/>
        <v>2024</v>
      </c>
      <c r="F5307" s="4" t="s">
        <v>59</v>
      </c>
      <c r="G5307" s="4" t="s">
        <v>15833</v>
      </c>
      <c r="H5307" s="4" t="s">
        <v>15834</v>
      </c>
      <c r="I5307" s="4" t="s">
        <v>28</v>
      </c>
      <c r="J5307" s="4" t="s">
        <v>79</v>
      </c>
      <c r="K5307" s="4" t="s">
        <v>80</v>
      </c>
      <c r="L5307" s="4" t="s">
        <v>36</v>
      </c>
      <c r="M5307" s="4" t="s">
        <v>138</v>
      </c>
      <c r="N5307" s="4">
        <v>1422.37</v>
      </c>
      <c r="O5307" s="4">
        <v>8</v>
      </c>
      <c r="P5307" s="4">
        <v>0</v>
      </c>
      <c r="Q5307" s="4">
        <v>356.4</v>
      </c>
    </row>
    <row r="5308" spans="1:17" s="4" customFormat="1" ht="12" x14ac:dyDescent="0.3">
      <c r="A5308" s="4">
        <v>5307</v>
      </c>
      <c r="B5308" s="4" t="s">
        <v>15835</v>
      </c>
      <c r="C5308" s="5">
        <v>44497</v>
      </c>
      <c r="D5308" s="5">
        <v>44500</v>
      </c>
      <c r="E5308" s="9">
        <f t="shared" si="82"/>
        <v>2021</v>
      </c>
      <c r="F5308" s="4" t="s">
        <v>25</v>
      </c>
      <c r="G5308" s="4" t="s">
        <v>15836</v>
      </c>
      <c r="H5308" s="4" t="s">
        <v>15837</v>
      </c>
      <c r="I5308" s="4" t="s">
        <v>67</v>
      </c>
      <c r="J5308" s="4" t="s">
        <v>79</v>
      </c>
      <c r="K5308" s="4" t="s">
        <v>80</v>
      </c>
      <c r="L5308" s="4" t="s">
        <v>29</v>
      </c>
      <c r="M5308" s="4" t="s">
        <v>107</v>
      </c>
      <c r="N5308" s="4">
        <v>756.48</v>
      </c>
      <c r="O5308" s="4">
        <v>9</v>
      </c>
      <c r="P5308" s="4">
        <v>0.15</v>
      </c>
      <c r="Q5308" s="4">
        <v>159.74</v>
      </c>
    </row>
    <row r="5309" spans="1:17" s="4" customFormat="1" ht="12" x14ac:dyDescent="0.3">
      <c r="A5309" s="4">
        <v>5308</v>
      </c>
      <c r="B5309" s="4" t="s">
        <v>15838</v>
      </c>
      <c r="C5309" s="5">
        <v>45516</v>
      </c>
      <c r="D5309" s="5">
        <v>45519</v>
      </c>
      <c r="E5309" s="9">
        <f t="shared" si="82"/>
        <v>2024</v>
      </c>
      <c r="F5309" s="4" t="s">
        <v>59</v>
      </c>
      <c r="G5309" s="4" t="s">
        <v>15839</v>
      </c>
      <c r="H5309" s="4" t="s">
        <v>15840</v>
      </c>
      <c r="I5309" s="4" t="s">
        <v>67</v>
      </c>
      <c r="J5309" s="4" t="s">
        <v>42</v>
      </c>
      <c r="K5309" s="4" t="s">
        <v>43</v>
      </c>
      <c r="L5309" s="4" t="s">
        <v>36</v>
      </c>
      <c r="M5309" s="4" t="s">
        <v>138</v>
      </c>
      <c r="N5309" s="4">
        <v>964.63</v>
      </c>
      <c r="O5309" s="4">
        <v>6</v>
      </c>
      <c r="P5309" s="4">
        <v>0</v>
      </c>
      <c r="Q5309" s="4">
        <v>249.66</v>
      </c>
    </row>
    <row r="5310" spans="1:17" s="4" customFormat="1" ht="12" x14ac:dyDescent="0.3">
      <c r="A5310" s="4">
        <v>5309</v>
      </c>
      <c r="B5310" s="4" t="s">
        <v>15841</v>
      </c>
      <c r="C5310" s="5">
        <v>45664</v>
      </c>
      <c r="D5310" s="5">
        <v>45665</v>
      </c>
      <c r="E5310" s="9">
        <f t="shared" si="82"/>
        <v>2025</v>
      </c>
      <c r="F5310" s="4" t="s">
        <v>17</v>
      </c>
      <c r="G5310" s="4" t="s">
        <v>15842</v>
      </c>
      <c r="H5310" s="4" t="s">
        <v>15843</v>
      </c>
      <c r="I5310" s="4" t="s">
        <v>67</v>
      </c>
      <c r="J5310" s="4" t="s">
        <v>42</v>
      </c>
      <c r="K5310" s="4" t="s">
        <v>43</v>
      </c>
      <c r="L5310" s="4" t="s">
        <v>29</v>
      </c>
      <c r="M5310" s="4" t="s">
        <v>48</v>
      </c>
      <c r="N5310" s="4">
        <v>731.08</v>
      </c>
      <c r="O5310" s="4">
        <v>3</v>
      </c>
      <c r="P5310" s="4">
        <v>0.15</v>
      </c>
      <c r="Q5310" s="4">
        <v>10.53</v>
      </c>
    </row>
    <row r="5311" spans="1:17" s="4" customFormat="1" ht="12" x14ac:dyDescent="0.3">
      <c r="A5311" s="4">
        <v>5310</v>
      </c>
      <c r="B5311" s="4" t="s">
        <v>15844</v>
      </c>
      <c r="C5311" s="5">
        <v>44936</v>
      </c>
      <c r="D5311" s="5">
        <v>44938</v>
      </c>
      <c r="E5311" s="9">
        <f t="shared" si="82"/>
        <v>2023</v>
      </c>
      <c r="F5311" s="4" t="s">
        <v>25</v>
      </c>
      <c r="G5311" s="4" t="s">
        <v>15845</v>
      </c>
      <c r="H5311" s="4" t="s">
        <v>15846</v>
      </c>
      <c r="I5311" s="4" t="s">
        <v>67</v>
      </c>
      <c r="J5311" s="4" t="s">
        <v>79</v>
      </c>
      <c r="K5311" s="4" t="s">
        <v>80</v>
      </c>
      <c r="L5311" s="4" t="s">
        <v>29</v>
      </c>
      <c r="M5311" s="4" t="s">
        <v>90</v>
      </c>
      <c r="N5311" s="4">
        <v>1213.76</v>
      </c>
      <c r="O5311" s="4">
        <v>3</v>
      </c>
      <c r="P5311" s="4">
        <v>0.2</v>
      </c>
      <c r="Q5311" s="4">
        <v>148.04</v>
      </c>
    </row>
    <row r="5312" spans="1:17" s="4" customFormat="1" ht="12" x14ac:dyDescent="0.3">
      <c r="A5312" s="4">
        <v>5311</v>
      </c>
      <c r="B5312" s="4" t="s">
        <v>15847</v>
      </c>
      <c r="C5312" s="5">
        <v>44425</v>
      </c>
      <c r="D5312" s="5">
        <v>44428</v>
      </c>
      <c r="E5312" s="9">
        <f t="shared" si="82"/>
        <v>2021</v>
      </c>
      <c r="F5312" s="4" t="s">
        <v>59</v>
      </c>
      <c r="G5312" s="4" t="s">
        <v>15848</v>
      </c>
      <c r="H5312" s="4" t="s">
        <v>1883</v>
      </c>
      <c r="I5312" s="4" t="s">
        <v>20</v>
      </c>
      <c r="J5312" s="4" t="s">
        <v>52</v>
      </c>
      <c r="K5312" s="4" t="s">
        <v>53</v>
      </c>
      <c r="L5312" s="4" t="s">
        <v>22</v>
      </c>
      <c r="M5312" s="4" t="s">
        <v>54</v>
      </c>
      <c r="N5312" s="4">
        <v>34.479999999999997</v>
      </c>
      <c r="O5312" s="4">
        <v>3</v>
      </c>
      <c r="P5312" s="4">
        <v>0</v>
      </c>
      <c r="Q5312" s="4">
        <v>0.49</v>
      </c>
    </row>
    <row r="5313" spans="1:17" s="4" customFormat="1" ht="12" x14ac:dyDescent="0.3">
      <c r="A5313" s="4">
        <v>5312</v>
      </c>
      <c r="B5313" s="4" t="s">
        <v>15849</v>
      </c>
      <c r="C5313" s="5">
        <v>45813</v>
      </c>
      <c r="D5313" s="5">
        <v>45815</v>
      </c>
      <c r="E5313" s="9">
        <f t="shared" si="82"/>
        <v>2025</v>
      </c>
      <c r="F5313" s="4" t="s">
        <v>59</v>
      </c>
      <c r="G5313" s="4" t="s">
        <v>15850</v>
      </c>
      <c r="H5313" s="4" t="s">
        <v>15851</v>
      </c>
      <c r="I5313" s="4" t="s">
        <v>28</v>
      </c>
      <c r="J5313" s="4" t="s">
        <v>145</v>
      </c>
      <c r="K5313" s="4" t="s">
        <v>80</v>
      </c>
      <c r="L5313" s="4" t="s">
        <v>29</v>
      </c>
      <c r="M5313" s="4" t="s">
        <v>30</v>
      </c>
      <c r="N5313" s="4">
        <v>1342.89</v>
      </c>
      <c r="O5313" s="4">
        <v>9</v>
      </c>
      <c r="P5313" s="4">
        <v>0.2</v>
      </c>
      <c r="Q5313" s="4">
        <v>136.69</v>
      </c>
    </row>
    <row r="5314" spans="1:17" s="4" customFormat="1" ht="12" x14ac:dyDescent="0.3">
      <c r="A5314" s="4">
        <v>5313</v>
      </c>
      <c r="B5314" s="4" t="s">
        <v>15852</v>
      </c>
      <c r="C5314" s="5">
        <v>45305</v>
      </c>
      <c r="D5314" s="5">
        <v>45310</v>
      </c>
      <c r="E5314" s="9">
        <f t="shared" ref="E5314:E5377" si="83">YEAR(D5314)</f>
        <v>2024</v>
      </c>
      <c r="F5314" s="4" t="s">
        <v>17</v>
      </c>
      <c r="G5314" s="4" t="s">
        <v>15853</v>
      </c>
      <c r="H5314" s="4" t="s">
        <v>15854</v>
      </c>
      <c r="I5314" s="4" t="s">
        <v>67</v>
      </c>
      <c r="J5314" s="4" t="s">
        <v>62</v>
      </c>
      <c r="K5314" s="4" t="s">
        <v>63</v>
      </c>
      <c r="L5314" s="4" t="s">
        <v>36</v>
      </c>
      <c r="M5314" s="4" t="s">
        <v>118</v>
      </c>
      <c r="N5314" s="4">
        <v>46.87</v>
      </c>
      <c r="O5314" s="4">
        <v>2</v>
      </c>
      <c r="P5314" s="4">
        <v>0.2</v>
      </c>
      <c r="Q5314" s="4">
        <v>4.5199999999999996</v>
      </c>
    </row>
    <row r="5315" spans="1:17" s="4" customFormat="1" ht="12" x14ac:dyDescent="0.3">
      <c r="A5315" s="4">
        <v>5314</v>
      </c>
      <c r="B5315" s="4" t="s">
        <v>15855</v>
      </c>
      <c r="C5315" s="5">
        <v>45730</v>
      </c>
      <c r="D5315" s="5">
        <v>45736</v>
      </c>
      <c r="E5315" s="9">
        <f t="shared" si="83"/>
        <v>2025</v>
      </c>
      <c r="F5315" s="4" t="s">
        <v>39</v>
      </c>
      <c r="G5315" s="4" t="s">
        <v>13179</v>
      </c>
      <c r="H5315" s="4" t="s">
        <v>15856</v>
      </c>
      <c r="I5315" s="4" t="s">
        <v>20</v>
      </c>
      <c r="J5315" s="4" t="s">
        <v>21</v>
      </c>
      <c r="K5315" s="4" t="s">
        <v>26647</v>
      </c>
      <c r="L5315" s="4" t="s">
        <v>36</v>
      </c>
      <c r="M5315" s="4" t="s">
        <v>138</v>
      </c>
      <c r="N5315" s="4">
        <v>24.26</v>
      </c>
      <c r="O5315" s="4">
        <v>10</v>
      </c>
      <c r="P5315" s="4">
        <v>0</v>
      </c>
      <c r="Q5315" s="4">
        <v>2.76</v>
      </c>
    </row>
    <row r="5316" spans="1:17" s="4" customFormat="1" ht="12" x14ac:dyDescent="0.3">
      <c r="A5316" s="4">
        <v>5315</v>
      </c>
      <c r="B5316" s="4" t="s">
        <v>15857</v>
      </c>
      <c r="C5316" s="5">
        <v>45017</v>
      </c>
      <c r="D5316" s="5">
        <v>45024</v>
      </c>
      <c r="E5316" s="9">
        <f t="shared" si="83"/>
        <v>2023</v>
      </c>
      <c r="F5316" s="4" t="s">
        <v>17</v>
      </c>
      <c r="G5316" s="4" t="s">
        <v>15858</v>
      </c>
      <c r="H5316" s="4" t="s">
        <v>15859</v>
      </c>
      <c r="I5316" s="4" t="s">
        <v>67</v>
      </c>
      <c r="J5316" s="4" t="s">
        <v>106</v>
      </c>
      <c r="K5316" s="4" t="s">
        <v>106</v>
      </c>
      <c r="L5316" s="4" t="s">
        <v>36</v>
      </c>
      <c r="M5316" s="4" t="s">
        <v>138</v>
      </c>
      <c r="N5316" s="4">
        <v>136.61000000000001</v>
      </c>
      <c r="O5316" s="4">
        <v>5</v>
      </c>
      <c r="P5316" s="4">
        <v>0.1</v>
      </c>
      <c r="Q5316" s="4">
        <v>4.92</v>
      </c>
    </row>
    <row r="5317" spans="1:17" s="4" customFormat="1" ht="12" x14ac:dyDescent="0.3">
      <c r="A5317" s="4">
        <v>5316</v>
      </c>
      <c r="B5317" s="4" t="s">
        <v>15860</v>
      </c>
      <c r="C5317" s="5">
        <v>45400</v>
      </c>
      <c r="D5317" s="5">
        <v>45406</v>
      </c>
      <c r="E5317" s="9">
        <f t="shared" si="83"/>
        <v>2024</v>
      </c>
      <c r="F5317" s="4" t="s">
        <v>25</v>
      </c>
      <c r="G5317" s="4" t="s">
        <v>15861</v>
      </c>
      <c r="H5317" s="4" t="s">
        <v>15862</v>
      </c>
      <c r="I5317" s="4" t="s">
        <v>67</v>
      </c>
      <c r="J5317" s="4" t="s">
        <v>62</v>
      </c>
      <c r="K5317" s="4" t="s">
        <v>63</v>
      </c>
      <c r="L5317" s="4" t="s">
        <v>22</v>
      </c>
      <c r="M5317" s="4" t="s">
        <v>23</v>
      </c>
      <c r="N5317" s="4">
        <v>1308.2</v>
      </c>
      <c r="O5317" s="4">
        <v>8</v>
      </c>
      <c r="P5317" s="4">
        <v>0.15</v>
      </c>
      <c r="Q5317" s="4">
        <v>-11.99</v>
      </c>
    </row>
    <row r="5318" spans="1:17" s="4" customFormat="1" ht="12" x14ac:dyDescent="0.3">
      <c r="A5318" s="4">
        <v>5317</v>
      </c>
      <c r="B5318" s="4" t="s">
        <v>15863</v>
      </c>
      <c r="C5318" s="5">
        <v>45087</v>
      </c>
      <c r="D5318" s="5">
        <v>45091</v>
      </c>
      <c r="E5318" s="9">
        <f t="shared" si="83"/>
        <v>2023</v>
      </c>
      <c r="F5318" s="4" t="s">
        <v>25</v>
      </c>
      <c r="G5318" s="4" t="s">
        <v>15864</v>
      </c>
      <c r="H5318" s="4" t="s">
        <v>15865</v>
      </c>
      <c r="I5318" s="4" t="s">
        <v>20</v>
      </c>
      <c r="J5318" s="4" t="s">
        <v>106</v>
      </c>
      <c r="K5318" s="4" t="s">
        <v>106</v>
      </c>
      <c r="L5318" s="4" t="s">
        <v>22</v>
      </c>
      <c r="M5318" s="4" t="s">
        <v>23</v>
      </c>
      <c r="N5318" s="4">
        <v>347.88</v>
      </c>
      <c r="O5318" s="4">
        <v>4</v>
      </c>
      <c r="P5318" s="4">
        <v>0.1</v>
      </c>
      <c r="Q5318" s="4">
        <v>42.19</v>
      </c>
    </row>
    <row r="5319" spans="1:17" s="4" customFormat="1" ht="12" x14ac:dyDescent="0.3">
      <c r="A5319" s="4">
        <v>5318</v>
      </c>
      <c r="B5319" s="4" t="s">
        <v>15866</v>
      </c>
      <c r="C5319" s="5">
        <v>45137</v>
      </c>
      <c r="D5319" s="5">
        <v>45142</v>
      </c>
      <c r="E5319" s="9">
        <f t="shared" si="83"/>
        <v>2023</v>
      </c>
      <c r="F5319" s="4" t="s">
        <v>39</v>
      </c>
      <c r="G5319" s="4" t="s">
        <v>15867</v>
      </c>
      <c r="H5319" s="4" t="s">
        <v>15868</v>
      </c>
      <c r="I5319" s="4" t="s">
        <v>28</v>
      </c>
      <c r="J5319" s="4" t="s">
        <v>21</v>
      </c>
      <c r="K5319" s="4" t="s">
        <v>26647</v>
      </c>
      <c r="L5319" s="4" t="s">
        <v>36</v>
      </c>
      <c r="M5319" s="4" t="s">
        <v>37</v>
      </c>
      <c r="N5319" s="4">
        <v>1165.06</v>
      </c>
      <c r="O5319" s="4">
        <v>10</v>
      </c>
      <c r="P5319" s="4">
        <v>0.1</v>
      </c>
      <c r="Q5319" s="4">
        <v>2.02</v>
      </c>
    </row>
    <row r="5320" spans="1:17" s="4" customFormat="1" ht="12" x14ac:dyDescent="0.3">
      <c r="A5320" s="4">
        <v>5319</v>
      </c>
      <c r="B5320" s="4" t="s">
        <v>15869</v>
      </c>
      <c r="C5320" s="5">
        <v>44640</v>
      </c>
      <c r="D5320" s="5">
        <v>44647</v>
      </c>
      <c r="E5320" s="9">
        <f t="shared" si="83"/>
        <v>2022</v>
      </c>
      <c r="F5320" s="4" t="s">
        <v>59</v>
      </c>
      <c r="G5320" s="4" t="s">
        <v>15870</v>
      </c>
      <c r="H5320" s="4" t="s">
        <v>15871</v>
      </c>
      <c r="I5320" s="4" t="s">
        <v>28</v>
      </c>
      <c r="J5320" s="4" t="s">
        <v>106</v>
      </c>
      <c r="K5320" s="4" t="s">
        <v>106</v>
      </c>
      <c r="L5320" s="4" t="s">
        <v>22</v>
      </c>
      <c r="M5320" s="4" t="s">
        <v>75</v>
      </c>
      <c r="N5320" s="4">
        <v>77.790000000000006</v>
      </c>
      <c r="O5320" s="4">
        <v>9</v>
      </c>
      <c r="P5320" s="4">
        <v>0.1</v>
      </c>
      <c r="Q5320" s="4">
        <v>7.91</v>
      </c>
    </row>
    <row r="5321" spans="1:17" s="4" customFormat="1" ht="12" x14ac:dyDescent="0.3">
      <c r="A5321" s="4">
        <v>5320</v>
      </c>
      <c r="B5321" s="4" t="s">
        <v>15872</v>
      </c>
      <c r="C5321" s="5">
        <v>44395</v>
      </c>
      <c r="D5321" s="5">
        <v>44399</v>
      </c>
      <c r="E5321" s="9">
        <f t="shared" si="83"/>
        <v>2021</v>
      </c>
      <c r="F5321" s="4" t="s">
        <v>25</v>
      </c>
      <c r="G5321" s="4" t="s">
        <v>15873</v>
      </c>
      <c r="H5321" s="4" t="s">
        <v>15874</v>
      </c>
      <c r="I5321" s="4" t="s">
        <v>20</v>
      </c>
      <c r="J5321" s="4" t="s">
        <v>79</v>
      </c>
      <c r="K5321" s="4" t="s">
        <v>80</v>
      </c>
      <c r="L5321" s="4" t="s">
        <v>29</v>
      </c>
      <c r="M5321" s="4" t="s">
        <v>90</v>
      </c>
      <c r="N5321" s="4">
        <v>763.2</v>
      </c>
      <c r="O5321" s="4">
        <v>5</v>
      </c>
      <c r="P5321" s="4">
        <v>0</v>
      </c>
      <c r="Q5321" s="4">
        <v>220.61</v>
      </c>
    </row>
    <row r="5322" spans="1:17" s="4" customFormat="1" ht="12" x14ac:dyDescent="0.3">
      <c r="A5322" s="4">
        <v>5321</v>
      </c>
      <c r="B5322" s="4" t="s">
        <v>15875</v>
      </c>
      <c r="C5322" s="5">
        <v>45643</v>
      </c>
      <c r="D5322" s="5">
        <v>45647</v>
      </c>
      <c r="E5322" s="9">
        <f t="shared" si="83"/>
        <v>2024</v>
      </c>
      <c r="F5322" s="4" t="s">
        <v>17</v>
      </c>
      <c r="G5322" s="4" t="s">
        <v>15876</v>
      </c>
      <c r="H5322" s="4" t="s">
        <v>15877</v>
      </c>
      <c r="I5322" s="4" t="s">
        <v>20</v>
      </c>
      <c r="J5322" s="4" t="s">
        <v>21</v>
      </c>
      <c r="K5322" s="4" t="s">
        <v>26647</v>
      </c>
      <c r="L5322" s="4" t="s">
        <v>29</v>
      </c>
      <c r="M5322" s="4" t="s">
        <v>48</v>
      </c>
      <c r="N5322" s="4">
        <v>927.4</v>
      </c>
      <c r="O5322" s="4">
        <v>8</v>
      </c>
      <c r="P5322" s="4">
        <v>0</v>
      </c>
      <c r="Q5322" s="4">
        <v>205.93</v>
      </c>
    </row>
    <row r="5323" spans="1:17" s="4" customFormat="1" ht="12" x14ac:dyDescent="0.3">
      <c r="A5323" s="4">
        <v>5322</v>
      </c>
      <c r="B5323" s="4" t="s">
        <v>15878</v>
      </c>
      <c r="C5323" s="5">
        <v>45315</v>
      </c>
      <c r="D5323" s="5">
        <v>45318</v>
      </c>
      <c r="E5323" s="9">
        <f t="shared" si="83"/>
        <v>2024</v>
      </c>
      <c r="F5323" s="4" t="s">
        <v>39</v>
      </c>
      <c r="G5323" s="4" t="s">
        <v>15879</v>
      </c>
      <c r="H5323" s="4" t="s">
        <v>15880</v>
      </c>
      <c r="I5323" s="4" t="s">
        <v>67</v>
      </c>
      <c r="J5323" s="4" t="s">
        <v>79</v>
      </c>
      <c r="K5323" s="4" t="s">
        <v>80</v>
      </c>
      <c r="L5323" s="4" t="s">
        <v>22</v>
      </c>
      <c r="M5323" s="4" t="s">
        <v>23</v>
      </c>
      <c r="N5323" s="4">
        <v>1129.68</v>
      </c>
      <c r="O5323" s="4">
        <v>6</v>
      </c>
      <c r="P5323" s="4">
        <v>0.1</v>
      </c>
      <c r="Q5323" s="4">
        <v>106.42</v>
      </c>
    </row>
    <row r="5324" spans="1:17" s="4" customFormat="1" ht="12" x14ac:dyDescent="0.3">
      <c r="A5324" s="4">
        <v>5323</v>
      </c>
      <c r="B5324" s="4" t="s">
        <v>15881</v>
      </c>
      <c r="C5324" s="5">
        <v>44455</v>
      </c>
      <c r="D5324" s="5">
        <v>44460</v>
      </c>
      <c r="E5324" s="9">
        <f t="shared" si="83"/>
        <v>2021</v>
      </c>
      <c r="F5324" s="4" t="s">
        <v>59</v>
      </c>
      <c r="G5324" s="4" t="s">
        <v>15882</v>
      </c>
      <c r="H5324" s="4" t="s">
        <v>15883</v>
      </c>
      <c r="I5324" s="4" t="s">
        <v>67</v>
      </c>
      <c r="J5324" s="4" t="s">
        <v>52</v>
      </c>
      <c r="K5324" s="4" t="s">
        <v>53</v>
      </c>
      <c r="L5324" s="4" t="s">
        <v>29</v>
      </c>
      <c r="M5324" s="4" t="s">
        <v>90</v>
      </c>
      <c r="N5324" s="4">
        <v>864.15</v>
      </c>
      <c r="O5324" s="4">
        <v>7</v>
      </c>
      <c r="P5324" s="4">
        <v>0</v>
      </c>
      <c r="Q5324" s="4">
        <v>99.32</v>
      </c>
    </row>
    <row r="5325" spans="1:17" s="4" customFormat="1" ht="12" x14ac:dyDescent="0.3">
      <c r="A5325" s="4">
        <v>5324</v>
      </c>
      <c r="B5325" s="4" t="s">
        <v>15884</v>
      </c>
      <c r="C5325" s="5">
        <v>45188</v>
      </c>
      <c r="D5325" s="5">
        <v>45192</v>
      </c>
      <c r="E5325" s="9">
        <f t="shared" si="83"/>
        <v>2023</v>
      </c>
      <c r="F5325" s="4" t="s">
        <v>59</v>
      </c>
      <c r="G5325" s="4" t="s">
        <v>15885</v>
      </c>
      <c r="H5325" s="4" t="s">
        <v>15886</v>
      </c>
      <c r="I5325" s="4" t="s">
        <v>20</v>
      </c>
      <c r="J5325" s="4" t="s">
        <v>21</v>
      </c>
      <c r="K5325" s="4" t="s">
        <v>26647</v>
      </c>
      <c r="L5325" s="4" t="s">
        <v>22</v>
      </c>
      <c r="M5325" s="4" t="s">
        <v>54</v>
      </c>
      <c r="N5325" s="4">
        <v>330.42</v>
      </c>
      <c r="O5325" s="4">
        <v>1</v>
      </c>
      <c r="P5325" s="4">
        <v>0.2</v>
      </c>
      <c r="Q5325" s="4">
        <v>57.45</v>
      </c>
    </row>
    <row r="5326" spans="1:17" s="4" customFormat="1" ht="12" x14ac:dyDescent="0.3">
      <c r="A5326" s="4">
        <v>5325</v>
      </c>
      <c r="B5326" s="4" t="s">
        <v>15887</v>
      </c>
      <c r="C5326" s="5">
        <v>44949</v>
      </c>
      <c r="D5326" s="5">
        <v>44955</v>
      </c>
      <c r="E5326" s="9">
        <f t="shared" si="83"/>
        <v>2023</v>
      </c>
      <c r="F5326" s="4" t="s">
        <v>17</v>
      </c>
      <c r="G5326" s="4" t="s">
        <v>15888</v>
      </c>
      <c r="H5326" s="4" t="s">
        <v>15889</v>
      </c>
      <c r="I5326" s="4" t="s">
        <v>28</v>
      </c>
      <c r="J5326" s="4" t="s">
        <v>111</v>
      </c>
      <c r="K5326" s="4" t="s">
        <v>111</v>
      </c>
      <c r="L5326" s="4" t="s">
        <v>29</v>
      </c>
      <c r="M5326" s="4" t="s">
        <v>107</v>
      </c>
      <c r="N5326" s="4">
        <v>823.22</v>
      </c>
      <c r="O5326" s="4">
        <v>5</v>
      </c>
      <c r="P5326" s="4">
        <v>0</v>
      </c>
      <c r="Q5326" s="4">
        <v>88.72</v>
      </c>
    </row>
    <row r="5327" spans="1:17" s="4" customFormat="1" ht="12" x14ac:dyDescent="0.3">
      <c r="A5327" s="4">
        <v>5326</v>
      </c>
      <c r="B5327" s="4" t="s">
        <v>15890</v>
      </c>
      <c r="C5327" s="5">
        <v>44711</v>
      </c>
      <c r="D5327" s="5">
        <v>44718</v>
      </c>
      <c r="E5327" s="9">
        <f t="shared" si="83"/>
        <v>2022</v>
      </c>
      <c r="F5327" s="4" t="s">
        <v>39</v>
      </c>
      <c r="G5327" s="4" t="s">
        <v>15891</v>
      </c>
      <c r="H5327" s="4" t="s">
        <v>15892</v>
      </c>
      <c r="I5327" s="4" t="s">
        <v>67</v>
      </c>
      <c r="J5327" s="4" t="s">
        <v>42</v>
      </c>
      <c r="K5327" s="4" t="s">
        <v>43</v>
      </c>
      <c r="L5327" s="4" t="s">
        <v>22</v>
      </c>
      <c r="M5327" s="4" t="s">
        <v>23</v>
      </c>
      <c r="N5327" s="4">
        <v>461.67</v>
      </c>
      <c r="O5327" s="4">
        <v>10</v>
      </c>
      <c r="P5327" s="4">
        <v>0.15</v>
      </c>
      <c r="Q5327" s="4">
        <v>33.21</v>
      </c>
    </row>
    <row r="5328" spans="1:17" s="4" customFormat="1" ht="12" x14ac:dyDescent="0.3">
      <c r="A5328" s="4">
        <v>5327</v>
      </c>
      <c r="B5328" s="4" t="s">
        <v>15893</v>
      </c>
      <c r="C5328" s="5">
        <v>45370</v>
      </c>
      <c r="D5328" s="5">
        <v>45373</v>
      </c>
      <c r="E5328" s="9">
        <f t="shared" si="83"/>
        <v>2024</v>
      </c>
      <c r="F5328" s="4" t="s">
        <v>17</v>
      </c>
      <c r="G5328" s="4" t="s">
        <v>15894</v>
      </c>
      <c r="H5328" s="4" t="s">
        <v>15895</v>
      </c>
      <c r="I5328" s="4" t="s">
        <v>67</v>
      </c>
      <c r="J5328" s="4" t="s">
        <v>62</v>
      </c>
      <c r="K5328" s="4" t="s">
        <v>63</v>
      </c>
      <c r="L5328" s="4" t="s">
        <v>29</v>
      </c>
      <c r="M5328" s="4" t="s">
        <v>30</v>
      </c>
      <c r="N5328" s="4">
        <v>1193.55</v>
      </c>
      <c r="O5328" s="4">
        <v>1</v>
      </c>
      <c r="P5328" s="4">
        <v>0.15</v>
      </c>
      <c r="Q5328" s="4">
        <v>152.56</v>
      </c>
    </row>
    <row r="5329" spans="1:17" s="4" customFormat="1" ht="12" x14ac:dyDescent="0.3">
      <c r="A5329" s="4">
        <v>5328</v>
      </c>
      <c r="B5329" s="4" t="s">
        <v>15896</v>
      </c>
      <c r="C5329" s="5">
        <v>45558</v>
      </c>
      <c r="D5329" s="5">
        <v>45562</v>
      </c>
      <c r="E5329" s="9">
        <f t="shared" si="83"/>
        <v>2024</v>
      </c>
      <c r="F5329" s="4" t="s">
        <v>39</v>
      </c>
      <c r="G5329" s="4" t="s">
        <v>15897</v>
      </c>
      <c r="H5329" s="4" t="s">
        <v>9976</v>
      </c>
      <c r="I5329" s="4" t="s">
        <v>67</v>
      </c>
      <c r="J5329" s="4" t="s">
        <v>21</v>
      </c>
      <c r="K5329" s="4" t="s">
        <v>26647</v>
      </c>
      <c r="L5329" s="4" t="s">
        <v>22</v>
      </c>
      <c r="M5329" s="4" t="s">
        <v>75</v>
      </c>
      <c r="N5329" s="4">
        <v>1128.78</v>
      </c>
      <c r="O5329" s="4">
        <v>2</v>
      </c>
      <c r="P5329" s="4">
        <v>0.1</v>
      </c>
      <c r="Q5329" s="4">
        <v>219.46</v>
      </c>
    </row>
    <row r="5330" spans="1:17" s="4" customFormat="1" ht="12" x14ac:dyDescent="0.3">
      <c r="A5330" s="4">
        <v>5329</v>
      </c>
      <c r="B5330" s="4" t="s">
        <v>15898</v>
      </c>
      <c r="C5330" s="5">
        <v>45629</v>
      </c>
      <c r="D5330" s="5">
        <v>45636</v>
      </c>
      <c r="E5330" s="9">
        <f t="shared" si="83"/>
        <v>2024</v>
      </c>
      <c r="F5330" s="4" t="s">
        <v>39</v>
      </c>
      <c r="G5330" s="4" t="s">
        <v>15899</v>
      </c>
      <c r="H5330" s="4" t="s">
        <v>15900</v>
      </c>
      <c r="I5330" s="4" t="s">
        <v>20</v>
      </c>
      <c r="J5330" s="4" t="s">
        <v>42</v>
      </c>
      <c r="K5330" s="4" t="s">
        <v>43</v>
      </c>
      <c r="L5330" s="4" t="s">
        <v>36</v>
      </c>
      <c r="M5330" s="4" t="s">
        <v>37</v>
      </c>
      <c r="N5330" s="4">
        <v>498.48</v>
      </c>
      <c r="O5330" s="4">
        <v>8</v>
      </c>
      <c r="P5330" s="4">
        <v>0</v>
      </c>
      <c r="Q5330" s="4">
        <v>114.43</v>
      </c>
    </row>
    <row r="5331" spans="1:17" s="4" customFormat="1" ht="12" x14ac:dyDescent="0.3">
      <c r="A5331" s="4">
        <v>5330</v>
      </c>
      <c r="B5331" s="4" t="s">
        <v>15901</v>
      </c>
      <c r="C5331" s="5">
        <v>44739</v>
      </c>
      <c r="D5331" s="5">
        <v>44746</v>
      </c>
      <c r="E5331" s="9">
        <f t="shared" si="83"/>
        <v>2022</v>
      </c>
      <c r="F5331" s="4" t="s">
        <v>25</v>
      </c>
      <c r="G5331" s="4" t="s">
        <v>15902</v>
      </c>
      <c r="H5331" s="4" t="s">
        <v>15903</v>
      </c>
      <c r="I5331" s="4" t="s">
        <v>20</v>
      </c>
      <c r="J5331" s="4" t="s">
        <v>79</v>
      </c>
      <c r="K5331" s="4" t="s">
        <v>80</v>
      </c>
      <c r="L5331" s="4" t="s">
        <v>36</v>
      </c>
      <c r="M5331" s="4" t="s">
        <v>37</v>
      </c>
      <c r="N5331" s="4">
        <v>309.41000000000003</v>
      </c>
      <c r="O5331" s="4">
        <v>9</v>
      </c>
      <c r="P5331" s="4">
        <v>0</v>
      </c>
      <c r="Q5331" s="4">
        <v>20.02</v>
      </c>
    </row>
    <row r="5332" spans="1:17" s="4" customFormat="1" ht="12" x14ac:dyDescent="0.3">
      <c r="A5332" s="4">
        <v>5331</v>
      </c>
      <c r="B5332" s="4" t="s">
        <v>15904</v>
      </c>
      <c r="C5332" s="5">
        <v>45672</v>
      </c>
      <c r="D5332" s="5">
        <v>45674</v>
      </c>
      <c r="E5332" s="9">
        <f t="shared" si="83"/>
        <v>2025</v>
      </c>
      <c r="F5332" s="4" t="s">
        <v>59</v>
      </c>
      <c r="G5332" s="4" t="s">
        <v>15905</v>
      </c>
      <c r="H5332" s="4" t="s">
        <v>15906</v>
      </c>
      <c r="I5332" s="4" t="s">
        <v>67</v>
      </c>
      <c r="J5332" s="4" t="s">
        <v>21</v>
      </c>
      <c r="K5332" s="4" t="s">
        <v>26647</v>
      </c>
      <c r="L5332" s="4" t="s">
        <v>36</v>
      </c>
      <c r="M5332" s="4" t="s">
        <v>118</v>
      </c>
      <c r="N5332" s="4">
        <v>676.28</v>
      </c>
      <c r="O5332" s="4">
        <v>5</v>
      </c>
      <c r="P5332" s="4">
        <v>0.2</v>
      </c>
      <c r="Q5332" s="4">
        <v>70.569999999999993</v>
      </c>
    </row>
    <row r="5333" spans="1:17" s="4" customFormat="1" ht="12" x14ac:dyDescent="0.3">
      <c r="A5333" s="4">
        <v>5332</v>
      </c>
      <c r="B5333" s="4" t="s">
        <v>15907</v>
      </c>
      <c r="C5333" s="5">
        <v>45171</v>
      </c>
      <c r="D5333" s="5">
        <v>45177</v>
      </c>
      <c r="E5333" s="9">
        <f t="shared" si="83"/>
        <v>2023</v>
      </c>
      <c r="F5333" s="4" t="s">
        <v>25</v>
      </c>
      <c r="G5333" s="4" t="s">
        <v>15908</v>
      </c>
      <c r="H5333" s="4" t="s">
        <v>15332</v>
      </c>
      <c r="I5333" s="4" t="s">
        <v>28</v>
      </c>
      <c r="J5333" s="4" t="s">
        <v>62</v>
      </c>
      <c r="K5333" s="4" t="s">
        <v>63</v>
      </c>
      <c r="L5333" s="4" t="s">
        <v>36</v>
      </c>
      <c r="M5333" s="4" t="s">
        <v>71</v>
      </c>
      <c r="N5333" s="4">
        <v>1406.66</v>
      </c>
      <c r="O5333" s="4">
        <v>8</v>
      </c>
      <c r="P5333" s="4">
        <v>0.2</v>
      </c>
      <c r="Q5333" s="4">
        <v>49.53</v>
      </c>
    </row>
    <row r="5334" spans="1:17" s="4" customFormat="1" ht="12" x14ac:dyDescent="0.3">
      <c r="A5334" s="4">
        <v>5333</v>
      </c>
      <c r="B5334" s="4" t="s">
        <v>15909</v>
      </c>
      <c r="C5334" s="5">
        <v>44487</v>
      </c>
      <c r="D5334" s="5">
        <v>44489</v>
      </c>
      <c r="E5334" s="9">
        <f t="shared" si="83"/>
        <v>2021</v>
      </c>
      <c r="F5334" s="4" t="s">
        <v>17</v>
      </c>
      <c r="G5334" s="4" t="s">
        <v>15910</v>
      </c>
      <c r="H5334" s="4" t="s">
        <v>15911</v>
      </c>
      <c r="I5334" s="4" t="s">
        <v>67</v>
      </c>
      <c r="J5334" s="4" t="s">
        <v>42</v>
      </c>
      <c r="K5334" s="4" t="s">
        <v>43</v>
      </c>
      <c r="L5334" s="4" t="s">
        <v>29</v>
      </c>
      <c r="M5334" s="4" t="s">
        <v>48</v>
      </c>
      <c r="N5334" s="4">
        <v>1354.27</v>
      </c>
      <c r="O5334" s="4">
        <v>7</v>
      </c>
      <c r="P5334" s="4">
        <v>0.1</v>
      </c>
      <c r="Q5334" s="4">
        <v>250.71</v>
      </c>
    </row>
    <row r="5335" spans="1:17" s="4" customFormat="1" ht="12" x14ac:dyDescent="0.3">
      <c r="A5335" s="4">
        <v>5334</v>
      </c>
      <c r="B5335" s="4" t="s">
        <v>15912</v>
      </c>
      <c r="C5335" s="5">
        <v>45575</v>
      </c>
      <c r="D5335" s="5">
        <v>45579</v>
      </c>
      <c r="E5335" s="9">
        <f t="shared" si="83"/>
        <v>2024</v>
      </c>
      <c r="F5335" s="4" t="s">
        <v>17</v>
      </c>
      <c r="G5335" s="4" t="s">
        <v>15913</v>
      </c>
      <c r="H5335" s="4" t="s">
        <v>6115</v>
      </c>
      <c r="I5335" s="4" t="s">
        <v>67</v>
      </c>
      <c r="J5335" s="4" t="s">
        <v>34</v>
      </c>
      <c r="K5335" s="4" t="s">
        <v>35</v>
      </c>
      <c r="L5335" s="4" t="s">
        <v>22</v>
      </c>
      <c r="M5335" s="4" t="s">
        <v>75</v>
      </c>
      <c r="N5335" s="4">
        <v>1415.78</v>
      </c>
      <c r="O5335" s="4">
        <v>2</v>
      </c>
      <c r="P5335" s="4">
        <v>0.15</v>
      </c>
      <c r="Q5335" s="4">
        <v>21.56</v>
      </c>
    </row>
    <row r="5336" spans="1:17" s="4" customFormat="1" ht="12" x14ac:dyDescent="0.3">
      <c r="A5336" s="4">
        <v>5335</v>
      </c>
      <c r="B5336" s="4" t="s">
        <v>15914</v>
      </c>
      <c r="C5336" s="5">
        <v>45773</v>
      </c>
      <c r="D5336" s="5">
        <v>45777</v>
      </c>
      <c r="E5336" s="9">
        <f t="shared" si="83"/>
        <v>2025</v>
      </c>
      <c r="F5336" s="4" t="s">
        <v>59</v>
      </c>
      <c r="G5336" s="4" t="s">
        <v>15915</v>
      </c>
      <c r="H5336" s="4" t="s">
        <v>15916</v>
      </c>
      <c r="I5336" s="4" t="s">
        <v>20</v>
      </c>
      <c r="J5336" s="4" t="s">
        <v>106</v>
      </c>
      <c r="K5336" s="4" t="s">
        <v>106</v>
      </c>
      <c r="L5336" s="4" t="s">
        <v>36</v>
      </c>
      <c r="M5336" s="4" t="s">
        <v>37</v>
      </c>
      <c r="N5336" s="4">
        <v>369.95</v>
      </c>
      <c r="O5336" s="4">
        <v>4</v>
      </c>
      <c r="P5336" s="4">
        <v>0</v>
      </c>
      <c r="Q5336" s="4">
        <v>4.42</v>
      </c>
    </row>
    <row r="5337" spans="1:17" s="4" customFormat="1" ht="12" x14ac:dyDescent="0.3">
      <c r="A5337" s="4">
        <v>5336</v>
      </c>
      <c r="B5337" s="4" t="s">
        <v>15917</v>
      </c>
      <c r="C5337" s="5">
        <v>45377</v>
      </c>
      <c r="D5337" s="5">
        <v>45378</v>
      </c>
      <c r="E5337" s="9">
        <f t="shared" si="83"/>
        <v>2024</v>
      </c>
      <c r="F5337" s="4" t="s">
        <v>25</v>
      </c>
      <c r="G5337" s="4" t="s">
        <v>15918</v>
      </c>
      <c r="H5337" s="4" t="s">
        <v>15919</v>
      </c>
      <c r="I5337" s="4" t="s">
        <v>28</v>
      </c>
      <c r="J5337" s="4" t="s">
        <v>79</v>
      </c>
      <c r="K5337" s="4" t="s">
        <v>80</v>
      </c>
      <c r="L5337" s="4" t="s">
        <v>36</v>
      </c>
      <c r="M5337" s="4" t="s">
        <v>71</v>
      </c>
      <c r="N5337" s="4">
        <v>1074.6500000000001</v>
      </c>
      <c r="O5337" s="4">
        <v>3</v>
      </c>
      <c r="P5337" s="4">
        <v>0.15</v>
      </c>
      <c r="Q5337" s="4">
        <v>167.38</v>
      </c>
    </row>
    <row r="5338" spans="1:17" s="4" customFormat="1" ht="12" x14ac:dyDescent="0.3">
      <c r="A5338" s="4">
        <v>5337</v>
      </c>
      <c r="B5338" s="4" t="s">
        <v>15920</v>
      </c>
      <c r="C5338" s="5">
        <v>44529</v>
      </c>
      <c r="D5338" s="5">
        <v>44530</v>
      </c>
      <c r="E5338" s="9">
        <f t="shared" si="83"/>
        <v>2021</v>
      </c>
      <c r="F5338" s="4" t="s">
        <v>39</v>
      </c>
      <c r="G5338" s="4" t="s">
        <v>15921</v>
      </c>
      <c r="H5338" s="4" t="s">
        <v>15922</v>
      </c>
      <c r="I5338" s="4" t="s">
        <v>28</v>
      </c>
      <c r="J5338" s="4" t="s">
        <v>62</v>
      </c>
      <c r="K5338" s="4" t="s">
        <v>63</v>
      </c>
      <c r="L5338" s="4" t="s">
        <v>22</v>
      </c>
      <c r="M5338" s="4" t="s">
        <v>23</v>
      </c>
      <c r="N5338" s="4">
        <v>874.8</v>
      </c>
      <c r="O5338" s="4">
        <v>10</v>
      </c>
      <c r="P5338" s="4">
        <v>0</v>
      </c>
      <c r="Q5338" s="4">
        <v>192.42</v>
      </c>
    </row>
    <row r="5339" spans="1:17" s="4" customFormat="1" ht="12" x14ac:dyDescent="0.3">
      <c r="A5339" s="4">
        <v>5338</v>
      </c>
      <c r="B5339" s="4" t="s">
        <v>15923</v>
      </c>
      <c r="C5339" s="5">
        <v>44480</v>
      </c>
      <c r="D5339" s="5">
        <v>44484</v>
      </c>
      <c r="E5339" s="9">
        <f t="shared" si="83"/>
        <v>2021</v>
      </c>
      <c r="F5339" s="4" t="s">
        <v>59</v>
      </c>
      <c r="G5339" s="4" t="s">
        <v>15924</v>
      </c>
      <c r="H5339" s="4" t="s">
        <v>15925</v>
      </c>
      <c r="I5339" s="4" t="s">
        <v>67</v>
      </c>
      <c r="J5339" s="4" t="s">
        <v>111</v>
      </c>
      <c r="K5339" s="4" t="s">
        <v>111</v>
      </c>
      <c r="L5339" s="4" t="s">
        <v>22</v>
      </c>
      <c r="M5339" s="4" t="s">
        <v>75</v>
      </c>
      <c r="N5339" s="4">
        <v>1347.27</v>
      </c>
      <c r="O5339" s="4">
        <v>2</v>
      </c>
      <c r="P5339" s="4">
        <v>0.2</v>
      </c>
      <c r="Q5339" s="4">
        <v>4.7699999999999996</v>
      </c>
    </row>
    <row r="5340" spans="1:17" s="4" customFormat="1" ht="12" x14ac:dyDescent="0.3">
      <c r="A5340" s="4">
        <v>5339</v>
      </c>
      <c r="B5340" s="4" t="s">
        <v>15926</v>
      </c>
      <c r="C5340" s="5">
        <v>45261</v>
      </c>
      <c r="D5340" s="5">
        <v>45267</v>
      </c>
      <c r="E5340" s="9">
        <f t="shared" si="83"/>
        <v>2023</v>
      </c>
      <c r="F5340" s="4" t="s">
        <v>39</v>
      </c>
      <c r="G5340" s="4" t="s">
        <v>15927</v>
      </c>
      <c r="H5340" s="4" t="s">
        <v>15928</v>
      </c>
      <c r="I5340" s="4" t="s">
        <v>28</v>
      </c>
      <c r="J5340" s="4" t="s">
        <v>21</v>
      </c>
      <c r="K5340" s="4" t="s">
        <v>26647</v>
      </c>
      <c r="L5340" s="4" t="s">
        <v>22</v>
      </c>
      <c r="M5340" s="4" t="s">
        <v>134</v>
      </c>
      <c r="N5340" s="4">
        <v>37.1</v>
      </c>
      <c r="O5340" s="4">
        <v>1</v>
      </c>
      <c r="P5340" s="4">
        <v>0.15</v>
      </c>
      <c r="Q5340" s="4">
        <v>2.86</v>
      </c>
    </row>
    <row r="5341" spans="1:17" s="4" customFormat="1" ht="12" x14ac:dyDescent="0.3">
      <c r="A5341" s="4">
        <v>5340</v>
      </c>
      <c r="B5341" s="4" t="s">
        <v>15929</v>
      </c>
      <c r="C5341" s="5">
        <v>44517</v>
      </c>
      <c r="D5341" s="5">
        <v>44523</v>
      </c>
      <c r="E5341" s="9">
        <f t="shared" si="83"/>
        <v>2021</v>
      </c>
      <c r="F5341" s="4" t="s">
        <v>59</v>
      </c>
      <c r="G5341" s="4" t="s">
        <v>15930</v>
      </c>
      <c r="H5341" s="4" t="s">
        <v>15931</v>
      </c>
      <c r="I5341" s="4" t="s">
        <v>67</v>
      </c>
      <c r="J5341" s="4" t="s">
        <v>79</v>
      </c>
      <c r="K5341" s="4" t="s">
        <v>80</v>
      </c>
      <c r="L5341" s="4" t="s">
        <v>36</v>
      </c>
      <c r="M5341" s="4" t="s">
        <v>71</v>
      </c>
      <c r="N5341" s="4">
        <v>1007.85</v>
      </c>
      <c r="O5341" s="4">
        <v>4</v>
      </c>
      <c r="P5341" s="4">
        <v>0</v>
      </c>
      <c r="Q5341" s="4">
        <v>272.8</v>
      </c>
    </row>
    <row r="5342" spans="1:17" s="4" customFormat="1" ht="12" x14ac:dyDescent="0.3">
      <c r="A5342" s="4">
        <v>5341</v>
      </c>
      <c r="B5342" s="4" t="s">
        <v>15932</v>
      </c>
      <c r="C5342" s="5">
        <v>44483</v>
      </c>
      <c r="D5342" s="5">
        <v>44490</v>
      </c>
      <c r="E5342" s="9">
        <f t="shared" si="83"/>
        <v>2021</v>
      </c>
      <c r="F5342" s="4" t="s">
        <v>25</v>
      </c>
      <c r="G5342" s="4" t="s">
        <v>15933</v>
      </c>
      <c r="H5342" s="4" t="s">
        <v>15934</v>
      </c>
      <c r="I5342" s="4" t="s">
        <v>20</v>
      </c>
      <c r="J5342" s="4" t="s">
        <v>42</v>
      </c>
      <c r="K5342" s="4" t="s">
        <v>43</v>
      </c>
      <c r="L5342" s="4" t="s">
        <v>29</v>
      </c>
      <c r="M5342" s="4" t="s">
        <v>30</v>
      </c>
      <c r="N5342" s="4">
        <v>527.99</v>
      </c>
      <c r="O5342" s="4">
        <v>7</v>
      </c>
      <c r="P5342" s="4">
        <v>0.2</v>
      </c>
      <c r="Q5342" s="4">
        <v>16.72</v>
      </c>
    </row>
    <row r="5343" spans="1:17" s="4" customFormat="1" ht="12" x14ac:dyDescent="0.3">
      <c r="A5343" s="4">
        <v>5342</v>
      </c>
      <c r="B5343" s="4" t="s">
        <v>15935</v>
      </c>
      <c r="C5343" s="5">
        <v>45831</v>
      </c>
      <c r="D5343" s="5">
        <v>45835</v>
      </c>
      <c r="E5343" s="9">
        <f t="shared" si="83"/>
        <v>2025</v>
      </c>
      <c r="F5343" s="4" t="s">
        <v>39</v>
      </c>
      <c r="G5343" s="4" t="s">
        <v>15936</v>
      </c>
      <c r="H5343" s="4" t="s">
        <v>15937</v>
      </c>
      <c r="I5343" s="4" t="s">
        <v>28</v>
      </c>
      <c r="J5343" s="4" t="s">
        <v>79</v>
      </c>
      <c r="K5343" s="4" t="s">
        <v>80</v>
      </c>
      <c r="L5343" s="4" t="s">
        <v>22</v>
      </c>
      <c r="M5343" s="4" t="s">
        <v>134</v>
      </c>
      <c r="N5343" s="4">
        <v>1183.33</v>
      </c>
      <c r="O5343" s="4">
        <v>6</v>
      </c>
      <c r="P5343" s="4">
        <v>0.1</v>
      </c>
      <c r="Q5343" s="4">
        <v>77.77</v>
      </c>
    </row>
    <row r="5344" spans="1:17" s="4" customFormat="1" ht="12" x14ac:dyDescent="0.3">
      <c r="A5344" s="4">
        <v>5343</v>
      </c>
      <c r="B5344" s="4" t="s">
        <v>15938</v>
      </c>
      <c r="C5344" s="5">
        <v>44822</v>
      </c>
      <c r="D5344" s="5">
        <v>44829</v>
      </c>
      <c r="E5344" s="9">
        <f t="shared" si="83"/>
        <v>2022</v>
      </c>
      <c r="F5344" s="4" t="s">
        <v>17</v>
      </c>
      <c r="G5344" s="4" t="s">
        <v>15939</v>
      </c>
      <c r="H5344" s="4" t="s">
        <v>15940</v>
      </c>
      <c r="I5344" s="4" t="s">
        <v>67</v>
      </c>
      <c r="J5344" s="4" t="s">
        <v>62</v>
      </c>
      <c r="K5344" s="4" t="s">
        <v>63</v>
      </c>
      <c r="L5344" s="4" t="s">
        <v>29</v>
      </c>
      <c r="M5344" s="4" t="s">
        <v>90</v>
      </c>
      <c r="N5344" s="4">
        <v>1458.89</v>
      </c>
      <c r="O5344" s="4">
        <v>10</v>
      </c>
      <c r="P5344" s="4">
        <v>0</v>
      </c>
      <c r="Q5344" s="4">
        <v>379.33</v>
      </c>
    </row>
    <row r="5345" spans="1:17" s="4" customFormat="1" ht="12" x14ac:dyDescent="0.3">
      <c r="A5345" s="4">
        <v>5344</v>
      </c>
      <c r="B5345" s="4" t="s">
        <v>15941</v>
      </c>
      <c r="C5345" s="5">
        <v>44756</v>
      </c>
      <c r="D5345" s="5">
        <v>44758</v>
      </c>
      <c r="E5345" s="9">
        <f t="shared" si="83"/>
        <v>2022</v>
      </c>
      <c r="F5345" s="4" t="s">
        <v>17</v>
      </c>
      <c r="G5345" s="4" t="s">
        <v>15942</v>
      </c>
      <c r="H5345" s="4" t="s">
        <v>15943</v>
      </c>
      <c r="I5345" s="4" t="s">
        <v>67</v>
      </c>
      <c r="J5345" s="4" t="s">
        <v>42</v>
      </c>
      <c r="K5345" s="4" t="s">
        <v>43</v>
      </c>
      <c r="L5345" s="4" t="s">
        <v>29</v>
      </c>
      <c r="M5345" s="4" t="s">
        <v>107</v>
      </c>
      <c r="N5345" s="4">
        <v>1083.25</v>
      </c>
      <c r="O5345" s="4">
        <v>3</v>
      </c>
      <c r="P5345" s="4">
        <v>0.15</v>
      </c>
      <c r="Q5345" s="4">
        <v>10.130000000000001</v>
      </c>
    </row>
    <row r="5346" spans="1:17" s="4" customFormat="1" ht="12" x14ac:dyDescent="0.3">
      <c r="A5346" s="4">
        <v>5345</v>
      </c>
      <c r="B5346" s="4" t="s">
        <v>15944</v>
      </c>
      <c r="C5346" s="5">
        <v>44909</v>
      </c>
      <c r="D5346" s="5">
        <v>44913</v>
      </c>
      <c r="E5346" s="9">
        <f t="shared" si="83"/>
        <v>2022</v>
      </c>
      <c r="F5346" s="4" t="s">
        <v>59</v>
      </c>
      <c r="G5346" s="4" t="s">
        <v>15945</v>
      </c>
      <c r="H5346" s="4" t="s">
        <v>15946</v>
      </c>
      <c r="I5346" s="4" t="s">
        <v>67</v>
      </c>
      <c r="J5346" s="4" t="s">
        <v>106</v>
      </c>
      <c r="K5346" s="4" t="s">
        <v>106</v>
      </c>
      <c r="L5346" s="4" t="s">
        <v>29</v>
      </c>
      <c r="M5346" s="4" t="s">
        <v>48</v>
      </c>
      <c r="N5346" s="4">
        <v>1073.1500000000001</v>
      </c>
      <c r="O5346" s="4">
        <v>2</v>
      </c>
      <c r="P5346" s="4">
        <v>0.1</v>
      </c>
      <c r="Q5346" s="4">
        <v>18.88</v>
      </c>
    </row>
    <row r="5347" spans="1:17" s="4" customFormat="1" ht="12" x14ac:dyDescent="0.3">
      <c r="A5347" s="4">
        <v>5346</v>
      </c>
      <c r="B5347" s="4" t="s">
        <v>15947</v>
      </c>
      <c r="C5347" s="5">
        <v>45271</v>
      </c>
      <c r="D5347" s="5">
        <v>45277</v>
      </c>
      <c r="E5347" s="9">
        <f t="shared" si="83"/>
        <v>2023</v>
      </c>
      <c r="F5347" s="4" t="s">
        <v>17</v>
      </c>
      <c r="G5347" s="4" t="s">
        <v>15948</v>
      </c>
      <c r="H5347" s="4" t="s">
        <v>15949</v>
      </c>
      <c r="I5347" s="4" t="s">
        <v>28</v>
      </c>
      <c r="J5347" s="4" t="s">
        <v>79</v>
      </c>
      <c r="K5347" s="4" t="s">
        <v>80</v>
      </c>
      <c r="L5347" s="4" t="s">
        <v>36</v>
      </c>
      <c r="M5347" s="4" t="s">
        <v>37</v>
      </c>
      <c r="N5347" s="4">
        <v>641.63</v>
      </c>
      <c r="O5347" s="4">
        <v>2</v>
      </c>
      <c r="P5347" s="4">
        <v>0.1</v>
      </c>
      <c r="Q5347" s="4">
        <v>138.88</v>
      </c>
    </row>
    <row r="5348" spans="1:17" s="4" customFormat="1" ht="12" x14ac:dyDescent="0.3">
      <c r="A5348" s="4">
        <v>5347</v>
      </c>
      <c r="B5348" s="4" t="s">
        <v>15950</v>
      </c>
      <c r="C5348" s="5">
        <v>44990</v>
      </c>
      <c r="D5348" s="5">
        <v>44995</v>
      </c>
      <c r="E5348" s="9">
        <f t="shared" si="83"/>
        <v>2023</v>
      </c>
      <c r="F5348" s="4" t="s">
        <v>25</v>
      </c>
      <c r="G5348" s="4" t="s">
        <v>15951</v>
      </c>
      <c r="H5348" s="4" t="s">
        <v>15952</v>
      </c>
      <c r="I5348" s="4" t="s">
        <v>20</v>
      </c>
      <c r="J5348" s="4" t="s">
        <v>145</v>
      </c>
      <c r="K5348" s="4" t="s">
        <v>80</v>
      </c>
      <c r="L5348" s="4" t="s">
        <v>29</v>
      </c>
      <c r="M5348" s="4" t="s">
        <v>107</v>
      </c>
      <c r="N5348" s="4">
        <v>1287.0899999999999</v>
      </c>
      <c r="O5348" s="4">
        <v>8</v>
      </c>
      <c r="P5348" s="4">
        <v>0.1</v>
      </c>
      <c r="Q5348" s="4">
        <v>-0.7</v>
      </c>
    </row>
    <row r="5349" spans="1:17" s="4" customFormat="1" ht="12" x14ac:dyDescent="0.3">
      <c r="A5349" s="4">
        <v>5348</v>
      </c>
      <c r="B5349" s="4" t="s">
        <v>15953</v>
      </c>
      <c r="C5349" s="5">
        <v>44516</v>
      </c>
      <c r="D5349" s="5">
        <v>44517</v>
      </c>
      <c r="E5349" s="9">
        <f t="shared" si="83"/>
        <v>2021</v>
      </c>
      <c r="F5349" s="4" t="s">
        <v>39</v>
      </c>
      <c r="G5349" s="4" t="s">
        <v>15954</v>
      </c>
      <c r="H5349" s="4" t="s">
        <v>15955</v>
      </c>
      <c r="I5349" s="4" t="s">
        <v>20</v>
      </c>
      <c r="J5349" s="4" t="s">
        <v>79</v>
      </c>
      <c r="K5349" s="4" t="s">
        <v>80</v>
      </c>
      <c r="L5349" s="4" t="s">
        <v>22</v>
      </c>
      <c r="M5349" s="4" t="s">
        <v>54</v>
      </c>
      <c r="N5349" s="4">
        <v>229.18</v>
      </c>
      <c r="O5349" s="4">
        <v>2</v>
      </c>
      <c r="P5349" s="4">
        <v>0</v>
      </c>
      <c r="Q5349" s="4">
        <v>49.47</v>
      </c>
    </row>
    <row r="5350" spans="1:17" s="4" customFormat="1" ht="12" x14ac:dyDescent="0.3">
      <c r="A5350" s="4">
        <v>5349</v>
      </c>
      <c r="B5350" s="4" t="s">
        <v>15956</v>
      </c>
      <c r="C5350" s="5">
        <v>44696</v>
      </c>
      <c r="D5350" s="5">
        <v>44699</v>
      </c>
      <c r="E5350" s="9">
        <f t="shared" si="83"/>
        <v>2022</v>
      </c>
      <c r="F5350" s="4" t="s">
        <v>25</v>
      </c>
      <c r="G5350" s="4" t="s">
        <v>15957</v>
      </c>
      <c r="H5350" s="4" t="s">
        <v>15958</v>
      </c>
      <c r="I5350" s="4" t="s">
        <v>28</v>
      </c>
      <c r="J5350" s="4" t="s">
        <v>42</v>
      </c>
      <c r="K5350" s="4" t="s">
        <v>43</v>
      </c>
      <c r="L5350" s="4" t="s">
        <v>29</v>
      </c>
      <c r="M5350" s="4" t="s">
        <v>90</v>
      </c>
      <c r="N5350" s="4">
        <v>736.68</v>
      </c>
      <c r="O5350" s="4">
        <v>7</v>
      </c>
      <c r="P5350" s="4">
        <v>0.1</v>
      </c>
      <c r="Q5350" s="4">
        <v>120.46</v>
      </c>
    </row>
    <row r="5351" spans="1:17" s="4" customFormat="1" ht="12" x14ac:dyDescent="0.3">
      <c r="A5351" s="4">
        <v>5350</v>
      </c>
      <c r="B5351" s="4" t="s">
        <v>15959</v>
      </c>
      <c r="C5351" s="5">
        <v>45367</v>
      </c>
      <c r="D5351" s="5">
        <v>45370</v>
      </c>
      <c r="E5351" s="9">
        <f t="shared" si="83"/>
        <v>2024</v>
      </c>
      <c r="F5351" s="4" t="s">
        <v>39</v>
      </c>
      <c r="G5351" s="4" t="s">
        <v>15960</v>
      </c>
      <c r="H5351" s="4" t="s">
        <v>15961</v>
      </c>
      <c r="I5351" s="4" t="s">
        <v>28</v>
      </c>
      <c r="J5351" s="4" t="s">
        <v>21</v>
      </c>
      <c r="K5351" s="4" t="s">
        <v>26647</v>
      </c>
      <c r="L5351" s="4" t="s">
        <v>22</v>
      </c>
      <c r="M5351" s="4" t="s">
        <v>54</v>
      </c>
      <c r="N5351" s="4">
        <v>241.67</v>
      </c>
      <c r="O5351" s="4">
        <v>7</v>
      </c>
      <c r="P5351" s="4">
        <v>0</v>
      </c>
      <c r="Q5351" s="4">
        <v>49.63</v>
      </c>
    </row>
    <row r="5352" spans="1:17" s="4" customFormat="1" ht="12" x14ac:dyDescent="0.3">
      <c r="A5352" s="4">
        <v>5351</v>
      </c>
      <c r="B5352" s="4" t="s">
        <v>15962</v>
      </c>
      <c r="C5352" s="5">
        <v>45363</v>
      </c>
      <c r="D5352" s="5">
        <v>45366</v>
      </c>
      <c r="E5352" s="9">
        <f t="shared" si="83"/>
        <v>2024</v>
      </c>
      <c r="F5352" s="4" t="s">
        <v>17</v>
      </c>
      <c r="G5352" s="4" t="s">
        <v>15963</v>
      </c>
      <c r="H5352" s="4" t="s">
        <v>15964</v>
      </c>
      <c r="I5352" s="4" t="s">
        <v>20</v>
      </c>
      <c r="J5352" s="4" t="s">
        <v>42</v>
      </c>
      <c r="K5352" s="4" t="s">
        <v>43</v>
      </c>
      <c r="L5352" s="4" t="s">
        <v>36</v>
      </c>
      <c r="M5352" s="4" t="s">
        <v>71</v>
      </c>
      <c r="N5352" s="4">
        <v>719.55</v>
      </c>
      <c r="O5352" s="4">
        <v>6</v>
      </c>
      <c r="P5352" s="4">
        <v>0.1</v>
      </c>
      <c r="Q5352" s="4">
        <v>23.83</v>
      </c>
    </row>
    <row r="5353" spans="1:17" s="4" customFormat="1" ht="12" x14ac:dyDescent="0.3">
      <c r="A5353" s="4">
        <v>5352</v>
      </c>
      <c r="B5353" s="4" t="s">
        <v>15965</v>
      </c>
      <c r="C5353" s="5">
        <v>45417</v>
      </c>
      <c r="D5353" s="5">
        <v>45418</v>
      </c>
      <c r="E5353" s="9">
        <f t="shared" si="83"/>
        <v>2024</v>
      </c>
      <c r="F5353" s="4" t="s">
        <v>25</v>
      </c>
      <c r="G5353" s="4" t="s">
        <v>15966</v>
      </c>
      <c r="H5353" s="4" t="s">
        <v>15967</v>
      </c>
      <c r="I5353" s="4" t="s">
        <v>20</v>
      </c>
      <c r="J5353" s="4" t="s">
        <v>34</v>
      </c>
      <c r="K5353" s="4" t="s">
        <v>35</v>
      </c>
      <c r="L5353" s="4" t="s">
        <v>36</v>
      </c>
      <c r="M5353" s="4" t="s">
        <v>138</v>
      </c>
      <c r="N5353" s="4">
        <v>694.15</v>
      </c>
      <c r="O5353" s="4">
        <v>9</v>
      </c>
      <c r="P5353" s="4">
        <v>0</v>
      </c>
      <c r="Q5353" s="4">
        <v>75.98</v>
      </c>
    </row>
    <row r="5354" spans="1:17" s="4" customFormat="1" ht="12" x14ac:dyDescent="0.3">
      <c r="A5354" s="4">
        <v>5353</v>
      </c>
      <c r="B5354" s="4" t="s">
        <v>15968</v>
      </c>
      <c r="C5354" s="5">
        <v>44930</v>
      </c>
      <c r="D5354" s="5">
        <v>44935</v>
      </c>
      <c r="E5354" s="9">
        <f t="shared" si="83"/>
        <v>2023</v>
      </c>
      <c r="F5354" s="4" t="s">
        <v>39</v>
      </c>
      <c r="G5354" s="4" t="s">
        <v>15969</v>
      </c>
      <c r="H5354" s="4" t="s">
        <v>15970</v>
      </c>
      <c r="I5354" s="4" t="s">
        <v>67</v>
      </c>
      <c r="J5354" s="4" t="s">
        <v>47</v>
      </c>
      <c r="K5354" s="4" t="s">
        <v>47</v>
      </c>
      <c r="L5354" s="4" t="s">
        <v>29</v>
      </c>
      <c r="M5354" s="4" t="s">
        <v>30</v>
      </c>
      <c r="N5354" s="4">
        <v>776.55</v>
      </c>
      <c r="O5354" s="4">
        <v>4</v>
      </c>
      <c r="P5354" s="4">
        <v>0.15</v>
      </c>
      <c r="Q5354" s="4">
        <v>-9.7100000000000009</v>
      </c>
    </row>
    <row r="5355" spans="1:17" s="4" customFormat="1" ht="12" x14ac:dyDescent="0.3">
      <c r="A5355" s="4">
        <v>5354</v>
      </c>
      <c r="B5355" s="4" t="s">
        <v>15971</v>
      </c>
      <c r="C5355" s="5">
        <v>45689</v>
      </c>
      <c r="D5355" s="5">
        <v>45691</v>
      </c>
      <c r="E5355" s="9">
        <f t="shared" si="83"/>
        <v>2025</v>
      </c>
      <c r="F5355" s="4" t="s">
        <v>17</v>
      </c>
      <c r="G5355" s="4" t="s">
        <v>15972</v>
      </c>
      <c r="H5355" s="4" t="s">
        <v>15973</v>
      </c>
      <c r="I5355" s="4" t="s">
        <v>67</v>
      </c>
      <c r="J5355" s="4" t="s">
        <v>62</v>
      </c>
      <c r="K5355" s="4" t="s">
        <v>63</v>
      </c>
      <c r="L5355" s="4" t="s">
        <v>36</v>
      </c>
      <c r="M5355" s="4" t="s">
        <v>37</v>
      </c>
      <c r="N5355" s="4">
        <v>1319.33</v>
      </c>
      <c r="O5355" s="4">
        <v>3</v>
      </c>
      <c r="P5355" s="4">
        <v>0.15</v>
      </c>
      <c r="Q5355" s="4">
        <v>128.43</v>
      </c>
    </row>
    <row r="5356" spans="1:17" s="4" customFormat="1" ht="12" x14ac:dyDescent="0.3">
      <c r="A5356" s="4">
        <v>5355</v>
      </c>
      <c r="B5356" s="4" t="s">
        <v>15974</v>
      </c>
      <c r="C5356" s="5">
        <v>44814</v>
      </c>
      <c r="D5356" s="5">
        <v>44820</v>
      </c>
      <c r="E5356" s="9">
        <f t="shared" si="83"/>
        <v>2022</v>
      </c>
      <c r="F5356" s="4" t="s">
        <v>25</v>
      </c>
      <c r="G5356" s="4" t="s">
        <v>15975</v>
      </c>
      <c r="H5356" s="4" t="s">
        <v>15976</v>
      </c>
      <c r="I5356" s="4" t="s">
        <v>28</v>
      </c>
      <c r="J5356" s="4" t="s">
        <v>47</v>
      </c>
      <c r="K5356" s="4" t="s">
        <v>47</v>
      </c>
      <c r="L5356" s="4" t="s">
        <v>29</v>
      </c>
      <c r="M5356" s="4" t="s">
        <v>107</v>
      </c>
      <c r="N5356" s="4">
        <v>391.3</v>
      </c>
      <c r="O5356" s="4">
        <v>5</v>
      </c>
      <c r="P5356" s="4">
        <v>0.15</v>
      </c>
      <c r="Q5356" s="4">
        <v>92.73</v>
      </c>
    </row>
    <row r="5357" spans="1:17" s="4" customFormat="1" ht="12" x14ac:dyDescent="0.3">
      <c r="A5357" s="4">
        <v>5356</v>
      </c>
      <c r="B5357" s="4" t="s">
        <v>15977</v>
      </c>
      <c r="C5357" s="5">
        <v>44683</v>
      </c>
      <c r="D5357" s="5">
        <v>44686</v>
      </c>
      <c r="E5357" s="9">
        <f t="shared" si="83"/>
        <v>2022</v>
      </c>
      <c r="F5357" s="4" t="s">
        <v>39</v>
      </c>
      <c r="G5357" s="4" t="s">
        <v>15978</v>
      </c>
      <c r="H5357" s="4" t="s">
        <v>15979</v>
      </c>
      <c r="I5357" s="4" t="s">
        <v>67</v>
      </c>
      <c r="J5357" s="4" t="s">
        <v>47</v>
      </c>
      <c r="K5357" s="4" t="s">
        <v>47</v>
      </c>
      <c r="L5357" s="4" t="s">
        <v>36</v>
      </c>
      <c r="M5357" s="4" t="s">
        <v>71</v>
      </c>
      <c r="N5357" s="4">
        <v>1380.76</v>
      </c>
      <c r="O5357" s="4">
        <v>3</v>
      </c>
      <c r="P5357" s="4">
        <v>0</v>
      </c>
      <c r="Q5357" s="4">
        <v>19.52</v>
      </c>
    </row>
    <row r="5358" spans="1:17" s="4" customFormat="1" ht="12" x14ac:dyDescent="0.3">
      <c r="A5358" s="4">
        <v>5357</v>
      </c>
      <c r="B5358" s="4" t="s">
        <v>15980</v>
      </c>
      <c r="C5358" s="5">
        <v>44557</v>
      </c>
      <c r="D5358" s="5">
        <v>44564</v>
      </c>
      <c r="E5358" s="9">
        <f t="shared" si="83"/>
        <v>2022</v>
      </c>
      <c r="F5358" s="4" t="s">
        <v>17</v>
      </c>
      <c r="G5358" s="4" t="s">
        <v>15981</v>
      </c>
      <c r="H5358" s="4" t="s">
        <v>15982</v>
      </c>
      <c r="I5358" s="4" t="s">
        <v>20</v>
      </c>
      <c r="J5358" s="4" t="s">
        <v>52</v>
      </c>
      <c r="K5358" s="4" t="s">
        <v>53</v>
      </c>
      <c r="L5358" s="4" t="s">
        <v>29</v>
      </c>
      <c r="M5358" s="4" t="s">
        <v>107</v>
      </c>
      <c r="N5358" s="4">
        <v>1431.3</v>
      </c>
      <c r="O5358" s="4">
        <v>3</v>
      </c>
      <c r="P5358" s="4">
        <v>0.2</v>
      </c>
      <c r="Q5358" s="4">
        <v>62.97</v>
      </c>
    </row>
    <row r="5359" spans="1:17" s="4" customFormat="1" ht="12" x14ac:dyDescent="0.3">
      <c r="A5359" s="4">
        <v>5358</v>
      </c>
      <c r="B5359" s="4" t="s">
        <v>15983</v>
      </c>
      <c r="C5359" s="5">
        <v>45082</v>
      </c>
      <c r="D5359" s="5">
        <v>45087</v>
      </c>
      <c r="E5359" s="9">
        <f t="shared" si="83"/>
        <v>2023</v>
      </c>
      <c r="F5359" s="4" t="s">
        <v>59</v>
      </c>
      <c r="G5359" s="4" t="s">
        <v>15984</v>
      </c>
      <c r="H5359" s="4" t="s">
        <v>15985</v>
      </c>
      <c r="I5359" s="4" t="s">
        <v>28</v>
      </c>
      <c r="J5359" s="4" t="s">
        <v>62</v>
      </c>
      <c r="K5359" s="4" t="s">
        <v>63</v>
      </c>
      <c r="L5359" s="4" t="s">
        <v>36</v>
      </c>
      <c r="M5359" s="4" t="s">
        <v>37</v>
      </c>
      <c r="N5359" s="4">
        <v>372.22</v>
      </c>
      <c r="O5359" s="4">
        <v>1</v>
      </c>
      <c r="P5359" s="4">
        <v>0.2</v>
      </c>
      <c r="Q5359" s="4">
        <v>68.45</v>
      </c>
    </row>
    <row r="5360" spans="1:17" s="4" customFormat="1" ht="12" x14ac:dyDescent="0.3">
      <c r="A5360" s="4">
        <v>5359</v>
      </c>
      <c r="B5360" s="4" t="s">
        <v>15986</v>
      </c>
      <c r="C5360" s="5">
        <v>45360</v>
      </c>
      <c r="D5360" s="5">
        <v>45363</v>
      </c>
      <c r="E5360" s="9">
        <f t="shared" si="83"/>
        <v>2024</v>
      </c>
      <c r="F5360" s="4" t="s">
        <v>59</v>
      </c>
      <c r="G5360" s="4" t="s">
        <v>15987</v>
      </c>
      <c r="H5360" s="4" t="s">
        <v>15988</v>
      </c>
      <c r="I5360" s="4" t="s">
        <v>67</v>
      </c>
      <c r="J5360" s="4" t="s">
        <v>62</v>
      </c>
      <c r="K5360" s="4" t="s">
        <v>63</v>
      </c>
      <c r="L5360" s="4" t="s">
        <v>36</v>
      </c>
      <c r="M5360" s="4" t="s">
        <v>118</v>
      </c>
      <c r="N5360" s="4">
        <v>1425.25</v>
      </c>
      <c r="O5360" s="4">
        <v>9</v>
      </c>
      <c r="P5360" s="4">
        <v>0</v>
      </c>
      <c r="Q5360" s="4">
        <v>348.7</v>
      </c>
    </row>
    <row r="5361" spans="1:17" s="4" customFormat="1" ht="12" x14ac:dyDescent="0.3">
      <c r="A5361" s="4">
        <v>5360</v>
      </c>
      <c r="B5361" s="4" t="s">
        <v>15989</v>
      </c>
      <c r="C5361" s="5">
        <v>44711</v>
      </c>
      <c r="D5361" s="5">
        <v>44717</v>
      </c>
      <c r="E5361" s="9">
        <f t="shared" si="83"/>
        <v>2022</v>
      </c>
      <c r="F5361" s="4" t="s">
        <v>39</v>
      </c>
      <c r="G5361" s="4" t="s">
        <v>15990</v>
      </c>
      <c r="H5361" s="4" t="s">
        <v>15991</v>
      </c>
      <c r="I5361" s="4" t="s">
        <v>28</v>
      </c>
      <c r="J5361" s="4" t="s">
        <v>111</v>
      </c>
      <c r="K5361" s="4" t="s">
        <v>111</v>
      </c>
      <c r="L5361" s="4" t="s">
        <v>36</v>
      </c>
      <c r="M5361" s="4" t="s">
        <v>118</v>
      </c>
      <c r="N5361" s="4">
        <v>1484.11</v>
      </c>
      <c r="O5361" s="4">
        <v>9</v>
      </c>
      <c r="P5361" s="4">
        <v>0.1</v>
      </c>
      <c r="Q5361" s="4">
        <v>152.15</v>
      </c>
    </row>
    <row r="5362" spans="1:17" s="4" customFormat="1" ht="12" x14ac:dyDescent="0.3">
      <c r="A5362" s="4">
        <v>5361</v>
      </c>
      <c r="B5362" s="4" t="s">
        <v>15992</v>
      </c>
      <c r="C5362" s="5">
        <v>45614</v>
      </c>
      <c r="D5362" s="5">
        <v>45621</v>
      </c>
      <c r="E5362" s="9">
        <f t="shared" si="83"/>
        <v>2024</v>
      </c>
      <c r="F5362" s="4" t="s">
        <v>25</v>
      </c>
      <c r="G5362" s="4" t="s">
        <v>15993</v>
      </c>
      <c r="H5362" s="4" t="s">
        <v>15994</v>
      </c>
      <c r="I5362" s="4" t="s">
        <v>67</v>
      </c>
      <c r="J5362" s="4" t="s">
        <v>34</v>
      </c>
      <c r="K5362" s="4" t="s">
        <v>35</v>
      </c>
      <c r="L5362" s="4" t="s">
        <v>22</v>
      </c>
      <c r="M5362" s="4" t="s">
        <v>75</v>
      </c>
      <c r="N5362" s="4">
        <v>576.92999999999995</v>
      </c>
      <c r="O5362" s="4">
        <v>5</v>
      </c>
      <c r="P5362" s="4">
        <v>0.1</v>
      </c>
      <c r="Q5362" s="4">
        <v>7.17</v>
      </c>
    </row>
    <row r="5363" spans="1:17" s="4" customFormat="1" ht="12" x14ac:dyDescent="0.3">
      <c r="A5363" s="4">
        <v>5362</v>
      </c>
      <c r="B5363" s="4" t="s">
        <v>15995</v>
      </c>
      <c r="C5363" s="5">
        <v>45002</v>
      </c>
      <c r="D5363" s="5">
        <v>45005</v>
      </c>
      <c r="E5363" s="9">
        <f t="shared" si="83"/>
        <v>2023</v>
      </c>
      <c r="F5363" s="4" t="s">
        <v>17</v>
      </c>
      <c r="G5363" s="4" t="s">
        <v>15996</v>
      </c>
      <c r="H5363" s="4" t="s">
        <v>15997</v>
      </c>
      <c r="I5363" s="4" t="s">
        <v>67</v>
      </c>
      <c r="J5363" s="4" t="s">
        <v>52</v>
      </c>
      <c r="K5363" s="4" t="s">
        <v>53</v>
      </c>
      <c r="L5363" s="4" t="s">
        <v>22</v>
      </c>
      <c r="M5363" s="4" t="s">
        <v>54</v>
      </c>
      <c r="N5363" s="4">
        <v>325.67</v>
      </c>
      <c r="O5363" s="4">
        <v>7</v>
      </c>
      <c r="P5363" s="4">
        <v>0.2</v>
      </c>
      <c r="Q5363" s="4">
        <v>31.48</v>
      </c>
    </row>
    <row r="5364" spans="1:17" s="4" customFormat="1" ht="12" x14ac:dyDescent="0.3">
      <c r="A5364" s="4">
        <v>5363</v>
      </c>
      <c r="B5364" s="4" t="s">
        <v>15998</v>
      </c>
      <c r="C5364" s="5">
        <v>45762</v>
      </c>
      <c r="D5364" s="5">
        <v>45767</v>
      </c>
      <c r="E5364" s="9">
        <f t="shared" si="83"/>
        <v>2025</v>
      </c>
      <c r="F5364" s="4" t="s">
        <v>25</v>
      </c>
      <c r="G5364" s="4" t="s">
        <v>15999</v>
      </c>
      <c r="H5364" s="4" t="s">
        <v>16000</v>
      </c>
      <c r="I5364" s="4" t="s">
        <v>28</v>
      </c>
      <c r="J5364" s="4" t="s">
        <v>145</v>
      </c>
      <c r="K5364" s="4" t="s">
        <v>80</v>
      </c>
      <c r="L5364" s="4" t="s">
        <v>22</v>
      </c>
      <c r="M5364" s="4" t="s">
        <v>75</v>
      </c>
      <c r="N5364" s="4">
        <v>403.09</v>
      </c>
      <c r="O5364" s="4">
        <v>3</v>
      </c>
      <c r="P5364" s="4">
        <v>0.15</v>
      </c>
      <c r="Q5364" s="4">
        <v>80.97</v>
      </c>
    </row>
    <row r="5365" spans="1:17" s="4" customFormat="1" ht="12" x14ac:dyDescent="0.3">
      <c r="A5365" s="4">
        <v>5364</v>
      </c>
      <c r="B5365" s="4" t="s">
        <v>16001</v>
      </c>
      <c r="C5365" s="5">
        <v>45750</v>
      </c>
      <c r="D5365" s="5">
        <v>45755</v>
      </c>
      <c r="E5365" s="9">
        <f t="shared" si="83"/>
        <v>2025</v>
      </c>
      <c r="F5365" s="4" t="s">
        <v>25</v>
      </c>
      <c r="G5365" s="4" t="s">
        <v>16002</v>
      </c>
      <c r="H5365" s="4" t="s">
        <v>13331</v>
      </c>
      <c r="I5365" s="4" t="s">
        <v>28</v>
      </c>
      <c r="J5365" s="4" t="s">
        <v>79</v>
      </c>
      <c r="K5365" s="4" t="s">
        <v>80</v>
      </c>
      <c r="L5365" s="4" t="s">
        <v>29</v>
      </c>
      <c r="M5365" s="4" t="s">
        <v>48</v>
      </c>
      <c r="N5365" s="4">
        <v>440.22</v>
      </c>
      <c r="O5365" s="4">
        <v>8</v>
      </c>
      <c r="P5365" s="4">
        <v>0.15</v>
      </c>
      <c r="Q5365" s="4">
        <v>33.299999999999997</v>
      </c>
    </row>
    <row r="5366" spans="1:17" s="4" customFormat="1" ht="12" x14ac:dyDescent="0.3">
      <c r="A5366" s="4">
        <v>5365</v>
      </c>
      <c r="B5366" s="4" t="s">
        <v>16003</v>
      </c>
      <c r="C5366" s="5">
        <v>45461</v>
      </c>
      <c r="D5366" s="5">
        <v>45462</v>
      </c>
      <c r="E5366" s="9">
        <f t="shared" si="83"/>
        <v>2024</v>
      </c>
      <c r="F5366" s="4" t="s">
        <v>59</v>
      </c>
      <c r="G5366" s="4" t="s">
        <v>16004</v>
      </c>
      <c r="H5366" s="4" t="s">
        <v>16005</v>
      </c>
      <c r="I5366" s="4" t="s">
        <v>67</v>
      </c>
      <c r="J5366" s="4" t="s">
        <v>42</v>
      </c>
      <c r="K5366" s="4" t="s">
        <v>43</v>
      </c>
      <c r="L5366" s="4" t="s">
        <v>29</v>
      </c>
      <c r="M5366" s="4" t="s">
        <v>30</v>
      </c>
      <c r="N5366" s="4">
        <v>874.75</v>
      </c>
      <c r="O5366" s="4">
        <v>4</v>
      </c>
      <c r="P5366" s="4">
        <v>0.2</v>
      </c>
      <c r="Q5366" s="4">
        <v>69.25</v>
      </c>
    </row>
    <row r="5367" spans="1:17" s="4" customFormat="1" ht="12" x14ac:dyDescent="0.3">
      <c r="A5367" s="4">
        <v>5366</v>
      </c>
      <c r="B5367" s="4" t="s">
        <v>16006</v>
      </c>
      <c r="C5367" s="5">
        <v>44886</v>
      </c>
      <c r="D5367" s="5">
        <v>44887</v>
      </c>
      <c r="E5367" s="9">
        <f t="shared" si="83"/>
        <v>2022</v>
      </c>
      <c r="F5367" s="4" t="s">
        <v>59</v>
      </c>
      <c r="G5367" s="4" t="s">
        <v>16007</v>
      </c>
      <c r="H5367" s="4" t="s">
        <v>16008</v>
      </c>
      <c r="I5367" s="4" t="s">
        <v>67</v>
      </c>
      <c r="J5367" s="4" t="s">
        <v>62</v>
      </c>
      <c r="K5367" s="4" t="s">
        <v>63</v>
      </c>
      <c r="L5367" s="4" t="s">
        <v>22</v>
      </c>
      <c r="M5367" s="4" t="s">
        <v>75</v>
      </c>
      <c r="N5367" s="4">
        <v>205.43</v>
      </c>
      <c r="O5367" s="4">
        <v>10</v>
      </c>
      <c r="P5367" s="4">
        <v>0.1</v>
      </c>
      <c r="Q5367" s="4">
        <v>10.119999999999999</v>
      </c>
    </row>
    <row r="5368" spans="1:17" s="4" customFormat="1" ht="12" x14ac:dyDescent="0.3">
      <c r="A5368" s="4">
        <v>5367</v>
      </c>
      <c r="B5368" s="4" t="s">
        <v>16009</v>
      </c>
      <c r="C5368" s="5">
        <v>44470</v>
      </c>
      <c r="D5368" s="5">
        <v>44475</v>
      </c>
      <c r="E5368" s="9">
        <f t="shared" si="83"/>
        <v>2021</v>
      </c>
      <c r="F5368" s="4" t="s">
        <v>17</v>
      </c>
      <c r="G5368" s="4" t="s">
        <v>16010</v>
      </c>
      <c r="H5368" s="4" t="s">
        <v>16011</v>
      </c>
      <c r="I5368" s="4" t="s">
        <v>67</v>
      </c>
      <c r="J5368" s="4" t="s">
        <v>34</v>
      </c>
      <c r="K5368" s="4" t="s">
        <v>35</v>
      </c>
      <c r="L5368" s="4" t="s">
        <v>29</v>
      </c>
      <c r="M5368" s="4" t="s">
        <v>48</v>
      </c>
      <c r="N5368" s="4">
        <v>1333.64</v>
      </c>
      <c r="O5368" s="4">
        <v>8</v>
      </c>
      <c r="P5368" s="4">
        <v>0</v>
      </c>
      <c r="Q5368" s="4">
        <v>391.16</v>
      </c>
    </row>
    <row r="5369" spans="1:17" s="4" customFormat="1" ht="12" x14ac:dyDescent="0.3">
      <c r="A5369" s="4">
        <v>5368</v>
      </c>
      <c r="B5369" s="4" t="s">
        <v>16012</v>
      </c>
      <c r="C5369" s="5">
        <v>45412</v>
      </c>
      <c r="D5369" s="5">
        <v>45418</v>
      </c>
      <c r="E5369" s="9">
        <f t="shared" si="83"/>
        <v>2024</v>
      </c>
      <c r="F5369" s="4" t="s">
        <v>39</v>
      </c>
      <c r="G5369" s="4" t="s">
        <v>16013</v>
      </c>
      <c r="H5369" s="4" t="s">
        <v>16014</v>
      </c>
      <c r="I5369" s="4" t="s">
        <v>20</v>
      </c>
      <c r="J5369" s="4" t="s">
        <v>111</v>
      </c>
      <c r="K5369" s="4" t="s">
        <v>111</v>
      </c>
      <c r="L5369" s="4" t="s">
        <v>29</v>
      </c>
      <c r="M5369" s="4" t="s">
        <v>30</v>
      </c>
      <c r="N5369" s="4">
        <v>158.84</v>
      </c>
      <c r="O5369" s="4">
        <v>9</v>
      </c>
      <c r="P5369" s="4">
        <v>0.2</v>
      </c>
      <c r="Q5369" s="4">
        <v>-1.01</v>
      </c>
    </row>
    <row r="5370" spans="1:17" s="4" customFormat="1" ht="12" x14ac:dyDescent="0.3">
      <c r="A5370" s="4">
        <v>5369</v>
      </c>
      <c r="B5370" s="4" t="s">
        <v>16015</v>
      </c>
      <c r="C5370" s="5">
        <v>44738</v>
      </c>
      <c r="D5370" s="5">
        <v>44740</v>
      </c>
      <c r="E5370" s="9">
        <f t="shared" si="83"/>
        <v>2022</v>
      </c>
      <c r="F5370" s="4" t="s">
        <v>17</v>
      </c>
      <c r="G5370" s="4" t="s">
        <v>16016</v>
      </c>
      <c r="H5370" s="4" t="s">
        <v>2839</v>
      </c>
      <c r="I5370" s="4" t="s">
        <v>67</v>
      </c>
      <c r="J5370" s="4" t="s">
        <v>52</v>
      </c>
      <c r="K5370" s="4" t="s">
        <v>53</v>
      </c>
      <c r="L5370" s="4" t="s">
        <v>22</v>
      </c>
      <c r="M5370" s="4" t="s">
        <v>54</v>
      </c>
      <c r="N5370" s="4">
        <v>1227.51</v>
      </c>
      <c r="O5370" s="4">
        <v>3</v>
      </c>
      <c r="P5370" s="4">
        <v>0.2</v>
      </c>
      <c r="Q5370" s="4">
        <v>160.81</v>
      </c>
    </row>
    <row r="5371" spans="1:17" s="4" customFormat="1" ht="12" x14ac:dyDescent="0.3">
      <c r="A5371" s="4">
        <v>5370</v>
      </c>
      <c r="B5371" s="4" t="s">
        <v>16017</v>
      </c>
      <c r="C5371" s="5">
        <v>44684</v>
      </c>
      <c r="D5371" s="5">
        <v>44686</v>
      </c>
      <c r="E5371" s="9">
        <f t="shared" si="83"/>
        <v>2022</v>
      </c>
      <c r="F5371" s="4" t="s">
        <v>39</v>
      </c>
      <c r="G5371" s="4" t="s">
        <v>16018</v>
      </c>
      <c r="H5371" s="4" t="s">
        <v>16019</v>
      </c>
      <c r="I5371" s="4" t="s">
        <v>20</v>
      </c>
      <c r="J5371" s="4" t="s">
        <v>106</v>
      </c>
      <c r="K5371" s="4" t="s">
        <v>106</v>
      </c>
      <c r="L5371" s="4" t="s">
        <v>22</v>
      </c>
      <c r="M5371" s="4" t="s">
        <v>75</v>
      </c>
      <c r="N5371" s="4">
        <v>1005.4</v>
      </c>
      <c r="O5371" s="4">
        <v>2</v>
      </c>
      <c r="P5371" s="4">
        <v>0.2</v>
      </c>
      <c r="Q5371" s="4">
        <v>24.96</v>
      </c>
    </row>
    <row r="5372" spans="1:17" s="4" customFormat="1" ht="12" x14ac:dyDescent="0.3">
      <c r="A5372" s="4">
        <v>5371</v>
      </c>
      <c r="B5372" s="4" t="s">
        <v>16020</v>
      </c>
      <c r="C5372" s="5">
        <v>45632</v>
      </c>
      <c r="D5372" s="5">
        <v>45633</v>
      </c>
      <c r="E5372" s="9">
        <f t="shared" si="83"/>
        <v>2024</v>
      </c>
      <c r="F5372" s="4" t="s">
        <v>59</v>
      </c>
      <c r="G5372" s="4" t="s">
        <v>16021</v>
      </c>
      <c r="H5372" s="4" t="s">
        <v>16022</v>
      </c>
      <c r="I5372" s="4" t="s">
        <v>28</v>
      </c>
      <c r="J5372" s="4" t="s">
        <v>62</v>
      </c>
      <c r="K5372" s="4" t="s">
        <v>63</v>
      </c>
      <c r="L5372" s="4" t="s">
        <v>29</v>
      </c>
      <c r="M5372" s="4" t="s">
        <v>30</v>
      </c>
      <c r="N5372" s="4">
        <v>1318.73</v>
      </c>
      <c r="O5372" s="4">
        <v>4</v>
      </c>
      <c r="P5372" s="4">
        <v>0.15</v>
      </c>
      <c r="Q5372" s="4">
        <v>147.94</v>
      </c>
    </row>
    <row r="5373" spans="1:17" s="4" customFormat="1" ht="12" x14ac:dyDescent="0.3">
      <c r="A5373" s="4">
        <v>5372</v>
      </c>
      <c r="B5373" s="4" t="s">
        <v>16023</v>
      </c>
      <c r="C5373" s="5">
        <v>45483</v>
      </c>
      <c r="D5373" s="5">
        <v>45487</v>
      </c>
      <c r="E5373" s="9">
        <f t="shared" si="83"/>
        <v>2024</v>
      </c>
      <c r="F5373" s="4" t="s">
        <v>25</v>
      </c>
      <c r="G5373" s="4" t="s">
        <v>16024</v>
      </c>
      <c r="H5373" s="4" t="s">
        <v>16025</v>
      </c>
      <c r="I5373" s="4" t="s">
        <v>28</v>
      </c>
      <c r="J5373" s="4" t="s">
        <v>47</v>
      </c>
      <c r="K5373" s="4" t="s">
        <v>47</v>
      </c>
      <c r="L5373" s="4" t="s">
        <v>29</v>
      </c>
      <c r="M5373" s="4" t="s">
        <v>48</v>
      </c>
      <c r="N5373" s="4">
        <v>408.91</v>
      </c>
      <c r="O5373" s="4">
        <v>7</v>
      </c>
      <c r="P5373" s="4">
        <v>0.15</v>
      </c>
      <c r="Q5373" s="4">
        <v>45.67</v>
      </c>
    </row>
    <row r="5374" spans="1:17" s="4" customFormat="1" ht="12" x14ac:dyDescent="0.3">
      <c r="A5374" s="4">
        <v>5373</v>
      </c>
      <c r="B5374" s="4" t="s">
        <v>16026</v>
      </c>
      <c r="C5374" s="5">
        <v>45635</v>
      </c>
      <c r="D5374" s="5">
        <v>45642</v>
      </c>
      <c r="E5374" s="9">
        <f t="shared" si="83"/>
        <v>2024</v>
      </c>
      <c r="F5374" s="4" t="s">
        <v>17</v>
      </c>
      <c r="G5374" s="4" t="s">
        <v>16027</v>
      </c>
      <c r="H5374" s="4" t="s">
        <v>16028</v>
      </c>
      <c r="I5374" s="4" t="s">
        <v>28</v>
      </c>
      <c r="J5374" s="4" t="s">
        <v>62</v>
      </c>
      <c r="K5374" s="4" t="s">
        <v>63</v>
      </c>
      <c r="L5374" s="4" t="s">
        <v>29</v>
      </c>
      <c r="M5374" s="4" t="s">
        <v>90</v>
      </c>
      <c r="N5374" s="4">
        <v>1394.14</v>
      </c>
      <c r="O5374" s="4">
        <v>2</v>
      </c>
      <c r="P5374" s="4">
        <v>0.2</v>
      </c>
      <c r="Q5374" s="4">
        <v>43.93</v>
      </c>
    </row>
    <row r="5375" spans="1:17" s="4" customFormat="1" ht="12" x14ac:dyDescent="0.3">
      <c r="A5375" s="4">
        <v>5374</v>
      </c>
      <c r="B5375" s="4" t="s">
        <v>16029</v>
      </c>
      <c r="C5375" s="5">
        <v>44454</v>
      </c>
      <c r="D5375" s="5">
        <v>44458</v>
      </c>
      <c r="E5375" s="9">
        <f t="shared" si="83"/>
        <v>2021</v>
      </c>
      <c r="F5375" s="4" t="s">
        <v>59</v>
      </c>
      <c r="G5375" s="4" t="s">
        <v>16030</v>
      </c>
      <c r="H5375" s="4" t="s">
        <v>16031</v>
      </c>
      <c r="I5375" s="4" t="s">
        <v>20</v>
      </c>
      <c r="J5375" s="4" t="s">
        <v>145</v>
      </c>
      <c r="K5375" s="4" t="s">
        <v>80</v>
      </c>
      <c r="L5375" s="4" t="s">
        <v>36</v>
      </c>
      <c r="M5375" s="4" t="s">
        <v>118</v>
      </c>
      <c r="N5375" s="4">
        <v>363.99</v>
      </c>
      <c r="O5375" s="4">
        <v>9</v>
      </c>
      <c r="P5375" s="4">
        <v>0.1</v>
      </c>
      <c r="Q5375" s="4">
        <v>67.38</v>
      </c>
    </row>
    <row r="5376" spans="1:17" s="4" customFormat="1" ht="12" x14ac:dyDescent="0.3">
      <c r="A5376" s="4">
        <v>5375</v>
      </c>
      <c r="B5376" s="4" t="s">
        <v>16032</v>
      </c>
      <c r="C5376" s="5">
        <v>45587</v>
      </c>
      <c r="D5376" s="5">
        <v>45590</v>
      </c>
      <c r="E5376" s="9">
        <f t="shared" si="83"/>
        <v>2024</v>
      </c>
      <c r="F5376" s="4" t="s">
        <v>25</v>
      </c>
      <c r="G5376" s="4" t="s">
        <v>16033</v>
      </c>
      <c r="H5376" s="4" t="s">
        <v>16034</v>
      </c>
      <c r="I5376" s="4" t="s">
        <v>67</v>
      </c>
      <c r="J5376" s="4" t="s">
        <v>21</v>
      </c>
      <c r="K5376" s="4" t="s">
        <v>26647</v>
      </c>
      <c r="L5376" s="4" t="s">
        <v>29</v>
      </c>
      <c r="M5376" s="4" t="s">
        <v>30</v>
      </c>
      <c r="N5376" s="4">
        <v>545.05999999999995</v>
      </c>
      <c r="O5376" s="4">
        <v>1</v>
      </c>
      <c r="P5376" s="4">
        <v>0</v>
      </c>
      <c r="Q5376" s="4">
        <v>107.98</v>
      </c>
    </row>
    <row r="5377" spans="1:17" s="4" customFormat="1" ht="12" x14ac:dyDescent="0.3">
      <c r="A5377" s="4">
        <v>5376</v>
      </c>
      <c r="B5377" s="4" t="s">
        <v>16035</v>
      </c>
      <c r="C5377" s="5">
        <v>45064</v>
      </c>
      <c r="D5377" s="5">
        <v>45070</v>
      </c>
      <c r="E5377" s="9">
        <f t="shared" si="83"/>
        <v>2023</v>
      </c>
      <c r="F5377" s="4" t="s">
        <v>39</v>
      </c>
      <c r="G5377" s="4" t="s">
        <v>16036</v>
      </c>
      <c r="H5377" s="4" t="s">
        <v>16037</v>
      </c>
      <c r="I5377" s="4" t="s">
        <v>67</v>
      </c>
      <c r="J5377" s="4" t="s">
        <v>106</v>
      </c>
      <c r="K5377" s="4" t="s">
        <v>106</v>
      </c>
      <c r="L5377" s="4" t="s">
        <v>29</v>
      </c>
      <c r="M5377" s="4" t="s">
        <v>107</v>
      </c>
      <c r="N5377" s="4">
        <v>1189.51</v>
      </c>
      <c r="O5377" s="4">
        <v>1</v>
      </c>
      <c r="P5377" s="4">
        <v>0.1</v>
      </c>
      <c r="Q5377" s="4">
        <v>123.54</v>
      </c>
    </row>
    <row r="5378" spans="1:17" s="4" customFormat="1" ht="12" x14ac:dyDescent="0.3">
      <c r="A5378" s="4">
        <v>5377</v>
      </c>
      <c r="B5378" s="4" t="s">
        <v>16038</v>
      </c>
      <c r="C5378" s="5">
        <v>45635</v>
      </c>
      <c r="D5378" s="5">
        <v>45637</v>
      </c>
      <c r="E5378" s="9">
        <f t="shared" ref="E5378:E5441" si="84">YEAR(D5378)</f>
        <v>2024</v>
      </c>
      <c r="F5378" s="4" t="s">
        <v>59</v>
      </c>
      <c r="G5378" s="4" t="s">
        <v>16039</v>
      </c>
      <c r="H5378" s="4" t="s">
        <v>16040</v>
      </c>
      <c r="I5378" s="4" t="s">
        <v>28</v>
      </c>
      <c r="J5378" s="4" t="s">
        <v>62</v>
      </c>
      <c r="K5378" s="4" t="s">
        <v>63</v>
      </c>
      <c r="L5378" s="4" t="s">
        <v>36</v>
      </c>
      <c r="M5378" s="4" t="s">
        <v>71</v>
      </c>
      <c r="N5378" s="4">
        <v>999.37</v>
      </c>
      <c r="O5378" s="4">
        <v>5</v>
      </c>
      <c r="P5378" s="4">
        <v>0</v>
      </c>
      <c r="Q5378" s="4">
        <v>115.2</v>
      </c>
    </row>
    <row r="5379" spans="1:17" s="4" customFormat="1" ht="12" x14ac:dyDescent="0.3">
      <c r="A5379" s="4">
        <v>5378</v>
      </c>
      <c r="B5379" s="4" t="s">
        <v>16041</v>
      </c>
      <c r="C5379" s="5">
        <v>45848</v>
      </c>
      <c r="D5379" s="5">
        <v>45852</v>
      </c>
      <c r="E5379" s="9">
        <f t="shared" si="84"/>
        <v>2025</v>
      </c>
      <c r="F5379" s="4" t="s">
        <v>17</v>
      </c>
      <c r="G5379" s="4" t="s">
        <v>16042</v>
      </c>
      <c r="H5379" s="4" t="s">
        <v>16043</v>
      </c>
      <c r="I5379" s="4" t="s">
        <v>20</v>
      </c>
      <c r="J5379" s="4" t="s">
        <v>62</v>
      </c>
      <c r="K5379" s="4" t="s">
        <v>63</v>
      </c>
      <c r="L5379" s="4" t="s">
        <v>22</v>
      </c>
      <c r="M5379" s="4" t="s">
        <v>54</v>
      </c>
      <c r="N5379" s="4">
        <v>1207.55</v>
      </c>
      <c r="O5379" s="4">
        <v>3</v>
      </c>
      <c r="P5379" s="4">
        <v>0.1</v>
      </c>
      <c r="Q5379" s="4">
        <v>184.74</v>
      </c>
    </row>
    <row r="5380" spans="1:17" s="4" customFormat="1" ht="12" x14ac:dyDescent="0.3">
      <c r="A5380" s="4">
        <v>5379</v>
      </c>
      <c r="B5380" s="4" t="s">
        <v>16044</v>
      </c>
      <c r="C5380" s="5">
        <v>45217</v>
      </c>
      <c r="D5380" s="5">
        <v>45224</v>
      </c>
      <c r="E5380" s="9">
        <f t="shared" si="84"/>
        <v>2023</v>
      </c>
      <c r="F5380" s="4" t="s">
        <v>17</v>
      </c>
      <c r="G5380" s="4" t="s">
        <v>16045</v>
      </c>
      <c r="H5380" s="4" t="s">
        <v>16046</v>
      </c>
      <c r="I5380" s="4" t="s">
        <v>67</v>
      </c>
      <c r="J5380" s="4" t="s">
        <v>52</v>
      </c>
      <c r="K5380" s="4" t="s">
        <v>53</v>
      </c>
      <c r="L5380" s="4" t="s">
        <v>29</v>
      </c>
      <c r="M5380" s="4" t="s">
        <v>90</v>
      </c>
      <c r="N5380" s="4">
        <v>924.11</v>
      </c>
      <c r="O5380" s="4">
        <v>3</v>
      </c>
      <c r="P5380" s="4">
        <v>0</v>
      </c>
      <c r="Q5380" s="4">
        <v>3.7</v>
      </c>
    </row>
    <row r="5381" spans="1:17" s="4" customFormat="1" ht="12" x14ac:dyDescent="0.3">
      <c r="A5381" s="4">
        <v>5380</v>
      </c>
      <c r="B5381" s="4" t="s">
        <v>16047</v>
      </c>
      <c r="C5381" s="5">
        <v>45725</v>
      </c>
      <c r="D5381" s="5">
        <v>45727</v>
      </c>
      <c r="E5381" s="9">
        <f t="shared" si="84"/>
        <v>2025</v>
      </c>
      <c r="F5381" s="4" t="s">
        <v>25</v>
      </c>
      <c r="G5381" s="4" t="s">
        <v>16048</v>
      </c>
      <c r="H5381" s="4" t="s">
        <v>16049</v>
      </c>
      <c r="I5381" s="4" t="s">
        <v>28</v>
      </c>
      <c r="J5381" s="4" t="s">
        <v>145</v>
      </c>
      <c r="K5381" s="4" t="s">
        <v>80</v>
      </c>
      <c r="L5381" s="4" t="s">
        <v>22</v>
      </c>
      <c r="M5381" s="4" t="s">
        <v>134</v>
      </c>
      <c r="N5381" s="4">
        <v>832.94</v>
      </c>
      <c r="O5381" s="4">
        <v>8</v>
      </c>
      <c r="P5381" s="4">
        <v>0.15</v>
      </c>
      <c r="Q5381" s="4">
        <v>162.83000000000001</v>
      </c>
    </row>
    <row r="5382" spans="1:17" s="4" customFormat="1" ht="12" x14ac:dyDescent="0.3">
      <c r="A5382" s="4">
        <v>5381</v>
      </c>
      <c r="B5382" s="4" t="s">
        <v>16050</v>
      </c>
      <c r="C5382" s="5">
        <v>45706</v>
      </c>
      <c r="D5382" s="5">
        <v>45713</v>
      </c>
      <c r="E5382" s="9">
        <f t="shared" si="84"/>
        <v>2025</v>
      </c>
      <c r="F5382" s="4" t="s">
        <v>39</v>
      </c>
      <c r="G5382" s="4" t="s">
        <v>16051</v>
      </c>
      <c r="H5382" s="4" t="s">
        <v>16052</v>
      </c>
      <c r="I5382" s="4" t="s">
        <v>28</v>
      </c>
      <c r="J5382" s="4" t="s">
        <v>62</v>
      </c>
      <c r="K5382" s="4" t="s">
        <v>63</v>
      </c>
      <c r="L5382" s="4" t="s">
        <v>29</v>
      </c>
      <c r="M5382" s="4" t="s">
        <v>90</v>
      </c>
      <c r="N5382" s="4">
        <v>1354.85</v>
      </c>
      <c r="O5382" s="4">
        <v>5</v>
      </c>
      <c r="P5382" s="4">
        <v>0.15</v>
      </c>
      <c r="Q5382" s="4">
        <v>9.7100000000000009</v>
      </c>
    </row>
    <row r="5383" spans="1:17" s="4" customFormat="1" ht="12" x14ac:dyDescent="0.3">
      <c r="A5383" s="4">
        <v>5382</v>
      </c>
      <c r="B5383" s="4" t="s">
        <v>16053</v>
      </c>
      <c r="C5383" s="5">
        <v>45692</v>
      </c>
      <c r="D5383" s="5">
        <v>45697</v>
      </c>
      <c r="E5383" s="9">
        <f t="shared" si="84"/>
        <v>2025</v>
      </c>
      <c r="F5383" s="4" t="s">
        <v>17</v>
      </c>
      <c r="G5383" s="4" t="s">
        <v>16054</v>
      </c>
      <c r="H5383" s="4" t="s">
        <v>16055</v>
      </c>
      <c r="I5383" s="4" t="s">
        <v>67</v>
      </c>
      <c r="J5383" s="4" t="s">
        <v>106</v>
      </c>
      <c r="K5383" s="4" t="s">
        <v>106</v>
      </c>
      <c r="L5383" s="4" t="s">
        <v>29</v>
      </c>
      <c r="M5383" s="4" t="s">
        <v>48</v>
      </c>
      <c r="N5383" s="4">
        <v>288.68</v>
      </c>
      <c r="O5383" s="4">
        <v>5</v>
      </c>
      <c r="P5383" s="4">
        <v>0.15</v>
      </c>
      <c r="Q5383" s="4">
        <v>13.09</v>
      </c>
    </row>
    <row r="5384" spans="1:17" s="4" customFormat="1" ht="12" x14ac:dyDescent="0.3">
      <c r="A5384" s="4">
        <v>5383</v>
      </c>
      <c r="B5384" s="4" t="s">
        <v>16056</v>
      </c>
      <c r="C5384" s="5">
        <v>44795</v>
      </c>
      <c r="D5384" s="5">
        <v>44797</v>
      </c>
      <c r="E5384" s="9">
        <f t="shared" si="84"/>
        <v>2022</v>
      </c>
      <c r="F5384" s="4" t="s">
        <v>59</v>
      </c>
      <c r="G5384" s="4" t="s">
        <v>16057</v>
      </c>
      <c r="H5384" s="4" t="s">
        <v>16058</v>
      </c>
      <c r="I5384" s="4" t="s">
        <v>67</v>
      </c>
      <c r="J5384" s="4" t="s">
        <v>34</v>
      </c>
      <c r="K5384" s="4" t="s">
        <v>35</v>
      </c>
      <c r="L5384" s="4" t="s">
        <v>22</v>
      </c>
      <c r="M5384" s="4" t="s">
        <v>75</v>
      </c>
      <c r="N5384" s="4">
        <v>1208.6500000000001</v>
      </c>
      <c r="O5384" s="4">
        <v>5</v>
      </c>
      <c r="P5384" s="4">
        <v>0.1</v>
      </c>
      <c r="Q5384" s="4">
        <v>54.7</v>
      </c>
    </row>
    <row r="5385" spans="1:17" s="4" customFormat="1" ht="12" x14ac:dyDescent="0.3">
      <c r="A5385" s="4">
        <v>5384</v>
      </c>
      <c r="B5385" s="4" t="s">
        <v>16059</v>
      </c>
      <c r="C5385" s="5">
        <v>44402</v>
      </c>
      <c r="D5385" s="5">
        <v>44408</v>
      </c>
      <c r="E5385" s="9">
        <f t="shared" si="84"/>
        <v>2021</v>
      </c>
      <c r="F5385" s="4" t="s">
        <v>25</v>
      </c>
      <c r="G5385" s="4" t="s">
        <v>16060</v>
      </c>
      <c r="H5385" s="4" t="s">
        <v>16061</v>
      </c>
      <c r="I5385" s="4" t="s">
        <v>28</v>
      </c>
      <c r="J5385" s="4" t="s">
        <v>52</v>
      </c>
      <c r="K5385" s="4" t="s">
        <v>53</v>
      </c>
      <c r="L5385" s="4" t="s">
        <v>22</v>
      </c>
      <c r="M5385" s="4" t="s">
        <v>23</v>
      </c>
      <c r="N5385" s="4">
        <v>801.33</v>
      </c>
      <c r="O5385" s="4">
        <v>6</v>
      </c>
      <c r="P5385" s="4">
        <v>0.1</v>
      </c>
      <c r="Q5385" s="4">
        <v>134.93</v>
      </c>
    </row>
    <row r="5386" spans="1:17" s="4" customFormat="1" ht="12" x14ac:dyDescent="0.3">
      <c r="A5386" s="4">
        <v>5385</v>
      </c>
      <c r="B5386" s="4" t="s">
        <v>16062</v>
      </c>
      <c r="C5386" s="5">
        <v>45532</v>
      </c>
      <c r="D5386" s="5">
        <v>45533</v>
      </c>
      <c r="E5386" s="9">
        <f t="shared" si="84"/>
        <v>2024</v>
      </c>
      <c r="F5386" s="4" t="s">
        <v>39</v>
      </c>
      <c r="G5386" s="4" t="s">
        <v>16063</v>
      </c>
      <c r="H5386" s="4" t="s">
        <v>16064</v>
      </c>
      <c r="I5386" s="4" t="s">
        <v>20</v>
      </c>
      <c r="J5386" s="4" t="s">
        <v>145</v>
      </c>
      <c r="K5386" s="4" t="s">
        <v>80</v>
      </c>
      <c r="L5386" s="4" t="s">
        <v>29</v>
      </c>
      <c r="M5386" s="4" t="s">
        <v>107</v>
      </c>
      <c r="N5386" s="4">
        <v>840.58</v>
      </c>
      <c r="O5386" s="4">
        <v>3</v>
      </c>
      <c r="P5386" s="4">
        <v>0.15</v>
      </c>
      <c r="Q5386" s="4">
        <v>86.9</v>
      </c>
    </row>
    <row r="5387" spans="1:17" s="4" customFormat="1" ht="12" x14ac:dyDescent="0.3">
      <c r="A5387" s="4">
        <v>5386</v>
      </c>
      <c r="B5387" s="4" t="s">
        <v>16065</v>
      </c>
      <c r="C5387" s="5">
        <v>45112</v>
      </c>
      <c r="D5387" s="5">
        <v>45114</v>
      </c>
      <c r="E5387" s="9">
        <f t="shared" si="84"/>
        <v>2023</v>
      </c>
      <c r="F5387" s="4" t="s">
        <v>17</v>
      </c>
      <c r="G5387" s="4" t="s">
        <v>16066</v>
      </c>
      <c r="H5387" s="4" t="s">
        <v>16067</v>
      </c>
      <c r="I5387" s="4" t="s">
        <v>67</v>
      </c>
      <c r="J5387" s="4" t="s">
        <v>47</v>
      </c>
      <c r="K5387" s="4" t="s">
        <v>47</v>
      </c>
      <c r="L5387" s="4" t="s">
        <v>36</v>
      </c>
      <c r="M5387" s="4" t="s">
        <v>37</v>
      </c>
      <c r="N5387" s="4">
        <v>430.49</v>
      </c>
      <c r="O5387" s="4">
        <v>8</v>
      </c>
      <c r="P5387" s="4">
        <v>0.1</v>
      </c>
      <c r="Q5387" s="4">
        <v>57.64</v>
      </c>
    </row>
    <row r="5388" spans="1:17" s="4" customFormat="1" ht="12" x14ac:dyDescent="0.3">
      <c r="A5388" s="4">
        <v>5387</v>
      </c>
      <c r="B5388" s="4" t="s">
        <v>16068</v>
      </c>
      <c r="C5388" s="5">
        <v>45293</v>
      </c>
      <c r="D5388" s="5">
        <v>45297</v>
      </c>
      <c r="E5388" s="9">
        <f t="shared" si="84"/>
        <v>2024</v>
      </c>
      <c r="F5388" s="4" t="s">
        <v>17</v>
      </c>
      <c r="G5388" s="4" t="s">
        <v>16069</v>
      </c>
      <c r="H5388" s="4" t="s">
        <v>16070</v>
      </c>
      <c r="I5388" s="4" t="s">
        <v>67</v>
      </c>
      <c r="J5388" s="4" t="s">
        <v>106</v>
      </c>
      <c r="K5388" s="4" t="s">
        <v>106</v>
      </c>
      <c r="L5388" s="4" t="s">
        <v>29</v>
      </c>
      <c r="M5388" s="4" t="s">
        <v>90</v>
      </c>
      <c r="N5388" s="4">
        <v>1485.59</v>
      </c>
      <c r="O5388" s="4">
        <v>4</v>
      </c>
      <c r="P5388" s="4">
        <v>0.15</v>
      </c>
      <c r="Q5388" s="4">
        <v>40.33</v>
      </c>
    </row>
    <row r="5389" spans="1:17" s="4" customFormat="1" ht="12" x14ac:dyDescent="0.3">
      <c r="A5389" s="4">
        <v>5388</v>
      </c>
      <c r="B5389" s="4" t="s">
        <v>16071</v>
      </c>
      <c r="C5389" s="5">
        <v>45429</v>
      </c>
      <c r="D5389" s="5">
        <v>45430</v>
      </c>
      <c r="E5389" s="9">
        <f t="shared" si="84"/>
        <v>2024</v>
      </c>
      <c r="F5389" s="4" t="s">
        <v>59</v>
      </c>
      <c r="G5389" s="4" t="s">
        <v>16072</v>
      </c>
      <c r="H5389" s="4" t="s">
        <v>16073</v>
      </c>
      <c r="I5389" s="4" t="s">
        <v>28</v>
      </c>
      <c r="J5389" s="4" t="s">
        <v>34</v>
      </c>
      <c r="K5389" s="4" t="s">
        <v>35</v>
      </c>
      <c r="L5389" s="4" t="s">
        <v>36</v>
      </c>
      <c r="M5389" s="4" t="s">
        <v>71</v>
      </c>
      <c r="N5389" s="4">
        <v>1012.92</v>
      </c>
      <c r="O5389" s="4">
        <v>1</v>
      </c>
      <c r="P5389" s="4">
        <v>0</v>
      </c>
      <c r="Q5389" s="4">
        <v>270.81</v>
      </c>
    </row>
    <row r="5390" spans="1:17" s="4" customFormat="1" ht="12" x14ac:dyDescent="0.3">
      <c r="A5390" s="4">
        <v>5389</v>
      </c>
      <c r="B5390" s="4" t="s">
        <v>16074</v>
      </c>
      <c r="C5390" s="5">
        <v>44929</v>
      </c>
      <c r="D5390" s="5">
        <v>44933</v>
      </c>
      <c r="E5390" s="9">
        <f t="shared" si="84"/>
        <v>2023</v>
      </c>
      <c r="F5390" s="4" t="s">
        <v>25</v>
      </c>
      <c r="G5390" s="4" t="s">
        <v>16075</v>
      </c>
      <c r="H5390" s="4" t="s">
        <v>16076</v>
      </c>
      <c r="I5390" s="4" t="s">
        <v>20</v>
      </c>
      <c r="J5390" s="4" t="s">
        <v>145</v>
      </c>
      <c r="K5390" s="4" t="s">
        <v>80</v>
      </c>
      <c r="L5390" s="4" t="s">
        <v>29</v>
      </c>
      <c r="M5390" s="4" t="s">
        <v>48</v>
      </c>
      <c r="N5390" s="4">
        <v>936.83</v>
      </c>
      <c r="O5390" s="4">
        <v>5</v>
      </c>
      <c r="P5390" s="4">
        <v>0.1</v>
      </c>
      <c r="Q5390" s="4">
        <v>133.55000000000001</v>
      </c>
    </row>
    <row r="5391" spans="1:17" s="4" customFormat="1" ht="12" x14ac:dyDescent="0.3">
      <c r="A5391" s="4">
        <v>5390</v>
      </c>
      <c r="B5391" s="4" t="s">
        <v>16077</v>
      </c>
      <c r="C5391" s="5">
        <v>44892</v>
      </c>
      <c r="D5391" s="5">
        <v>44893</v>
      </c>
      <c r="E5391" s="9">
        <f t="shared" si="84"/>
        <v>2022</v>
      </c>
      <c r="F5391" s="4" t="s">
        <v>25</v>
      </c>
      <c r="G5391" s="4" t="s">
        <v>16078</v>
      </c>
      <c r="H5391" s="4" t="s">
        <v>16079</v>
      </c>
      <c r="I5391" s="4" t="s">
        <v>67</v>
      </c>
      <c r="J5391" s="4" t="s">
        <v>111</v>
      </c>
      <c r="K5391" s="4" t="s">
        <v>111</v>
      </c>
      <c r="L5391" s="4" t="s">
        <v>36</v>
      </c>
      <c r="M5391" s="4" t="s">
        <v>37</v>
      </c>
      <c r="N5391" s="4">
        <v>485.93</v>
      </c>
      <c r="O5391" s="4">
        <v>5</v>
      </c>
      <c r="P5391" s="4">
        <v>0.2</v>
      </c>
      <c r="Q5391" s="4">
        <v>3</v>
      </c>
    </row>
    <row r="5392" spans="1:17" s="4" customFormat="1" ht="12" x14ac:dyDescent="0.3">
      <c r="A5392" s="4">
        <v>5391</v>
      </c>
      <c r="B5392" s="4" t="s">
        <v>16080</v>
      </c>
      <c r="C5392" s="5">
        <v>44787</v>
      </c>
      <c r="D5392" s="5">
        <v>44788</v>
      </c>
      <c r="E5392" s="9">
        <f t="shared" si="84"/>
        <v>2022</v>
      </c>
      <c r="F5392" s="4" t="s">
        <v>39</v>
      </c>
      <c r="G5392" s="4" t="s">
        <v>16081</v>
      </c>
      <c r="H5392" s="4" t="s">
        <v>16082</v>
      </c>
      <c r="I5392" s="4" t="s">
        <v>28</v>
      </c>
      <c r="J5392" s="4" t="s">
        <v>111</v>
      </c>
      <c r="K5392" s="4" t="s">
        <v>111</v>
      </c>
      <c r="L5392" s="4" t="s">
        <v>29</v>
      </c>
      <c r="M5392" s="4" t="s">
        <v>90</v>
      </c>
      <c r="N5392" s="4">
        <v>174.58</v>
      </c>
      <c r="O5392" s="4">
        <v>10</v>
      </c>
      <c r="P5392" s="4">
        <v>0.1</v>
      </c>
      <c r="Q5392" s="4">
        <v>34</v>
      </c>
    </row>
    <row r="5393" spans="1:17" s="4" customFormat="1" ht="12" x14ac:dyDescent="0.3">
      <c r="A5393" s="4">
        <v>5392</v>
      </c>
      <c r="B5393" s="4" t="s">
        <v>16083</v>
      </c>
      <c r="C5393" s="5">
        <v>45793</v>
      </c>
      <c r="D5393" s="5">
        <v>45796</v>
      </c>
      <c r="E5393" s="9">
        <f t="shared" si="84"/>
        <v>2025</v>
      </c>
      <c r="F5393" s="4" t="s">
        <v>25</v>
      </c>
      <c r="G5393" s="4" t="s">
        <v>16084</v>
      </c>
      <c r="H5393" s="4" t="s">
        <v>16085</v>
      </c>
      <c r="I5393" s="4" t="s">
        <v>67</v>
      </c>
      <c r="J5393" s="4" t="s">
        <v>21</v>
      </c>
      <c r="K5393" s="4" t="s">
        <v>26647</v>
      </c>
      <c r="L5393" s="4" t="s">
        <v>29</v>
      </c>
      <c r="M5393" s="4" t="s">
        <v>30</v>
      </c>
      <c r="N5393" s="4">
        <v>1131.25</v>
      </c>
      <c r="O5393" s="4">
        <v>5</v>
      </c>
      <c r="P5393" s="4">
        <v>0</v>
      </c>
      <c r="Q5393" s="4">
        <v>209.56</v>
      </c>
    </row>
    <row r="5394" spans="1:17" s="4" customFormat="1" ht="12" x14ac:dyDescent="0.3">
      <c r="A5394" s="4">
        <v>5393</v>
      </c>
      <c r="B5394" s="4" t="s">
        <v>16086</v>
      </c>
      <c r="C5394" s="5">
        <v>45631</v>
      </c>
      <c r="D5394" s="5">
        <v>45634</v>
      </c>
      <c r="E5394" s="9">
        <f t="shared" si="84"/>
        <v>2024</v>
      </c>
      <c r="F5394" s="4" t="s">
        <v>39</v>
      </c>
      <c r="G5394" s="4" t="s">
        <v>16087</v>
      </c>
      <c r="H5394" s="4" t="s">
        <v>16088</v>
      </c>
      <c r="I5394" s="4" t="s">
        <v>28</v>
      </c>
      <c r="J5394" s="4" t="s">
        <v>106</v>
      </c>
      <c r="K5394" s="4" t="s">
        <v>106</v>
      </c>
      <c r="L5394" s="4" t="s">
        <v>22</v>
      </c>
      <c r="M5394" s="4" t="s">
        <v>134</v>
      </c>
      <c r="N5394" s="4">
        <v>136.76</v>
      </c>
      <c r="O5394" s="4">
        <v>2</v>
      </c>
      <c r="P5394" s="4">
        <v>0.2</v>
      </c>
      <c r="Q5394" s="4">
        <v>21.89</v>
      </c>
    </row>
    <row r="5395" spans="1:17" s="4" customFormat="1" ht="12" x14ac:dyDescent="0.3">
      <c r="A5395" s="4">
        <v>5394</v>
      </c>
      <c r="B5395" s="4" t="s">
        <v>16089</v>
      </c>
      <c r="C5395" s="5">
        <v>44997</v>
      </c>
      <c r="D5395" s="5">
        <v>44998</v>
      </c>
      <c r="E5395" s="9">
        <f t="shared" si="84"/>
        <v>2023</v>
      </c>
      <c r="F5395" s="4" t="s">
        <v>17</v>
      </c>
      <c r="G5395" s="4" t="s">
        <v>16090</v>
      </c>
      <c r="H5395" s="4" t="s">
        <v>16091</v>
      </c>
      <c r="I5395" s="4" t="s">
        <v>67</v>
      </c>
      <c r="J5395" s="4" t="s">
        <v>106</v>
      </c>
      <c r="K5395" s="4" t="s">
        <v>106</v>
      </c>
      <c r="L5395" s="4" t="s">
        <v>22</v>
      </c>
      <c r="M5395" s="4" t="s">
        <v>134</v>
      </c>
      <c r="N5395" s="4">
        <v>757.27</v>
      </c>
      <c r="O5395" s="4">
        <v>3</v>
      </c>
      <c r="P5395" s="4">
        <v>0</v>
      </c>
      <c r="Q5395" s="4">
        <v>81.900000000000006</v>
      </c>
    </row>
    <row r="5396" spans="1:17" s="4" customFormat="1" ht="12" x14ac:dyDescent="0.3">
      <c r="A5396" s="4">
        <v>5395</v>
      </c>
      <c r="B5396" s="4" t="s">
        <v>16092</v>
      </c>
      <c r="C5396" s="5">
        <v>45110</v>
      </c>
      <c r="D5396" s="5">
        <v>45111</v>
      </c>
      <c r="E5396" s="9">
        <f t="shared" si="84"/>
        <v>2023</v>
      </c>
      <c r="F5396" s="4" t="s">
        <v>59</v>
      </c>
      <c r="G5396" s="4" t="s">
        <v>16093</v>
      </c>
      <c r="H5396" s="4" t="s">
        <v>16094</v>
      </c>
      <c r="I5396" s="4" t="s">
        <v>20</v>
      </c>
      <c r="J5396" s="4" t="s">
        <v>52</v>
      </c>
      <c r="K5396" s="4" t="s">
        <v>53</v>
      </c>
      <c r="L5396" s="4" t="s">
        <v>29</v>
      </c>
      <c r="M5396" s="4" t="s">
        <v>48</v>
      </c>
      <c r="N5396" s="4">
        <v>207.2</v>
      </c>
      <c r="O5396" s="4">
        <v>1</v>
      </c>
      <c r="P5396" s="4">
        <v>0.15</v>
      </c>
      <c r="Q5396" s="4">
        <v>27.17</v>
      </c>
    </row>
    <row r="5397" spans="1:17" s="4" customFormat="1" ht="12" x14ac:dyDescent="0.3">
      <c r="A5397" s="4">
        <v>5396</v>
      </c>
      <c r="B5397" s="4" t="s">
        <v>16095</v>
      </c>
      <c r="C5397" s="5">
        <v>45100</v>
      </c>
      <c r="D5397" s="5">
        <v>45105</v>
      </c>
      <c r="E5397" s="9">
        <f t="shared" si="84"/>
        <v>2023</v>
      </c>
      <c r="F5397" s="4" t="s">
        <v>59</v>
      </c>
      <c r="G5397" s="4" t="s">
        <v>16096</v>
      </c>
      <c r="H5397" s="4" t="s">
        <v>16097</v>
      </c>
      <c r="I5397" s="4" t="s">
        <v>20</v>
      </c>
      <c r="J5397" s="4" t="s">
        <v>42</v>
      </c>
      <c r="K5397" s="4" t="s">
        <v>43</v>
      </c>
      <c r="L5397" s="4" t="s">
        <v>29</v>
      </c>
      <c r="M5397" s="4" t="s">
        <v>90</v>
      </c>
      <c r="N5397" s="4">
        <v>764.4</v>
      </c>
      <c r="O5397" s="4">
        <v>5</v>
      </c>
      <c r="P5397" s="4">
        <v>0</v>
      </c>
      <c r="Q5397" s="4">
        <v>13.56</v>
      </c>
    </row>
    <row r="5398" spans="1:17" s="4" customFormat="1" ht="12" x14ac:dyDescent="0.3">
      <c r="A5398" s="4">
        <v>5397</v>
      </c>
      <c r="B5398" s="4" t="s">
        <v>16098</v>
      </c>
      <c r="C5398" s="5">
        <v>45163</v>
      </c>
      <c r="D5398" s="5">
        <v>45164</v>
      </c>
      <c r="E5398" s="9">
        <f t="shared" si="84"/>
        <v>2023</v>
      </c>
      <c r="F5398" s="4" t="s">
        <v>25</v>
      </c>
      <c r="G5398" s="4" t="s">
        <v>16099</v>
      </c>
      <c r="H5398" s="4" t="s">
        <v>16100</v>
      </c>
      <c r="I5398" s="4" t="s">
        <v>20</v>
      </c>
      <c r="J5398" s="4" t="s">
        <v>52</v>
      </c>
      <c r="K5398" s="4" t="s">
        <v>53</v>
      </c>
      <c r="L5398" s="4" t="s">
        <v>22</v>
      </c>
      <c r="M5398" s="4" t="s">
        <v>75</v>
      </c>
      <c r="N5398" s="4">
        <v>818.06</v>
      </c>
      <c r="O5398" s="4">
        <v>7</v>
      </c>
      <c r="P5398" s="4">
        <v>0.15</v>
      </c>
      <c r="Q5398" s="4">
        <v>78.16</v>
      </c>
    </row>
    <row r="5399" spans="1:17" s="4" customFormat="1" ht="12" x14ac:dyDescent="0.3">
      <c r="A5399" s="4">
        <v>5398</v>
      </c>
      <c r="B5399" s="4" t="s">
        <v>16101</v>
      </c>
      <c r="C5399" s="5">
        <v>44737</v>
      </c>
      <c r="D5399" s="5">
        <v>44739</v>
      </c>
      <c r="E5399" s="9">
        <f t="shared" si="84"/>
        <v>2022</v>
      </c>
      <c r="F5399" s="4" t="s">
        <v>17</v>
      </c>
      <c r="G5399" s="4" t="s">
        <v>16102</v>
      </c>
      <c r="H5399" s="4" t="s">
        <v>16103</v>
      </c>
      <c r="I5399" s="4" t="s">
        <v>67</v>
      </c>
      <c r="J5399" s="4" t="s">
        <v>62</v>
      </c>
      <c r="K5399" s="4" t="s">
        <v>63</v>
      </c>
      <c r="L5399" s="4" t="s">
        <v>22</v>
      </c>
      <c r="M5399" s="4" t="s">
        <v>75</v>
      </c>
      <c r="N5399" s="4">
        <v>1406.5</v>
      </c>
      <c r="O5399" s="4">
        <v>2</v>
      </c>
      <c r="P5399" s="4">
        <v>0.1</v>
      </c>
      <c r="Q5399" s="4">
        <v>277.95</v>
      </c>
    </row>
    <row r="5400" spans="1:17" s="4" customFormat="1" ht="12" x14ac:dyDescent="0.3">
      <c r="A5400" s="4">
        <v>5399</v>
      </c>
      <c r="B5400" s="4" t="s">
        <v>16104</v>
      </c>
      <c r="C5400" s="5">
        <v>44564</v>
      </c>
      <c r="D5400" s="5">
        <v>44565</v>
      </c>
      <c r="E5400" s="9">
        <f t="shared" si="84"/>
        <v>2022</v>
      </c>
      <c r="F5400" s="4" t="s">
        <v>17</v>
      </c>
      <c r="G5400" s="4" t="s">
        <v>16105</v>
      </c>
      <c r="H5400" s="4" t="s">
        <v>16106</v>
      </c>
      <c r="I5400" s="4" t="s">
        <v>67</v>
      </c>
      <c r="J5400" s="4" t="s">
        <v>106</v>
      </c>
      <c r="K5400" s="4" t="s">
        <v>106</v>
      </c>
      <c r="L5400" s="4" t="s">
        <v>22</v>
      </c>
      <c r="M5400" s="4" t="s">
        <v>134</v>
      </c>
      <c r="N5400" s="4">
        <v>195.04</v>
      </c>
      <c r="O5400" s="4">
        <v>9</v>
      </c>
      <c r="P5400" s="4">
        <v>0.15</v>
      </c>
      <c r="Q5400" s="4">
        <v>2.8</v>
      </c>
    </row>
    <row r="5401" spans="1:17" s="4" customFormat="1" ht="12" x14ac:dyDescent="0.3">
      <c r="A5401" s="4">
        <v>5400</v>
      </c>
      <c r="B5401" s="4" t="s">
        <v>16107</v>
      </c>
      <c r="C5401" s="5">
        <v>44509</v>
      </c>
      <c r="D5401" s="5">
        <v>44514</v>
      </c>
      <c r="E5401" s="9">
        <f t="shared" si="84"/>
        <v>2021</v>
      </c>
      <c r="F5401" s="4" t="s">
        <v>59</v>
      </c>
      <c r="G5401" s="4" t="s">
        <v>16108</v>
      </c>
      <c r="H5401" s="4" t="s">
        <v>16109</v>
      </c>
      <c r="I5401" s="4" t="s">
        <v>67</v>
      </c>
      <c r="J5401" s="4" t="s">
        <v>106</v>
      </c>
      <c r="K5401" s="4" t="s">
        <v>106</v>
      </c>
      <c r="L5401" s="4" t="s">
        <v>22</v>
      </c>
      <c r="M5401" s="4" t="s">
        <v>23</v>
      </c>
      <c r="N5401" s="4">
        <v>1109.76</v>
      </c>
      <c r="O5401" s="4">
        <v>8</v>
      </c>
      <c r="P5401" s="4">
        <v>0.2</v>
      </c>
      <c r="Q5401" s="4">
        <v>51.14</v>
      </c>
    </row>
    <row r="5402" spans="1:17" s="4" customFormat="1" ht="12" x14ac:dyDescent="0.3">
      <c r="A5402" s="4">
        <v>5401</v>
      </c>
      <c r="B5402" s="4" t="s">
        <v>16110</v>
      </c>
      <c r="C5402" s="5">
        <v>44795</v>
      </c>
      <c r="D5402" s="5">
        <v>44797</v>
      </c>
      <c r="E5402" s="9">
        <f t="shared" si="84"/>
        <v>2022</v>
      </c>
      <c r="F5402" s="4" t="s">
        <v>39</v>
      </c>
      <c r="G5402" s="4" t="s">
        <v>16111</v>
      </c>
      <c r="H5402" s="4" t="s">
        <v>3955</v>
      </c>
      <c r="I5402" s="4" t="s">
        <v>20</v>
      </c>
      <c r="J5402" s="4" t="s">
        <v>106</v>
      </c>
      <c r="K5402" s="4" t="s">
        <v>106</v>
      </c>
      <c r="L5402" s="4" t="s">
        <v>36</v>
      </c>
      <c r="M5402" s="4" t="s">
        <v>118</v>
      </c>
      <c r="N5402" s="4">
        <v>710.6</v>
      </c>
      <c r="O5402" s="4">
        <v>3</v>
      </c>
      <c r="P5402" s="4">
        <v>0.1</v>
      </c>
      <c r="Q5402" s="4">
        <v>89.41</v>
      </c>
    </row>
    <row r="5403" spans="1:17" s="4" customFormat="1" ht="12" x14ac:dyDescent="0.3">
      <c r="A5403" s="4">
        <v>5402</v>
      </c>
      <c r="B5403" s="4" t="s">
        <v>16112</v>
      </c>
      <c r="C5403" s="5">
        <v>45392</v>
      </c>
      <c r="D5403" s="5">
        <v>45397</v>
      </c>
      <c r="E5403" s="9">
        <f t="shared" si="84"/>
        <v>2024</v>
      </c>
      <c r="F5403" s="4" t="s">
        <v>25</v>
      </c>
      <c r="G5403" s="4" t="s">
        <v>16113</v>
      </c>
      <c r="H5403" s="4" t="s">
        <v>16114</v>
      </c>
      <c r="I5403" s="4" t="s">
        <v>28</v>
      </c>
      <c r="J5403" s="4" t="s">
        <v>79</v>
      </c>
      <c r="K5403" s="4" t="s">
        <v>80</v>
      </c>
      <c r="L5403" s="4" t="s">
        <v>36</v>
      </c>
      <c r="M5403" s="4" t="s">
        <v>37</v>
      </c>
      <c r="N5403" s="4">
        <v>1456.15</v>
      </c>
      <c r="O5403" s="4">
        <v>10</v>
      </c>
      <c r="P5403" s="4">
        <v>0.2</v>
      </c>
      <c r="Q5403" s="4">
        <v>-13.14</v>
      </c>
    </row>
    <row r="5404" spans="1:17" s="4" customFormat="1" ht="12" x14ac:dyDescent="0.3">
      <c r="A5404" s="4">
        <v>5403</v>
      </c>
      <c r="B5404" s="4" t="s">
        <v>16115</v>
      </c>
      <c r="C5404" s="5">
        <v>44507</v>
      </c>
      <c r="D5404" s="5">
        <v>44510</v>
      </c>
      <c r="E5404" s="9">
        <f t="shared" si="84"/>
        <v>2021</v>
      </c>
      <c r="F5404" s="4" t="s">
        <v>39</v>
      </c>
      <c r="G5404" s="4" t="s">
        <v>16116</v>
      </c>
      <c r="H5404" s="4" t="s">
        <v>16117</v>
      </c>
      <c r="I5404" s="4" t="s">
        <v>67</v>
      </c>
      <c r="J5404" s="4" t="s">
        <v>52</v>
      </c>
      <c r="K5404" s="4" t="s">
        <v>53</v>
      </c>
      <c r="L5404" s="4" t="s">
        <v>36</v>
      </c>
      <c r="M5404" s="4" t="s">
        <v>138</v>
      </c>
      <c r="N5404" s="4">
        <v>22.45</v>
      </c>
      <c r="O5404" s="4">
        <v>10</v>
      </c>
      <c r="P5404" s="4">
        <v>0.2</v>
      </c>
      <c r="Q5404" s="4">
        <v>2.74</v>
      </c>
    </row>
    <row r="5405" spans="1:17" s="4" customFormat="1" ht="12" x14ac:dyDescent="0.3">
      <c r="A5405" s="4">
        <v>5404</v>
      </c>
      <c r="B5405" s="4" t="s">
        <v>16118</v>
      </c>
      <c r="C5405" s="5">
        <v>44411</v>
      </c>
      <c r="D5405" s="5">
        <v>44412</v>
      </c>
      <c r="E5405" s="9">
        <f t="shared" si="84"/>
        <v>2021</v>
      </c>
      <c r="F5405" s="4" t="s">
        <v>39</v>
      </c>
      <c r="G5405" s="4" t="s">
        <v>16119</v>
      </c>
      <c r="H5405" s="4" t="s">
        <v>16120</v>
      </c>
      <c r="I5405" s="4" t="s">
        <v>28</v>
      </c>
      <c r="J5405" s="4" t="s">
        <v>52</v>
      </c>
      <c r="K5405" s="4" t="s">
        <v>53</v>
      </c>
      <c r="L5405" s="4" t="s">
        <v>36</v>
      </c>
      <c r="M5405" s="4" t="s">
        <v>138</v>
      </c>
      <c r="N5405" s="4">
        <v>256.94</v>
      </c>
      <c r="O5405" s="4">
        <v>10</v>
      </c>
      <c r="P5405" s="4">
        <v>0.2</v>
      </c>
      <c r="Q5405" s="4">
        <v>22.81</v>
      </c>
    </row>
    <row r="5406" spans="1:17" s="4" customFormat="1" ht="12" x14ac:dyDescent="0.3">
      <c r="A5406" s="4">
        <v>5405</v>
      </c>
      <c r="B5406" s="4" t="s">
        <v>16121</v>
      </c>
      <c r="C5406" s="5">
        <v>44865</v>
      </c>
      <c r="D5406" s="5">
        <v>44866</v>
      </c>
      <c r="E5406" s="9">
        <f t="shared" si="84"/>
        <v>2022</v>
      </c>
      <c r="F5406" s="4" t="s">
        <v>39</v>
      </c>
      <c r="G5406" s="4" t="s">
        <v>16122</v>
      </c>
      <c r="H5406" s="4" t="s">
        <v>16123</v>
      </c>
      <c r="I5406" s="4" t="s">
        <v>28</v>
      </c>
      <c r="J5406" s="4" t="s">
        <v>21</v>
      </c>
      <c r="K5406" s="4" t="s">
        <v>26647</v>
      </c>
      <c r="L5406" s="4" t="s">
        <v>22</v>
      </c>
      <c r="M5406" s="4" t="s">
        <v>54</v>
      </c>
      <c r="N5406" s="4">
        <v>618.89</v>
      </c>
      <c r="O5406" s="4">
        <v>5</v>
      </c>
      <c r="P5406" s="4">
        <v>0.15</v>
      </c>
      <c r="Q5406" s="4">
        <v>126.64</v>
      </c>
    </row>
    <row r="5407" spans="1:17" s="4" customFormat="1" ht="12" x14ac:dyDescent="0.3">
      <c r="A5407" s="4">
        <v>5406</v>
      </c>
      <c r="B5407" s="4" t="s">
        <v>16124</v>
      </c>
      <c r="C5407" s="5">
        <v>44849</v>
      </c>
      <c r="D5407" s="5">
        <v>44851</v>
      </c>
      <c r="E5407" s="9">
        <f t="shared" si="84"/>
        <v>2022</v>
      </c>
      <c r="F5407" s="4" t="s">
        <v>39</v>
      </c>
      <c r="G5407" s="4" t="s">
        <v>16125</v>
      </c>
      <c r="H5407" s="4" t="s">
        <v>16126</v>
      </c>
      <c r="I5407" s="4" t="s">
        <v>67</v>
      </c>
      <c r="J5407" s="4" t="s">
        <v>111</v>
      </c>
      <c r="K5407" s="4" t="s">
        <v>111</v>
      </c>
      <c r="L5407" s="4" t="s">
        <v>36</v>
      </c>
      <c r="M5407" s="4" t="s">
        <v>118</v>
      </c>
      <c r="N5407" s="4">
        <v>891.57</v>
      </c>
      <c r="O5407" s="4">
        <v>3</v>
      </c>
      <c r="P5407" s="4">
        <v>0.1</v>
      </c>
      <c r="Q5407" s="4">
        <v>153.07</v>
      </c>
    </row>
    <row r="5408" spans="1:17" s="4" customFormat="1" ht="12" x14ac:dyDescent="0.3">
      <c r="A5408" s="4">
        <v>5407</v>
      </c>
      <c r="B5408" s="4" t="s">
        <v>16127</v>
      </c>
      <c r="C5408" s="5">
        <v>45838</v>
      </c>
      <c r="D5408" s="5">
        <v>45842</v>
      </c>
      <c r="E5408" s="9">
        <f t="shared" si="84"/>
        <v>2025</v>
      </c>
      <c r="F5408" s="4" t="s">
        <v>39</v>
      </c>
      <c r="G5408" s="4" t="s">
        <v>16128</v>
      </c>
      <c r="H5408" s="4" t="s">
        <v>16129</v>
      </c>
      <c r="I5408" s="4" t="s">
        <v>28</v>
      </c>
      <c r="J5408" s="4" t="s">
        <v>145</v>
      </c>
      <c r="K5408" s="4" t="s">
        <v>80</v>
      </c>
      <c r="L5408" s="4" t="s">
        <v>22</v>
      </c>
      <c r="M5408" s="4" t="s">
        <v>75</v>
      </c>
      <c r="N5408" s="4">
        <v>980.87</v>
      </c>
      <c r="O5408" s="4">
        <v>5</v>
      </c>
      <c r="P5408" s="4">
        <v>0.1</v>
      </c>
      <c r="Q5408" s="4">
        <v>58.86</v>
      </c>
    </row>
    <row r="5409" spans="1:17" s="4" customFormat="1" ht="12" x14ac:dyDescent="0.3">
      <c r="A5409" s="4">
        <v>5408</v>
      </c>
      <c r="B5409" s="4" t="s">
        <v>16130</v>
      </c>
      <c r="C5409" s="5">
        <v>45321</v>
      </c>
      <c r="D5409" s="5">
        <v>45325</v>
      </c>
      <c r="E5409" s="9">
        <f t="shared" si="84"/>
        <v>2024</v>
      </c>
      <c r="F5409" s="4" t="s">
        <v>25</v>
      </c>
      <c r="G5409" s="4" t="s">
        <v>16131</v>
      </c>
      <c r="H5409" s="4" t="s">
        <v>16132</v>
      </c>
      <c r="I5409" s="4" t="s">
        <v>67</v>
      </c>
      <c r="J5409" s="4" t="s">
        <v>47</v>
      </c>
      <c r="K5409" s="4" t="s">
        <v>47</v>
      </c>
      <c r="L5409" s="4" t="s">
        <v>29</v>
      </c>
      <c r="M5409" s="4" t="s">
        <v>48</v>
      </c>
      <c r="N5409" s="4">
        <v>206.68</v>
      </c>
      <c r="O5409" s="4">
        <v>8</v>
      </c>
      <c r="P5409" s="4">
        <v>0</v>
      </c>
      <c r="Q5409" s="4">
        <v>4.67</v>
      </c>
    </row>
    <row r="5410" spans="1:17" s="4" customFormat="1" ht="12" x14ac:dyDescent="0.3">
      <c r="A5410" s="4">
        <v>5409</v>
      </c>
      <c r="B5410" s="4" t="s">
        <v>16133</v>
      </c>
      <c r="C5410" s="5">
        <v>44681</v>
      </c>
      <c r="D5410" s="5">
        <v>44688</v>
      </c>
      <c r="E5410" s="9">
        <f t="shared" si="84"/>
        <v>2022</v>
      </c>
      <c r="F5410" s="4" t="s">
        <v>39</v>
      </c>
      <c r="G5410" s="4" t="s">
        <v>16134</v>
      </c>
      <c r="H5410" s="4" t="s">
        <v>16135</v>
      </c>
      <c r="I5410" s="4" t="s">
        <v>28</v>
      </c>
      <c r="J5410" s="4" t="s">
        <v>47</v>
      </c>
      <c r="K5410" s="4" t="s">
        <v>47</v>
      </c>
      <c r="L5410" s="4" t="s">
        <v>22</v>
      </c>
      <c r="M5410" s="4" t="s">
        <v>134</v>
      </c>
      <c r="N5410" s="4">
        <v>1214.29</v>
      </c>
      <c r="O5410" s="4">
        <v>1</v>
      </c>
      <c r="P5410" s="4">
        <v>0.1</v>
      </c>
      <c r="Q5410" s="4">
        <v>312.35000000000002</v>
      </c>
    </row>
    <row r="5411" spans="1:17" s="4" customFormat="1" ht="12" x14ac:dyDescent="0.3">
      <c r="A5411" s="4">
        <v>5410</v>
      </c>
      <c r="B5411" s="4" t="s">
        <v>16136</v>
      </c>
      <c r="C5411" s="5">
        <v>44427</v>
      </c>
      <c r="D5411" s="5">
        <v>44428</v>
      </c>
      <c r="E5411" s="9">
        <f t="shared" si="84"/>
        <v>2021</v>
      </c>
      <c r="F5411" s="4" t="s">
        <v>17</v>
      </c>
      <c r="G5411" s="4" t="s">
        <v>16137</v>
      </c>
      <c r="H5411" s="4" t="s">
        <v>16138</v>
      </c>
      <c r="I5411" s="4" t="s">
        <v>28</v>
      </c>
      <c r="J5411" s="4" t="s">
        <v>52</v>
      </c>
      <c r="K5411" s="4" t="s">
        <v>53</v>
      </c>
      <c r="L5411" s="4" t="s">
        <v>29</v>
      </c>
      <c r="M5411" s="4" t="s">
        <v>30</v>
      </c>
      <c r="N5411" s="4">
        <v>141.44</v>
      </c>
      <c r="O5411" s="4">
        <v>3</v>
      </c>
      <c r="P5411" s="4">
        <v>0</v>
      </c>
      <c r="Q5411" s="4">
        <v>38.85</v>
      </c>
    </row>
    <row r="5412" spans="1:17" s="4" customFormat="1" ht="12" x14ac:dyDescent="0.3">
      <c r="A5412" s="4">
        <v>5411</v>
      </c>
      <c r="B5412" s="4" t="s">
        <v>16139</v>
      </c>
      <c r="C5412" s="5">
        <v>45091</v>
      </c>
      <c r="D5412" s="5">
        <v>45093</v>
      </c>
      <c r="E5412" s="9">
        <f t="shared" si="84"/>
        <v>2023</v>
      </c>
      <c r="F5412" s="4" t="s">
        <v>17</v>
      </c>
      <c r="G5412" s="4" t="s">
        <v>16140</v>
      </c>
      <c r="H5412" s="4" t="s">
        <v>16141</v>
      </c>
      <c r="I5412" s="4" t="s">
        <v>28</v>
      </c>
      <c r="J5412" s="4" t="s">
        <v>34</v>
      </c>
      <c r="K5412" s="4" t="s">
        <v>35</v>
      </c>
      <c r="L5412" s="4" t="s">
        <v>29</v>
      </c>
      <c r="M5412" s="4" t="s">
        <v>90</v>
      </c>
      <c r="N5412" s="4">
        <v>1009.42</v>
      </c>
      <c r="O5412" s="4">
        <v>10</v>
      </c>
      <c r="P5412" s="4">
        <v>0.15</v>
      </c>
      <c r="Q5412" s="4">
        <v>5.1100000000000003</v>
      </c>
    </row>
    <row r="5413" spans="1:17" s="4" customFormat="1" ht="12" x14ac:dyDescent="0.3">
      <c r="A5413" s="4">
        <v>5412</v>
      </c>
      <c r="B5413" s="4" t="s">
        <v>16142</v>
      </c>
      <c r="C5413" s="5">
        <v>44807</v>
      </c>
      <c r="D5413" s="5">
        <v>44809</v>
      </c>
      <c r="E5413" s="9">
        <f t="shared" si="84"/>
        <v>2022</v>
      </c>
      <c r="F5413" s="4" t="s">
        <v>17</v>
      </c>
      <c r="G5413" s="4" t="s">
        <v>16143</v>
      </c>
      <c r="H5413" s="4" t="s">
        <v>16144</v>
      </c>
      <c r="I5413" s="4" t="s">
        <v>20</v>
      </c>
      <c r="J5413" s="4" t="s">
        <v>106</v>
      </c>
      <c r="K5413" s="4" t="s">
        <v>106</v>
      </c>
      <c r="L5413" s="4" t="s">
        <v>29</v>
      </c>
      <c r="M5413" s="4" t="s">
        <v>90</v>
      </c>
      <c r="N5413" s="4">
        <v>485.92</v>
      </c>
      <c r="O5413" s="4">
        <v>1</v>
      </c>
      <c r="P5413" s="4">
        <v>0</v>
      </c>
      <c r="Q5413" s="4">
        <v>69.569999999999993</v>
      </c>
    </row>
    <row r="5414" spans="1:17" s="4" customFormat="1" ht="12" x14ac:dyDescent="0.3">
      <c r="A5414" s="4">
        <v>5413</v>
      </c>
      <c r="B5414" s="4" t="s">
        <v>16145</v>
      </c>
      <c r="C5414" s="5">
        <v>45101</v>
      </c>
      <c r="D5414" s="5">
        <v>45105</v>
      </c>
      <c r="E5414" s="9">
        <f t="shared" si="84"/>
        <v>2023</v>
      </c>
      <c r="F5414" s="4" t="s">
        <v>59</v>
      </c>
      <c r="G5414" s="4" t="s">
        <v>16146</v>
      </c>
      <c r="H5414" s="4" t="s">
        <v>16147</v>
      </c>
      <c r="I5414" s="4" t="s">
        <v>28</v>
      </c>
      <c r="J5414" s="4" t="s">
        <v>106</v>
      </c>
      <c r="K5414" s="4" t="s">
        <v>106</v>
      </c>
      <c r="L5414" s="4" t="s">
        <v>29</v>
      </c>
      <c r="M5414" s="4" t="s">
        <v>107</v>
      </c>
      <c r="N5414" s="4">
        <v>348.85</v>
      </c>
      <c r="O5414" s="4">
        <v>5</v>
      </c>
      <c r="P5414" s="4">
        <v>0.15</v>
      </c>
      <c r="Q5414" s="4">
        <v>70.52</v>
      </c>
    </row>
    <row r="5415" spans="1:17" s="4" customFormat="1" ht="12" x14ac:dyDescent="0.3">
      <c r="A5415" s="4">
        <v>5414</v>
      </c>
      <c r="B5415" s="4" t="s">
        <v>16148</v>
      </c>
      <c r="C5415" s="5">
        <v>44483</v>
      </c>
      <c r="D5415" s="5">
        <v>44484</v>
      </c>
      <c r="E5415" s="9">
        <f t="shared" si="84"/>
        <v>2021</v>
      </c>
      <c r="F5415" s="4" t="s">
        <v>17</v>
      </c>
      <c r="G5415" s="4" t="s">
        <v>16149</v>
      </c>
      <c r="H5415" s="4" t="s">
        <v>16150</v>
      </c>
      <c r="I5415" s="4" t="s">
        <v>20</v>
      </c>
      <c r="J5415" s="4" t="s">
        <v>106</v>
      </c>
      <c r="K5415" s="4" t="s">
        <v>106</v>
      </c>
      <c r="L5415" s="4" t="s">
        <v>36</v>
      </c>
      <c r="M5415" s="4" t="s">
        <v>138</v>
      </c>
      <c r="N5415" s="4">
        <v>544.26</v>
      </c>
      <c r="O5415" s="4">
        <v>10</v>
      </c>
      <c r="P5415" s="4">
        <v>0</v>
      </c>
      <c r="Q5415" s="4">
        <v>113.45</v>
      </c>
    </row>
    <row r="5416" spans="1:17" s="4" customFormat="1" ht="12" x14ac:dyDescent="0.3">
      <c r="A5416" s="4">
        <v>5415</v>
      </c>
      <c r="B5416" s="4" t="s">
        <v>16151</v>
      </c>
      <c r="C5416" s="5">
        <v>44960</v>
      </c>
      <c r="D5416" s="5">
        <v>44963</v>
      </c>
      <c r="E5416" s="9">
        <f t="shared" si="84"/>
        <v>2023</v>
      </c>
      <c r="F5416" s="4" t="s">
        <v>25</v>
      </c>
      <c r="G5416" s="4" t="s">
        <v>16152</v>
      </c>
      <c r="H5416" s="4" t="s">
        <v>16153</v>
      </c>
      <c r="I5416" s="4" t="s">
        <v>28</v>
      </c>
      <c r="J5416" s="4" t="s">
        <v>111</v>
      </c>
      <c r="K5416" s="4" t="s">
        <v>111</v>
      </c>
      <c r="L5416" s="4" t="s">
        <v>29</v>
      </c>
      <c r="M5416" s="4" t="s">
        <v>90</v>
      </c>
      <c r="N5416" s="4">
        <v>781.66</v>
      </c>
      <c r="O5416" s="4">
        <v>2</v>
      </c>
      <c r="P5416" s="4">
        <v>0.15</v>
      </c>
      <c r="Q5416" s="4">
        <v>130.69999999999999</v>
      </c>
    </row>
    <row r="5417" spans="1:17" s="4" customFormat="1" ht="12" x14ac:dyDescent="0.3">
      <c r="A5417" s="4">
        <v>5416</v>
      </c>
      <c r="B5417" s="4" t="s">
        <v>16154</v>
      </c>
      <c r="C5417" s="5">
        <v>44474</v>
      </c>
      <c r="D5417" s="5">
        <v>44477</v>
      </c>
      <c r="E5417" s="9">
        <f t="shared" si="84"/>
        <v>2021</v>
      </c>
      <c r="F5417" s="4" t="s">
        <v>59</v>
      </c>
      <c r="G5417" s="4" t="s">
        <v>16155</v>
      </c>
      <c r="H5417" s="4" t="s">
        <v>16156</v>
      </c>
      <c r="I5417" s="4" t="s">
        <v>67</v>
      </c>
      <c r="J5417" s="4" t="s">
        <v>34</v>
      </c>
      <c r="K5417" s="4" t="s">
        <v>35</v>
      </c>
      <c r="L5417" s="4" t="s">
        <v>36</v>
      </c>
      <c r="M5417" s="4" t="s">
        <v>71</v>
      </c>
      <c r="N5417" s="4">
        <v>504.11</v>
      </c>
      <c r="O5417" s="4">
        <v>8</v>
      </c>
      <c r="P5417" s="4">
        <v>0.15</v>
      </c>
      <c r="Q5417" s="4">
        <v>117.86</v>
      </c>
    </row>
    <row r="5418" spans="1:17" s="4" customFormat="1" ht="12" x14ac:dyDescent="0.3">
      <c r="A5418" s="4">
        <v>5417</v>
      </c>
      <c r="B5418" s="4" t="s">
        <v>16157</v>
      </c>
      <c r="C5418" s="5">
        <v>44889</v>
      </c>
      <c r="D5418" s="5">
        <v>44892</v>
      </c>
      <c r="E5418" s="9">
        <f t="shared" si="84"/>
        <v>2022</v>
      </c>
      <c r="F5418" s="4" t="s">
        <v>25</v>
      </c>
      <c r="G5418" s="4" t="s">
        <v>16158</v>
      </c>
      <c r="H5418" s="4" t="s">
        <v>16159</v>
      </c>
      <c r="I5418" s="4" t="s">
        <v>20</v>
      </c>
      <c r="J5418" s="4" t="s">
        <v>42</v>
      </c>
      <c r="K5418" s="4" t="s">
        <v>43</v>
      </c>
      <c r="L5418" s="4" t="s">
        <v>29</v>
      </c>
      <c r="M5418" s="4" t="s">
        <v>107</v>
      </c>
      <c r="N5418" s="4">
        <v>407.52</v>
      </c>
      <c r="O5418" s="4">
        <v>9</v>
      </c>
      <c r="P5418" s="4">
        <v>0.1</v>
      </c>
      <c r="Q5418" s="4">
        <v>33.75</v>
      </c>
    </row>
    <row r="5419" spans="1:17" s="4" customFormat="1" ht="12" x14ac:dyDescent="0.3">
      <c r="A5419" s="4">
        <v>5418</v>
      </c>
      <c r="B5419" s="4" t="s">
        <v>16160</v>
      </c>
      <c r="C5419" s="5">
        <v>44896</v>
      </c>
      <c r="D5419" s="5">
        <v>44902</v>
      </c>
      <c r="E5419" s="9">
        <f t="shared" si="84"/>
        <v>2022</v>
      </c>
      <c r="F5419" s="4" t="s">
        <v>17</v>
      </c>
      <c r="G5419" s="4" t="s">
        <v>16161</v>
      </c>
      <c r="H5419" s="4" t="s">
        <v>16162</v>
      </c>
      <c r="I5419" s="4" t="s">
        <v>20</v>
      </c>
      <c r="J5419" s="4" t="s">
        <v>34</v>
      </c>
      <c r="K5419" s="4" t="s">
        <v>35</v>
      </c>
      <c r="L5419" s="4" t="s">
        <v>22</v>
      </c>
      <c r="M5419" s="4" t="s">
        <v>23</v>
      </c>
      <c r="N5419" s="4">
        <v>21</v>
      </c>
      <c r="O5419" s="4">
        <v>10</v>
      </c>
      <c r="P5419" s="4">
        <v>0.2</v>
      </c>
      <c r="Q5419" s="4">
        <v>0.34</v>
      </c>
    </row>
    <row r="5420" spans="1:17" s="4" customFormat="1" ht="12" x14ac:dyDescent="0.3">
      <c r="A5420" s="4">
        <v>5419</v>
      </c>
      <c r="B5420" s="4" t="s">
        <v>16163</v>
      </c>
      <c r="C5420" s="5">
        <v>45133</v>
      </c>
      <c r="D5420" s="5">
        <v>45139</v>
      </c>
      <c r="E5420" s="9">
        <f t="shared" si="84"/>
        <v>2023</v>
      </c>
      <c r="F5420" s="4" t="s">
        <v>39</v>
      </c>
      <c r="G5420" s="4" t="s">
        <v>16164</v>
      </c>
      <c r="H5420" s="4" t="s">
        <v>16165</v>
      </c>
      <c r="I5420" s="4" t="s">
        <v>67</v>
      </c>
      <c r="J5420" s="4" t="s">
        <v>106</v>
      </c>
      <c r="K5420" s="4" t="s">
        <v>106</v>
      </c>
      <c r="L5420" s="4" t="s">
        <v>36</v>
      </c>
      <c r="M5420" s="4" t="s">
        <v>138</v>
      </c>
      <c r="N5420" s="4">
        <v>495.91</v>
      </c>
      <c r="O5420" s="4">
        <v>1</v>
      </c>
      <c r="P5420" s="4">
        <v>0.1</v>
      </c>
      <c r="Q5420" s="4">
        <v>120.94</v>
      </c>
    </row>
    <row r="5421" spans="1:17" s="4" customFormat="1" ht="12" x14ac:dyDescent="0.3">
      <c r="A5421" s="4">
        <v>5420</v>
      </c>
      <c r="B5421" s="4" t="s">
        <v>16166</v>
      </c>
      <c r="C5421" s="5">
        <v>44549</v>
      </c>
      <c r="D5421" s="5">
        <v>44555</v>
      </c>
      <c r="E5421" s="9">
        <f t="shared" si="84"/>
        <v>2021</v>
      </c>
      <c r="F5421" s="4" t="s">
        <v>39</v>
      </c>
      <c r="G5421" s="4" t="s">
        <v>16167</v>
      </c>
      <c r="H5421" s="4" t="s">
        <v>16168</v>
      </c>
      <c r="I5421" s="4" t="s">
        <v>28</v>
      </c>
      <c r="J5421" s="4" t="s">
        <v>106</v>
      </c>
      <c r="K5421" s="4" t="s">
        <v>106</v>
      </c>
      <c r="L5421" s="4" t="s">
        <v>29</v>
      </c>
      <c r="M5421" s="4" t="s">
        <v>30</v>
      </c>
      <c r="N5421" s="4">
        <v>657.41</v>
      </c>
      <c r="O5421" s="4">
        <v>7</v>
      </c>
      <c r="P5421" s="4">
        <v>0.2</v>
      </c>
      <c r="Q5421" s="4">
        <v>37.880000000000003</v>
      </c>
    </row>
    <row r="5422" spans="1:17" s="4" customFormat="1" ht="12" x14ac:dyDescent="0.3">
      <c r="A5422" s="4">
        <v>5421</v>
      </c>
      <c r="B5422" s="4" t="s">
        <v>16169</v>
      </c>
      <c r="C5422" s="5">
        <v>44442</v>
      </c>
      <c r="D5422" s="5">
        <v>44444</v>
      </c>
      <c r="E5422" s="9">
        <f t="shared" si="84"/>
        <v>2021</v>
      </c>
      <c r="F5422" s="4" t="s">
        <v>39</v>
      </c>
      <c r="G5422" s="4" t="s">
        <v>16170</v>
      </c>
      <c r="H5422" s="4" t="s">
        <v>16171</v>
      </c>
      <c r="I5422" s="4" t="s">
        <v>20</v>
      </c>
      <c r="J5422" s="4" t="s">
        <v>111</v>
      </c>
      <c r="K5422" s="4" t="s">
        <v>111</v>
      </c>
      <c r="L5422" s="4" t="s">
        <v>29</v>
      </c>
      <c r="M5422" s="4" t="s">
        <v>107</v>
      </c>
      <c r="N5422" s="4">
        <v>196.02</v>
      </c>
      <c r="O5422" s="4">
        <v>5</v>
      </c>
      <c r="P5422" s="4">
        <v>0.15</v>
      </c>
      <c r="Q5422" s="4">
        <v>2.95</v>
      </c>
    </row>
    <row r="5423" spans="1:17" s="4" customFormat="1" ht="12" x14ac:dyDescent="0.3">
      <c r="A5423" s="4">
        <v>5422</v>
      </c>
      <c r="B5423" s="4" t="s">
        <v>16172</v>
      </c>
      <c r="C5423" s="5">
        <v>44980</v>
      </c>
      <c r="D5423" s="5">
        <v>44982</v>
      </c>
      <c r="E5423" s="9">
        <f t="shared" si="84"/>
        <v>2023</v>
      </c>
      <c r="F5423" s="4" t="s">
        <v>25</v>
      </c>
      <c r="G5423" s="4" t="s">
        <v>16173</v>
      </c>
      <c r="H5423" s="4" t="s">
        <v>16174</v>
      </c>
      <c r="I5423" s="4" t="s">
        <v>20</v>
      </c>
      <c r="J5423" s="4" t="s">
        <v>21</v>
      </c>
      <c r="K5423" s="4" t="s">
        <v>26647</v>
      </c>
      <c r="L5423" s="4" t="s">
        <v>29</v>
      </c>
      <c r="M5423" s="4" t="s">
        <v>30</v>
      </c>
      <c r="N5423" s="4">
        <v>792.81</v>
      </c>
      <c r="O5423" s="4">
        <v>6</v>
      </c>
      <c r="P5423" s="4">
        <v>0.15</v>
      </c>
      <c r="Q5423" s="4">
        <v>171.48</v>
      </c>
    </row>
    <row r="5424" spans="1:17" s="4" customFormat="1" ht="12" x14ac:dyDescent="0.3">
      <c r="A5424" s="4">
        <v>5423</v>
      </c>
      <c r="B5424" s="4" t="s">
        <v>16175</v>
      </c>
      <c r="C5424" s="5">
        <v>45019</v>
      </c>
      <c r="D5424" s="5">
        <v>45025</v>
      </c>
      <c r="E5424" s="9">
        <f t="shared" si="84"/>
        <v>2023</v>
      </c>
      <c r="F5424" s="4" t="s">
        <v>59</v>
      </c>
      <c r="G5424" s="4" t="s">
        <v>16176</v>
      </c>
      <c r="H5424" s="4" t="s">
        <v>16177</v>
      </c>
      <c r="I5424" s="4" t="s">
        <v>20</v>
      </c>
      <c r="J5424" s="4" t="s">
        <v>34</v>
      </c>
      <c r="K5424" s="4" t="s">
        <v>35</v>
      </c>
      <c r="L5424" s="4" t="s">
        <v>36</v>
      </c>
      <c r="M5424" s="4" t="s">
        <v>118</v>
      </c>
      <c r="N5424" s="4">
        <v>1023.3</v>
      </c>
      <c r="O5424" s="4">
        <v>9</v>
      </c>
      <c r="P5424" s="4">
        <v>0.1</v>
      </c>
      <c r="Q5424" s="4">
        <v>102.34</v>
      </c>
    </row>
    <row r="5425" spans="1:17" s="4" customFormat="1" ht="12" x14ac:dyDescent="0.3">
      <c r="A5425" s="4">
        <v>5424</v>
      </c>
      <c r="B5425" s="4" t="s">
        <v>16178</v>
      </c>
      <c r="C5425" s="5">
        <v>45564</v>
      </c>
      <c r="D5425" s="5">
        <v>45570</v>
      </c>
      <c r="E5425" s="9">
        <f t="shared" si="84"/>
        <v>2024</v>
      </c>
      <c r="F5425" s="4" t="s">
        <v>59</v>
      </c>
      <c r="G5425" s="4" t="s">
        <v>16179</v>
      </c>
      <c r="H5425" s="4" t="s">
        <v>16180</v>
      </c>
      <c r="I5425" s="4" t="s">
        <v>67</v>
      </c>
      <c r="J5425" s="4" t="s">
        <v>52</v>
      </c>
      <c r="K5425" s="4" t="s">
        <v>53</v>
      </c>
      <c r="L5425" s="4" t="s">
        <v>36</v>
      </c>
      <c r="M5425" s="4" t="s">
        <v>138</v>
      </c>
      <c r="N5425" s="4">
        <v>994.45</v>
      </c>
      <c r="O5425" s="4">
        <v>8</v>
      </c>
      <c r="P5425" s="4">
        <v>0.1</v>
      </c>
      <c r="Q5425" s="4">
        <v>140.68</v>
      </c>
    </row>
    <row r="5426" spans="1:17" s="4" customFormat="1" ht="12" x14ac:dyDescent="0.3">
      <c r="A5426" s="4">
        <v>5425</v>
      </c>
      <c r="B5426" s="4" t="s">
        <v>16181</v>
      </c>
      <c r="C5426" s="5">
        <v>45429</v>
      </c>
      <c r="D5426" s="5">
        <v>45430</v>
      </c>
      <c r="E5426" s="9">
        <f t="shared" si="84"/>
        <v>2024</v>
      </c>
      <c r="F5426" s="4" t="s">
        <v>17</v>
      </c>
      <c r="G5426" s="4" t="s">
        <v>16182</v>
      </c>
      <c r="H5426" s="4" t="s">
        <v>16183</v>
      </c>
      <c r="I5426" s="4" t="s">
        <v>28</v>
      </c>
      <c r="J5426" s="4" t="s">
        <v>42</v>
      </c>
      <c r="K5426" s="4" t="s">
        <v>43</v>
      </c>
      <c r="L5426" s="4" t="s">
        <v>22</v>
      </c>
      <c r="M5426" s="4" t="s">
        <v>75</v>
      </c>
      <c r="N5426" s="4">
        <v>968.49</v>
      </c>
      <c r="O5426" s="4">
        <v>6</v>
      </c>
      <c r="P5426" s="4">
        <v>0.2</v>
      </c>
      <c r="Q5426" s="4">
        <v>22.57</v>
      </c>
    </row>
    <row r="5427" spans="1:17" s="4" customFormat="1" ht="12" x14ac:dyDescent="0.3">
      <c r="A5427" s="4">
        <v>5426</v>
      </c>
      <c r="B5427" s="4" t="s">
        <v>16184</v>
      </c>
      <c r="C5427" s="5">
        <v>45444</v>
      </c>
      <c r="D5427" s="5">
        <v>45451</v>
      </c>
      <c r="E5427" s="9">
        <f t="shared" si="84"/>
        <v>2024</v>
      </c>
      <c r="F5427" s="4" t="s">
        <v>59</v>
      </c>
      <c r="G5427" s="4" t="s">
        <v>16185</v>
      </c>
      <c r="H5427" s="4" t="s">
        <v>16186</v>
      </c>
      <c r="I5427" s="4" t="s">
        <v>20</v>
      </c>
      <c r="J5427" s="4" t="s">
        <v>52</v>
      </c>
      <c r="K5427" s="4" t="s">
        <v>53</v>
      </c>
      <c r="L5427" s="4" t="s">
        <v>29</v>
      </c>
      <c r="M5427" s="4" t="s">
        <v>30</v>
      </c>
      <c r="N5427" s="4">
        <v>1382.4</v>
      </c>
      <c r="O5427" s="4">
        <v>1</v>
      </c>
      <c r="P5427" s="4">
        <v>0.1</v>
      </c>
      <c r="Q5427" s="4">
        <v>63.67</v>
      </c>
    </row>
    <row r="5428" spans="1:17" s="4" customFormat="1" ht="12" x14ac:dyDescent="0.3">
      <c r="A5428" s="4">
        <v>5427</v>
      </c>
      <c r="B5428" s="4" t="s">
        <v>16187</v>
      </c>
      <c r="C5428" s="5">
        <v>45437</v>
      </c>
      <c r="D5428" s="5">
        <v>45444</v>
      </c>
      <c r="E5428" s="9">
        <f t="shared" si="84"/>
        <v>2024</v>
      </c>
      <c r="F5428" s="4" t="s">
        <v>25</v>
      </c>
      <c r="G5428" s="4" t="s">
        <v>16188</v>
      </c>
      <c r="H5428" s="4" t="s">
        <v>16189</v>
      </c>
      <c r="I5428" s="4" t="s">
        <v>20</v>
      </c>
      <c r="J5428" s="4" t="s">
        <v>106</v>
      </c>
      <c r="K5428" s="4" t="s">
        <v>106</v>
      </c>
      <c r="L5428" s="4" t="s">
        <v>36</v>
      </c>
      <c r="M5428" s="4" t="s">
        <v>71</v>
      </c>
      <c r="N5428" s="4">
        <v>620.29999999999995</v>
      </c>
      <c r="O5428" s="4">
        <v>9</v>
      </c>
      <c r="P5428" s="4">
        <v>0.2</v>
      </c>
      <c r="Q5428" s="4">
        <v>1.1399999999999999</v>
      </c>
    </row>
    <row r="5429" spans="1:17" s="4" customFormat="1" ht="12" x14ac:dyDescent="0.3">
      <c r="A5429" s="4">
        <v>5428</v>
      </c>
      <c r="B5429" s="4" t="s">
        <v>16190</v>
      </c>
      <c r="C5429" s="5">
        <v>45591</v>
      </c>
      <c r="D5429" s="5">
        <v>45597</v>
      </c>
      <c r="E5429" s="9">
        <f t="shared" si="84"/>
        <v>2024</v>
      </c>
      <c r="F5429" s="4" t="s">
        <v>17</v>
      </c>
      <c r="G5429" s="4" t="s">
        <v>16191</v>
      </c>
      <c r="H5429" s="4" t="s">
        <v>16192</v>
      </c>
      <c r="I5429" s="4" t="s">
        <v>28</v>
      </c>
      <c r="J5429" s="4" t="s">
        <v>106</v>
      </c>
      <c r="K5429" s="4" t="s">
        <v>106</v>
      </c>
      <c r="L5429" s="4" t="s">
        <v>29</v>
      </c>
      <c r="M5429" s="4" t="s">
        <v>90</v>
      </c>
      <c r="N5429" s="4">
        <v>622.29</v>
      </c>
      <c r="O5429" s="4">
        <v>10</v>
      </c>
      <c r="P5429" s="4">
        <v>0.15</v>
      </c>
      <c r="Q5429" s="4">
        <v>55.09</v>
      </c>
    </row>
    <row r="5430" spans="1:17" s="4" customFormat="1" ht="12" x14ac:dyDescent="0.3">
      <c r="A5430" s="4">
        <v>5429</v>
      </c>
      <c r="B5430" s="4" t="s">
        <v>16193</v>
      </c>
      <c r="C5430" s="5">
        <v>45175</v>
      </c>
      <c r="D5430" s="5">
        <v>45179</v>
      </c>
      <c r="E5430" s="9">
        <f t="shared" si="84"/>
        <v>2023</v>
      </c>
      <c r="F5430" s="4" t="s">
        <v>39</v>
      </c>
      <c r="G5430" s="4" t="s">
        <v>16194</v>
      </c>
      <c r="H5430" s="4" t="s">
        <v>16195</v>
      </c>
      <c r="I5430" s="4" t="s">
        <v>67</v>
      </c>
      <c r="J5430" s="4" t="s">
        <v>42</v>
      </c>
      <c r="K5430" s="4" t="s">
        <v>43</v>
      </c>
      <c r="L5430" s="4" t="s">
        <v>36</v>
      </c>
      <c r="M5430" s="4" t="s">
        <v>118</v>
      </c>
      <c r="N5430" s="4">
        <v>693.84</v>
      </c>
      <c r="O5430" s="4">
        <v>2</v>
      </c>
      <c r="P5430" s="4">
        <v>0</v>
      </c>
      <c r="Q5430" s="4">
        <v>0.83</v>
      </c>
    </row>
    <row r="5431" spans="1:17" s="4" customFormat="1" ht="12" x14ac:dyDescent="0.3">
      <c r="A5431" s="4">
        <v>5430</v>
      </c>
      <c r="B5431" s="4" t="s">
        <v>16196</v>
      </c>
      <c r="C5431" s="5">
        <v>45775</v>
      </c>
      <c r="D5431" s="5">
        <v>45782</v>
      </c>
      <c r="E5431" s="9">
        <f t="shared" si="84"/>
        <v>2025</v>
      </c>
      <c r="F5431" s="4" t="s">
        <v>25</v>
      </c>
      <c r="G5431" s="4" t="s">
        <v>16197</v>
      </c>
      <c r="H5431" s="4" t="s">
        <v>16198</v>
      </c>
      <c r="I5431" s="4" t="s">
        <v>67</v>
      </c>
      <c r="J5431" s="4" t="s">
        <v>21</v>
      </c>
      <c r="K5431" s="4" t="s">
        <v>26647</v>
      </c>
      <c r="L5431" s="4" t="s">
        <v>36</v>
      </c>
      <c r="M5431" s="4" t="s">
        <v>138</v>
      </c>
      <c r="N5431" s="4">
        <v>1230.53</v>
      </c>
      <c r="O5431" s="4">
        <v>8</v>
      </c>
      <c r="P5431" s="4">
        <v>0</v>
      </c>
      <c r="Q5431" s="4">
        <v>271.93</v>
      </c>
    </row>
    <row r="5432" spans="1:17" s="4" customFormat="1" ht="12" x14ac:dyDescent="0.3">
      <c r="A5432" s="4">
        <v>5431</v>
      </c>
      <c r="B5432" s="4" t="s">
        <v>16199</v>
      </c>
      <c r="C5432" s="5">
        <v>45651</v>
      </c>
      <c r="D5432" s="5">
        <v>45652</v>
      </c>
      <c r="E5432" s="9">
        <f t="shared" si="84"/>
        <v>2024</v>
      </c>
      <c r="F5432" s="4" t="s">
        <v>39</v>
      </c>
      <c r="G5432" s="4" t="s">
        <v>16200</v>
      </c>
      <c r="H5432" s="4" t="s">
        <v>16201</v>
      </c>
      <c r="I5432" s="4" t="s">
        <v>67</v>
      </c>
      <c r="J5432" s="4" t="s">
        <v>145</v>
      </c>
      <c r="K5432" s="4" t="s">
        <v>80</v>
      </c>
      <c r="L5432" s="4" t="s">
        <v>36</v>
      </c>
      <c r="M5432" s="4" t="s">
        <v>71</v>
      </c>
      <c r="N5432" s="4">
        <v>1416.21</v>
      </c>
      <c r="O5432" s="4">
        <v>7</v>
      </c>
      <c r="P5432" s="4">
        <v>0.15</v>
      </c>
      <c r="Q5432" s="4">
        <v>211.93</v>
      </c>
    </row>
    <row r="5433" spans="1:17" s="4" customFormat="1" ht="12" x14ac:dyDescent="0.3">
      <c r="A5433" s="4">
        <v>5432</v>
      </c>
      <c r="B5433" s="4" t="s">
        <v>16202</v>
      </c>
      <c r="C5433" s="5">
        <v>44706</v>
      </c>
      <c r="D5433" s="5">
        <v>44709</v>
      </c>
      <c r="E5433" s="9">
        <f t="shared" si="84"/>
        <v>2022</v>
      </c>
      <c r="F5433" s="4" t="s">
        <v>25</v>
      </c>
      <c r="G5433" s="4" t="s">
        <v>16203</v>
      </c>
      <c r="H5433" s="4" t="s">
        <v>16204</v>
      </c>
      <c r="I5433" s="4" t="s">
        <v>28</v>
      </c>
      <c r="J5433" s="4" t="s">
        <v>106</v>
      </c>
      <c r="K5433" s="4" t="s">
        <v>106</v>
      </c>
      <c r="L5433" s="4" t="s">
        <v>36</v>
      </c>
      <c r="M5433" s="4" t="s">
        <v>118</v>
      </c>
      <c r="N5433" s="4">
        <v>997.89</v>
      </c>
      <c r="O5433" s="4">
        <v>4</v>
      </c>
      <c r="P5433" s="4">
        <v>0</v>
      </c>
      <c r="Q5433" s="4">
        <v>103.36</v>
      </c>
    </row>
    <row r="5434" spans="1:17" s="4" customFormat="1" ht="12" x14ac:dyDescent="0.3">
      <c r="A5434" s="4">
        <v>5433</v>
      </c>
      <c r="B5434" s="4" t="s">
        <v>16205</v>
      </c>
      <c r="C5434" s="5">
        <v>45712</v>
      </c>
      <c r="D5434" s="5">
        <v>45715</v>
      </c>
      <c r="E5434" s="9">
        <f t="shared" si="84"/>
        <v>2025</v>
      </c>
      <c r="F5434" s="4" t="s">
        <v>59</v>
      </c>
      <c r="G5434" s="4" t="s">
        <v>16206</v>
      </c>
      <c r="H5434" s="4" t="s">
        <v>16207</v>
      </c>
      <c r="I5434" s="4" t="s">
        <v>20</v>
      </c>
      <c r="J5434" s="4" t="s">
        <v>106</v>
      </c>
      <c r="K5434" s="4" t="s">
        <v>106</v>
      </c>
      <c r="L5434" s="4" t="s">
        <v>29</v>
      </c>
      <c r="M5434" s="4" t="s">
        <v>107</v>
      </c>
      <c r="N5434" s="4">
        <v>550.29999999999995</v>
      </c>
      <c r="O5434" s="4">
        <v>5</v>
      </c>
      <c r="P5434" s="4">
        <v>0.1</v>
      </c>
      <c r="Q5434" s="4">
        <v>71.37</v>
      </c>
    </row>
    <row r="5435" spans="1:17" s="4" customFormat="1" ht="12" x14ac:dyDescent="0.3">
      <c r="A5435" s="4">
        <v>5434</v>
      </c>
      <c r="B5435" s="4" t="s">
        <v>16208</v>
      </c>
      <c r="C5435" s="5">
        <v>45150</v>
      </c>
      <c r="D5435" s="5">
        <v>45153</v>
      </c>
      <c r="E5435" s="9">
        <f t="shared" si="84"/>
        <v>2023</v>
      </c>
      <c r="F5435" s="4" t="s">
        <v>39</v>
      </c>
      <c r="G5435" s="4" t="s">
        <v>16209</v>
      </c>
      <c r="H5435" s="4" t="s">
        <v>16210</v>
      </c>
      <c r="I5435" s="4" t="s">
        <v>28</v>
      </c>
      <c r="J5435" s="4" t="s">
        <v>21</v>
      </c>
      <c r="K5435" s="4" t="s">
        <v>26647</v>
      </c>
      <c r="L5435" s="4" t="s">
        <v>36</v>
      </c>
      <c r="M5435" s="4" t="s">
        <v>138</v>
      </c>
      <c r="N5435" s="4">
        <v>1433.43</v>
      </c>
      <c r="O5435" s="4">
        <v>5</v>
      </c>
      <c r="P5435" s="4">
        <v>0.2</v>
      </c>
      <c r="Q5435" s="4">
        <v>285.18</v>
      </c>
    </row>
    <row r="5436" spans="1:17" s="4" customFormat="1" ht="12" x14ac:dyDescent="0.3">
      <c r="A5436" s="4">
        <v>5435</v>
      </c>
      <c r="B5436" s="4" t="s">
        <v>16211</v>
      </c>
      <c r="C5436" s="5">
        <v>44926</v>
      </c>
      <c r="D5436" s="5">
        <v>44930</v>
      </c>
      <c r="E5436" s="9">
        <f t="shared" si="84"/>
        <v>2023</v>
      </c>
      <c r="F5436" s="4" t="s">
        <v>17</v>
      </c>
      <c r="G5436" s="4" t="s">
        <v>16212</v>
      </c>
      <c r="H5436" s="4" t="s">
        <v>16213</v>
      </c>
      <c r="I5436" s="4" t="s">
        <v>28</v>
      </c>
      <c r="J5436" s="4" t="s">
        <v>62</v>
      </c>
      <c r="K5436" s="4" t="s">
        <v>63</v>
      </c>
      <c r="L5436" s="4" t="s">
        <v>36</v>
      </c>
      <c r="M5436" s="4" t="s">
        <v>37</v>
      </c>
      <c r="N5436" s="4">
        <v>868.17</v>
      </c>
      <c r="O5436" s="4">
        <v>3</v>
      </c>
      <c r="P5436" s="4">
        <v>0.1</v>
      </c>
      <c r="Q5436" s="4">
        <v>4</v>
      </c>
    </row>
    <row r="5437" spans="1:17" s="4" customFormat="1" ht="12" x14ac:dyDescent="0.3">
      <c r="A5437" s="4">
        <v>5436</v>
      </c>
      <c r="B5437" s="4" t="s">
        <v>16214</v>
      </c>
      <c r="C5437" s="5">
        <v>45584</v>
      </c>
      <c r="D5437" s="5">
        <v>45589</v>
      </c>
      <c r="E5437" s="9">
        <f t="shared" si="84"/>
        <v>2024</v>
      </c>
      <c r="F5437" s="4" t="s">
        <v>59</v>
      </c>
      <c r="G5437" s="4" t="s">
        <v>16215</v>
      </c>
      <c r="H5437" s="4" t="s">
        <v>16216</v>
      </c>
      <c r="I5437" s="4" t="s">
        <v>20</v>
      </c>
      <c r="J5437" s="4" t="s">
        <v>52</v>
      </c>
      <c r="K5437" s="4" t="s">
        <v>53</v>
      </c>
      <c r="L5437" s="4" t="s">
        <v>36</v>
      </c>
      <c r="M5437" s="4" t="s">
        <v>37</v>
      </c>
      <c r="N5437" s="4">
        <v>864.33</v>
      </c>
      <c r="O5437" s="4">
        <v>7</v>
      </c>
      <c r="P5437" s="4">
        <v>0.2</v>
      </c>
      <c r="Q5437" s="4">
        <v>184.62</v>
      </c>
    </row>
    <row r="5438" spans="1:17" s="4" customFormat="1" ht="12" x14ac:dyDescent="0.3">
      <c r="A5438" s="4">
        <v>5437</v>
      </c>
      <c r="B5438" s="4" t="s">
        <v>16217</v>
      </c>
      <c r="C5438" s="5">
        <v>45183</v>
      </c>
      <c r="D5438" s="5">
        <v>45186</v>
      </c>
      <c r="E5438" s="9">
        <f t="shared" si="84"/>
        <v>2023</v>
      </c>
      <c r="F5438" s="4" t="s">
        <v>39</v>
      </c>
      <c r="G5438" s="4" t="s">
        <v>16218</v>
      </c>
      <c r="H5438" s="4" t="s">
        <v>16219</v>
      </c>
      <c r="I5438" s="4" t="s">
        <v>67</v>
      </c>
      <c r="J5438" s="4" t="s">
        <v>34</v>
      </c>
      <c r="K5438" s="4" t="s">
        <v>35</v>
      </c>
      <c r="L5438" s="4" t="s">
        <v>36</v>
      </c>
      <c r="M5438" s="4" t="s">
        <v>71</v>
      </c>
      <c r="N5438" s="4">
        <v>169.68</v>
      </c>
      <c r="O5438" s="4">
        <v>4</v>
      </c>
      <c r="P5438" s="4">
        <v>0</v>
      </c>
      <c r="Q5438" s="4">
        <v>12.34</v>
      </c>
    </row>
    <row r="5439" spans="1:17" s="4" customFormat="1" ht="12" x14ac:dyDescent="0.3">
      <c r="A5439" s="4">
        <v>5438</v>
      </c>
      <c r="B5439" s="4" t="s">
        <v>16220</v>
      </c>
      <c r="C5439" s="5">
        <v>44494</v>
      </c>
      <c r="D5439" s="5">
        <v>44498</v>
      </c>
      <c r="E5439" s="9">
        <f t="shared" si="84"/>
        <v>2021</v>
      </c>
      <c r="F5439" s="4" t="s">
        <v>25</v>
      </c>
      <c r="G5439" s="4" t="s">
        <v>16221</v>
      </c>
      <c r="H5439" s="4" t="s">
        <v>16222</v>
      </c>
      <c r="I5439" s="4" t="s">
        <v>20</v>
      </c>
      <c r="J5439" s="4" t="s">
        <v>79</v>
      </c>
      <c r="K5439" s="4" t="s">
        <v>80</v>
      </c>
      <c r="L5439" s="4" t="s">
        <v>22</v>
      </c>
      <c r="M5439" s="4" t="s">
        <v>134</v>
      </c>
      <c r="N5439" s="4">
        <v>729.57</v>
      </c>
      <c r="O5439" s="4">
        <v>8</v>
      </c>
      <c r="P5439" s="4">
        <v>0.1</v>
      </c>
      <c r="Q5439" s="4">
        <v>185.87</v>
      </c>
    </row>
    <row r="5440" spans="1:17" s="4" customFormat="1" ht="12" x14ac:dyDescent="0.3">
      <c r="A5440" s="4">
        <v>5439</v>
      </c>
      <c r="B5440" s="4" t="s">
        <v>16223</v>
      </c>
      <c r="C5440" s="5">
        <v>44970</v>
      </c>
      <c r="D5440" s="5">
        <v>44974</v>
      </c>
      <c r="E5440" s="9">
        <f t="shared" si="84"/>
        <v>2023</v>
      </c>
      <c r="F5440" s="4" t="s">
        <v>59</v>
      </c>
      <c r="G5440" s="4" t="s">
        <v>16224</v>
      </c>
      <c r="H5440" s="4" t="s">
        <v>16225</v>
      </c>
      <c r="I5440" s="4" t="s">
        <v>28</v>
      </c>
      <c r="J5440" s="4" t="s">
        <v>52</v>
      </c>
      <c r="K5440" s="4" t="s">
        <v>53</v>
      </c>
      <c r="L5440" s="4" t="s">
        <v>29</v>
      </c>
      <c r="M5440" s="4" t="s">
        <v>48</v>
      </c>
      <c r="N5440" s="4">
        <v>851.99</v>
      </c>
      <c r="O5440" s="4">
        <v>5</v>
      </c>
      <c r="P5440" s="4">
        <v>0.2</v>
      </c>
      <c r="Q5440" s="4">
        <v>17.91</v>
      </c>
    </row>
    <row r="5441" spans="1:17" s="4" customFormat="1" ht="12" x14ac:dyDescent="0.3">
      <c r="A5441" s="4">
        <v>5440</v>
      </c>
      <c r="B5441" s="4" t="s">
        <v>16226</v>
      </c>
      <c r="C5441" s="5">
        <v>44492</v>
      </c>
      <c r="D5441" s="5">
        <v>44497</v>
      </c>
      <c r="E5441" s="9">
        <f t="shared" si="84"/>
        <v>2021</v>
      </c>
      <c r="F5441" s="4" t="s">
        <v>25</v>
      </c>
      <c r="G5441" s="4" t="s">
        <v>16227</v>
      </c>
      <c r="H5441" s="4" t="s">
        <v>16228</v>
      </c>
      <c r="I5441" s="4" t="s">
        <v>20</v>
      </c>
      <c r="J5441" s="4" t="s">
        <v>145</v>
      </c>
      <c r="K5441" s="4" t="s">
        <v>80</v>
      </c>
      <c r="L5441" s="4" t="s">
        <v>22</v>
      </c>
      <c r="M5441" s="4" t="s">
        <v>23</v>
      </c>
      <c r="N5441" s="4">
        <v>704.04</v>
      </c>
      <c r="O5441" s="4">
        <v>3</v>
      </c>
      <c r="P5441" s="4">
        <v>0</v>
      </c>
      <c r="Q5441" s="4">
        <v>130.18</v>
      </c>
    </row>
    <row r="5442" spans="1:17" s="4" customFormat="1" ht="12" x14ac:dyDescent="0.3">
      <c r="A5442" s="4">
        <v>5441</v>
      </c>
      <c r="B5442" s="4" t="s">
        <v>16229</v>
      </c>
      <c r="C5442" s="5">
        <v>44555</v>
      </c>
      <c r="D5442" s="5">
        <v>44560</v>
      </c>
      <c r="E5442" s="9">
        <f t="shared" ref="E5442:E5505" si="85">YEAR(D5442)</f>
        <v>2021</v>
      </c>
      <c r="F5442" s="4" t="s">
        <v>59</v>
      </c>
      <c r="G5442" s="4" t="s">
        <v>16230</v>
      </c>
      <c r="H5442" s="4" t="s">
        <v>16231</v>
      </c>
      <c r="I5442" s="4" t="s">
        <v>20</v>
      </c>
      <c r="J5442" s="4" t="s">
        <v>34</v>
      </c>
      <c r="K5442" s="4" t="s">
        <v>35</v>
      </c>
      <c r="L5442" s="4" t="s">
        <v>29</v>
      </c>
      <c r="M5442" s="4" t="s">
        <v>90</v>
      </c>
      <c r="N5442" s="4">
        <v>255.72</v>
      </c>
      <c r="O5442" s="4">
        <v>5</v>
      </c>
      <c r="P5442" s="4">
        <v>0.15</v>
      </c>
      <c r="Q5442" s="4">
        <v>38.83</v>
      </c>
    </row>
    <row r="5443" spans="1:17" s="4" customFormat="1" ht="12" x14ac:dyDescent="0.3">
      <c r="A5443" s="4">
        <v>5442</v>
      </c>
      <c r="B5443" s="4" t="s">
        <v>16232</v>
      </c>
      <c r="C5443" s="5">
        <v>45151</v>
      </c>
      <c r="D5443" s="5">
        <v>45154</v>
      </c>
      <c r="E5443" s="9">
        <f t="shared" si="85"/>
        <v>2023</v>
      </c>
      <c r="F5443" s="4" t="s">
        <v>39</v>
      </c>
      <c r="G5443" s="4" t="s">
        <v>16233</v>
      </c>
      <c r="H5443" s="4" t="s">
        <v>16234</v>
      </c>
      <c r="I5443" s="4" t="s">
        <v>20</v>
      </c>
      <c r="J5443" s="4" t="s">
        <v>42</v>
      </c>
      <c r="K5443" s="4" t="s">
        <v>43</v>
      </c>
      <c r="L5443" s="4" t="s">
        <v>36</v>
      </c>
      <c r="M5443" s="4" t="s">
        <v>138</v>
      </c>
      <c r="N5443" s="4">
        <v>636.47</v>
      </c>
      <c r="O5443" s="4">
        <v>7</v>
      </c>
      <c r="P5443" s="4">
        <v>0.15</v>
      </c>
      <c r="Q5443" s="4">
        <v>91.66</v>
      </c>
    </row>
    <row r="5444" spans="1:17" s="4" customFormat="1" ht="12" x14ac:dyDescent="0.3">
      <c r="A5444" s="4">
        <v>5443</v>
      </c>
      <c r="B5444" s="4" t="s">
        <v>16235</v>
      </c>
      <c r="C5444" s="5">
        <v>44842</v>
      </c>
      <c r="D5444" s="5">
        <v>44846</v>
      </c>
      <c r="E5444" s="9">
        <f t="shared" si="85"/>
        <v>2022</v>
      </c>
      <c r="F5444" s="4" t="s">
        <v>25</v>
      </c>
      <c r="G5444" s="4" t="s">
        <v>423</v>
      </c>
      <c r="H5444" s="4" t="s">
        <v>16236</v>
      </c>
      <c r="I5444" s="4" t="s">
        <v>67</v>
      </c>
      <c r="J5444" s="4" t="s">
        <v>145</v>
      </c>
      <c r="K5444" s="4" t="s">
        <v>80</v>
      </c>
      <c r="L5444" s="4" t="s">
        <v>29</v>
      </c>
      <c r="M5444" s="4" t="s">
        <v>30</v>
      </c>
      <c r="N5444" s="4">
        <v>983.09</v>
      </c>
      <c r="O5444" s="4">
        <v>9</v>
      </c>
      <c r="P5444" s="4">
        <v>0</v>
      </c>
      <c r="Q5444" s="4">
        <v>195.23</v>
      </c>
    </row>
    <row r="5445" spans="1:17" s="4" customFormat="1" ht="12" x14ac:dyDescent="0.3">
      <c r="A5445" s="4">
        <v>5444</v>
      </c>
      <c r="B5445" s="4" t="s">
        <v>16237</v>
      </c>
      <c r="C5445" s="5">
        <v>44997</v>
      </c>
      <c r="D5445" s="5">
        <v>44999</v>
      </c>
      <c r="E5445" s="9">
        <f t="shared" si="85"/>
        <v>2023</v>
      </c>
      <c r="F5445" s="4" t="s">
        <v>59</v>
      </c>
      <c r="G5445" s="4" t="s">
        <v>16238</v>
      </c>
      <c r="H5445" s="4" t="s">
        <v>16239</v>
      </c>
      <c r="I5445" s="4" t="s">
        <v>20</v>
      </c>
      <c r="J5445" s="4" t="s">
        <v>21</v>
      </c>
      <c r="K5445" s="4" t="s">
        <v>26647</v>
      </c>
      <c r="L5445" s="4" t="s">
        <v>22</v>
      </c>
      <c r="M5445" s="4" t="s">
        <v>54</v>
      </c>
      <c r="N5445" s="4">
        <v>843.98</v>
      </c>
      <c r="O5445" s="4">
        <v>8</v>
      </c>
      <c r="P5445" s="4">
        <v>0.1</v>
      </c>
      <c r="Q5445" s="4">
        <v>149.05000000000001</v>
      </c>
    </row>
    <row r="5446" spans="1:17" s="4" customFormat="1" ht="12" x14ac:dyDescent="0.3">
      <c r="A5446" s="4">
        <v>5445</v>
      </c>
      <c r="B5446" s="4" t="s">
        <v>16240</v>
      </c>
      <c r="C5446" s="5">
        <v>44652</v>
      </c>
      <c r="D5446" s="5">
        <v>44658</v>
      </c>
      <c r="E5446" s="9">
        <f t="shared" si="85"/>
        <v>2022</v>
      </c>
      <c r="F5446" s="4" t="s">
        <v>59</v>
      </c>
      <c r="G5446" s="4" t="s">
        <v>16241</v>
      </c>
      <c r="H5446" s="4" t="s">
        <v>16242</v>
      </c>
      <c r="I5446" s="4" t="s">
        <v>20</v>
      </c>
      <c r="J5446" s="4" t="s">
        <v>145</v>
      </c>
      <c r="K5446" s="4" t="s">
        <v>80</v>
      </c>
      <c r="L5446" s="4" t="s">
        <v>22</v>
      </c>
      <c r="M5446" s="4" t="s">
        <v>134</v>
      </c>
      <c r="N5446" s="4">
        <v>496.14</v>
      </c>
      <c r="O5446" s="4">
        <v>10</v>
      </c>
      <c r="P5446" s="4">
        <v>0.15</v>
      </c>
      <c r="Q5446" s="4">
        <v>39.74</v>
      </c>
    </row>
    <row r="5447" spans="1:17" s="4" customFormat="1" ht="12" x14ac:dyDescent="0.3">
      <c r="A5447" s="4">
        <v>5446</v>
      </c>
      <c r="B5447" s="4" t="s">
        <v>16243</v>
      </c>
      <c r="C5447" s="5">
        <v>45338</v>
      </c>
      <c r="D5447" s="5">
        <v>45344</v>
      </c>
      <c r="E5447" s="9">
        <f t="shared" si="85"/>
        <v>2024</v>
      </c>
      <c r="F5447" s="4" t="s">
        <v>17</v>
      </c>
      <c r="G5447" s="4" t="s">
        <v>16244</v>
      </c>
      <c r="H5447" s="4" t="s">
        <v>16245</v>
      </c>
      <c r="I5447" s="4" t="s">
        <v>67</v>
      </c>
      <c r="J5447" s="4" t="s">
        <v>21</v>
      </c>
      <c r="K5447" s="4" t="s">
        <v>26647</v>
      </c>
      <c r="L5447" s="4" t="s">
        <v>36</v>
      </c>
      <c r="M5447" s="4" t="s">
        <v>37</v>
      </c>
      <c r="N5447" s="4">
        <v>54.28</v>
      </c>
      <c r="O5447" s="4">
        <v>1</v>
      </c>
      <c r="P5447" s="4">
        <v>0.2</v>
      </c>
      <c r="Q5447" s="4">
        <v>1.22</v>
      </c>
    </row>
    <row r="5448" spans="1:17" s="4" customFormat="1" ht="12" x14ac:dyDescent="0.3">
      <c r="A5448" s="4">
        <v>5447</v>
      </c>
      <c r="B5448" s="4" t="s">
        <v>16246</v>
      </c>
      <c r="C5448" s="5">
        <v>45119</v>
      </c>
      <c r="D5448" s="5">
        <v>45121</v>
      </c>
      <c r="E5448" s="9">
        <f t="shared" si="85"/>
        <v>2023</v>
      </c>
      <c r="F5448" s="4" t="s">
        <v>59</v>
      </c>
      <c r="G5448" s="4" t="s">
        <v>13683</v>
      </c>
      <c r="H5448" s="4" t="s">
        <v>16247</v>
      </c>
      <c r="I5448" s="4" t="s">
        <v>20</v>
      </c>
      <c r="J5448" s="4" t="s">
        <v>47</v>
      </c>
      <c r="K5448" s="4" t="s">
        <v>47</v>
      </c>
      <c r="L5448" s="4" t="s">
        <v>36</v>
      </c>
      <c r="M5448" s="4" t="s">
        <v>71</v>
      </c>
      <c r="N5448" s="4">
        <v>405.68</v>
      </c>
      <c r="O5448" s="4">
        <v>5</v>
      </c>
      <c r="P5448" s="4">
        <v>0</v>
      </c>
      <c r="Q5448" s="4">
        <v>70.06</v>
      </c>
    </row>
    <row r="5449" spans="1:17" s="4" customFormat="1" ht="12" x14ac:dyDescent="0.3">
      <c r="A5449" s="4">
        <v>5448</v>
      </c>
      <c r="B5449" s="4" t="s">
        <v>16248</v>
      </c>
      <c r="C5449" s="5">
        <v>45748</v>
      </c>
      <c r="D5449" s="5">
        <v>45752</v>
      </c>
      <c r="E5449" s="9">
        <f t="shared" si="85"/>
        <v>2025</v>
      </c>
      <c r="F5449" s="4" t="s">
        <v>39</v>
      </c>
      <c r="G5449" s="4" t="s">
        <v>16249</v>
      </c>
      <c r="H5449" s="4" t="s">
        <v>16250</v>
      </c>
      <c r="I5449" s="4" t="s">
        <v>28</v>
      </c>
      <c r="J5449" s="4" t="s">
        <v>52</v>
      </c>
      <c r="K5449" s="4" t="s">
        <v>53</v>
      </c>
      <c r="L5449" s="4" t="s">
        <v>22</v>
      </c>
      <c r="M5449" s="4" t="s">
        <v>23</v>
      </c>
      <c r="N5449" s="4">
        <v>548.45000000000005</v>
      </c>
      <c r="O5449" s="4">
        <v>10</v>
      </c>
      <c r="P5449" s="4">
        <v>0.1</v>
      </c>
      <c r="Q5449" s="4">
        <v>109.31</v>
      </c>
    </row>
    <row r="5450" spans="1:17" s="4" customFormat="1" ht="12" x14ac:dyDescent="0.3">
      <c r="A5450" s="4">
        <v>5449</v>
      </c>
      <c r="B5450" s="4" t="s">
        <v>16251</v>
      </c>
      <c r="C5450" s="5">
        <v>45623</v>
      </c>
      <c r="D5450" s="5">
        <v>45630</v>
      </c>
      <c r="E5450" s="9">
        <f t="shared" si="85"/>
        <v>2024</v>
      </c>
      <c r="F5450" s="4" t="s">
        <v>59</v>
      </c>
      <c r="G5450" s="4" t="s">
        <v>16252</v>
      </c>
      <c r="H5450" s="4" t="s">
        <v>16253</v>
      </c>
      <c r="I5450" s="4" t="s">
        <v>20</v>
      </c>
      <c r="J5450" s="4" t="s">
        <v>21</v>
      </c>
      <c r="K5450" s="4" t="s">
        <v>26647</v>
      </c>
      <c r="L5450" s="4" t="s">
        <v>36</v>
      </c>
      <c r="M5450" s="4" t="s">
        <v>71</v>
      </c>
      <c r="N5450" s="4">
        <v>1453.08</v>
      </c>
      <c r="O5450" s="4">
        <v>2</v>
      </c>
      <c r="P5450" s="4">
        <v>0</v>
      </c>
      <c r="Q5450" s="4">
        <v>359.1</v>
      </c>
    </row>
    <row r="5451" spans="1:17" s="4" customFormat="1" ht="12" x14ac:dyDescent="0.3">
      <c r="A5451" s="4">
        <v>5450</v>
      </c>
      <c r="B5451" s="4" t="s">
        <v>16254</v>
      </c>
      <c r="C5451" s="5">
        <v>44762</v>
      </c>
      <c r="D5451" s="5">
        <v>44768</v>
      </c>
      <c r="E5451" s="9">
        <f t="shared" si="85"/>
        <v>2022</v>
      </c>
      <c r="F5451" s="4" t="s">
        <v>59</v>
      </c>
      <c r="G5451" s="4" t="s">
        <v>16255</v>
      </c>
      <c r="H5451" s="4" t="s">
        <v>16256</v>
      </c>
      <c r="I5451" s="4" t="s">
        <v>28</v>
      </c>
      <c r="J5451" s="4" t="s">
        <v>106</v>
      </c>
      <c r="K5451" s="4" t="s">
        <v>106</v>
      </c>
      <c r="L5451" s="4" t="s">
        <v>22</v>
      </c>
      <c r="M5451" s="4" t="s">
        <v>134</v>
      </c>
      <c r="N5451" s="4">
        <v>340.46</v>
      </c>
      <c r="O5451" s="4">
        <v>8</v>
      </c>
      <c r="P5451" s="4">
        <v>0.1</v>
      </c>
      <c r="Q5451" s="4">
        <v>41.39</v>
      </c>
    </row>
    <row r="5452" spans="1:17" s="4" customFormat="1" ht="12" x14ac:dyDescent="0.3">
      <c r="A5452" s="4">
        <v>5451</v>
      </c>
      <c r="B5452" s="4" t="s">
        <v>16257</v>
      </c>
      <c r="C5452" s="5">
        <v>45698</v>
      </c>
      <c r="D5452" s="5">
        <v>45704</v>
      </c>
      <c r="E5452" s="9">
        <f t="shared" si="85"/>
        <v>2025</v>
      </c>
      <c r="F5452" s="4" t="s">
        <v>39</v>
      </c>
      <c r="G5452" s="4" t="s">
        <v>16258</v>
      </c>
      <c r="H5452" s="4" t="s">
        <v>16259</v>
      </c>
      <c r="I5452" s="4" t="s">
        <v>67</v>
      </c>
      <c r="J5452" s="4" t="s">
        <v>111</v>
      </c>
      <c r="K5452" s="4" t="s">
        <v>111</v>
      </c>
      <c r="L5452" s="4" t="s">
        <v>29</v>
      </c>
      <c r="M5452" s="4" t="s">
        <v>30</v>
      </c>
      <c r="N5452" s="4">
        <v>1056.47</v>
      </c>
      <c r="O5452" s="4">
        <v>6</v>
      </c>
      <c r="P5452" s="4">
        <v>0.1</v>
      </c>
      <c r="Q5452" s="4">
        <v>267.73</v>
      </c>
    </row>
    <row r="5453" spans="1:17" s="4" customFormat="1" ht="12" x14ac:dyDescent="0.3">
      <c r="A5453" s="4">
        <v>5452</v>
      </c>
      <c r="B5453" s="4" t="s">
        <v>16260</v>
      </c>
      <c r="C5453" s="5">
        <v>44397</v>
      </c>
      <c r="D5453" s="5">
        <v>44398</v>
      </c>
      <c r="E5453" s="9">
        <f t="shared" si="85"/>
        <v>2021</v>
      </c>
      <c r="F5453" s="4" t="s">
        <v>59</v>
      </c>
      <c r="G5453" s="4" t="s">
        <v>16261</v>
      </c>
      <c r="H5453" s="4" t="s">
        <v>16262</v>
      </c>
      <c r="I5453" s="4" t="s">
        <v>20</v>
      </c>
      <c r="J5453" s="4" t="s">
        <v>106</v>
      </c>
      <c r="K5453" s="4" t="s">
        <v>106</v>
      </c>
      <c r="L5453" s="4" t="s">
        <v>22</v>
      </c>
      <c r="M5453" s="4" t="s">
        <v>23</v>
      </c>
      <c r="N5453" s="4">
        <v>731.65</v>
      </c>
      <c r="O5453" s="4">
        <v>4</v>
      </c>
      <c r="P5453" s="4">
        <v>0.1</v>
      </c>
      <c r="Q5453" s="4">
        <v>188.53</v>
      </c>
    </row>
    <row r="5454" spans="1:17" s="4" customFormat="1" ht="12" x14ac:dyDescent="0.3">
      <c r="A5454" s="4">
        <v>5453</v>
      </c>
      <c r="B5454" s="4" t="s">
        <v>16263</v>
      </c>
      <c r="C5454" s="5">
        <v>44611</v>
      </c>
      <c r="D5454" s="5">
        <v>44614</v>
      </c>
      <c r="E5454" s="9">
        <f t="shared" si="85"/>
        <v>2022</v>
      </c>
      <c r="F5454" s="4" t="s">
        <v>39</v>
      </c>
      <c r="G5454" s="4" t="s">
        <v>16264</v>
      </c>
      <c r="H5454" s="4" t="s">
        <v>16265</v>
      </c>
      <c r="I5454" s="4" t="s">
        <v>67</v>
      </c>
      <c r="J5454" s="4" t="s">
        <v>145</v>
      </c>
      <c r="K5454" s="4" t="s">
        <v>80</v>
      </c>
      <c r="L5454" s="4" t="s">
        <v>22</v>
      </c>
      <c r="M5454" s="4" t="s">
        <v>23</v>
      </c>
      <c r="N5454" s="4">
        <v>541.82000000000005</v>
      </c>
      <c r="O5454" s="4">
        <v>2</v>
      </c>
      <c r="P5454" s="4">
        <v>0.15</v>
      </c>
      <c r="Q5454" s="4">
        <v>119.69</v>
      </c>
    </row>
    <row r="5455" spans="1:17" s="4" customFormat="1" ht="12" x14ac:dyDescent="0.3">
      <c r="A5455" s="4">
        <v>5454</v>
      </c>
      <c r="B5455" s="4" t="s">
        <v>16266</v>
      </c>
      <c r="C5455" s="5">
        <v>45308</v>
      </c>
      <c r="D5455" s="5">
        <v>45311</v>
      </c>
      <c r="E5455" s="9">
        <f t="shared" si="85"/>
        <v>2024</v>
      </c>
      <c r="F5455" s="4" t="s">
        <v>17</v>
      </c>
      <c r="G5455" s="4" t="s">
        <v>16267</v>
      </c>
      <c r="H5455" s="4" t="s">
        <v>16268</v>
      </c>
      <c r="I5455" s="4" t="s">
        <v>67</v>
      </c>
      <c r="J5455" s="4" t="s">
        <v>21</v>
      </c>
      <c r="K5455" s="4" t="s">
        <v>26647</v>
      </c>
      <c r="L5455" s="4" t="s">
        <v>29</v>
      </c>
      <c r="M5455" s="4" t="s">
        <v>30</v>
      </c>
      <c r="N5455" s="4">
        <v>886.27</v>
      </c>
      <c r="O5455" s="4">
        <v>3</v>
      </c>
      <c r="P5455" s="4">
        <v>0.1</v>
      </c>
      <c r="Q5455" s="4">
        <v>131.63999999999999</v>
      </c>
    </row>
    <row r="5456" spans="1:17" s="4" customFormat="1" ht="12" x14ac:dyDescent="0.3">
      <c r="A5456" s="4">
        <v>5455</v>
      </c>
      <c r="B5456" s="4" t="s">
        <v>16269</v>
      </c>
      <c r="C5456" s="5">
        <v>44681</v>
      </c>
      <c r="D5456" s="5">
        <v>44684</v>
      </c>
      <c r="E5456" s="9">
        <f t="shared" si="85"/>
        <v>2022</v>
      </c>
      <c r="F5456" s="4" t="s">
        <v>59</v>
      </c>
      <c r="G5456" s="4" t="s">
        <v>16270</v>
      </c>
      <c r="H5456" s="4" t="s">
        <v>16271</v>
      </c>
      <c r="I5456" s="4" t="s">
        <v>20</v>
      </c>
      <c r="J5456" s="4" t="s">
        <v>62</v>
      </c>
      <c r="K5456" s="4" t="s">
        <v>63</v>
      </c>
      <c r="L5456" s="4" t="s">
        <v>22</v>
      </c>
      <c r="M5456" s="4" t="s">
        <v>23</v>
      </c>
      <c r="N5456" s="4">
        <v>59.83</v>
      </c>
      <c r="O5456" s="4">
        <v>8</v>
      </c>
      <c r="P5456" s="4">
        <v>0</v>
      </c>
      <c r="Q5456" s="4">
        <v>13.63</v>
      </c>
    </row>
    <row r="5457" spans="1:17" s="4" customFormat="1" ht="12" x14ac:dyDescent="0.3">
      <c r="A5457" s="4">
        <v>5456</v>
      </c>
      <c r="B5457" s="4" t="s">
        <v>16272</v>
      </c>
      <c r="C5457" s="5">
        <v>45630</v>
      </c>
      <c r="D5457" s="5">
        <v>45631</v>
      </c>
      <c r="E5457" s="9">
        <f t="shared" si="85"/>
        <v>2024</v>
      </c>
      <c r="F5457" s="4" t="s">
        <v>59</v>
      </c>
      <c r="G5457" s="4" t="s">
        <v>16273</v>
      </c>
      <c r="H5457" s="4" t="s">
        <v>16274</v>
      </c>
      <c r="I5457" s="4" t="s">
        <v>67</v>
      </c>
      <c r="J5457" s="4" t="s">
        <v>52</v>
      </c>
      <c r="K5457" s="4" t="s">
        <v>53</v>
      </c>
      <c r="L5457" s="4" t="s">
        <v>29</v>
      </c>
      <c r="M5457" s="4" t="s">
        <v>30</v>
      </c>
      <c r="N5457" s="4">
        <v>290.79000000000002</v>
      </c>
      <c r="O5457" s="4">
        <v>6</v>
      </c>
      <c r="P5457" s="4">
        <v>0.2</v>
      </c>
      <c r="Q5457" s="4">
        <v>54.13</v>
      </c>
    </row>
    <row r="5458" spans="1:17" s="4" customFormat="1" ht="12" x14ac:dyDescent="0.3">
      <c r="A5458" s="4">
        <v>5457</v>
      </c>
      <c r="B5458" s="4" t="s">
        <v>16275</v>
      </c>
      <c r="C5458" s="5">
        <v>44782</v>
      </c>
      <c r="D5458" s="5">
        <v>44786</v>
      </c>
      <c r="E5458" s="9">
        <f t="shared" si="85"/>
        <v>2022</v>
      </c>
      <c r="F5458" s="4" t="s">
        <v>39</v>
      </c>
      <c r="G5458" s="4" t="s">
        <v>16276</v>
      </c>
      <c r="H5458" s="4" t="s">
        <v>16277</v>
      </c>
      <c r="I5458" s="4" t="s">
        <v>67</v>
      </c>
      <c r="J5458" s="4" t="s">
        <v>21</v>
      </c>
      <c r="K5458" s="4" t="s">
        <v>26647</v>
      </c>
      <c r="L5458" s="4" t="s">
        <v>22</v>
      </c>
      <c r="M5458" s="4" t="s">
        <v>54</v>
      </c>
      <c r="N5458" s="4">
        <v>1473.99</v>
      </c>
      <c r="O5458" s="4">
        <v>9</v>
      </c>
      <c r="P5458" s="4">
        <v>0</v>
      </c>
      <c r="Q5458" s="4">
        <v>266.33</v>
      </c>
    </row>
    <row r="5459" spans="1:17" s="4" customFormat="1" ht="12" x14ac:dyDescent="0.3">
      <c r="A5459" s="4">
        <v>5458</v>
      </c>
      <c r="B5459" s="4" t="s">
        <v>16278</v>
      </c>
      <c r="C5459" s="5">
        <v>44564</v>
      </c>
      <c r="D5459" s="5">
        <v>44569</v>
      </c>
      <c r="E5459" s="9">
        <f t="shared" si="85"/>
        <v>2022</v>
      </c>
      <c r="F5459" s="4" t="s">
        <v>17</v>
      </c>
      <c r="G5459" s="4" t="s">
        <v>16279</v>
      </c>
      <c r="H5459" s="4" t="s">
        <v>16280</v>
      </c>
      <c r="I5459" s="4" t="s">
        <v>67</v>
      </c>
      <c r="J5459" s="4" t="s">
        <v>111</v>
      </c>
      <c r="K5459" s="4" t="s">
        <v>111</v>
      </c>
      <c r="L5459" s="4" t="s">
        <v>36</v>
      </c>
      <c r="M5459" s="4" t="s">
        <v>138</v>
      </c>
      <c r="N5459" s="4">
        <v>1290.6300000000001</v>
      </c>
      <c r="O5459" s="4">
        <v>2</v>
      </c>
      <c r="P5459" s="4">
        <v>0.15</v>
      </c>
      <c r="Q5459" s="4">
        <v>266.05</v>
      </c>
    </row>
    <row r="5460" spans="1:17" s="4" customFormat="1" ht="12" x14ac:dyDescent="0.3">
      <c r="A5460" s="4">
        <v>5459</v>
      </c>
      <c r="B5460" s="4" t="s">
        <v>16281</v>
      </c>
      <c r="C5460" s="5">
        <v>45617</v>
      </c>
      <c r="D5460" s="5">
        <v>45624</v>
      </c>
      <c r="E5460" s="9">
        <f t="shared" si="85"/>
        <v>2024</v>
      </c>
      <c r="F5460" s="4" t="s">
        <v>59</v>
      </c>
      <c r="G5460" s="4" t="s">
        <v>16282</v>
      </c>
      <c r="H5460" s="4" t="s">
        <v>16283</v>
      </c>
      <c r="I5460" s="4" t="s">
        <v>20</v>
      </c>
      <c r="J5460" s="4" t="s">
        <v>106</v>
      </c>
      <c r="K5460" s="4" t="s">
        <v>106</v>
      </c>
      <c r="L5460" s="4" t="s">
        <v>22</v>
      </c>
      <c r="M5460" s="4" t="s">
        <v>134</v>
      </c>
      <c r="N5460" s="4">
        <v>810.77</v>
      </c>
      <c r="O5460" s="4">
        <v>7</v>
      </c>
      <c r="P5460" s="4">
        <v>0</v>
      </c>
      <c r="Q5460" s="4">
        <v>82.01</v>
      </c>
    </row>
    <row r="5461" spans="1:17" s="4" customFormat="1" ht="12" x14ac:dyDescent="0.3">
      <c r="A5461" s="4">
        <v>5460</v>
      </c>
      <c r="B5461" s="4" t="s">
        <v>16284</v>
      </c>
      <c r="C5461" s="5">
        <v>45055</v>
      </c>
      <c r="D5461" s="5">
        <v>45057</v>
      </c>
      <c r="E5461" s="9">
        <f t="shared" si="85"/>
        <v>2023</v>
      </c>
      <c r="F5461" s="4" t="s">
        <v>59</v>
      </c>
      <c r="G5461" s="4" t="s">
        <v>16285</v>
      </c>
      <c r="H5461" s="4" t="s">
        <v>16286</v>
      </c>
      <c r="I5461" s="4" t="s">
        <v>67</v>
      </c>
      <c r="J5461" s="4" t="s">
        <v>47</v>
      </c>
      <c r="K5461" s="4" t="s">
        <v>47</v>
      </c>
      <c r="L5461" s="4" t="s">
        <v>29</v>
      </c>
      <c r="M5461" s="4" t="s">
        <v>30</v>
      </c>
      <c r="N5461" s="4">
        <v>1064.49</v>
      </c>
      <c r="O5461" s="4">
        <v>4</v>
      </c>
      <c r="P5461" s="4">
        <v>0.1</v>
      </c>
      <c r="Q5461" s="4">
        <v>57.54</v>
      </c>
    </row>
    <row r="5462" spans="1:17" s="4" customFormat="1" ht="12" x14ac:dyDescent="0.3">
      <c r="A5462" s="4">
        <v>5461</v>
      </c>
      <c r="B5462" s="4" t="s">
        <v>16287</v>
      </c>
      <c r="C5462" s="5">
        <v>45609</v>
      </c>
      <c r="D5462" s="5">
        <v>45613</v>
      </c>
      <c r="E5462" s="9">
        <f t="shared" si="85"/>
        <v>2024</v>
      </c>
      <c r="F5462" s="4" t="s">
        <v>17</v>
      </c>
      <c r="G5462" s="4" t="s">
        <v>16288</v>
      </c>
      <c r="H5462" s="4" t="s">
        <v>16289</v>
      </c>
      <c r="I5462" s="4" t="s">
        <v>20</v>
      </c>
      <c r="J5462" s="4" t="s">
        <v>111</v>
      </c>
      <c r="K5462" s="4" t="s">
        <v>111</v>
      </c>
      <c r="L5462" s="4" t="s">
        <v>22</v>
      </c>
      <c r="M5462" s="4" t="s">
        <v>75</v>
      </c>
      <c r="N5462" s="4">
        <v>480.52</v>
      </c>
      <c r="O5462" s="4">
        <v>1</v>
      </c>
      <c r="P5462" s="4">
        <v>0.2</v>
      </c>
      <c r="Q5462" s="4">
        <v>15.22</v>
      </c>
    </row>
    <row r="5463" spans="1:17" s="4" customFormat="1" ht="12" x14ac:dyDescent="0.3">
      <c r="A5463" s="4">
        <v>5462</v>
      </c>
      <c r="B5463" s="4" t="s">
        <v>16290</v>
      </c>
      <c r="C5463" s="5">
        <v>44984</v>
      </c>
      <c r="D5463" s="5">
        <v>44990</v>
      </c>
      <c r="E5463" s="9">
        <f t="shared" si="85"/>
        <v>2023</v>
      </c>
      <c r="F5463" s="4" t="s">
        <v>39</v>
      </c>
      <c r="G5463" s="4" t="s">
        <v>16291</v>
      </c>
      <c r="H5463" s="4" t="s">
        <v>16292</v>
      </c>
      <c r="I5463" s="4" t="s">
        <v>20</v>
      </c>
      <c r="J5463" s="4" t="s">
        <v>21</v>
      </c>
      <c r="K5463" s="4" t="s">
        <v>26647</v>
      </c>
      <c r="L5463" s="4" t="s">
        <v>29</v>
      </c>
      <c r="M5463" s="4" t="s">
        <v>30</v>
      </c>
      <c r="N5463" s="4">
        <v>861.76</v>
      </c>
      <c r="O5463" s="4">
        <v>6</v>
      </c>
      <c r="P5463" s="4">
        <v>0.2</v>
      </c>
      <c r="Q5463" s="4">
        <v>112.08</v>
      </c>
    </row>
    <row r="5464" spans="1:17" s="4" customFormat="1" ht="12" x14ac:dyDescent="0.3">
      <c r="A5464" s="4">
        <v>5463</v>
      </c>
      <c r="B5464" s="4" t="s">
        <v>16293</v>
      </c>
      <c r="C5464" s="5">
        <v>45532</v>
      </c>
      <c r="D5464" s="5">
        <v>45534</v>
      </c>
      <c r="E5464" s="9">
        <f t="shared" si="85"/>
        <v>2024</v>
      </c>
      <c r="F5464" s="4" t="s">
        <v>17</v>
      </c>
      <c r="G5464" s="4" t="s">
        <v>16294</v>
      </c>
      <c r="H5464" s="4" t="s">
        <v>16295</v>
      </c>
      <c r="I5464" s="4" t="s">
        <v>20</v>
      </c>
      <c r="J5464" s="4" t="s">
        <v>52</v>
      </c>
      <c r="K5464" s="4" t="s">
        <v>53</v>
      </c>
      <c r="L5464" s="4" t="s">
        <v>22</v>
      </c>
      <c r="M5464" s="4" t="s">
        <v>54</v>
      </c>
      <c r="N5464" s="4">
        <v>1211.7</v>
      </c>
      <c r="O5464" s="4">
        <v>2</v>
      </c>
      <c r="P5464" s="4">
        <v>0</v>
      </c>
      <c r="Q5464" s="4">
        <v>314.72000000000003</v>
      </c>
    </row>
    <row r="5465" spans="1:17" s="4" customFormat="1" ht="12" x14ac:dyDescent="0.3">
      <c r="A5465" s="4">
        <v>5464</v>
      </c>
      <c r="B5465" s="4" t="s">
        <v>16296</v>
      </c>
      <c r="C5465" s="5">
        <v>44768</v>
      </c>
      <c r="D5465" s="5">
        <v>44772</v>
      </c>
      <c r="E5465" s="9">
        <f t="shared" si="85"/>
        <v>2022</v>
      </c>
      <c r="F5465" s="4" t="s">
        <v>17</v>
      </c>
      <c r="G5465" s="4" t="s">
        <v>16297</v>
      </c>
      <c r="H5465" s="4" t="s">
        <v>16298</v>
      </c>
      <c r="I5465" s="4" t="s">
        <v>67</v>
      </c>
      <c r="J5465" s="4" t="s">
        <v>34</v>
      </c>
      <c r="K5465" s="4" t="s">
        <v>35</v>
      </c>
      <c r="L5465" s="4" t="s">
        <v>29</v>
      </c>
      <c r="M5465" s="4" t="s">
        <v>107</v>
      </c>
      <c r="N5465" s="4">
        <v>1454.38</v>
      </c>
      <c r="O5465" s="4">
        <v>1</v>
      </c>
      <c r="P5465" s="4">
        <v>0.2</v>
      </c>
      <c r="Q5465" s="4">
        <v>233.51</v>
      </c>
    </row>
    <row r="5466" spans="1:17" s="4" customFormat="1" ht="12" x14ac:dyDescent="0.3">
      <c r="A5466" s="4">
        <v>5465</v>
      </c>
      <c r="B5466" s="4" t="s">
        <v>16299</v>
      </c>
      <c r="C5466" s="5">
        <v>45809</v>
      </c>
      <c r="D5466" s="5">
        <v>45816</v>
      </c>
      <c r="E5466" s="9">
        <f t="shared" si="85"/>
        <v>2025</v>
      </c>
      <c r="F5466" s="4" t="s">
        <v>39</v>
      </c>
      <c r="G5466" s="4" t="s">
        <v>16300</v>
      </c>
      <c r="H5466" s="4" t="s">
        <v>16301</v>
      </c>
      <c r="I5466" s="4" t="s">
        <v>20</v>
      </c>
      <c r="J5466" s="4" t="s">
        <v>42</v>
      </c>
      <c r="K5466" s="4" t="s">
        <v>43</v>
      </c>
      <c r="L5466" s="4" t="s">
        <v>36</v>
      </c>
      <c r="M5466" s="4" t="s">
        <v>71</v>
      </c>
      <c r="N5466" s="4">
        <v>287.17</v>
      </c>
      <c r="O5466" s="4">
        <v>3</v>
      </c>
      <c r="P5466" s="4">
        <v>0</v>
      </c>
      <c r="Q5466" s="4">
        <v>67.5</v>
      </c>
    </row>
    <row r="5467" spans="1:17" s="4" customFormat="1" ht="12" x14ac:dyDescent="0.3">
      <c r="A5467" s="4">
        <v>5466</v>
      </c>
      <c r="B5467" s="4" t="s">
        <v>16302</v>
      </c>
      <c r="C5467" s="5">
        <v>44835</v>
      </c>
      <c r="D5467" s="5">
        <v>44838</v>
      </c>
      <c r="E5467" s="9">
        <f t="shared" si="85"/>
        <v>2022</v>
      </c>
      <c r="F5467" s="4" t="s">
        <v>17</v>
      </c>
      <c r="G5467" s="4" t="s">
        <v>16303</v>
      </c>
      <c r="H5467" s="4" t="s">
        <v>16304</v>
      </c>
      <c r="I5467" s="4" t="s">
        <v>20</v>
      </c>
      <c r="J5467" s="4" t="s">
        <v>52</v>
      </c>
      <c r="K5467" s="4" t="s">
        <v>53</v>
      </c>
      <c r="L5467" s="4" t="s">
        <v>29</v>
      </c>
      <c r="M5467" s="4" t="s">
        <v>48</v>
      </c>
      <c r="N5467" s="4">
        <v>463.28</v>
      </c>
      <c r="O5467" s="4">
        <v>1</v>
      </c>
      <c r="P5467" s="4">
        <v>0.1</v>
      </c>
      <c r="Q5467" s="4">
        <v>115.37</v>
      </c>
    </row>
    <row r="5468" spans="1:17" s="4" customFormat="1" ht="12" x14ac:dyDescent="0.3">
      <c r="A5468" s="4">
        <v>5467</v>
      </c>
      <c r="B5468" s="4" t="s">
        <v>16305</v>
      </c>
      <c r="C5468" s="5">
        <v>44970</v>
      </c>
      <c r="D5468" s="5">
        <v>44975</v>
      </c>
      <c r="E5468" s="9">
        <f t="shared" si="85"/>
        <v>2023</v>
      </c>
      <c r="F5468" s="4" t="s">
        <v>17</v>
      </c>
      <c r="G5468" s="4" t="s">
        <v>16306</v>
      </c>
      <c r="H5468" s="4" t="s">
        <v>16307</v>
      </c>
      <c r="I5468" s="4" t="s">
        <v>20</v>
      </c>
      <c r="J5468" s="4" t="s">
        <v>62</v>
      </c>
      <c r="K5468" s="4" t="s">
        <v>63</v>
      </c>
      <c r="L5468" s="4" t="s">
        <v>36</v>
      </c>
      <c r="M5468" s="4" t="s">
        <v>37</v>
      </c>
      <c r="N5468" s="4">
        <v>988.97</v>
      </c>
      <c r="O5468" s="4">
        <v>8</v>
      </c>
      <c r="P5468" s="4">
        <v>0</v>
      </c>
      <c r="Q5468" s="4">
        <v>110.13</v>
      </c>
    </row>
    <row r="5469" spans="1:17" s="4" customFormat="1" ht="12" x14ac:dyDescent="0.3">
      <c r="A5469" s="4">
        <v>5468</v>
      </c>
      <c r="B5469" s="4" t="s">
        <v>16308</v>
      </c>
      <c r="C5469" s="5">
        <v>44462</v>
      </c>
      <c r="D5469" s="5">
        <v>44463</v>
      </c>
      <c r="E5469" s="9">
        <f t="shared" si="85"/>
        <v>2021</v>
      </c>
      <c r="F5469" s="4" t="s">
        <v>39</v>
      </c>
      <c r="G5469" s="4" t="s">
        <v>16309</v>
      </c>
      <c r="H5469" s="4" t="s">
        <v>16310</v>
      </c>
      <c r="I5469" s="4" t="s">
        <v>67</v>
      </c>
      <c r="J5469" s="4" t="s">
        <v>111</v>
      </c>
      <c r="K5469" s="4" t="s">
        <v>111</v>
      </c>
      <c r="L5469" s="4" t="s">
        <v>22</v>
      </c>
      <c r="M5469" s="4" t="s">
        <v>54</v>
      </c>
      <c r="N5469" s="4">
        <v>1030.94</v>
      </c>
      <c r="O5469" s="4">
        <v>8</v>
      </c>
      <c r="P5469" s="4">
        <v>0</v>
      </c>
      <c r="Q5469" s="4">
        <v>63.53</v>
      </c>
    </row>
    <row r="5470" spans="1:17" s="4" customFormat="1" ht="12" x14ac:dyDescent="0.3">
      <c r="A5470" s="4">
        <v>5469</v>
      </c>
      <c r="B5470" s="4" t="s">
        <v>16311</v>
      </c>
      <c r="C5470" s="5">
        <v>45679</v>
      </c>
      <c r="D5470" s="5">
        <v>45681</v>
      </c>
      <c r="E5470" s="9">
        <f t="shared" si="85"/>
        <v>2025</v>
      </c>
      <c r="F5470" s="4" t="s">
        <v>17</v>
      </c>
      <c r="G5470" s="4" t="s">
        <v>16312</v>
      </c>
      <c r="H5470" s="4" t="s">
        <v>16313</v>
      </c>
      <c r="I5470" s="4" t="s">
        <v>20</v>
      </c>
      <c r="J5470" s="4" t="s">
        <v>62</v>
      </c>
      <c r="K5470" s="4" t="s">
        <v>63</v>
      </c>
      <c r="L5470" s="4" t="s">
        <v>36</v>
      </c>
      <c r="M5470" s="4" t="s">
        <v>118</v>
      </c>
      <c r="N5470" s="4">
        <v>1344.84</v>
      </c>
      <c r="O5470" s="4">
        <v>2</v>
      </c>
      <c r="P5470" s="4">
        <v>0</v>
      </c>
      <c r="Q5470" s="4">
        <v>188.31</v>
      </c>
    </row>
    <row r="5471" spans="1:17" s="4" customFormat="1" ht="12" x14ac:dyDescent="0.3">
      <c r="A5471" s="4">
        <v>5470</v>
      </c>
      <c r="B5471" s="4" t="s">
        <v>16314</v>
      </c>
      <c r="C5471" s="5">
        <v>44532</v>
      </c>
      <c r="D5471" s="5">
        <v>44536</v>
      </c>
      <c r="E5471" s="9">
        <f t="shared" si="85"/>
        <v>2021</v>
      </c>
      <c r="F5471" s="4" t="s">
        <v>39</v>
      </c>
      <c r="G5471" s="4" t="s">
        <v>16315</v>
      </c>
      <c r="H5471" s="4" t="s">
        <v>16316</v>
      </c>
      <c r="I5471" s="4" t="s">
        <v>28</v>
      </c>
      <c r="J5471" s="4" t="s">
        <v>106</v>
      </c>
      <c r="K5471" s="4" t="s">
        <v>106</v>
      </c>
      <c r="L5471" s="4" t="s">
        <v>22</v>
      </c>
      <c r="M5471" s="4" t="s">
        <v>23</v>
      </c>
      <c r="N5471" s="4">
        <v>1089.3599999999999</v>
      </c>
      <c r="O5471" s="4">
        <v>10</v>
      </c>
      <c r="P5471" s="4">
        <v>0.1</v>
      </c>
      <c r="Q5471" s="4">
        <v>100.66</v>
      </c>
    </row>
    <row r="5472" spans="1:17" s="4" customFormat="1" ht="12" x14ac:dyDescent="0.3">
      <c r="A5472" s="4">
        <v>5471</v>
      </c>
      <c r="B5472" s="4" t="s">
        <v>16317</v>
      </c>
      <c r="C5472" s="5">
        <v>45761</v>
      </c>
      <c r="D5472" s="5">
        <v>45767</v>
      </c>
      <c r="E5472" s="9">
        <f t="shared" si="85"/>
        <v>2025</v>
      </c>
      <c r="F5472" s="4" t="s">
        <v>17</v>
      </c>
      <c r="G5472" s="4" t="s">
        <v>16318</v>
      </c>
      <c r="H5472" s="4" t="s">
        <v>16319</v>
      </c>
      <c r="I5472" s="4" t="s">
        <v>67</v>
      </c>
      <c r="J5472" s="4" t="s">
        <v>42</v>
      </c>
      <c r="K5472" s="4" t="s">
        <v>43</v>
      </c>
      <c r="L5472" s="4" t="s">
        <v>22</v>
      </c>
      <c r="M5472" s="4" t="s">
        <v>54</v>
      </c>
      <c r="N5472" s="4">
        <v>1295.21</v>
      </c>
      <c r="O5472" s="4">
        <v>6</v>
      </c>
      <c r="P5472" s="4">
        <v>0</v>
      </c>
      <c r="Q5472" s="4">
        <v>213.82</v>
      </c>
    </row>
    <row r="5473" spans="1:17" s="4" customFormat="1" ht="12" x14ac:dyDescent="0.3">
      <c r="A5473" s="4">
        <v>5472</v>
      </c>
      <c r="B5473" s="4" t="s">
        <v>16320</v>
      </c>
      <c r="C5473" s="5">
        <v>44868</v>
      </c>
      <c r="D5473" s="5">
        <v>44872</v>
      </c>
      <c r="E5473" s="9">
        <f t="shared" si="85"/>
        <v>2022</v>
      </c>
      <c r="F5473" s="4" t="s">
        <v>25</v>
      </c>
      <c r="G5473" s="4" t="s">
        <v>16321</v>
      </c>
      <c r="H5473" s="4" t="s">
        <v>16322</v>
      </c>
      <c r="I5473" s="4" t="s">
        <v>20</v>
      </c>
      <c r="J5473" s="4" t="s">
        <v>34</v>
      </c>
      <c r="K5473" s="4" t="s">
        <v>35</v>
      </c>
      <c r="L5473" s="4" t="s">
        <v>22</v>
      </c>
      <c r="M5473" s="4" t="s">
        <v>23</v>
      </c>
      <c r="N5473" s="4">
        <v>758.12</v>
      </c>
      <c r="O5473" s="4">
        <v>9</v>
      </c>
      <c r="P5473" s="4">
        <v>0.15</v>
      </c>
      <c r="Q5473" s="4">
        <v>83.52</v>
      </c>
    </row>
    <row r="5474" spans="1:17" s="4" customFormat="1" ht="12" x14ac:dyDescent="0.3">
      <c r="A5474" s="4">
        <v>5473</v>
      </c>
      <c r="B5474" s="4" t="s">
        <v>16323</v>
      </c>
      <c r="C5474" s="5">
        <v>45185</v>
      </c>
      <c r="D5474" s="5">
        <v>45188</v>
      </c>
      <c r="E5474" s="9">
        <f t="shared" si="85"/>
        <v>2023</v>
      </c>
      <c r="F5474" s="4" t="s">
        <v>59</v>
      </c>
      <c r="G5474" s="4" t="s">
        <v>633</v>
      </c>
      <c r="H5474" s="4" t="s">
        <v>16324</v>
      </c>
      <c r="I5474" s="4" t="s">
        <v>28</v>
      </c>
      <c r="J5474" s="4" t="s">
        <v>145</v>
      </c>
      <c r="K5474" s="4" t="s">
        <v>80</v>
      </c>
      <c r="L5474" s="4" t="s">
        <v>29</v>
      </c>
      <c r="M5474" s="4" t="s">
        <v>107</v>
      </c>
      <c r="N5474" s="4">
        <v>1256.7</v>
      </c>
      <c r="O5474" s="4">
        <v>3</v>
      </c>
      <c r="P5474" s="4">
        <v>0.2</v>
      </c>
      <c r="Q5474" s="4">
        <v>9.74</v>
      </c>
    </row>
    <row r="5475" spans="1:17" s="4" customFormat="1" ht="12" x14ac:dyDescent="0.3">
      <c r="A5475" s="4">
        <v>5474</v>
      </c>
      <c r="B5475" s="4" t="s">
        <v>16325</v>
      </c>
      <c r="C5475" s="5">
        <v>44989</v>
      </c>
      <c r="D5475" s="5">
        <v>44991</v>
      </c>
      <c r="E5475" s="9">
        <f t="shared" si="85"/>
        <v>2023</v>
      </c>
      <c r="F5475" s="4" t="s">
        <v>59</v>
      </c>
      <c r="G5475" s="4" t="s">
        <v>16326</v>
      </c>
      <c r="H5475" s="4" t="s">
        <v>16327</v>
      </c>
      <c r="I5475" s="4" t="s">
        <v>28</v>
      </c>
      <c r="J5475" s="4" t="s">
        <v>79</v>
      </c>
      <c r="K5475" s="4" t="s">
        <v>80</v>
      </c>
      <c r="L5475" s="4" t="s">
        <v>36</v>
      </c>
      <c r="M5475" s="4" t="s">
        <v>71</v>
      </c>
      <c r="N5475" s="4">
        <v>516.07000000000005</v>
      </c>
      <c r="O5475" s="4">
        <v>7</v>
      </c>
      <c r="P5475" s="4">
        <v>0</v>
      </c>
      <c r="Q5475" s="4">
        <v>37.32</v>
      </c>
    </row>
    <row r="5476" spans="1:17" s="4" customFormat="1" ht="12" x14ac:dyDescent="0.3">
      <c r="A5476" s="4">
        <v>5475</v>
      </c>
      <c r="B5476" s="4" t="s">
        <v>16328</v>
      </c>
      <c r="C5476" s="5">
        <v>44913</v>
      </c>
      <c r="D5476" s="5">
        <v>44918</v>
      </c>
      <c r="E5476" s="9">
        <f t="shared" si="85"/>
        <v>2022</v>
      </c>
      <c r="F5476" s="4" t="s">
        <v>25</v>
      </c>
      <c r="G5476" s="4" t="s">
        <v>16329</v>
      </c>
      <c r="H5476" s="4" t="s">
        <v>16330</v>
      </c>
      <c r="I5476" s="4" t="s">
        <v>28</v>
      </c>
      <c r="J5476" s="4" t="s">
        <v>34</v>
      </c>
      <c r="K5476" s="4" t="s">
        <v>35</v>
      </c>
      <c r="L5476" s="4" t="s">
        <v>22</v>
      </c>
      <c r="M5476" s="4" t="s">
        <v>23</v>
      </c>
      <c r="N5476" s="4">
        <v>1239.27</v>
      </c>
      <c r="O5476" s="4">
        <v>6</v>
      </c>
      <c r="P5476" s="4">
        <v>0.2</v>
      </c>
      <c r="Q5476" s="4">
        <v>31.16</v>
      </c>
    </row>
    <row r="5477" spans="1:17" s="4" customFormat="1" ht="12" x14ac:dyDescent="0.3">
      <c r="A5477" s="4">
        <v>5476</v>
      </c>
      <c r="B5477" s="4" t="s">
        <v>16331</v>
      </c>
      <c r="C5477" s="5">
        <v>45257</v>
      </c>
      <c r="D5477" s="5">
        <v>45261</v>
      </c>
      <c r="E5477" s="9">
        <f t="shared" si="85"/>
        <v>2023</v>
      </c>
      <c r="F5477" s="4" t="s">
        <v>25</v>
      </c>
      <c r="G5477" s="4" t="s">
        <v>16332</v>
      </c>
      <c r="H5477" s="4" t="s">
        <v>16333</v>
      </c>
      <c r="I5477" s="4" t="s">
        <v>20</v>
      </c>
      <c r="J5477" s="4" t="s">
        <v>79</v>
      </c>
      <c r="K5477" s="4" t="s">
        <v>80</v>
      </c>
      <c r="L5477" s="4" t="s">
        <v>36</v>
      </c>
      <c r="M5477" s="4" t="s">
        <v>71</v>
      </c>
      <c r="N5477" s="4">
        <v>393.99</v>
      </c>
      <c r="O5477" s="4">
        <v>10</v>
      </c>
      <c r="P5477" s="4">
        <v>0.1</v>
      </c>
      <c r="Q5477" s="4">
        <v>16.89</v>
      </c>
    </row>
    <row r="5478" spans="1:17" s="4" customFormat="1" ht="12" x14ac:dyDescent="0.3">
      <c r="A5478" s="4">
        <v>5477</v>
      </c>
      <c r="B5478" s="4" t="s">
        <v>16334</v>
      </c>
      <c r="C5478" s="5">
        <v>44933</v>
      </c>
      <c r="D5478" s="5">
        <v>44938</v>
      </c>
      <c r="E5478" s="9">
        <f t="shared" si="85"/>
        <v>2023</v>
      </c>
      <c r="F5478" s="4" t="s">
        <v>39</v>
      </c>
      <c r="G5478" s="4" t="s">
        <v>16335</v>
      </c>
      <c r="H5478" s="4" t="s">
        <v>16336</v>
      </c>
      <c r="I5478" s="4" t="s">
        <v>28</v>
      </c>
      <c r="J5478" s="4" t="s">
        <v>111</v>
      </c>
      <c r="K5478" s="4" t="s">
        <v>111</v>
      </c>
      <c r="L5478" s="4" t="s">
        <v>22</v>
      </c>
      <c r="M5478" s="4" t="s">
        <v>23</v>
      </c>
      <c r="N5478" s="4">
        <v>1404.59</v>
      </c>
      <c r="O5478" s="4">
        <v>4</v>
      </c>
      <c r="P5478" s="4">
        <v>0.2</v>
      </c>
      <c r="Q5478" s="4">
        <v>142.19999999999999</v>
      </c>
    </row>
    <row r="5479" spans="1:17" s="4" customFormat="1" ht="12" x14ac:dyDescent="0.3">
      <c r="A5479" s="4">
        <v>5478</v>
      </c>
      <c r="B5479" s="4" t="s">
        <v>16337</v>
      </c>
      <c r="C5479" s="5">
        <v>45440</v>
      </c>
      <c r="D5479" s="5">
        <v>45441</v>
      </c>
      <c r="E5479" s="9">
        <f t="shared" si="85"/>
        <v>2024</v>
      </c>
      <c r="F5479" s="4" t="s">
        <v>17</v>
      </c>
      <c r="G5479" s="4" t="s">
        <v>16338</v>
      </c>
      <c r="H5479" s="4" t="s">
        <v>16339</v>
      </c>
      <c r="I5479" s="4" t="s">
        <v>67</v>
      </c>
      <c r="J5479" s="4" t="s">
        <v>47</v>
      </c>
      <c r="K5479" s="4" t="s">
        <v>47</v>
      </c>
      <c r="L5479" s="4" t="s">
        <v>36</v>
      </c>
      <c r="M5479" s="4" t="s">
        <v>118</v>
      </c>
      <c r="N5479" s="4">
        <v>1199.43</v>
      </c>
      <c r="O5479" s="4">
        <v>7</v>
      </c>
      <c r="P5479" s="4">
        <v>0.15</v>
      </c>
      <c r="Q5479" s="4">
        <v>205.74</v>
      </c>
    </row>
    <row r="5480" spans="1:17" s="4" customFormat="1" ht="12" x14ac:dyDescent="0.3">
      <c r="A5480" s="4">
        <v>5479</v>
      </c>
      <c r="B5480" s="4" t="s">
        <v>16340</v>
      </c>
      <c r="C5480" s="5">
        <v>44833</v>
      </c>
      <c r="D5480" s="5">
        <v>44834</v>
      </c>
      <c r="E5480" s="9">
        <f t="shared" si="85"/>
        <v>2022</v>
      </c>
      <c r="F5480" s="4" t="s">
        <v>25</v>
      </c>
      <c r="G5480" s="4" t="s">
        <v>16341</v>
      </c>
      <c r="H5480" s="4" t="s">
        <v>16342</v>
      </c>
      <c r="I5480" s="4" t="s">
        <v>28</v>
      </c>
      <c r="J5480" s="4" t="s">
        <v>79</v>
      </c>
      <c r="K5480" s="4" t="s">
        <v>80</v>
      </c>
      <c r="L5480" s="4" t="s">
        <v>36</v>
      </c>
      <c r="M5480" s="4" t="s">
        <v>37</v>
      </c>
      <c r="N5480" s="4">
        <v>1242.01</v>
      </c>
      <c r="O5480" s="4">
        <v>5</v>
      </c>
      <c r="P5480" s="4">
        <v>0.15</v>
      </c>
      <c r="Q5480" s="4">
        <v>39.75</v>
      </c>
    </row>
    <row r="5481" spans="1:17" s="4" customFormat="1" ht="12" x14ac:dyDescent="0.3">
      <c r="A5481" s="4">
        <v>5480</v>
      </c>
      <c r="B5481" s="4" t="s">
        <v>16343</v>
      </c>
      <c r="C5481" s="5">
        <v>44451</v>
      </c>
      <c r="D5481" s="5">
        <v>44458</v>
      </c>
      <c r="E5481" s="9">
        <f t="shared" si="85"/>
        <v>2021</v>
      </c>
      <c r="F5481" s="4" t="s">
        <v>39</v>
      </c>
      <c r="G5481" s="4" t="s">
        <v>16344</v>
      </c>
      <c r="H5481" s="4" t="s">
        <v>16345</v>
      </c>
      <c r="I5481" s="4" t="s">
        <v>20</v>
      </c>
      <c r="J5481" s="4" t="s">
        <v>145</v>
      </c>
      <c r="K5481" s="4" t="s">
        <v>80</v>
      </c>
      <c r="L5481" s="4" t="s">
        <v>29</v>
      </c>
      <c r="M5481" s="4" t="s">
        <v>30</v>
      </c>
      <c r="N5481" s="4">
        <v>723.4</v>
      </c>
      <c r="O5481" s="4">
        <v>10</v>
      </c>
      <c r="P5481" s="4">
        <v>0.1</v>
      </c>
      <c r="Q5481" s="4">
        <v>24.22</v>
      </c>
    </row>
    <row r="5482" spans="1:17" s="4" customFormat="1" ht="12" x14ac:dyDescent="0.3">
      <c r="A5482" s="4">
        <v>5481</v>
      </c>
      <c r="B5482" s="4" t="s">
        <v>16346</v>
      </c>
      <c r="C5482" s="5">
        <v>44442</v>
      </c>
      <c r="D5482" s="5">
        <v>44444</v>
      </c>
      <c r="E5482" s="9">
        <f t="shared" si="85"/>
        <v>2021</v>
      </c>
      <c r="F5482" s="4" t="s">
        <v>25</v>
      </c>
      <c r="G5482" s="4" t="s">
        <v>16347</v>
      </c>
      <c r="H5482" s="4" t="s">
        <v>16348</v>
      </c>
      <c r="I5482" s="4" t="s">
        <v>67</v>
      </c>
      <c r="J5482" s="4" t="s">
        <v>42</v>
      </c>
      <c r="K5482" s="4" t="s">
        <v>43</v>
      </c>
      <c r="L5482" s="4" t="s">
        <v>29</v>
      </c>
      <c r="M5482" s="4" t="s">
        <v>30</v>
      </c>
      <c r="N5482" s="4">
        <v>715.86</v>
      </c>
      <c r="O5482" s="4">
        <v>3</v>
      </c>
      <c r="P5482" s="4">
        <v>0.2</v>
      </c>
      <c r="Q5482" s="4">
        <v>-10.210000000000001</v>
      </c>
    </row>
    <row r="5483" spans="1:17" s="4" customFormat="1" ht="12" x14ac:dyDescent="0.3">
      <c r="A5483" s="4">
        <v>5482</v>
      </c>
      <c r="B5483" s="4" t="s">
        <v>16349</v>
      </c>
      <c r="C5483" s="5">
        <v>45793</v>
      </c>
      <c r="D5483" s="5">
        <v>45798</v>
      </c>
      <c r="E5483" s="9">
        <f t="shared" si="85"/>
        <v>2025</v>
      </c>
      <c r="F5483" s="4" t="s">
        <v>25</v>
      </c>
      <c r="G5483" s="4" t="s">
        <v>16350</v>
      </c>
      <c r="H5483" s="4" t="s">
        <v>16351</v>
      </c>
      <c r="I5483" s="4" t="s">
        <v>20</v>
      </c>
      <c r="J5483" s="4" t="s">
        <v>21</v>
      </c>
      <c r="K5483" s="4" t="s">
        <v>26647</v>
      </c>
      <c r="L5483" s="4" t="s">
        <v>29</v>
      </c>
      <c r="M5483" s="4" t="s">
        <v>90</v>
      </c>
      <c r="N5483" s="4">
        <v>114.67</v>
      </c>
      <c r="O5483" s="4">
        <v>4</v>
      </c>
      <c r="P5483" s="4">
        <v>0.2</v>
      </c>
      <c r="Q5483" s="4">
        <v>15.38</v>
      </c>
    </row>
    <row r="5484" spans="1:17" s="4" customFormat="1" ht="12" x14ac:dyDescent="0.3">
      <c r="A5484" s="4">
        <v>5483</v>
      </c>
      <c r="B5484" s="4" t="s">
        <v>16352</v>
      </c>
      <c r="C5484" s="5">
        <v>45664</v>
      </c>
      <c r="D5484" s="5">
        <v>45671</v>
      </c>
      <c r="E5484" s="9">
        <f t="shared" si="85"/>
        <v>2025</v>
      </c>
      <c r="F5484" s="4" t="s">
        <v>39</v>
      </c>
      <c r="G5484" s="4" t="s">
        <v>16353</v>
      </c>
      <c r="H5484" s="4" t="s">
        <v>16354</v>
      </c>
      <c r="I5484" s="4" t="s">
        <v>67</v>
      </c>
      <c r="J5484" s="4" t="s">
        <v>79</v>
      </c>
      <c r="K5484" s="4" t="s">
        <v>80</v>
      </c>
      <c r="L5484" s="4" t="s">
        <v>36</v>
      </c>
      <c r="M5484" s="4" t="s">
        <v>118</v>
      </c>
      <c r="N5484" s="4">
        <v>234.49</v>
      </c>
      <c r="O5484" s="4">
        <v>8</v>
      </c>
      <c r="P5484" s="4">
        <v>0</v>
      </c>
      <c r="Q5484" s="4">
        <v>51.93</v>
      </c>
    </row>
    <row r="5485" spans="1:17" s="4" customFormat="1" ht="12" x14ac:dyDescent="0.3">
      <c r="A5485" s="4">
        <v>5484</v>
      </c>
      <c r="B5485" s="4" t="s">
        <v>16355</v>
      </c>
      <c r="C5485" s="5">
        <v>44966</v>
      </c>
      <c r="D5485" s="5">
        <v>44971</v>
      </c>
      <c r="E5485" s="9">
        <f t="shared" si="85"/>
        <v>2023</v>
      </c>
      <c r="F5485" s="4" t="s">
        <v>25</v>
      </c>
      <c r="G5485" s="4" t="s">
        <v>16356</v>
      </c>
      <c r="H5485" s="4" t="s">
        <v>16357</v>
      </c>
      <c r="I5485" s="4" t="s">
        <v>67</v>
      </c>
      <c r="J5485" s="4" t="s">
        <v>42</v>
      </c>
      <c r="K5485" s="4" t="s">
        <v>43</v>
      </c>
      <c r="L5485" s="4" t="s">
        <v>22</v>
      </c>
      <c r="M5485" s="4" t="s">
        <v>54</v>
      </c>
      <c r="N5485" s="4">
        <v>290.62</v>
      </c>
      <c r="O5485" s="4">
        <v>8</v>
      </c>
      <c r="P5485" s="4">
        <v>0.15</v>
      </c>
      <c r="Q5485" s="4">
        <v>-3.7</v>
      </c>
    </row>
    <row r="5486" spans="1:17" s="4" customFormat="1" ht="12" x14ac:dyDescent="0.3">
      <c r="A5486" s="4">
        <v>5485</v>
      </c>
      <c r="B5486" s="4" t="s">
        <v>16358</v>
      </c>
      <c r="C5486" s="5">
        <v>44706</v>
      </c>
      <c r="D5486" s="5">
        <v>44713</v>
      </c>
      <c r="E5486" s="9">
        <f t="shared" si="85"/>
        <v>2022</v>
      </c>
      <c r="F5486" s="4" t="s">
        <v>17</v>
      </c>
      <c r="G5486" s="4" t="s">
        <v>16359</v>
      </c>
      <c r="H5486" s="4" t="s">
        <v>16360</v>
      </c>
      <c r="I5486" s="4" t="s">
        <v>28</v>
      </c>
      <c r="J5486" s="4" t="s">
        <v>42</v>
      </c>
      <c r="K5486" s="4" t="s">
        <v>43</v>
      </c>
      <c r="L5486" s="4" t="s">
        <v>29</v>
      </c>
      <c r="M5486" s="4" t="s">
        <v>107</v>
      </c>
      <c r="N5486" s="4">
        <v>51.67</v>
      </c>
      <c r="O5486" s="4">
        <v>6</v>
      </c>
      <c r="P5486" s="4">
        <v>0</v>
      </c>
      <c r="Q5486" s="4">
        <v>8.16</v>
      </c>
    </row>
    <row r="5487" spans="1:17" s="4" customFormat="1" ht="12" x14ac:dyDescent="0.3">
      <c r="A5487" s="4">
        <v>5486</v>
      </c>
      <c r="B5487" s="4" t="s">
        <v>16361</v>
      </c>
      <c r="C5487" s="5">
        <v>45094</v>
      </c>
      <c r="D5487" s="5">
        <v>45099</v>
      </c>
      <c r="E5487" s="9">
        <f t="shared" si="85"/>
        <v>2023</v>
      </c>
      <c r="F5487" s="4" t="s">
        <v>25</v>
      </c>
      <c r="G5487" s="4" t="s">
        <v>16362</v>
      </c>
      <c r="H5487" s="4" t="s">
        <v>16363</v>
      </c>
      <c r="I5487" s="4" t="s">
        <v>67</v>
      </c>
      <c r="J5487" s="4" t="s">
        <v>145</v>
      </c>
      <c r="K5487" s="4" t="s">
        <v>80</v>
      </c>
      <c r="L5487" s="4" t="s">
        <v>22</v>
      </c>
      <c r="M5487" s="4" t="s">
        <v>23</v>
      </c>
      <c r="N5487" s="4">
        <v>604.9</v>
      </c>
      <c r="O5487" s="4">
        <v>5</v>
      </c>
      <c r="P5487" s="4">
        <v>0.1</v>
      </c>
      <c r="Q5487" s="4">
        <v>95.28</v>
      </c>
    </row>
    <row r="5488" spans="1:17" s="4" customFormat="1" ht="12" x14ac:dyDescent="0.3">
      <c r="A5488" s="4">
        <v>5487</v>
      </c>
      <c r="B5488" s="4" t="s">
        <v>16364</v>
      </c>
      <c r="C5488" s="5">
        <v>44870</v>
      </c>
      <c r="D5488" s="5">
        <v>44871</v>
      </c>
      <c r="E5488" s="9">
        <f t="shared" si="85"/>
        <v>2022</v>
      </c>
      <c r="F5488" s="4" t="s">
        <v>25</v>
      </c>
      <c r="G5488" s="4" t="s">
        <v>16365</v>
      </c>
      <c r="H5488" s="4" t="s">
        <v>16366</v>
      </c>
      <c r="I5488" s="4" t="s">
        <v>67</v>
      </c>
      <c r="J5488" s="4" t="s">
        <v>21</v>
      </c>
      <c r="K5488" s="4" t="s">
        <v>26647</v>
      </c>
      <c r="L5488" s="4" t="s">
        <v>36</v>
      </c>
      <c r="M5488" s="4" t="s">
        <v>37</v>
      </c>
      <c r="N5488" s="4">
        <v>85.65</v>
      </c>
      <c r="O5488" s="4">
        <v>3</v>
      </c>
      <c r="P5488" s="4">
        <v>0</v>
      </c>
      <c r="Q5488" s="4">
        <v>0.95</v>
      </c>
    </row>
    <row r="5489" spans="1:17" s="4" customFormat="1" ht="12" x14ac:dyDescent="0.3">
      <c r="A5489" s="4">
        <v>5488</v>
      </c>
      <c r="B5489" s="4" t="s">
        <v>16367</v>
      </c>
      <c r="C5489" s="5">
        <v>44396</v>
      </c>
      <c r="D5489" s="5">
        <v>44397</v>
      </c>
      <c r="E5489" s="9">
        <f t="shared" si="85"/>
        <v>2021</v>
      </c>
      <c r="F5489" s="4" t="s">
        <v>59</v>
      </c>
      <c r="G5489" s="4" t="s">
        <v>16368</v>
      </c>
      <c r="H5489" s="4" t="s">
        <v>16369</v>
      </c>
      <c r="I5489" s="4" t="s">
        <v>67</v>
      </c>
      <c r="J5489" s="4" t="s">
        <v>47</v>
      </c>
      <c r="K5489" s="4" t="s">
        <v>47</v>
      </c>
      <c r="L5489" s="4" t="s">
        <v>29</v>
      </c>
      <c r="M5489" s="4" t="s">
        <v>30</v>
      </c>
      <c r="N5489" s="4">
        <v>496.13</v>
      </c>
      <c r="O5489" s="4">
        <v>7</v>
      </c>
      <c r="P5489" s="4">
        <v>0.2</v>
      </c>
      <c r="Q5489" s="4">
        <v>76.959999999999994</v>
      </c>
    </row>
    <row r="5490" spans="1:17" s="4" customFormat="1" ht="12" x14ac:dyDescent="0.3">
      <c r="A5490" s="4">
        <v>5489</v>
      </c>
      <c r="B5490" s="4" t="s">
        <v>16370</v>
      </c>
      <c r="C5490" s="5">
        <v>45552</v>
      </c>
      <c r="D5490" s="5">
        <v>45554</v>
      </c>
      <c r="E5490" s="9">
        <f t="shared" si="85"/>
        <v>2024</v>
      </c>
      <c r="F5490" s="4" t="s">
        <v>25</v>
      </c>
      <c r="G5490" s="4" t="s">
        <v>16371</v>
      </c>
      <c r="H5490" s="4" t="s">
        <v>5727</v>
      </c>
      <c r="I5490" s="4" t="s">
        <v>28</v>
      </c>
      <c r="J5490" s="4" t="s">
        <v>34</v>
      </c>
      <c r="K5490" s="4" t="s">
        <v>35</v>
      </c>
      <c r="L5490" s="4" t="s">
        <v>29</v>
      </c>
      <c r="M5490" s="4" t="s">
        <v>90</v>
      </c>
      <c r="N5490" s="4">
        <v>557.72</v>
      </c>
      <c r="O5490" s="4">
        <v>10</v>
      </c>
      <c r="P5490" s="4">
        <v>0</v>
      </c>
      <c r="Q5490" s="4">
        <v>120.26</v>
      </c>
    </row>
    <row r="5491" spans="1:17" s="4" customFormat="1" ht="12" x14ac:dyDescent="0.3">
      <c r="A5491" s="4">
        <v>5490</v>
      </c>
      <c r="B5491" s="4" t="s">
        <v>16372</v>
      </c>
      <c r="C5491" s="5">
        <v>44595</v>
      </c>
      <c r="D5491" s="5">
        <v>44596</v>
      </c>
      <c r="E5491" s="9">
        <f t="shared" si="85"/>
        <v>2022</v>
      </c>
      <c r="F5491" s="4" t="s">
        <v>17</v>
      </c>
      <c r="G5491" s="4" t="s">
        <v>16373</v>
      </c>
      <c r="H5491" s="4" t="s">
        <v>16374</v>
      </c>
      <c r="I5491" s="4" t="s">
        <v>67</v>
      </c>
      <c r="J5491" s="4" t="s">
        <v>42</v>
      </c>
      <c r="K5491" s="4" t="s">
        <v>43</v>
      </c>
      <c r="L5491" s="4" t="s">
        <v>22</v>
      </c>
      <c r="M5491" s="4" t="s">
        <v>54</v>
      </c>
      <c r="N5491" s="4">
        <v>91.21</v>
      </c>
      <c r="O5491" s="4">
        <v>10</v>
      </c>
      <c r="P5491" s="4">
        <v>0.2</v>
      </c>
      <c r="Q5491" s="4">
        <v>6.75</v>
      </c>
    </row>
    <row r="5492" spans="1:17" s="4" customFormat="1" ht="12" x14ac:dyDescent="0.3">
      <c r="A5492" s="4">
        <v>5491</v>
      </c>
      <c r="B5492" s="4" t="s">
        <v>16375</v>
      </c>
      <c r="C5492" s="5">
        <v>44694</v>
      </c>
      <c r="D5492" s="5">
        <v>44696</v>
      </c>
      <c r="E5492" s="9">
        <f t="shared" si="85"/>
        <v>2022</v>
      </c>
      <c r="F5492" s="4" t="s">
        <v>59</v>
      </c>
      <c r="G5492" s="4" t="s">
        <v>16376</v>
      </c>
      <c r="H5492" s="4" t="s">
        <v>16377</v>
      </c>
      <c r="I5492" s="4" t="s">
        <v>20</v>
      </c>
      <c r="J5492" s="4" t="s">
        <v>21</v>
      </c>
      <c r="K5492" s="4" t="s">
        <v>26647</v>
      </c>
      <c r="L5492" s="4" t="s">
        <v>22</v>
      </c>
      <c r="M5492" s="4" t="s">
        <v>75</v>
      </c>
      <c r="N5492" s="4">
        <v>1386.69</v>
      </c>
      <c r="O5492" s="4">
        <v>10</v>
      </c>
      <c r="P5492" s="4">
        <v>0</v>
      </c>
      <c r="Q5492" s="4">
        <v>329.51</v>
      </c>
    </row>
    <row r="5493" spans="1:17" s="4" customFormat="1" ht="12" x14ac:dyDescent="0.3">
      <c r="A5493" s="4">
        <v>5492</v>
      </c>
      <c r="B5493" s="4" t="s">
        <v>16378</v>
      </c>
      <c r="C5493" s="5">
        <v>45538</v>
      </c>
      <c r="D5493" s="5">
        <v>45540</v>
      </c>
      <c r="E5493" s="9">
        <f t="shared" si="85"/>
        <v>2024</v>
      </c>
      <c r="F5493" s="4" t="s">
        <v>17</v>
      </c>
      <c r="G5493" s="4" t="s">
        <v>16379</v>
      </c>
      <c r="H5493" s="4" t="s">
        <v>16380</v>
      </c>
      <c r="I5493" s="4" t="s">
        <v>20</v>
      </c>
      <c r="J5493" s="4" t="s">
        <v>21</v>
      </c>
      <c r="K5493" s="4" t="s">
        <v>26647</v>
      </c>
      <c r="L5493" s="4" t="s">
        <v>36</v>
      </c>
      <c r="M5493" s="4" t="s">
        <v>118</v>
      </c>
      <c r="N5493" s="4">
        <v>1081.4100000000001</v>
      </c>
      <c r="O5493" s="4">
        <v>4</v>
      </c>
      <c r="P5493" s="4">
        <v>0</v>
      </c>
      <c r="Q5493" s="4">
        <v>147.13</v>
      </c>
    </row>
    <row r="5494" spans="1:17" s="4" customFormat="1" ht="12" x14ac:dyDescent="0.3">
      <c r="A5494" s="4">
        <v>5493</v>
      </c>
      <c r="B5494" s="4" t="s">
        <v>16381</v>
      </c>
      <c r="C5494" s="5">
        <v>45085</v>
      </c>
      <c r="D5494" s="5">
        <v>45088</v>
      </c>
      <c r="E5494" s="9">
        <f t="shared" si="85"/>
        <v>2023</v>
      </c>
      <c r="F5494" s="4" t="s">
        <v>25</v>
      </c>
      <c r="G5494" s="4" t="s">
        <v>16382</v>
      </c>
      <c r="H5494" s="4" t="s">
        <v>16383</v>
      </c>
      <c r="I5494" s="4" t="s">
        <v>28</v>
      </c>
      <c r="J5494" s="4" t="s">
        <v>106</v>
      </c>
      <c r="K5494" s="4" t="s">
        <v>106</v>
      </c>
      <c r="L5494" s="4" t="s">
        <v>22</v>
      </c>
      <c r="M5494" s="4" t="s">
        <v>75</v>
      </c>
      <c r="N5494" s="4">
        <v>129.69</v>
      </c>
      <c r="O5494" s="4">
        <v>1</v>
      </c>
      <c r="P5494" s="4">
        <v>0.2</v>
      </c>
      <c r="Q5494" s="4">
        <v>4.76</v>
      </c>
    </row>
    <row r="5495" spans="1:17" s="4" customFormat="1" ht="12" x14ac:dyDescent="0.3">
      <c r="A5495" s="4">
        <v>5494</v>
      </c>
      <c r="B5495" s="4" t="s">
        <v>16384</v>
      </c>
      <c r="C5495" s="5">
        <v>45777</v>
      </c>
      <c r="D5495" s="5">
        <v>45778</v>
      </c>
      <c r="E5495" s="9">
        <f t="shared" si="85"/>
        <v>2025</v>
      </c>
      <c r="F5495" s="4" t="s">
        <v>25</v>
      </c>
      <c r="G5495" s="4" t="s">
        <v>16385</v>
      </c>
      <c r="H5495" s="4" t="s">
        <v>16386</v>
      </c>
      <c r="I5495" s="4" t="s">
        <v>20</v>
      </c>
      <c r="J5495" s="4" t="s">
        <v>21</v>
      </c>
      <c r="K5495" s="4" t="s">
        <v>26647</v>
      </c>
      <c r="L5495" s="4" t="s">
        <v>29</v>
      </c>
      <c r="M5495" s="4" t="s">
        <v>48</v>
      </c>
      <c r="N5495" s="4">
        <v>890.73</v>
      </c>
      <c r="O5495" s="4">
        <v>3</v>
      </c>
      <c r="P5495" s="4">
        <v>0.15</v>
      </c>
      <c r="Q5495" s="4">
        <v>10.43</v>
      </c>
    </row>
    <row r="5496" spans="1:17" s="4" customFormat="1" ht="12" x14ac:dyDescent="0.3">
      <c r="A5496" s="4">
        <v>5495</v>
      </c>
      <c r="B5496" s="4" t="s">
        <v>16387</v>
      </c>
      <c r="C5496" s="5">
        <v>44889</v>
      </c>
      <c r="D5496" s="5">
        <v>44893</v>
      </c>
      <c r="E5496" s="9">
        <f t="shared" si="85"/>
        <v>2022</v>
      </c>
      <c r="F5496" s="4" t="s">
        <v>59</v>
      </c>
      <c r="G5496" s="4" t="s">
        <v>16388</v>
      </c>
      <c r="H5496" s="4" t="s">
        <v>16389</v>
      </c>
      <c r="I5496" s="4" t="s">
        <v>20</v>
      </c>
      <c r="J5496" s="4" t="s">
        <v>62</v>
      </c>
      <c r="K5496" s="4" t="s">
        <v>63</v>
      </c>
      <c r="L5496" s="4" t="s">
        <v>36</v>
      </c>
      <c r="M5496" s="4" t="s">
        <v>37</v>
      </c>
      <c r="N5496" s="4">
        <v>777.45</v>
      </c>
      <c r="O5496" s="4">
        <v>4</v>
      </c>
      <c r="P5496" s="4">
        <v>0.2</v>
      </c>
      <c r="Q5496" s="4">
        <v>131.78</v>
      </c>
    </row>
    <row r="5497" spans="1:17" s="4" customFormat="1" ht="12" x14ac:dyDescent="0.3">
      <c r="A5497" s="4">
        <v>5496</v>
      </c>
      <c r="B5497" s="4" t="s">
        <v>16390</v>
      </c>
      <c r="C5497" s="5">
        <v>44437</v>
      </c>
      <c r="D5497" s="5">
        <v>44438</v>
      </c>
      <c r="E5497" s="9">
        <f t="shared" si="85"/>
        <v>2021</v>
      </c>
      <c r="F5497" s="4" t="s">
        <v>17</v>
      </c>
      <c r="G5497" s="4" t="s">
        <v>16391</v>
      </c>
      <c r="H5497" s="4" t="s">
        <v>16392</v>
      </c>
      <c r="I5497" s="4" t="s">
        <v>28</v>
      </c>
      <c r="J5497" s="4" t="s">
        <v>21</v>
      </c>
      <c r="K5497" s="4" t="s">
        <v>26647</v>
      </c>
      <c r="L5497" s="4" t="s">
        <v>36</v>
      </c>
      <c r="M5497" s="4" t="s">
        <v>118</v>
      </c>
      <c r="N5497" s="4">
        <v>949.74</v>
      </c>
      <c r="O5497" s="4">
        <v>2</v>
      </c>
      <c r="P5497" s="4">
        <v>0.1</v>
      </c>
      <c r="Q5497" s="4">
        <v>200.6</v>
      </c>
    </row>
    <row r="5498" spans="1:17" s="4" customFormat="1" ht="12" x14ac:dyDescent="0.3">
      <c r="A5498" s="4">
        <v>5497</v>
      </c>
      <c r="B5498" s="4" t="s">
        <v>16393</v>
      </c>
      <c r="C5498" s="5">
        <v>45320</v>
      </c>
      <c r="D5498" s="5">
        <v>45323</v>
      </c>
      <c r="E5498" s="9">
        <f t="shared" si="85"/>
        <v>2024</v>
      </c>
      <c r="F5498" s="4" t="s">
        <v>25</v>
      </c>
      <c r="G5498" s="4" t="s">
        <v>16394</v>
      </c>
      <c r="H5498" s="4" t="s">
        <v>16395</v>
      </c>
      <c r="I5498" s="4" t="s">
        <v>28</v>
      </c>
      <c r="J5498" s="4" t="s">
        <v>21</v>
      </c>
      <c r="K5498" s="4" t="s">
        <v>26647</v>
      </c>
      <c r="L5498" s="4" t="s">
        <v>29</v>
      </c>
      <c r="M5498" s="4" t="s">
        <v>48</v>
      </c>
      <c r="N5498" s="4">
        <v>1290.32</v>
      </c>
      <c r="O5498" s="4">
        <v>6</v>
      </c>
      <c r="P5498" s="4">
        <v>0.1</v>
      </c>
      <c r="Q5498" s="4">
        <v>-2.71</v>
      </c>
    </row>
    <row r="5499" spans="1:17" s="4" customFormat="1" ht="12" x14ac:dyDescent="0.3">
      <c r="A5499" s="4">
        <v>5498</v>
      </c>
      <c r="B5499" s="4" t="s">
        <v>16396</v>
      </c>
      <c r="C5499" s="5">
        <v>44747</v>
      </c>
      <c r="D5499" s="5">
        <v>44754</v>
      </c>
      <c r="E5499" s="9">
        <f t="shared" si="85"/>
        <v>2022</v>
      </c>
      <c r="F5499" s="4" t="s">
        <v>59</v>
      </c>
      <c r="G5499" s="4" t="s">
        <v>16397</v>
      </c>
      <c r="H5499" s="4" t="s">
        <v>16398</v>
      </c>
      <c r="I5499" s="4" t="s">
        <v>67</v>
      </c>
      <c r="J5499" s="4" t="s">
        <v>79</v>
      </c>
      <c r="K5499" s="4" t="s">
        <v>80</v>
      </c>
      <c r="L5499" s="4" t="s">
        <v>36</v>
      </c>
      <c r="M5499" s="4" t="s">
        <v>138</v>
      </c>
      <c r="N5499" s="4">
        <v>66.040000000000006</v>
      </c>
      <c r="O5499" s="4">
        <v>10</v>
      </c>
      <c r="P5499" s="4">
        <v>0</v>
      </c>
      <c r="Q5499" s="4">
        <v>15.25</v>
      </c>
    </row>
    <row r="5500" spans="1:17" s="4" customFormat="1" ht="12" x14ac:dyDescent="0.3">
      <c r="A5500" s="4">
        <v>5499</v>
      </c>
      <c r="B5500" s="4" t="s">
        <v>16399</v>
      </c>
      <c r="C5500" s="5">
        <v>45036</v>
      </c>
      <c r="D5500" s="5">
        <v>45038</v>
      </c>
      <c r="E5500" s="9">
        <f t="shared" si="85"/>
        <v>2023</v>
      </c>
      <c r="F5500" s="4" t="s">
        <v>39</v>
      </c>
      <c r="G5500" s="4" t="s">
        <v>16400</v>
      </c>
      <c r="H5500" s="4" t="s">
        <v>16401</v>
      </c>
      <c r="I5500" s="4" t="s">
        <v>67</v>
      </c>
      <c r="J5500" s="4" t="s">
        <v>21</v>
      </c>
      <c r="K5500" s="4" t="s">
        <v>26647</v>
      </c>
      <c r="L5500" s="4" t="s">
        <v>22</v>
      </c>
      <c r="M5500" s="4" t="s">
        <v>54</v>
      </c>
      <c r="N5500" s="4">
        <v>517.9</v>
      </c>
      <c r="O5500" s="4">
        <v>8</v>
      </c>
      <c r="P5500" s="4">
        <v>0</v>
      </c>
      <c r="Q5500" s="4">
        <v>92.85</v>
      </c>
    </row>
    <row r="5501" spans="1:17" s="4" customFormat="1" ht="12" x14ac:dyDescent="0.3">
      <c r="A5501" s="4">
        <v>5500</v>
      </c>
      <c r="B5501" s="4" t="s">
        <v>16402</v>
      </c>
      <c r="C5501" s="5">
        <v>45475</v>
      </c>
      <c r="D5501" s="5">
        <v>45478</v>
      </c>
      <c r="E5501" s="9">
        <f t="shared" si="85"/>
        <v>2024</v>
      </c>
      <c r="F5501" s="4" t="s">
        <v>17</v>
      </c>
      <c r="G5501" s="4" t="s">
        <v>16403</v>
      </c>
      <c r="H5501" s="4" t="s">
        <v>16404</v>
      </c>
      <c r="I5501" s="4" t="s">
        <v>28</v>
      </c>
      <c r="J5501" s="4" t="s">
        <v>106</v>
      </c>
      <c r="K5501" s="4" t="s">
        <v>106</v>
      </c>
      <c r="L5501" s="4" t="s">
        <v>36</v>
      </c>
      <c r="M5501" s="4" t="s">
        <v>118</v>
      </c>
      <c r="N5501" s="4">
        <v>1394.73</v>
      </c>
      <c r="O5501" s="4">
        <v>3</v>
      </c>
      <c r="P5501" s="4">
        <v>0.2</v>
      </c>
      <c r="Q5501" s="4">
        <v>125.44</v>
      </c>
    </row>
    <row r="5502" spans="1:17" s="4" customFormat="1" ht="12" x14ac:dyDescent="0.3">
      <c r="A5502" s="4">
        <v>5501</v>
      </c>
      <c r="B5502" s="4" t="s">
        <v>16405</v>
      </c>
      <c r="C5502" s="5">
        <v>45694</v>
      </c>
      <c r="D5502" s="5">
        <v>45696</v>
      </c>
      <c r="E5502" s="9">
        <f t="shared" si="85"/>
        <v>2025</v>
      </c>
      <c r="F5502" s="4" t="s">
        <v>39</v>
      </c>
      <c r="G5502" s="4" t="s">
        <v>16406</v>
      </c>
      <c r="H5502" s="4" t="s">
        <v>16407</v>
      </c>
      <c r="I5502" s="4" t="s">
        <v>28</v>
      </c>
      <c r="J5502" s="4" t="s">
        <v>145</v>
      </c>
      <c r="K5502" s="4" t="s">
        <v>80</v>
      </c>
      <c r="L5502" s="4" t="s">
        <v>22</v>
      </c>
      <c r="M5502" s="4" t="s">
        <v>75</v>
      </c>
      <c r="N5502" s="4">
        <v>24.59</v>
      </c>
      <c r="O5502" s="4">
        <v>1</v>
      </c>
      <c r="P5502" s="4">
        <v>0.1</v>
      </c>
      <c r="Q5502" s="4">
        <v>5.86</v>
      </c>
    </row>
    <row r="5503" spans="1:17" s="4" customFormat="1" ht="12" x14ac:dyDescent="0.3">
      <c r="A5503" s="4">
        <v>5502</v>
      </c>
      <c r="B5503" s="4" t="s">
        <v>16408</v>
      </c>
      <c r="C5503" s="5">
        <v>45519</v>
      </c>
      <c r="D5503" s="5">
        <v>45526</v>
      </c>
      <c r="E5503" s="9">
        <f t="shared" si="85"/>
        <v>2024</v>
      </c>
      <c r="F5503" s="4" t="s">
        <v>39</v>
      </c>
      <c r="G5503" s="4" t="s">
        <v>16409</v>
      </c>
      <c r="H5503" s="4" t="s">
        <v>16410</v>
      </c>
      <c r="I5503" s="4" t="s">
        <v>67</v>
      </c>
      <c r="J5503" s="4" t="s">
        <v>145</v>
      </c>
      <c r="K5503" s="4" t="s">
        <v>80</v>
      </c>
      <c r="L5503" s="4" t="s">
        <v>22</v>
      </c>
      <c r="M5503" s="4" t="s">
        <v>54</v>
      </c>
      <c r="N5503" s="4">
        <v>253.42</v>
      </c>
      <c r="O5503" s="4">
        <v>1</v>
      </c>
      <c r="P5503" s="4">
        <v>0</v>
      </c>
      <c r="Q5503" s="4">
        <v>60.24</v>
      </c>
    </row>
    <row r="5504" spans="1:17" s="4" customFormat="1" ht="12" x14ac:dyDescent="0.3">
      <c r="A5504" s="4">
        <v>5503</v>
      </c>
      <c r="B5504" s="4" t="s">
        <v>16411</v>
      </c>
      <c r="C5504" s="5">
        <v>44942</v>
      </c>
      <c r="D5504" s="5">
        <v>44945</v>
      </c>
      <c r="E5504" s="9">
        <f t="shared" si="85"/>
        <v>2023</v>
      </c>
      <c r="F5504" s="4" t="s">
        <v>17</v>
      </c>
      <c r="G5504" s="4" t="s">
        <v>16412</v>
      </c>
      <c r="H5504" s="4" t="s">
        <v>16413</v>
      </c>
      <c r="I5504" s="4" t="s">
        <v>20</v>
      </c>
      <c r="J5504" s="4" t="s">
        <v>52</v>
      </c>
      <c r="K5504" s="4" t="s">
        <v>53</v>
      </c>
      <c r="L5504" s="4" t="s">
        <v>29</v>
      </c>
      <c r="M5504" s="4" t="s">
        <v>90</v>
      </c>
      <c r="N5504" s="4">
        <v>1203.44</v>
      </c>
      <c r="O5504" s="4">
        <v>2</v>
      </c>
      <c r="P5504" s="4">
        <v>0.2</v>
      </c>
      <c r="Q5504" s="4">
        <v>213.36</v>
      </c>
    </row>
    <row r="5505" spans="1:17" s="4" customFormat="1" ht="12" x14ac:dyDescent="0.3">
      <c r="A5505" s="4">
        <v>5504</v>
      </c>
      <c r="B5505" s="4" t="s">
        <v>16414</v>
      </c>
      <c r="C5505" s="5">
        <v>45386</v>
      </c>
      <c r="D5505" s="5">
        <v>45389</v>
      </c>
      <c r="E5505" s="9">
        <f t="shared" si="85"/>
        <v>2024</v>
      </c>
      <c r="F5505" s="4" t="s">
        <v>25</v>
      </c>
      <c r="G5505" s="4" t="s">
        <v>16415</v>
      </c>
      <c r="H5505" s="4" t="s">
        <v>16416</v>
      </c>
      <c r="I5505" s="4" t="s">
        <v>28</v>
      </c>
      <c r="J5505" s="4" t="s">
        <v>62</v>
      </c>
      <c r="K5505" s="4" t="s">
        <v>63</v>
      </c>
      <c r="L5505" s="4" t="s">
        <v>36</v>
      </c>
      <c r="M5505" s="4" t="s">
        <v>37</v>
      </c>
      <c r="N5505" s="4">
        <v>357.74</v>
      </c>
      <c r="O5505" s="4">
        <v>10</v>
      </c>
      <c r="P5505" s="4">
        <v>0</v>
      </c>
      <c r="Q5505" s="4">
        <v>103.53</v>
      </c>
    </row>
    <row r="5506" spans="1:17" s="4" customFormat="1" ht="12" x14ac:dyDescent="0.3">
      <c r="A5506" s="4">
        <v>5505</v>
      </c>
      <c r="B5506" s="4" t="s">
        <v>16417</v>
      </c>
      <c r="C5506" s="5">
        <v>45640</v>
      </c>
      <c r="D5506" s="5">
        <v>45642</v>
      </c>
      <c r="E5506" s="9">
        <f t="shared" ref="E5506:E5569" si="86">YEAR(D5506)</f>
        <v>2024</v>
      </c>
      <c r="F5506" s="4" t="s">
        <v>25</v>
      </c>
      <c r="G5506" s="4" t="s">
        <v>16418</v>
      </c>
      <c r="H5506" s="4" t="s">
        <v>16419</v>
      </c>
      <c r="I5506" s="4" t="s">
        <v>20</v>
      </c>
      <c r="J5506" s="4" t="s">
        <v>145</v>
      </c>
      <c r="K5506" s="4" t="s">
        <v>80</v>
      </c>
      <c r="L5506" s="4" t="s">
        <v>22</v>
      </c>
      <c r="M5506" s="4" t="s">
        <v>54</v>
      </c>
      <c r="N5506" s="4">
        <v>1445.49</v>
      </c>
      <c r="O5506" s="4">
        <v>6</v>
      </c>
      <c r="P5506" s="4">
        <v>0</v>
      </c>
      <c r="Q5506" s="4">
        <v>77.69</v>
      </c>
    </row>
    <row r="5507" spans="1:17" s="4" customFormat="1" ht="12" x14ac:dyDescent="0.3">
      <c r="A5507" s="4">
        <v>5506</v>
      </c>
      <c r="B5507" s="4" t="s">
        <v>16420</v>
      </c>
      <c r="C5507" s="5">
        <v>45405</v>
      </c>
      <c r="D5507" s="5">
        <v>45412</v>
      </c>
      <c r="E5507" s="9">
        <f t="shared" si="86"/>
        <v>2024</v>
      </c>
      <c r="F5507" s="4" t="s">
        <v>59</v>
      </c>
      <c r="G5507" s="4" t="s">
        <v>16421</v>
      </c>
      <c r="H5507" s="4" t="s">
        <v>16422</v>
      </c>
      <c r="I5507" s="4" t="s">
        <v>67</v>
      </c>
      <c r="J5507" s="4" t="s">
        <v>34</v>
      </c>
      <c r="K5507" s="4" t="s">
        <v>35</v>
      </c>
      <c r="L5507" s="4" t="s">
        <v>22</v>
      </c>
      <c r="M5507" s="4" t="s">
        <v>134</v>
      </c>
      <c r="N5507" s="4">
        <v>1423.72</v>
      </c>
      <c r="O5507" s="4">
        <v>2</v>
      </c>
      <c r="P5507" s="4">
        <v>0</v>
      </c>
      <c r="Q5507" s="4">
        <v>310.83999999999997</v>
      </c>
    </row>
    <row r="5508" spans="1:17" s="4" customFormat="1" ht="12" x14ac:dyDescent="0.3">
      <c r="A5508" s="4">
        <v>5507</v>
      </c>
      <c r="B5508" s="4" t="s">
        <v>16423</v>
      </c>
      <c r="C5508" s="5">
        <v>44826</v>
      </c>
      <c r="D5508" s="5">
        <v>44828</v>
      </c>
      <c r="E5508" s="9">
        <f t="shared" si="86"/>
        <v>2022</v>
      </c>
      <c r="F5508" s="4" t="s">
        <v>59</v>
      </c>
      <c r="G5508" s="4" t="s">
        <v>16424</v>
      </c>
      <c r="H5508" s="4" t="s">
        <v>16425</v>
      </c>
      <c r="I5508" s="4" t="s">
        <v>20</v>
      </c>
      <c r="J5508" s="4" t="s">
        <v>106</v>
      </c>
      <c r="K5508" s="4" t="s">
        <v>106</v>
      </c>
      <c r="L5508" s="4" t="s">
        <v>36</v>
      </c>
      <c r="M5508" s="4" t="s">
        <v>71</v>
      </c>
      <c r="N5508" s="4">
        <v>962.87</v>
      </c>
      <c r="O5508" s="4">
        <v>10</v>
      </c>
      <c r="P5508" s="4">
        <v>0</v>
      </c>
      <c r="Q5508" s="4">
        <v>262.14999999999998</v>
      </c>
    </row>
    <row r="5509" spans="1:17" s="4" customFormat="1" ht="12" x14ac:dyDescent="0.3">
      <c r="A5509" s="4">
        <v>5508</v>
      </c>
      <c r="B5509" s="4" t="s">
        <v>16426</v>
      </c>
      <c r="C5509" s="5">
        <v>44515</v>
      </c>
      <c r="D5509" s="5">
        <v>44517</v>
      </c>
      <c r="E5509" s="9">
        <f t="shared" si="86"/>
        <v>2021</v>
      </c>
      <c r="F5509" s="4" t="s">
        <v>39</v>
      </c>
      <c r="G5509" s="4" t="s">
        <v>16427</v>
      </c>
      <c r="H5509" s="4" t="s">
        <v>16428</v>
      </c>
      <c r="I5509" s="4" t="s">
        <v>28</v>
      </c>
      <c r="J5509" s="4" t="s">
        <v>21</v>
      </c>
      <c r="K5509" s="4" t="s">
        <v>26647</v>
      </c>
      <c r="L5509" s="4" t="s">
        <v>29</v>
      </c>
      <c r="M5509" s="4" t="s">
        <v>30</v>
      </c>
      <c r="N5509" s="4">
        <v>923.84</v>
      </c>
      <c r="O5509" s="4">
        <v>1</v>
      </c>
      <c r="P5509" s="4">
        <v>0</v>
      </c>
      <c r="Q5509" s="4">
        <v>49.25</v>
      </c>
    </row>
    <row r="5510" spans="1:17" s="4" customFormat="1" ht="12" x14ac:dyDescent="0.3">
      <c r="A5510" s="4">
        <v>5509</v>
      </c>
      <c r="B5510" s="4" t="s">
        <v>16429</v>
      </c>
      <c r="C5510" s="5">
        <v>45712</v>
      </c>
      <c r="D5510" s="5">
        <v>45713</v>
      </c>
      <c r="E5510" s="9">
        <f t="shared" si="86"/>
        <v>2025</v>
      </c>
      <c r="F5510" s="4" t="s">
        <v>59</v>
      </c>
      <c r="G5510" s="4" t="s">
        <v>16430</v>
      </c>
      <c r="H5510" s="4" t="s">
        <v>16431</v>
      </c>
      <c r="I5510" s="4" t="s">
        <v>20</v>
      </c>
      <c r="J5510" s="4" t="s">
        <v>42</v>
      </c>
      <c r="K5510" s="4" t="s">
        <v>43</v>
      </c>
      <c r="L5510" s="4" t="s">
        <v>22</v>
      </c>
      <c r="M5510" s="4" t="s">
        <v>75</v>
      </c>
      <c r="N5510" s="4">
        <v>1064.82</v>
      </c>
      <c r="O5510" s="4">
        <v>4</v>
      </c>
      <c r="P5510" s="4">
        <v>0.2</v>
      </c>
      <c r="Q5510" s="4">
        <v>125.94</v>
      </c>
    </row>
    <row r="5511" spans="1:17" s="4" customFormat="1" ht="12" x14ac:dyDescent="0.3">
      <c r="A5511" s="4">
        <v>5510</v>
      </c>
      <c r="B5511" s="4" t="s">
        <v>16432</v>
      </c>
      <c r="C5511" s="5">
        <v>45228</v>
      </c>
      <c r="D5511" s="5">
        <v>45234</v>
      </c>
      <c r="E5511" s="9">
        <f t="shared" si="86"/>
        <v>2023</v>
      </c>
      <c r="F5511" s="4" t="s">
        <v>25</v>
      </c>
      <c r="G5511" s="4" t="s">
        <v>16433</v>
      </c>
      <c r="H5511" s="4" t="s">
        <v>16434</v>
      </c>
      <c r="I5511" s="4" t="s">
        <v>28</v>
      </c>
      <c r="J5511" s="4" t="s">
        <v>34</v>
      </c>
      <c r="K5511" s="4" t="s">
        <v>35</v>
      </c>
      <c r="L5511" s="4" t="s">
        <v>22</v>
      </c>
      <c r="M5511" s="4" t="s">
        <v>23</v>
      </c>
      <c r="N5511" s="4">
        <v>281.5</v>
      </c>
      <c r="O5511" s="4">
        <v>6</v>
      </c>
      <c r="P5511" s="4">
        <v>0.1</v>
      </c>
      <c r="Q5511" s="4">
        <v>9.43</v>
      </c>
    </row>
    <row r="5512" spans="1:17" s="4" customFormat="1" ht="12" x14ac:dyDescent="0.3">
      <c r="A5512" s="4">
        <v>5511</v>
      </c>
      <c r="B5512" s="4" t="s">
        <v>16435</v>
      </c>
      <c r="C5512" s="5">
        <v>45239</v>
      </c>
      <c r="D5512" s="5">
        <v>45245</v>
      </c>
      <c r="E5512" s="9">
        <f t="shared" si="86"/>
        <v>2023</v>
      </c>
      <c r="F5512" s="4" t="s">
        <v>17</v>
      </c>
      <c r="G5512" s="4" t="s">
        <v>16436</v>
      </c>
      <c r="H5512" s="4" t="s">
        <v>16437</v>
      </c>
      <c r="I5512" s="4" t="s">
        <v>20</v>
      </c>
      <c r="J5512" s="4" t="s">
        <v>34</v>
      </c>
      <c r="K5512" s="4" t="s">
        <v>35</v>
      </c>
      <c r="L5512" s="4" t="s">
        <v>36</v>
      </c>
      <c r="M5512" s="4" t="s">
        <v>71</v>
      </c>
      <c r="N5512" s="4">
        <v>731.29</v>
      </c>
      <c r="O5512" s="4">
        <v>6</v>
      </c>
      <c r="P5512" s="4">
        <v>0</v>
      </c>
      <c r="Q5512" s="4">
        <v>9.3699999999999992</v>
      </c>
    </row>
    <row r="5513" spans="1:17" s="4" customFormat="1" ht="12" x14ac:dyDescent="0.3">
      <c r="A5513" s="4">
        <v>5512</v>
      </c>
      <c r="B5513" s="4" t="s">
        <v>16438</v>
      </c>
      <c r="C5513" s="5">
        <v>45341</v>
      </c>
      <c r="D5513" s="5">
        <v>45346</v>
      </c>
      <c r="E5513" s="9">
        <f t="shared" si="86"/>
        <v>2024</v>
      </c>
      <c r="F5513" s="4" t="s">
        <v>59</v>
      </c>
      <c r="G5513" s="4" t="s">
        <v>16439</v>
      </c>
      <c r="H5513" s="4" t="s">
        <v>16440</v>
      </c>
      <c r="I5513" s="4" t="s">
        <v>28</v>
      </c>
      <c r="J5513" s="4" t="s">
        <v>79</v>
      </c>
      <c r="K5513" s="4" t="s">
        <v>80</v>
      </c>
      <c r="L5513" s="4" t="s">
        <v>29</v>
      </c>
      <c r="M5513" s="4" t="s">
        <v>107</v>
      </c>
      <c r="N5513" s="4">
        <v>124.3</v>
      </c>
      <c r="O5513" s="4">
        <v>1</v>
      </c>
      <c r="P5513" s="4">
        <v>0</v>
      </c>
      <c r="Q5513" s="4">
        <v>23.97</v>
      </c>
    </row>
    <row r="5514" spans="1:17" s="4" customFormat="1" ht="12" x14ac:dyDescent="0.3">
      <c r="A5514" s="4">
        <v>5513</v>
      </c>
      <c r="B5514" s="4" t="s">
        <v>16441</v>
      </c>
      <c r="C5514" s="5">
        <v>44787</v>
      </c>
      <c r="D5514" s="5">
        <v>44790</v>
      </c>
      <c r="E5514" s="9">
        <f t="shared" si="86"/>
        <v>2022</v>
      </c>
      <c r="F5514" s="4" t="s">
        <v>39</v>
      </c>
      <c r="G5514" s="4" t="s">
        <v>16442</v>
      </c>
      <c r="H5514" s="4" t="s">
        <v>16443</v>
      </c>
      <c r="I5514" s="4" t="s">
        <v>67</v>
      </c>
      <c r="J5514" s="4" t="s">
        <v>42</v>
      </c>
      <c r="K5514" s="4" t="s">
        <v>43</v>
      </c>
      <c r="L5514" s="4" t="s">
        <v>22</v>
      </c>
      <c r="M5514" s="4" t="s">
        <v>75</v>
      </c>
      <c r="N5514" s="4">
        <v>1243.6400000000001</v>
      </c>
      <c r="O5514" s="4">
        <v>8</v>
      </c>
      <c r="P5514" s="4">
        <v>0</v>
      </c>
      <c r="Q5514" s="4">
        <v>148.32</v>
      </c>
    </row>
    <row r="5515" spans="1:17" s="4" customFormat="1" ht="12" x14ac:dyDescent="0.3">
      <c r="A5515" s="4">
        <v>5514</v>
      </c>
      <c r="B5515" s="4" t="s">
        <v>16444</v>
      </c>
      <c r="C5515" s="5">
        <v>44909</v>
      </c>
      <c r="D5515" s="5">
        <v>44915</v>
      </c>
      <c r="E5515" s="9">
        <f t="shared" si="86"/>
        <v>2022</v>
      </c>
      <c r="F5515" s="4" t="s">
        <v>59</v>
      </c>
      <c r="G5515" s="4" t="s">
        <v>16445</v>
      </c>
      <c r="H5515" s="4" t="s">
        <v>16446</v>
      </c>
      <c r="I5515" s="4" t="s">
        <v>28</v>
      </c>
      <c r="J5515" s="4" t="s">
        <v>79</v>
      </c>
      <c r="K5515" s="4" t="s">
        <v>80</v>
      </c>
      <c r="L5515" s="4" t="s">
        <v>36</v>
      </c>
      <c r="M5515" s="4" t="s">
        <v>71</v>
      </c>
      <c r="N5515" s="4">
        <v>619.63</v>
      </c>
      <c r="O5515" s="4">
        <v>7</v>
      </c>
      <c r="P5515" s="4">
        <v>0.1</v>
      </c>
      <c r="Q5515" s="4">
        <v>18.27</v>
      </c>
    </row>
    <row r="5516" spans="1:17" s="4" customFormat="1" ht="12" x14ac:dyDescent="0.3">
      <c r="A5516" s="4">
        <v>5515</v>
      </c>
      <c r="B5516" s="4" t="s">
        <v>16447</v>
      </c>
      <c r="C5516" s="5">
        <v>45333</v>
      </c>
      <c r="D5516" s="5">
        <v>45336</v>
      </c>
      <c r="E5516" s="9">
        <f t="shared" si="86"/>
        <v>2024</v>
      </c>
      <c r="F5516" s="4" t="s">
        <v>59</v>
      </c>
      <c r="G5516" s="4" t="s">
        <v>16448</v>
      </c>
      <c r="H5516" s="4" t="s">
        <v>16449</v>
      </c>
      <c r="I5516" s="4" t="s">
        <v>67</v>
      </c>
      <c r="J5516" s="4" t="s">
        <v>42</v>
      </c>
      <c r="K5516" s="4" t="s">
        <v>43</v>
      </c>
      <c r="L5516" s="4" t="s">
        <v>22</v>
      </c>
      <c r="M5516" s="4" t="s">
        <v>54</v>
      </c>
      <c r="N5516" s="4">
        <v>739.27</v>
      </c>
      <c r="O5516" s="4">
        <v>1</v>
      </c>
      <c r="P5516" s="4">
        <v>0</v>
      </c>
      <c r="Q5516" s="4">
        <v>216.06</v>
      </c>
    </row>
    <row r="5517" spans="1:17" s="4" customFormat="1" ht="12" x14ac:dyDescent="0.3">
      <c r="A5517" s="4">
        <v>5516</v>
      </c>
      <c r="B5517" s="4" t="s">
        <v>16450</v>
      </c>
      <c r="C5517" s="5">
        <v>44954</v>
      </c>
      <c r="D5517" s="5">
        <v>44960</v>
      </c>
      <c r="E5517" s="9">
        <f t="shared" si="86"/>
        <v>2023</v>
      </c>
      <c r="F5517" s="4" t="s">
        <v>59</v>
      </c>
      <c r="G5517" s="4" t="s">
        <v>16451</v>
      </c>
      <c r="H5517" s="4" t="s">
        <v>16452</v>
      </c>
      <c r="I5517" s="4" t="s">
        <v>67</v>
      </c>
      <c r="J5517" s="4" t="s">
        <v>52</v>
      </c>
      <c r="K5517" s="4" t="s">
        <v>53</v>
      </c>
      <c r="L5517" s="4" t="s">
        <v>29</v>
      </c>
      <c r="M5517" s="4" t="s">
        <v>48</v>
      </c>
      <c r="N5517" s="4">
        <v>771.8</v>
      </c>
      <c r="O5517" s="4">
        <v>2</v>
      </c>
      <c r="P5517" s="4">
        <v>0</v>
      </c>
      <c r="Q5517" s="4">
        <v>161.06</v>
      </c>
    </row>
    <row r="5518" spans="1:17" s="4" customFormat="1" ht="12" x14ac:dyDescent="0.3">
      <c r="A5518" s="4">
        <v>5517</v>
      </c>
      <c r="B5518" s="4" t="s">
        <v>16453</v>
      </c>
      <c r="C5518" s="5">
        <v>44843</v>
      </c>
      <c r="D5518" s="5">
        <v>44850</v>
      </c>
      <c r="E5518" s="9">
        <f t="shared" si="86"/>
        <v>2022</v>
      </c>
      <c r="F5518" s="4" t="s">
        <v>59</v>
      </c>
      <c r="G5518" s="4" t="s">
        <v>16454</v>
      </c>
      <c r="H5518" s="4" t="s">
        <v>16455</v>
      </c>
      <c r="I5518" s="4" t="s">
        <v>28</v>
      </c>
      <c r="J5518" s="4" t="s">
        <v>21</v>
      </c>
      <c r="K5518" s="4" t="s">
        <v>26647</v>
      </c>
      <c r="L5518" s="4" t="s">
        <v>36</v>
      </c>
      <c r="M5518" s="4" t="s">
        <v>37</v>
      </c>
      <c r="N5518" s="4">
        <v>522.71</v>
      </c>
      <c r="O5518" s="4">
        <v>10</v>
      </c>
      <c r="P5518" s="4">
        <v>0.1</v>
      </c>
      <c r="Q5518" s="4">
        <v>102.21</v>
      </c>
    </row>
    <row r="5519" spans="1:17" s="4" customFormat="1" ht="12" x14ac:dyDescent="0.3">
      <c r="A5519" s="4">
        <v>5518</v>
      </c>
      <c r="B5519" s="4" t="s">
        <v>16456</v>
      </c>
      <c r="C5519" s="5">
        <v>45062</v>
      </c>
      <c r="D5519" s="5">
        <v>45063</v>
      </c>
      <c r="E5519" s="9">
        <f t="shared" si="86"/>
        <v>2023</v>
      </c>
      <c r="F5519" s="4" t="s">
        <v>25</v>
      </c>
      <c r="G5519" s="4" t="s">
        <v>16457</v>
      </c>
      <c r="H5519" s="4" t="s">
        <v>16458</v>
      </c>
      <c r="I5519" s="4" t="s">
        <v>20</v>
      </c>
      <c r="J5519" s="4" t="s">
        <v>52</v>
      </c>
      <c r="K5519" s="4" t="s">
        <v>53</v>
      </c>
      <c r="L5519" s="4" t="s">
        <v>22</v>
      </c>
      <c r="M5519" s="4" t="s">
        <v>134</v>
      </c>
      <c r="N5519" s="4">
        <v>155.84</v>
      </c>
      <c r="O5519" s="4">
        <v>10</v>
      </c>
      <c r="P5519" s="4">
        <v>0</v>
      </c>
      <c r="Q5519" s="4">
        <v>14.38</v>
      </c>
    </row>
    <row r="5520" spans="1:17" s="4" customFormat="1" ht="12" x14ac:dyDescent="0.3">
      <c r="A5520" s="4">
        <v>5519</v>
      </c>
      <c r="B5520" s="4" t="s">
        <v>16459</v>
      </c>
      <c r="C5520" s="5">
        <v>45732</v>
      </c>
      <c r="D5520" s="5">
        <v>45733</v>
      </c>
      <c r="E5520" s="9">
        <f t="shared" si="86"/>
        <v>2025</v>
      </c>
      <c r="F5520" s="4" t="s">
        <v>59</v>
      </c>
      <c r="G5520" s="4" t="s">
        <v>16460</v>
      </c>
      <c r="H5520" s="4" t="s">
        <v>16461</v>
      </c>
      <c r="I5520" s="4" t="s">
        <v>28</v>
      </c>
      <c r="J5520" s="4" t="s">
        <v>145</v>
      </c>
      <c r="K5520" s="4" t="s">
        <v>80</v>
      </c>
      <c r="L5520" s="4" t="s">
        <v>36</v>
      </c>
      <c r="M5520" s="4" t="s">
        <v>138</v>
      </c>
      <c r="N5520" s="4">
        <v>636.26</v>
      </c>
      <c r="O5520" s="4">
        <v>4</v>
      </c>
      <c r="P5520" s="4">
        <v>0</v>
      </c>
      <c r="Q5520" s="4">
        <v>96.94</v>
      </c>
    </row>
    <row r="5521" spans="1:17" s="4" customFormat="1" ht="12" x14ac:dyDescent="0.3">
      <c r="A5521" s="4">
        <v>5520</v>
      </c>
      <c r="B5521" s="4" t="s">
        <v>16462</v>
      </c>
      <c r="C5521" s="5">
        <v>45815</v>
      </c>
      <c r="D5521" s="5">
        <v>45818</v>
      </c>
      <c r="E5521" s="9">
        <f t="shared" si="86"/>
        <v>2025</v>
      </c>
      <c r="F5521" s="4" t="s">
        <v>17</v>
      </c>
      <c r="G5521" s="4" t="s">
        <v>16463</v>
      </c>
      <c r="H5521" s="4" t="s">
        <v>16464</v>
      </c>
      <c r="I5521" s="4" t="s">
        <v>67</v>
      </c>
      <c r="J5521" s="4" t="s">
        <v>79</v>
      </c>
      <c r="K5521" s="4" t="s">
        <v>80</v>
      </c>
      <c r="L5521" s="4" t="s">
        <v>29</v>
      </c>
      <c r="M5521" s="4" t="s">
        <v>30</v>
      </c>
      <c r="N5521" s="4">
        <v>981.4</v>
      </c>
      <c r="O5521" s="4">
        <v>5</v>
      </c>
      <c r="P5521" s="4">
        <v>0.15</v>
      </c>
      <c r="Q5521" s="4">
        <v>126.01</v>
      </c>
    </row>
    <row r="5522" spans="1:17" s="4" customFormat="1" ht="12" x14ac:dyDescent="0.3">
      <c r="A5522" s="4">
        <v>5521</v>
      </c>
      <c r="B5522" s="4" t="s">
        <v>16465</v>
      </c>
      <c r="C5522" s="5">
        <v>45416</v>
      </c>
      <c r="D5522" s="5">
        <v>45417</v>
      </c>
      <c r="E5522" s="9">
        <f t="shared" si="86"/>
        <v>2024</v>
      </c>
      <c r="F5522" s="4" t="s">
        <v>39</v>
      </c>
      <c r="G5522" s="4" t="s">
        <v>16466</v>
      </c>
      <c r="H5522" s="4" t="s">
        <v>16467</v>
      </c>
      <c r="I5522" s="4" t="s">
        <v>20</v>
      </c>
      <c r="J5522" s="4" t="s">
        <v>34</v>
      </c>
      <c r="K5522" s="4" t="s">
        <v>35</v>
      </c>
      <c r="L5522" s="4" t="s">
        <v>36</v>
      </c>
      <c r="M5522" s="4" t="s">
        <v>118</v>
      </c>
      <c r="N5522" s="4">
        <v>46.88</v>
      </c>
      <c r="O5522" s="4">
        <v>8</v>
      </c>
      <c r="P5522" s="4">
        <v>0.15</v>
      </c>
      <c r="Q5522" s="4">
        <v>1.44</v>
      </c>
    </row>
    <row r="5523" spans="1:17" s="4" customFormat="1" ht="12" x14ac:dyDescent="0.3">
      <c r="A5523" s="4">
        <v>5522</v>
      </c>
      <c r="B5523" s="4" t="s">
        <v>16468</v>
      </c>
      <c r="C5523" s="5">
        <v>44651</v>
      </c>
      <c r="D5523" s="5">
        <v>44656</v>
      </c>
      <c r="E5523" s="9">
        <f t="shared" si="86"/>
        <v>2022</v>
      </c>
      <c r="F5523" s="4" t="s">
        <v>39</v>
      </c>
      <c r="G5523" s="4" t="s">
        <v>16469</v>
      </c>
      <c r="H5523" s="4" t="s">
        <v>16470</v>
      </c>
      <c r="I5523" s="4" t="s">
        <v>28</v>
      </c>
      <c r="J5523" s="4" t="s">
        <v>47</v>
      </c>
      <c r="K5523" s="4" t="s">
        <v>47</v>
      </c>
      <c r="L5523" s="4" t="s">
        <v>36</v>
      </c>
      <c r="M5523" s="4" t="s">
        <v>37</v>
      </c>
      <c r="N5523" s="4">
        <v>1201.54</v>
      </c>
      <c r="O5523" s="4">
        <v>9</v>
      </c>
      <c r="P5523" s="4">
        <v>0</v>
      </c>
      <c r="Q5523" s="4">
        <v>28.18</v>
      </c>
    </row>
    <row r="5524" spans="1:17" s="4" customFormat="1" ht="12" x14ac:dyDescent="0.3">
      <c r="A5524" s="4">
        <v>5523</v>
      </c>
      <c r="B5524" s="4" t="s">
        <v>16471</v>
      </c>
      <c r="C5524" s="5">
        <v>45336</v>
      </c>
      <c r="D5524" s="5">
        <v>45342</v>
      </c>
      <c r="E5524" s="9">
        <f t="shared" si="86"/>
        <v>2024</v>
      </c>
      <c r="F5524" s="4" t="s">
        <v>59</v>
      </c>
      <c r="G5524" s="4" t="s">
        <v>16472</v>
      </c>
      <c r="H5524" s="4" t="s">
        <v>16473</v>
      </c>
      <c r="I5524" s="4" t="s">
        <v>67</v>
      </c>
      <c r="J5524" s="4" t="s">
        <v>42</v>
      </c>
      <c r="K5524" s="4" t="s">
        <v>43</v>
      </c>
      <c r="L5524" s="4" t="s">
        <v>36</v>
      </c>
      <c r="M5524" s="4" t="s">
        <v>138</v>
      </c>
      <c r="N5524" s="4">
        <v>260.08999999999997</v>
      </c>
      <c r="O5524" s="4">
        <v>2</v>
      </c>
      <c r="P5524" s="4">
        <v>0.15</v>
      </c>
      <c r="Q5524" s="4">
        <v>10.9</v>
      </c>
    </row>
    <row r="5525" spans="1:17" s="4" customFormat="1" ht="12" x14ac:dyDescent="0.3">
      <c r="A5525" s="4">
        <v>5524</v>
      </c>
      <c r="B5525" s="4" t="s">
        <v>16474</v>
      </c>
      <c r="C5525" s="5">
        <v>44490</v>
      </c>
      <c r="D5525" s="5">
        <v>44496</v>
      </c>
      <c r="E5525" s="9">
        <f t="shared" si="86"/>
        <v>2021</v>
      </c>
      <c r="F5525" s="4" t="s">
        <v>17</v>
      </c>
      <c r="G5525" s="4" t="s">
        <v>16475</v>
      </c>
      <c r="H5525" s="4" t="s">
        <v>16476</v>
      </c>
      <c r="I5525" s="4" t="s">
        <v>28</v>
      </c>
      <c r="J5525" s="4" t="s">
        <v>106</v>
      </c>
      <c r="K5525" s="4" t="s">
        <v>106</v>
      </c>
      <c r="L5525" s="4" t="s">
        <v>36</v>
      </c>
      <c r="M5525" s="4" t="s">
        <v>138</v>
      </c>
      <c r="N5525" s="4">
        <v>61.35</v>
      </c>
      <c r="O5525" s="4">
        <v>8</v>
      </c>
      <c r="P5525" s="4">
        <v>0.1</v>
      </c>
      <c r="Q5525" s="4">
        <v>2.2200000000000002</v>
      </c>
    </row>
    <row r="5526" spans="1:17" s="4" customFormat="1" ht="12" x14ac:dyDescent="0.3">
      <c r="A5526" s="4">
        <v>5525</v>
      </c>
      <c r="B5526" s="4" t="s">
        <v>16477</v>
      </c>
      <c r="C5526" s="5">
        <v>44553</v>
      </c>
      <c r="D5526" s="5">
        <v>44559</v>
      </c>
      <c r="E5526" s="9">
        <f t="shared" si="86"/>
        <v>2021</v>
      </c>
      <c r="F5526" s="4" t="s">
        <v>59</v>
      </c>
      <c r="G5526" s="4" t="s">
        <v>16478</v>
      </c>
      <c r="H5526" s="4" t="s">
        <v>16479</v>
      </c>
      <c r="I5526" s="4" t="s">
        <v>67</v>
      </c>
      <c r="J5526" s="4" t="s">
        <v>106</v>
      </c>
      <c r="K5526" s="4" t="s">
        <v>106</v>
      </c>
      <c r="L5526" s="4" t="s">
        <v>36</v>
      </c>
      <c r="M5526" s="4" t="s">
        <v>118</v>
      </c>
      <c r="N5526" s="4">
        <v>411.01</v>
      </c>
      <c r="O5526" s="4">
        <v>6</v>
      </c>
      <c r="P5526" s="4">
        <v>0.15</v>
      </c>
      <c r="Q5526" s="4">
        <v>94.81</v>
      </c>
    </row>
    <row r="5527" spans="1:17" s="4" customFormat="1" ht="12" x14ac:dyDescent="0.3">
      <c r="A5527" s="4">
        <v>5526</v>
      </c>
      <c r="B5527" s="4" t="s">
        <v>16480</v>
      </c>
      <c r="C5527" s="5">
        <v>45280</v>
      </c>
      <c r="D5527" s="5">
        <v>45284</v>
      </c>
      <c r="E5527" s="9">
        <f t="shared" si="86"/>
        <v>2023</v>
      </c>
      <c r="F5527" s="4" t="s">
        <v>39</v>
      </c>
      <c r="G5527" s="4" t="s">
        <v>16481</v>
      </c>
      <c r="H5527" s="4" t="s">
        <v>16482</v>
      </c>
      <c r="I5527" s="4" t="s">
        <v>28</v>
      </c>
      <c r="J5527" s="4" t="s">
        <v>106</v>
      </c>
      <c r="K5527" s="4" t="s">
        <v>106</v>
      </c>
      <c r="L5527" s="4" t="s">
        <v>36</v>
      </c>
      <c r="M5527" s="4" t="s">
        <v>118</v>
      </c>
      <c r="N5527" s="4">
        <v>586.04999999999995</v>
      </c>
      <c r="O5527" s="4">
        <v>10</v>
      </c>
      <c r="P5527" s="4">
        <v>0</v>
      </c>
      <c r="Q5527" s="4">
        <v>84.18</v>
      </c>
    </row>
    <row r="5528" spans="1:17" s="4" customFormat="1" ht="12" x14ac:dyDescent="0.3">
      <c r="A5528" s="4">
        <v>5527</v>
      </c>
      <c r="B5528" s="4" t="s">
        <v>16483</v>
      </c>
      <c r="C5528" s="5">
        <v>44978</v>
      </c>
      <c r="D5528" s="5">
        <v>44985</v>
      </c>
      <c r="E5528" s="9">
        <f t="shared" si="86"/>
        <v>2023</v>
      </c>
      <c r="F5528" s="4" t="s">
        <v>25</v>
      </c>
      <c r="G5528" s="4" t="s">
        <v>16484</v>
      </c>
      <c r="H5528" s="4" t="s">
        <v>16485</v>
      </c>
      <c r="I5528" s="4" t="s">
        <v>20</v>
      </c>
      <c r="J5528" s="4" t="s">
        <v>21</v>
      </c>
      <c r="K5528" s="4" t="s">
        <v>26647</v>
      </c>
      <c r="L5528" s="4" t="s">
        <v>36</v>
      </c>
      <c r="M5528" s="4" t="s">
        <v>37</v>
      </c>
      <c r="N5528" s="4">
        <v>1471.99</v>
      </c>
      <c r="O5528" s="4">
        <v>6</v>
      </c>
      <c r="P5528" s="4">
        <v>0.2</v>
      </c>
      <c r="Q5528" s="4">
        <v>118.3</v>
      </c>
    </row>
    <row r="5529" spans="1:17" s="4" customFormat="1" ht="12" x14ac:dyDescent="0.3">
      <c r="A5529" s="4">
        <v>5528</v>
      </c>
      <c r="B5529" s="4" t="s">
        <v>16486</v>
      </c>
      <c r="C5529" s="5">
        <v>45762</v>
      </c>
      <c r="D5529" s="5">
        <v>45765</v>
      </c>
      <c r="E5529" s="9">
        <f t="shared" si="86"/>
        <v>2025</v>
      </c>
      <c r="F5529" s="4" t="s">
        <v>39</v>
      </c>
      <c r="G5529" s="4" t="s">
        <v>16487</v>
      </c>
      <c r="H5529" s="4" t="s">
        <v>16488</v>
      </c>
      <c r="I5529" s="4" t="s">
        <v>28</v>
      </c>
      <c r="J5529" s="4" t="s">
        <v>52</v>
      </c>
      <c r="K5529" s="4" t="s">
        <v>53</v>
      </c>
      <c r="L5529" s="4" t="s">
        <v>36</v>
      </c>
      <c r="M5529" s="4" t="s">
        <v>118</v>
      </c>
      <c r="N5529" s="4">
        <v>1380.26</v>
      </c>
      <c r="O5529" s="4">
        <v>8</v>
      </c>
      <c r="P5529" s="4">
        <v>0.2</v>
      </c>
      <c r="Q5529" s="4">
        <v>294.52999999999997</v>
      </c>
    </row>
    <row r="5530" spans="1:17" s="4" customFormat="1" ht="12" x14ac:dyDescent="0.3">
      <c r="A5530" s="4">
        <v>5529</v>
      </c>
      <c r="B5530" s="4" t="s">
        <v>16489</v>
      </c>
      <c r="C5530" s="5">
        <v>44890</v>
      </c>
      <c r="D5530" s="5">
        <v>44893</v>
      </c>
      <c r="E5530" s="9">
        <f t="shared" si="86"/>
        <v>2022</v>
      </c>
      <c r="F5530" s="4" t="s">
        <v>39</v>
      </c>
      <c r="G5530" s="4" t="s">
        <v>16490</v>
      </c>
      <c r="H5530" s="4" t="s">
        <v>16491</v>
      </c>
      <c r="I5530" s="4" t="s">
        <v>20</v>
      </c>
      <c r="J5530" s="4" t="s">
        <v>34</v>
      </c>
      <c r="K5530" s="4" t="s">
        <v>35</v>
      </c>
      <c r="L5530" s="4" t="s">
        <v>22</v>
      </c>
      <c r="M5530" s="4" t="s">
        <v>23</v>
      </c>
      <c r="N5530" s="4">
        <v>268.82</v>
      </c>
      <c r="O5530" s="4">
        <v>7</v>
      </c>
      <c r="P5530" s="4">
        <v>0</v>
      </c>
      <c r="Q5530" s="4">
        <v>38.06</v>
      </c>
    </row>
    <row r="5531" spans="1:17" s="4" customFormat="1" ht="12" x14ac:dyDescent="0.3">
      <c r="A5531" s="4">
        <v>5530</v>
      </c>
      <c r="B5531" s="4" t="s">
        <v>16492</v>
      </c>
      <c r="C5531" s="5">
        <v>44595</v>
      </c>
      <c r="D5531" s="5">
        <v>44596</v>
      </c>
      <c r="E5531" s="9">
        <f t="shared" si="86"/>
        <v>2022</v>
      </c>
      <c r="F5531" s="4" t="s">
        <v>39</v>
      </c>
      <c r="G5531" s="4" t="s">
        <v>16493</v>
      </c>
      <c r="H5531" s="4" t="s">
        <v>16494</v>
      </c>
      <c r="I5531" s="4" t="s">
        <v>20</v>
      </c>
      <c r="J5531" s="4" t="s">
        <v>34</v>
      </c>
      <c r="K5531" s="4" t="s">
        <v>35</v>
      </c>
      <c r="L5531" s="4" t="s">
        <v>36</v>
      </c>
      <c r="M5531" s="4" t="s">
        <v>118</v>
      </c>
      <c r="N5531" s="4">
        <v>1220.58</v>
      </c>
      <c r="O5531" s="4">
        <v>2</v>
      </c>
      <c r="P5531" s="4">
        <v>0.1</v>
      </c>
      <c r="Q5531" s="4">
        <v>3.5</v>
      </c>
    </row>
    <row r="5532" spans="1:17" s="4" customFormat="1" ht="12" x14ac:dyDescent="0.3">
      <c r="A5532" s="4">
        <v>5531</v>
      </c>
      <c r="B5532" s="4" t="s">
        <v>16495</v>
      </c>
      <c r="C5532" s="5">
        <v>45239</v>
      </c>
      <c r="D5532" s="5">
        <v>45245</v>
      </c>
      <c r="E5532" s="9">
        <f t="shared" si="86"/>
        <v>2023</v>
      </c>
      <c r="F5532" s="4" t="s">
        <v>17</v>
      </c>
      <c r="G5532" s="4" t="s">
        <v>16496</v>
      </c>
      <c r="H5532" s="4" t="s">
        <v>16497</v>
      </c>
      <c r="I5532" s="4" t="s">
        <v>28</v>
      </c>
      <c r="J5532" s="4" t="s">
        <v>47</v>
      </c>
      <c r="K5532" s="4" t="s">
        <v>47</v>
      </c>
      <c r="L5532" s="4" t="s">
        <v>22</v>
      </c>
      <c r="M5532" s="4" t="s">
        <v>75</v>
      </c>
      <c r="N5532" s="4">
        <v>1370.75</v>
      </c>
      <c r="O5532" s="4">
        <v>10</v>
      </c>
      <c r="P5532" s="4">
        <v>0.15</v>
      </c>
      <c r="Q5532" s="4">
        <v>82.22</v>
      </c>
    </row>
    <row r="5533" spans="1:17" s="4" customFormat="1" ht="12" x14ac:dyDescent="0.3">
      <c r="A5533" s="4">
        <v>5532</v>
      </c>
      <c r="B5533" s="4" t="s">
        <v>16498</v>
      </c>
      <c r="C5533" s="5">
        <v>45730</v>
      </c>
      <c r="D5533" s="5">
        <v>45735</v>
      </c>
      <c r="E5533" s="9">
        <f t="shared" si="86"/>
        <v>2025</v>
      </c>
      <c r="F5533" s="4" t="s">
        <v>17</v>
      </c>
      <c r="G5533" s="4" t="s">
        <v>16499</v>
      </c>
      <c r="H5533" s="4" t="s">
        <v>16500</v>
      </c>
      <c r="I5533" s="4" t="s">
        <v>28</v>
      </c>
      <c r="J5533" s="4" t="s">
        <v>21</v>
      </c>
      <c r="K5533" s="4" t="s">
        <v>26647</v>
      </c>
      <c r="L5533" s="4" t="s">
        <v>36</v>
      </c>
      <c r="M5533" s="4" t="s">
        <v>118</v>
      </c>
      <c r="N5533" s="4">
        <v>348.69</v>
      </c>
      <c r="O5533" s="4">
        <v>8</v>
      </c>
      <c r="P5533" s="4">
        <v>0.2</v>
      </c>
      <c r="Q5533" s="4">
        <v>56.15</v>
      </c>
    </row>
    <row r="5534" spans="1:17" s="4" customFormat="1" ht="12" x14ac:dyDescent="0.3">
      <c r="A5534" s="4">
        <v>5533</v>
      </c>
      <c r="B5534" s="4" t="s">
        <v>16501</v>
      </c>
      <c r="C5534" s="5">
        <v>44430</v>
      </c>
      <c r="D5534" s="5">
        <v>44434</v>
      </c>
      <c r="E5534" s="9">
        <f t="shared" si="86"/>
        <v>2021</v>
      </c>
      <c r="F5534" s="4" t="s">
        <v>17</v>
      </c>
      <c r="G5534" s="4" t="s">
        <v>16502</v>
      </c>
      <c r="H5534" s="4" t="s">
        <v>16503</v>
      </c>
      <c r="I5534" s="4" t="s">
        <v>67</v>
      </c>
      <c r="J5534" s="4" t="s">
        <v>34</v>
      </c>
      <c r="K5534" s="4" t="s">
        <v>35</v>
      </c>
      <c r="L5534" s="4" t="s">
        <v>29</v>
      </c>
      <c r="M5534" s="4" t="s">
        <v>48</v>
      </c>
      <c r="N5534" s="4">
        <v>1318.91</v>
      </c>
      <c r="O5534" s="4">
        <v>6</v>
      </c>
      <c r="P5534" s="4">
        <v>0.15</v>
      </c>
      <c r="Q5534" s="4">
        <v>188.85</v>
      </c>
    </row>
    <row r="5535" spans="1:17" s="4" customFormat="1" ht="12" x14ac:dyDescent="0.3">
      <c r="A5535" s="4">
        <v>5534</v>
      </c>
      <c r="B5535" s="4" t="s">
        <v>16504</v>
      </c>
      <c r="C5535" s="5">
        <v>45813</v>
      </c>
      <c r="D5535" s="5">
        <v>45815</v>
      </c>
      <c r="E5535" s="9">
        <f t="shared" si="86"/>
        <v>2025</v>
      </c>
      <c r="F5535" s="4" t="s">
        <v>59</v>
      </c>
      <c r="G5535" s="4" t="s">
        <v>16505</v>
      </c>
      <c r="H5535" s="4" t="s">
        <v>16506</v>
      </c>
      <c r="I5535" s="4" t="s">
        <v>20</v>
      </c>
      <c r="J5535" s="4" t="s">
        <v>79</v>
      </c>
      <c r="K5535" s="4" t="s">
        <v>80</v>
      </c>
      <c r="L5535" s="4" t="s">
        <v>36</v>
      </c>
      <c r="M5535" s="4" t="s">
        <v>118</v>
      </c>
      <c r="N5535" s="4">
        <v>608.9</v>
      </c>
      <c r="O5535" s="4">
        <v>6</v>
      </c>
      <c r="P5535" s="4">
        <v>0.2</v>
      </c>
      <c r="Q5535" s="4">
        <v>52.71</v>
      </c>
    </row>
    <row r="5536" spans="1:17" s="4" customFormat="1" ht="12" x14ac:dyDescent="0.3">
      <c r="A5536" s="4">
        <v>5535</v>
      </c>
      <c r="B5536" s="4" t="s">
        <v>16507</v>
      </c>
      <c r="C5536" s="5">
        <v>45603</v>
      </c>
      <c r="D5536" s="5">
        <v>45604</v>
      </c>
      <c r="E5536" s="9">
        <f t="shared" si="86"/>
        <v>2024</v>
      </c>
      <c r="F5536" s="4" t="s">
        <v>39</v>
      </c>
      <c r="G5536" s="4" t="s">
        <v>16508</v>
      </c>
      <c r="H5536" s="4" t="s">
        <v>16509</v>
      </c>
      <c r="I5536" s="4" t="s">
        <v>20</v>
      </c>
      <c r="J5536" s="4" t="s">
        <v>111</v>
      </c>
      <c r="K5536" s="4" t="s">
        <v>111</v>
      </c>
      <c r="L5536" s="4" t="s">
        <v>29</v>
      </c>
      <c r="M5536" s="4" t="s">
        <v>90</v>
      </c>
      <c r="N5536" s="4">
        <v>382.19</v>
      </c>
      <c r="O5536" s="4">
        <v>5</v>
      </c>
      <c r="P5536" s="4">
        <v>0</v>
      </c>
      <c r="Q5536" s="4">
        <v>44.98</v>
      </c>
    </row>
    <row r="5537" spans="1:17" s="4" customFormat="1" ht="12" x14ac:dyDescent="0.3">
      <c r="A5537" s="4">
        <v>5536</v>
      </c>
      <c r="B5537" s="4" t="s">
        <v>16510</v>
      </c>
      <c r="C5537" s="5">
        <v>45412</v>
      </c>
      <c r="D5537" s="5">
        <v>45415</v>
      </c>
      <c r="E5537" s="9">
        <f t="shared" si="86"/>
        <v>2024</v>
      </c>
      <c r="F5537" s="4" t="s">
        <v>59</v>
      </c>
      <c r="G5537" s="4" t="s">
        <v>16511</v>
      </c>
      <c r="H5537" s="4" t="s">
        <v>10359</v>
      </c>
      <c r="I5537" s="4" t="s">
        <v>28</v>
      </c>
      <c r="J5537" s="4" t="s">
        <v>34</v>
      </c>
      <c r="K5537" s="4" t="s">
        <v>35</v>
      </c>
      <c r="L5537" s="4" t="s">
        <v>36</v>
      </c>
      <c r="M5537" s="4" t="s">
        <v>118</v>
      </c>
      <c r="N5537" s="4">
        <v>280.20999999999998</v>
      </c>
      <c r="O5537" s="4">
        <v>5</v>
      </c>
      <c r="P5537" s="4">
        <v>0.2</v>
      </c>
      <c r="Q5537" s="4">
        <v>3.17</v>
      </c>
    </row>
    <row r="5538" spans="1:17" s="4" customFormat="1" ht="12" x14ac:dyDescent="0.3">
      <c r="A5538" s="4">
        <v>5537</v>
      </c>
      <c r="B5538" s="4" t="s">
        <v>16512</v>
      </c>
      <c r="C5538" s="5">
        <v>44462</v>
      </c>
      <c r="D5538" s="5">
        <v>44464</v>
      </c>
      <c r="E5538" s="9">
        <f t="shared" si="86"/>
        <v>2021</v>
      </c>
      <c r="F5538" s="4" t="s">
        <v>39</v>
      </c>
      <c r="G5538" s="4" t="s">
        <v>16513</v>
      </c>
      <c r="H5538" s="4" t="s">
        <v>16514</v>
      </c>
      <c r="I5538" s="4" t="s">
        <v>67</v>
      </c>
      <c r="J5538" s="4" t="s">
        <v>52</v>
      </c>
      <c r="K5538" s="4" t="s">
        <v>53</v>
      </c>
      <c r="L5538" s="4" t="s">
        <v>22</v>
      </c>
      <c r="M5538" s="4" t="s">
        <v>134</v>
      </c>
      <c r="N5538" s="4">
        <v>1366.27</v>
      </c>
      <c r="O5538" s="4">
        <v>8</v>
      </c>
      <c r="P5538" s="4">
        <v>0.2</v>
      </c>
      <c r="Q5538" s="4">
        <v>248.99</v>
      </c>
    </row>
    <row r="5539" spans="1:17" s="4" customFormat="1" ht="12" x14ac:dyDescent="0.3">
      <c r="A5539" s="4">
        <v>5538</v>
      </c>
      <c r="B5539" s="4" t="s">
        <v>16515</v>
      </c>
      <c r="C5539" s="5">
        <v>44825</v>
      </c>
      <c r="D5539" s="5">
        <v>44830</v>
      </c>
      <c r="E5539" s="9">
        <f t="shared" si="86"/>
        <v>2022</v>
      </c>
      <c r="F5539" s="4" t="s">
        <v>39</v>
      </c>
      <c r="G5539" s="4" t="s">
        <v>16516</v>
      </c>
      <c r="H5539" s="4" t="s">
        <v>16517</v>
      </c>
      <c r="I5539" s="4" t="s">
        <v>20</v>
      </c>
      <c r="J5539" s="4" t="s">
        <v>47</v>
      </c>
      <c r="K5539" s="4" t="s">
        <v>47</v>
      </c>
      <c r="L5539" s="4" t="s">
        <v>29</v>
      </c>
      <c r="M5539" s="4" t="s">
        <v>107</v>
      </c>
      <c r="N5539" s="4">
        <v>912</v>
      </c>
      <c r="O5539" s="4">
        <v>9</v>
      </c>
      <c r="P5539" s="4">
        <v>0.2</v>
      </c>
      <c r="Q5539" s="4">
        <v>66.44</v>
      </c>
    </row>
    <row r="5540" spans="1:17" s="4" customFormat="1" ht="12" x14ac:dyDescent="0.3">
      <c r="A5540" s="4">
        <v>5539</v>
      </c>
      <c r="B5540" s="4" t="s">
        <v>16518</v>
      </c>
      <c r="C5540" s="5">
        <v>44847</v>
      </c>
      <c r="D5540" s="5">
        <v>44850</v>
      </c>
      <c r="E5540" s="9">
        <f t="shared" si="86"/>
        <v>2022</v>
      </c>
      <c r="F5540" s="4" t="s">
        <v>39</v>
      </c>
      <c r="G5540" s="4" t="s">
        <v>16519</v>
      </c>
      <c r="H5540" s="4" t="s">
        <v>16520</v>
      </c>
      <c r="I5540" s="4" t="s">
        <v>67</v>
      </c>
      <c r="J5540" s="4" t="s">
        <v>79</v>
      </c>
      <c r="K5540" s="4" t="s">
        <v>80</v>
      </c>
      <c r="L5540" s="4" t="s">
        <v>36</v>
      </c>
      <c r="M5540" s="4" t="s">
        <v>37</v>
      </c>
      <c r="N5540" s="4">
        <v>250.23</v>
      </c>
      <c r="O5540" s="4">
        <v>6</v>
      </c>
      <c r="P5540" s="4">
        <v>0.2</v>
      </c>
      <c r="Q5540" s="4">
        <v>13.72</v>
      </c>
    </row>
    <row r="5541" spans="1:17" s="4" customFormat="1" ht="12" x14ac:dyDescent="0.3">
      <c r="A5541" s="4">
        <v>5540</v>
      </c>
      <c r="B5541" s="4" t="s">
        <v>16521</v>
      </c>
      <c r="C5541" s="5">
        <v>45374</v>
      </c>
      <c r="D5541" s="5">
        <v>45379</v>
      </c>
      <c r="E5541" s="9">
        <f t="shared" si="86"/>
        <v>2024</v>
      </c>
      <c r="F5541" s="4" t="s">
        <v>59</v>
      </c>
      <c r="G5541" s="4" t="s">
        <v>16522</v>
      </c>
      <c r="H5541" s="4" t="s">
        <v>16523</v>
      </c>
      <c r="I5541" s="4" t="s">
        <v>67</v>
      </c>
      <c r="J5541" s="4" t="s">
        <v>111</v>
      </c>
      <c r="K5541" s="4" t="s">
        <v>111</v>
      </c>
      <c r="L5541" s="4" t="s">
        <v>29</v>
      </c>
      <c r="M5541" s="4" t="s">
        <v>107</v>
      </c>
      <c r="N5541" s="4">
        <v>1374.29</v>
      </c>
      <c r="O5541" s="4">
        <v>2</v>
      </c>
      <c r="P5541" s="4">
        <v>0.1</v>
      </c>
      <c r="Q5541" s="4">
        <v>321.31</v>
      </c>
    </row>
    <row r="5542" spans="1:17" s="4" customFormat="1" ht="12" x14ac:dyDescent="0.3">
      <c r="A5542" s="4">
        <v>5541</v>
      </c>
      <c r="B5542" s="4" t="s">
        <v>16524</v>
      </c>
      <c r="C5542" s="5">
        <v>45721</v>
      </c>
      <c r="D5542" s="5">
        <v>45727</v>
      </c>
      <c r="E5542" s="9">
        <f t="shared" si="86"/>
        <v>2025</v>
      </c>
      <c r="F5542" s="4" t="s">
        <v>39</v>
      </c>
      <c r="G5542" s="4" t="s">
        <v>16525</v>
      </c>
      <c r="H5542" s="4" t="s">
        <v>16526</v>
      </c>
      <c r="I5542" s="4" t="s">
        <v>20</v>
      </c>
      <c r="J5542" s="4" t="s">
        <v>62</v>
      </c>
      <c r="K5542" s="4" t="s">
        <v>63</v>
      </c>
      <c r="L5542" s="4" t="s">
        <v>36</v>
      </c>
      <c r="M5542" s="4" t="s">
        <v>71</v>
      </c>
      <c r="N5542" s="4">
        <v>452.34</v>
      </c>
      <c r="O5542" s="4">
        <v>9</v>
      </c>
      <c r="P5542" s="4">
        <v>0.1</v>
      </c>
      <c r="Q5542" s="4">
        <v>34.35</v>
      </c>
    </row>
    <row r="5543" spans="1:17" s="4" customFormat="1" ht="12" x14ac:dyDescent="0.3">
      <c r="A5543" s="4">
        <v>5542</v>
      </c>
      <c r="B5543" s="4" t="s">
        <v>16527</v>
      </c>
      <c r="C5543" s="5">
        <v>44748</v>
      </c>
      <c r="D5543" s="5">
        <v>44754</v>
      </c>
      <c r="E5543" s="9">
        <f t="shared" si="86"/>
        <v>2022</v>
      </c>
      <c r="F5543" s="4" t="s">
        <v>59</v>
      </c>
      <c r="G5543" s="4" t="s">
        <v>16528</v>
      </c>
      <c r="H5543" s="4" t="s">
        <v>16529</v>
      </c>
      <c r="I5543" s="4" t="s">
        <v>20</v>
      </c>
      <c r="J5543" s="4" t="s">
        <v>21</v>
      </c>
      <c r="K5543" s="4" t="s">
        <v>26647</v>
      </c>
      <c r="L5543" s="4" t="s">
        <v>29</v>
      </c>
      <c r="M5543" s="4" t="s">
        <v>90</v>
      </c>
      <c r="N5543" s="4">
        <v>121.45</v>
      </c>
      <c r="O5543" s="4">
        <v>7</v>
      </c>
      <c r="P5543" s="4">
        <v>0.15</v>
      </c>
      <c r="Q5543" s="4">
        <v>23.02</v>
      </c>
    </row>
    <row r="5544" spans="1:17" s="4" customFormat="1" ht="12" x14ac:dyDescent="0.3">
      <c r="A5544" s="4">
        <v>5543</v>
      </c>
      <c r="B5544" s="4" t="s">
        <v>16530</v>
      </c>
      <c r="C5544" s="5">
        <v>44790</v>
      </c>
      <c r="D5544" s="5">
        <v>44792</v>
      </c>
      <c r="E5544" s="9">
        <f t="shared" si="86"/>
        <v>2022</v>
      </c>
      <c r="F5544" s="4" t="s">
        <v>39</v>
      </c>
      <c r="G5544" s="4" t="s">
        <v>16531</v>
      </c>
      <c r="H5544" s="4" t="s">
        <v>16532</v>
      </c>
      <c r="I5544" s="4" t="s">
        <v>28</v>
      </c>
      <c r="J5544" s="4" t="s">
        <v>111</v>
      </c>
      <c r="K5544" s="4" t="s">
        <v>111</v>
      </c>
      <c r="L5544" s="4" t="s">
        <v>29</v>
      </c>
      <c r="M5544" s="4" t="s">
        <v>48</v>
      </c>
      <c r="N5544" s="4">
        <v>1373.03</v>
      </c>
      <c r="O5544" s="4">
        <v>4</v>
      </c>
      <c r="P5544" s="4">
        <v>0.2</v>
      </c>
      <c r="Q5544" s="4">
        <v>298.25</v>
      </c>
    </row>
    <row r="5545" spans="1:17" s="4" customFormat="1" ht="12" x14ac:dyDescent="0.3">
      <c r="A5545" s="4">
        <v>5544</v>
      </c>
      <c r="B5545" s="4" t="s">
        <v>16533</v>
      </c>
      <c r="C5545" s="5">
        <v>45766</v>
      </c>
      <c r="D5545" s="5">
        <v>45768</v>
      </c>
      <c r="E5545" s="9">
        <f t="shared" si="86"/>
        <v>2025</v>
      </c>
      <c r="F5545" s="4" t="s">
        <v>17</v>
      </c>
      <c r="G5545" s="4" t="s">
        <v>16534</v>
      </c>
      <c r="H5545" s="4" t="s">
        <v>16535</v>
      </c>
      <c r="I5545" s="4" t="s">
        <v>67</v>
      </c>
      <c r="J5545" s="4" t="s">
        <v>34</v>
      </c>
      <c r="K5545" s="4" t="s">
        <v>35</v>
      </c>
      <c r="L5545" s="4" t="s">
        <v>29</v>
      </c>
      <c r="M5545" s="4" t="s">
        <v>30</v>
      </c>
      <c r="N5545" s="4">
        <v>29.1</v>
      </c>
      <c r="O5545" s="4">
        <v>2</v>
      </c>
      <c r="P5545" s="4">
        <v>0.15</v>
      </c>
      <c r="Q5545" s="4">
        <v>0.52</v>
      </c>
    </row>
    <row r="5546" spans="1:17" s="4" customFormat="1" ht="12" x14ac:dyDescent="0.3">
      <c r="A5546" s="4">
        <v>5545</v>
      </c>
      <c r="B5546" s="4" t="s">
        <v>16536</v>
      </c>
      <c r="C5546" s="5">
        <v>45834</v>
      </c>
      <c r="D5546" s="5">
        <v>45837</v>
      </c>
      <c r="E5546" s="9">
        <f t="shared" si="86"/>
        <v>2025</v>
      </c>
      <c r="F5546" s="4" t="s">
        <v>39</v>
      </c>
      <c r="G5546" s="4" t="s">
        <v>16537</v>
      </c>
      <c r="H5546" s="4" t="s">
        <v>16538</v>
      </c>
      <c r="I5546" s="4" t="s">
        <v>28</v>
      </c>
      <c r="J5546" s="4" t="s">
        <v>47</v>
      </c>
      <c r="K5546" s="4" t="s">
        <v>47</v>
      </c>
      <c r="L5546" s="4" t="s">
        <v>29</v>
      </c>
      <c r="M5546" s="4" t="s">
        <v>48</v>
      </c>
      <c r="N5546" s="4">
        <v>1418.5</v>
      </c>
      <c r="O5546" s="4">
        <v>6</v>
      </c>
      <c r="P5546" s="4">
        <v>0.15</v>
      </c>
      <c r="Q5546" s="4">
        <v>318.3</v>
      </c>
    </row>
    <row r="5547" spans="1:17" s="4" customFormat="1" ht="12" x14ac:dyDescent="0.3">
      <c r="A5547" s="4">
        <v>5546</v>
      </c>
      <c r="B5547" s="4" t="s">
        <v>16539</v>
      </c>
      <c r="C5547" s="5">
        <v>44552</v>
      </c>
      <c r="D5547" s="5">
        <v>44554</v>
      </c>
      <c r="E5547" s="9">
        <f t="shared" si="86"/>
        <v>2021</v>
      </c>
      <c r="F5547" s="4" t="s">
        <v>59</v>
      </c>
      <c r="G5547" s="4" t="s">
        <v>16540</v>
      </c>
      <c r="H5547" s="4" t="s">
        <v>16541</v>
      </c>
      <c r="I5547" s="4" t="s">
        <v>20</v>
      </c>
      <c r="J5547" s="4" t="s">
        <v>21</v>
      </c>
      <c r="K5547" s="4" t="s">
        <v>26647</v>
      </c>
      <c r="L5547" s="4" t="s">
        <v>36</v>
      </c>
      <c r="M5547" s="4" t="s">
        <v>118</v>
      </c>
      <c r="N5547" s="4">
        <v>1366.83</v>
      </c>
      <c r="O5547" s="4">
        <v>1</v>
      </c>
      <c r="P5547" s="4">
        <v>0.2</v>
      </c>
      <c r="Q5547" s="4">
        <v>188.29</v>
      </c>
    </row>
    <row r="5548" spans="1:17" s="4" customFormat="1" ht="12" x14ac:dyDescent="0.3">
      <c r="A5548" s="4">
        <v>5547</v>
      </c>
      <c r="B5548" s="4" t="s">
        <v>16542</v>
      </c>
      <c r="C5548" s="5">
        <v>45591</v>
      </c>
      <c r="D5548" s="5">
        <v>45592</v>
      </c>
      <c r="E5548" s="9">
        <f t="shared" si="86"/>
        <v>2024</v>
      </c>
      <c r="F5548" s="4" t="s">
        <v>59</v>
      </c>
      <c r="G5548" s="4" t="s">
        <v>16543</v>
      </c>
      <c r="H5548" s="4" t="s">
        <v>16544</v>
      </c>
      <c r="I5548" s="4" t="s">
        <v>20</v>
      </c>
      <c r="J5548" s="4" t="s">
        <v>62</v>
      </c>
      <c r="K5548" s="4" t="s">
        <v>63</v>
      </c>
      <c r="L5548" s="4" t="s">
        <v>29</v>
      </c>
      <c r="M5548" s="4" t="s">
        <v>107</v>
      </c>
      <c r="N5548" s="4">
        <v>99.81</v>
      </c>
      <c r="O5548" s="4">
        <v>9</v>
      </c>
      <c r="P5548" s="4">
        <v>0.1</v>
      </c>
      <c r="Q5548" s="4">
        <v>3.23</v>
      </c>
    </row>
    <row r="5549" spans="1:17" s="4" customFormat="1" ht="12" x14ac:dyDescent="0.3">
      <c r="A5549" s="4">
        <v>5548</v>
      </c>
      <c r="B5549" s="4" t="s">
        <v>16545</v>
      </c>
      <c r="C5549" s="5">
        <v>45784</v>
      </c>
      <c r="D5549" s="5">
        <v>45789</v>
      </c>
      <c r="E5549" s="9">
        <f t="shared" si="86"/>
        <v>2025</v>
      </c>
      <c r="F5549" s="4" t="s">
        <v>59</v>
      </c>
      <c r="G5549" s="4" t="s">
        <v>16546</v>
      </c>
      <c r="H5549" s="4" t="s">
        <v>16547</v>
      </c>
      <c r="I5549" s="4" t="s">
        <v>20</v>
      </c>
      <c r="J5549" s="4" t="s">
        <v>47</v>
      </c>
      <c r="K5549" s="4" t="s">
        <v>47</v>
      </c>
      <c r="L5549" s="4" t="s">
        <v>29</v>
      </c>
      <c r="M5549" s="4" t="s">
        <v>30</v>
      </c>
      <c r="N5549" s="4">
        <v>974.24</v>
      </c>
      <c r="O5549" s="4">
        <v>6</v>
      </c>
      <c r="P5549" s="4">
        <v>0.1</v>
      </c>
      <c r="Q5549" s="4">
        <v>147.43</v>
      </c>
    </row>
    <row r="5550" spans="1:17" s="4" customFormat="1" ht="12" x14ac:dyDescent="0.3">
      <c r="A5550" s="4">
        <v>5549</v>
      </c>
      <c r="B5550" s="4" t="s">
        <v>16548</v>
      </c>
      <c r="C5550" s="5">
        <v>45405</v>
      </c>
      <c r="D5550" s="5">
        <v>45410</v>
      </c>
      <c r="E5550" s="9">
        <f t="shared" si="86"/>
        <v>2024</v>
      </c>
      <c r="F5550" s="4" t="s">
        <v>17</v>
      </c>
      <c r="G5550" s="4" t="s">
        <v>16549</v>
      </c>
      <c r="H5550" s="4" t="s">
        <v>16550</v>
      </c>
      <c r="I5550" s="4" t="s">
        <v>67</v>
      </c>
      <c r="J5550" s="4" t="s">
        <v>42</v>
      </c>
      <c r="K5550" s="4" t="s">
        <v>43</v>
      </c>
      <c r="L5550" s="4" t="s">
        <v>29</v>
      </c>
      <c r="M5550" s="4" t="s">
        <v>90</v>
      </c>
      <c r="N5550" s="4">
        <v>72.08</v>
      </c>
      <c r="O5550" s="4">
        <v>4</v>
      </c>
      <c r="P5550" s="4">
        <v>0.1</v>
      </c>
      <c r="Q5550" s="4">
        <v>7.01</v>
      </c>
    </row>
    <row r="5551" spans="1:17" s="4" customFormat="1" ht="12" x14ac:dyDescent="0.3">
      <c r="A5551" s="4">
        <v>5550</v>
      </c>
      <c r="B5551" s="4" t="s">
        <v>16551</v>
      </c>
      <c r="C5551" s="5">
        <v>45257</v>
      </c>
      <c r="D5551" s="5">
        <v>45258</v>
      </c>
      <c r="E5551" s="9">
        <f t="shared" si="86"/>
        <v>2023</v>
      </c>
      <c r="F5551" s="4" t="s">
        <v>39</v>
      </c>
      <c r="G5551" s="4" t="s">
        <v>16552</v>
      </c>
      <c r="H5551" s="4" t="s">
        <v>16553</v>
      </c>
      <c r="I5551" s="4" t="s">
        <v>20</v>
      </c>
      <c r="J5551" s="4" t="s">
        <v>79</v>
      </c>
      <c r="K5551" s="4" t="s">
        <v>80</v>
      </c>
      <c r="L5551" s="4" t="s">
        <v>22</v>
      </c>
      <c r="M5551" s="4" t="s">
        <v>75</v>
      </c>
      <c r="N5551" s="4">
        <v>736.42</v>
      </c>
      <c r="O5551" s="4">
        <v>5</v>
      </c>
      <c r="P5551" s="4">
        <v>0</v>
      </c>
      <c r="Q5551" s="4">
        <v>218.54</v>
      </c>
    </row>
    <row r="5552" spans="1:17" s="4" customFormat="1" ht="12" x14ac:dyDescent="0.3">
      <c r="A5552" s="4">
        <v>5551</v>
      </c>
      <c r="B5552" s="4" t="s">
        <v>16554</v>
      </c>
      <c r="C5552" s="5">
        <v>44871</v>
      </c>
      <c r="D5552" s="5">
        <v>44872</v>
      </c>
      <c r="E5552" s="9">
        <f t="shared" si="86"/>
        <v>2022</v>
      </c>
      <c r="F5552" s="4" t="s">
        <v>39</v>
      </c>
      <c r="G5552" s="4" t="s">
        <v>16555</v>
      </c>
      <c r="H5552" s="4" t="s">
        <v>16556</v>
      </c>
      <c r="I5552" s="4" t="s">
        <v>28</v>
      </c>
      <c r="J5552" s="4" t="s">
        <v>62</v>
      </c>
      <c r="K5552" s="4" t="s">
        <v>63</v>
      </c>
      <c r="L5552" s="4" t="s">
        <v>29</v>
      </c>
      <c r="M5552" s="4" t="s">
        <v>107</v>
      </c>
      <c r="N5552" s="4">
        <v>960.08</v>
      </c>
      <c r="O5552" s="4">
        <v>3</v>
      </c>
      <c r="P5552" s="4">
        <v>0.15</v>
      </c>
      <c r="Q5552" s="4">
        <v>100.41</v>
      </c>
    </row>
    <row r="5553" spans="1:17" s="4" customFormat="1" ht="12" x14ac:dyDescent="0.3">
      <c r="A5553" s="4">
        <v>5552</v>
      </c>
      <c r="B5553" s="4" t="s">
        <v>16557</v>
      </c>
      <c r="C5553" s="5">
        <v>44995</v>
      </c>
      <c r="D5553" s="5">
        <v>44997</v>
      </c>
      <c r="E5553" s="9">
        <f t="shared" si="86"/>
        <v>2023</v>
      </c>
      <c r="F5553" s="4" t="s">
        <v>59</v>
      </c>
      <c r="G5553" s="4" t="s">
        <v>16558</v>
      </c>
      <c r="H5553" s="4" t="s">
        <v>16559</v>
      </c>
      <c r="I5553" s="4" t="s">
        <v>67</v>
      </c>
      <c r="J5553" s="4" t="s">
        <v>21</v>
      </c>
      <c r="K5553" s="4" t="s">
        <v>26647</v>
      </c>
      <c r="L5553" s="4" t="s">
        <v>29</v>
      </c>
      <c r="M5553" s="4" t="s">
        <v>48</v>
      </c>
      <c r="N5553" s="4">
        <v>372.37</v>
      </c>
      <c r="O5553" s="4">
        <v>8</v>
      </c>
      <c r="P5553" s="4">
        <v>0.2</v>
      </c>
      <c r="Q5553" s="4">
        <v>45.91</v>
      </c>
    </row>
    <row r="5554" spans="1:17" s="4" customFormat="1" ht="12" x14ac:dyDescent="0.3">
      <c r="A5554" s="4">
        <v>5553</v>
      </c>
      <c r="B5554" s="4" t="s">
        <v>16560</v>
      </c>
      <c r="C5554" s="5">
        <v>45662</v>
      </c>
      <c r="D5554" s="5">
        <v>45667</v>
      </c>
      <c r="E5554" s="9">
        <f t="shared" si="86"/>
        <v>2025</v>
      </c>
      <c r="F5554" s="4" t="s">
        <v>17</v>
      </c>
      <c r="G5554" s="4" t="s">
        <v>16561</v>
      </c>
      <c r="H5554" s="4" t="s">
        <v>16562</v>
      </c>
      <c r="I5554" s="4" t="s">
        <v>28</v>
      </c>
      <c r="J5554" s="4" t="s">
        <v>111</v>
      </c>
      <c r="K5554" s="4" t="s">
        <v>111</v>
      </c>
      <c r="L5554" s="4" t="s">
        <v>29</v>
      </c>
      <c r="M5554" s="4" t="s">
        <v>48</v>
      </c>
      <c r="N5554" s="4">
        <v>482.96</v>
      </c>
      <c r="O5554" s="4">
        <v>3</v>
      </c>
      <c r="P5554" s="4">
        <v>0.1</v>
      </c>
      <c r="Q5554" s="4">
        <v>59.35</v>
      </c>
    </row>
    <row r="5555" spans="1:17" s="4" customFormat="1" ht="12" x14ac:dyDescent="0.3">
      <c r="A5555" s="4">
        <v>5554</v>
      </c>
      <c r="B5555" s="4" t="s">
        <v>16563</v>
      </c>
      <c r="C5555" s="5">
        <v>44785</v>
      </c>
      <c r="D5555" s="5">
        <v>44787</v>
      </c>
      <c r="E5555" s="9">
        <f t="shared" si="86"/>
        <v>2022</v>
      </c>
      <c r="F5555" s="4" t="s">
        <v>59</v>
      </c>
      <c r="G5555" s="4" t="s">
        <v>16564</v>
      </c>
      <c r="H5555" s="4" t="s">
        <v>16565</v>
      </c>
      <c r="I5555" s="4" t="s">
        <v>20</v>
      </c>
      <c r="J5555" s="4" t="s">
        <v>106</v>
      </c>
      <c r="K5555" s="4" t="s">
        <v>106</v>
      </c>
      <c r="L5555" s="4" t="s">
        <v>22</v>
      </c>
      <c r="M5555" s="4" t="s">
        <v>75</v>
      </c>
      <c r="N5555" s="4">
        <v>1221.3599999999999</v>
      </c>
      <c r="O5555" s="4">
        <v>1</v>
      </c>
      <c r="P5555" s="4">
        <v>0</v>
      </c>
      <c r="Q5555" s="4">
        <v>91.71</v>
      </c>
    </row>
    <row r="5556" spans="1:17" s="4" customFormat="1" ht="12" x14ac:dyDescent="0.3">
      <c r="A5556" s="4">
        <v>5555</v>
      </c>
      <c r="B5556" s="4" t="s">
        <v>16566</v>
      </c>
      <c r="C5556" s="5">
        <v>44458</v>
      </c>
      <c r="D5556" s="5">
        <v>44459</v>
      </c>
      <c r="E5556" s="9">
        <f t="shared" si="86"/>
        <v>2021</v>
      </c>
      <c r="F5556" s="4" t="s">
        <v>17</v>
      </c>
      <c r="G5556" s="4" t="s">
        <v>16567</v>
      </c>
      <c r="H5556" s="4" t="s">
        <v>16568</v>
      </c>
      <c r="I5556" s="4" t="s">
        <v>20</v>
      </c>
      <c r="J5556" s="4" t="s">
        <v>21</v>
      </c>
      <c r="K5556" s="4" t="s">
        <v>26647</v>
      </c>
      <c r="L5556" s="4" t="s">
        <v>22</v>
      </c>
      <c r="M5556" s="4" t="s">
        <v>23</v>
      </c>
      <c r="N5556" s="4">
        <v>1168.68</v>
      </c>
      <c r="O5556" s="4">
        <v>7</v>
      </c>
      <c r="P5556" s="4">
        <v>0.1</v>
      </c>
      <c r="Q5556" s="4">
        <v>30.15</v>
      </c>
    </row>
    <row r="5557" spans="1:17" s="4" customFormat="1" ht="12" x14ac:dyDescent="0.3">
      <c r="A5557" s="4">
        <v>5556</v>
      </c>
      <c r="B5557" s="4" t="s">
        <v>16569</v>
      </c>
      <c r="C5557" s="5">
        <v>45285</v>
      </c>
      <c r="D5557" s="5">
        <v>45286</v>
      </c>
      <c r="E5557" s="9">
        <f t="shared" si="86"/>
        <v>2023</v>
      </c>
      <c r="F5557" s="4" t="s">
        <v>59</v>
      </c>
      <c r="G5557" s="4" t="s">
        <v>16570</v>
      </c>
      <c r="H5557" s="4" t="s">
        <v>16571</v>
      </c>
      <c r="I5557" s="4" t="s">
        <v>28</v>
      </c>
      <c r="J5557" s="4" t="s">
        <v>106</v>
      </c>
      <c r="K5557" s="4" t="s">
        <v>106</v>
      </c>
      <c r="L5557" s="4" t="s">
        <v>22</v>
      </c>
      <c r="M5557" s="4" t="s">
        <v>75</v>
      </c>
      <c r="N5557" s="4">
        <v>904.87</v>
      </c>
      <c r="O5557" s="4">
        <v>3</v>
      </c>
      <c r="P5557" s="4">
        <v>0</v>
      </c>
      <c r="Q5557" s="4">
        <v>213.15</v>
      </c>
    </row>
    <row r="5558" spans="1:17" s="4" customFormat="1" ht="12" x14ac:dyDescent="0.3">
      <c r="A5558" s="4">
        <v>5557</v>
      </c>
      <c r="B5558" s="4" t="s">
        <v>16572</v>
      </c>
      <c r="C5558" s="5">
        <v>45334</v>
      </c>
      <c r="D5558" s="5">
        <v>45337</v>
      </c>
      <c r="E5558" s="9">
        <f t="shared" si="86"/>
        <v>2024</v>
      </c>
      <c r="F5558" s="4" t="s">
        <v>59</v>
      </c>
      <c r="G5558" s="4" t="s">
        <v>16573</v>
      </c>
      <c r="H5558" s="4" t="s">
        <v>16574</v>
      </c>
      <c r="I5558" s="4" t="s">
        <v>20</v>
      </c>
      <c r="J5558" s="4" t="s">
        <v>106</v>
      </c>
      <c r="K5558" s="4" t="s">
        <v>106</v>
      </c>
      <c r="L5558" s="4" t="s">
        <v>22</v>
      </c>
      <c r="M5558" s="4" t="s">
        <v>134</v>
      </c>
      <c r="N5558" s="4">
        <v>1459.02</v>
      </c>
      <c r="O5558" s="4">
        <v>3</v>
      </c>
      <c r="P5558" s="4">
        <v>0.1</v>
      </c>
      <c r="Q5558" s="4">
        <v>31.05</v>
      </c>
    </row>
    <row r="5559" spans="1:17" s="4" customFormat="1" ht="12" x14ac:dyDescent="0.3">
      <c r="A5559" s="4">
        <v>5558</v>
      </c>
      <c r="B5559" s="4" t="s">
        <v>16575</v>
      </c>
      <c r="C5559" s="5">
        <v>45442</v>
      </c>
      <c r="D5559" s="5">
        <v>45448</v>
      </c>
      <c r="E5559" s="9">
        <f t="shared" si="86"/>
        <v>2024</v>
      </c>
      <c r="F5559" s="4" t="s">
        <v>17</v>
      </c>
      <c r="G5559" s="4" t="s">
        <v>16576</v>
      </c>
      <c r="H5559" s="4" t="s">
        <v>16577</v>
      </c>
      <c r="I5559" s="4" t="s">
        <v>67</v>
      </c>
      <c r="J5559" s="4" t="s">
        <v>111</v>
      </c>
      <c r="K5559" s="4" t="s">
        <v>111</v>
      </c>
      <c r="L5559" s="4" t="s">
        <v>22</v>
      </c>
      <c r="M5559" s="4" t="s">
        <v>134</v>
      </c>
      <c r="N5559" s="4">
        <v>298.19</v>
      </c>
      <c r="O5559" s="4">
        <v>8</v>
      </c>
      <c r="P5559" s="4">
        <v>0</v>
      </c>
      <c r="Q5559" s="4">
        <v>55.44</v>
      </c>
    </row>
    <row r="5560" spans="1:17" s="4" customFormat="1" ht="12" x14ac:dyDescent="0.3">
      <c r="A5560" s="4">
        <v>5559</v>
      </c>
      <c r="B5560" s="4" t="s">
        <v>16578</v>
      </c>
      <c r="C5560" s="5">
        <v>44513</v>
      </c>
      <c r="D5560" s="5">
        <v>44518</v>
      </c>
      <c r="E5560" s="9">
        <f t="shared" si="86"/>
        <v>2021</v>
      </c>
      <c r="F5560" s="4" t="s">
        <v>17</v>
      </c>
      <c r="G5560" s="4" t="s">
        <v>16579</v>
      </c>
      <c r="H5560" s="4" t="s">
        <v>16580</v>
      </c>
      <c r="I5560" s="4" t="s">
        <v>28</v>
      </c>
      <c r="J5560" s="4" t="s">
        <v>21</v>
      </c>
      <c r="K5560" s="4" t="s">
        <v>26647</v>
      </c>
      <c r="L5560" s="4" t="s">
        <v>29</v>
      </c>
      <c r="M5560" s="4" t="s">
        <v>90</v>
      </c>
      <c r="N5560" s="4">
        <v>1056.69</v>
      </c>
      <c r="O5560" s="4">
        <v>2</v>
      </c>
      <c r="P5560" s="4">
        <v>0.15</v>
      </c>
      <c r="Q5560" s="4">
        <v>182.67</v>
      </c>
    </row>
    <row r="5561" spans="1:17" s="4" customFormat="1" ht="12" x14ac:dyDescent="0.3">
      <c r="A5561" s="4">
        <v>5560</v>
      </c>
      <c r="B5561" s="4" t="s">
        <v>16581</v>
      </c>
      <c r="C5561" s="5">
        <v>45813</v>
      </c>
      <c r="D5561" s="5">
        <v>45814</v>
      </c>
      <c r="E5561" s="9">
        <f t="shared" si="86"/>
        <v>2025</v>
      </c>
      <c r="F5561" s="4" t="s">
        <v>59</v>
      </c>
      <c r="G5561" s="4" t="s">
        <v>16582</v>
      </c>
      <c r="H5561" s="4" t="s">
        <v>16583</v>
      </c>
      <c r="I5561" s="4" t="s">
        <v>20</v>
      </c>
      <c r="J5561" s="4" t="s">
        <v>106</v>
      </c>
      <c r="K5561" s="4" t="s">
        <v>106</v>
      </c>
      <c r="L5561" s="4" t="s">
        <v>29</v>
      </c>
      <c r="M5561" s="4" t="s">
        <v>48</v>
      </c>
      <c r="N5561" s="4">
        <v>178.16</v>
      </c>
      <c r="O5561" s="4">
        <v>6</v>
      </c>
      <c r="P5561" s="4">
        <v>0.1</v>
      </c>
      <c r="Q5561" s="4">
        <v>44.5</v>
      </c>
    </row>
    <row r="5562" spans="1:17" s="4" customFormat="1" ht="12" x14ac:dyDescent="0.3">
      <c r="A5562" s="4">
        <v>5561</v>
      </c>
      <c r="B5562" s="4" t="s">
        <v>16584</v>
      </c>
      <c r="C5562" s="5">
        <v>44865</v>
      </c>
      <c r="D5562" s="5">
        <v>44866</v>
      </c>
      <c r="E5562" s="9">
        <f t="shared" si="86"/>
        <v>2022</v>
      </c>
      <c r="F5562" s="4" t="s">
        <v>25</v>
      </c>
      <c r="G5562" s="4" t="s">
        <v>16585</v>
      </c>
      <c r="H5562" s="4" t="s">
        <v>16586</v>
      </c>
      <c r="I5562" s="4" t="s">
        <v>28</v>
      </c>
      <c r="J5562" s="4" t="s">
        <v>106</v>
      </c>
      <c r="K5562" s="4" t="s">
        <v>106</v>
      </c>
      <c r="L5562" s="4" t="s">
        <v>22</v>
      </c>
      <c r="M5562" s="4" t="s">
        <v>134</v>
      </c>
      <c r="N5562" s="4">
        <v>588.79</v>
      </c>
      <c r="O5562" s="4">
        <v>8</v>
      </c>
      <c r="P5562" s="4">
        <v>0</v>
      </c>
      <c r="Q5562" s="4">
        <v>127.65</v>
      </c>
    </row>
    <row r="5563" spans="1:17" s="4" customFormat="1" ht="12" x14ac:dyDescent="0.3">
      <c r="A5563" s="4">
        <v>5562</v>
      </c>
      <c r="B5563" s="4" t="s">
        <v>16587</v>
      </c>
      <c r="C5563" s="5">
        <v>45051</v>
      </c>
      <c r="D5563" s="5">
        <v>45054</v>
      </c>
      <c r="E5563" s="9">
        <f t="shared" si="86"/>
        <v>2023</v>
      </c>
      <c r="F5563" s="4" t="s">
        <v>17</v>
      </c>
      <c r="G5563" s="4" t="s">
        <v>16588</v>
      </c>
      <c r="H5563" s="4" t="s">
        <v>16589</v>
      </c>
      <c r="I5563" s="4" t="s">
        <v>67</v>
      </c>
      <c r="J5563" s="4" t="s">
        <v>111</v>
      </c>
      <c r="K5563" s="4" t="s">
        <v>111</v>
      </c>
      <c r="L5563" s="4" t="s">
        <v>22</v>
      </c>
      <c r="M5563" s="4" t="s">
        <v>23</v>
      </c>
      <c r="N5563" s="4">
        <v>885.2</v>
      </c>
      <c r="O5563" s="4">
        <v>4</v>
      </c>
      <c r="P5563" s="4">
        <v>0.2</v>
      </c>
      <c r="Q5563" s="4">
        <v>22.65</v>
      </c>
    </row>
    <row r="5564" spans="1:17" s="4" customFormat="1" ht="12" x14ac:dyDescent="0.3">
      <c r="A5564" s="4">
        <v>5563</v>
      </c>
      <c r="B5564" s="4" t="s">
        <v>16590</v>
      </c>
      <c r="C5564" s="5">
        <v>45104</v>
      </c>
      <c r="D5564" s="5">
        <v>45105</v>
      </c>
      <c r="E5564" s="9">
        <f t="shared" si="86"/>
        <v>2023</v>
      </c>
      <c r="F5564" s="4" t="s">
        <v>25</v>
      </c>
      <c r="G5564" s="4" t="s">
        <v>16591</v>
      </c>
      <c r="H5564" s="4" t="s">
        <v>16592</v>
      </c>
      <c r="I5564" s="4" t="s">
        <v>67</v>
      </c>
      <c r="J5564" s="4" t="s">
        <v>111</v>
      </c>
      <c r="K5564" s="4" t="s">
        <v>111</v>
      </c>
      <c r="L5564" s="4" t="s">
        <v>36</v>
      </c>
      <c r="M5564" s="4" t="s">
        <v>138</v>
      </c>
      <c r="N5564" s="4">
        <v>835.5</v>
      </c>
      <c r="O5564" s="4">
        <v>6</v>
      </c>
      <c r="P5564" s="4">
        <v>0.2</v>
      </c>
      <c r="Q5564" s="4">
        <v>38.57</v>
      </c>
    </row>
    <row r="5565" spans="1:17" s="4" customFormat="1" ht="12" x14ac:dyDescent="0.3">
      <c r="A5565" s="4">
        <v>5564</v>
      </c>
      <c r="B5565" s="4" t="s">
        <v>16593</v>
      </c>
      <c r="C5565" s="5">
        <v>44874</v>
      </c>
      <c r="D5565" s="5">
        <v>44875</v>
      </c>
      <c r="E5565" s="9">
        <f t="shared" si="86"/>
        <v>2022</v>
      </c>
      <c r="F5565" s="4" t="s">
        <v>17</v>
      </c>
      <c r="G5565" s="4" t="s">
        <v>16594</v>
      </c>
      <c r="H5565" s="4" t="s">
        <v>6540</v>
      </c>
      <c r="I5565" s="4" t="s">
        <v>67</v>
      </c>
      <c r="J5565" s="4" t="s">
        <v>21</v>
      </c>
      <c r="K5565" s="4" t="s">
        <v>26647</v>
      </c>
      <c r="L5565" s="4" t="s">
        <v>29</v>
      </c>
      <c r="M5565" s="4" t="s">
        <v>48</v>
      </c>
      <c r="N5565" s="4">
        <v>1097.68</v>
      </c>
      <c r="O5565" s="4">
        <v>2</v>
      </c>
      <c r="P5565" s="4">
        <v>0.2</v>
      </c>
      <c r="Q5565" s="4">
        <v>132.19999999999999</v>
      </c>
    </row>
    <row r="5566" spans="1:17" s="4" customFormat="1" ht="12" x14ac:dyDescent="0.3">
      <c r="A5566" s="4">
        <v>5565</v>
      </c>
      <c r="B5566" s="4" t="s">
        <v>16595</v>
      </c>
      <c r="C5566" s="5">
        <v>44543</v>
      </c>
      <c r="D5566" s="5">
        <v>44544</v>
      </c>
      <c r="E5566" s="9">
        <f t="shared" si="86"/>
        <v>2021</v>
      </c>
      <c r="F5566" s="4" t="s">
        <v>25</v>
      </c>
      <c r="G5566" s="4" t="s">
        <v>16596</v>
      </c>
      <c r="H5566" s="4" t="s">
        <v>16597</v>
      </c>
      <c r="I5566" s="4" t="s">
        <v>20</v>
      </c>
      <c r="J5566" s="4" t="s">
        <v>145</v>
      </c>
      <c r="K5566" s="4" t="s">
        <v>80</v>
      </c>
      <c r="L5566" s="4" t="s">
        <v>29</v>
      </c>
      <c r="M5566" s="4" t="s">
        <v>90</v>
      </c>
      <c r="N5566" s="4">
        <v>367.84</v>
      </c>
      <c r="O5566" s="4">
        <v>4</v>
      </c>
      <c r="P5566" s="4">
        <v>0.2</v>
      </c>
      <c r="Q5566" s="4">
        <v>51.81</v>
      </c>
    </row>
    <row r="5567" spans="1:17" s="4" customFormat="1" ht="12" x14ac:dyDescent="0.3">
      <c r="A5567" s="4">
        <v>5566</v>
      </c>
      <c r="B5567" s="4" t="s">
        <v>16598</v>
      </c>
      <c r="C5567" s="5">
        <v>44664</v>
      </c>
      <c r="D5567" s="5">
        <v>44666</v>
      </c>
      <c r="E5567" s="9">
        <f t="shared" si="86"/>
        <v>2022</v>
      </c>
      <c r="F5567" s="4" t="s">
        <v>59</v>
      </c>
      <c r="G5567" s="4" t="s">
        <v>16599</v>
      </c>
      <c r="H5567" s="4" t="s">
        <v>16600</v>
      </c>
      <c r="I5567" s="4" t="s">
        <v>20</v>
      </c>
      <c r="J5567" s="4" t="s">
        <v>106</v>
      </c>
      <c r="K5567" s="4" t="s">
        <v>106</v>
      </c>
      <c r="L5567" s="4" t="s">
        <v>22</v>
      </c>
      <c r="M5567" s="4" t="s">
        <v>54</v>
      </c>
      <c r="N5567" s="4">
        <v>506.29</v>
      </c>
      <c r="O5567" s="4">
        <v>9</v>
      </c>
      <c r="P5567" s="4">
        <v>0</v>
      </c>
      <c r="Q5567" s="4">
        <v>142.30000000000001</v>
      </c>
    </row>
    <row r="5568" spans="1:17" s="4" customFormat="1" ht="12" x14ac:dyDescent="0.3">
      <c r="A5568" s="4">
        <v>5567</v>
      </c>
      <c r="B5568" s="4" t="s">
        <v>16601</v>
      </c>
      <c r="C5568" s="5">
        <v>45073</v>
      </c>
      <c r="D5568" s="5">
        <v>45077</v>
      </c>
      <c r="E5568" s="9">
        <f t="shared" si="86"/>
        <v>2023</v>
      </c>
      <c r="F5568" s="4" t="s">
        <v>17</v>
      </c>
      <c r="G5568" s="4" t="s">
        <v>16602</v>
      </c>
      <c r="H5568" s="4" t="s">
        <v>16603</v>
      </c>
      <c r="I5568" s="4" t="s">
        <v>67</v>
      </c>
      <c r="J5568" s="4" t="s">
        <v>42</v>
      </c>
      <c r="K5568" s="4" t="s">
        <v>43</v>
      </c>
      <c r="L5568" s="4" t="s">
        <v>22</v>
      </c>
      <c r="M5568" s="4" t="s">
        <v>75</v>
      </c>
      <c r="N5568" s="4">
        <v>522.25</v>
      </c>
      <c r="O5568" s="4">
        <v>4</v>
      </c>
      <c r="P5568" s="4">
        <v>0.2</v>
      </c>
      <c r="Q5568" s="4">
        <v>97.49</v>
      </c>
    </row>
    <row r="5569" spans="1:17" s="4" customFormat="1" ht="12" x14ac:dyDescent="0.3">
      <c r="A5569" s="4">
        <v>5568</v>
      </c>
      <c r="B5569" s="4" t="s">
        <v>16604</v>
      </c>
      <c r="C5569" s="5">
        <v>44797</v>
      </c>
      <c r="D5569" s="5">
        <v>44803</v>
      </c>
      <c r="E5569" s="9">
        <f t="shared" si="86"/>
        <v>2022</v>
      </c>
      <c r="F5569" s="4" t="s">
        <v>25</v>
      </c>
      <c r="G5569" s="4" t="s">
        <v>16605</v>
      </c>
      <c r="H5569" s="4" t="s">
        <v>16606</v>
      </c>
      <c r="I5569" s="4" t="s">
        <v>67</v>
      </c>
      <c r="J5569" s="4" t="s">
        <v>145</v>
      </c>
      <c r="K5569" s="4" t="s">
        <v>80</v>
      </c>
      <c r="L5569" s="4" t="s">
        <v>22</v>
      </c>
      <c r="M5569" s="4" t="s">
        <v>54</v>
      </c>
      <c r="N5569" s="4">
        <v>968.52</v>
      </c>
      <c r="O5569" s="4">
        <v>9</v>
      </c>
      <c r="P5569" s="4">
        <v>0.1</v>
      </c>
      <c r="Q5569" s="4">
        <v>65.64</v>
      </c>
    </row>
    <row r="5570" spans="1:17" s="4" customFormat="1" ht="12" x14ac:dyDescent="0.3">
      <c r="A5570" s="4">
        <v>5569</v>
      </c>
      <c r="B5570" s="4" t="s">
        <v>16607</v>
      </c>
      <c r="C5570" s="5">
        <v>45000</v>
      </c>
      <c r="D5570" s="5">
        <v>45005</v>
      </c>
      <c r="E5570" s="9">
        <f t="shared" ref="E5570:E5633" si="87">YEAR(D5570)</f>
        <v>2023</v>
      </c>
      <c r="F5570" s="4" t="s">
        <v>17</v>
      </c>
      <c r="G5570" s="4" t="s">
        <v>16608</v>
      </c>
      <c r="H5570" s="4" t="s">
        <v>16609</v>
      </c>
      <c r="I5570" s="4" t="s">
        <v>28</v>
      </c>
      <c r="J5570" s="4" t="s">
        <v>79</v>
      </c>
      <c r="K5570" s="4" t="s">
        <v>80</v>
      </c>
      <c r="L5570" s="4" t="s">
        <v>36</v>
      </c>
      <c r="M5570" s="4" t="s">
        <v>138</v>
      </c>
      <c r="N5570" s="4">
        <v>813.74</v>
      </c>
      <c r="O5570" s="4">
        <v>1</v>
      </c>
      <c r="P5570" s="4">
        <v>0.2</v>
      </c>
      <c r="Q5570" s="4">
        <v>7.3</v>
      </c>
    </row>
    <row r="5571" spans="1:17" s="4" customFormat="1" ht="12" x14ac:dyDescent="0.3">
      <c r="A5571" s="4">
        <v>5570</v>
      </c>
      <c r="B5571" s="4" t="s">
        <v>16610</v>
      </c>
      <c r="C5571" s="5">
        <v>45091</v>
      </c>
      <c r="D5571" s="5">
        <v>45093</v>
      </c>
      <c r="E5571" s="9">
        <f t="shared" si="87"/>
        <v>2023</v>
      </c>
      <c r="F5571" s="4" t="s">
        <v>39</v>
      </c>
      <c r="G5571" s="4" t="s">
        <v>16611</v>
      </c>
      <c r="H5571" s="4" t="s">
        <v>12698</v>
      </c>
      <c r="I5571" s="4" t="s">
        <v>28</v>
      </c>
      <c r="J5571" s="4" t="s">
        <v>145</v>
      </c>
      <c r="K5571" s="4" t="s">
        <v>80</v>
      </c>
      <c r="L5571" s="4" t="s">
        <v>29</v>
      </c>
      <c r="M5571" s="4" t="s">
        <v>48</v>
      </c>
      <c r="N5571" s="4">
        <v>388.8</v>
      </c>
      <c r="O5571" s="4">
        <v>8</v>
      </c>
      <c r="P5571" s="4">
        <v>0.1</v>
      </c>
      <c r="Q5571" s="4">
        <v>77.459999999999994</v>
      </c>
    </row>
    <row r="5572" spans="1:17" s="4" customFormat="1" ht="12" x14ac:dyDescent="0.3">
      <c r="A5572" s="4">
        <v>5571</v>
      </c>
      <c r="B5572" s="4" t="s">
        <v>16612</v>
      </c>
      <c r="C5572" s="5">
        <v>44425</v>
      </c>
      <c r="D5572" s="5">
        <v>44430</v>
      </c>
      <c r="E5572" s="9">
        <f t="shared" si="87"/>
        <v>2021</v>
      </c>
      <c r="F5572" s="4" t="s">
        <v>17</v>
      </c>
      <c r="G5572" s="4" t="s">
        <v>16613</v>
      </c>
      <c r="H5572" s="4" t="s">
        <v>16614</v>
      </c>
      <c r="I5572" s="4" t="s">
        <v>67</v>
      </c>
      <c r="J5572" s="4" t="s">
        <v>21</v>
      </c>
      <c r="K5572" s="4" t="s">
        <v>26647</v>
      </c>
      <c r="L5572" s="4" t="s">
        <v>36</v>
      </c>
      <c r="M5572" s="4" t="s">
        <v>37</v>
      </c>
      <c r="N5572" s="4">
        <v>398.07</v>
      </c>
      <c r="O5572" s="4">
        <v>4</v>
      </c>
      <c r="P5572" s="4">
        <v>0.1</v>
      </c>
      <c r="Q5572" s="4">
        <v>96.46</v>
      </c>
    </row>
    <row r="5573" spans="1:17" s="4" customFormat="1" ht="12" x14ac:dyDescent="0.3">
      <c r="A5573" s="4">
        <v>5572</v>
      </c>
      <c r="B5573" s="4" t="s">
        <v>16615</v>
      </c>
      <c r="C5573" s="5">
        <v>44838</v>
      </c>
      <c r="D5573" s="5">
        <v>44839</v>
      </c>
      <c r="E5573" s="9">
        <f t="shared" si="87"/>
        <v>2022</v>
      </c>
      <c r="F5573" s="4" t="s">
        <v>25</v>
      </c>
      <c r="G5573" s="4" t="s">
        <v>16616</v>
      </c>
      <c r="H5573" s="4" t="s">
        <v>16617</v>
      </c>
      <c r="I5573" s="4" t="s">
        <v>67</v>
      </c>
      <c r="J5573" s="4" t="s">
        <v>34</v>
      </c>
      <c r="K5573" s="4" t="s">
        <v>35</v>
      </c>
      <c r="L5573" s="4" t="s">
        <v>29</v>
      </c>
      <c r="M5573" s="4" t="s">
        <v>48</v>
      </c>
      <c r="N5573" s="4">
        <v>1364.62</v>
      </c>
      <c r="O5573" s="4">
        <v>6</v>
      </c>
      <c r="P5573" s="4">
        <v>0</v>
      </c>
      <c r="Q5573" s="4">
        <v>83.73</v>
      </c>
    </row>
    <row r="5574" spans="1:17" s="4" customFormat="1" ht="12" x14ac:dyDescent="0.3">
      <c r="A5574" s="4">
        <v>5573</v>
      </c>
      <c r="B5574" s="4" t="s">
        <v>16618</v>
      </c>
      <c r="C5574" s="5">
        <v>44534</v>
      </c>
      <c r="D5574" s="5">
        <v>44541</v>
      </c>
      <c r="E5574" s="9">
        <f t="shared" si="87"/>
        <v>2021</v>
      </c>
      <c r="F5574" s="4" t="s">
        <v>39</v>
      </c>
      <c r="G5574" s="4" t="s">
        <v>16619</v>
      </c>
      <c r="H5574" s="4" t="s">
        <v>16620</v>
      </c>
      <c r="I5574" s="4" t="s">
        <v>28</v>
      </c>
      <c r="J5574" s="4" t="s">
        <v>52</v>
      </c>
      <c r="K5574" s="4" t="s">
        <v>53</v>
      </c>
      <c r="L5574" s="4" t="s">
        <v>36</v>
      </c>
      <c r="M5574" s="4" t="s">
        <v>71</v>
      </c>
      <c r="N5574" s="4">
        <v>1443.65</v>
      </c>
      <c r="O5574" s="4">
        <v>8</v>
      </c>
      <c r="P5574" s="4">
        <v>0.2</v>
      </c>
      <c r="Q5574" s="4">
        <v>105.24</v>
      </c>
    </row>
    <row r="5575" spans="1:17" s="4" customFormat="1" ht="12" x14ac:dyDescent="0.3">
      <c r="A5575" s="4">
        <v>5574</v>
      </c>
      <c r="B5575" s="4" t="s">
        <v>16621</v>
      </c>
      <c r="C5575" s="5">
        <v>45501</v>
      </c>
      <c r="D5575" s="5">
        <v>45502</v>
      </c>
      <c r="E5575" s="9">
        <f t="shared" si="87"/>
        <v>2024</v>
      </c>
      <c r="F5575" s="4" t="s">
        <v>59</v>
      </c>
      <c r="G5575" s="4" t="s">
        <v>16585</v>
      </c>
      <c r="H5575" s="4" t="s">
        <v>16622</v>
      </c>
      <c r="I5575" s="4" t="s">
        <v>28</v>
      </c>
      <c r="J5575" s="4" t="s">
        <v>111</v>
      </c>
      <c r="K5575" s="4" t="s">
        <v>111</v>
      </c>
      <c r="L5575" s="4" t="s">
        <v>22</v>
      </c>
      <c r="M5575" s="4" t="s">
        <v>134</v>
      </c>
      <c r="N5575" s="4">
        <v>574.39</v>
      </c>
      <c r="O5575" s="4">
        <v>8</v>
      </c>
      <c r="P5575" s="4">
        <v>0</v>
      </c>
      <c r="Q5575" s="4">
        <v>139.4</v>
      </c>
    </row>
    <row r="5576" spans="1:17" s="4" customFormat="1" ht="12" x14ac:dyDescent="0.3">
      <c r="A5576" s="4">
        <v>5575</v>
      </c>
      <c r="B5576" s="4" t="s">
        <v>16623</v>
      </c>
      <c r="C5576" s="5">
        <v>45716</v>
      </c>
      <c r="D5576" s="5">
        <v>45721</v>
      </c>
      <c r="E5576" s="9">
        <f t="shared" si="87"/>
        <v>2025</v>
      </c>
      <c r="F5576" s="4" t="s">
        <v>59</v>
      </c>
      <c r="G5576" s="4" t="s">
        <v>16624</v>
      </c>
      <c r="H5576" s="4" t="s">
        <v>16625</v>
      </c>
      <c r="I5576" s="4" t="s">
        <v>28</v>
      </c>
      <c r="J5576" s="4" t="s">
        <v>42</v>
      </c>
      <c r="K5576" s="4" t="s">
        <v>43</v>
      </c>
      <c r="L5576" s="4" t="s">
        <v>29</v>
      </c>
      <c r="M5576" s="4" t="s">
        <v>48</v>
      </c>
      <c r="N5576" s="4">
        <v>398.22</v>
      </c>
      <c r="O5576" s="4">
        <v>1</v>
      </c>
      <c r="P5576" s="4">
        <v>0</v>
      </c>
      <c r="Q5576" s="4">
        <v>65.16</v>
      </c>
    </row>
    <row r="5577" spans="1:17" s="4" customFormat="1" ht="12" x14ac:dyDescent="0.3">
      <c r="A5577" s="4">
        <v>5576</v>
      </c>
      <c r="B5577" s="4" t="s">
        <v>16626</v>
      </c>
      <c r="C5577" s="5">
        <v>45700</v>
      </c>
      <c r="D5577" s="5">
        <v>45702</v>
      </c>
      <c r="E5577" s="9">
        <f t="shared" si="87"/>
        <v>2025</v>
      </c>
      <c r="F5577" s="4" t="s">
        <v>25</v>
      </c>
      <c r="G5577" s="4" t="s">
        <v>16627</v>
      </c>
      <c r="H5577" s="4" t="s">
        <v>16628</v>
      </c>
      <c r="I5577" s="4" t="s">
        <v>20</v>
      </c>
      <c r="J5577" s="4" t="s">
        <v>79</v>
      </c>
      <c r="K5577" s="4" t="s">
        <v>80</v>
      </c>
      <c r="L5577" s="4" t="s">
        <v>29</v>
      </c>
      <c r="M5577" s="4" t="s">
        <v>90</v>
      </c>
      <c r="N5577" s="4">
        <v>315.45999999999998</v>
      </c>
      <c r="O5577" s="4">
        <v>10</v>
      </c>
      <c r="P5577" s="4">
        <v>0.2</v>
      </c>
      <c r="Q5577" s="4">
        <v>3.59</v>
      </c>
    </row>
    <row r="5578" spans="1:17" s="4" customFormat="1" ht="12" x14ac:dyDescent="0.3">
      <c r="A5578" s="4">
        <v>5577</v>
      </c>
      <c r="B5578" s="4" t="s">
        <v>16629</v>
      </c>
      <c r="C5578" s="5">
        <v>45791</v>
      </c>
      <c r="D5578" s="5">
        <v>45793</v>
      </c>
      <c r="E5578" s="9">
        <f t="shared" si="87"/>
        <v>2025</v>
      </c>
      <c r="F5578" s="4" t="s">
        <v>39</v>
      </c>
      <c r="G5578" s="4" t="s">
        <v>16630</v>
      </c>
      <c r="H5578" s="4" t="s">
        <v>16631</v>
      </c>
      <c r="I5578" s="4" t="s">
        <v>20</v>
      </c>
      <c r="J5578" s="4" t="s">
        <v>111</v>
      </c>
      <c r="K5578" s="4" t="s">
        <v>111</v>
      </c>
      <c r="L5578" s="4" t="s">
        <v>22</v>
      </c>
      <c r="M5578" s="4" t="s">
        <v>23</v>
      </c>
      <c r="N5578" s="4">
        <v>87.7</v>
      </c>
      <c r="O5578" s="4">
        <v>9</v>
      </c>
      <c r="P5578" s="4">
        <v>0.2</v>
      </c>
      <c r="Q5578" s="4">
        <v>-0.2</v>
      </c>
    </row>
    <row r="5579" spans="1:17" s="4" customFormat="1" ht="12" x14ac:dyDescent="0.3">
      <c r="A5579" s="4">
        <v>5578</v>
      </c>
      <c r="B5579" s="4" t="s">
        <v>16632</v>
      </c>
      <c r="C5579" s="5">
        <v>45340</v>
      </c>
      <c r="D5579" s="5">
        <v>45346</v>
      </c>
      <c r="E5579" s="9">
        <f t="shared" si="87"/>
        <v>2024</v>
      </c>
      <c r="F5579" s="4" t="s">
        <v>39</v>
      </c>
      <c r="G5579" s="4" t="s">
        <v>16633</v>
      </c>
      <c r="H5579" s="4" t="s">
        <v>16634</v>
      </c>
      <c r="I5579" s="4" t="s">
        <v>67</v>
      </c>
      <c r="J5579" s="4" t="s">
        <v>47</v>
      </c>
      <c r="K5579" s="4" t="s">
        <v>47</v>
      </c>
      <c r="L5579" s="4" t="s">
        <v>36</v>
      </c>
      <c r="M5579" s="4" t="s">
        <v>118</v>
      </c>
      <c r="N5579" s="4">
        <v>806.64</v>
      </c>
      <c r="O5579" s="4">
        <v>6</v>
      </c>
      <c r="P5579" s="4">
        <v>0.15</v>
      </c>
      <c r="Q5579" s="4">
        <v>183.63</v>
      </c>
    </row>
    <row r="5580" spans="1:17" s="4" customFormat="1" ht="12" x14ac:dyDescent="0.3">
      <c r="A5580" s="4">
        <v>5579</v>
      </c>
      <c r="B5580" s="4" t="s">
        <v>16635</v>
      </c>
      <c r="C5580" s="5">
        <v>45759</v>
      </c>
      <c r="D5580" s="5">
        <v>45763</v>
      </c>
      <c r="E5580" s="9">
        <f t="shared" si="87"/>
        <v>2025</v>
      </c>
      <c r="F5580" s="4" t="s">
        <v>39</v>
      </c>
      <c r="G5580" s="4" t="s">
        <v>16636</v>
      </c>
      <c r="H5580" s="4" t="s">
        <v>16637</v>
      </c>
      <c r="I5580" s="4" t="s">
        <v>28</v>
      </c>
      <c r="J5580" s="4" t="s">
        <v>79</v>
      </c>
      <c r="K5580" s="4" t="s">
        <v>80</v>
      </c>
      <c r="L5580" s="4" t="s">
        <v>29</v>
      </c>
      <c r="M5580" s="4" t="s">
        <v>90</v>
      </c>
      <c r="N5580" s="4">
        <v>196.04</v>
      </c>
      <c r="O5580" s="4">
        <v>5</v>
      </c>
      <c r="P5580" s="4">
        <v>0.1</v>
      </c>
      <c r="Q5580" s="4">
        <v>47.9</v>
      </c>
    </row>
    <row r="5581" spans="1:17" s="4" customFormat="1" ht="12" x14ac:dyDescent="0.3">
      <c r="A5581" s="4">
        <v>5580</v>
      </c>
      <c r="B5581" s="4" t="s">
        <v>16638</v>
      </c>
      <c r="C5581" s="5">
        <v>44663</v>
      </c>
      <c r="D5581" s="5">
        <v>44669</v>
      </c>
      <c r="E5581" s="9">
        <f t="shared" si="87"/>
        <v>2022</v>
      </c>
      <c r="F5581" s="4" t="s">
        <v>59</v>
      </c>
      <c r="G5581" s="4" t="s">
        <v>16639</v>
      </c>
      <c r="H5581" s="4" t="s">
        <v>16640</v>
      </c>
      <c r="I5581" s="4" t="s">
        <v>28</v>
      </c>
      <c r="J5581" s="4" t="s">
        <v>52</v>
      </c>
      <c r="K5581" s="4" t="s">
        <v>53</v>
      </c>
      <c r="L5581" s="4" t="s">
        <v>36</v>
      </c>
      <c r="M5581" s="4" t="s">
        <v>71</v>
      </c>
      <c r="N5581" s="4">
        <v>1176.26</v>
      </c>
      <c r="O5581" s="4">
        <v>6</v>
      </c>
      <c r="P5581" s="4">
        <v>0.1</v>
      </c>
      <c r="Q5581" s="4">
        <v>83.66</v>
      </c>
    </row>
    <row r="5582" spans="1:17" s="4" customFormat="1" ht="12" x14ac:dyDescent="0.3">
      <c r="A5582" s="4">
        <v>5581</v>
      </c>
      <c r="B5582" s="4" t="s">
        <v>16641</v>
      </c>
      <c r="C5582" s="5">
        <v>45788</v>
      </c>
      <c r="D5582" s="5">
        <v>45794</v>
      </c>
      <c r="E5582" s="9">
        <f t="shared" si="87"/>
        <v>2025</v>
      </c>
      <c r="F5582" s="4" t="s">
        <v>25</v>
      </c>
      <c r="G5582" s="4" t="s">
        <v>16642</v>
      </c>
      <c r="H5582" s="4" t="s">
        <v>16643</v>
      </c>
      <c r="I5582" s="4" t="s">
        <v>20</v>
      </c>
      <c r="J5582" s="4" t="s">
        <v>106</v>
      </c>
      <c r="K5582" s="4" t="s">
        <v>106</v>
      </c>
      <c r="L5582" s="4" t="s">
        <v>22</v>
      </c>
      <c r="M5582" s="4" t="s">
        <v>23</v>
      </c>
      <c r="N5582" s="4">
        <v>446.01</v>
      </c>
      <c r="O5582" s="4">
        <v>5</v>
      </c>
      <c r="P5582" s="4">
        <v>0</v>
      </c>
      <c r="Q5582" s="4">
        <v>120.91</v>
      </c>
    </row>
    <row r="5583" spans="1:17" s="4" customFormat="1" ht="12" x14ac:dyDescent="0.3">
      <c r="A5583" s="4">
        <v>5582</v>
      </c>
      <c r="B5583" s="4" t="s">
        <v>16644</v>
      </c>
      <c r="C5583" s="5">
        <v>44718</v>
      </c>
      <c r="D5583" s="5">
        <v>44721</v>
      </c>
      <c r="E5583" s="9">
        <f t="shared" si="87"/>
        <v>2022</v>
      </c>
      <c r="F5583" s="4" t="s">
        <v>39</v>
      </c>
      <c r="G5583" s="4" t="s">
        <v>16645</v>
      </c>
      <c r="H5583" s="4" t="s">
        <v>16646</v>
      </c>
      <c r="I5583" s="4" t="s">
        <v>67</v>
      </c>
      <c r="J5583" s="4" t="s">
        <v>62</v>
      </c>
      <c r="K5583" s="4" t="s">
        <v>63</v>
      </c>
      <c r="L5583" s="4" t="s">
        <v>36</v>
      </c>
      <c r="M5583" s="4" t="s">
        <v>138</v>
      </c>
      <c r="N5583" s="4">
        <v>203.74</v>
      </c>
      <c r="O5583" s="4">
        <v>8</v>
      </c>
      <c r="P5583" s="4">
        <v>0.2</v>
      </c>
      <c r="Q5583" s="4">
        <v>30.86</v>
      </c>
    </row>
    <row r="5584" spans="1:17" s="4" customFormat="1" ht="12" x14ac:dyDescent="0.3">
      <c r="A5584" s="4">
        <v>5583</v>
      </c>
      <c r="B5584" s="4" t="s">
        <v>16647</v>
      </c>
      <c r="C5584" s="5">
        <v>45678</v>
      </c>
      <c r="D5584" s="5">
        <v>45684</v>
      </c>
      <c r="E5584" s="9">
        <f t="shared" si="87"/>
        <v>2025</v>
      </c>
      <c r="F5584" s="4" t="s">
        <v>39</v>
      </c>
      <c r="G5584" s="4" t="s">
        <v>16648</v>
      </c>
      <c r="H5584" s="4" t="s">
        <v>16649</v>
      </c>
      <c r="I5584" s="4" t="s">
        <v>67</v>
      </c>
      <c r="J5584" s="4" t="s">
        <v>52</v>
      </c>
      <c r="K5584" s="4" t="s">
        <v>53</v>
      </c>
      <c r="L5584" s="4" t="s">
        <v>36</v>
      </c>
      <c r="M5584" s="4" t="s">
        <v>71</v>
      </c>
      <c r="N5584" s="4">
        <v>195.6</v>
      </c>
      <c r="O5584" s="4">
        <v>5</v>
      </c>
      <c r="P5584" s="4">
        <v>0.2</v>
      </c>
      <c r="Q5584" s="4">
        <v>33.67</v>
      </c>
    </row>
    <row r="5585" spans="1:17" s="4" customFormat="1" ht="12" x14ac:dyDescent="0.3">
      <c r="A5585" s="4">
        <v>5584</v>
      </c>
      <c r="B5585" s="4" t="s">
        <v>16650</v>
      </c>
      <c r="C5585" s="5">
        <v>45230</v>
      </c>
      <c r="D5585" s="5">
        <v>45234</v>
      </c>
      <c r="E5585" s="9">
        <f t="shared" si="87"/>
        <v>2023</v>
      </c>
      <c r="F5585" s="4" t="s">
        <v>39</v>
      </c>
      <c r="G5585" s="4" t="s">
        <v>16651</v>
      </c>
      <c r="H5585" s="4" t="s">
        <v>16652</v>
      </c>
      <c r="I5585" s="4" t="s">
        <v>20</v>
      </c>
      <c r="J5585" s="4" t="s">
        <v>42</v>
      </c>
      <c r="K5585" s="4" t="s">
        <v>43</v>
      </c>
      <c r="L5585" s="4" t="s">
        <v>22</v>
      </c>
      <c r="M5585" s="4" t="s">
        <v>134</v>
      </c>
      <c r="N5585" s="4">
        <v>1447.66</v>
      </c>
      <c r="O5585" s="4">
        <v>8</v>
      </c>
      <c r="P5585" s="4">
        <v>0.1</v>
      </c>
      <c r="Q5585" s="4">
        <v>352.19</v>
      </c>
    </row>
    <row r="5586" spans="1:17" s="4" customFormat="1" ht="12" x14ac:dyDescent="0.3">
      <c r="A5586" s="4">
        <v>5585</v>
      </c>
      <c r="B5586" s="4" t="s">
        <v>16653</v>
      </c>
      <c r="C5586" s="5">
        <v>45503</v>
      </c>
      <c r="D5586" s="5">
        <v>45505</v>
      </c>
      <c r="E5586" s="9">
        <f t="shared" si="87"/>
        <v>2024</v>
      </c>
      <c r="F5586" s="4" t="s">
        <v>39</v>
      </c>
      <c r="G5586" s="4" t="s">
        <v>16654</v>
      </c>
      <c r="H5586" s="4" t="s">
        <v>16655</v>
      </c>
      <c r="I5586" s="4" t="s">
        <v>20</v>
      </c>
      <c r="J5586" s="4" t="s">
        <v>79</v>
      </c>
      <c r="K5586" s="4" t="s">
        <v>80</v>
      </c>
      <c r="L5586" s="4" t="s">
        <v>36</v>
      </c>
      <c r="M5586" s="4" t="s">
        <v>71</v>
      </c>
      <c r="N5586" s="4">
        <v>569.16999999999996</v>
      </c>
      <c r="O5586" s="4">
        <v>4</v>
      </c>
      <c r="P5586" s="4">
        <v>0.2</v>
      </c>
      <c r="Q5586" s="4">
        <v>31.36</v>
      </c>
    </row>
    <row r="5587" spans="1:17" s="4" customFormat="1" ht="12" x14ac:dyDescent="0.3">
      <c r="A5587" s="4">
        <v>5586</v>
      </c>
      <c r="B5587" s="4" t="s">
        <v>16656</v>
      </c>
      <c r="C5587" s="5">
        <v>44430</v>
      </c>
      <c r="D5587" s="5">
        <v>44431</v>
      </c>
      <c r="E5587" s="9">
        <f t="shared" si="87"/>
        <v>2021</v>
      </c>
      <c r="F5587" s="4" t="s">
        <v>25</v>
      </c>
      <c r="G5587" s="4" t="s">
        <v>16657</v>
      </c>
      <c r="H5587" s="4" t="s">
        <v>16658</v>
      </c>
      <c r="I5587" s="4" t="s">
        <v>28</v>
      </c>
      <c r="J5587" s="4" t="s">
        <v>79</v>
      </c>
      <c r="K5587" s="4" t="s">
        <v>80</v>
      </c>
      <c r="L5587" s="4" t="s">
        <v>22</v>
      </c>
      <c r="M5587" s="4" t="s">
        <v>75</v>
      </c>
      <c r="N5587" s="4">
        <v>814.54</v>
      </c>
      <c r="O5587" s="4">
        <v>8</v>
      </c>
      <c r="P5587" s="4">
        <v>0</v>
      </c>
      <c r="Q5587" s="4">
        <v>224.47</v>
      </c>
    </row>
    <row r="5588" spans="1:17" s="4" customFormat="1" ht="12" x14ac:dyDescent="0.3">
      <c r="A5588" s="4">
        <v>5587</v>
      </c>
      <c r="B5588" s="4" t="s">
        <v>16659</v>
      </c>
      <c r="C5588" s="5">
        <v>45428</v>
      </c>
      <c r="D5588" s="5">
        <v>45430</v>
      </c>
      <c r="E5588" s="9">
        <f t="shared" si="87"/>
        <v>2024</v>
      </c>
      <c r="F5588" s="4" t="s">
        <v>39</v>
      </c>
      <c r="G5588" s="4" t="s">
        <v>16660</v>
      </c>
      <c r="H5588" s="4" t="s">
        <v>16661</v>
      </c>
      <c r="I5588" s="4" t="s">
        <v>20</v>
      </c>
      <c r="J5588" s="4" t="s">
        <v>79</v>
      </c>
      <c r="K5588" s="4" t="s">
        <v>80</v>
      </c>
      <c r="L5588" s="4" t="s">
        <v>36</v>
      </c>
      <c r="M5588" s="4" t="s">
        <v>118</v>
      </c>
      <c r="N5588" s="4">
        <v>176.55</v>
      </c>
      <c r="O5588" s="4">
        <v>7</v>
      </c>
      <c r="P5588" s="4">
        <v>0.15</v>
      </c>
      <c r="Q5588" s="4">
        <v>11.61</v>
      </c>
    </row>
    <row r="5589" spans="1:17" s="4" customFormat="1" ht="12" x14ac:dyDescent="0.3">
      <c r="A5589" s="4">
        <v>5588</v>
      </c>
      <c r="B5589" s="4" t="s">
        <v>16662</v>
      </c>
      <c r="C5589" s="5">
        <v>44408</v>
      </c>
      <c r="D5589" s="5">
        <v>44411</v>
      </c>
      <c r="E5589" s="9">
        <f t="shared" si="87"/>
        <v>2021</v>
      </c>
      <c r="F5589" s="4" t="s">
        <v>25</v>
      </c>
      <c r="G5589" s="4" t="s">
        <v>16663</v>
      </c>
      <c r="H5589" s="4" t="s">
        <v>16664</v>
      </c>
      <c r="I5589" s="4" t="s">
        <v>20</v>
      </c>
      <c r="J5589" s="4" t="s">
        <v>62</v>
      </c>
      <c r="K5589" s="4" t="s">
        <v>63</v>
      </c>
      <c r="L5589" s="4" t="s">
        <v>29</v>
      </c>
      <c r="M5589" s="4" t="s">
        <v>48</v>
      </c>
      <c r="N5589" s="4">
        <v>993.74</v>
      </c>
      <c r="O5589" s="4">
        <v>3</v>
      </c>
      <c r="P5589" s="4">
        <v>0.15</v>
      </c>
      <c r="Q5589" s="4">
        <v>99.19</v>
      </c>
    </row>
    <row r="5590" spans="1:17" s="4" customFormat="1" ht="12" x14ac:dyDescent="0.3">
      <c r="A5590" s="4">
        <v>5589</v>
      </c>
      <c r="B5590" s="4" t="s">
        <v>16665</v>
      </c>
      <c r="C5590" s="5">
        <v>45004</v>
      </c>
      <c r="D5590" s="5">
        <v>45010</v>
      </c>
      <c r="E5590" s="9">
        <f t="shared" si="87"/>
        <v>2023</v>
      </c>
      <c r="F5590" s="4" t="s">
        <v>39</v>
      </c>
      <c r="G5590" s="4" t="s">
        <v>16666</v>
      </c>
      <c r="H5590" s="4" t="s">
        <v>16667</v>
      </c>
      <c r="I5590" s="4" t="s">
        <v>28</v>
      </c>
      <c r="J5590" s="4" t="s">
        <v>62</v>
      </c>
      <c r="K5590" s="4" t="s">
        <v>63</v>
      </c>
      <c r="L5590" s="4" t="s">
        <v>22</v>
      </c>
      <c r="M5590" s="4" t="s">
        <v>75</v>
      </c>
      <c r="N5590" s="4">
        <v>302</v>
      </c>
      <c r="O5590" s="4">
        <v>3</v>
      </c>
      <c r="P5590" s="4">
        <v>0.2</v>
      </c>
      <c r="Q5590" s="4">
        <v>-2.16</v>
      </c>
    </row>
    <row r="5591" spans="1:17" s="4" customFormat="1" ht="12" x14ac:dyDescent="0.3">
      <c r="A5591" s="4">
        <v>5590</v>
      </c>
      <c r="B5591" s="4" t="s">
        <v>16668</v>
      </c>
      <c r="C5591" s="5">
        <v>45605</v>
      </c>
      <c r="D5591" s="5">
        <v>45612</v>
      </c>
      <c r="E5591" s="9">
        <f t="shared" si="87"/>
        <v>2024</v>
      </c>
      <c r="F5591" s="4" t="s">
        <v>25</v>
      </c>
      <c r="G5591" s="4" t="s">
        <v>16669</v>
      </c>
      <c r="H5591" s="4" t="s">
        <v>16670</v>
      </c>
      <c r="I5591" s="4" t="s">
        <v>67</v>
      </c>
      <c r="J5591" s="4" t="s">
        <v>79</v>
      </c>
      <c r="K5591" s="4" t="s">
        <v>80</v>
      </c>
      <c r="L5591" s="4" t="s">
        <v>29</v>
      </c>
      <c r="M5591" s="4" t="s">
        <v>48</v>
      </c>
      <c r="N5591" s="4">
        <v>1251.9000000000001</v>
      </c>
      <c r="O5591" s="4">
        <v>6</v>
      </c>
      <c r="P5591" s="4">
        <v>0.15</v>
      </c>
      <c r="Q5591" s="4">
        <v>296.41000000000003</v>
      </c>
    </row>
    <row r="5592" spans="1:17" s="4" customFormat="1" ht="12" x14ac:dyDescent="0.3">
      <c r="A5592" s="4">
        <v>5591</v>
      </c>
      <c r="B5592" s="4" t="s">
        <v>16671</v>
      </c>
      <c r="C5592" s="5">
        <v>45681</v>
      </c>
      <c r="D5592" s="5">
        <v>45686</v>
      </c>
      <c r="E5592" s="9">
        <f t="shared" si="87"/>
        <v>2025</v>
      </c>
      <c r="F5592" s="4" t="s">
        <v>25</v>
      </c>
      <c r="G5592" s="4" t="s">
        <v>16672</v>
      </c>
      <c r="H5592" s="4" t="s">
        <v>16673</v>
      </c>
      <c r="I5592" s="4" t="s">
        <v>67</v>
      </c>
      <c r="J5592" s="4" t="s">
        <v>34</v>
      </c>
      <c r="K5592" s="4" t="s">
        <v>35</v>
      </c>
      <c r="L5592" s="4" t="s">
        <v>22</v>
      </c>
      <c r="M5592" s="4" t="s">
        <v>134</v>
      </c>
      <c r="N5592" s="4">
        <v>1275.93</v>
      </c>
      <c r="O5592" s="4">
        <v>10</v>
      </c>
      <c r="P5592" s="4">
        <v>0.1</v>
      </c>
      <c r="Q5592" s="4">
        <v>76.319999999999993</v>
      </c>
    </row>
    <row r="5593" spans="1:17" s="4" customFormat="1" ht="12" x14ac:dyDescent="0.3">
      <c r="A5593" s="4">
        <v>5592</v>
      </c>
      <c r="B5593" s="4" t="s">
        <v>16674</v>
      </c>
      <c r="C5593" s="5">
        <v>44473</v>
      </c>
      <c r="D5593" s="5">
        <v>44480</v>
      </c>
      <c r="E5593" s="9">
        <f t="shared" si="87"/>
        <v>2021</v>
      </c>
      <c r="F5593" s="4" t="s">
        <v>39</v>
      </c>
      <c r="G5593" s="4" t="s">
        <v>16675</v>
      </c>
      <c r="H5593" s="4" t="s">
        <v>16676</v>
      </c>
      <c r="I5593" s="4" t="s">
        <v>28</v>
      </c>
      <c r="J5593" s="4" t="s">
        <v>34</v>
      </c>
      <c r="K5593" s="4" t="s">
        <v>35</v>
      </c>
      <c r="L5593" s="4" t="s">
        <v>29</v>
      </c>
      <c r="M5593" s="4" t="s">
        <v>107</v>
      </c>
      <c r="N5593" s="4">
        <v>1487.44</v>
      </c>
      <c r="O5593" s="4">
        <v>5</v>
      </c>
      <c r="P5593" s="4">
        <v>0.2</v>
      </c>
      <c r="Q5593" s="4">
        <v>184.68</v>
      </c>
    </row>
    <row r="5594" spans="1:17" s="4" customFormat="1" ht="12" x14ac:dyDescent="0.3">
      <c r="A5594" s="4">
        <v>5593</v>
      </c>
      <c r="B5594" s="4" t="s">
        <v>16677</v>
      </c>
      <c r="C5594" s="5">
        <v>45565</v>
      </c>
      <c r="D5594" s="5">
        <v>45572</v>
      </c>
      <c r="E5594" s="9">
        <f t="shared" si="87"/>
        <v>2024</v>
      </c>
      <c r="F5594" s="4" t="s">
        <v>17</v>
      </c>
      <c r="G5594" s="4" t="s">
        <v>16678</v>
      </c>
      <c r="H5594" s="4" t="s">
        <v>16679</v>
      </c>
      <c r="I5594" s="4" t="s">
        <v>20</v>
      </c>
      <c r="J5594" s="4" t="s">
        <v>47</v>
      </c>
      <c r="K5594" s="4" t="s">
        <v>47</v>
      </c>
      <c r="L5594" s="4" t="s">
        <v>22</v>
      </c>
      <c r="M5594" s="4" t="s">
        <v>23</v>
      </c>
      <c r="N5594" s="4">
        <v>400.02</v>
      </c>
      <c r="O5594" s="4">
        <v>3</v>
      </c>
      <c r="P5594" s="4">
        <v>0.15</v>
      </c>
      <c r="Q5594" s="4">
        <v>21.71</v>
      </c>
    </row>
    <row r="5595" spans="1:17" s="4" customFormat="1" ht="12" x14ac:dyDescent="0.3">
      <c r="A5595" s="4">
        <v>5594</v>
      </c>
      <c r="B5595" s="4" t="s">
        <v>16680</v>
      </c>
      <c r="C5595" s="5">
        <v>45251</v>
      </c>
      <c r="D5595" s="5">
        <v>45256</v>
      </c>
      <c r="E5595" s="9">
        <f t="shared" si="87"/>
        <v>2023</v>
      </c>
      <c r="F5595" s="4" t="s">
        <v>17</v>
      </c>
      <c r="G5595" s="4" t="s">
        <v>16681</v>
      </c>
      <c r="H5595" s="4" t="s">
        <v>16682</v>
      </c>
      <c r="I5595" s="4" t="s">
        <v>20</v>
      </c>
      <c r="J5595" s="4" t="s">
        <v>145</v>
      </c>
      <c r="K5595" s="4" t="s">
        <v>80</v>
      </c>
      <c r="L5595" s="4" t="s">
        <v>29</v>
      </c>
      <c r="M5595" s="4" t="s">
        <v>30</v>
      </c>
      <c r="N5595" s="4">
        <v>1307.33</v>
      </c>
      <c r="O5595" s="4">
        <v>10</v>
      </c>
      <c r="P5595" s="4">
        <v>0.1</v>
      </c>
      <c r="Q5595" s="4">
        <v>287.57</v>
      </c>
    </row>
    <row r="5596" spans="1:17" s="4" customFormat="1" ht="12" x14ac:dyDescent="0.3">
      <c r="A5596" s="4">
        <v>5595</v>
      </c>
      <c r="B5596" s="4" t="s">
        <v>16683</v>
      </c>
      <c r="C5596" s="5">
        <v>45604</v>
      </c>
      <c r="D5596" s="5">
        <v>45611</v>
      </c>
      <c r="E5596" s="9">
        <f t="shared" si="87"/>
        <v>2024</v>
      </c>
      <c r="F5596" s="4" t="s">
        <v>59</v>
      </c>
      <c r="G5596" s="4" t="s">
        <v>16684</v>
      </c>
      <c r="H5596" s="4" t="s">
        <v>16685</v>
      </c>
      <c r="I5596" s="4" t="s">
        <v>67</v>
      </c>
      <c r="J5596" s="4" t="s">
        <v>145</v>
      </c>
      <c r="K5596" s="4" t="s">
        <v>80</v>
      </c>
      <c r="L5596" s="4" t="s">
        <v>22</v>
      </c>
      <c r="M5596" s="4" t="s">
        <v>134</v>
      </c>
      <c r="N5596" s="4">
        <v>1380.87</v>
      </c>
      <c r="O5596" s="4">
        <v>8</v>
      </c>
      <c r="P5596" s="4">
        <v>0.2</v>
      </c>
      <c r="Q5596" s="4">
        <v>166.52</v>
      </c>
    </row>
    <row r="5597" spans="1:17" s="4" customFormat="1" ht="12" x14ac:dyDescent="0.3">
      <c r="A5597" s="4">
        <v>5596</v>
      </c>
      <c r="B5597" s="4" t="s">
        <v>16686</v>
      </c>
      <c r="C5597" s="5">
        <v>45751</v>
      </c>
      <c r="D5597" s="5">
        <v>45757</v>
      </c>
      <c r="E5597" s="9">
        <f t="shared" si="87"/>
        <v>2025</v>
      </c>
      <c r="F5597" s="4" t="s">
        <v>17</v>
      </c>
      <c r="G5597" s="4" t="s">
        <v>16687</v>
      </c>
      <c r="H5597" s="4" t="s">
        <v>16688</v>
      </c>
      <c r="I5597" s="4" t="s">
        <v>67</v>
      </c>
      <c r="J5597" s="4" t="s">
        <v>42</v>
      </c>
      <c r="K5597" s="4" t="s">
        <v>43</v>
      </c>
      <c r="L5597" s="4" t="s">
        <v>22</v>
      </c>
      <c r="M5597" s="4" t="s">
        <v>23</v>
      </c>
      <c r="N5597" s="4">
        <v>963.43</v>
      </c>
      <c r="O5597" s="4">
        <v>4</v>
      </c>
      <c r="P5597" s="4">
        <v>0.15</v>
      </c>
      <c r="Q5597" s="4">
        <v>116.62</v>
      </c>
    </row>
    <row r="5598" spans="1:17" s="4" customFormat="1" ht="12" x14ac:dyDescent="0.3">
      <c r="A5598" s="4">
        <v>5597</v>
      </c>
      <c r="B5598" s="4" t="s">
        <v>16689</v>
      </c>
      <c r="C5598" s="5">
        <v>45278</v>
      </c>
      <c r="D5598" s="5">
        <v>45280</v>
      </c>
      <c r="E5598" s="9">
        <f t="shared" si="87"/>
        <v>2023</v>
      </c>
      <c r="F5598" s="4" t="s">
        <v>39</v>
      </c>
      <c r="G5598" s="4" t="s">
        <v>16690</v>
      </c>
      <c r="H5598" s="4" t="s">
        <v>16691</v>
      </c>
      <c r="I5598" s="4" t="s">
        <v>67</v>
      </c>
      <c r="J5598" s="4" t="s">
        <v>34</v>
      </c>
      <c r="K5598" s="4" t="s">
        <v>35</v>
      </c>
      <c r="L5598" s="4" t="s">
        <v>36</v>
      </c>
      <c r="M5598" s="4" t="s">
        <v>71</v>
      </c>
      <c r="N5598" s="4">
        <v>371.22</v>
      </c>
      <c r="O5598" s="4">
        <v>6</v>
      </c>
      <c r="P5598" s="4">
        <v>0.2</v>
      </c>
      <c r="Q5598" s="4">
        <v>68.260000000000005</v>
      </c>
    </row>
    <row r="5599" spans="1:17" s="4" customFormat="1" ht="12" x14ac:dyDescent="0.3">
      <c r="A5599" s="4">
        <v>5598</v>
      </c>
      <c r="B5599" s="4" t="s">
        <v>16692</v>
      </c>
      <c r="C5599" s="5">
        <v>44520</v>
      </c>
      <c r="D5599" s="5">
        <v>44522</v>
      </c>
      <c r="E5599" s="9">
        <f t="shared" si="87"/>
        <v>2021</v>
      </c>
      <c r="F5599" s="4" t="s">
        <v>39</v>
      </c>
      <c r="G5599" s="4" t="s">
        <v>16693</v>
      </c>
      <c r="H5599" s="4" t="s">
        <v>16694</v>
      </c>
      <c r="I5599" s="4" t="s">
        <v>28</v>
      </c>
      <c r="J5599" s="4" t="s">
        <v>106</v>
      </c>
      <c r="K5599" s="4" t="s">
        <v>106</v>
      </c>
      <c r="L5599" s="4" t="s">
        <v>22</v>
      </c>
      <c r="M5599" s="4" t="s">
        <v>75</v>
      </c>
      <c r="N5599" s="4">
        <v>359.99</v>
      </c>
      <c r="O5599" s="4">
        <v>8</v>
      </c>
      <c r="P5599" s="4">
        <v>0.2</v>
      </c>
      <c r="Q5599" s="4">
        <v>40.54</v>
      </c>
    </row>
    <row r="5600" spans="1:17" s="4" customFormat="1" ht="12" x14ac:dyDescent="0.3">
      <c r="A5600" s="4">
        <v>5599</v>
      </c>
      <c r="B5600" s="4" t="s">
        <v>16695</v>
      </c>
      <c r="C5600" s="5">
        <v>45000</v>
      </c>
      <c r="D5600" s="5">
        <v>45002</v>
      </c>
      <c r="E5600" s="9">
        <f t="shared" si="87"/>
        <v>2023</v>
      </c>
      <c r="F5600" s="4" t="s">
        <v>17</v>
      </c>
      <c r="G5600" s="4" t="s">
        <v>16696</v>
      </c>
      <c r="H5600" s="4" t="s">
        <v>16697</v>
      </c>
      <c r="I5600" s="4" t="s">
        <v>20</v>
      </c>
      <c r="J5600" s="4" t="s">
        <v>106</v>
      </c>
      <c r="K5600" s="4" t="s">
        <v>106</v>
      </c>
      <c r="L5600" s="4" t="s">
        <v>36</v>
      </c>
      <c r="M5600" s="4" t="s">
        <v>71</v>
      </c>
      <c r="N5600" s="4">
        <v>1446.54</v>
      </c>
      <c r="O5600" s="4">
        <v>8</v>
      </c>
      <c r="P5600" s="4">
        <v>0</v>
      </c>
      <c r="Q5600" s="4">
        <v>307.89999999999998</v>
      </c>
    </row>
    <row r="5601" spans="1:17" s="4" customFormat="1" ht="12" x14ac:dyDescent="0.3">
      <c r="A5601" s="4">
        <v>5600</v>
      </c>
      <c r="B5601" s="4" t="s">
        <v>16698</v>
      </c>
      <c r="C5601" s="5">
        <v>45067</v>
      </c>
      <c r="D5601" s="5">
        <v>45069</v>
      </c>
      <c r="E5601" s="9">
        <f t="shared" si="87"/>
        <v>2023</v>
      </c>
      <c r="F5601" s="4" t="s">
        <v>17</v>
      </c>
      <c r="G5601" s="4" t="s">
        <v>16699</v>
      </c>
      <c r="H5601" s="4" t="s">
        <v>16700</v>
      </c>
      <c r="I5601" s="4" t="s">
        <v>28</v>
      </c>
      <c r="J5601" s="4" t="s">
        <v>111</v>
      </c>
      <c r="K5601" s="4" t="s">
        <v>111</v>
      </c>
      <c r="L5601" s="4" t="s">
        <v>36</v>
      </c>
      <c r="M5601" s="4" t="s">
        <v>71</v>
      </c>
      <c r="N5601" s="4">
        <v>793.73</v>
      </c>
      <c r="O5601" s="4">
        <v>2</v>
      </c>
      <c r="P5601" s="4">
        <v>0.1</v>
      </c>
      <c r="Q5601" s="4">
        <v>53.7</v>
      </c>
    </row>
    <row r="5602" spans="1:17" s="4" customFormat="1" ht="12" x14ac:dyDescent="0.3">
      <c r="A5602" s="4">
        <v>5601</v>
      </c>
      <c r="B5602" s="4" t="s">
        <v>16701</v>
      </c>
      <c r="C5602" s="5">
        <v>44652</v>
      </c>
      <c r="D5602" s="5">
        <v>44658</v>
      </c>
      <c r="E5602" s="9">
        <f t="shared" si="87"/>
        <v>2022</v>
      </c>
      <c r="F5602" s="4" t="s">
        <v>59</v>
      </c>
      <c r="G5602" s="4" t="s">
        <v>16702</v>
      </c>
      <c r="H5602" s="4" t="s">
        <v>16703</v>
      </c>
      <c r="I5602" s="4" t="s">
        <v>67</v>
      </c>
      <c r="J5602" s="4" t="s">
        <v>111</v>
      </c>
      <c r="K5602" s="4" t="s">
        <v>111</v>
      </c>
      <c r="L5602" s="4" t="s">
        <v>29</v>
      </c>
      <c r="M5602" s="4" t="s">
        <v>107</v>
      </c>
      <c r="N5602" s="4">
        <v>300.99</v>
      </c>
      <c r="O5602" s="4">
        <v>1</v>
      </c>
      <c r="P5602" s="4">
        <v>0.2</v>
      </c>
      <c r="Q5602" s="4">
        <v>29.41</v>
      </c>
    </row>
    <row r="5603" spans="1:17" s="4" customFormat="1" ht="12" x14ac:dyDescent="0.3">
      <c r="A5603" s="4">
        <v>5602</v>
      </c>
      <c r="B5603" s="4" t="s">
        <v>16704</v>
      </c>
      <c r="C5603" s="5">
        <v>45785</v>
      </c>
      <c r="D5603" s="5">
        <v>45786</v>
      </c>
      <c r="E5603" s="9">
        <f t="shared" si="87"/>
        <v>2025</v>
      </c>
      <c r="F5603" s="4" t="s">
        <v>25</v>
      </c>
      <c r="G5603" s="4" t="s">
        <v>16705</v>
      </c>
      <c r="H5603" s="4" t="s">
        <v>16706</v>
      </c>
      <c r="I5603" s="4" t="s">
        <v>28</v>
      </c>
      <c r="J5603" s="4" t="s">
        <v>145</v>
      </c>
      <c r="K5603" s="4" t="s">
        <v>80</v>
      </c>
      <c r="L5603" s="4" t="s">
        <v>29</v>
      </c>
      <c r="M5603" s="4" t="s">
        <v>90</v>
      </c>
      <c r="N5603" s="4">
        <v>1161.26</v>
      </c>
      <c r="O5603" s="4">
        <v>8</v>
      </c>
      <c r="P5603" s="4">
        <v>0</v>
      </c>
      <c r="Q5603" s="4">
        <v>71.05</v>
      </c>
    </row>
    <row r="5604" spans="1:17" s="4" customFormat="1" ht="12" x14ac:dyDescent="0.3">
      <c r="A5604" s="4">
        <v>5603</v>
      </c>
      <c r="B5604" s="4" t="s">
        <v>16707</v>
      </c>
      <c r="C5604" s="5">
        <v>44418</v>
      </c>
      <c r="D5604" s="5">
        <v>44422</v>
      </c>
      <c r="E5604" s="9">
        <f t="shared" si="87"/>
        <v>2021</v>
      </c>
      <c r="F5604" s="4" t="s">
        <v>59</v>
      </c>
      <c r="G5604" s="4" t="s">
        <v>16708</v>
      </c>
      <c r="H5604" s="4" t="s">
        <v>16709</v>
      </c>
      <c r="I5604" s="4" t="s">
        <v>28</v>
      </c>
      <c r="J5604" s="4" t="s">
        <v>145</v>
      </c>
      <c r="K5604" s="4" t="s">
        <v>80</v>
      </c>
      <c r="L5604" s="4" t="s">
        <v>36</v>
      </c>
      <c r="M5604" s="4" t="s">
        <v>138</v>
      </c>
      <c r="N5604" s="4">
        <v>991.54</v>
      </c>
      <c r="O5604" s="4">
        <v>1</v>
      </c>
      <c r="P5604" s="4">
        <v>0.1</v>
      </c>
      <c r="Q5604" s="4">
        <v>196.17</v>
      </c>
    </row>
    <row r="5605" spans="1:17" s="4" customFormat="1" ht="12" x14ac:dyDescent="0.3">
      <c r="A5605" s="4">
        <v>5604</v>
      </c>
      <c r="B5605" s="4" t="s">
        <v>16710</v>
      </c>
      <c r="C5605" s="5">
        <v>45470</v>
      </c>
      <c r="D5605" s="5">
        <v>45477</v>
      </c>
      <c r="E5605" s="9">
        <f t="shared" si="87"/>
        <v>2024</v>
      </c>
      <c r="F5605" s="4" t="s">
        <v>39</v>
      </c>
      <c r="G5605" s="4" t="s">
        <v>16711</v>
      </c>
      <c r="H5605" s="4" t="s">
        <v>16712</v>
      </c>
      <c r="I5605" s="4" t="s">
        <v>20</v>
      </c>
      <c r="J5605" s="4" t="s">
        <v>52</v>
      </c>
      <c r="K5605" s="4" t="s">
        <v>53</v>
      </c>
      <c r="L5605" s="4" t="s">
        <v>22</v>
      </c>
      <c r="M5605" s="4" t="s">
        <v>75</v>
      </c>
      <c r="N5605" s="4">
        <v>1097.3499999999999</v>
      </c>
      <c r="O5605" s="4">
        <v>3</v>
      </c>
      <c r="P5605" s="4">
        <v>0.15</v>
      </c>
      <c r="Q5605" s="4">
        <v>31.3</v>
      </c>
    </row>
    <row r="5606" spans="1:17" s="4" customFormat="1" ht="12" x14ac:dyDescent="0.3">
      <c r="A5606" s="4">
        <v>5605</v>
      </c>
      <c r="B5606" s="4" t="s">
        <v>16713</v>
      </c>
      <c r="C5606" s="5">
        <v>44919</v>
      </c>
      <c r="D5606" s="5">
        <v>44921</v>
      </c>
      <c r="E5606" s="9">
        <f t="shared" si="87"/>
        <v>2022</v>
      </c>
      <c r="F5606" s="4" t="s">
        <v>25</v>
      </c>
      <c r="G5606" s="4" t="s">
        <v>16714</v>
      </c>
      <c r="H5606" s="4" t="s">
        <v>16715</v>
      </c>
      <c r="I5606" s="4" t="s">
        <v>20</v>
      </c>
      <c r="J5606" s="4" t="s">
        <v>106</v>
      </c>
      <c r="K5606" s="4" t="s">
        <v>106</v>
      </c>
      <c r="L5606" s="4" t="s">
        <v>36</v>
      </c>
      <c r="M5606" s="4" t="s">
        <v>138</v>
      </c>
      <c r="N5606" s="4">
        <v>515.80999999999995</v>
      </c>
      <c r="O5606" s="4">
        <v>1</v>
      </c>
      <c r="P5606" s="4">
        <v>0.2</v>
      </c>
      <c r="Q5606" s="4">
        <v>15.55</v>
      </c>
    </row>
    <row r="5607" spans="1:17" s="4" customFormat="1" ht="12" x14ac:dyDescent="0.3">
      <c r="A5607" s="4">
        <v>5606</v>
      </c>
      <c r="B5607" s="4" t="s">
        <v>16716</v>
      </c>
      <c r="C5607" s="5">
        <v>44626</v>
      </c>
      <c r="D5607" s="5">
        <v>44633</v>
      </c>
      <c r="E5607" s="9">
        <f t="shared" si="87"/>
        <v>2022</v>
      </c>
      <c r="F5607" s="4" t="s">
        <v>59</v>
      </c>
      <c r="G5607" s="4" t="s">
        <v>16717</v>
      </c>
      <c r="H5607" s="4" t="s">
        <v>16718</v>
      </c>
      <c r="I5607" s="4" t="s">
        <v>20</v>
      </c>
      <c r="J5607" s="4" t="s">
        <v>79</v>
      </c>
      <c r="K5607" s="4" t="s">
        <v>80</v>
      </c>
      <c r="L5607" s="4" t="s">
        <v>36</v>
      </c>
      <c r="M5607" s="4" t="s">
        <v>118</v>
      </c>
      <c r="N5607" s="4">
        <v>732.87</v>
      </c>
      <c r="O5607" s="4">
        <v>7</v>
      </c>
      <c r="P5607" s="4">
        <v>0.15</v>
      </c>
      <c r="Q5607" s="4">
        <v>4.12</v>
      </c>
    </row>
    <row r="5608" spans="1:17" s="4" customFormat="1" ht="12" x14ac:dyDescent="0.3">
      <c r="A5608" s="4">
        <v>5607</v>
      </c>
      <c r="B5608" s="4" t="s">
        <v>16719</v>
      </c>
      <c r="C5608" s="5">
        <v>45203</v>
      </c>
      <c r="D5608" s="5">
        <v>45206</v>
      </c>
      <c r="E5608" s="9">
        <f t="shared" si="87"/>
        <v>2023</v>
      </c>
      <c r="F5608" s="4" t="s">
        <v>39</v>
      </c>
      <c r="G5608" s="4" t="s">
        <v>16720</v>
      </c>
      <c r="H5608" s="4" t="s">
        <v>16721</v>
      </c>
      <c r="I5608" s="4" t="s">
        <v>20</v>
      </c>
      <c r="J5608" s="4" t="s">
        <v>21</v>
      </c>
      <c r="K5608" s="4" t="s">
        <v>26647</v>
      </c>
      <c r="L5608" s="4" t="s">
        <v>36</v>
      </c>
      <c r="M5608" s="4" t="s">
        <v>37</v>
      </c>
      <c r="N5608" s="4">
        <v>49.76</v>
      </c>
      <c r="O5608" s="4">
        <v>2</v>
      </c>
      <c r="P5608" s="4">
        <v>0.1</v>
      </c>
      <c r="Q5608" s="4">
        <v>3.2</v>
      </c>
    </row>
    <row r="5609" spans="1:17" s="4" customFormat="1" ht="12" x14ac:dyDescent="0.3">
      <c r="A5609" s="4">
        <v>5608</v>
      </c>
      <c r="B5609" s="4" t="s">
        <v>16722</v>
      </c>
      <c r="C5609" s="5">
        <v>45248</v>
      </c>
      <c r="D5609" s="5">
        <v>45250</v>
      </c>
      <c r="E5609" s="9">
        <f t="shared" si="87"/>
        <v>2023</v>
      </c>
      <c r="F5609" s="4" t="s">
        <v>17</v>
      </c>
      <c r="G5609" s="4" t="s">
        <v>16723</v>
      </c>
      <c r="H5609" s="4" t="s">
        <v>16724</v>
      </c>
      <c r="I5609" s="4" t="s">
        <v>67</v>
      </c>
      <c r="J5609" s="4" t="s">
        <v>52</v>
      </c>
      <c r="K5609" s="4" t="s">
        <v>53</v>
      </c>
      <c r="L5609" s="4" t="s">
        <v>22</v>
      </c>
      <c r="M5609" s="4" t="s">
        <v>75</v>
      </c>
      <c r="N5609" s="4">
        <v>62.28</v>
      </c>
      <c r="O5609" s="4">
        <v>3</v>
      </c>
      <c r="P5609" s="4">
        <v>0</v>
      </c>
      <c r="Q5609" s="4">
        <v>1.87</v>
      </c>
    </row>
    <row r="5610" spans="1:17" s="4" customFormat="1" ht="12" x14ac:dyDescent="0.3">
      <c r="A5610" s="4">
        <v>5609</v>
      </c>
      <c r="B5610" s="4" t="s">
        <v>16725</v>
      </c>
      <c r="C5610" s="5">
        <v>45303</v>
      </c>
      <c r="D5610" s="5">
        <v>45308</v>
      </c>
      <c r="E5610" s="9">
        <f t="shared" si="87"/>
        <v>2024</v>
      </c>
      <c r="F5610" s="4" t="s">
        <v>59</v>
      </c>
      <c r="G5610" s="4" t="s">
        <v>16726</v>
      </c>
      <c r="H5610" s="4" t="s">
        <v>16727</v>
      </c>
      <c r="I5610" s="4" t="s">
        <v>20</v>
      </c>
      <c r="J5610" s="4" t="s">
        <v>62</v>
      </c>
      <c r="K5610" s="4" t="s">
        <v>63</v>
      </c>
      <c r="L5610" s="4" t="s">
        <v>29</v>
      </c>
      <c r="M5610" s="4" t="s">
        <v>30</v>
      </c>
      <c r="N5610" s="4">
        <v>151.6</v>
      </c>
      <c r="O5610" s="4">
        <v>2</v>
      </c>
      <c r="P5610" s="4">
        <v>0</v>
      </c>
      <c r="Q5610" s="4">
        <v>24.29</v>
      </c>
    </row>
    <row r="5611" spans="1:17" s="4" customFormat="1" ht="12" x14ac:dyDescent="0.3">
      <c r="A5611" s="4">
        <v>5610</v>
      </c>
      <c r="B5611" s="4" t="s">
        <v>16728</v>
      </c>
      <c r="C5611" s="5">
        <v>44969</v>
      </c>
      <c r="D5611" s="5">
        <v>44972</v>
      </c>
      <c r="E5611" s="9">
        <f t="shared" si="87"/>
        <v>2023</v>
      </c>
      <c r="F5611" s="4" t="s">
        <v>39</v>
      </c>
      <c r="G5611" s="4" t="s">
        <v>16729</v>
      </c>
      <c r="H5611" s="4" t="s">
        <v>16730</v>
      </c>
      <c r="I5611" s="4" t="s">
        <v>20</v>
      </c>
      <c r="J5611" s="4" t="s">
        <v>42</v>
      </c>
      <c r="K5611" s="4" t="s">
        <v>43</v>
      </c>
      <c r="L5611" s="4" t="s">
        <v>36</v>
      </c>
      <c r="M5611" s="4" t="s">
        <v>118</v>
      </c>
      <c r="N5611" s="4">
        <v>1012.35</v>
      </c>
      <c r="O5611" s="4">
        <v>8</v>
      </c>
      <c r="P5611" s="4">
        <v>0</v>
      </c>
      <c r="Q5611" s="4">
        <v>219.12</v>
      </c>
    </row>
    <row r="5612" spans="1:17" s="4" customFormat="1" ht="12" x14ac:dyDescent="0.3">
      <c r="A5612" s="4">
        <v>5611</v>
      </c>
      <c r="B5612" s="4" t="s">
        <v>16731</v>
      </c>
      <c r="C5612" s="5">
        <v>45495</v>
      </c>
      <c r="D5612" s="5">
        <v>45501</v>
      </c>
      <c r="E5612" s="9">
        <f t="shared" si="87"/>
        <v>2024</v>
      </c>
      <c r="F5612" s="4" t="s">
        <v>25</v>
      </c>
      <c r="G5612" s="4" t="s">
        <v>16732</v>
      </c>
      <c r="H5612" s="4" t="s">
        <v>16733</v>
      </c>
      <c r="I5612" s="4" t="s">
        <v>67</v>
      </c>
      <c r="J5612" s="4" t="s">
        <v>79</v>
      </c>
      <c r="K5612" s="4" t="s">
        <v>80</v>
      </c>
      <c r="L5612" s="4" t="s">
        <v>36</v>
      </c>
      <c r="M5612" s="4" t="s">
        <v>138</v>
      </c>
      <c r="N5612" s="4">
        <v>971.52</v>
      </c>
      <c r="O5612" s="4">
        <v>4</v>
      </c>
      <c r="P5612" s="4">
        <v>0.2</v>
      </c>
      <c r="Q5612" s="4">
        <v>145.43</v>
      </c>
    </row>
    <row r="5613" spans="1:17" s="4" customFormat="1" ht="12" x14ac:dyDescent="0.3">
      <c r="A5613" s="4">
        <v>5612</v>
      </c>
      <c r="B5613" s="4" t="s">
        <v>16734</v>
      </c>
      <c r="C5613" s="5">
        <v>44429</v>
      </c>
      <c r="D5613" s="5">
        <v>44436</v>
      </c>
      <c r="E5613" s="9">
        <f t="shared" si="87"/>
        <v>2021</v>
      </c>
      <c r="F5613" s="4" t="s">
        <v>25</v>
      </c>
      <c r="G5613" s="4" t="s">
        <v>16735</v>
      </c>
      <c r="H5613" s="4" t="s">
        <v>16736</v>
      </c>
      <c r="I5613" s="4" t="s">
        <v>67</v>
      </c>
      <c r="J5613" s="4" t="s">
        <v>106</v>
      </c>
      <c r="K5613" s="4" t="s">
        <v>106</v>
      </c>
      <c r="L5613" s="4" t="s">
        <v>29</v>
      </c>
      <c r="M5613" s="4" t="s">
        <v>107</v>
      </c>
      <c r="N5613" s="4">
        <v>798.77</v>
      </c>
      <c r="O5613" s="4">
        <v>4</v>
      </c>
      <c r="P5613" s="4">
        <v>0.15</v>
      </c>
      <c r="Q5613" s="4">
        <v>88.5</v>
      </c>
    </row>
    <row r="5614" spans="1:17" s="4" customFormat="1" ht="12" x14ac:dyDescent="0.3">
      <c r="A5614" s="4">
        <v>5613</v>
      </c>
      <c r="B5614" s="4" t="s">
        <v>16737</v>
      </c>
      <c r="C5614" s="5">
        <v>45209</v>
      </c>
      <c r="D5614" s="5">
        <v>45215</v>
      </c>
      <c r="E5614" s="9">
        <f t="shared" si="87"/>
        <v>2023</v>
      </c>
      <c r="F5614" s="4" t="s">
        <v>17</v>
      </c>
      <c r="G5614" s="4" t="s">
        <v>16738</v>
      </c>
      <c r="H5614" s="4" t="s">
        <v>16739</v>
      </c>
      <c r="I5614" s="4" t="s">
        <v>28</v>
      </c>
      <c r="J5614" s="4" t="s">
        <v>79</v>
      </c>
      <c r="K5614" s="4" t="s">
        <v>80</v>
      </c>
      <c r="L5614" s="4" t="s">
        <v>22</v>
      </c>
      <c r="M5614" s="4" t="s">
        <v>23</v>
      </c>
      <c r="N5614" s="4">
        <v>1458.32</v>
      </c>
      <c r="O5614" s="4">
        <v>6</v>
      </c>
      <c r="P5614" s="4">
        <v>0.1</v>
      </c>
      <c r="Q5614" s="4">
        <v>228.08</v>
      </c>
    </row>
    <row r="5615" spans="1:17" s="4" customFormat="1" ht="12" x14ac:dyDescent="0.3">
      <c r="A5615" s="4">
        <v>5614</v>
      </c>
      <c r="B5615" s="4" t="s">
        <v>16740</v>
      </c>
      <c r="C5615" s="5">
        <v>45341</v>
      </c>
      <c r="D5615" s="5">
        <v>45344</v>
      </c>
      <c r="E5615" s="9">
        <f t="shared" si="87"/>
        <v>2024</v>
      </c>
      <c r="F5615" s="4" t="s">
        <v>25</v>
      </c>
      <c r="G5615" s="4" t="s">
        <v>16741</v>
      </c>
      <c r="H5615" s="4" t="s">
        <v>16742</v>
      </c>
      <c r="I5615" s="4" t="s">
        <v>28</v>
      </c>
      <c r="J5615" s="4" t="s">
        <v>111</v>
      </c>
      <c r="K5615" s="4" t="s">
        <v>111</v>
      </c>
      <c r="L5615" s="4" t="s">
        <v>36</v>
      </c>
      <c r="M5615" s="4" t="s">
        <v>37</v>
      </c>
      <c r="N5615" s="4">
        <v>206.23</v>
      </c>
      <c r="O5615" s="4">
        <v>5</v>
      </c>
      <c r="P5615" s="4">
        <v>0.1</v>
      </c>
      <c r="Q5615" s="4">
        <v>16.57</v>
      </c>
    </row>
    <row r="5616" spans="1:17" s="4" customFormat="1" ht="12" x14ac:dyDescent="0.3">
      <c r="A5616" s="4">
        <v>5615</v>
      </c>
      <c r="B5616" s="4" t="s">
        <v>16743</v>
      </c>
      <c r="C5616" s="5">
        <v>45347</v>
      </c>
      <c r="D5616" s="5">
        <v>45353</v>
      </c>
      <c r="E5616" s="9">
        <f t="shared" si="87"/>
        <v>2024</v>
      </c>
      <c r="F5616" s="4" t="s">
        <v>25</v>
      </c>
      <c r="G5616" s="4" t="s">
        <v>16744</v>
      </c>
      <c r="H5616" s="4" t="s">
        <v>16745</v>
      </c>
      <c r="I5616" s="4" t="s">
        <v>20</v>
      </c>
      <c r="J5616" s="4" t="s">
        <v>111</v>
      </c>
      <c r="K5616" s="4" t="s">
        <v>111</v>
      </c>
      <c r="L5616" s="4" t="s">
        <v>36</v>
      </c>
      <c r="M5616" s="4" t="s">
        <v>37</v>
      </c>
      <c r="N5616" s="4">
        <v>1133.49</v>
      </c>
      <c r="O5616" s="4">
        <v>3</v>
      </c>
      <c r="P5616" s="4">
        <v>0.2</v>
      </c>
      <c r="Q5616" s="4">
        <v>-15.02</v>
      </c>
    </row>
    <row r="5617" spans="1:17" s="4" customFormat="1" ht="12" x14ac:dyDescent="0.3">
      <c r="A5617" s="4">
        <v>5616</v>
      </c>
      <c r="B5617" s="4" t="s">
        <v>16746</v>
      </c>
      <c r="C5617" s="5">
        <v>45509</v>
      </c>
      <c r="D5617" s="5">
        <v>45514</v>
      </c>
      <c r="E5617" s="9">
        <f t="shared" si="87"/>
        <v>2024</v>
      </c>
      <c r="F5617" s="4" t="s">
        <v>39</v>
      </c>
      <c r="G5617" s="4" t="s">
        <v>16747</v>
      </c>
      <c r="H5617" s="4" t="s">
        <v>16748</v>
      </c>
      <c r="I5617" s="4" t="s">
        <v>28</v>
      </c>
      <c r="J5617" s="4" t="s">
        <v>106</v>
      </c>
      <c r="K5617" s="4" t="s">
        <v>106</v>
      </c>
      <c r="L5617" s="4" t="s">
        <v>22</v>
      </c>
      <c r="M5617" s="4" t="s">
        <v>54</v>
      </c>
      <c r="N5617" s="4">
        <v>268</v>
      </c>
      <c r="O5617" s="4">
        <v>6</v>
      </c>
      <c r="P5617" s="4">
        <v>0</v>
      </c>
      <c r="Q5617" s="4">
        <v>18.87</v>
      </c>
    </row>
    <row r="5618" spans="1:17" s="4" customFormat="1" ht="12" x14ac:dyDescent="0.3">
      <c r="A5618" s="4">
        <v>5617</v>
      </c>
      <c r="B5618" s="4" t="s">
        <v>16749</v>
      </c>
      <c r="C5618" s="5">
        <v>45811</v>
      </c>
      <c r="D5618" s="5">
        <v>45816</v>
      </c>
      <c r="E5618" s="9">
        <f t="shared" si="87"/>
        <v>2025</v>
      </c>
      <c r="F5618" s="4" t="s">
        <v>59</v>
      </c>
      <c r="G5618" s="4" t="s">
        <v>16750</v>
      </c>
      <c r="H5618" s="4" t="s">
        <v>16751</v>
      </c>
      <c r="I5618" s="4" t="s">
        <v>20</v>
      </c>
      <c r="J5618" s="4" t="s">
        <v>47</v>
      </c>
      <c r="K5618" s="4" t="s">
        <v>47</v>
      </c>
      <c r="L5618" s="4" t="s">
        <v>29</v>
      </c>
      <c r="M5618" s="4" t="s">
        <v>30</v>
      </c>
      <c r="N5618" s="4">
        <v>1291.9000000000001</v>
      </c>
      <c r="O5618" s="4">
        <v>3</v>
      </c>
      <c r="P5618" s="4">
        <v>0.1</v>
      </c>
      <c r="Q5618" s="4">
        <v>1.55</v>
      </c>
    </row>
    <row r="5619" spans="1:17" s="4" customFormat="1" ht="12" x14ac:dyDescent="0.3">
      <c r="A5619" s="4">
        <v>5618</v>
      </c>
      <c r="B5619" s="4" t="s">
        <v>16752</v>
      </c>
      <c r="C5619" s="5">
        <v>45782</v>
      </c>
      <c r="D5619" s="5">
        <v>45786</v>
      </c>
      <c r="E5619" s="9">
        <f t="shared" si="87"/>
        <v>2025</v>
      </c>
      <c r="F5619" s="4" t="s">
        <v>39</v>
      </c>
      <c r="G5619" s="4" t="s">
        <v>16753</v>
      </c>
      <c r="H5619" s="4" t="s">
        <v>16754</v>
      </c>
      <c r="I5619" s="4" t="s">
        <v>20</v>
      </c>
      <c r="J5619" s="4" t="s">
        <v>52</v>
      </c>
      <c r="K5619" s="4" t="s">
        <v>53</v>
      </c>
      <c r="L5619" s="4" t="s">
        <v>29</v>
      </c>
      <c r="M5619" s="4" t="s">
        <v>48</v>
      </c>
      <c r="N5619" s="4">
        <v>719.01</v>
      </c>
      <c r="O5619" s="4">
        <v>1</v>
      </c>
      <c r="P5619" s="4">
        <v>0.1</v>
      </c>
      <c r="Q5619" s="4">
        <v>171.02</v>
      </c>
    </row>
    <row r="5620" spans="1:17" s="4" customFormat="1" ht="12" x14ac:dyDescent="0.3">
      <c r="A5620" s="4">
        <v>5619</v>
      </c>
      <c r="B5620" s="4" t="s">
        <v>16755</v>
      </c>
      <c r="C5620" s="5">
        <v>45365</v>
      </c>
      <c r="D5620" s="5">
        <v>45366</v>
      </c>
      <c r="E5620" s="9">
        <f t="shared" si="87"/>
        <v>2024</v>
      </c>
      <c r="F5620" s="4" t="s">
        <v>17</v>
      </c>
      <c r="G5620" s="4" t="s">
        <v>16756</v>
      </c>
      <c r="H5620" s="4" t="s">
        <v>16757</v>
      </c>
      <c r="I5620" s="4" t="s">
        <v>67</v>
      </c>
      <c r="J5620" s="4" t="s">
        <v>111</v>
      </c>
      <c r="K5620" s="4" t="s">
        <v>111</v>
      </c>
      <c r="L5620" s="4" t="s">
        <v>29</v>
      </c>
      <c r="M5620" s="4" t="s">
        <v>90</v>
      </c>
      <c r="N5620" s="4">
        <v>1265.3499999999999</v>
      </c>
      <c r="O5620" s="4">
        <v>4</v>
      </c>
      <c r="P5620" s="4">
        <v>0.1</v>
      </c>
      <c r="Q5620" s="4">
        <v>31.13</v>
      </c>
    </row>
    <row r="5621" spans="1:17" s="4" customFormat="1" ht="12" x14ac:dyDescent="0.3">
      <c r="A5621" s="4">
        <v>5620</v>
      </c>
      <c r="B5621" s="4" t="s">
        <v>16758</v>
      </c>
      <c r="C5621" s="5">
        <v>45304</v>
      </c>
      <c r="D5621" s="5">
        <v>45310</v>
      </c>
      <c r="E5621" s="9">
        <f t="shared" si="87"/>
        <v>2024</v>
      </c>
      <c r="F5621" s="4" t="s">
        <v>25</v>
      </c>
      <c r="G5621" s="4" t="s">
        <v>16759</v>
      </c>
      <c r="H5621" s="4" t="s">
        <v>16760</v>
      </c>
      <c r="I5621" s="4" t="s">
        <v>20</v>
      </c>
      <c r="J5621" s="4" t="s">
        <v>47</v>
      </c>
      <c r="K5621" s="4" t="s">
        <v>47</v>
      </c>
      <c r="L5621" s="4" t="s">
        <v>36</v>
      </c>
      <c r="M5621" s="4" t="s">
        <v>71</v>
      </c>
      <c r="N5621" s="4">
        <v>1279.43</v>
      </c>
      <c r="O5621" s="4">
        <v>4</v>
      </c>
      <c r="P5621" s="4">
        <v>0.1</v>
      </c>
      <c r="Q5621" s="4">
        <v>232.31</v>
      </c>
    </row>
    <row r="5622" spans="1:17" s="4" customFormat="1" ht="12" x14ac:dyDescent="0.3">
      <c r="A5622" s="4">
        <v>5621</v>
      </c>
      <c r="B5622" s="4" t="s">
        <v>16761</v>
      </c>
      <c r="C5622" s="5">
        <v>45825</v>
      </c>
      <c r="D5622" s="5">
        <v>45827</v>
      </c>
      <c r="E5622" s="9">
        <f t="shared" si="87"/>
        <v>2025</v>
      </c>
      <c r="F5622" s="4" t="s">
        <v>25</v>
      </c>
      <c r="G5622" s="4" t="s">
        <v>16762</v>
      </c>
      <c r="H5622" s="4" t="s">
        <v>16763</v>
      </c>
      <c r="I5622" s="4" t="s">
        <v>67</v>
      </c>
      <c r="J5622" s="4" t="s">
        <v>47</v>
      </c>
      <c r="K5622" s="4" t="s">
        <v>47</v>
      </c>
      <c r="L5622" s="4" t="s">
        <v>29</v>
      </c>
      <c r="M5622" s="4" t="s">
        <v>48</v>
      </c>
      <c r="N5622" s="4">
        <v>291.55</v>
      </c>
      <c r="O5622" s="4">
        <v>5</v>
      </c>
      <c r="P5622" s="4">
        <v>0.1</v>
      </c>
      <c r="Q5622" s="4">
        <v>41.44</v>
      </c>
    </row>
    <row r="5623" spans="1:17" s="4" customFormat="1" ht="12" x14ac:dyDescent="0.3">
      <c r="A5623" s="4">
        <v>5622</v>
      </c>
      <c r="B5623" s="4" t="s">
        <v>16764</v>
      </c>
      <c r="C5623" s="5">
        <v>45285</v>
      </c>
      <c r="D5623" s="5">
        <v>45290</v>
      </c>
      <c r="E5623" s="9">
        <f t="shared" si="87"/>
        <v>2023</v>
      </c>
      <c r="F5623" s="4" t="s">
        <v>39</v>
      </c>
      <c r="G5623" s="4" t="s">
        <v>16765</v>
      </c>
      <c r="H5623" s="4" t="s">
        <v>16766</v>
      </c>
      <c r="I5623" s="4" t="s">
        <v>28</v>
      </c>
      <c r="J5623" s="4" t="s">
        <v>79</v>
      </c>
      <c r="K5623" s="4" t="s">
        <v>80</v>
      </c>
      <c r="L5623" s="4" t="s">
        <v>36</v>
      </c>
      <c r="M5623" s="4" t="s">
        <v>71</v>
      </c>
      <c r="N5623" s="4">
        <v>758.31</v>
      </c>
      <c r="O5623" s="4">
        <v>3</v>
      </c>
      <c r="P5623" s="4">
        <v>0.2</v>
      </c>
      <c r="Q5623" s="4">
        <v>-11.59</v>
      </c>
    </row>
    <row r="5624" spans="1:17" s="4" customFormat="1" ht="12" x14ac:dyDescent="0.3">
      <c r="A5624" s="4">
        <v>5623</v>
      </c>
      <c r="B5624" s="4" t="s">
        <v>16767</v>
      </c>
      <c r="C5624" s="5">
        <v>44719</v>
      </c>
      <c r="D5624" s="5">
        <v>44720</v>
      </c>
      <c r="E5624" s="9">
        <f t="shared" si="87"/>
        <v>2022</v>
      </c>
      <c r="F5624" s="4" t="s">
        <v>17</v>
      </c>
      <c r="G5624" s="4" t="s">
        <v>16768</v>
      </c>
      <c r="H5624" s="4" t="s">
        <v>16769</v>
      </c>
      <c r="I5624" s="4" t="s">
        <v>28</v>
      </c>
      <c r="J5624" s="4" t="s">
        <v>79</v>
      </c>
      <c r="K5624" s="4" t="s">
        <v>80</v>
      </c>
      <c r="L5624" s="4" t="s">
        <v>22</v>
      </c>
      <c r="M5624" s="4" t="s">
        <v>54</v>
      </c>
      <c r="N5624" s="4">
        <v>747.48</v>
      </c>
      <c r="O5624" s="4">
        <v>5</v>
      </c>
      <c r="P5624" s="4">
        <v>0</v>
      </c>
      <c r="Q5624" s="4">
        <v>10.72</v>
      </c>
    </row>
    <row r="5625" spans="1:17" s="4" customFormat="1" ht="12" x14ac:dyDescent="0.3">
      <c r="A5625" s="4">
        <v>5624</v>
      </c>
      <c r="B5625" s="4" t="s">
        <v>16770</v>
      </c>
      <c r="C5625" s="5">
        <v>45620</v>
      </c>
      <c r="D5625" s="5">
        <v>45627</v>
      </c>
      <c r="E5625" s="9">
        <f t="shared" si="87"/>
        <v>2024</v>
      </c>
      <c r="F5625" s="4" t="s">
        <v>39</v>
      </c>
      <c r="G5625" s="4" t="s">
        <v>16771</v>
      </c>
      <c r="H5625" s="4" t="s">
        <v>16772</v>
      </c>
      <c r="I5625" s="4" t="s">
        <v>67</v>
      </c>
      <c r="J5625" s="4" t="s">
        <v>106</v>
      </c>
      <c r="K5625" s="4" t="s">
        <v>106</v>
      </c>
      <c r="L5625" s="4" t="s">
        <v>22</v>
      </c>
      <c r="M5625" s="4" t="s">
        <v>54</v>
      </c>
      <c r="N5625" s="4">
        <v>34.57</v>
      </c>
      <c r="O5625" s="4">
        <v>2</v>
      </c>
      <c r="P5625" s="4">
        <v>0.15</v>
      </c>
      <c r="Q5625" s="4">
        <v>6.06</v>
      </c>
    </row>
    <row r="5626" spans="1:17" s="4" customFormat="1" ht="12" x14ac:dyDescent="0.3">
      <c r="A5626" s="4">
        <v>5625</v>
      </c>
      <c r="B5626" s="4" t="s">
        <v>16773</v>
      </c>
      <c r="C5626" s="5">
        <v>45071</v>
      </c>
      <c r="D5626" s="5">
        <v>45072</v>
      </c>
      <c r="E5626" s="9">
        <f t="shared" si="87"/>
        <v>2023</v>
      </c>
      <c r="F5626" s="4" t="s">
        <v>59</v>
      </c>
      <c r="G5626" s="4" t="s">
        <v>16774</v>
      </c>
      <c r="H5626" s="4" t="s">
        <v>16775</v>
      </c>
      <c r="I5626" s="4" t="s">
        <v>67</v>
      </c>
      <c r="J5626" s="4" t="s">
        <v>47</v>
      </c>
      <c r="K5626" s="4" t="s">
        <v>47</v>
      </c>
      <c r="L5626" s="4" t="s">
        <v>22</v>
      </c>
      <c r="M5626" s="4" t="s">
        <v>75</v>
      </c>
      <c r="N5626" s="4">
        <v>1197.58</v>
      </c>
      <c r="O5626" s="4">
        <v>5</v>
      </c>
      <c r="P5626" s="4">
        <v>0</v>
      </c>
      <c r="Q5626" s="4">
        <v>2.76</v>
      </c>
    </row>
    <row r="5627" spans="1:17" s="4" customFormat="1" ht="12" x14ac:dyDescent="0.3">
      <c r="A5627" s="4">
        <v>5626</v>
      </c>
      <c r="B5627" s="4" t="s">
        <v>16776</v>
      </c>
      <c r="C5627" s="5">
        <v>45067</v>
      </c>
      <c r="D5627" s="5">
        <v>45068</v>
      </c>
      <c r="E5627" s="9">
        <f t="shared" si="87"/>
        <v>2023</v>
      </c>
      <c r="F5627" s="4" t="s">
        <v>17</v>
      </c>
      <c r="G5627" s="4" t="s">
        <v>16777</v>
      </c>
      <c r="H5627" s="4" t="s">
        <v>16778</v>
      </c>
      <c r="I5627" s="4" t="s">
        <v>28</v>
      </c>
      <c r="J5627" s="4" t="s">
        <v>42</v>
      </c>
      <c r="K5627" s="4" t="s">
        <v>43</v>
      </c>
      <c r="L5627" s="4" t="s">
        <v>22</v>
      </c>
      <c r="M5627" s="4" t="s">
        <v>23</v>
      </c>
      <c r="N5627" s="4">
        <v>1477.27</v>
      </c>
      <c r="O5627" s="4">
        <v>10</v>
      </c>
      <c r="P5627" s="4">
        <v>0</v>
      </c>
      <c r="Q5627" s="4">
        <v>442.45</v>
      </c>
    </row>
    <row r="5628" spans="1:17" s="4" customFormat="1" ht="12" x14ac:dyDescent="0.3">
      <c r="A5628" s="4">
        <v>5627</v>
      </c>
      <c r="B5628" s="4" t="s">
        <v>16779</v>
      </c>
      <c r="C5628" s="5">
        <v>45267</v>
      </c>
      <c r="D5628" s="5">
        <v>45274</v>
      </c>
      <c r="E5628" s="9">
        <f t="shared" si="87"/>
        <v>2023</v>
      </c>
      <c r="F5628" s="4" t="s">
        <v>39</v>
      </c>
      <c r="G5628" s="4" t="s">
        <v>16780</v>
      </c>
      <c r="H5628" s="4" t="s">
        <v>16781</v>
      </c>
      <c r="I5628" s="4" t="s">
        <v>20</v>
      </c>
      <c r="J5628" s="4" t="s">
        <v>145</v>
      </c>
      <c r="K5628" s="4" t="s">
        <v>80</v>
      </c>
      <c r="L5628" s="4" t="s">
        <v>22</v>
      </c>
      <c r="M5628" s="4" t="s">
        <v>134</v>
      </c>
      <c r="N5628" s="4">
        <v>399.42</v>
      </c>
      <c r="O5628" s="4">
        <v>5</v>
      </c>
      <c r="P5628" s="4">
        <v>0.2</v>
      </c>
      <c r="Q5628" s="4">
        <v>23.1</v>
      </c>
    </row>
    <row r="5629" spans="1:17" s="4" customFormat="1" ht="12" x14ac:dyDescent="0.3">
      <c r="A5629" s="4">
        <v>5628</v>
      </c>
      <c r="B5629" s="4" t="s">
        <v>16782</v>
      </c>
      <c r="C5629" s="5">
        <v>45065</v>
      </c>
      <c r="D5629" s="5">
        <v>45069</v>
      </c>
      <c r="E5629" s="9">
        <f t="shared" si="87"/>
        <v>2023</v>
      </c>
      <c r="F5629" s="4" t="s">
        <v>39</v>
      </c>
      <c r="G5629" s="4" t="s">
        <v>16783</v>
      </c>
      <c r="H5629" s="4" t="s">
        <v>16784</v>
      </c>
      <c r="I5629" s="4" t="s">
        <v>28</v>
      </c>
      <c r="J5629" s="4" t="s">
        <v>34</v>
      </c>
      <c r="K5629" s="4" t="s">
        <v>35</v>
      </c>
      <c r="L5629" s="4" t="s">
        <v>29</v>
      </c>
      <c r="M5629" s="4" t="s">
        <v>90</v>
      </c>
      <c r="N5629" s="4">
        <v>756.6</v>
      </c>
      <c r="O5629" s="4">
        <v>10</v>
      </c>
      <c r="P5629" s="4">
        <v>0.2</v>
      </c>
      <c r="Q5629" s="4">
        <v>53.42</v>
      </c>
    </row>
    <row r="5630" spans="1:17" s="4" customFormat="1" ht="12" x14ac:dyDescent="0.3">
      <c r="A5630" s="4">
        <v>5629</v>
      </c>
      <c r="B5630" s="4" t="s">
        <v>16785</v>
      </c>
      <c r="C5630" s="5">
        <v>44587</v>
      </c>
      <c r="D5630" s="5">
        <v>44589</v>
      </c>
      <c r="E5630" s="9">
        <f t="shared" si="87"/>
        <v>2022</v>
      </c>
      <c r="F5630" s="4" t="s">
        <v>59</v>
      </c>
      <c r="G5630" s="4" t="s">
        <v>16786</v>
      </c>
      <c r="H5630" s="4" t="s">
        <v>16787</v>
      </c>
      <c r="I5630" s="4" t="s">
        <v>67</v>
      </c>
      <c r="J5630" s="4" t="s">
        <v>52</v>
      </c>
      <c r="K5630" s="4" t="s">
        <v>53</v>
      </c>
      <c r="L5630" s="4" t="s">
        <v>22</v>
      </c>
      <c r="M5630" s="4" t="s">
        <v>23</v>
      </c>
      <c r="N5630" s="4">
        <v>512.14</v>
      </c>
      <c r="O5630" s="4">
        <v>5</v>
      </c>
      <c r="P5630" s="4">
        <v>0</v>
      </c>
      <c r="Q5630" s="4">
        <v>120.72</v>
      </c>
    </row>
    <row r="5631" spans="1:17" s="4" customFormat="1" ht="12" x14ac:dyDescent="0.3">
      <c r="A5631" s="4">
        <v>5630</v>
      </c>
      <c r="B5631" s="4" t="s">
        <v>16788</v>
      </c>
      <c r="C5631" s="5">
        <v>45353</v>
      </c>
      <c r="D5631" s="5">
        <v>45358</v>
      </c>
      <c r="E5631" s="9">
        <f t="shared" si="87"/>
        <v>2024</v>
      </c>
      <c r="F5631" s="4" t="s">
        <v>39</v>
      </c>
      <c r="G5631" s="4" t="s">
        <v>16789</v>
      </c>
      <c r="H5631" s="4" t="s">
        <v>16790</v>
      </c>
      <c r="I5631" s="4" t="s">
        <v>67</v>
      </c>
      <c r="J5631" s="4" t="s">
        <v>52</v>
      </c>
      <c r="K5631" s="4" t="s">
        <v>53</v>
      </c>
      <c r="L5631" s="4" t="s">
        <v>29</v>
      </c>
      <c r="M5631" s="4" t="s">
        <v>107</v>
      </c>
      <c r="N5631" s="4">
        <v>705.45</v>
      </c>
      <c r="O5631" s="4">
        <v>3</v>
      </c>
      <c r="P5631" s="4">
        <v>0.1</v>
      </c>
      <c r="Q5631" s="4">
        <v>97.08</v>
      </c>
    </row>
    <row r="5632" spans="1:17" s="4" customFormat="1" ht="12" x14ac:dyDescent="0.3">
      <c r="A5632" s="4">
        <v>5631</v>
      </c>
      <c r="B5632" s="4" t="s">
        <v>16791</v>
      </c>
      <c r="C5632" s="5">
        <v>44683</v>
      </c>
      <c r="D5632" s="5">
        <v>44690</v>
      </c>
      <c r="E5632" s="9">
        <f t="shared" si="87"/>
        <v>2022</v>
      </c>
      <c r="F5632" s="4" t="s">
        <v>17</v>
      </c>
      <c r="G5632" s="4" t="s">
        <v>16792</v>
      </c>
      <c r="H5632" s="4" t="s">
        <v>16793</v>
      </c>
      <c r="I5632" s="4" t="s">
        <v>20</v>
      </c>
      <c r="J5632" s="4" t="s">
        <v>47</v>
      </c>
      <c r="K5632" s="4" t="s">
        <v>47</v>
      </c>
      <c r="L5632" s="4" t="s">
        <v>36</v>
      </c>
      <c r="M5632" s="4" t="s">
        <v>118</v>
      </c>
      <c r="N5632" s="4">
        <v>977.34</v>
      </c>
      <c r="O5632" s="4">
        <v>9</v>
      </c>
      <c r="P5632" s="4">
        <v>0.15</v>
      </c>
      <c r="Q5632" s="4">
        <v>28.7</v>
      </c>
    </row>
    <row r="5633" spans="1:17" s="4" customFormat="1" ht="12" x14ac:dyDescent="0.3">
      <c r="A5633" s="4">
        <v>5632</v>
      </c>
      <c r="B5633" s="4" t="s">
        <v>16794</v>
      </c>
      <c r="C5633" s="5">
        <v>45460</v>
      </c>
      <c r="D5633" s="5">
        <v>45465</v>
      </c>
      <c r="E5633" s="9">
        <f t="shared" si="87"/>
        <v>2024</v>
      </c>
      <c r="F5633" s="4" t="s">
        <v>25</v>
      </c>
      <c r="G5633" s="4" t="s">
        <v>16795</v>
      </c>
      <c r="H5633" s="4" t="s">
        <v>16796</v>
      </c>
      <c r="I5633" s="4" t="s">
        <v>20</v>
      </c>
      <c r="J5633" s="4" t="s">
        <v>34</v>
      </c>
      <c r="K5633" s="4" t="s">
        <v>35</v>
      </c>
      <c r="L5633" s="4" t="s">
        <v>29</v>
      </c>
      <c r="M5633" s="4" t="s">
        <v>30</v>
      </c>
      <c r="N5633" s="4">
        <v>684.28</v>
      </c>
      <c r="O5633" s="4">
        <v>8</v>
      </c>
      <c r="P5633" s="4">
        <v>0.2</v>
      </c>
      <c r="Q5633" s="4">
        <v>-1.1299999999999999</v>
      </c>
    </row>
    <row r="5634" spans="1:17" s="4" customFormat="1" ht="12" x14ac:dyDescent="0.3">
      <c r="A5634" s="4">
        <v>5633</v>
      </c>
      <c r="B5634" s="4" t="s">
        <v>16797</v>
      </c>
      <c r="C5634" s="5">
        <v>45004</v>
      </c>
      <c r="D5634" s="5">
        <v>45011</v>
      </c>
      <c r="E5634" s="9">
        <f t="shared" ref="E5634:E5697" si="88">YEAR(D5634)</f>
        <v>2023</v>
      </c>
      <c r="F5634" s="4" t="s">
        <v>59</v>
      </c>
      <c r="G5634" s="4" t="s">
        <v>16798</v>
      </c>
      <c r="H5634" s="4" t="s">
        <v>8966</v>
      </c>
      <c r="I5634" s="4" t="s">
        <v>20</v>
      </c>
      <c r="J5634" s="4" t="s">
        <v>34</v>
      </c>
      <c r="K5634" s="4" t="s">
        <v>35</v>
      </c>
      <c r="L5634" s="4" t="s">
        <v>36</v>
      </c>
      <c r="M5634" s="4" t="s">
        <v>138</v>
      </c>
      <c r="N5634" s="4">
        <v>933.95</v>
      </c>
      <c r="O5634" s="4">
        <v>9</v>
      </c>
      <c r="P5634" s="4">
        <v>0</v>
      </c>
      <c r="Q5634" s="4">
        <v>64.84</v>
      </c>
    </row>
    <row r="5635" spans="1:17" s="4" customFormat="1" ht="12" x14ac:dyDescent="0.3">
      <c r="A5635" s="4">
        <v>5634</v>
      </c>
      <c r="B5635" s="4" t="s">
        <v>16799</v>
      </c>
      <c r="C5635" s="5">
        <v>45657</v>
      </c>
      <c r="D5635" s="5">
        <v>45664</v>
      </c>
      <c r="E5635" s="9">
        <f t="shared" si="88"/>
        <v>2025</v>
      </c>
      <c r="F5635" s="4" t="s">
        <v>25</v>
      </c>
      <c r="G5635" s="4" t="s">
        <v>16800</v>
      </c>
      <c r="H5635" s="4" t="s">
        <v>16801</v>
      </c>
      <c r="I5635" s="4" t="s">
        <v>20</v>
      </c>
      <c r="J5635" s="4" t="s">
        <v>62</v>
      </c>
      <c r="K5635" s="4" t="s">
        <v>63</v>
      </c>
      <c r="L5635" s="4" t="s">
        <v>36</v>
      </c>
      <c r="M5635" s="4" t="s">
        <v>37</v>
      </c>
      <c r="N5635" s="4">
        <v>341.71</v>
      </c>
      <c r="O5635" s="4">
        <v>8</v>
      </c>
      <c r="P5635" s="4">
        <v>0</v>
      </c>
      <c r="Q5635" s="4">
        <v>34.97</v>
      </c>
    </row>
    <row r="5636" spans="1:17" s="4" customFormat="1" ht="12" x14ac:dyDescent="0.3">
      <c r="A5636" s="4">
        <v>5635</v>
      </c>
      <c r="B5636" s="4" t="s">
        <v>16802</v>
      </c>
      <c r="C5636" s="5">
        <v>45183</v>
      </c>
      <c r="D5636" s="5">
        <v>45185</v>
      </c>
      <c r="E5636" s="9">
        <f t="shared" si="88"/>
        <v>2023</v>
      </c>
      <c r="F5636" s="4" t="s">
        <v>25</v>
      </c>
      <c r="G5636" s="4" t="s">
        <v>16803</v>
      </c>
      <c r="H5636" s="4" t="s">
        <v>16804</v>
      </c>
      <c r="I5636" s="4" t="s">
        <v>20</v>
      </c>
      <c r="J5636" s="4" t="s">
        <v>52</v>
      </c>
      <c r="K5636" s="4" t="s">
        <v>53</v>
      </c>
      <c r="L5636" s="4" t="s">
        <v>36</v>
      </c>
      <c r="M5636" s="4" t="s">
        <v>138</v>
      </c>
      <c r="N5636" s="4">
        <v>859.76</v>
      </c>
      <c r="O5636" s="4">
        <v>5</v>
      </c>
      <c r="P5636" s="4">
        <v>0.15</v>
      </c>
      <c r="Q5636" s="4">
        <v>91.16</v>
      </c>
    </row>
    <row r="5637" spans="1:17" s="4" customFormat="1" ht="12" x14ac:dyDescent="0.3">
      <c r="A5637" s="4">
        <v>5636</v>
      </c>
      <c r="B5637" s="4" t="s">
        <v>16805</v>
      </c>
      <c r="C5637" s="5">
        <v>45179</v>
      </c>
      <c r="D5637" s="5">
        <v>45185</v>
      </c>
      <c r="E5637" s="9">
        <f t="shared" si="88"/>
        <v>2023</v>
      </c>
      <c r="F5637" s="4" t="s">
        <v>17</v>
      </c>
      <c r="G5637" s="4" t="s">
        <v>16806</v>
      </c>
      <c r="H5637" s="4" t="s">
        <v>16807</v>
      </c>
      <c r="I5637" s="4" t="s">
        <v>28</v>
      </c>
      <c r="J5637" s="4" t="s">
        <v>21</v>
      </c>
      <c r="K5637" s="4" t="s">
        <v>26647</v>
      </c>
      <c r="L5637" s="4" t="s">
        <v>36</v>
      </c>
      <c r="M5637" s="4" t="s">
        <v>138</v>
      </c>
      <c r="N5637" s="4">
        <v>1026.94</v>
      </c>
      <c r="O5637" s="4">
        <v>10</v>
      </c>
      <c r="P5637" s="4">
        <v>0.15</v>
      </c>
      <c r="Q5637" s="4">
        <v>-4.38</v>
      </c>
    </row>
    <row r="5638" spans="1:17" s="4" customFormat="1" ht="12" x14ac:dyDescent="0.3">
      <c r="A5638" s="4">
        <v>5637</v>
      </c>
      <c r="B5638" s="4" t="s">
        <v>16808</v>
      </c>
      <c r="C5638" s="5">
        <v>44635</v>
      </c>
      <c r="D5638" s="5">
        <v>44639</v>
      </c>
      <c r="E5638" s="9">
        <f t="shared" si="88"/>
        <v>2022</v>
      </c>
      <c r="F5638" s="4" t="s">
        <v>25</v>
      </c>
      <c r="G5638" s="4" t="s">
        <v>14917</v>
      </c>
      <c r="H5638" s="4" t="s">
        <v>4511</v>
      </c>
      <c r="I5638" s="4" t="s">
        <v>67</v>
      </c>
      <c r="J5638" s="4" t="s">
        <v>62</v>
      </c>
      <c r="K5638" s="4" t="s">
        <v>63</v>
      </c>
      <c r="L5638" s="4" t="s">
        <v>22</v>
      </c>
      <c r="M5638" s="4" t="s">
        <v>134</v>
      </c>
      <c r="N5638" s="4">
        <v>56.82</v>
      </c>
      <c r="O5638" s="4">
        <v>7</v>
      </c>
      <c r="P5638" s="4">
        <v>0.2</v>
      </c>
      <c r="Q5638" s="4">
        <v>9.66</v>
      </c>
    </row>
    <row r="5639" spans="1:17" s="4" customFormat="1" ht="12" x14ac:dyDescent="0.3">
      <c r="A5639" s="4">
        <v>5638</v>
      </c>
      <c r="B5639" s="4" t="s">
        <v>16809</v>
      </c>
      <c r="C5639" s="5">
        <v>45776</v>
      </c>
      <c r="D5639" s="5">
        <v>45781</v>
      </c>
      <c r="E5639" s="9">
        <f t="shared" si="88"/>
        <v>2025</v>
      </c>
      <c r="F5639" s="4" t="s">
        <v>39</v>
      </c>
      <c r="G5639" s="4" t="s">
        <v>16810</v>
      </c>
      <c r="H5639" s="4" t="s">
        <v>16811</v>
      </c>
      <c r="I5639" s="4" t="s">
        <v>28</v>
      </c>
      <c r="J5639" s="4" t="s">
        <v>111</v>
      </c>
      <c r="K5639" s="4" t="s">
        <v>111</v>
      </c>
      <c r="L5639" s="4" t="s">
        <v>22</v>
      </c>
      <c r="M5639" s="4" t="s">
        <v>23</v>
      </c>
      <c r="N5639" s="4">
        <v>304.18</v>
      </c>
      <c r="O5639" s="4">
        <v>10</v>
      </c>
      <c r="P5639" s="4">
        <v>0.15</v>
      </c>
      <c r="Q5639" s="4">
        <v>24.62</v>
      </c>
    </row>
    <row r="5640" spans="1:17" s="4" customFormat="1" ht="12" x14ac:dyDescent="0.3">
      <c r="A5640" s="4">
        <v>5639</v>
      </c>
      <c r="B5640" s="4" t="s">
        <v>16812</v>
      </c>
      <c r="C5640" s="5">
        <v>45136</v>
      </c>
      <c r="D5640" s="5">
        <v>45137</v>
      </c>
      <c r="E5640" s="9">
        <f t="shared" si="88"/>
        <v>2023</v>
      </c>
      <c r="F5640" s="4" t="s">
        <v>59</v>
      </c>
      <c r="G5640" s="4" t="s">
        <v>16813</v>
      </c>
      <c r="H5640" s="4" t="s">
        <v>16814</v>
      </c>
      <c r="I5640" s="4" t="s">
        <v>20</v>
      </c>
      <c r="J5640" s="4" t="s">
        <v>79</v>
      </c>
      <c r="K5640" s="4" t="s">
        <v>80</v>
      </c>
      <c r="L5640" s="4" t="s">
        <v>36</v>
      </c>
      <c r="M5640" s="4" t="s">
        <v>118</v>
      </c>
      <c r="N5640" s="4">
        <v>635.54999999999995</v>
      </c>
      <c r="O5640" s="4">
        <v>9</v>
      </c>
      <c r="P5640" s="4">
        <v>0.1</v>
      </c>
      <c r="Q5640" s="4">
        <v>76.290000000000006</v>
      </c>
    </row>
    <row r="5641" spans="1:17" s="4" customFormat="1" ht="12" x14ac:dyDescent="0.3">
      <c r="A5641" s="4">
        <v>5640</v>
      </c>
      <c r="B5641" s="4" t="s">
        <v>16815</v>
      </c>
      <c r="C5641" s="5">
        <v>45483</v>
      </c>
      <c r="D5641" s="5">
        <v>45490</v>
      </c>
      <c r="E5641" s="9">
        <f t="shared" si="88"/>
        <v>2024</v>
      </c>
      <c r="F5641" s="4" t="s">
        <v>59</v>
      </c>
      <c r="G5641" s="4" t="s">
        <v>16816</v>
      </c>
      <c r="H5641" s="4" t="s">
        <v>16817</v>
      </c>
      <c r="I5641" s="4" t="s">
        <v>67</v>
      </c>
      <c r="J5641" s="4" t="s">
        <v>111</v>
      </c>
      <c r="K5641" s="4" t="s">
        <v>111</v>
      </c>
      <c r="L5641" s="4" t="s">
        <v>36</v>
      </c>
      <c r="M5641" s="4" t="s">
        <v>138</v>
      </c>
      <c r="N5641" s="4">
        <v>1258.3399999999999</v>
      </c>
      <c r="O5641" s="4">
        <v>4</v>
      </c>
      <c r="P5641" s="4">
        <v>0.1</v>
      </c>
      <c r="Q5641" s="4">
        <v>76.47</v>
      </c>
    </row>
    <row r="5642" spans="1:17" s="4" customFormat="1" ht="12" x14ac:dyDescent="0.3">
      <c r="A5642" s="4">
        <v>5641</v>
      </c>
      <c r="B5642" s="4" t="s">
        <v>16818</v>
      </c>
      <c r="C5642" s="5">
        <v>44597</v>
      </c>
      <c r="D5642" s="5">
        <v>44601</v>
      </c>
      <c r="E5642" s="9">
        <f t="shared" si="88"/>
        <v>2022</v>
      </c>
      <c r="F5642" s="4" t="s">
        <v>59</v>
      </c>
      <c r="G5642" s="4" t="s">
        <v>699</v>
      </c>
      <c r="H5642" s="4" t="s">
        <v>16819</v>
      </c>
      <c r="I5642" s="4" t="s">
        <v>67</v>
      </c>
      <c r="J5642" s="4" t="s">
        <v>52</v>
      </c>
      <c r="K5642" s="4" t="s">
        <v>53</v>
      </c>
      <c r="L5642" s="4" t="s">
        <v>36</v>
      </c>
      <c r="M5642" s="4" t="s">
        <v>138</v>
      </c>
      <c r="N5642" s="4">
        <v>234.05</v>
      </c>
      <c r="O5642" s="4">
        <v>5</v>
      </c>
      <c r="P5642" s="4">
        <v>0.15</v>
      </c>
      <c r="Q5642" s="4">
        <v>1.97</v>
      </c>
    </row>
    <row r="5643" spans="1:17" s="4" customFormat="1" ht="12" x14ac:dyDescent="0.3">
      <c r="A5643" s="4">
        <v>5642</v>
      </c>
      <c r="B5643" s="4" t="s">
        <v>16820</v>
      </c>
      <c r="C5643" s="5">
        <v>45252</v>
      </c>
      <c r="D5643" s="5">
        <v>45255</v>
      </c>
      <c r="E5643" s="9">
        <f t="shared" si="88"/>
        <v>2023</v>
      </c>
      <c r="F5643" s="4" t="s">
        <v>25</v>
      </c>
      <c r="G5643" s="4" t="s">
        <v>16821</v>
      </c>
      <c r="H5643" s="4" t="s">
        <v>16822</v>
      </c>
      <c r="I5643" s="4" t="s">
        <v>67</v>
      </c>
      <c r="J5643" s="4" t="s">
        <v>111</v>
      </c>
      <c r="K5643" s="4" t="s">
        <v>111</v>
      </c>
      <c r="L5643" s="4" t="s">
        <v>36</v>
      </c>
      <c r="M5643" s="4" t="s">
        <v>71</v>
      </c>
      <c r="N5643" s="4">
        <v>327.82</v>
      </c>
      <c r="O5643" s="4">
        <v>3</v>
      </c>
      <c r="P5643" s="4">
        <v>0.2</v>
      </c>
      <c r="Q5643" s="4">
        <v>61.87</v>
      </c>
    </row>
    <row r="5644" spans="1:17" s="4" customFormat="1" ht="12" x14ac:dyDescent="0.3">
      <c r="A5644" s="4">
        <v>5643</v>
      </c>
      <c r="B5644" s="4" t="s">
        <v>16823</v>
      </c>
      <c r="C5644" s="5">
        <v>45205</v>
      </c>
      <c r="D5644" s="5">
        <v>45212</v>
      </c>
      <c r="E5644" s="9">
        <f t="shared" si="88"/>
        <v>2023</v>
      </c>
      <c r="F5644" s="4" t="s">
        <v>39</v>
      </c>
      <c r="G5644" s="4" t="s">
        <v>16824</v>
      </c>
      <c r="H5644" s="4" t="s">
        <v>16825</v>
      </c>
      <c r="I5644" s="4" t="s">
        <v>20</v>
      </c>
      <c r="J5644" s="4" t="s">
        <v>79</v>
      </c>
      <c r="K5644" s="4" t="s">
        <v>80</v>
      </c>
      <c r="L5644" s="4" t="s">
        <v>36</v>
      </c>
      <c r="M5644" s="4" t="s">
        <v>118</v>
      </c>
      <c r="N5644" s="4">
        <v>364.76</v>
      </c>
      <c r="O5644" s="4">
        <v>6</v>
      </c>
      <c r="P5644" s="4">
        <v>0.1</v>
      </c>
      <c r="Q5644" s="4">
        <v>16.05</v>
      </c>
    </row>
    <row r="5645" spans="1:17" s="4" customFormat="1" ht="12" x14ac:dyDescent="0.3">
      <c r="A5645" s="4">
        <v>5644</v>
      </c>
      <c r="B5645" s="4" t="s">
        <v>16826</v>
      </c>
      <c r="C5645" s="5">
        <v>44999</v>
      </c>
      <c r="D5645" s="5">
        <v>45000</v>
      </c>
      <c r="E5645" s="9">
        <f t="shared" si="88"/>
        <v>2023</v>
      </c>
      <c r="F5645" s="4" t="s">
        <v>39</v>
      </c>
      <c r="G5645" s="4" t="s">
        <v>16827</v>
      </c>
      <c r="H5645" s="4" t="s">
        <v>16828</v>
      </c>
      <c r="I5645" s="4" t="s">
        <v>67</v>
      </c>
      <c r="J5645" s="4" t="s">
        <v>47</v>
      </c>
      <c r="K5645" s="4" t="s">
        <v>47</v>
      </c>
      <c r="L5645" s="4" t="s">
        <v>36</v>
      </c>
      <c r="M5645" s="4" t="s">
        <v>71</v>
      </c>
      <c r="N5645" s="4">
        <v>305.43</v>
      </c>
      <c r="O5645" s="4">
        <v>9</v>
      </c>
      <c r="P5645" s="4">
        <v>0.15</v>
      </c>
      <c r="Q5645" s="4">
        <v>52.52</v>
      </c>
    </row>
    <row r="5646" spans="1:17" s="4" customFormat="1" ht="12" x14ac:dyDescent="0.3">
      <c r="A5646" s="4">
        <v>5645</v>
      </c>
      <c r="B5646" s="4" t="s">
        <v>16829</v>
      </c>
      <c r="C5646" s="5">
        <v>44622</v>
      </c>
      <c r="D5646" s="5">
        <v>44629</v>
      </c>
      <c r="E5646" s="9">
        <f t="shared" si="88"/>
        <v>2022</v>
      </c>
      <c r="F5646" s="4" t="s">
        <v>39</v>
      </c>
      <c r="G5646" s="4" t="s">
        <v>16830</v>
      </c>
      <c r="H5646" s="4" t="s">
        <v>16831</v>
      </c>
      <c r="I5646" s="4" t="s">
        <v>28</v>
      </c>
      <c r="J5646" s="4" t="s">
        <v>106</v>
      </c>
      <c r="K5646" s="4" t="s">
        <v>106</v>
      </c>
      <c r="L5646" s="4" t="s">
        <v>22</v>
      </c>
      <c r="M5646" s="4" t="s">
        <v>23</v>
      </c>
      <c r="N5646" s="4">
        <v>1133.5999999999999</v>
      </c>
      <c r="O5646" s="4">
        <v>2</v>
      </c>
      <c r="P5646" s="4">
        <v>0.1</v>
      </c>
      <c r="Q5646" s="4">
        <v>129.74</v>
      </c>
    </row>
    <row r="5647" spans="1:17" s="4" customFormat="1" ht="12" x14ac:dyDescent="0.3">
      <c r="A5647" s="4">
        <v>5646</v>
      </c>
      <c r="B5647" s="4" t="s">
        <v>16832</v>
      </c>
      <c r="C5647" s="5">
        <v>45399</v>
      </c>
      <c r="D5647" s="5">
        <v>45400</v>
      </c>
      <c r="E5647" s="9">
        <f t="shared" si="88"/>
        <v>2024</v>
      </c>
      <c r="F5647" s="4" t="s">
        <v>17</v>
      </c>
      <c r="G5647" s="4" t="s">
        <v>16833</v>
      </c>
      <c r="H5647" s="4" t="s">
        <v>16834</v>
      </c>
      <c r="I5647" s="4" t="s">
        <v>28</v>
      </c>
      <c r="J5647" s="4" t="s">
        <v>62</v>
      </c>
      <c r="K5647" s="4" t="s">
        <v>63</v>
      </c>
      <c r="L5647" s="4" t="s">
        <v>36</v>
      </c>
      <c r="M5647" s="4" t="s">
        <v>37</v>
      </c>
      <c r="N5647" s="4">
        <v>1452.57</v>
      </c>
      <c r="O5647" s="4">
        <v>1</v>
      </c>
      <c r="P5647" s="4">
        <v>0.15</v>
      </c>
      <c r="Q5647" s="4">
        <v>260.69</v>
      </c>
    </row>
    <row r="5648" spans="1:17" s="4" customFormat="1" ht="12" x14ac:dyDescent="0.3">
      <c r="A5648" s="4">
        <v>5647</v>
      </c>
      <c r="B5648" s="4" t="s">
        <v>16835</v>
      </c>
      <c r="C5648" s="5">
        <v>44509</v>
      </c>
      <c r="D5648" s="5">
        <v>44510</v>
      </c>
      <c r="E5648" s="9">
        <f t="shared" si="88"/>
        <v>2021</v>
      </c>
      <c r="F5648" s="4" t="s">
        <v>17</v>
      </c>
      <c r="G5648" s="4" t="s">
        <v>16836</v>
      </c>
      <c r="H5648" s="4" t="s">
        <v>16837</v>
      </c>
      <c r="I5648" s="4" t="s">
        <v>20</v>
      </c>
      <c r="J5648" s="4" t="s">
        <v>106</v>
      </c>
      <c r="K5648" s="4" t="s">
        <v>106</v>
      </c>
      <c r="L5648" s="4" t="s">
        <v>36</v>
      </c>
      <c r="M5648" s="4" t="s">
        <v>118</v>
      </c>
      <c r="N5648" s="4">
        <v>593.17999999999995</v>
      </c>
      <c r="O5648" s="4">
        <v>10</v>
      </c>
      <c r="P5648" s="4">
        <v>0</v>
      </c>
      <c r="Q5648" s="4">
        <v>161.80000000000001</v>
      </c>
    </row>
    <row r="5649" spans="1:17" s="4" customFormat="1" ht="12" x14ac:dyDescent="0.3">
      <c r="A5649" s="4">
        <v>5648</v>
      </c>
      <c r="B5649" s="4" t="s">
        <v>16838</v>
      </c>
      <c r="C5649" s="5">
        <v>45742</v>
      </c>
      <c r="D5649" s="5">
        <v>45744</v>
      </c>
      <c r="E5649" s="9">
        <f t="shared" si="88"/>
        <v>2025</v>
      </c>
      <c r="F5649" s="4" t="s">
        <v>25</v>
      </c>
      <c r="G5649" s="4" t="s">
        <v>16839</v>
      </c>
      <c r="H5649" s="4" t="s">
        <v>16840</v>
      </c>
      <c r="I5649" s="4" t="s">
        <v>67</v>
      </c>
      <c r="J5649" s="4" t="s">
        <v>21</v>
      </c>
      <c r="K5649" s="4" t="s">
        <v>26647</v>
      </c>
      <c r="L5649" s="4" t="s">
        <v>36</v>
      </c>
      <c r="M5649" s="4" t="s">
        <v>71</v>
      </c>
      <c r="N5649" s="4">
        <v>765.05</v>
      </c>
      <c r="O5649" s="4">
        <v>4</v>
      </c>
      <c r="P5649" s="4">
        <v>0.15</v>
      </c>
      <c r="Q5649" s="4">
        <v>155.03</v>
      </c>
    </row>
    <row r="5650" spans="1:17" s="4" customFormat="1" ht="12" x14ac:dyDescent="0.3">
      <c r="A5650" s="4">
        <v>5649</v>
      </c>
      <c r="B5650" s="4" t="s">
        <v>16841</v>
      </c>
      <c r="C5650" s="5">
        <v>45682</v>
      </c>
      <c r="D5650" s="5">
        <v>45685</v>
      </c>
      <c r="E5650" s="9">
        <f t="shared" si="88"/>
        <v>2025</v>
      </c>
      <c r="F5650" s="4" t="s">
        <v>59</v>
      </c>
      <c r="G5650" s="4" t="s">
        <v>8472</v>
      </c>
      <c r="H5650" s="4" t="s">
        <v>16842</v>
      </c>
      <c r="I5650" s="4" t="s">
        <v>28</v>
      </c>
      <c r="J5650" s="4" t="s">
        <v>79</v>
      </c>
      <c r="K5650" s="4" t="s">
        <v>80</v>
      </c>
      <c r="L5650" s="4" t="s">
        <v>22</v>
      </c>
      <c r="M5650" s="4" t="s">
        <v>134</v>
      </c>
      <c r="N5650" s="4">
        <v>532.55999999999995</v>
      </c>
      <c r="O5650" s="4">
        <v>9</v>
      </c>
      <c r="P5650" s="4">
        <v>0.15</v>
      </c>
      <c r="Q5650" s="4">
        <v>18.309999999999999</v>
      </c>
    </row>
    <row r="5651" spans="1:17" s="4" customFormat="1" ht="12" x14ac:dyDescent="0.3">
      <c r="A5651" s="4">
        <v>5650</v>
      </c>
      <c r="B5651" s="4" t="s">
        <v>16843</v>
      </c>
      <c r="C5651" s="5">
        <v>45429</v>
      </c>
      <c r="D5651" s="5">
        <v>45435</v>
      </c>
      <c r="E5651" s="9">
        <f t="shared" si="88"/>
        <v>2024</v>
      </c>
      <c r="F5651" s="4" t="s">
        <v>25</v>
      </c>
      <c r="G5651" s="4" t="s">
        <v>16844</v>
      </c>
      <c r="H5651" s="4" t="s">
        <v>16845</v>
      </c>
      <c r="I5651" s="4" t="s">
        <v>20</v>
      </c>
      <c r="J5651" s="4" t="s">
        <v>47</v>
      </c>
      <c r="K5651" s="4" t="s">
        <v>47</v>
      </c>
      <c r="L5651" s="4" t="s">
        <v>36</v>
      </c>
      <c r="M5651" s="4" t="s">
        <v>37</v>
      </c>
      <c r="N5651" s="4">
        <v>570.44000000000005</v>
      </c>
      <c r="O5651" s="4">
        <v>8</v>
      </c>
      <c r="P5651" s="4">
        <v>0.2</v>
      </c>
      <c r="Q5651" s="4">
        <v>116.46</v>
      </c>
    </row>
    <row r="5652" spans="1:17" s="4" customFormat="1" ht="12" x14ac:dyDescent="0.3">
      <c r="A5652" s="4">
        <v>5651</v>
      </c>
      <c r="B5652" s="4" t="s">
        <v>16846</v>
      </c>
      <c r="C5652" s="5">
        <v>45832</v>
      </c>
      <c r="D5652" s="5">
        <v>45837</v>
      </c>
      <c r="E5652" s="9">
        <f t="shared" si="88"/>
        <v>2025</v>
      </c>
      <c r="F5652" s="4" t="s">
        <v>39</v>
      </c>
      <c r="G5652" s="4" t="s">
        <v>16847</v>
      </c>
      <c r="H5652" s="4" t="s">
        <v>16848</v>
      </c>
      <c r="I5652" s="4" t="s">
        <v>67</v>
      </c>
      <c r="J5652" s="4" t="s">
        <v>47</v>
      </c>
      <c r="K5652" s="4" t="s">
        <v>47</v>
      </c>
      <c r="L5652" s="4" t="s">
        <v>29</v>
      </c>
      <c r="M5652" s="4" t="s">
        <v>90</v>
      </c>
      <c r="N5652" s="4">
        <v>779.61</v>
      </c>
      <c r="O5652" s="4">
        <v>3</v>
      </c>
      <c r="P5652" s="4">
        <v>0.1</v>
      </c>
      <c r="Q5652" s="4">
        <v>188.74</v>
      </c>
    </row>
    <row r="5653" spans="1:17" s="4" customFormat="1" ht="12" x14ac:dyDescent="0.3">
      <c r="A5653" s="4">
        <v>5652</v>
      </c>
      <c r="B5653" s="4" t="s">
        <v>16849</v>
      </c>
      <c r="C5653" s="5">
        <v>45015</v>
      </c>
      <c r="D5653" s="5">
        <v>45016</v>
      </c>
      <c r="E5653" s="9">
        <f t="shared" si="88"/>
        <v>2023</v>
      </c>
      <c r="F5653" s="4" t="s">
        <v>59</v>
      </c>
      <c r="G5653" s="4" t="s">
        <v>16850</v>
      </c>
      <c r="H5653" s="4" t="s">
        <v>16851</v>
      </c>
      <c r="I5653" s="4" t="s">
        <v>20</v>
      </c>
      <c r="J5653" s="4" t="s">
        <v>111</v>
      </c>
      <c r="K5653" s="4" t="s">
        <v>111</v>
      </c>
      <c r="L5653" s="4" t="s">
        <v>29</v>
      </c>
      <c r="M5653" s="4" t="s">
        <v>90</v>
      </c>
      <c r="N5653" s="4">
        <v>272</v>
      </c>
      <c r="O5653" s="4">
        <v>9</v>
      </c>
      <c r="P5653" s="4">
        <v>0.1</v>
      </c>
      <c r="Q5653" s="4">
        <v>14.24</v>
      </c>
    </row>
    <row r="5654" spans="1:17" s="4" customFormat="1" ht="12" x14ac:dyDescent="0.3">
      <c r="A5654" s="4">
        <v>5653</v>
      </c>
      <c r="B5654" s="4" t="s">
        <v>16852</v>
      </c>
      <c r="C5654" s="5">
        <v>44765</v>
      </c>
      <c r="D5654" s="5">
        <v>44766</v>
      </c>
      <c r="E5654" s="9">
        <f t="shared" si="88"/>
        <v>2022</v>
      </c>
      <c r="F5654" s="4" t="s">
        <v>39</v>
      </c>
      <c r="G5654" s="4" t="s">
        <v>16853</v>
      </c>
      <c r="H5654" s="4" t="s">
        <v>16854</v>
      </c>
      <c r="I5654" s="4" t="s">
        <v>28</v>
      </c>
      <c r="J5654" s="4" t="s">
        <v>111</v>
      </c>
      <c r="K5654" s="4" t="s">
        <v>111</v>
      </c>
      <c r="L5654" s="4" t="s">
        <v>36</v>
      </c>
      <c r="M5654" s="4" t="s">
        <v>138</v>
      </c>
      <c r="N5654" s="4">
        <v>428.18</v>
      </c>
      <c r="O5654" s="4">
        <v>10</v>
      </c>
      <c r="P5654" s="4">
        <v>0.2</v>
      </c>
      <c r="Q5654" s="4">
        <v>59.39</v>
      </c>
    </row>
    <row r="5655" spans="1:17" s="4" customFormat="1" ht="12" x14ac:dyDescent="0.3">
      <c r="A5655" s="4">
        <v>5654</v>
      </c>
      <c r="B5655" s="4" t="s">
        <v>16855</v>
      </c>
      <c r="C5655" s="5">
        <v>44618</v>
      </c>
      <c r="D5655" s="5">
        <v>44625</v>
      </c>
      <c r="E5655" s="9">
        <f t="shared" si="88"/>
        <v>2022</v>
      </c>
      <c r="F5655" s="4" t="s">
        <v>39</v>
      </c>
      <c r="G5655" s="4" t="s">
        <v>16856</v>
      </c>
      <c r="H5655" s="4" t="s">
        <v>16857</v>
      </c>
      <c r="I5655" s="4" t="s">
        <v>28</v>
      </c>
      <c r="J5655" s="4" t="s">
        <v>106</v>
      </c>
      <c r="K5655" s="4" t="s">
        <v>106</v>
      </c>
      <c r="L5655" s="4" t="s">
        <v>22</v>
      </c>
      <c r="M5655" s="4" t="s">
        <v>23</v>
      </c>
      <c r="N5655" s="4">
        <v>547.24</v>
      </c>
      <c r="O5655" s="4">
        <v>6</v>
      </c>
      <c r="P5655" s="4">
        <v>0.15</v>
      </c>
      <c r="Q5655" s="4">
        <v>8.11</v>
      </c>
    </row>
    <row r="5656" spans="1:17" s="4" customFormat="1" ht="12" x14ac:dyDescent="0.3">
      <c r="A5656" s="4">
        <v>5655</v>
      </c>
      <c r="B5656" s="4" t="s">
        <v>16858</v>
      </c>
      <c r="C5656" s="5">
        <v>44583</v>
      </c>
      <c r="D5656" s="5">
        <v>44588</v>
      </c>
      <c r="E5656" s="9">
        <f t="shared" si="88"/>
        <v>2022</v>
      </c>
      <c r="F5656" s="4" t="s">
        <v>25</v>
      </c>
      <c r="G5656" s="4" t="s">
        <v>16859</v>
      </c>
      <c r="H5656" s="4" t="s">
        <v>16860</v>
      </c>
      <c r="I5656" s="4" t="s">
        <v>67</v>
      </c>
      <c r="J5656" s="4" t="s">
        <v>47</v>
      </c>
      <c r="K5656" s="4" t="s">
        <v>47</v>
      </c>
      <c r="L5656" s="4" t="s">
        <v>36</v>
      </c>
      <c r="M5656" s="4" t="s">
        <v>138</v>
      </c>
      <c r="N5656" s="4">
        <v>1182.55</v>
      </c>
      <c r="O5656" s="4">
        <v>10</v>
      </c>
      <c r="P5656" s="4">
        <v>0.15</v>
      </c>
      <c r="Q5656" s="4">
        <v>190.31</v>
      </c>
    </row>
    <row r="5657" spans="1:17" s="4" customFormat="1" ht="12" x14ac:dyDescent="0.3">
      <c r="A5657" s="4">
        <v>5656</v>
      </c>
      <c r="B5657" s="4" t="s">
        <v>16861</v>
      </c>
      <c r="C5657" s="5">
        <v>45049</v>
      </c>
      <c r="D5657" s="5">
        <v>45051</v>
      </c>
      <c r="E5657" s="9">
        <f t="shared" si="88"/>
        <v>2023</v>
      </c>
      <c r="F5657" s="4" t="s">
        <v>39</v>
      </c>
      <c r="G5657" s="4" t="s">
        <v>16862</v>
      </c>
      <c r="H5657" s="4" t="s">
        <v>16863</v>
      </c>
      <c r="I5657" s="4" t="s">
        <v>67</v>
      </c>
      <c r="J5657" s="4" t="s">
        <v>21</v>
      </c>
      <c r="K5657" s="4" t="s">
        <v>26647</v>
      </c>
      <c r="L5657" s="4" t="s">
        <v>22</v>
      </c>
      <c r="M5657" s="4" t="s">
        <v>23</v>
      </c>
      <c r="N5657" s="4">
        <v>863.08</v>
      </c>
      <c r="O5657" s="4">
        <v>7</v>
      </c>
      <c r="P5657" s="4">
        <v>0.15</v>
      </c>
      <c r="Q5657" s="4">
        <v>169.26</v>
      </c>
    </row>
    <row r="5658" spans="1:17" s="4" customFormat="1" ht="12" x14ac:dyDescent="0.3">
      <c r="A5658" s="4">
        <v>5657</v>
      </c>
      <c r="B5658" s="4" t="s">
        <v>16864</v>
      </c>
      <c r="C5658" s="5">
        <v>45501</v>
      </c>
      <c r="D5658" s="5">
        <v>45504</v>
      </c>
      <c r="E5658" s="9">
        <f t="shared" si="88"/>
        <v>2024</v>
      </c>
      <c r="F5658" s="4" t="s">
        <v>39</v>
      </c>
      <c r="G5658" s="4" t="s">
        <v>16865</v>
      </c>
      <c r="H5658" s="4" t="s">
        <v>16866</v>
      </c>
      <c r="I5658" s="4" t="s">
        <v>28</v>
      </c>
      <c r="J5658" s="4" t="s">
        <v>42</v>
      </c>
      <c r="K5658" s="4" t="s">
        <v>43</v>
      </c>
      <c r="L5658" s="4" t="s">
        <v>29</v>
      </c>
      <c r="M5658" s="4" t="s">
        <v>30</v>
      </c>
      <c r="N5658" s="4">
        <v>203.31</v>
      </c>
      <c r="O5658" s="4">
        <v>9</v>
      </c>
      <c r="P5658" s="4">
        <v>0.15</v>
      </c>
      <c r="Q5658" s="4">
        <v>47.9</v>
      </c>
    </row>
    <row r="5659" spans="1:17" s="4" customFormat="1" ht="12" x14ac:dyDescent="0.3">
      <c r="A5659" s="4">
        <v>5658</v>
      </c>
      <c r="B5659" s="4" t="s">
        <v>16867</v>
      </c>
      <c r="C5659" s="5">
        <v>44571</v>
      </c>
      <c r="D5659" s="5">
        <v>44574</v>
      </c>
      <c r="E5659" s="9">
        <f t="shared" si="88"/>
        <v>2022</v>
      </c>
      <c r="F5659" s="4" t="s">
        <v>25</v>
      </c>
      <c r="G5659" s="4" t="s">
        <v>16868</v>
      </c>
      <c r="H5659" s="4" t="s">
        <v>16869</v>
      </c>
      <c r="I5659" s="4" t="s">
        <v>28</v>
      </c>
      <c r="J5659" s="4" t="s">
        <v>21</v>
      </c>
      <c r="K5659" s="4" t="s">
        <v>26647</v>
      </c>
      <c r="L5659" s="4" t="s">
        <v>36</v>
      </c>
      <c r="M5659" s="4" t="s">
        <v>138</v>
      </c>
      <c r="N5659" s="4">
        <v>1345.73</v>
      </c>
      <c r="O5659" s="4">
        <v>3</v>
      </c>
      <c r="P5659" s="4">
        <v>0.2</v>
      </c>
      <c r="Q5659" s="4">
        <v>137.15</v>
      </c>
    </row>
    <row r="5660" spans="1:17" s="4" customFormat="1" ht="12" x14ac:dyDescent="0.3">
      <c r="A5660" s="4">
        <v>5659</v>
      </c>
      <c r="B5660" s="4" t="s">
        <v>16870</v>
      </c>
      <c r="C5660" s="5">
        <v>44773</v>
      </c>
      <c r="D5660" s="5">
        <v>44779</v>
      </c>
      <c r="E5660" s="9">
        <f t="shared" si="88"/>
        <v>2022</v>
      </c>
      <c r="F5660" s="4" t="s">
        <v>25</v>
      </c>
      <c r="G5660" s="4" t="s">
        <v>16871</v>
      </c>
      <c r="H5660" s="4" t="s">
        <v>16872</v>
      </c>
      <c r="I5660" s="4" t="s">
        <v>20</v>
      </c>
      <c r="J5660" s="4" t="s">
        <v>111</v>
      </c>
      <c r="K5660" s="4" t="s">
        <v>111</v>
      </c>
      <c r="L5660" s="4" t="s">
        <v>29</v>
      </c>
      <c r="M5660" s="4" t="s">
        <v>107</v>
      </c>
      <c r="N5660" s="4">
        <v>57.97</v>
      </c>
      <c r="O5660" s="4">
        <v>6</v>
      </c>
      <c r="P5660" s="4">
        <v>0</v>
      </c>
      <c r="Q5660" s="4">
        <v>2.0499999999999998</v>
      </c>
    </row>
    <row r="5661" spans="1:17" s="4" customFormat="1" ht="12" x14ac:dyDescent="0.3">
      <c r="A5661" s="4">
        <v>5660</v>
      </c>
      <c r="B5661" s="4" t="s">
        <v>16873</v>
      </c>
      <c r="C5661" s="5">
        <v>44984</v>
      </c>
      <c r="D5661" s="5">
        <v>44989</v>
      </c>
      <c r="E5661" s="9">
        <f t="shared" si="88"/>
        <v>2023</v>
      </c>
      <c r="F5661" s="4" t="s">
        <v>59</v>
      </c>
      <c r="G5661" s="4" t="s">
        <v>16874</v>
      </c>
      <c r="H5661" s="4" t="s">
        <v>16875</v>
      </c>
      <c r="I5661" s="4" t="s">
        <v>28</v>
      </c>
      <c r="J5661" s="4" t="s">
        <v>62</v>
      </c>
      <c r="K5661" s="4" t="s">
        <v>63</v>
      </c>
      <c r="L5661" s="4" t="s">
        <v>29</v>
      </c>
      <c r="M5661" s="4" t="s">
        <v>48</v>
      </c>
      <c r="N5661" s="4">
        <v>122.24</v>
      </c>
      <c r="O5661" s="4">
        <v>10</v>
      </c>
      <c r="P5661" s="4">
        <v>0.1</v>
      </c>
      <c r="Q5661" s="4">
        <v>28.32</v>
      </c>
    </row>
    <row r="5662" spans="1:17" s="4" customFormat="1" ht="12" x14ac:dyDescent="0.3">
      <c r="A5662" s="4">
        <v>5661</v>
      </c>
      <c r="B5662" s="4" t="s">
        <v>16876</v>
      </c>
      <c r="C5662" s="5">
        <v>45355</v>
      </c>
      <c r="D5662" s="5">
        <v>45357</v>
      </c>
      <c r="E5662" s="9">
        <f t="shared" si="88"/>
        <v>2024</v>
      </c>
      <c r="F5662" s="4" t="s">
        <v>17</v>
      </c>
      <c r="G5662" s="4" t="s">
        <v>16877</v>
      </c>
      <c r="H5662" s="4" t="s">
        <v>16878</v>
      </c>
      <c r="I5662" s="4" t="s">
        <v>28</v>
      </c>
      <c r="J5662" s="4" t="s">
        <v>42</v>
      </c>
      <c r="K5662" s="4" t="s">
        <v>43</v>
      </c>
      <c r="L5662" s="4" t="s">
        <v>36</v>
      </c>
      <c r="M5662" s="4" t="s">
        <v>71</v>
      </c>
      <c r="N5662" s="4">
        <v>475.48</v>
      </c>
      <c r="O5662" s="4">
        <v>1</v>
      </c>
      <c r="P5662" s="4">
        <v>0.15</v>
      </c>
      <c r="Q5662" s="4">
        <v>-2.62</v>
      </c>
    </row>
    <row r="5663" spans="1:17" s="4" customFormat="1" ht="12" x14ac:dyDescent="0.3">
      <c r="A5663" s="4">
        <v>5662</v>
      </c>
      <c r="B5663" s="4" t="s">
        <v>16879</v>
      </c>
      <c r="C5663" s="5">
        <v>45106</v>
      </c>
      <c r="D5663" s="5">
        <v>45110</v>
      </c>
      <c r="E5663" s="9">
        <f t="shared" si="88"/>
        <v>2023</v>
      </c>
      <c r="F5663" s="4" t="s">
        <v>59</v>
      </c>
      <c r="G5663" s="4" t="s">
        <v>16880</v>
      </c>
      <c r="H5663" s="4" t="s">
        <v>16881</v>
      </c>
      <c r="I5663" s="4" t="s">
        <v>67</v>
      </c>
      <c r="J5663" s="4" t="s">
        <v>34</v>
      </c>
      <c r="K5663" s="4" t="s">
        <v>35</v>
      </c>
      <c r="L5663" s="4" t="s">
        <v>29</v>
      </c>
      <c r="M5663" s="4" t="s">
        <v>30</v>
      </c>
      <c r="N5663" s="4">
        <v>1328.04</v>
      </c>
      <c r="O5663" s="4">
        <v>4</v>
      </c>
      <c r="P5663" s="4">
        <v>0.1</v>
      </c>
      <c r="Q5663" s="4">
        <v>254.69</v>
      </c>
    </row>
    <row r="5664" spans="1:17" s="4" customFormat="1" ht="12" x14ac:dyDescent="0.3">
      <c r="A5664" s="4">
        <v>5663</v>
      </c>
      <c r="B5664" s="4" t="s">
        <v>16882</v>
      </c>
      <c r="C5664" s="5">
        <v>45803</v>
      </c>
      <c r="D5664" s="5">
        <v>45804</v>
      </c>
      <c r="E5664" s="9">
        <f t="shared" si="88"/>
        <v>2025</v>
      </c>
      <c r="F5664" s="4" t="s">
        <v>59</v>
      </c>
      <c r="G5664" s="4" t="s">
        <v>16883</v>
      </c>
      <c r="H5664" s="4" t="s">
        <v>16884</v>
      </c>
      <c r="I5664" s="4" t="s">
        <v>20</v>
      </c>
      <c r="J5664" s="4" t="s">
        <v>52</v>
      </c>
      <c r="K5664" s="4" t="s">
        <v>53</v>
      </c>
      <c r="L5664" s="4" t="s">
        <v>29</v>
      </c>
      <c r="M5664" s="4" t="s">
        <v>30</v>
      </c>
      <c r="N5664" s="4">
        <v>935.15</v>
      </c>
      <c r="O5664" s="4">
        <v>7</v>
      </c>
      <c r="P5664" s="4">
        <v>0.15</v>
      </c>
      <c r="Q5664" s="4">
        <v>189.91</v>
      </c>
    </row>
    <row r="5665" spans="1:17" s="4" customFormat="1" ht="12" x14ac:dyDescent="0.3">
      <c r="A5665" s="4">
        <v>5664</v>
      </c>
      <c r="B5665" s="4" t="s">
        <v>16885</v>
      </c>
      <c r="C5665" s="5">
        <v>44735</v>
      </c>
      <c r="D5665" s="5">
        <v>44740</v>
      </c>
      <c r="E5665" s="9">
        <f t="shared" si="88"/>
        <v>2022</v>
      </c>
      <c r="F5665" s="4" t="s">
        <v>17</v>
      </c>
      <c r="G5665" s="4" t="s">
        <v>16886</v>
      </c>
      <c r="H5665" s="4" t="s">
        <v>16887</v>
      </c>
      <c r="I5665" s="4" t="s">
        <v>20</v>
      </c>
      <c r="J5665" s="4" t="s">
        <v>111</v>
      </c>
      <c r="K5665" s="4" t="s">
        <v>111</v>
      </c>
      <c r="L5665" s="4" t="s">
        <v>36</v>
      </c>
      <c r="M5665" s="4" t="s">
        <v>118</v>
      </c>
      <c r="N5665" s="4">
        <v>642.03</v>
      </c>
      <c r="O5665" s="4">
        <v>10</v>
      </c>
      <c r="P5665" s="4">
        <v>0</v>
      </c>
      <c r="Q5665" s="4">
        <v>78.81</v>
      </c>
    </row>
    <row r="5666" spans="1:17" s="4" customFormat="1" ht="12" x14ac:dyDescent="0.3">
      <c r="A5666" s="4">
        <v>5665</v>
      </c>
      <c r="B5666" s="4" t="s">
        <v>16888</v>
      </c>
      <c r="C5666" s="5">
        <v>45334</v>
      </c>
      <c r="D5666" s="5">
        <v>45339</v>
      </c>
      <c r="E5666" s="9">
        <f t="shared" si="88"/>
        <v>2024</v>
      </c>
      <c r="F5666" s="4" t="s">
        <v>59</v>
      </c>
      <c r="G5666" s="4" t="s">
        <v>16889</v>
      </c>
      <c r="H5666" s="4" t="s">
        <v>16890</v>
      </c>
      <c r="I5666" s="4" t="s">
        <v>20</v>
      </c>
      <c r="J5666" s="4" t="s">
        <v>145</v>
      </c>
      <c r="K5666" s="4" t="s">
        <v>80</v>
      </c>
      <c r="L5666" s="4" t="s">
        <v>36</v>
      </c>
      <c r="M5666" s="4" t="s">
        <v>37</v>
      </c>
      <c r="N5666" s="4">
        <v>660.2</v>
      </c>
      <c r="O5666" s="4">
        <v>6</v>
      </c>
      <c r="P5666" s="4">
        <v>0.1</v>
      </c>
      <c r="Q5666" s="4">
        <v>83.38</v>
      </c>
    </row>
    <row r="5667" spans="1:17" s="4" customFormat="1" ht="12" x14ac:dyDescent="0.3">
      <c r="A5667" s="4">
        <v>5666</v>
      </c>
      <c r="B5667" s="4" t="s">
        <v>16891</v>
      </c>
      <c r="C5667" s="5">
        <v>44979</v>
      </c>
      <c r="D5667" s="5">
        <v>44986</v>
      </c>
      <c r="E5667" s="9">
        <f t="shared" si="88"/>
        <v>2023</v>
      </c>
      <c r="F5667" s="4" t="s">
        <v>59</v>
      </c>
      <c r="G5667" s="4" t="s">
        <v>16892</v>
      </c>
      <c r="H5667" s="4" t="s">
        <v>16893</v>
      </c>
      <c r="I5667" s="4" t="s">
        <v>20</v>
      </c>
      <c r="J5667" s="4" t="s">
        <v>52</v>
      </c>
      <c r="K5667" s="4" t="s">
        <v>53</v>
      </c>
      <c r="L5667" s="4" t="s">
        <v>29</v>
      </c>
      <c r="M5667" s="4" t="s">
        <v>30</v>
      </c>
      <c r="N5667" s="4">
        <v>525.63</v>
      </c>
      <c r="O5667" s="4">
        <v>7</v>
      </c>
      <c r="P5667" s="4">
        <v>0.15</v>
      </c>
      <c r="Q5667" s="4">
        <v>46.87</v>
      </c>
    </row>
    <row r="5668" spans="1:17" s="4" customFormat="1" ht="12" x14ac:dyDescent="0.3">
      <c r="A5668" s="4">
        <v>5667</v>
      </c>
      <c r="B5668" s="4" t="s">
        <v>16894</v>
      </c>
      <c r="C5668" s="5">
        <v>45331</v>
      </c>
      <c r="D5668" s="5">
        <v>45332</v>
      </c>
      <c r="E5668" s="9">
        <f t="shared" si="88"/>
        <v>2024</v>
      </c>
      <c r="F5668" s="4" t="s">
        <v>17</v>
      </c>
      <c r="G5668" s="4" t="s">
        <v>16895</v>
      </c>
      <c r="H5668" s="4" t="s">
        <v>16896</v>
      </c>
      <c r="I5668" s="4" t="s">
        <v>20</v>
      </c>
      <c r="J5668" s="4" t="s">
        <v>79</v>
      </c>
      <c r="K5668" s="4" t="s">
        <v>80</v>
      </c>
      <c r="L5668" s="4" t="s">
        <v>36</v>
      </c>
      <c r="M5668" s="4" t="s">
        <v>138</v>
      </c>
      <c r="N5668" s="4">
        <v>828.18</v>
      </c>
      <c r="O5668" s="4">
        <v>9</v>
      </c>
      <c r="P5668" s="4">
        <v>0.1</v>
      </c>
      <c r="Q5668" s="4">
        <v>50.82</v>
      </c>
    </row>
    <row r="5669" spans="1:17" s="4" customFormat="1" ht="12" x14ac:dyDescent="0.3">
      <c r="A5669" s="4">
        <v>5668</v>
      </c>
      <c r="B5669" s="4" t="s">
        <v>16897</v>
      </c>
      <c r="C5669" s="5">
        <v>45780</v>
      </c>
      <c r="D5669" s="5">
        <v>45786</v>
      </c>
      <c r="E5669" s="9">
        <f t="shared" si="88"/>
        <v>2025</v>
      </c>
      <c r="F5669" s="4" t="s">
        <v>25</v>
      </c>
      <c r="G5669" s="4" t="s">
        <v>16898</v>
      </c>
      <c r="H5669" s="4" t="s">
        <v>16899</v>
      </c>
      <c r="I5669" s="4" t="s">
        <v>67</v>
      </c>
      <c r="J5669" s="4" t="s">
        <v>42</v>
      </c>
      <c r="K5669" s="4" t="s">
        <v>43</v>
      </c>
      <c r="L5669" s="4" t="s">
        <v>36</v>
      </c>
      <c r="M5669" s="4" t="s">
        <v>71</v>
      </c>
      <c r="N5669" s="4">
        <v>1472.01</v>
      </c>
      <c r="O5669" s="4">
        <v>10</v>
      </c>
      <c r="P5669" s="4">
        <v>0.15</v>
      </c>
      <c r="Q5669" s="4">
        <v>297.97000000000003</v>
      </c>
    </row>
    <row r="5670" spans="1:17" s="4" customFormat="1" ht="12" x14ac:dyDescent="0.3">
      <c r="A5670" s="4">
        <v>5669</v>
      </c>
      <c r="B5670" s="4" t="s">
        <v>16900</v>
      </c>
      <c r="C5670" s="5">
        <v>45365</v>
      </c>
      <c r="D5670" s="5">
        <v>45367</v>
      </c>
      <c r="E5670" s="9">
        <f t="shared" si="88"/>
        <v>2024</v>
      </c>
      <c r="F5670" s="4" t="s">
        <v>59</v>
      </c>
      <c r="G5670" s="4" t="s">
        <v>16901</v>
      </c>
      <c r="H5670" s="4" t="s">
        <v>16902</v>
      </c>
      <c r="I5670" s="4" t="s">
        <v>20</v>
      </c>
      <c r="J5670" s="4" t="s">
        <v>52</v>
      </c>
      <c r="K5670" s="4" t="s">
        <v>53</v>
      </c>
      <c r="L5670" s="4" t="s">
        <v>22</v>
      </c>
      <c r="M5670" s="4" t="s">
        <v>23</v>
      </c>
      <c r="N5670" s="4">
        <v>1026.8599999999999</v>
      </c>
      <c r="O5670" s="4">
        <v>2</v>
      </c>
      <c r="P5670" s="4">
        <v>0.2</v>
      </c>
      <c r="Q5670" s="4">
        <v>-14.01</v>
      </c>
    </row>
    <row r="5671" spans="1:17" s="4" customFormat="1" ht="12" x14ac:dyDescent="0.3">
      <c r="A5671" s="4">
        <v>5670</v>
      </c>
      <c r="B5671" s="4" t="s">
        <v>16903</v>
      </c>
      <c r="C5671" s="5">
        <v>44633</v>
      </c>
      <c r="D5671" s="5">
        <v>44640</v>
      </c>
      <c r="E5671" s="9">
        <f t="shared" si="88"/>
        <v>2022</v>
      </c>
      <c r="F5671" s="4" t="s">
        <v>59</v>
      </c>
      <c r="G5671" s="4" t="s">
        <v>16904</v>
      </c>
      <c r="H5671" s="4" t="s">
        <v>16905</v>
      </c>
      <c r="I5671" s="4" t="s">
        <v>20</v>
      </c>
      <c r="J5671" s="4" t="s">
        <v>52</v>
      </c>
      <c r="K5671" s="4" t="s">
        <v>53</v>
      </c>
      <c r="L5671" s="4" t="s">
        <v>22</v>
      </c>
      <c r="M5671" s="4" t="s">
        <v>54</v>
      </c>
      <c r="N5671" s="4">
        <v>96.23</v>
      </c>
      <c r="O5671" s="4">
        <v>2</v>
      </c>
      <c r="P5671" s="4">
        <v>0.1</v>
      </c>
      <c r="Q5671" s="4">
        <v>10.84</v>
      </c>
    </row>
    <row r="5672" spans="1:17" s="4" customFormat="1" ht="12" x14ac:dyDescent="0.3">
      <c r="A5672" s="4">
        <v>5671</v>
      </c>
      <c r="B5672" s="4" t="s">
        <v>16906</v>
      </c>
      <c r="C5672" s="5">
        <v>44462</v>
      </c>
      <c r="D5672" s="5">
        <v>44465</v>
      </c>
      <c r="E5672" s="9">
        <f t="shared" si="88"/>
        <v>2021</v>
      </c>
      <c r="F5672" s="4" t="s">
        <v>25</v>
      </c>
      <c r="G5672" s="4" t="s">
        <v>16907</v>
      </c>
      <c r="H5672" s="4" t="s">
        <v>16908</v>
      </c>
      <c r="I5672" s="4" t="s">
        <v>28</v>
      </c>
      <c r="J5672" s="4" t="s">
        <v>79</v>
      </c>
      <c r="K5672" s="4" t="s">
        <v>80</v>
      </c>
      <c r="L5672" s="4" t="s">
        <v>29</v>
      </c>
      <c r="M5672" s="4" t="s">
        <v>90</v>
      </c>
      <c r="N5672" s="4">
        <v>609.4</v>
      </c>
      <c r="O5672" s="4">
        <v>3</v>
      </c>
      <c r="P5672" s="4">
        <v>0.15</v>
      </c>
      <c r="Q5672" s="4">
        <v>64.98</v>
      </c>
    </row>
    <row r="5673" spans="1:17" s="4" customFormat="1" ht="12" x14ac:dyDescent="0.3">
      <c r="A5673" s="4">
        <v>5672</v>
      </c>
      <c r="B5673" s="4" t="s">
        <v>16909</v>
      </c>
      <c r="C5673" s="5">
        <v>44849</v>
      </c>
      <c r="D5673" s="5">
        <v>44856</v>
      </c>
      <c r="E5673" s="9">
        <f t="shared" si="88"/>
        <v>2022</v>
      </c>
      <c r="F5673" s="4" t="s">
        <v>17</v>
      </c>
      <c r="G5673" s="4" t="s">
        <v>16910</v>
      </c>
      <c r="H5673" s="4" t="s">
        <v>16911</v>
      </c>
      <c r="I5673" s="4" t="s">
        <v>28</v>
      </c>
      <c r="J5673" s="4" t="s">
        <v>21</v>
      </c>
      <c r="K5673" s="4" t="s">
        <v>26647</v>
      </c>
      <c r="L5673" s="4" t="s">
        <v>36</v>
      </c>
      <c r="M5673" s="4" t="s">
        <v>37</v>
      </c>
      <c r="N5673" s="4">
        <v>878.61</v>
      </c>
      <c r="O5673" s="4">
        <v>7</v>
      </c>
      <c r="P5673" s="4">
        <v>0</v>
      </c>
      <c r="Q5673" s="4">
        <v>71.98</v>
      </c>
    </row>
    <row r="5674" spans="1:17" s="4" customFormat="1" ht="12" x14ac:dyDescent="0.3">
      <c r="A5674" s="4">
        <v>5673</v>
      </c>
      <c r="B5674" s="4" t="s">
        <v>16912</v>
      </c>
      <c r="C5674" s="5">
        <v>45700</v>
      </c>
      <c r="D5674" s="5">
        <v>45701</v>
      </c>
      <c r="E5674" s="9">
        <f t="shared" si="88"/>
        <v>2025</v>
      </c>
      <c r="F5674" s="4" t="s">
        <v>17</v>
      </c>
      <c r="G5674" s="4" t="s">
        <v>16913</v>
      </c>
      <c r="H5674" s="4" t="s">
        <v>16914</v>
      </c>
      <c r="I5674" s="4" t="s">
        <v>67</v>
      </c>
      <c r="J5674" s="4" t="s">
        <v>145</v>
      </c>
      <c r="K5674" s="4" t="s">
        <v>80</v>
      </c>
      <c r="L5674" s="4" t="s">
        <v>36</v>
      </c>
      <c r="M5674" s="4" t="s">
        <v>138</v>
      </c>
      <c r="N5674" s="4">
        <v>1189.17</v>
      </c>
      <c r="O5674" s="4">
        <v>4</v>
      </c>
      <c r="P5674" s="4">
        <v>0.15</v>
      </c>
      <c r="Q5674" s="4">
        <v>267.77</v>
      </c>
    </row>
    <row r="5675" spans="1:17" s="4" customFormat="1" ht="12" x14ac:dyDescent="0.3">
      <c r="A5675" s="4">
        <v>5674</v>
      </c>
      <c r="B5675" s="4" t="s">
        <v>16915</v>
      </c>
      <c r="C5675" s="5">
        <v>45798</v>
      </c>
      <c r="D5675" s="5">
        <v>45804</v>
      </c>
      <c r="E5675" s="9">
        <f t="shared" si="88"/>
        <v>2025</v>
      </c>
      <c r="F5675" s="4" t="s">
        <v>25</v>
      </c>
      <c r="G5675" s="4" t="s">
        <v>16916</v>
      </c>
      <c r="H5675" s="4" t="s">
        <v>16917</v>
      </c>
      <c r="I5675" s="4" t="s">
        <v>20</v>
      </c>
      <c r="J5675" s="4" t="s">
        <v>79</v>
      </c>
      <c r="K5675" s="4" t="s">
        <v>80</v>
      </c>
      <c r="L5675" s="4" t="s">
        <v>22</v>
      </c>
      <c r="M5675" s="4" t="s">
        <v>54</v>
      </c>
      <c r="N5675" s="4">
        <v>572.44000000000005</v>
      </c>
      <c r="O5675" s="4">
        <v>2</v>
      </c>
      <c r="P5675" s="4">
        <v>0.2</v>
      </c>
      <c r="Q5675" s="4">
        <v>92.86</v>
      </c>
    </row>
    <row r="5676" spans="1:17" s="4" customFormat="1" ht="12" x14ac:dyDescent="0.3">
      <c r="A5676" s="4">
        <v>5675</v>
      </c>
      <c r="B5676" s="4" t="s">
        <v>16918</v>
      </c>
      <c r="C5676" s="5">
        <v>45319</v>
      </c>
      <c r="D5676" s="5">
        <v>45320</v>
      </c>
      <c r="E5676" s="9">
        <f t="shared" si="88"/>
        <v>2024</v>
      </c>
      <c r="F5676" s="4" t="s">
        <v>25</v>
      </c>
      <c r="G5676" s="4" t="s">
        <v>16919</v>
      </c>
      <c r="H5676" s="4" t="s">
        <v>16920</v>
      </c>
      <c r="I5676" s="4" t="s">
        <v>20</v>
      </c>
      <c r="J5676" s="4" t="s">
        <v>47</v>
      </c>
      <c r="K5676" s="4" t="s">
        <v>47</v>
      </c>
      <c r="L5676" s="4" t="s">
        <v>29</v>
      </c>
      <c r="M5676" s="4" t="s">
        <v>48</v>
      </c>
      <c r="N5676" s="4">
        <v>1176.31</v>
      </c>
      <c r="O5676" s="4">
        <v>8</v>
      </c>
      <c r="P5676" s="4">
        <v>0.1</v>
      </c>
      <c r="Q5676" s="4">
        <v>85.8</v>
      </c>
    </row>
    <row r="5677" spans="1:17" s="4" customFormat="1" ht="12" x14ac:dyDescent="0.3">
      <c r="A5677" s="4">
        <v>5676</v>
      </c>
      <c r="B5677" s="4" t="s">
        <v>16921</v>
      </c>
      <c r="C5677" s="5">
        <v>44955</v>
      </c>
      <c r="D5677" s="5">
        <v>44959</v>
      </c>
      <c r="E5677" s="9">
        <f t="shared" si="88"/>
        <v>2023</v>
      </c>
      <c r="F5677" s="4" t="s">
        <v>59</v>
      </c>
      <c r="G5677" s="4" t="s">
        <v>16922</v>
      </c>
      <c r="H5677" s="4" t="s">
        <v>16923</v>
      </c>
      <c r="I5677" s="4" t="s">
        <v>67</v>
      </c>
      <c r="J5677" s="4" t="s">
        <v>34</v>
      </c>
      <c r="K5677" s="4" t="s">
        <v>35</v>
      </c>
      <c r="L5677" s="4" t="s">
        <v>22</v>
      </c>
      <c r="M5677" s="4" t="s">
        <v>23</v>
      </c>
      <c r="N5677" s="4">
        <v>885.62</v>
      </c>
      <c r="O5677" s="4">
        <v>10</v>
      </c>
      <c r="P5677" s="4">
        <v>0.15</v>
      </c>
      <c r="Q5677" s="4">
        <v>92.39</v>
      </c>
    </row>
    <row r="5678" spans="1:17" s="4" customFormat="1" ht="12" x14ac:dyDescent="0.3">
      <c r="A5678" s="4">
        <v>5677</v>
      </c>
      <c r="B5678" s="4" t="s">
        <v>16924</v>
      </c>
      <c r="C5678" s="5">
        <v>45029</v>
      </c>
      <c r="D5678" s="5">
        <v>45036</v>
      </c>
      <c r="E5678" s="9">
        <f t="shared" si="88"/>
        <v>2023</v>
      </c>
      <c r="F5678" s="4" t="s">
        <v>17</v>
      </c>
      <c r="G5678" s="4" t="s">
        <v>8258</v>
      </c>
      <c r="H5678" s="4" t="s">
        <v>16925</v>
      </c>
      <c r="I5678" s="4" t="s">
        <v>28</v>
      </c>
      <c r="J5678" s="4" t="s">
        <v>21</v>
      </c>
      <c r="K5678" s="4" t="s">
        <v>26647</v>
      </c>
      <c r="L5678" s="4" t="s">
        <v>29</v>
      </c>
      <c r="M5678" s="4" t="s">
        <v>90</v>
      </c>
      <c r="N5678" s="4">
        <v>95.84</v>
      </c>
      <c r="O5678" s="4">
        <v>8</v>
      </c>
      <c r="P5678" s="4">
        <v>0.15</v>
      </c>
      <c r="Q5678" s="4">
        <v>-1.18</v>
      </c>
    </row>
    <row r="5679" spans="1:17" s="4" customFormat="1" ht="12" x14ac:dyDescent="0.3">
      <c r="A5679" s="4">
        <v>5678</v>
      </c>
      <c r="B5679" s="4" t="s">
        <v>16926</v>
      </c>
      <c r="C5679" s="5">
        <v>45817</v>
      </c>
      <c r="D5679" s="5">
        <v>45820</v>
      </c>
      <c r="E5679" s="9">
        <f t="shared" si="88"/>
        <v>2025</v>
      </c>
      <c r="F5679" s="4" t="s">
        <v>25</v>
      </c>
      <c r="G5679" s="4" t="s">
        <v>16927</v>
      </c>
      <c r="H5679" s="4" t="s">
        <v>16928</v>
      </c>
      <c r="I5679" s="4" t="s">
        <v>28</v>
      </c>
      <c r="J5679" s="4" t="s">
        <v>34</v>
      </c>
      <c r="K5679" s="4" t="s">
        <v>35</v>
      </c>
      <c r="L5679" s="4" t="s">
        <v>36</v>
      </c>
      <c r="M5679" s="4" t="s">
        <v>138</v>
      </c>
      <c r="N5679" s="4">
        <v>981.79</v>
      </c>
      <c r="O5679" s="4">
        <v>1</v>
      </c>
      <c r="P5679" s="4">
        <v>0.15</v>
      </c>
      <c r="Q5679" s="4">
        <v>79.42</v>
      </c>
    </row>
    <row r="5680" spans="1:17" s="4" customFormat="1" ht="12" x14ac:dyDescent="0.3">
      <c r="A5680" s="4">
        <v>5679</v>
      </c>
      <c r="B5680" s="4" t="s">
        <v>16929</v>
      </c>
      <c r="C5680" s="5">
        <v>45399</v>
      </c>
      <c r="D5680" s="5">
        <v>45404</v>
      </c>
      <c r="E5680" s="9">
        <f t="shared" si="88"/>
        <v>2024</v>
      </c>
      <c r="F5680" s="4" t="s">
        <v>17</v>
      </c>
      <c r="G5680" s="4" t="s">
        <v>16930</v>
      </c>
      <c r="H5680" s="4" t="s">
        <v>16931</v>
      </c>
      <c r="I5680" s="4" t="s">
        <v>28</v>
      </c>
      <c r="J5680" s="4" t="s">
        <v>106</v>
      </c>
      <c r="K5680" s="4" t="s">
        <v>106</v>
      </c>
      <c r="L5680" s="4" t="s">
        <v>29</v>
      </c>
      <c r="M5680" s="4" t="s">
        <v>30</v>
      </c>
      <c r="N5680" s="4">
        <v>998.28</v>
      </c>
      <c r="O5680" s="4">
        <v>10</v>
      </c>
      <c r="P5680" s="4">
        <v>0.1</v>
      </c>
      <c r="Q5680" s="4">
        <v>17.05</v>
      </c>
    </row>
    <row r="5681" spans="1:17" s="4" customFormat="1" ht="12" x14ac:dyDescent="0.3">
      <c r="A5681" s="4">
        <v>5680</v>
      </c>
      <c r="B5681" s="4" t="s">
        <v>16932</v>
      </c>
      <c r="C5681" s="5">
        <v>45524</v>
      </c>
      <c r="D5681" s="5">
        <v>45526</v>
      </c>
      <c r="E5681" s="9">
        <f t="shared" si="88"/>
        <v>2024</v>
      </c>
      <c r="F5681" s="4" t="s">
        <v>25</v>
      </c>
      <c r="G5681" s="4" t="s">
        <v>16933</v>
      </c>
      <c r="H5681" s="4" t="s">
        <v>16934</v>
      </c>
      <c r="I5681" s="4" t="s">
        <v>20</v>
      </c>
      <c r="J5681" s="4" t="s">
        <v>21</v>
      </c>
      <c r="K5681" s="4" t="s">
        <v>26647</v>
      </c>
      <c r="L5681" s="4" t="s">
        <v>36</v>
      </c>
      <c r="M5681" s="4" t="s">
        <v>37</v>
      </c>
      <c r="N5681" s="4">
        <v>622.54999999999995</v>
      </c>
      <c r="O5681" s="4">
        <v>3</v>
      </c>
      <c r="P5681" s="4">
        <v>0.1</v>
      </c>
      <c r="Q5681" s="4">
        <v>104.47</v>
      </c>
    </row>
    <row r="5682" spans="1:17" s="4" customFormat="1" ht="12" x14ac:dyDescent="0.3">
      <c r="A5682" s="4">
        <v>5681</v>
      </c>
      <c r="B5682" s="4" t="s">
        <v>16935</v>
      </c>
      <c r="C5682" s="5">
        <v>45219</v>
      </c>
      <c r="D5682" s="5">
        <v>45225</v>
      </c>
      <c r="E5682" s="9">
        <f t="shared" si="88"/>
        <v>2023</v>
      </c>
      <c r="F5682" s="4" t="s">
        <v>59</v>
      </c>
      <c r="G5682" s="4" t="s">
        <v>16936</v>
      </c>
      <c r="H5682" s="4" t="s">
        <v>12003</v>
      </c>
      <c r="I5682" s="4" t="s">
        <v>28</v>
      </c>
      <c r="J5682" s="4" t="s">
        <v>145</v>
      </c>
      <c r="K5682" s="4" t="s">
        <v>80</v>
      </c>
      <c r="L5682" s="4" t="s">
        <v>29</v>
      </c>
      <c r="M5682" s="4" t="s">
        <v>48</v>
      </c>
      <c r="N5682" s="4">
        <v>465.8</v>
      </c>
      <c r="O5682" s="4">
        <v>3</v>
      </c>
      <c r="P5682" s="4">
        <v>0.2</v>
      </c>
      <c r="Q5682" s="4">
        <v>1.45</v>
      </c>
    </row>
    <row r="5683" spans="1:17" s="4" customFormat="1" ht="12" x14ac:dyDescent="0.3">
      <c r="A5683" s="4">
        <v>5682</v>
      </c>
      <c r="B5683" s="4" t="s">
        <v>16937</v>
      </c>
      <c r="C5683" s="5">
        <v>44526</v>
      </c>
      <c r="D5683" s="5">
        <v>44531</v>
      </c>
      <c r="E5683" s="9">
        <f t="shared" si="88"/>
        <v>2021</v>
      </c>
      <c r="F5683" s="4" t="s">
        <v>59</v>
      </c>
      <c r="G5683" s="4" t="s">
        <v>16938</v>
      </c>
      <c r="H5683" s="4" t="s">
        <v>16939</v>
      </c>
      <c r="I5683" s="4" t="s">
        <v>28</v>
      </c>
      <c r="J5683" s="4" t="s">
        <v>106</v>
      </c>
      <c r="K5683" s="4" t="s">
        <v>106</v>
      </c>
      <c r="L5683" s="4" t="s">
        <v>36</v>
      </c>
      <c r="M5683" s="4" t="s">
        <v>118</v>
      </c>
      <c r="N5683" s="4">
        <v>203.83</v>
      </c>
      <c r="O5683" s="4">
        <v>6</v>
      </c>
      <c r="P5683" s="4">
        <v>0.15</v>
      </c>
      <c r="Q5683" s="4">
        <v>37.630000000000003</v>
      </c>
    </row>
    <row r="5684" spans="1:17" s="4" customFormat="1" ht="12" x14ac:dyDescent="0.3">
      <c r="A5684" s="4">
        <v>5683</v>
      </c>
      <c r="B5684" s="4" t="s">
        <v>16940</v>
      </c>
      <c r="C5684" s="5">
        <v>44699</v>
      </c>
      <c r="D5684" s="5">
        <v>44705</v>
      </c>
      <c r="E5684" s="9">
        <f t="shared" si="88"/>
        <v>2022</v>
      </c>
      <c r="F5684" s="4" t="s">
        <v>17</v>
      </c>
      <c r="G5684" s="4" t="s">
        <v>16941</v>
      </c>
      <c r="H5684" s="4" t="s">
        <v>16942</v>
      </c>
      <c r="I5684" s="4" t="s">
        <v>28</v>
      </c>
      <c r="J5684" s="4" t="s">
        <v>34</v>
      </c>
      <c r="K5684" s="4" t="s">
        <v>35</v>
      </c>
      <c r="L5684" s="4" t="s">
        <v>36</v>
      </c>
      <c r="M5684" s="4" t="s">
        <v>138</v>
      </c>
      <c r="N5684" s="4">
        <v>1200.31</v>
      </c>
      <c r="O5684" s="4">
        <v>1</v>
      </c>
      <c r="P5684" s="4">
        <v>0.2</v>
      </c>
      <c r="Q5684" s="4">
        <v>216.04</v>
      </c>
    </row>
    <row r="5685" spans="1:17" s="4" customFormat="1" ht="12" x14ac:dyDescent="0.3">
      <c r="A5685" s="4">
        <v>5684</v>
      </c>
      <c r="B5685" s="4" t="s">
        <v>16943</v>
      </c>
      <c r="C5685" s="5">
        <v>44804</v>
      </c>
      <c r="D5685" s="5">
        <v>44808</v>
      </c>
      <c r="E5685" s="9">
        <f t="shared" si="88"/>
        <v>2022</v>
      </c>
      <c r="F5685" s="4" t="s">
        <v>17</v>
      </c>
      <c r="G5685" s="4" t="s">
        <v>16944</v>
      </c>
      <c r="H5685" s="4" t="s">
        <v>16945</v>
      </c>
      <c r="I5685" s="4" t="s">
        <v>20</v>
      </c>
      <c r="J5685" s="4" t="s">
        <v>34</v>
      </c>
      <c r="K5685" s="4" t="s">
        <v>35</v>
      </c>
      <c r="L5685" s="4" t="s">
        <v>36</v>
      </c>
      <c r="M5685" s="4" t="s">
        <v>118</v>
      </c>
      <c r="N5685" s="4">
        <v>195.34</v>
      </c>
      <c r="O5685" s="4">
        <v>1</v>
      </c>
      <c r="P5685" s="4">
        <v>0.2</v>
      </c>
      <c r="Q5685" s="4">
        <v>25.5</v>
      </c>
    </row>
    <row r="5686" spans="1:17" s="4" customFormat="1" ht="12" x14ac:dyDescent="0.3">
      <c r="A5686" s="4">
        <v>5685</v>
      </c>
      <c r="B5686" s="4" t="s">
        <v>16946</v>
      </c>
      <c r="C5686" s="5">
        <v>44519</v>
      </c>
      <c r="D5686" s="5">
        <v>44520</v>
      </c>
      <c r="E5686" s="9">
        <f t="shared" si="88"/>
        <v>2021</v>
      </c>
      <c r="F5686" s="4" t="s">
        <v>39</v>
      </c>
      <c r="G5686" s="4" t="s">
        <v>16947</v>
      </c>
      <c r="H5686" s="4" t="s">
        <v>16948</v>
      </c>
      <c r="I5686" s="4" t="s">
        <v>67</v>
      </c>
      <c r="J5686" s="4" t="s">
        <v>106</v>
      </c>
      <c r="K5686" s="4" t="s">
        <v>106</v>
      </c>
      <c r="L5686" s="4" t="s">
        <v>29</v>
      </c>
      <c r="M5686" s="4" t="s">
        <v>30</v>
      </c>
      <c r="N5686" s="4">
        <v>593.54999999999995</v>
      </c>
      <c r="O5686" s="4">
        <v>10</v>
      </c>
      <c r="P5686" s="4">
        <v>0.15</v>
      </c>
      <c r="Q5686" s="4">
        <v>79.650000000000006</v>
      </c>
    </row>
    <row r="5687" spans="1:17" s="4" customFormat="1" ht="12" x14ac:dyDescent="0.3">
      <c r="A5687" s="4">
        <v>5686</v>
      </c>
      <c r="B5687" s="4" t="s">
        <v>16949</v>
      </c>
      <c r="C5687" s="5">
        <v>45189</v>
      </c>
      <c r="D5687" s="5">
        <v>45195</v>
      </c>
      <c r="E5687" s="9">
        <f t="shared" si="88"/>
        <v>2023</v>
      </c>
      <c r="F5687" s="4" t="s">
        <v>17</v>
      </c>
      <c r="G5687" s="4" t="s">
        <v>16950</v>
      </c>
      <c r="H5687" s="4" t="s">
        <v>16951</v>
      </c>
      <c r="I5687" s="4" t="s">
        <v>67</v>
      </c>
      <c r="J5687" s="4" t="s">
        <v>111</v>
      </c>
      <c r="K5687" s="4" t="s">
        <v>111</v>
      </c>
      <c r="L5687" s="4" t="s">
        <v>22</v>
      </c>
      <c r="M5687" s="4" t="s">
        <v>54</v>
      </c>
      <c r="N5687" s="4">
        <v>884.17</v>
      </c>
      <c r="O5687" s="4">
        <v>10</v>
      </c>
      <c r="P5687" s="4">
        <v>0.1</v>
      </c>
      <c r="Q5687" s="4">
        <v>162.25</v>
      </c>
    </row>
    <row r="5688" spans="1:17" s="4" customFormat="1" ht="12" x14ac:dyDescent="0.3">
      <c r="A5688" s="4">
        <v>5687</v>
      </c>
      <c r="B5688" s="4" t="s">
        <v>16952</v>
      </c>
      <c r="C5688" s="5">
        <v>45059</v>
      </c>
      <c r="D5688" s="5">
        <v>45062</v>
      </c>
      <c r="E5688" s="9">
        <f t="shared" si="88"/>
        <v>2023</v>
      </c>
      <c r="F5688" s="4" t="s">
        <v>39</v>
      </c>
      <c r="G5688" s="4" t="s">
        <v>16953</v>
      </c>
      <c r="H5688" s="4" t="s">
        <v>16954</v>
      </c>
      <c r="I5688" s="4" t="s">
        <v>28</v>
      </c>
      <c r="J5688" s="4" t="s">
        <v>145</v>
      </c>
      <c r="K5688" s="4" t="s">
        <v>80</v>
      </c>
      <c r="L5688" s="4" t="s">
        <v>29</v>
      </c>
      <c r="M5688" s="4" t="s">
        <v>90</v>
      </c>
      <c r="N5688" s="4">
        <v>941.1</v>
      </c>
      <c r="O5688" s="4">
        <v>4</v>
      </c>
      <c r="P5688" s="4">
        <v>0</v>
      </c>
      <c r="Q5688" s="4">
        <v>268.35000000000002</v>
      </c>
    </row>
    <row r="5689" spans="1:17" s="4" customFormat="1" ht="12" x14ac:dyDescent="0.3">
      <c r="A5689" s="4">
        <v>5688</v>
      </c>
      <c r="B5689" s="4" t="s">
        <v>16955</v>
      </c>
      <c r="C5689" s="5">
        <v>45485</v>
      </c>
      <c r="D5689" s="5">
        <v>45490</v>
      </c>
      <c r="E5689" s="9">
        <f t="shared" si="88"/>
        <v>2024</v>
      </c>
      <c r="F5689" s="4" t="s">
        <v>17</v>
      </c>
      <c r="G5689" s="4" t="s">
        <v>16956</v>
      </c>
      <c r="H5689" s="4" t="s">
        <v>16957</v>
      </c>
      <c r="I5689" s="4" t="s">
        <v>20</v>
      </c>
      <c r="J5689" s="4" t="s">
        <v>47</v>
      </c>
      <c r="K5689" s="4" t="s">
        <v>47</v>
      </c>
      <c r="L5689" s="4" t="s">
        <v>36</v>
      </c>
      <c r="M5689" s="4" t="s">
        <v>37</v>
      </c>
      <c r="N5689" s="4">
        <v>87.85</v>
      </c>
      <c r="O5689" s="4">
        <v>3</v>
      </c>
      <c r="P5689" s="4">
        <v>0.15</v>
      </c>
      <c r="Q5689" s="4">
        <v>10.92</v>
      </c>
    </row>
    <row r="5690" spans="1:17" s="4" customFormat="1" ht="12" x14ac:dyDescent="0.3">
      <c r="A5690" s="4">
        <v>5689</v>
      </c>
      <c r="B5690" s="4" t="s">
        <v>16958</v>
      </c>
      <c r="C5690" s="5">
        <v>44886</v>
      </c>
      <c r="D5690" s="5">
        <v>44888</v>
      </c>
      <c r="E5690" s="9">
        <f t="shared" si="88"/>
        <v>2022</v>
      </c>
      <c r="F5690" s="4" t="s">
        <v>39</v>
      </c>
      <c r="G5690" s="4" t="s">
        <v>16959</v>
      </c>
      <c r="H5690" s="4" t="s">
        <v>16960</v>
      </c>
      <c r="I5690" s="4" t="s">
        <v>28</v>
      </c>
      <c r="J5690" s="4" t="s">
        <v>52</v>
      </c>
      <c r="K5690" s="4" t="s">
        <v>53</v>
      </c>
      <c r="L5690" s="4" t="s">
        <v>22</v>
      </c>
      <c r="M5690" s="4" t="s">
        <v>75</v>
      </c>
      <c r="N5690" s="4">
        <v>1301.6199999999999</v>
      </c>
      <c r="O5690" s="4">
        <v>10</v>
      </c>
      <c r="P5690" s="4">
        <v>0.2</v>
      </c>
      <c r="Q5690" s="4">
        <v>212.17</v>
      </c>
    </row>
    <row r="5691" spans="1:17" s="4" customFormat="1" ht="12" x14ac:dyDescent="0.3">
      <c r="A5691" s="4">
        <v>5690</v>
      </c>
      <c r="B5691" s="4" t="s">
        <v>16961</v>
      </c>
      <c r="C5691" s="5">
        <v>45605</v>
      </c>
      <c r="D5691" s="5">
        <v>45612</v>
      </c>
      <c r="E5691" s="9">
        <f t="shared" si="88"/>
        <v>2024</v>
      </c>
      <c r="F5691" s="4" t="s">
        <v>59</v>
      </c>
      <c r="G5691" s="4" t="s">
        <v>16962</v>
      </c>
      <c r="H5691" s="4" t="s">
        <v>16963</v>
      </c>
      <c r="I5691" s="4" t="s">
        <v>67</v>
      </c>
      <c r="J5691" s="4" t="s">
        <v>42</v>
      </c>
      <c r="K5691" s="4" t="s">
        <v>43</v>
      </c>
      <c r="L5691" s="4" t="s">
        <v>29</v>
      </c>
      <c r="M5691" s="4" t="s">
        <v>48</v>
      </c>
      <c r="N5691" s="4">
        <v>1246.24</v>
      </c>
      <c r="O5691" s="4">
        <v>5</v>
      </c>
      <c r="P5691" s="4">
        <v>0</v>
      </c>
      <c r="Q5691" s="4">
        <v>56.29</v>
      </c>
    </row>
    <row r="5692" spans="1:17" s="4" customFormat="1" ht="12" x14ac:dyDescent="0.3">
      <c r="A5692" s="4">
        <v>5691</v>
      </c>
      <c r="B5692" s="4" t="s">
        <v>16964</v>
      </c>
      <c r="C5692" s="5">
        <v>44586</v>
      </c>
      <c r="D5692" s="5">
        <v>44590</v>
      </c>
      <c r="E5692" s="9">
        <f t="shared" si="88"/>
        <v>2022</v>
      </c>
      <c r="F5692" s="4" t="s">
        <v>39</v>
      </c>
      <c r="G5692" s="4" t="s">
        <v>16965</v>
      </c>
      <c r="H5692" s="4" t="s">
        <v>16966</v>
      </c>
      <c r="I5692" s="4" t="s">
        <v>28</v>
      </c>
      <c r="J5692" s="4" t="s">
        <v>21</v>
      </c>
      <c r="K5692" s="4" t="s">
        <v>26647</v>
      </c>
      <c r="L5692" s="4" t="s">
        <v>36</v>
      </c>
      <c r="M5692" s="4" t="s">
        <v>138</v>
      </c>
      <c r="N5692" s="4">
        <v>1149.02</v>
      </c>
      <c r="O5692" s="4">
        <v>4</v>
      </c>
      <c r="P5692" s="4">
        <v>0</v>
      </c>
      <c r="Q5692" s="4">
        <v>246.78</v>
      </c>
    </row>
    <row r="5693" spans="1:17" s="4" customFormat="1" ht="12" x14ac:dyDescent="0.3">
      <c r="A5693" s="4">
        <v>5692</v>
      </c>
      <c r="B5693" s="4" t="s">
        <v>16967</v>
      </c>
      <c r="C5693" s="5">
        <v>45059</v>
      </c>
      <c r="D5693" s="5">
        <v>45066</v>
      </c>
      <c r="E5693" s="9">
        <f t="shared" si="88"/>
        <v>2023</v>
      </c>
      <c r="F5693" s="4" t="s">
        <v>25</v>
      </c>
      <c r="G5693" s="4" t="s">
        <v>16968</v>
      </c>
      <c r="H5693" s="4" t="s">
        <v>16969</v>
      </c>
      <c r="I5693" s="4" t="s">
        <v>67</v>
      </c>
      <c r="J5693" s="4" t="s">
        <v>111</v>
      </c>
      <c r="K5693" s="4" t="s">
        <v>111</v>
      </c>
      <c r="L5693" s="4" t="s">
        <v>29</v>
      </c>
      <c r="M5693" s="4" t="s">
        <v>107</v>
      </c>
      <c r="N5693" s="4">
        <v>472.78</v>
      </c>
      <c r="O5693" s="4">
        <v>1</v>
      </c>
      <c r="P5693" s="4">
        <v>0.1</v>
      </c>
      <c r="Q5693" s="4">
        <v>95.58</v>
      </c>
    </row>
    <row r="5694" spans="1:17" s="4" customFormat="1" ht="12" x14ac:dyDescent="0.3">
      <c r="A5694" s="4">
        <v>5693</v>
      </c>
      <c r="B5694" s="4" t="s">
        <v>16970</v>
      </c>
      <c r="C5694" s="5">
        <v>45564</v>
      </c>
      <c r="D5694" s="5">
        <v>45568</v>
      </c>
      <c r="E5694" s="9">
        <f t="shared" si="88"/>
        <v>2024</v>
      </c>
      <c r="F5694" s="4" t="s">
        <v>39</v>
      </c>
      <c r="G5694" s="4" t="s">
        <v>16971</v>
      </c>
      <c r="H5694" s="4" t="s">
        <v>16972</v>
      </c>
      <c r="I5694" s="4" t="s">
        <v>20</v>
      </c>
      <c r="J5694" s="4" t="s">
        <v>34</v>
      </c>
      <c r="K5694" s="4" t="s">
        <v>35</v>
      </c>
      <c r="L5694" s="4" t="s">
        <v>36</v>
      </c>
      <c r="M5694" s="4" t="s">
        <v>118</v>
      </c>
      <c r="N5694" s="4">
        <v>213.44</v>
      </c>
      <c r="O5694" s="4">
        <v>8</v>
      </c>
      <c r="P5694" s="4">
        <v>0.15</v>
      </c>
      <c r="Q5694" s="4">
        <v>10.18</v>
      </c>
    </row>
    <row r="5695" spans="1:17" s="4" customFormat="1" ht="12" x14ac:dyDescent="0.3">
      <c r="A5695" s="4">
        <v>5694</v>
      </c>
      <c r="B5695" s="4" t="s">
        <v>16973</v>
      </c>
      <c r="C5695" s="5">
        <v>45028</v>
      </c>
      <c r="D5695" s="5">
        <v>45033</v>
      </c>
      <c r="E5695" s="9">
        <f t="shared" si="88"/>
        <v>2023</v>
      </c>
      <c r="F5695" s="4" t="s">
        <v>25</v>
      </c>
      <c r="G5695" s="4" t="s">
        <v>16974</v>
      </c>
      <c r="H5695" s="4" t="s">
        <v>16975</v>
      </c>
      <c r="I5695" s="4" t="s">
        <v>20</v>
      </c>
      <c r="J5695" s="4" t="s">
        <v>79</v>
      </c>
      <c r="K5695" s="4" t="s">
        <v>80</v>
      </c>
      <c r="L5695" s="4" t="s">
        <v>29</v>
      </c>
      <c r="M5695" s="4" t="s">
        <v>107</v>
      </c>
      <c r="N5695" s="4">
        <v>425.97</v>
      </c>
      <c r="O5695" s="4">
        <v>4</v>
      </c>
      <c r="P5695" s="4">
        <v>0.1</v>
      </c>
      <c r="Q5695" s="4">
        <v>62.65</v>
      </c>
    </row>
    <row r="5696" spans="1:17" s="4" customFormat="1" ht="12" x14ac:dyDescent="0.3">
      <c r="A5696" s="4">
        <v>5695</v>
      </c>
      <c r="B5696" s="4" t="s">
        <v>16976</v>
      </c>
      <c r="C5696" s="5">
        <v>45118</v>
      </c>
      <c r="D5696" s="5">
        <v>45125</v>
      </c>
      <c r="E5696" s="9">
        <f t="shared" si="88"/>
        <v>2023</v>
      </c>
      <c r="F5696" s="4" t="s">
        <v>17</v>
      </c>
      <c r="G5696" s="4" t="s">
        <v>16977</v>
      </c>
      <c r="H5696" s="4" t="s">
        <v>16978</v>
      </c>
      <c r="I5696" s="4" t="s">
        <v>20</v>
      </c>
      <c r="J5696" s="4" t="s">
        <v>79</v>
      </c>
      <c r="K5696" s="4" t="s">
        <v>80</v>
      </c>
      <c r="L5696" s="4" t="s">
        <v>36</v>
      </c>
      <c r="M5696" s="4" t="s">
        <v>71</v>
      </c>
      <c r="N5696" s="4">
        <v>1453.03</v>
      </c>
      <c r="O5696" s="4">
        <v>4</v>
      </c>
      <c r="P5696" s="4">
        <v>0.1</v>
      </c>
      <c r="Q5696" s="4">
        <v>170.73</v>
      </c>
    </row>
    <row r="5697" spans="1:17" s="4" customFormat="1" ht="12" x14ac:dyDescent="0.3">
      <c r="A5697" s="4">
        <v>5696</v>
      </c>
      <c r="B5697" s="4" t="s">
        <v>16979</v>
      </c>
      <c r="C5697" s="5">
        <v>44643</v>
      </c>
      <c r="D5697" s="5">
        <v>44646</v>
      </c>
      <c r="E5697" s="9">
        <f t="shared" si="88"/>
        <v>2022</v>
      </c>
      <c r="F5697" s="4" t="s">
        <v>59</v>
      </c>
      <c r="G5697" s="4" t="s">
        <v>16980</v>
      </c>
      <c r="H5697" s="4" t="s">
        <v>16981</v>
      </c>
      <c r="I5697" s="4" t="s">
        <v>67</v>
      </c>
      <c r="J5697" s="4" t="s">
        <v>62</v>
      </c>
      <c r="K5697" s="4" t="s">
        <v>63</v>
      </c>
      <c r="L5697" s="4" t="s">
        <v>22</v>
      </c>
      <c r="M5697" s="4" t="s">
        <v>75</v>
      </c>
      <c r="N5697" s="4">
        <v>1280.8599999999999</v>
      </c>
      <c r="O5697" s="4">
        <v>5</v>
      </c>
      <c r="P5697" s="4">
        <v>0</v>
      </c>
      <c r="Q5697" s="4">
        <v>381.42</v>
      </c>
    </row>
    <row r="5698" spans="1:17" s="4" customFormat="1" ht="12" x14ac:dyDescent="0.3">
      <c r="A5698" s="4">
        <v>5697</v>
      </c>
      <c r="B5698" s="4" t="s">
        <v>16982</v>
      </c>
      <c r="C5698" s="5">
        <v>44861</v>
      </c>
      <c r="D5698" s="5">
        <v>44865</v>
      </c>
      <c r="E5698" s="9">
        <f t="shared" ref="E5698:E5761" si="89">YEAR(D5698)</f>
        <v>2022</v>
      </c>
      <c r="F5698" s="4" t="s">
        <v>59</v>
      </c>
      <c r="G5698" s="4" t="s">
        <v>16983</v>
      </c>
      <c r="H5698" s="4" t="s">
        <v>16984</v>
      </c>
      <c r="I5698" s="4" t="s">
        <v>28</v>
      </c>
      <c r="J5698" s="4" t="s">
        <v>62</v>
      </c>
      <c r="K5698" s="4" t="s">
        <v>63</v>
      </c>
      <c r="L5698" s="4" t="s">
        <v>29</v>
      </c>
      <c r="M5698" s="4" t="s">
        <v>107</v>
      </c>
      <c r="N5698" s="4">
        <v>542.09</v>
      </c>
      <c r="O5698" s="4">
        <v>10</v>
      </c>
      <c r="P5698" s="4">
        <v>0</v>
      </c>
      <c r="Q5698" s="4">
        <v>99.17</v>
      </c>
    </row>
    <row r="5699" spans="1:17" s="4" customFormat="1" ht="12" x14ac:dyDescent="0.3">
      <c r="A5699" s="4">
        <v>5698</v>
      </c>
      <c r="B5699" s="4" t="s">
        <v>16985</v>
      </c>
      <c r="C5699" s="5">
        <v>44655</v>
      </c>
      <c r="D5699" s="5">
        <v>44661</v>
      </c>
      <c r="E5699" s="9">
        <f t="shared" si="89"/>
        <v>2022</v>
      </c>
      <c r="F5699" s="4" t="s">
        <v>39</v>
      </c>
      <c r="G5699" s="4" t="s">
        <v>16986</v>
      </c>
      <c r="H5699" s="4" t="s">
        <v>16987</v>
      </c>
      <c r="I5699" s="4" t="s">
        <v>20</v>
      </c>
      <c r="J5699" s="4" t="s">
        <v>42</v>
      </c>
      <c r="K5699" s="4" t="s">
        <v>43</v>
      </c>
      <c r="L5699" s="4" t="s">
        <v>36</v>
      </c>
      <c r="M5699" s="4" t="s">
        <v>37</v>
      </c>
      <c r="N5699" s="4">
        <v>177.75</v>
      </c>
      <c r="O5699" s="4">
        <v>3</v>
      </c>
      <c r="P5699" s="4">
        <v>0.1</v>
      </c>
      <c r="Q5699" s="4">
        <v>10.71</v>
      </c>
    </row>
    <row r="5700" spans="1:17" s="4" customFormat="1" ht="12" x14ac:dyDescent="0.3">
      <c r="A5700" s="4">
        <v>5699</v>
      </c>
      <c r="B5700" s="4" t="s">
        <v>16988</v>
      </c>
      <c r="C5700" s="5">
        <v>44498</v>
      </c>
      <c r="D5700" s="5">
        <v>44501</v>
      </c>
      <c r="E5700" s="9">
        <f t="shared" si="89"/>
        <v>2021</v>
      </c>
      <c r="F5700" s="4" t="s">
        <v>39</v>
      </c>
      <c r="G5700" s="4" t="s">
        <v>16989</v>
      </c>
      <c r="H5700" s="4" t="s">
        <v>16990</v>
      </c>
      <c r="I5700" s="4" t="s">
        <v>67</v>
      </c>
      <c r="J5700" s="4" t="s">
        <v>79</v>
      </c>
      <c r="K5700" s="4" t="s">
        <v>80</v>
      </c>
      <c r="L5700" s="4" t="s">
        <v>29</v>
      </c>
      <c r="M5700" s="4" t="s">
        <v>90</v>
      </c>
      <c r="N5700" s="4">
        <v>1496.86</v>
      </c>
      <c r="O5700" s="4">
        <v>7</v>
      </c>
      <c r="P5700" s="4">
        <v>0.1</v>
      </c>
      <c r="Q5700" s="4">
        <v>242.62</v>
      </c>
    </row>
    <row r="5701" spans="1:17" s="4" customFormat="1" ht="12" x14ac:dyDescent="0.3">
      <c r="A5701" s="4">
        <v>5700</v>
      </c>
      <c r="B5701" s="4" t="s">
        <v>16991</v>
      </c>
      <c r="C5701" s="5">
        <v>45123</v>
      </c>
      <c r="D5701" s="5">
        <v>45125</v>
      </c>
      <c r="E5701" s="9">
        <f t="shared" si="89"/>
        <v>2023</v>
      </c>
      <c r="F5701" s="4" t="s">
        <v>59</v>
      </c>
      <c r="G5701" s="4" t="s">
        <v>16992</v>
      </c>
      <c r="H5701" s="4" t="s">
        <v>16993</v>
      </c>
      <c r="I5701" s="4" t="s">
        <v>20</v>
      </c>
      <c r="J5701" s="4" t="s">
        <v>111</v>
      </c>
      <c r="K5701" s="4" t="s">
        <v>111</v>
      </c>
      <c r="L5701" s="4" t="s">
        <v>22</v>
      </c>
      <c r="M5701" s="4" t="s">
        <v>134</v>
      </c>
      <c r="N5701" s="4">
        <v>628.94000000000005</v>
      </c>
      <c r="O5701" s="4">
        <v>2</v>
      </c>
      <c r="P5701" s="4">
        <v>0.15</v>
      </c>
      <c r="Q5701" s="4">
        <v>14.03</v>
      </c>
    </row>
    <row r="5702" spans="1:17" s="4" customFormat="1" ht="12" x14ac:dyDescent="0.3">
      <c r="A5702" s="4">
        <v>5701</v>
      </c>
      <c r="B5702" s="4" t="s">
        <v>16994</v>
      </c>
      <c r="C5702" s="5">
        <v>45572</v>
      </c>
      <c r="D5702" s="5">
        <v>45575</v>
      </c>
      <c r="E5702" s="9">
        <f t="shared" si="89"/>
        <v>2024</v>
      </c>
      <c r="F5702" s="4" t="s">
        <v>39</v>
      </c>
      <c r="G5702" s="4" t="s">
        <v>16995</v>
      </c>
      <c r="H5702" s="4" t="s">
        <v>16996</v>
      </c>
      <c r="I5702" s="4" t="s">
        <v>28</v>
      </c>
      <c r="J5702" s="4" t="s">
        <v>62</v>
      </c>
      <c r="K5702" s="4" t="s">
        <v>63</v>
      </c>
      <c r="L5702" s="4" t="s">
        <v>29</v>
      </c>
      <c r="M5702" s="4" t="s">
        <v>107</v>
      </c>
      <c r="N5702" s="4">
        <v>1445.07</v>
      </c>
      <c r="O5702" s="4">
        <v>5</v>
      </c>
      <c r="P5702" s="4">
        <v>0.15</v>
      </c>
      <c r="Q5702" s="4">
        <v>139.43</v>
      </c>
    </row>
    <row r="5703" spans="1:17" s="4" customFormat="1" ht="12" x14ac:dyDescent="0.3">
      <c r="A5703" s="4">
        <v>5702</v>
      </c>
      <c r="B5703" s="4" t="s">
        <v>16997</v>
      </c>
      <c r="C5703" s="5">
        <v>45707</v>
      </c>
      <c r="D5703" s="5">
        <v>45713</v>
      </c>
      <c r="E5703" s="9">
        <f t="shared" si="89"/>
        <v>2025</v>
      </c>
      <c r="F5703" s="4" t="s">
        <v>25</v>
      </c>
      <c r="G5703" s="4" t="s">
        <v>16998</v>
      </c>
      <c r="H5703" s="4" t="s">
        <v>16999</v>
      </c>
      <c r="I5703" s="4" t="s">
        <v>28</v>
      </c>
      <c r="J5703" s="4" t="s">
        <v>79</v>
      </c>
      <c r="K5703" s="4" t="s">
        <v>80</v>
      </c>
      <c r="L5703" s="4" t="s">
        <v>22</v>
      </c>
      <c r="M5703" s="4" t="s">
        <v>23</v>
      </c>
      <c r="N5703" s="4">
        <v>479.65</v>
      </c>
      <c r="O5703" s="4">
        <v>2</v>
      </c>
      <c r="P5703" s="4">
        <v>0.1</v>
      </c>
      <c r="Q5703" s="4">
        <v>100.02</v>
      </c>
    </row>
    <row r="5704" spans="1:17" s="4" customFormat="1" ht="12" x14ac:dyDescent="0.3">
      <c r="A5704" s="4">
        <v>5703</v>
      </c>
      <c r="B5704" s="4" t="s">
        <v>17000</v>
      </c>
      <c r="C5704" s="5">
        <v>45594</v>
      </c>
      <c r="D5704" s="5">
        <v>45598</v>
      </c>
      <c r="E5704" s="9">
        <f t="shared" si="89"/>
        <v>2024</v>
      </c>
      <c r="F5704" s="4" t="s">
        <v>25</v>
      </c>
      <c r="G5704" s="4" t="s">
        <v>17001</v>
      </c>
      <c r="H5704" s="4" t="s">
        <v>17002</v>
      </c>
      <c r="I5704" s="4" t="s">
        <v>28</v>
      </c>
      <c r="J5704" s="4" t="s">
        <v>21</v>
      </c>
      <c r="K5704" s="4" t="s">
        <v>26647</v>
      </c>
      <c r="L5704" s="4" t="s">
        <v>22</v>
      </c>
      <c r="M5704" s="4" t="s">
        <v>54</v>
      </c>
      <c r="N5704" s="4">
        <v>707.64</v>
      </c>
      <c r="O5704" s="4">
        <v>4</v>
      </c>
      <c r="P5704" s="4">
        <v>0.1</v>
      </c>
      <c r="Q5704" s="4">
        <v>157.56</v>
      </c>
    </row>
    <row r="5705" spans="1:17" s="4" customFormat="1" ht="12" x14ac:dyDescent="0.3">
      <c r="A5705" s="4">
        <v>5704</v>
      </c>
      <c r="B5705" s="4" t="s">
        <v>17003</v>
      </c>
      <c r="C5705" s="5">
        <v>44923</v>
      </c>
      <c r="D5705" s="5">
        <v>44924</v>
      </c>
      <c r="E5705" s="9">
        <f t="shared" si="89"/>
        <v>2022</v>
      </c>
      <c r="F5705" s="4" t="s">
        <v>17</v>
      </c>
      <c r="G5705" s="4" t="s">
        <v>17004</v>
      </c>
      <c r="H5705" s="4" t="s">
        <v>17005</v>
      </c>
      <c r="I5705" s="4" t="s">
        <v>67</v>
      </c>
      <c r="J5705" s="4" t="s">
        <v>47</v>
      </c>
      <c r="K5705" s="4" t="s">
        <v>47</v>
      </c>
      <c r="L5705" s="4" t="s">
        <v>22</v>
      </c>
      <c r="M5705" s="4" t="s">
        <v>54</v>
      </c>
      <c r="N5705" s="4">
        <v>738.55</v>
      </c>
      <c r="O5705" s="4">
        <v>7</v>
      </c>
      <c r="P5705" s="4">
        <v>0.1</v>
      </c>
      <c r="Q5705" s="4">
        <v>61.45</v>
      </c>
    </row>
    <row r="5706" spans="1:17" s="4" customFormat="1" ht="12" x14ac:dyDescent="0.3">
      <c r="A5706" s="4">
        <v>5705</v>
      </c>
      <c r="B5706" s="4" t="s">
        <v>17006</v>
      </c>
      <c r="C5706" s="5">
        <v>44896</v>
      </c>
      <c r="D5706" s="5">
        <v>44898</v>
      </c>
      <c r="E5706" s="9">
        <f t="shared" si="89"/>
        <v>2022</v>
      </c>
      <c r="F5706" s="4" t="s">
        <v>17</v>
      </c>
      <c r="G5706" s="4" t="s">
        <v>17007</v>
      </c>
      <c r="H5706" s="4" t="s">
        <v>16763</v>
      </c>
      <c r="I5706" s="4" t="s">
        <v>67</v>
      </c>
      <c r="J5706" s="4" t="s">
        <v>34</v>
      </c>
      <c r="K5706" s="4" t="s">
        <v>35</v>
      </c>
      <c r="L5706" s="4" t="s">
        <v>36</v>
      </c>
      <c r="M5706" s="4" t="s">
        <v>118</v>
      </c>
      <c r="N5706" s="4">
        <v>1412.86</v>
      </c>
      <c r="O5706" s="4">
        <v>4</v>
      </c>
      <c r="P5706" s="4">
        <v>0</v>
      </c>
      <c r="Q5706" s="4">
        <v>392.54</v>
      </c>
    </row>
    <row r="5707" spans="1:17" s="4" customFormat="1" ht="12" x14ac:dyDescent="0.3">
      <c r="A5707" s="4">
        <v>5706</v>
      </c>
      <c r="B5707" s="4" t="s">
        <v>17008</v>
      </c>
      <c r="C5707" s="5">
        <v>45016</v>
      </c>
      <c r="D5707" s="5">
        <v>45018</v>
      </c>
      <c r="E5707" s="9">
        <f t="shared" si="89"/>
        <v>2023</v>
      </c>
      <c r="F5707" s="4" t="s">
        <v>25</v>
      </c>
      <c r="G5707" s="4" t="s">
        <v>17009</v>
      </c>
      <c r="H5707" s="4" t="s">
        <v>17010</v>
      </c>
      <c r="I5707" s="4" t="s">
        <v>28</v>
      </c>
      <c r="J5707" s="4" t="s">
        <v>145</v>
      </c>
      <c r="K5707" s="4" t="s">
        <v>80</v>
      </c>
      <c r="L5707" s="4" t="s">
        <v>36</v>
      </c>
      <c r="M5707" s="4" t="s">
        <v>138</v>
      </c>
      <c r="N5707" s="4">
        <v>852.42</v>
      </c>
      <c r="O5707" s="4">
        <v>6</v>
      </c>
      <c r="P5707" s="4">
        <v>0.1</v>
      </c>
      <c r="Q5707" s="4">
        <v>93.87</v>
      </c>
    </row>
    <row r="5708" spans="1:17" s="4" customFormat="1" ht="12" x14ac:dyDescent="0.3">
      <c r="A5708" s="4">
        <v>5707</v>
      </c>
      <c r="B5708" s="4" t="s">
        <v>17011</v>
      </c>
      <c r="C5708" s="5">
        <v>45669</v>
      </c>
      <c r="D5708" s="5">
        <v>45675</v>
      </c>
      <c r="E5708" s="9">
        <f t="shared" si="89"/>
        <v>2025</v>
      </c>
      <c r="F5708" s="4" t="s">
        <v>25</v>
      </c>
      <c r="G5708" s="4" t="s">
        <v>17012</v>
      </c>
      <c r="H5708" s="4" t="s">
        <v>17013</v>
      </c>
      <c r="I5708" s="4" t="s">
        <v>67</v>
      </c>
      <c r="J5708" s="4" t="s">
        <v>47</v>
      </c>
      <c r="K5708" s="4" t="s">
        <v>47</v>
      </c>
      <c r="L5708" s="4" t="s">
        <v>36</v>
      </c>
      <c r="M5708" s="4" t="s">
        <v>37</v>
      </c>
      <c r="N5708" s="4">
        <v>1059.46</v>
      </c>
      <c r="O5708" s="4">
        <v>9</v>
      </c>
      <c r="P5708" s="4">
        <v>0.1</v>
      </c>
      <c r="Q5708" s="4">
        <v>21.59</v>
      </c>
    </row>
    <row r="5709" spans="1:17" s="4" customFormat="1" ht="12" x14ac:dyDescent="0.3">
      <c r="A5709" s="4">
        <v>5708</v>
      </c>
      <c r="B5709" s="4" t="s">
        <v>17014</v>
      </c>
      <c r="C5709" s="5">
        <v>45795</v>
      </c>
      <c r="D5709" s="5">
        <v>45800</v>
      </c>
      <c r="E5709" s="9">
        <f t="shared" si="89"/>
        <v>2025</v>
      </c>
      <c r="F5709" s="4" t="s">
        <v>59</v>
      </c>
      <c r="G5709" s="4" t="s">
        <v>17015</v>
      </c>
      <c r="H5709" s="4" t="s">
        <v>17016</v>
      </c>
      <c r="I5709" s="4" t="s">
        <v>20</v>
      </c>
      <c r="J5709" s="4" t="s">
        <v>52</v>
      </c>
      <c r="K5709" s="4" t="s">
        <v>53</v>
      </c>
      <c r="L5709" s="4" t="s">
        <v>22</v>
      </c>
      <c r="M5709" s="4" t="s">
        <v>75</v>
      </c>
      <c r="N5709" s="4">
        <v>572.55999999999995</v>
      </c>
      <c r="O5709" s="4">
        <v>10</v>
      </c>
      <c r="P5709" s="4">
        <v>0.1</v>
      </c>
      <c r="Q5709" s="4">
        <v>83.85</v>
      </c>
    </row>
    <row r="5710" spans="1:17" s="4" customFormat="1" ht="12" x14ac:dyDescent="0.3">
      <c r="A5710" s="4">
        <v>5709</v>
      </c>
      <c r="B5710" s="4" t="s">
        <v>17017</v>
      </c>
      <c r="C5710" s="5">
        <v>44721</v>
      </c>
      <c r="D5710" s="5">
        <v>44728</v>
      </c>
      <c r="E5710" s="9">
        <f t="shared" si="89"/>
        <v>2022</v>
      </c>
      <c r="F5710" s="4" t="s">
        <v>39</v>
      </c>
      <c r="G5710" s="4" t="s">
        <v>17018</v>
      </c>
      <c r="H5710" s="4" t="s">
        <v>17019</v>
      </c>
      <c r="I5710" s="4" t="s">
        <v>28</v>
      </c>
      <c r="J5710" s="4" t="s">
        <v>47</v>
      </c>
      <c r="K5710" s="4" t="s">
        <v>47</v>
      </c>
      <c r="L5710" s="4" t="s">
        <v>36</v>
      </c>
      <c r="M5710" s="4" t="s">
        <v>71</v>
      </c>
      <c r="N5710" s="4">
        <v>895.4</v>
      </c>
      <c r="O5710" s="4">
        <v>8</v>
      </c>
      <c r="P5710" s="4">
        <v>0.15</v>
      </c>
      <c r="Q5710" s="4">
        <v>100.72</v>
      </c>
    </row>
    <row r="5711" spans="1:17" s="4" customFormat="1" ht="12" x14ac:dyDescent="0.3">
      <c r="A5711" s="4">
        <v>5710</v>
      </c>
      <c r="B5711" s="4" t="s">
        <v>17020</v>
      </c>
      <c r="C5711" s="5">
        <v>44773</v>
      </c>
      <c r="D5711" s="5">
        <v>44775</v>
      </c>
      <c r="E5711" s="9">
        <f t="shared" si="89"/>
        <v>2022</v>
      </c>
      <c r="F5711" s="4" t="s">
        <v>59</v>
      </c>
      <c r="G5711" s="4" t="s">
        <v>17021</v>
      </c>
      <c r="H5711" s="4" t="s">
        <v>17022</v>
      </c>
      <c r="I5711" s="4" t="s">
        <v>28</v>
      </c>
      <c r="J5711" s="4" t="s">
        <v>111</v>
      </c>
      <c r="K5711" s="4" t="s">
        <v>111</v>
      </c>
      <c r="L5711" s="4" t="s">
        <v>29</v>
      </c>
      <c r="M5711" s="4" t="s">
        <v>107</v>
      </c>
      <c r="N5711" s="4">
        <v>1311.85</v>
      </c>
      <c r="O5711" s="4">
        <v>5</v>
      </c>
      <c r="P5711" s="4">
        <v>0.15</v>
      </c>
      <c r="Q5711" s="4">
        <v>104.35</v>
      </c>
    </row>
    <row r="5712" spans="1:17" s="4" customFormat="1" ht="12" x14ac:dyDescent="0.3">
      <c r="A5712" s="4">
        <v>5711</v>
      </c>
      <c r="B5712" s="4" t="s">
        <v>17023</v>
      </c>
      <c r="C5712" s="5">
        <v>44928</v>
      </c>
      <c r="D5712" s="5">
        <v>44934</v>
      </c>
      <c r="E5712" s="9">
        <f t="shared" si="89"/>
        <v>2023</v>
      </c>
      <c r="F5712" s="4" t="s">
        <v>59</v>
      </c>
      <c r="G5712" s="4" t="s">
        <v>17024</v>
      </c>
      <c r="H5712" s="4" t="s">
        <v>17025</v>
      </c>
      <c r="I5712" s="4" t="s">
        <v>20</v>
      </c>
      <c r="J5712" s="4" t="s">
        <v>52</v>
      </c>
      <c r="K5712" s="4" t="s">
        <v>53</v>
      </c>
      <c r="L5712" s="4" t="s">
        <v>29</v>
      </c>
      <c r="M5712" s="4" t="s">
        <v>48</v>
      </c>
      <c r="N5712" s="4">
        <v>894.27</v>
      </c>
      <c r="O5712" s="4">
        <v>4</v>
      </c>
      <c r="P5712" s="4">
        <v>0.1</v>
      </c>
      <c r="Q5712" s="4">
        <v>48.99</v>
      </c>
    </row>
    <row r="5713" spans="1:17" s="4" customFormat="1" ht="12" x14ac:dyDescent="0.3">
      <c r="A5713" s="4">
        <v>5712</v>
      </c>
      <c r="B5713" s="4" t="s">
        <v>17026</v>
      </c>
      <c r="C5713" s="5">
        <v>45325</v>
      </c>
      <c r="D5713" s="5">
        <v>45332</v>
      </c>
      <c r="E5713" s="9">
        <f t="shared" si="89"/>
        <v>2024</v>
      </c>
      <c r="F5713" s="4" t="s">
        <v>59</v>
      </c>
      <c r="G5713" s="4" t="s">
        <v>17027</v>
      </c>
      <c r="H5713" s="4" t="s">
        <v>17028</v>
      </c>
      <c r="I5713" s="4" t="s">
        <v>28</v>
      </c>
      <c r="J5713" s="4" t="s">
        <v>62</v>
      </c>
      <c r="K5713" s="4" t="s">
        <v>63</v>
      </c>
      <c r="L5713" s="4" t="s">
        <v>22</v>
      </c>
      <c r="M5713" s="4" t="s">
        <v>134</v>
      </c>
      <c r="N5713" s="4">
        <v>200.05</v>
      </c>
      <c r="O5713" s="4">
        <v>2</v>
      </c>
      <c r="P5713" s="4">
        <v>0.1</v>
      </c>
      <c r="Q5713" s="4">
        <v>-1.54</v>
      </c>
    </row>
    <row r="5714" spans="1:17" s="4" customFormat="1" ht="12" x14ac:dyDescent="0.3">
      <c r="A5714" s="4">
        <v>5713</v>
      </c>
      <c r="B5714" s="4" t="s">
        <v>17029</v>
      </c>
      <c r="C5714" s="5">
        <v>44650</v>
      </c>
      <c r="D5714" s="5">
        <v>44657</v>
      </c>
      <c r="E5714" s="9">
        <f t="shared" si="89"/>
        <v>2022</v>
      </c>
      <c r="F5714" s="4" t="s">
        <v>39</v>
      </c>
      <c r="G5714" s="4" t="s">
        <v>17030</v>
      </c>
      <c r="H5714" s="4" t="s">
        <v>17031</v>
      </c>
      <c r="I5714" s="4" t="s">
        <v>28</v>
      </c>
      <c r="J5714" s="4" t="s">
        <v>111</v>
      </c>
      <c r="K5714" s="4" t="s">
        <v>111</v>
      </c>
      <c r="L5714" s="4" t="s">
        <v>22</v>
      </c>
      <c r="M5714" s="4" t="s">
        <v>75</v>
      </c>
      <c r="N5714" s="4">
        <v>1498.64</v>
      </c>
      <c r="O5714" s="4">
        <v>5</v>
      </c>
      <c r="P5714" s="4">
        <v>0.15</v>
      </c>
      <c r="Q5714" s="4">
        <v>299.52999999999997</v>
      </c>
    </row>
    <row r="5715" spans="1:17" s="4" customFormat="1" ht="12" x14ac:dyDescent="0.3">
      <c r="A5715" s="4">
        <v>5714</v>
      </c>
      <c r="B5715" s="4" t="s">
        <v>17032</v>
      </c>
      <c r="C5715" s="5">
        <v>45216</v>
      </c>
      <c r="D5715" s="5">
        <v>45223</v>
      </c>
      <c r="E5715" s="9">
        <f t="shared" si="89"/>
        <v>2023</v>
      </c>
      <c r="F5715" s="4" t="s">
        <v>59</v>
      </c>
      <c r="G5715" s="4" t="s">
        <v>17033</v>
      </c>
      <c r="H5715" s="4" t="s">
        <v>17034</v>
      </c>
      <c r="I5715" s="4" t="s">
        <v>28</v>
      </c>
      <c r="J5715" s="4" t="s">
        <v>106</v>
      </c>
      <c r="K5715" s="4" t="s">
        <v>106</v>
      </c>
      <c r="L5715" s="4" t="s">
        <v>36</v>
      </c>
      <c r="M5715" s="4" t="s">
        <v>37</v>
      </c>
      <c r="N5715" s="4">
        <v>206.36</v>
      </c>
      <c r="O5715" s="4">
        <v>4</v>
      </c>
      <c r="P5715" s="4">
        <v>0.2</v>
      </c>
      <c r="Q5715" s="4">
        <v>7.26</v>
      </c>
    </row>
    <row r="5716" spans="1:17" s="4" customFormat="1" ht="12" x14ac:dyDescent="0.3">
      <c r="A5716" s="4">
        <v>5715</v>
      </c>
      <c r="B5716" s="4" t="s">
        <v>17035</v>
      </c>
      <c r="C5716" s="5">
        <v>45449</v>
      </c>
      <c r="D5716" s="5">
        <v>45454</v>
      </c>
      <c r="E5716" s="9">
        <f t="shared" si="89"/>
        <v>2024</v>
      </c>
      <c r="F5716" s="4" t="s">
        <v>25</v>
      </c>
      <c r="G5716" s="4" t="s">
        <v>17036</v>
      </c>
      <c r="H5716" s="4" t="s">
        <v>17037</v>
      </c>
      <c r="I5716" s="4" t="s">
        <v>67</v>
      </c>
      <c r="J5716" s="4" t="s">
        <v>42</v>
      </c>
      <c r="K5716" s="4" t="s">
        <v>43</v>
      </c>
      <c r="L5716" s="4" t="s">
        <v>29</v>
      </c>
      <c r="M5716" s="4" t="s">
        <v>90</v>
      </c>
      <c r="N5716" s="4">
        <v>1067.1300000000001</v>
      </c>
      <c r="O5716" s="4">
        <v>2</v>
      </c>
      <c r="P5716" s="4">
        <v>0.2</v>
      </c>
      <c r="Q5716" s="4">
        <v>72.510000000000005</v>
      </c>
    </row>
    <row r="5717" spans="1:17" s="4" customFormat="1" ht="12" x14ac:dyDescent="0.3">
      <c r="A5717" s="4">
        <v>5716</v>
      </c>
      <c r="B5717" s="4" t="s">
        <v>17038</v>
      </c>
      <c r="C5717" s="5">
        <v>44983</v>
      </c>
      <c r="D5717" s="5">
        <v>44987</v>
      </c>
      <c r="E5717" s="9">
        <f t="shared" si="89"/>
        <v>2023</v>
      </c>
      <c r="F5717" s="4" t="s">
        <v>59</v>
      </c>
      <c r="G5717" s="4" t="s">
        <v>17039</v>
      </c>
      <c r="H5717" s="4" t="s">
        <v>17040</v>
      </c>
      <c r="I5717" s="4" t="s">
        <v>67</v>
      </c>
      <c r="J5717" s="4" t="s">
        <v>52</v>
      </c>
      <c r="K5717" s="4" t="s">
        <v>53</v>
      </c>
      <c r="L5717" s="4" t="s">
        <v>36</v>
      </c>
      <c r="M5717" s="4" t="s">
        <v>118</v>
      </c>
      <c r="N5717" s="4">
        <v>1373.69</v>
      </c>
      <c r="O5717" s="4">
        <v>4</v>
      </c>
      <c r="P5717" s="4">
        <v>0</v>
      </c>
      <c r="Q5717" s="4">
        <v>359.29</v>
      </c>
    </row>
    <row r="5718" spans="1:17" s="4" customFormat="1" ht="12" x14ac:dyDescent="0.3">
      <c r="A5718" s="4">
        <v>5717</v>
      </c>
      <c r="B5718" s="4" t="s">
        <v>17041</v>
      </c>
      <c r="C5718" s="5">
        <v>44467</v>
      </c>
      <c r="D5718" s="5">
        <v>44471</v>
      </c>
      <c r="E5718" s="9">
        <f t="shared" si="89"/>
        <v>2021</v>
      </c>
      <c r="F5718" s="4" t="s">
        <v>59</v>
      </c>
      <c r="G5718" s="4" t="s">
        <v>17042</v>
      </c>
      <c r="H5718" s="4" t="s">
        <v>6200</v>
      </c>
      <c r="I5718" s="4" t="s">
        <v>28</v>
      </c>
      <c r="J5718" s="4" t="s">
        <v>52</v>
      </c>
      <c r="K5718" s="4" t="s">
        <v>53</v>
      </c>
      <c r="L5718" s="4" t="s">
        <v>36</v>
      </c>
      <c r="M5718" s="4" t="s">
        <v>37</v>
      </c>
      <c r="N5718" s="4">
        <v>136.58000000000001</v>
      </c>
      <c r="O5718" s="4">
        <v>5</v>
      </c>
      <c r="P5718" s="4">
        <v>0.1</v>
      </c>
      <c r="Q5718" s="4">
        <v>17.88</v>
      </c>
    </row>
    <row r="5719" spans="1:17" s="4" customFormat="1" ht="12" x14ac:dyDescent="0.3">
      <c r="A5719" s="4">
        <v>5718</v>
      </c>
      <c r="B5719" s="4" t="s">
        <v>17043</v>
      </c>
      <c r="C5719" s="5">
        <v>45579</v>
      </c>
      <c r="D5719" s="5">
        <v>45581</v>
      </c>
      <c r="E5719" s="9">
        <f t="shared" si="89"/>
        <v>2024</v>
      </c>
      <c r="F5719" s="4" t="s">
        <v>39</v>
      </c>
      <c r="G5719" s="4" t="s">
        <v>17044</v>
      </c>
      <c r="H5719" s="4" t="s">
        <v>17045</v>
      </c>
      <c r="I5719" s="4" t="s">
        <v>67</v>
      </c>
      <c r="J5719" s="4" t="s">
        <v>145</v>
      </c>
      <c r="K5719" s="4" t="s">
        <v>80</v>
      </c>
      <c r="L5719" s="4" t="s">
        <v>29</v>
      </c>
      <c r="M5719" s="4" t="s">
        <v>30</v>
      </c>
      <c r="N5719" s="4">
        <v>213.47</v>
      </c>
      <c r="O5719" s="4">
        <v>7</v>
      </c>
      <c r="P5719" s="4">
        <v>0</v>
      </c>
      <c r="Q5719" s="4">
        <v>22.5</v>
      </c>
    </row>
    <row r="5720" spans="1:17" s="4" customFormat="1" ht="12" x14ac:dyDescent="0.3">
      <c r="A5720" s="4">
        <v>5719</v>
      </c>
      <c r="B5720" s="4" t="s">
        <v>17046</v>
      </c>
      <c r="C5720" s="5">
        <v>44545</v>
      </c>
      <c r="D5720" s="5">
        <v>44546</v>
      </c>
      <c r="E5720" s="9">
        <f t="shared" si="89"/>
        <v>2021</v>
      </c>
      <c r="F5720" s="4" t="s">
        <v>39</v>
      </c>
      <c r="G5720" s="4" t="s">
        <v>17047</v>
      </c>
      <c r="H5720" s="4" t="s">
        <v>17048</v>
      </c>
      <c r="I5720" s="4" t="s">
        <v>28</v>
      </c>
      <c r="J5720" s="4" t="s">
        <v>111</v>
      </c>
      <c r="K5720" s="4" t="s">
        <v>111</v>
      </c>
      <c r="L5720" s="4" t="s">
        <v>22</v>
      </c>
      <c r="M5720" s="4" t="s">
        <v>23</v>
      </c>
      <c r="N5720" s="4">
        <v>405.95</v>
      </c>
      <c r="O5720" s="4">
        <v>4</v>
      </c>
      <c r="P5720" s="4">
        <v>0.1</v>
      </c>
      <c r="Q5720" s="4">
        <v>43.12</v>
      </c>
    </row>
    <row r="5721" spans="1:17" s="4" customFormat="1" ht="12" x14ac:dyDescent="0.3">
      <c r="A5721" s="4">
        <v>5720</v>
      </c>
      <c r="B5721" s="4" t="s">
        <v>17049</v>
      </c>
      <c r="C5721" s="5">
        <v>45747</v>
      </c>
      <c r="D5721" s="5">
        <v>45751</v>
      </c>
      <c r="E5721" s="9">
        <f t="shared" si="89"/>
        <v>2025</v>
      </c>
      <c r="F5721" s="4" t="s">
        <v>59</v>
      </c>
      <c r="G5721" s="4" t="s">
        <v>17050</v>
      </c>
      <c r="H5721" s="4" t="s">
        <v>17051</v>
      </c>
      <c r="I5721" s="4" t="s">
        <v>28</v>
      </c>
      <c r="J5721" s="4" t="s">
        <v>34</v>
      </c>
      <c r="K5721" s="4" t="s">
        <v>35</v>
      </c>
      <c r="L5721" s="4" t="s">
        <v>29</v>
      </c>
      <c r="M5721" s="4" t="s">
        <v>30</v>
      </c>
      <c r="N5721" s="4">
        <v>1095.54</v>
      </c>
      <c r="O5721" s="4">
        <v>6</v>
      </c>
      <c r="P5721" s="4">
        <v>0.15</v>
      </c>
      <c r="Q5721" s="4">
        <v>220.81</v>
      </c>
    </row>
    <row r="5722" spans="1:17" s="4" customFormat="1" ht="12" x14ac:dyDescent="0.3">
      <c r="A5722" s="4">
        <v>5721</v>
      </c>
      <c r="B5722" s="4" t="s">
        <v>17052</v>
      </c>
      <c r="C5722" s="5">
        <v>44847</v>
      </c>
      <c r="D5722" s="5">
        <v>44854</v>
      </c>
      <c r="E5722" s="9">
        <f t="shared" si="89"/>
        <v>2022</v>
      </c>
      <c r="F5722" s="4" t="s">
        <v>39</v>
      </c>
      <c r="G5722" s="4" t="s">
        <v>17053</v>
      </c>
      <c r="H5722" s="4" t="s">
        <v>17054</v>
      </c>
      <c r="I5722" s="4" t="s">
        <v>20</v>
      </c>
      <c r="J5722" s="4" t="s">
        <v>52</v>
      </c>
      <c r="K5722" s="4" t="s">
        <v>53</v>
      </c>
      <c r="L5722" s="4" t="s">
        <v>36</v>
      </c>
      <c r="M5722" s="4" t="s">
        <v>118</v>
      </c>
      <c r="N5722" s="4">
        <v>1038.76</v>
      </c>
      <c r="O5722" s="4">
        <v>9</v>
      </c>
      <c r="P5722" s="4">
        <v>0</v>
      </c>
      <c r="Q5722" s="4">
        <v>89.69</v>
      </c>
    </row>
    <row r="5723" spans="1:17" s="4" customFormat="1" ht="12" x14ac:dyDescent="0.3">
      <c r="A5723" s="4">
        <v>5722</v>
      </c>
      <c r="B5723" s="4" t="s">
        <v>17055</v>
      </c>
      <c r="C5723" s="5">
        <v>45113</v>
      </c>
      <c r="D5723" s="5">
        <v>45115</v>
      </c>
      <c r="E5723" s="9">
        <f t="shared" si="89"/>
        <v>2023</v>
      </c>
      <c r="F5723" s="4" t="s">
        <v>39</v>
      </c>
      <c r="G5723" s="4" t="s">
        <v>17056</v>
      </c>
      <c r="H5723" s="4" t="s">
        <v>17057</v>
      </c>
      <c r="I5723" s="4" t="s">
        <v>67</v>
      </c>
      <c r="J5723" s="4" t="s">
        <v>62</v>
      </c>
      <c r="K5723" s="4" t="s">
        <v>63</v>
      </c>
      <c r="L5723" s="4" t="s">
        <v>22</v>
      </c>
      <c r="M5723" s="4" t="s">
        <v>75</v>
      </c>
      <c r="N5723" s="4">
        <v>1345.04</v>
      </c>
      <c r="O5723" s="4">
        <v>2</v>
      </c>
      <c r="P5723" s="4">
        <v>0.2</v>
      </c>
      <c r="Q5723" s="4">
        <v>196.99</v>
      </c>
    </row>
    <row r="5724" spans="1:17" s="4" customFormat="1" ht="12" x14ac:dyDescent="0.3">
      <c r="A5724" s="4">
        <v>5723</v>
      </c>
      <c r="B5724" s="4" t="s">
        <v>17058</v>
      </c>
      <c r="C5724" s="5">
        <v>44599</v>
      </c>
      <c r="D5724" s="5">
        <v>44600</v>
      </c>
      <c r="E5724" s="9">
        <f t="shared" si="89"/>
        <v>2022</v>
      </c>
      <c r="F5724" s="4" t="s">
        <v>17</v>
      </c>
      <c r="G5724" s="4" t="s">
        <v>17059</v>
      </c>
      <c r="H5724" s="4" t="s">
        <v>17060</v>
      </c>
      <c r="I5724" s="4" t="s">
        <v>20</v>
      </c>
      <c r="J5724" s="4" t="s">
        <v>62</v>
      </c>
      <c r="K5724" s="4" t="s">
        <v>63</v>
      </c>
      <c r="L5724" s="4" t="s">
        <v>22</v>
      </c>
      <c r="M5724" s="4" t="s">
        <v>23</v>
      </c>
      <c r="N5724" s="4">
        <v>656.31</v>
      </c>
      <c r="O5724" s="4">
        <v>5</v>
      </c>
      <c r="P5724" s="4">
        <v>0.2</v>
      </c>
      <c r="Q5724" s="4">
        <v>96.53</v>
      </c>
    </row>
    <row r="5725" spans="1:17" s="4" customFormat="1" ht="12" x14ac:dyDescent="0.3">
      <c r="A5725" s="4">
        <v>5724</v>
      </c>
      <c r="B5725" s="4" t="s">
        <v>17061</v>
      </c>
      <c r="C5725" s="5">
        <v>44997</v>
      </c>
      <c r="D5725" s="5">
        <v>45000</v>
      </c>
      <c r="E5725" s="9">
        <f t="shared" si="89"/>
        <v>2023</v>
      </c>
      <c r="F5725" s="4" t="s">
        <v>59</v>
      </c>
      <c r="G5725" s="4" t="s">
        <v>17062</v>
      </c>
      <c r="H5725" s="4" t="s">
        <v>17063</v>
      </c>
      <c r="I5725" s="4" t="s">
        <v>67</v>
      </c>
      <c r="J5725" s="4" t="s">
        <v>42</v>
      </c>
      <c r="K5725" s="4" t="s">
        <v>43</v>
      </c>
      <c r="L5725" s="4" t="s">
        <v>22</v>
      </c>
      <c r="M5725" s="4" t="s">
        <v>75</v>
      </c>
      <c r="N5725" s="4">
        <v>305.08999999999997</v>
      </c>
      <c r="O5725" s="4">
        <v>9</v>
      </c>
      <c r="P5725" s="4">
        <v>0</v>
      </c>
      <c r="Q5725" s="4">
        <v>50.61</v>
      </c>
    </row>
    <row r="5726" spans="1:17" s="4" customFormat="1" ht="12" x14ac:dyDescent="0.3">
      <c r="A5726" s="4">
        <v>5725</v>
      </c>
      <c r="B5726" s="4" t="s">
        <v>17064</v>
      </c>
      <c r="C5726" s="5">
        <v>45128</v>
      </c>
      <c r="D5726" s="5">
        <v>45129</v>
      </c>
      <c r="E5726" s="9">
        <f t="shared" si="89"/>
        <v>2023</v>
      </c>
      <c r="F5726" s="4" t="s">
        <v>59</v>
      </c>
      <c r="G5726" s="4" t="s">
        <v>17065</v>
      </c>
      <c r="H5726" s="4" t="s">
        <v>17066</v>
      </c>
      <c r="I5726" s="4" t="s">
        <v>28</v>
      </c>
      <c r="J5726" s="4" t="s">
        <v>79</v>
      </c>
      <c r="K5726" s="4" t="s">
        <v>80</v>
      </c>
      <c r="L5726" s="4" t="s">
        <v>29</v>
      </c>
      <c r="M5726" s="4" t="s">
        <v>48</v>
      </c>
      <c r="N5726" s="4">
        <v>396.45</v>
      </c>
      <c r="O5726" s="4">
        <v>2</v>
      </c>
      <c r="P5726" s="4">
        <v>0</v>
      </c>
      <c r="Q5726" s="4">
        <v>92.63</v>
      </c>
    </row>
    <row r="5727" spans="1:17" s="4" customFormat="1" ht="12" x14ac:dyDescent="0.3">
      <c r="A5727" s="4">
        <v>5726</v>
      </c>
      <c r="B5727" s="4" t="s">
        <v>17067</v>
      </c>
      <c r="C5727" s="5">
        <v>44822</v>
      </c>
      <c r="D5727" s="5">
        <v>44829</v>
      </c>
      <c r="E5727" s="9">
        <f t="shared" si="89"/>
        <v>2022</v>
      </c>
      <c r="F5727" s="4" t="s">
        <v>59</v>
      </c>
      <c r="G5727" s="4" t="s">
        <v>17068</v>
      </c>
      <c r="H5727" s="4" t="s">
        <v>17069</v>
      </c>
      <c r="I5727" s="4" t="s">
        <v>28</v>
      </c>
      <c r="J5727" s="4" t="s">
        <v>62</v>
      </c>
      <c r="K5727" s="4" t="s">
        <v>63</v>
      </c>
      <c r="L5727" s="4" t="s">
        <v>29</v>
      </c>
      <c r="M5727" s="4" t="s">
        <v>90</v>
      </c>
      <c r="N5727" s="4">
        <v>252.1</v>
      </c>
      <c r="O5727" s="4">
        <v>4</v>
      </c>
      <c r="P5727" s="4">
        <v>0</v>
      </c>
      <c r="Q5727" s="4">
        <v>34.26</v>
      </c>
    </row>
    <row r="5728" spans="1:17" s="4" customFormat="1" ht="12" x14ac:dyDescent="0.3">
      <c r="A5728" s="4">
        <v>5727</v>
      </c>
      <c r="B5728" s="4" t="s">
        <v>17070</v>
      </c>
      <c r="C5728" s="5">
        <v>45577</v>
      </c>
      <c r="D5728" s="5">
        <v>45581</v>
      </c>
      <c r="E5728" s="9">
        <f t="shared" si="89"/>
        <v>2024</v>
      </c>
      <c r="F5728" s="4" t="s">
        <v>59</v>
      </c>
      <c r="G5728" s="4" t="s">
        <v>17071</v>
      </c>
      <c r="H5728" s="4" t="s">
        <v>17072</v>
      </c>
      <c r="I5728" s="4" t="s">
        <v>67</v>
      </c>
      <c r="J5728" s="4" t="s">
        <v>47</v>
      </c>
      <c r="K5728" s="4" t="s">
        <v>47</v>
      </c>
      <c r="L5728" s="4" t="s">
        <v>29</v>
      </c>
      <c r="M5728" s="4" t="s">
        <v>107</v>
      </c>
      <c r="N5728" s="4">
        <v>618.62</v>
      </c>
      <c r="O5728" s="4">
        <v>2</v>
      </c>
      <c r="P5728" s="4">
        <v>0.2</v>
      </c>
      <c r="Q5728" s="4">
        <v>134.02000000000001</v>
      </c>
    </row>
    <row r="5729" spans="1:17" s="4" customFormat="1" ht="12" x14ac:dyDescent="0.3">
      <c r="A5729" s="4">
        <v>5728</v>
      </c>
      <c r="B5729" s="4" t="s">
        <v>17073</v>
      </c>
      <c r="C5729" s="5">
        <v>44892</v>
      </c>
      <c r="D5729" s="5">
        <v>44896</v>
      </c>
      <c r="E5729" s="9">
        <f t="shared" si="89"/>
        <v>2022</v>
      </c>
      <c r="F5729" s="4" t="s">
        <v>59</v>
      </c>
      <c r="G5729" s="4" t="s">
        <v>17074</v>
      </c>
      <c r="H5729" s="4" t="s">
        <v>17075</v>
      </c>
      <c r="I5729" s="4" t="s">
        <v>28</v>
      </c>
      <c r="J5729" s="4" t="s">
        <v>47</v>
      </c>
      <c r="K5729" s="4" t="s">
        <v>47</v>
      </c>
      <c r="L5729" s="4" t="s">
        <v>29</v>
      </c>
      <c r="M5729" s="4" t="s">
        <v>90</v>
      </c>
      <c r="N5729" s="4">
        <v>1230.47</v>
      </c>
      <c r="O5729" s="4">
        <v>10</v>
      </c>
      <c r="P5729" s="4">
        <v>0.15</v>
      </c>
      <c r="Q5729" s="4">
        <v>248.19</v>
      </c>
    </row>
    <row r="5730" spans="1:17" s="4" customFormat="1" ht="12" x14ac:dyDescent="0.3">
      <c r="A5730" s="4">
        <v>5729</v>
      </c>
      <c r="B5730" s="4" t="s">
        <v>17076</v>
      </c>
      <c r="C5730" s="5">
        <v>45272</v>
      </c>
      <c r="D5730" s="5">
        <v>45274</v>
      </c>
      <c r="E5730" s="9">
        <f t="shared" si="89"/>
        <v>2023</v>
      </c>
      <c r="F5730" s="4" t="s">
        <v>39</v>
      </c>
      <c r="G5730" s="4" t="s">
        <v>17077</v>
      </c>
      <c r="H5730" s="4" t="s">
        <v>17078</v>
      </c>
      <c r="I5730" s="4" t="s">
        <v>67</v>
      </c>
      <c r="J5730" s="4" t="s">
        <v>52</v>
      </c>
      <c r="K5730" s="4" t="s">
        <v>53</v>
      </c>
      <c r="L5730" s="4" t="s">
        <v>29</v>
      </c>
      <c r="M5730" s="4" t="s">
        <v>107</v>
      </c>
      <c r="N5730" s="4">
        <v>548.66999999999996</v>
      </c>
      <c r="O5730" s="4">
        <v>6</v>
      </c>
      <c r="P5730" s="4">
        <v>0.2</v>
      </c>
      <c r="Q5730" s="4">
        <v>78.150000000000006</v>
      </c>
    </row>
    <row r="5731" spans="1:17" s="4" customFormat="1" ht="12" x14ac:dyDescent="0.3">
      <c r="A5731" s="4">
        <v>5730</v>
      </c>
      <c r="B5731" s="4" t="s">
        <v>17079</v>
      </c>
      <c r="C5731" s="5">
        <v>44964</v>
      </c>
      <c r="D5731" s="5">
        <v>44969</v>
      </c>
      <c r="E5731" s="9">
        <f t="shared" si="89"/>
        <v>2023</v>
      </c>
      <c r="F5731" s="4" t="s">
        <v>17</v>
      </c>
      <c r="G5731" s="4" t="s">
        <v>17080</v>
      </c>
      <c r="H5731" s="4" t="s">
        <v>17081</v>
      </c>
      <c r="I5731" s="4" t="s">
        <v>20</v>
      </c>
      <c r="J5731" s="4" t="s">
        <v>79</v>
      </c>
      <c r="K5731" s="4" t="s">
        <v>80</v>
      </c>
      <c r="L5731" s="4" t="s">
        <v>22</v>
      </c>
      <c r="M5731" s="4" t="s">
        <v>23</v>
      </c>
      <c r="N5731" s="4">
        <v>483.92</v>
      </c>
      <c r="O5731" s="4">
        <v>9</v>
      </c>
      <c r="P5731" s="4">
        <v>0.2</v>
      </c>
      <c r="Q5731" s="4">
        <v>72.22</v>
      </c>
    </row>
    <row r="5732" spans="1:17" s="4" customFormat="1" ht="12" x14ac:dyDescent="0.3">
      <c r="A5732" s="4">
        <v>5731</v>
      </c>
      <c r="B5732" s="4" t="s">
        <v>17082</v>
      </c>
      <c r="C5732" s="5">
        <v>45796</v>
      </c>
      <c r="D5732" s="5">
        <v>45797</v>
      </c>
      <c r="E5732" s="9">
        <f t="shared" si="89"/>
        <v>2025</v>
      </c>
      <c r="F5732" s="4" t="s">
        <v>39</v>
      </c>
      <c r="G5732" s="4" t="s">
        <v>17083</v>
      </c>
      <c r="H5732" s="4" t="s">
        <v>17084</v>
      </c>
      <c r="I5732" s="4" t="s">
        <v>20</v>
      </c>
      <c r="J5732" s="4" t="s">
        <v>145</v>
      </c>
      <c r="K5732" s="4" t="s">
        <v>80</v>
      </c>
      <c r="L5732" s="4" t="s">
        <v>22</v>
      </c>
      <c r="M5732" s="4" t="s">
        <v>54</v>
      </c>
      <c r="N5732" s="4">
        <v>1442.99</v>
      </c>
      <c r="O5732" s="4">
        <v>4</v>
      </c>
      <c r="P5732" s="4">
        <v>0.2</v>
      </c>
      <c r="Q5732" s="4">
        <v>45.76</v>
      </c>
    </row>
    <row r="5733" spans="1:17" s="4" customFormat="1" ht="12" x14ac:dyDescent="0.3">
      <c r="A5733" s="4">
        <v>5732</v>
      </c>
      <c r="B5733" s="4" t="s">
        <v>17085</v>
      </c>
      <c r="C5733" s="5">
        <v>45396</v>
      </c>
      <c r="D5733" s="5">
        <v>45400</v>
      </c>
      <c r="E5733" s="9">
        <f t="shared" si="89"/>
        <v>2024</v>
      </c>
      <c r="F5733" s="4" t="s">
        <v>59</v>
      </c>
      <c r="G5733" s="4" t="s">
        <v>17086</v>
      </c>
      <c r="H5733" s="4" t="s">
        <v>17087</v>
      </c>
      <c r="I5733" s="4" t="s">
        <v>20</v>
      </c>
      <c r="J5733" s="4" t="s">
        <v>106</v>
      </c>
      <c r="K5733" s="4" t="s">
        <v>106</v>
      </c>
      <c r="L5733" s="4" t="s">
        <v>36</v>
      </c>
      <c r="M5733" s="4" t="s">
        <v>71</v>
      </c>
      <c r="N5733" s="4">
        <v>810.92</v>
      </c>
      <c r="O5733" s="4">
        <v>1</v>
      </c>
      <c r="P5733" s="4">
        <v>0.15</v>
      </c>
      <c r="Q5733" s="4">
        <v>68.39</v>
      </c>
    </row>
    <row r="5734" spans="1:17" s="4" customFormat="1" ht="12" x14ac:dyDescent="0.3">
      <c r="A5734" s="4">
        <v>5733</v>
      </c>
      <c r="B5734" s="4" t="s">
        <v>17088</v>
      </c>
      <c r="C5734" s="5">
        <v>45159</v>
      </c>
      <c r="D5734" s="5">
        <v>45165</v>
      </c>
      <c r="E5734" s="9">
        <f t="shared" si="89"/>
        <v>2023</v>
      </c>
      <c r="F5734" s="4" t="s">
        <v>25</v>
      </c>
      <c r="G5734" s="4" t="s">
        <v>17089</v>
      </c>
      <c r="H5734" s="4" t="s">
        <v>17090</v>
      </c>
      <c r="I5734" s="4" t="s">
        <v>28</v>
      </c>
      <c r="J5734" s="4" t="s">
        <v>145</v>
      </c>
      <c r="K5734" s="4" t="s">
        <v>80</v>
      </c>
      <c r="L5734" s="4" t="s">
        <v>29</v>
      </c>
      <c r="M5734" s="4" t="s">
        <v>48</v>
      </c>
      <c r="N5734" s="4">
        <v>1021.4</v>
      </c>
      <c r="O5734" s="4">
        <v>1</v>
      </c>
      <c r="P5734" s="4">
        <v>0.2</v>
      </c>
      <c r="Q5734" s="4">
        <v>163.28</v>
      </c>
    </row>
    <row r="5735" spans="1:17" s="4" customFormat="1" ht="12" x14ac:dyDescent="0.3">
      <c r="A5735" s="4">
        <v>5734</v>
      </c>
      <c r="B5735" s="4" t="s">
        <v>17091</v>
      </c>
      <c r="C5735" s="5">
        <v>44747</v>
      </c>
      <c r="D5735" s="5">
        <v>44752</v>
      </c>
      <c r="E5735" s="9">
        <f t="shared" si="89"/>
        <v>2022</v>
      </c>
      <c r="F5735" s="4" t="s">
        <v>59</v>
      </c>
      <c r="G5735" s="4" t="s">
        <v>17092</v>
      </c>
      <c r="H5735" s="4" t="s">
        <v>17093</v>
      </c>
      <c r="I5735" s="4" t="s">
        <v>28</v>
      </c>
      <c r="J5735" s="4" t="s">
        <v>62</v>
      </c>
      <c r="K5735" s="4" t="s">
        <v>63</v>
      </c>
      <c r="L5735" s="4" t="s">
        <v>22</v>
      </c>
      <c r="M5735" s="4" t="s">
        <v>54</v>
      </c>
      <c r="N5735" s="4">
        <v>930.43</v>
      </c>
      <c r="O5735" s="4">
        <v>4</v>
      </c>
      <c r="P5735" s="4">
        <v>0</v>
      </c>
      <c r="Q5735" s="4">
        <v>116.65</v>
      </c>
    </row>
    <row r="5736" spans="1:17" s="4" customFormat="1" ht="12" x14ac:dyDescent="0.3">
      <c r="A5736" s="4">
        <v>5735</v>
      </c>
      <c r="B5736" s="4" t="s">
        <v>17094</v>
      </c>
      <c r="C5736" s="5">
        <v>44920</v>
      </c>
      <c r="D5736" s="5">
        <v>44925</v>
      </c>
      <c r="E5736" s="9">
        <f t="shared" si="89"/>
        <v>2022</v>
      </c>
      <c r="F5736" s="4" t="s">
        <v>39</v>
      </c>
      <c r="G5736" s="4" t="s">
        <v>17095</v>
      </c>
      <c r="H5736" s="4" t="s">
        <v>17096</v>
      </c>
      <c r="I5736" s="4" t="s">
        <v>28</v>
      </c>
      <c r="J5736" s="4" t="s">
        <v>145</v>
      </c>
      <c r="K5736" s="4" t="s">
        <v>80</v>
      </c>
      <c r="L5736" s="4" t="s">
        <v>22</v>
      </c>
      <c r="M5736" s="4" t="s">
        <v>134</v>
      </c>
      <c r="N5736" s="4">
        <v>851.42</v>
      </c>
      <c r="O5736" s="4">
        <v>7</v>
      </c>
      <c r="P5736" s="4">
        <v>0.2</v>
      </c>
      <c r="Q5736" s="4">
        <v>108.14</v>
      </c>
    </row>
    <row r="5737" spans="1:17" s="4" customFormat="1" ht="12" x14ac:dyDescent="0.3">
      <c r="A5737" s="4">
        <v>5736</v>
      </c>
      <c r="B5737" s="4" t="s">
        <v>17097</v>
      </c>
      <c r="C5737" s="5">
        <v>45133</v>
      </c>
      <c r="D5737" s="5">
        <v>45140</v>
      </c>
      <c r="E5737" s="9">
        <f t="shared" si="89"/>
        <v>2023</v>
      </c>
      <c r="F5737" s="4" t="s">
        <v>25</v>
      </c>
      <c r="G5737" s="4" t="s">
        <v>17098</v>
      </c>
      <c r="H5737" s="4" t="s">
        <v>17099</v>
      </c>
      <c r="I5737" s="4" t="s">
        <v>28</v>
      </c>
      <c r="J5737" s="4" t="s">
        <v>47</v>
      </c>
      <c r="K5737" s="4" t="s">
        <v>47</v>
      </c>
      <c r="L5737" s="4" t="s">
        <v>36</v>
      </c>
      <c r="M5737" s="4" t="s">
        <v>138</v>
      </c>
      <c r="N5737" s="4">
        <v>416.87</v>
      </c>
      <c r="O5737" s="4">
        <v>3</v>
      </c>
      <c r="P5737" s="4">
        <v>0.2</v>
      </c>
      <c r="Q5737" s="4">
        <v>34.89</v>
      </c>
    </row>
    <row r="5738" spans="1:17" s="4" customFormat="1" ht="12" x14ac:dyDescent="0.3">
      <c r="A5738" s="4">
        <v>5737</v>
      </c>
      <c r="B5738" s="4" t="s">
        <v>17100</v>
      </c>
      <c r="C5738" s="5">
        <v>45339</v>
      </c>
      <c r="D5738" s="5">
        <v>45346</v>
      </c>
      <c r="E5738" s="9">
        <f t="shared" si="89"/>
        <v>2024</v>
      </c>
      <c r="F5738" s="4" t="s">
        <v>25</v>
      </c>
      <c r="G5738" s="4" t="s">
        <v>17101</v>
      </c>
      <c r="H5738" s="4" t="s">
        <v>17102</v>
      </c>
      <c r="I5738" s="4" t="s">
        <v>28</v>
      </c>
      <c r="J5738" s="4" t="s">
        <v>34</v>
      </c>
      <c r="K5738" s="4" t="s">
        <v>35</v>
      </c>
      <c r="L5738" s="4" t="s">
        <v>36</v>
      </c>
      <c r="M5738" s="4" t="s">
        <v>37</v>
      </c>
      <c r="N5738" s="4">
        <v>366.05</v>
      </c>
      <c r="O5738" s="4">
        <v>1</v>
      </c>
      <c r="P5738" s="4">
        <v>0.15</v>
      </c>
      <c r="Q5738" s="4">
        <v>53.41</v>
      </c>
    </row>
    <row r="5739" spans="1:17" s="4" customFormat="1" ht="12" x14ac:dyDescent="0.3">
      <c r="A5739" s="4">
        <v>5738</v>
      </c>
      <c r="B5739" s="4" t="s">
        <v>17103</v>
      </c>
      <c r="C5739" s="5">
        <v>45168</v>
      </c>
      <c r="D5739" s="5">
        <v>45172</v>
      </c>
      <c r="E5739" s="9">
        <f t="shared" si="89"/>
        <v>2023</v>
      </c>
      <c r="F5739" s="4" t="s">
        <v>39</v>
      </c>
      <c r="G5739" s="4" t="s">
        <v>17104</v>
      </c>
      <c r="H5739" s="4" t="s">
        <v>17105</v>
      </c>
      <c r="I5739" s="4" t="s">
        <v>28</v>
      </c>
      <c r="J5739" s="4" t="s">
        <v>145</v>
      </c>
      <c r="K5739" s="4" t="s">
        <v>80</v>
      </c>
      <c r="L5739" s="4" t="s">
        <v>36</v>
      </c>
      <c r="M5739" s="4" t="s">
        <v>118</v>
      </c>
      <c r="N5739" s="4">
        <v>1422.19</v>
      </c>
      <c r="O5739" s="4">
        <v>7</v>
      </c>
      <c r="P5739" s="4">
        <v>0.15</v>
      </c>
      <c r="Q5739" s="4">
        <v>243.93</v>
      </c>
    </row>
    <row r="5740" spans="1:17" s="4" customFormat="1" ht="12" x14ac:dyDescent="0.3">
      <c r="A5740" s="4">
        <v>5739</v>
      </c>
      <c r="B5740" s="4" t="s">
        <v>17106</v>
      </c>
      <c r="C5740" s="5">
        <v>44575</v>
      </c>
      <c r="D5740" s="5">
        <v>44577</v>
      </c>
      <c r="E5740" s="9">
        <f t="shared" si="89"/>
        <v>2022</v>
      </c>
      <c r="F5740" s="4" t="s">
        <v>25</v>
      </c>
      <c r="G5740" s="4" t="s">
        <v>17107</v>
      </c>
      <c r="H5740" s="4" t="s">
        <v>17108</v>
      </c>
      <c r="I5740" s="4" t="s">
        <v>67</v>
      </c>
      <c r="J5740" s="4" t="s">
        <v>111</v>
      </c>
      <c r="K5740" s="4" t="s">
        <v>111</v>
      </c>
      <c r="L5740" s="4" t="s">
        <v>22</v>
      </c>
      <c r="M5740" s="4" t="s">
        <v>75</v>
      </c>
      <c r="N5740" s="4">
        <v>840.95</v>
      </c>
      <c r="O5740" s="4">
        <v>1</v>
      </c>
      <c r="P5740" s="4">
        <v>0.15</v>
      </c>
      <c r="Q5740" s="4">
        <v>16.489999999999998</v>
      </c>
    </row>
    <row r="5741" spans="1:17" s="4" customFormat="1" ht="12" x14ac:dyDescent="0.3">
      <c r="A5741" s="4">
        <v>5740</v>
      </c>
      <c r="B5741" s="4" t="s">
        <v>17109</v>
      </c>
      <c r="C5741" s="5">
        <v>45321</v>
      </c>
      <c r="D5741" s="5">
        <v>45322</v>
      </c>
      <c r="E5741" s="9">
        <f t="shared" si="89"/>
        <v>2024</v>
      </c>
      <c r="F5741" s="4" t="s">
        <v>39</v>
      </c>
      <c r="G5741" s="4" t="s">
        <v>17110</v>
      </c>
      <c r="H5741" s="4" t="s">
        <v>17111</v>
      </c>
      <c r="I5741" s="4" t="s">
        <v>67</v>
      </c>
      <c r="J5741" s="4" t="s">
        <v>145</v>
      </c>
      <c r="K5741" s="4" t="s">
        <v>80</v>
      </c>
      <c r="L5741" s="4" t="s">
        <v>29</v>
      </c>
      <c r="M5741" s="4" t="s">
        <v>48</v>
      </c>
      <c r="N5741" s="4">
        <v>799.4</v>
      </c>
      <c r="O5741" s="4">
        <v>2</v>
      </c>
      <c r="P5741" s="4">
        <v>0.15</v>
      </c>
      <c r="Q5741" s="4">
        <v>89.06</v>
      </c>
    </row>
    <row r="5742" spans="1:17" s="4" customFormat="1" ht="12" x14ac:dyDescent="0.3">
      <c r="A5742" s="4">
        <v>5741</v>
      </c>
      <c r="B5742" s="4" t="s">
        <v>17112</v>
      </c>
      <c r="C5742" s="5">
        <v>44558</v>
      </c>
      <c r="D5742" s="5">
        <v>44565</v>
      </c>
      <c r="E5742" s="9">
        <f t="shared" si="89"/>
        <v>2022</v>
      </c>
      <c r="F5742" s="4" t="s">
        <v>39</v>
      </c>
      <c r="G5742" s="4" t="s">
        <v>17113</v>
      </c>
      <c r="H5742" s="4" t="s">
        <v>17114</v>
      </c>
      <c r="I5742" s="4" t="s">
        <v>67</v>
      </c>
      <c r="J5742" s="4" t="s">
        <v>145</v>
      </c>
      <c r="K5742" s="4" t="s">
        <v>80</v>
      </c>
      <c r="L5742" s="4" t="s">
        <v>36</v>
      </c>
      <c r="M5742" s="4" t="s">
        <v>118</v>
      </c>
      <c r="N5742" s="4">
        <v>1394.77</v>
      </c>
      <c r="O5742" s="4">
        <v>8</v>
      </c>
      <c r="P5742" s="4">
        <v>0.15</v>
      </c>
      <c r="Q5742" s="4">
        <v>300.11</v>
      </c>
    </row>
    <row r="5743" spans="1:17" s="4" customFormat="1" ht="12" x14ac:dyDescent="0.3">
      <c r="A5743" s="4">
        <v>5742</v>
      </c>
      <c r="B5743" s="4" t="s">
        <v>17115</v>
      </c>
      <c r="C5743" s="5">
        <v>45114</v>
      </c>
      <c r="D5743" s="5">
        <v>45116</v>
      </c>
      <c r="E5743" s="9">
        <f t="shared" si="89"/>
        <v>2023</v>
      </c>
      <c r="F5743" s="4" t="s">
        <v>39</v>
      </c>
      <c r="G5743" s="4" t="s">
        <v>17116</v>
      </c>
      <c r="H5743" s="4" t="s">
        <v>17117</v>
      </c>
      <c r="I5743" s="4" t="s">
        <v>20</v>
      </c>
      <c r="J5743" s="4" t="s">
        <v>34</v>
      </c>
      <c r="K5743" s="4" t="s">
        <v>35</v>
      </c>
      <c r="L5743" s="4" t="s">
        <v>22</v>
      </c>
      <c r="M5743" s="4" t="s">
        <v>134</v>
      </c>
      <c r="N5743" s="4">
        <v>192.78</v>
      </c>
      <c r="O5743" s="4">
        <v>10</v>
      </c>
      <c r="P5743" s="4">
        <v>0</v>
      </c>
      <c r="Q5743" s="4">
        <v>41.09</v>
      </c>
    </row>
    <row r="5744" spans="1:17" s="4" customFormat="1" ht="12" x14ac:dyDescent="0.3">
      <c r="A5744" s="4">
        <v>5743</v>
      </c>
      <c r="B5744" s="4" t="s">
        <v>17118</v>
      </c>
      <c r="C5744" s="5">
        <v>44651</v>
      </c>
      <c r="D5744" s="5">
        <v>44657</v>
      </c>
      <c r="E5744" s="9">
        <f t="shared" si="89"/>
        <v>2022</v>
      </c>
      <c r="F5744" s="4" t="s">
        <v>25</v>
      </c>
      <c r="G5744" s="4" t="s">
        <v>17119</v>
      </c>
      <c r="H5744" s="4" t="s">
        <v>17120</v>
      </c>
      <c r="I5744" s="4" t="s">
        <v>20</v>
      </c>
      <c r="J5744" s="4" t="s">
        <v>42</v>
      </c>
      <c r="K5744" s="4" t="s">
        <v>43</v>
      </c>
      <c r="L5744" s="4" t="s">
        <v>29</v>
      </c>
      <c r="M5744" s="4" t="s">
        <v>48</v>
      </c>
      <c r="N5744" s="4">
        <v>29.09</v>
      </c>
      <c r="O5744" s="4">
        <v>9</v>
      </c>
      <c r="P5744" s="4">
        <v>0.15</v>
      </c>
      <c r="Q5744" s="4">
        <v>5.03</v>
      </c>
    </row>
    <row r="5745" spans="1:17" s="4" customFormat="1" ht="12" x14ac:dyDescent="0.3">
      <c r="A5745" s="4">
        <v>5744</v>
      </c>
      <c r="B5745" s="4" t="s">
        <v>17121</v>
      </c>
      <c r="C5745" s="5">
        <v>45257</v>
      </c>
      <c r="D5745" s="5">
        <v>45258</v>
      </c>
      <c r="E5745" s="9">
        <f t="shared" si="89"/>
        <v>2023</v>
      </c>
      <c r="F5745" s="4" t="s">
        <v>39</v>
      </c>
      <c r="G5745" s="4" t="s">
        <v>17122</v>
      </c>
      <c r="H5745" s="4" t="s">
        <v>17123</v>
      </c>
      <c r="I5745" s="4" t="s">
        <v>20</v>
      </c>
      <c r="J5745" s="4" t="s">
        <v>145</v>
      </c>
      <c r="K5745" s="4" t="s">
        <v>80</v>
      </c>
      <c r="L5745" s="4" t="s">
        <v>29</v>
      </c>
      <c r="M5745" s="4" t="s">
        <v>107</v>
      </c>
      <c r="N5745" s="4">
        <v>1197.72</v>
      </c>
      <c r="O5745" s="4">
        <v>8</v>
      </c>
      <c r="P5745" s="4">
        <v>0</v>
      </c>
      <c r="Q5745" s="4">
        <v>277.62</v>
      </c>
    </row>
    <row r="5746" spans="1:17" s="4" customFormat="1" ht="12" x14ac:dyDescent="0.3">
      <c r="A5746" s="4">
        <v>5745</v>
      </c>
      <c r="B5746" s="4" t="s">
        <v>17124</v>
      </c>
      <c r="C5746" s="5">
        <v>44486</v>
      </c>
      <c r="D5746" s="5">
        <v>44487</v>
      </c>
      <c r="E5746" s="9">
        <f t="shared" si="89"/>
        <v>2021</v>
      </c>
      <c r="F5746" s="4" t="s">
        <v>59</v>
      </c>
      <c r="G5746" s="4" t="s">
        <v>17125</v>
      </c>
      <c r="H5746" s="4" t="s">
        <v>17126</v>
      </c>
      <c r="I5746" s="4" t="s">
        <v>67</v>
      </c>
      <c r="J5746" s="4" t="s">
        <v>79</v>
      </c>
      <c r="K5746" s="4" t="s">
        <v>80</v>
      </c>
      <c r="L5746" s="4" t="s">
        <v>29</v>
      </c>
      <c r="M5746" s="4" t="s">
        <v>30</v>
      </c>
      <c r="N5746" s="4">
        <v>420.77</v>
      </c>
      <c r="O5746" s="4">
        <v>8</v>
      </c>
      <c r="P5746" s="4">
        <v>0.15</v>
      </c>
      <c r="Q5746" s="4">
        <v>12.53</v>
      </c>
    </row>
    <row r="5747" spans="1:17" s="4" customFormat="1" ht="12" x14ac:dyDescent="0.3">
      <c r="A5747" s="4">
        <v>5746</v>
      </c>
      <c r="B5747" s="4" t="s">
        <v>17127</v>
      </c>
      <c r="C5747" s="5">
        <v>45591</v>
      </c>
      <c r="D5747" s="5">
        <v>45592</v>
      </c>
      <c r="E5747" s="9">
        <f t="shared" si="89"/>
        <v>2024</v>
      </c>
      <c r="F5747" s="4" t="s">
        <v>17</v>
      </c>
      <c r="G5747" s="4" t="s">
        <v>17128</v>
      </c>
      <c r="H5747" s="4" t="s">
        <v>17129</v>
      </c>
      <c r="I5747" s="4" t="s">
        <v>67</v>
      </c>
      <c r="J5747" s="4" t="s">
        <v>145</v>
      </c>
      <c r="K5747" s="4" t="s">
        <v>80</v>
      </c>
      <c r="L5747" s="4" t="s">
        <v>29</v>
      </c>
      <c r="M5747" s="4" t="s">
        <v>107</v>
      </c>
      <c r="N5747" s="4">
        <v>115.9</v>
      </c>
      <c r="O5747" s="4">
        <v>9</v>
      </c>
      <c r="P5747" s="4">
        <v>0.2</v>
      </c>
      <c r="Q5747" s="4">
        <v>18.22</v>
      </c>
    </row>
    <row r="5748" spans="1:17" s="4" customFormat="1" ht="12" x14ac:dyDescent="0.3">
      <c r="A5748" s="4">
        <v>5747</v>
      </c>
      <c r="B5748" s="4" t="s">
        <v>17130</v>
      </c>
      <c r="C5748" s="5">
        <v>45342</v>
      </c>
      <c r="D5748" s="5">
        <v>45344</v>
      </c>
      <c r="E5748" s="9">
        <f t="shared" si="89"/>
        <v>2024</v>
      </c>
      <c r="F5748" s="4" t="s">
        <v>25</v>
      </c>
      <c r="G5748" s="4" t="s">
        <v>17131</v>
      </c>
      <c r="H5748" s="4" t="s">
        <v>17132</v>
      </c>
      <c r="I5748" s="4" t="s">
        <v>28</v>
      </c>
      <c r="J5748" s="4" t="s">
        <v>52</v>
      </c>
      <c r="K5748" s="4" t="s">
        <v>53</v>
      </c>
      <c r="L5748" s="4" t="s">
        <v>29</v>
      </c>
      <c r="M5748" s="4" t="s">
        <v>30</v>
      </c>
      <c r="N5748" s="4">
        <v>149.94999999999999</v>
      </c>
      <c r="O5748" s="4">
        <v>9</v>
      </c>
      <c r="P5748" s="4">
        <v>0</v>
      </c>
      <c r="Q5748" s="4">
        <v>37.770000000000003</v>
      </c>
    </row>
    <row r="5749" spans="1:17" s="4" customFormat="1" ht="12" x14ac:dyDescent="0.3">
      <c r="A5749" s="4">
        <v>5748</v>
      </c>
      <c r="B5749" s="4" t="s">
        <v>17133</v>
      </c>
      <c r="C5749" s="5">
        <v>44834</v>
      </c>
      <c r="D5749" s="5">
        <v>44835</v>
      </c>
      <c r="E5749" s="9">
        <f t="shared" si="89"/>
        <v>2022</v>
      </c>
      <c r="F5749" s="4" t="s">
        <v>25</v>
      </c>
      <c r="G5749" s="4" t="s">
        <v>17134</v>
      </c>
      <c r="H5749" s="4" t="s">
        <v>17135</v>
      </c>
      <c r="I5749" s="4" t="s">
        <v>67</v>
      </c>
      <c r="J5749" s="4" t="s">
        <v>145</v>
      </c>
      <c r="K5749" s="4" t="s">
        <v>80</v>
      </c>
      <c r="L5749" s="4" t="s">
        <v>22</v>
      </c>
      <c r="M5749" s="4" t="s">
        <v>134</v>
      </c>
      <c r="N5749" s="4">
        <v>1006.07</v>
      </c>
      <c r="O5749" s="4">
        <v>8</v>
      </c>
      <c r="P5749" s="4">
        <v>0.15</v>
      </c>
      <c r="Q5749" s="4">
        <v>36.9</v>
      </c>
    </row>
    <row r="5750" spans="1:17" s="4" customFormat="1" ht="12" x14ac:dyDescent="0.3">
      <c r="A5750" s="4">
        <v>5749</v>
      </c>
      <c r="B5750" s="4" t="s">
        <v>17136</v>
      </c>
      <c r="C5750" s="5">
        <v>45204</v>
      </c>
      <c r="D5750" s="5">
        <v>45211</v>
      </c>
      <c r="E5750" s="9">
        <f t="shared" si="89"/>
        <v>2023</v>
      </c>
      <c r="F5750" s="4" t="s">
        <v>39</v>
      </c>
      <c r="G5750" s="4" t="s">
        <v>17137</v>
      </c>
      <c r="H5750" s="4" t="s">
        <v>17138</v>
      </c>
      <c r="I5750" s="4" t="s">
        <v>28</v>
      </c>
      <c r="J5750" s="4" t="s">
        <v>42</v>
      </c>
      <c r="K5750" s="4" t="s">
        <v>43</v>
      </c>
      <c r="L5750" s="4" t="s">
        <v>36</v>
      </c>
      <c r="M5750" s="4" t="s">
        <v>118</v>
      </c>
      <c r="N5750" s="4">
        <v>1167.1099999999999</v>
      </c>
      <c r="O5750" s="4">
        <v>5</v>
      </c>
      <c r="P5750" s="4">
        <v>0.1</v>
      </c>
      <c r="Q5750" s="4">
        <v>280.26</v>
      </c>
    </row>
    <row r="5751" spans="1:17" s="4" customFormat="1" ht="12" x14ac:dyDescent="0.3">
      <c r="A5751" s="4">
        <v>5750</v>
      </c>
      <c r="B5751" s="4" t="s">
        <v>17139</v>
      </c>
      <c r="C5751" s="5">
        <v>44666</v>
      </c>
      <c r="D5751" s="5">
        <v>44670</v>
      </c>
      <c r="E5751" s="9">
        <f t="shared" si="89"/>
        <v>2022</v>
      </c>
      <c r="F5751" s="4" t="s">
        <v>59</v>
      </c>
      <c r="G5751" s="4" t="s">
        <v>17140</v>
      </c>
      <c r="H5751" s="4" t="s">
        <v>17141</v>
      </c>
      <c r="I5751" s="4" t="s">
        <v>28</v>
      </c>
      <c r="J5751" s="4" t="s">
        <v>21</v>
      </c>
      <c r="K5751" s="4" t="s">
        <v>26647</v>
      </c>
      <c r="L5751" s="4" t="s">
        <v>22</v>
      </c>
      <c r="M5751" s="4" t="s">
        <v>134</v>
      </c>
      <c r="N5751" s="4">
        <v>1392.14</v>
      </c>
      <c r="O5751" s="4">
        <v>8</v>
      </c>
      <c r="P5751" s="4">
        <v>0.1</v>
      </c>
      <c r="Q5751" s="4">
        <v>5.29</v>
      </c>
    </row>
    <row r="5752" spans="1:17" s="4" customFormat="1" ht="12" x14ac:dyDescent="0.3">
      <c r="A5752" s="4">
        <v>5751</v>
      </c>
      <c r="B5752" s="4" t="s">
        <v>17142</v>
      </c>
      <c r="C5752" s="5">
        <v>45008</v>
      </c>
      <c r="D5752" s="5">
        <v>45014</v>
      </c>
      <c r="E5752" s="9">
        <f t="shared" si="89"/>
        <v>2023</v>
      </c>
      <c r="F5752" s="4" t="s">
        <v>39</v>
      </c>
      <c r="G5752" s="4" t="s">
        <v>17143</v>
      </c>
      <c r="H5752" s="4" t="s">
        <v>17144</v>
      </c>
      <c r="I5752" s="4" t="s">
        <v>20</v>
      </c>
      <c r="J5752" s="4" t="s">
        <v>47</v>
      </c>
      <c r="K5752" s="4" t="s">
        <v>47</v>
      </c>
      <c r="L5752" s="4" t="s">
        <v>22</v>
      </c>
      <c r="M5752" s="4" t="s">
        <v>134</v>
      </c>
      <c r="N5752" s="4">
        <v>1347.12</v>
      </c>
      <c r="O5752" s="4">
        <v>9</v>
      </c>
      <c r="P5752" s="4">
        <v>0.1</v>
      </c>
      <c r="Q5752" s="4">
        <v>251.6</v>
      </c>
    </row>
    <row r="5753" spans="1:17" s="4" customFormat="1" ht="12" x14ac:dyDescent="0.3">
      <c r="A5753" s="4">
        <v>5752</v>
      </c>
      <c r="B5753" s="4" t="s">
        <v>17145</v>
      </c>
      <c r="C5753" s="5">
        <v>44702</v>
      </c>
      <c r="D5753" s="5">
        <v>44705</v>
      </c>
      <c r="E5753" s="9">
        <f t="shared" si="89"/>
        <v>2022</v>
      </c>
      <c r="F5753" s="4" t="s">
        <v>59</v>
      </c>
      <c r="G5753" s="4" t="s">
        <v>17146</v>
      </c>
      <c r="H5753" s="4" t="s">
        <v>17147</v>
      </c>
      <c r="I5753" s="4" t="s">
        <v>20</v>
      </c>
      <c r="J5753" s="4" t="s">
        <v>52</v>
      </c>
      <c r="K5753" s="4" t="s">
        <v>53</v>
      </c>
      <c r="L5753" s="4" t="s">
        <v>22</v>
      </c>
      <c r="M5753" s="4" t="s">
        <v>134</v>
      </c>
      <c r="N5753" s="4">
        <v>991.51</v>
      </c>
      <c r="O5753" s="4">
        <v>2</v>
      </c>
      <c r="P5753" s="4">
        <v>0.2</v>
      </c>
      <c r="Q5753" s="4">
        <v>158.77000000000001</v>
      </c>
    </row>
    <row r="5754" spans="1:17" s="4" customFormat="1" ht="12" x14ac:dyDescent="0.3">
      <c r="A5754" s="4">
        <v>5753</v>
      </c>
      <c r="B5754" s="4" t="s">
        <v>17148</v>
      </c>
      <c r="C5754" s="5">
        <v>45292</v>
      </c>
      <c r="D5754" s="5">
        <v>45296</v>
      </c>
      <c r="E5754" s="9">
        <f t="shared" si="89"/>
        <v>2024</v>
      </c>
      <c r="F5754" s="4" t="s">
        <v>25</v>
      </c>
      <c r="G5754" s="4" t="s">
        <v>17149</v>
      </c>
      <c r="H5754" s="4" t="s">
        <v>8002</v>
      </c>
      <c r="I5754" s="4" t="s">
        <v>20</v>
      </c>
      <c r="J5754" s="4" t="s">
        <v>62</v>
      </c>
      <c r="K5754" s="4" t="s">
        <v>63</v>
      </c>
      <c r="L5754" s="4" t="s">
        <v>29</v>
      </c>
      <c r="M5754" s="4" t="s">
        <v>107</v>
      </c>
      <c r="N5754" s="4">
        <v>515.12</v>
      </c>
      <c r="O5754" s="4">
        <v>1</v>
      </c>
      <c r="P5754" s="4">
        <v>0.15</v>
      </c>
      <c r="Q5754" s="4">
        <v>7.02</v>
      </c>
    </row>
    <row r="5755" spans="1:17" s="4" customFormat="1" ht="12" x14ac:dyDescent="0.3">
      <c r="A5755" s="4">
        <v>5754</v>
      </c>
      <c r="B5755" s="4" t="s">
        <v>17150</v>
      </c>
      <c r="C5755" s="5">
        <v>44590</v>
      </c>
      <c r="D5755" s="5">
        <v>44595</v>
      </c>
      <c r="E5755" s="9">
        <f t="shared" si="89"/>
        <v>2022</v>
      </c>
      <c r="F5755" s="4" t="s">
        <v>59</v>
      </c>
      <c r="G5755" s="4" t="s">
        <v>17151</v>
      </c>
      <c r="H5755" s="4" t="s">
        <v>17152</v>
      </c>
      <c r="I5755" s="4" t="s">
        <v>20</v>
      </c>
      <c r="J5755" s="4" t="s">
        <v>47</v>
      </c>
      <c r="K5755" s="4" t="s">
        <v>47</v>
      </c>
      <c r="L5755" s="4" t="s">
        <v>29</v>
      </c>
      <c r="M5755" s="4" t="s">
        <v>30</v>
      </c>
      <c r="N5755" s="4">
        <v>274.89999999999998</v>
      </c>
      <c r="O5755" s="4">
        <v>1</v>
      </c>
      <c r="P5755" s="4">
        <v>0.2</v>
      </c>
      <c r="Q5755" s="4">
        <v>13.87</v>
      </c>
    </row>
    <row r="5756" spans="1:17" s="4" customFormat="1" ht="12" x14ac:dyDescent="0.3">
      <c r="A5756" s="4">
        <v>5755</v>
      </c>
      <c r="B5756" s="4" t="s">
        <v>17153</v>
      </c>
      <c r="C5756" s="5">
        <v>45215</v>
      </c>
      <c r="D5756" s="5">
        <v>45221</v>
      </c>
      <c r="E5756" s="9">
        <f t="shared" si="89"/>
        <v>2023</v>
      </c>
      <c r="F5756" s="4" t="s">
        <v>59</v>
      </c>
      <c r="G5756" s="4" t="s">
        <v>17154</v>
      </c>
      <c r="H5756" s="4" t="s">
        <v>17155</v>
      </c>
      <c r="I5756" s="4" t="s">
        <v>28</v>
      </c>
      <c r="J5756" s="4" t="s">
        <v>47</v>
      </c>
      <c r="K5756" s="4" t="s">
        <v>47</v>
      </c>
      <c r="L5756" s="4" t="s">
        <v>29</v>
      </c>
      <c r="M5756" s="4" t="s">
        <v>48</v>
      </c>
      <c r="N5756" s="4">
        <v>677.24</v>
      </c>
      <c r="O5756" s="4">
        <v>8</v>
      </c>
      <c r="P5756" s="4">
        <v>0.1</v>
      </c>
      <c r="Q5756" s="4">
        <v>108.38</v>
      </c>
    </row>
    <row r="5757" spans="1:17" s="4" customFormat="1" ht="12" x14ac:dyDescent="0.3">
      <c r="A5757" s="4">
        <v>5756</v>
      </c>
      <c r="B5757" s="4" t="s">
        <v>17156</v>
      </c>
      <c r="C5757" s="5">
        <v>44934</v>
      </c>
      <c r="D5757" s="5">
        <v>44938</v>
      </c>
      <c r="E5757" s="9">
        <f t="shared" si="89"/>
        <v>2023</v>
      </c>
      <c r="F5757" s="4" t="s">
        <v>39</v>
      </c>
      <c r="G5757" s="4" t="s">
        <v>17157</v>
      </c>
      <c r="H5757" s="4" t="s">
        <v>17158</v>
      </c>
      <c r="I5757" s="4" t="s">
        <v>67</v>
      </c>
      <c r="J5757" s="4" t="s">
        <v>21</v>
      </c>
      <c r="K5757" s="4" t="s">
        <v>26647</v>
      </c>
      <c r="L5757" s="4" t="s">
        <v>36</v>
      </c>
      <c r="M5757" s="4" t="s">
        <v>37</v>
      </c>
      <c r="N5757" s="4">
        <v>1181.82</v>
      </c>
      <c r="O5757" s="4">
        <v>3</v>
      </c>
      <c r="P5757" s="4">
        <v>0</v>
      </c>
      <c r="Q5757" s="4">
        <v>310.17</v>
      </c>
    </row>
    <row r="5758" spans="1:17" s="4" customFormat="1" ht="12" x14ac:dyDescent="0.3">
      <c r="A5758" s="4">
        <v>5757</v>
      </c>
      <c r="B5758" s="4" t="s">
        <v>17159</v>
      </c>
      <c r="C5758" s="5">
        <v>45409</v>
      </c>
      <c r="D5758" s="5">
        <v>45411</v>
      </c>
      <c r="E5758" s="9">
        <f t="shared" si="89"/>
        <v>2024</v>
      </c>
      <c r="F5758" s="4" t="s">
        <v>17</v>
      </c>
      <c r="G5758" s="4" t="s">
        <v>17160</v>
      </c>
      <c r="H5758" s="4" t="s">
        <v>17161</v>
      </c>
      <c r="I5758" s="4" t="s">
        <v>20</v>
      </c>
      <c r="J5758" s="4" t="s">
        <v>145</v>
      </c>
      <c r="K5758" s="4" t="s">
        <v>80</v>
      </c>
      <c r="L5758" s="4" t="s">
        <v>29</v>
      </c>
      <c r="M5758" s="4" t="s">
        <v>90</v>
      </c>
      <c r="N5758" s="4">
        <v>120.16</v>
      </c>
      <c r="O5758" s="4">
        <v>10</v>
      </c>
      <c r="P5758" s="4">
        <v>0</v>
      </c>
      <c r="Q5758" s="4">
        <v>18.21</v>
      </c>
    </row>
    <row r="5759" spans="1:17" s="4" customFormat="1" ht="12" x14ac:dyDescent="0.3">
      <c r="A5759" s="4">
        <v>5758</v>
      </c>
      <c r="B5759" s="4" t="s">
        <v>17162</v>
      </c>
      <c r="C5759" s="5">
        <v>45459</v>
      </c>
      <c r="D5759" s="5">
        <v>45460</v>
      </c>
      <c r="E5759" s="9">
        <f t="shared" si="89"/>
        <v>2024</v>
      </c>
      <c r="F5759" s="4" t="s">
        <v>17</v>
      </c>
      <c r="G5759" s="4" t="s">
        <v>13820</v>
      </c>
      <c r="H5759" s="4" t="s">
        <v>17163</v>
      </c>
      <c r="I5759" s="4" t="s">
        <v>20</v>
      </c>
      <c r="J5759" s="4" t="s">
        <v>145</v>
      </c>
      <c r="K5759" s="4" t="s">
        <v>80</v>
      </c>
      <c r="L5759" s="4" t="s">
        <v>22</v>
      </c>
      <c r="M5759" s="4" t="s">
        <v>75</v>
      </c>
      <c r="N5759" s="4">
        <v>910.31</v>
      </c>
      <c r="O5759" s="4">
        <v>9</v>
      </c>
      <c r="P5759" s="4">
        <v>0.1</v>
      </c>
      <c r="Q5759" s="4">
        <v>163.29</v>
      </c>
    </row>
    <row r="5760" spans="1:17" s="4" customFormat="1" ht="12" x14ac:dyDescent="0.3">
      <c r="A5760" s="4">
        <v>5759</v>
      </c>
      <c r="B5760" s="4" t="s">
        <v>17164</v>
      </c>
      <c r="C5760" s="5">
        <v>44929</v>
      </c>
      <c r="D5760" s="5">
        <v>44931</v>
      </c>
      <c r="E5760" s="9">
        <f t="shared" si="89"/>
        <v>2023</v>
      </c>
      <c r="F5760" s="4" t="s">
        <v>17</v>
      </c>
      <c r="G5760" s="4" t="s">
        <v>17165</v>
      </c>
      <c r="H5760" s="4" t="s">
        <v>17166</v>
      </c>
      <c r="I5760" s="4" t="s">
        <v>28</v>
      </c>
      <c r="J5760" s="4" t="s">
        <v>111</v>
      </c>
      <c r="K5760" s="4" t="s">
        <v>111</v>
      </c>
      <c r="L5760" s="4" t="s">
        <v>22</v>
      </c>
      <c r="M5760" s="4" t="s">
        <v>75</v>
      </c>
      <c r="N5760" s="4">
        <v>983.2</v>
      </c>
      <c r="O5760" s="4">
        <v>8</v>
      </c>
      <c r="P5760" s="4">
        <v>0.1</v>
      </c>
      <c r="Q5760" s="4">
        <v>167.22</v>
      </c>
    </row>
    <row r="5761" spans="1:17" s="4" customFormat="1" ht="12" x14ac:dyDescent="0.3">
      <c r="A5761" s="4">
        <v>5760</v>
      </c>
      <c r="B5761" s="4" t="s">
        <v>17167</v>
      </c>
      <c r="C5761" s="5">
        <v>45527</v>
      </c>
      <c r="D5761" s="5">
        <v>45533</v>
      </c>
      <c r="E5761" s="9">
        <f t="shared" si="89"/>
        <v>2024</v>
      </c>
      <c r="F5761" s="4" t="s">
        <v>39</v>
      </c>
      <c r="G5761" s="4" t="s">
        <v>17168</v>
      </c>
      <c r="H5761" s="4" t="s">
        <v>17169</v>
      </c>
      <c r="I5761" s="4" t="s">
        <v>20</v>
      </c>
      <c r="J5761" s="4" t="s">
        <v>42</v>
      </c>
      <c r="K5761" s="4" t="s">
        <v>43</v>
      </c>
      <c r="L5761" s="4" t="s">
        <v>22</v>
      </c>
      <c r="M5761" s="4" t="s">
        <v>75</v>
      </c>
      <c r="N5761" s="4">
        <v>102.4</v>
      </c>
      <c r="O5761" s="4">
        <v>8</v>
      </c>
      <c r="P5761" s="4">
        <v>0.2</v>
      </c>
      <c r="Q5761" s="4">
        <v>3.46</v>
      </c>
    </row>
    <row r="5762" spans="1:17" s="4" customFormat="1" ht="12" x14ac:dyDescent="0.3">
      <c r="A5762" s="4">
        <v>5761</v>
      </c>
      <c r="B5762" s="4" t="s">
        <v>17170</v>
      </c>
      <c r="C5762" s="5">
        <v>45287</v>
      </c>
      <c r="D5762" s="5">
        <v>45292</v>
      </c>
      <c r="E5762" s="9">
        <f t="shared" ref="E5762:E5825" si="90">YEAR(D5762)</f>
        <v>2024</v>
      </c>
      <c r="F5762" s="4" t="s">
        <v>17</v>
      </c>
      <c r="G5762" s="4" t="s">
        <v>17171</v>
      </c>
      <c r="H5762" s="4" t="s">
        <v>17172</v>
      </c>
      <c r="I5762" s="4" t="s">
        <v>20</v>
      </c>
      <c r="J5762" s="4" t="s">
        <v>62</v>
      </c>
      <c r="K5762" s="4" t="s">
        <v>63</v>
      </c>
      <c r="L5762" s="4" t="s">
        <v>29</v>
      </c>
      <c r="M5762" s="4" t="s">
        <v>107</v>
      </c>
      <c r="N5762" s="4">
        <v>1299.93</v>
      </c>
      <c r="O5762" s="4">
        <v>8</v>
      </c>
      <c r="P5762" s="4">
        <v>0</v>
      </c>
      <c r="Q5762" s="4">
        <v>378.13</v>
      </c>
    </row>
    <row r="5763" spans="1:17" s="4" customFormat="1" ht="12" x14ac:dyDescent="0.3">
      <c r="A5763" s="4">
        <v>5762</v>
      </c>
      <c r="B5763" s="4" t="s">
        <v>17173</v>
      </c>
      <c r="C5763" s="5">
        <v>45419</v>
      </c>
      <c r="D5763" s="5">
        <v>45421</v>
      </c>
      <c r="E5763" s="9">
        <f t="shared" si="90"/>
        <v>2024</v>
      </c>
      <c r="F5763" s="4" t="s">
        <v>25</v>
      </c>
      <c r="G5763" s="4" t="s">
        <v>17174</v>
      </c>
      <c r="H5763" s="4" t="s">
        <v>17175</v>
      </c>
      <c r="I5763" s="4" t="s">
        <v>28</v>
      </c>
      <c r="J5763" s="4" t="s">
        <v>42</v>
      </c>
      <c r="K5763" s="4" t="s">
        <v>43</v>
      </c>
      <c r="L5763" s="4" t="s">
        <v>22</v>
      </c>
      <c r="M5763" s="4" t="s">
        <v>23</v>
      </c>
      <c r="N5763" s="4">
        <v>1384.11</v>
      </c>
      <c r="O5763" s="4">
        <v>8</v>
      </c>
      <c r="P5763" s="4">
        <v>0.15</v>
      </c>
      <c r="Q5763" s="4">
        <v>184</v>
      </c>
    </row>
    <row r="5764" spans="1:17" s="4" customFormat="1" ht="12" x14ac:dyDescent="0.3">
      <c r="A5764" s="4">
        <v>5763</v>
      </c>
      <c r="B5764" s="4" t="s">
        <v>17176</v>
      </c>
      <c r="C5764" s="5">
        <v>45457</v>
      </c>
      <c r="D5764" s="5">
        <v>45460</v>
      </c>
      <c r="E5764" s="9">
        <f t="shared" si="90"/>
        <v>2024</v>
      </c>
      <c r="F5764" s="4" t="s">
        <v>17</v>
      </c>
      <c r="G5764" s="4" t="s">
        <v>17177</v>
      </c>
      <c r="H5764" s="4" t="s">
        <v>17178</v>
      </c>
      <c r="I5764" s="4" t="s">
        <v>28</v>
      </c>
      <c r="J5764" s="4" t="s">
        <v>21</v>
      </c>
      <c r="K5764" s="4" t="s">
        <v>26647</v>
      </c>
      <c r="L5764" s="4" t="s">
        <v>22</v>
      </c>
      <c r="M5764" s="4" t="s">
        <v>54</v>
      </c>
      <c r="N5764" s="4">
        <v>514.96</v>
      </c>
      <c r="O5764" s="4">
        <v>10</v>
      </c>
      <c r="P5764" s="4">
        <v>0.15</v>
      </c>
      <c r="Q5764" s="4">
        <v>120.85</v>
      </c>
    </row>
    <row r="5765" spans="1:17" s="4" customFormat="1" ht="12" x14ac:dyDescent="0.3">
      <c r="A5765" s="4">
        <v>5764</v>
      </c>
      <c r="B5765" s="4" t="s">
        <v>17179</v>
      </c>
      <c r="C5765" s="5">
        <v>44636</v>
      </c>
      <c r="D5765" s="5">
        <v>44639</v>
      </c>
      <c r="E5765" s="9">
        <f t="shared" si="90"/>
        <v>2022</v>
      </c>
      <c r="F5765" s="4" t="s">
        <v>59</v>
      </c>
      <c r="G5765" s="4" t="s">
        <v>17180</v>
      </c>
      <c r="H5765" s="4" t="s">
        <v>17181</v>
      </c>
      <c r="I5765" s="4" t="s">
        <v>20</v>
      </c>
      <c r="J5765" s="4" t="s">
        <v>79</v>
      </c>
      <c r="K5765" s="4" t="s">
        <v>80</v>
      </c>
      <c r="L5765" s="4" t="s">
        <v>36</v>
      </c>
      <c r="M5765" s="4" t="s">
        <v>138</v>
      </c>
      <c r="N5765" s="4">
        <v>298.27</v>
      </c>
      <c r="O5765" s="4">
        <v>3</v>
      </c>
      <c r="P5765" s="4">
        <v>0.15</v>
      </c>
      <c r="Q5765" s="4">
        <v>25.12</v>
      </c>
    </row>
    <row r="5766" spans="1:17" s="4" customFormat="1" ht="12" x14ac:dyDescent="0.3">
      <c r="A5766" s="4">
        <v>5765</v>
      </c>
      <c r="B5766" s="4" t="s">
        <v>17182</v>
      </c>
      <c r="C5766" s="5">
        <v>45522</v>
      </c>
      <c r="D5766" s="5">
        <v>45528</v>
      </c>
      <c r="E5766" s="9">
        <f t="shared" si="90"/>
        <v>2024</v>
      </c>
      <c r="F5766" s="4" t="s">
        <v>59</v>
      </c>
      <c r="G5766" s="4" t="s">
        <v>17183</v>
      </c>
      <c r="H5766" s="4" t="s">
        <v>17184</v>
      </c>
      <c r="I5766" s="4" t="s">
        <v>28</v>
      </c>
      <c r="J5766" s="4" t="s">
        <v>79</v>
      </c>
      <c r="K5766" s="4" t="s">
        <v>80</v>
      </c>
      <c r="L5766" s="4" t="s">
        <v>36</v>
      </c>
      <c r="M5766" s="4" t="s">
        <v>37</v>
      </c>
      <c r="N5766" s="4">
        <v>799.92</v>
      </c>
      <c r="O5766" s="4">
        <v>6</v>
      </c>
      <c r="P5766" s="4">
        <v>0.2</v>
      </c>
      <c r="Q5766" s="4">
        <v>98.08</v>
      </c>
    </row>
    <row r="5767" spans="1:17" s="4" customFormat="1" ht="12" x14ac:dyDescent="0.3">
      <c r="A5767" s="4">
        <v>5766</v>
      </c>
      <c r="B5767" s="4" t="s">
        <v>17185</v>
      </c>
      <c r="C5767" s="5">
        <v>45456</v>
      </c>
      <c r="D5767" s="5">
        <v>45458</v>
      </c>
      <c r="E5767" s="9">
        <f t="shared" si="90"/>
        <v>2024</v>
      </c>
      <c r="F5767" s="4" t="s">
        <v>17</v>
      </c>
      <c r="G5767" s="4" t="s">
        <v>17186</v>
      </c>
      <c r="H5767" s="4" t="s">
        <v>17187</v>
      </c>
      <c r="I5767" s="4" t="s">
        <v>28</v>
      </c>
      <c r="J5767" s="4" t="s">
        <v>34</v>
      </c>
      <c r="K5767" s="4" t="s">
        <v>35</v>
      </c>
      <c r="L5767" s="4" t="s">
        <v>36</v>
      </c>
      <c r="M5767" s="4" t="s">
        <v>71</v>
      </c>
      <c r="N5767" s="4">
        <v>1403.85</v>
      </c>
      <c r="O5767" s="4">
        <v>3</v>
      </c>
      <c r="P5767" s="4">
        <v>0.2</v>
      </c>
      <c r="Q5767" s="4">
        <v>254.18</v>
      </c>
    </row>
    <row r="5768" spans="1:17" s="4" customFormat="1" ht="12" x14ac:dyDescent="0.3">
      <c r="A5768" s="4">
        <v>5767</v>
      </c>
      <c r="B5768" s="4" t="s">
        <v>17188</v>
      </c>
      <c r="C5768" s="5">
        <v>44506</v>
      </c>
      <c r="D5768" s="5">
        <v>44507</v>
      </c>
      <c r="E5768" s="9">
        <f t="shared" si="90"/>
        <v>2021</v>
      </c>
      <c r="F5768" s="4" t="s">
        <v>39</v>
      </c>
      <c r="G5768" s="4" t="s">
        <v>17189</v>
      </c>
      <c r="H5768" s="4" t="s">
        <v>17190</v>
      </c>
      <c r="I5768" s="4" t="s">
        <v>67</v>
      </c>
      <c r="J5768" s="4" t="s">
        <v>79</v>
      </c>
      <c r="K5768" s="4" t="s">
        <v>80</v>
      </c>
      <c r="L5768" s="4" t="s">
        <v>22</v>
      </c>
      <c r="M5768" s="4" t="s">
        <v>134</v>
      </c>
      <c r="N5768" s="4">
        <v>1150.56</v>
      </c>
      <c r="O5768" s="4">
        <v>1</v>
      </c>
      <c r="P5768" s="4">
        <v>0.15</v>
      </c>
      <c r="Q5768" s="4">
        <v>222.34</v>
      </c>
    </row>
    <row r="5769" spans="1:17" s="4" customFormat="1" ht="12" x14ac:dyDescent="0.3">
      <c r="A5769" s="4">
        <v>5768</v>
      </c>
      <c r="B5769" s="4" t="s">
        <v>17191</v>
      </c>
      <c r="C5769" s="5">
        <v>45716</v>
      </c>
      <c r="D5769" s="5">
        <v>45721</v>
      </c>
      <c r="E5769" s="9">
        <f t="shared" si="90"/>
        <v>2025</v>
      </c>
      <c r="F5769" s="4" t="s">
        <v>17</v>
      </c>
      <c r="G5769" s="4" t="s">
        <v>17192</v>
      </c>
      <c r="H5769" s="4" t="s">
        <v>17193</v>
      </c>
      <c r="I5769" s="4" t="s">
        <v>67</v>
      </c>
      <c r="J5769" s="4" t="s">
        <v>145</v>
      </c>
      <c r="K5769" s="4" t="s">
        <v>80</v>
      </c>
      <c r="L5769" s="4" t="s">
        <v>22</v>
      </c>
      <c r="M5769" s="4" t="s">
        <v>23</v>
      </c>
      <c r="N5769" s="4">
        <v>1367.23</v>
      </c>
      <c r="O5769" s="4">
        <v>10</v>
      </c>
      <c r="P5769" s="4">
        <v>0.15</v>
      </c>
      <c r="Q5769" s="4">
        <v>36.369999999999997</v>
      </c>
    </row>
    <row r="5770" spans="1:17" s="4" customFormat="1" ht="12" x14ac:dyDescent="0.3">
      <c r="A5770" s="4">
        <v>5769</v>
      </c>
      <c r="B5770" s="4" t="s">
        <v>17194</v>
      </c>
      <c r="C5770" s="5">
        <v>44457</v>
      </c>
      <c r="D5770" s="5">
        <v>44462</v>
      </c>
      <c r="E5770" s="9">
        <f t="shared" si="90"/>
        <v>2021</v>
      </c>
      <c r="F5770" s="4" t="s">
        <v>17</v>
      </c>
      <c r="G5770" s="4" t="s">
        <v>17195</v>
      </c>
      <c r="H5770" s="4" t="s">
        <v>17196</v>
      </c>
      <c r="I5770" s="4" t="s">
        <v>67</v>
      </c>
      <c r="J5770" s="4" t="s">
        <v>62</v>
      </c>
      <c r="K5770" s="4" t="s">
        <v>63</v>
      </c>
      <c r="L5770" s="4" t="s">
        <v>29</v>
      </c>
      <c r="M5770" s="4" t="s">
        <v>30</v>
      </c>
      <c r="N5770" s="4">
        <v>1227.26</v>
      </c>
      <c r="O5770" s="4">
        <v>8</v>
      </c>
      <c r="P5770" s="4">
        <v>0.15</v>
      </c>
      <c r="Q5770" s="4">
        <v>67.599999999999994</v>
      </c>
    </row>
    <row r="5771" spans="1:17" s="4" customFormat="1" ht="12" x14ac:dyDescent="0.3">
      <c r="A5771" s="4">
        <v>5770</v>
      </c>
      <c r="B5771" s="4" t="s">
        <v>17197</v>
      </c>
      <c r="C5771" s="5">
        <v>44983</v>
      </c>
      <c r="D5771" s="5">
        <v>44985</v>
      </c>
      <c r="E5771" s="9">
        <f t="shared" si="90"/>
        <v>2023</v>
      </c>
      <c r="F5771" s="4" t="s">
        <v>59</v>
      </c>
      <c r="G5771" s="4" t="s">
        <v>17198</v>
      </c>
      <c r="H5771" s="4" t="s">
        <v>14179</v>
      </c>
      <c r="I5771" s="4" t="s">
        <v>67</v>
      </c>
      <c r="J5771" s="4" t="s">
        <v>52</v>
      </c>
      <c r="K5771" s="4" t="s">
        <v>53</v>
      </c>
      <c r="L5771" s="4" t="s">
        <v>22</v>
      </c>
      <c r="M5771" s="4" t="s">
        <v>54</v>
      </c>
      <c r="N5771" s="4">
        <v>348.42</v>
      </c>
      <c r="O5771" s="4">
        <v>3</v>
      </c>
      <c r="P5771" s="4">
        <v>0</v>
      </c>
      <c r="Q5771" s="4">
        <v>38.46</v>
      </c>
    </row>
    <row r="5772" spans="1:17" s="4" customFormat="1" ht="12" x14ac:dyDescent="0.3">
      <c r="A5772" s="4">
        <v>5771</v>
      </c>
      <c r="B5772" s="4" t="s">
        <v>17199</v>
      </c>
      <c r="C5772" s="5">
        <v>45816</v>
      </c>
      <c r="D5772" s="5">
        <v>45817</v>
      </c>
      <c r="E5772" s="9">
        <f t="shared" si="90"/>
        <v>2025</v>
      </c>
      <c r="F5772" s="4" t="s">
        <v>25</v>
      </c>
      <c r="G5772" s="4" t="s">
        <v>17200</v>
      </c>
      <c r="H5772" s="4" t="s">
        <v>17201</v>
      </c>
      <c r="I5772" s="4" t="s">
        <v>67</v>
      </c>
      <c r="J5772" s="4" t="s">
        <v>62</v>
      </c>
      <c r="K5772" s="4" t="s">
        <v>63</v>
      </c>
      <c r="L5772" s="4" t="s">
        <v>22</v>
      </c>
      <c r="M5772" s="4" t="s">
        <v>54</v>
      </c>
      <c r="N5772" s="4">
        <v>225.36</v>
      </c>
      <c r="O5772" s="4">
        <v>8</v>
      </c>
      <c r="P5772" s="4">
        <v>0.15</v>
      </c>
      <c r="Q5772" s="4">
        <v>46.07</v>
      </c>
    </row>
    <row r="5773" spans="1:17" s="4" customFormat="1" ht="12" x14ac:dyDescent="0.3">
      <c r="A5773" s="4">
        <v>5772</v>
      </c>
      <c r="B5773" s="4" t="s">
        <v>17202</v>
      </c>
      <c r="C5773" s="5">
        <v>45728</v>
      </c>
      <c r="D5773" s="5">
        <v>45730</v>
      </c>
      <c r="E5773" s="9">
        <f t="shared" si="90"/>
        <v>2025</v>
      </c>
      <c r="F5773" s="4" t="s">
        <v>59</v>
      </c>
      <c r="G5773" s="4" t="s">
        <v>17203</v>
      </c>
      <c r="H5773" s="4" t="s">
        <v>17204</v>
      </c>
      <c r="I5773" s="4" t="s">
        <v>67</v>
      </c>
      <c r="J5773" s="4" t="s">
        <v>52</v>
      </c>
      <c r="K5773" s="4" t="s">
        <v>53</v>
      </c>
      <c r="L5773" s="4" t="s">
        <v>22</v>
      </c>
      <c r="M5773" s="4" t="s">
        <v>54</v>
      </c>
      <c r="N5773" s="4">
        <v>492.24</v>
      </c>
      <c r="O5773" s="4">
        <v>4</v>
      </c>
      <c r="P5773" s="4">
        <v>0</v>
      </c>
      <c r="Q5773" s="4">
        <v>75.03</v>
      </c>
    </row>
    <row r="5774" spans="1:17" s="4" customFormat="1" ht="12" x14ac:dyDescent="0.3">
      <c r="A5774" s="4">
        <v>5773</v>
      </c>
      <c r="B5774" s="4" t="s">
        <v>17205</v>
      </c>
      <c r="C5774" s="5">
        <v>45432</v>
      </c>
      <c r="D5774" s="5">
        <v>45434</v>
      </c>
      <c r="E5774" s="9">
        <f t="shared" si="90"/>
        <v>2024</v>
      </c>
      <c r="F5774" s="4" t="s">
        <v>25</v>
      </c>
      <c r="G5774" s="4" t="s">
        <v>17206</v>
      </c>
      <c r="H5774" s="4" t="s">
        <v>17207</v>
      </c>
      <c r="I5774" s="4" t="s">
        <v>20</v>
      </c>
      <c r="J5774" s="4" t="s">
        <v>34</v>
      </c>
      <c r="K5774" s="4" t="s">
        <v>35</v>
      </c>
      <c r="L5774" s="4" t="s">
        <v>36</v>
      </c>
      <c r="M5774" s="4" t="s">
        <v>37</v>
      </c>
      <c r="N5774" s="4">
        <v>1497.91</v>
      </c>
      <c r="O5774" s="4">
        <v>10</v>
      </c>
      <c r="P5774" s="4">
        <v>0.15</v>
      </c>
      <c r="Q5774" s="4">
        <v>252.99</v>
      </c>
    </row>
    <row r="5775" spans="1:17" s="4" customFormat="1" ht="12" x14ac:dyDescent="0.3">
      <c r="A5775" s="4">
        <v>5774</v>
      </c>
      <c r="B5775" s="4" t="s">
        <v>17208</v>
      </c>
      <c r="C5775" s="5">
        <v>44495</v>
      </c>
      <c r="D5775" s="5">
        <v>44500</v>
      </c>
      <c r="E5775" s="9">
        <f t="shared" si="90"/>
        <v>2021</v>
      </c>
      <c r="F5775" s="4" t="s">
        <v>25</v>
      </c>
      <c r="G5775" s="4" t="s">
        <v>17209</v>
      </c>
      <c r="H5775" s="4" t="s">
        <v>17210</v>
      </c>
      <c r="I5775" s="4" t="s">
        <v>20</v>
      </c>
      <c r="J5775" s="4" t="s">
        <v>42</v>
      </c>
      <c r="K5775" s="4" t="s">
        <v>43</v>
      </c>
      <c r="L5775" s="4" t="s">
        <v>36</v>
      </c>
      <c r="M5775" s="4" t="s">
        <v>138</v>
      </c>
      <c r="N5775" s="4">
        <v>340.88</v>
      </c>
      <c r="O5775" s="4">
        <v>8</v>
      </c>
      <c r="P5775" s="4">
        <v>0.2</v>
      </c>
      <c r="Q5775" s="4">
        <v>0.96</v>
      </c>
    </row>
    <row r="5776" spans="1:17" s="4" customFormat="1" ht="12" x14ac:dyDescent="0.3">
      <c r="A5776" s="4">
        <v>5775</v>
      </c>
      <c r="B5776" s="4" t="s">
        <v>17211</v>
      </c>
      <c r="C5776" s="5">
        <v>45088</v>
      </c>
      <c r="D5776" s="5">
        <v>45091</v>
      </c>
      <c r="E5776" s="9">
        <f t="shared" si="90"/>
        <v>2023</v>
      </c>
      <c r="F5776" s="4" t="s">
        <v>25</v>
      </c>
      <c r="G5776" s="4" t="s">
        <v>17212</v>
      </c>
      <c r="H5776" s="4" t="s">
        <v>17213</v>
      </c>
      <c r="I5776" s="4" t="s">
        <v>67</v>
      </c>
      <c r="J5776" s="4" t="s">
        <v>47</v>
      </c>
      <c r="K5776" s="4" t="s">
        <v>47</v>
      </c>
      <c r="L5776" s="4" t="s">
        <v>22</v>
      </c>
      <c r="M5776" s="4" t="s">
        <v>75</v>
      </c>
      <c r="N5776" s="4">
        <v>604.29</v>
      </c>
      <c r="O5776" s="4">
        <v>4</v>
      </c>
      <c r="P5776" s="4">
        <v>0.15</v>
      </c>
      <c r="Q5776" s="4">
        <v>-8.26</v>
      </c>
    </row>
    <row r="5777" spans="1:17" s="4" customFormat="1" ht="12" x14ac:dyDescent="0.3">
      <c r="A5777" s="4">
        <v>5776</v>
      </c>
      <c r="B5777" s="4" t="s">
        <v>17214</v>
      </c>
      <c r="C5777" s="5">
        <v>45024</v>
      </c>
      <c r="D5777" s="5">
        <v>45030</v>
      </c>
      <c r="E5777" s="9">
        <f t="shared" si="90"/>
        <v>2023</v>
      </c>
      <c r="F5777" s="4" t="s">
        <v>25</v>
      </c>
      <c r="G5777" s="4" t="s">
        <v>17215</v>
      </c>
      <c r="H5777" s="4" t="s">
        <v>17216</v>
      </c>
      <c r="I5777" s="4" t="s">
        <v>28</v>
      </c>
      <c r="J5777" s="4" t="s">
        <v>79</v>
      </c>
      <c r="K5777" s="4" t="s">
        <v>80</v>
      </c>
      <c r="L5777" s="4" t="s">
        <v>29</v>
      </c>
      <c r="M5777" s="4" t="s">
        <v>107</v>
      </c>
      <c r="N5777" s="4">
        <v>217.83</v>
      </c>
      <c r="O5777" s="4">
        <v>4</v>
      </c>
      <c r="P5777" s="4">
        <v>0.1</v>
      </c>
      <c r="Q5777" s="4">
        <v>38.619999999999997</v>
      </c>
    </row>
    <row r="5778" spans="1:17" s="4" customFormat="1" ht="12" x14ac:dyDescent="0.3">
      <c r="A5778" s="4">
        <v>5777</v>
      </c>
      <c r="B5778" s="4" t="s">
        <v>17217</v>
      </c>
      <c r="C5778" s="5">
        <v>45470</v>
      </c>
      <c r="D5778" s="5">
        <v>45477</v>
      </c>
      <c r="E5778" s="9">
        <f t="shared" si="90"/>
        <v>2024</v>
      </c>
      <c r="F5778" s="4" t="s">
        <v>39</v>
      </c>
      <c r="G5778" s="4" t="s">
        <v>17218</v>
      </c>
      <c r="H5778" s="4" t="s">
        <v>17219</v>
      </c>
      <c r="I5778" s="4" t="s">
        <v>28</v>
      </c>
      <c r="J5778" s="4" t="s">
        <v>42</v>
      </c>
      <c r="K5778" s="4" t="s">
        <v>43</v>
      </c>
      <c r="L5778" s="4" t="s">
        <v>29</v>
      </c>
      <c r="M5778" s="4" t="s">
        <v>107</v>
      </c>
      <c r="N5778" s="4">
        <v>789.55</v>
      </c>
      <c r="O5778" s="4">
        <v>7</v>
      </c>
      <c r="P5778" s="4">
        <v>0.15</v>
      </c>
      <c r="Q5778" s="4">
        <v>107.64</v>
      </c>
    </row>
    <row r="5779" spans="1:17" s="4" customFormat="1" ht="12" x14ac:dyDescent="0.3">
      <c r="A5779" s="4">
        <v>5778</v>
      </c>
      <c r="B5779" s="4" t="s">
        <v>17220</v>
      </c>
      <c r="C5779" s="5">
        <v>45838</v>
      </c>
      <c r="D5779" s="5">
        <v>45845</v>
      </c>
      <c r="E5779" s="9">
        <f t="shared" si="90"/>
        <v>2025</v>
      </c>
      <c r="F5779" s="4" t="s">
        <v>25</v>
      </c>
      <c r="G5779" s="4" t="s">
        <v>17221</v>
      </c>
      <c r="H5779" s="4" t="s">
        <v>17222</v>
      </c>
      <c r="I5779" s="4" t="s">
        <v>20</v>
      </c>
      <c r="J5779" s="4" t="s">
        <v>34</v>
      </c>
      <c r="K5779" s="4" t="s">
        <v>35</v>
      </c>
      <c r="L5779" s="4" t="s">
        <v>29</v>
      </c>
      <c r="M5779" s="4" t="s">
        <v>90</v>
      </c>
      <c r="N5779" s="4">
        <v>729.04</v>
      </c>
      <c r="O5779" s="4">
        <v>2</v>
      </c>
      <c r="P5779" s="4">
        <v>0.1</v>
      </c>
      <c r="Q5779" s="4">
        <v>4.04</v>
      </c>
    </row>
    <row r="5780" spans="1:17" s="4" customFormat="1" ht="12" x14ac:dyDescent="0.3">
      <c r="A5780" s="4">
        <v>5779</v>
      </c>
      <c r="B5780" s="4" t="s">
        <v>17223</v>
      </c>
      <c r="C5780" s="5">
        <v>45200</v>
      </c>
      <c r="D5780" s="5">
        <v>45203</v>
      </c>
      <c r="E5780" s="9">
        <f t="shared" si="90"/>
        <v>2023</v>
      </c>
      <c r="F5780" s="4" t="s">
        <v>25</v>
      </c>
      <c r="G5780" s="4" t="s">
        <v>17224</v>
      </c>
      <c r="H5780" s="4" t="s">
        <v>17225</v>
      </c>
      <c r="I5780" s="4" t="s">
        <v>67</v>
      </c>
      <c r="J5780" s="4" t="s">
        <v>34</v>
      </c>
      <c r="K5780" s="4" t="s">
        <v>35</v>
      </c>
      <c r="L5780" s="4" t="s">
        <v>22</v>
      </c>
      <c r="M5780" s="4" t="s">
        <v>54</v>
      </c>
      <c r="N5780" s="4">
        <v>1289.79</v>
      </c>
      <c r="O5780" s="4">
        <v>7</v>
      </c>
      <c r="P5780" s="4">
        <v>0.1</v>
      </c>
      <c r="Q5780" s="4">
        <v>182.21</v>
      </c>
    </row>
    <row r="5781" spans="1:17" s="4" customFormat="1" ht="12" x14ac:dyDescent="0.3">
      <c r="A5781" s="4">
        <v>5780</v>
      </c>
      <c r="B5781" s="4" t="s">
        <v>17226</v>
      </c>
      <c r="C5781" s="5">
        <v>44483</v>
      </c>
      <c r="D5781" s="5">
        <v>44484</v>
      </c>
      <c r="E5781" s="9">
        <f t="shared" si="90"/>
        <v>2021</v>
      </c>
      <c r="F5781" s="4" t="s">
        <v>17</v>
      </c>
      <c r="G5781" s="4" t="s">
        <v>17227</v>
      </c>
      <c r="H5781" s="4" t="s">
        <v>17228</v>
      </c>
      <c r="I5781" s="4" t="s">
        <v>67</v>
      </c>
      <c r="J5781" s="4" t="s">
        <v>111</v>
      </c>
      <c r="K5781" s="4" t="s">
        <v>111</v>
      </c>
      <c r="L5781" s="4" t="s">
        <v>36</v>
      </c>
      <c r="M5781" s="4" t="s">
        <v>71</v>
      </c>
      <c r="N5781" s="4">
        <v>168.86</v>
      </c>
      <c r="O5781" s="4">
        <v>4</v>
      </c>
      <c r="P5781" s="4">
        <v>0.2</v>
      </c>
      <c r="Q5781" s="4">
        <v>33.51</v>
      </c>
    </row>
    <row r="5782" spans="1:17" s="4" customFormat="1" ht="12" x14ac:dyDescent="0.3">
      <c r="A5782" s="4">
        <v>5781</v>
      </c>
      <c r="B5782" s="4" t="s">
        <v>17229</v>
      </c>
      <c r="C5782" s="5">
        <v>45187</v>
      </c>
      <c r="D5782" s="5">
        <v>45190</v>
      </c>
      <c r="E5782" s="9">
        <f t="shared" si="90"/>
        <v>2023</v>
      </c>
      <c r="F5782" s="4" t="s">
        <v>25</v>
      </c>
      <c r="G5782" s="4" t="s">
        <v>17230</v>
      </c>
      <c r="H5782" s="4" t="s">
        <v>1362</v>
      </c>
      <c r="I5782" s="4" t="s">
        <v>28</v>
      </c>
      <c r="J5782" s="4" t="s">
        <v>111</v>
      </c>
      <c r="K5782" s="4" t="s">
        <v>111</v>
      </c>
      <c r="L5782" s="4" t="s">
        <v>22</v>
      </c>
      <c r="M5782" s="4" t="s">
        <v>134</v>
      </c>
      <c r="N5782" s="4">
        <v>664.59</v>
      </c>
      <c r="O5782" s="4">
        <v>8</v>
      </c>
      <c r="P5782" s="4">
        <v>0.1</v>
      </c>
      <c r="Q5782" s="4">
        <v>20.85</v>
      </c>
    </row>
    <row r="5783" spans="1:17" s="4" customFormat="1" ht="12" x14ac:dyDescent="0.3">
      <c r="A5783" s="4">
        <v>5782</v>
      </c>
      <c r="B5783" s="4" t="s">
        <v>17231</v>
      </c>
      <c r="C5783" s="5">
        <v>45424</v>
      </c>
      <c r="D5783" s="5">
        <v>45426</v>
      </c>
      <c r="E5783" s="9">
        <f t="shared" si="90"/>
        <v>2024</v>
      </c>
      <c r="F5783" s="4" t="s">
        <v>39</v>
      </c>
      <c r="G5783" s="4" t="s">
        <v>17232</v>
      </c>
      <c r="H5783" s="4" t="s">
        <v>17233</v>
      </c>
      <c r="I5783" s="4" t="s">
        <v>28</v>
      </c>
      <c r="J5783" s="4" t="s">
        <v>79</v>
      </c>
      <c r="K5783" s="4" t="s">
        <v>80</v>
      </c>
      <c r="L5783" s="4" t="s">
        <v>29</v>
      </c>
      <c r="M5783" s="4" t="s">
        <v>90</v>
      </c>
      <c r="N5783" s="4">
        <v>1058.05</v>
      </c>
      <c r="O5783" s="4">
        <v>2</v>
      </c>
      <c r="P5783" s="4">
        <v>0</v>
      </c>
      <c r="Q5783" s="4">
        <v>142.05000000000001</v>
      </c>
    </row>
    <row r="5784" spans="1:17" s="4" customFormat="1" ht="12" x14ac:dyDescent="0.3">
      <c r="A5784" s="4">
        <v>5783</v>
      </c>
      <c r="B5784" s="4" t="s">
        <v>17234</v>
      </c>
      <c r="C5784" s="5">
        <v>44454</v>
      </c>
      <c r="D5784" s="5">
        <v>44459</v>
      </c>
      <c r="E5784" s="9">
        <f t="shared" si="90"/>
        <v>2021</v>
      </c>
      <c r="F5784" s="4" t="s">
        <v>39</v>
      </c>
      <c r="G5784" s="4" t="s">
        <v>17235</v>
      </c>
      <c r="H5784" s="4" t="s">
        <v>17236</v>
      </c>
      <c r="I5784" s="4" t="s">
        <v>28</v>
      </c>
      <c r="J5784" s="4" t="s">
        <v>111</v>
      </c>
      <c r="K5784" s="4" t="s">
        <v>111</v>
      </c>
      <c r="L5784" s="4" t="s">
        <v>29</v>
      </c>
      <c r="M5784" s="4" t="s">
        <v>48</v>
      </c>
      <c r="N5784" s="4">
        <v>980.98</v>
      </c>
      <c r="O5784" s="4">
        <v>4</v>
      </c>
      <c r="P5784" s="4">
        <v>0.15</v>
      </c>
      <c r="Q5784" s="4">
        <v>16.100000000000001</v>
      </c>
    </row>
    <row r="5785" spans="1:17" s="4" customFormat="1" ht="12" x14ac:dyDescent="0.3">
      <c r="A5785" s="4">
        <v>5784</v>
      </c>
      <c r="B5785" s="4" t="s">
        <v>17237</v>
      </c>
      <c r="C5785" s="5">
        <v>45243</v>
      </c>
      <c r="D5785" s="5">
        <v>45249</v>
      </c>
      <c r="E5785" s="9">
        <f t="shared" si="90"/>
        <v>2023</v>
      </c>
      <c r="F5785" s="4" t="s">
        <v>39</v>
      </c>
      <c r="G5785" s="4" t="s">
        <v>17238</v>
      </c>
      <c r="H5785" s="4" t="s">
        <v>17239</v>
      </c>
      <c r="I5785" s="4" t="s">
        <v>20</v>
      </c>
      <c r="J5785" s="4" t="s">
        <v>34</v>
      </c>
      <c r="K5785" s="4" t="s">
        <v>35</v>
      </c>
      <c r="L5785" s="4" t="s">
        <v>29</v>
      </c>
      <c r="M5785" s="4" t="s">
        <v>107</v>
      </c>
      <c r="N5785" s="4">
        <v>398.48</v>
      </c>
      <c r="O5785" s="4">
        <v>2</v>
      </c>
      <c r="P5785" s="4">
        <v>0.2</v>
      </c>
      <c r="Q5785" s="4">
        <v>-2.78</v>
      </c>
    </row>
    <row r="5786" spans="1:17" s="4" customFormat="1" ht="12" x14ac:dyDescent="0.3">
      <c r="A5786" s="4">
        <v>5785</v>
      </c>
      <c r="B5786" s="4" t="s">
        <v>17240</v>
      </c>
      <c r="C5786" s="5">
        <v>44808</v>
      </c>
      <c r="D5786" s="5">
        <v>44815</v>
      </c>
      <c r="E5786" s="9">
        <f t="shared" si="90"/>
        <v>2022</v>
      </c>
      <c r="F5786" s="4" t="s">
        <v>17</v>
      </c>
      <c r="G5786" s="4" t="s">
        <v>17241</v>
      </c>
      <c r="H5786" s="4" t="s">
        <v>17242</v>
      </c>
      <c r="I5786" s="4" t="s">
        <v>67</v>
      </c>
      <c r="J5786" s="4" t="s">
        <v>62</v>
      </c>
      <c r="K5786" s="4" t="s">
        <v>63</v>
      </c>
      <c r="L5786" s="4" t="s">
        <v>36</v>
      </c>
      <c r="M5786" s="4" t="s">
        <v>138</v>
      </c>
      <c r="N5786" s="4">
        <v>570.41</v>
      </c>
      <c r="O5786" s="4">
        <v>5</v>
      </c>
      <c r="P5786" s="4">
        <v>0.2</v>
      </c>
      <c r="Q5786" s="4">
        <v>46.12</v>
      </c>
    </row>
    <row r="5787" spans="1:17" s="4" customFormat="1" ht="12" x14ac:dyDescent="0.3">
      <c r="A5787" s="4">
        <v>5786</v>
      </c>
      <c r="B5787" s="4" t="s">
        <v>17243</v>
      </c>
      <c r="C5787" s="5">
        <v>45774</v>
      </c>
      <c r="D5787" s="5">
        <v>45779</v>
      </c>
      <c r="E5787" s="9">
        <f t="shared" si="90"/>
        <v>2025</v>
      </c>
      <c r="F5787" s="4" t="s">
        <v>59</v>
      </c>
      <c r="G5787" s="4" t="s">
        <v>17244</v>
      </c>
      <c r="H5787" s="4" t="s">
        <v>17245</v>
      </c>
      <c r="I5787" s="4" t="s">
        <v>20</v>
      </c>
      <c r="J5787" s="4" t="s">
        <v>34</v>
      </c>
      <c r="K5787" s="4" t="s">
        <v>35</v>
      </c>
      <c r="L5787" s="4" t="s">
        <v>29</v>
      </c>
      <c r="M5787" s="4" t="s">
        <v>48</v>
      </c>
      <c r="N5787" s="4">
        <v>1138.3499999999999</v>
      </c>
      <c r="O5787" s="4">
        <v>4</v>
      </c>
      <c r="P5787" s="4">
        <v>0.15</v>
      </c>
      <c r="Q5787" s="4">
        <v>17.64</v>
      </c>
    </row>
    <row r="5788" spans="1:17" s="4" customFormat="1" ht="12" x14ac:dyDescent="0.3">
      <c r="A5788" s="4">
        <v>5787</v>
      </c>
      <c r="B5788" s="4" t="s">
        <v>17246</v>
      </c>
      <c r="C5788" s="5">
        <v>44446</v>
      </c>
      <c r="D5788" s="5">
        <v>44447</v>
      </c>
      <c r="E5788" s="9">
        <f t="shared" si="90"/>
        <v>2021</v>
      </c>
      <c r="F5788" s="4" t="s">
        <v>39</v>
      </c>
      <c r="G5788" s="4" t="s">
        <v>17247</v>
      </c>
      <c r="H5788" s="4" t="s">
        <v>17248</v>
      </c>
      <c r="I5788" s="4" t="s">
        <v>20</v>
      </c>
      <c r="J5788" s="4" t="s">
        <v>42</v>
      </c>
      <c r="K5788" s="4" t="s">
        <v>43</v>
      </c>
      <c r="L5788" s="4" t="s">
        <v>36</v>
      </c>
      <c r="M5788" s="4" t="s">
        <v>37</v>
      </c>
      <c r="N5788" s="4">
        <v>1440.9</v>
      </c>
      <c r="O5788" s="4">
        <v>5</v>
      </c>
      <c r="P5788" s="4">
        <v>0.15</v>
      </c>
      <c r="Q5788" s="4">
        <v>228.91</v>
      </c>
    </row>
    <row r="5789" spans="1:17" s="4" customFormat="1" ht="12" x14ac:dyDescent="0.3">
      <c r="A5789" s="4">
        <v>5788</v>
      </c>
      <c r="B5789" s="4" t="s">
        <v>17249</v>
      </c>
      <c r="C5789" s="5">
        <v>44595</v>
      </c>
      <c r="D5789" s="5">
        <v>44602</v>
      </c>
      <c r="E5789" s="9">
        <f t="shared" si="90"/>
        <v>2022</v>
      </c>
      <c r="F5789" s="4" t="s">
        <v>17</v>
      </c>
      <c r="G5789" s="4" t="s">
        <v>17250</v>
      </c>
      <c r="H5789" s="4" t="s">
        <v>17251</v>
      </c>
      <c r="I5789" s="4" t="s">
        <v>20</v>
      </c>
      <c r="J5789" s="4" t="s">
        <v>79</v>
      </c>
      <c r="K5789" s="4" t="s">
        <v>80</v>
      </c>
      <c r="L5789" s="4" t="s">
        <v>36</v>
      </c>
      <c r="M5789" s="4" t="s">
        <v>138</v>
      </c>
      <c r="N5789" s="4">
        <v>1268.6500000000001</v>
      </c>
      <c r="O5789" s="4">
        <v>1</v>
      </c>
      <c r="P5789" s="4">
        <v>0.1</v>
      </c>
      <c r="Q5789" s="4">
        <v>304.67</v>
      </c>
    </row>
    <row r="5790" spans="1:17" s="4" customFormat="1" ht="12" x14ac:dyDescent="0.3">
      <c r="A5790" s="4">
        <v>5789</v>
      </c>
      <c r="B5790" s="4" t="s">
        <v>17252</v>
      </c>
      <c r="C5790" s="5">
        <v>45274</v>
      </c>
      <c r="D5790" s="5">
        <v>45278</v>
      </c>
      <c r="E5790" s="9">
        <f t="shared" si="90"/>
        <v>2023</v>
      </c>
      <c r="F5790" s="4" t="s">
        <v>39</v>
      </c>
      <c r="G5790" s="4" t="s">
        <v>17253</v>
      </c>
      <c r="H5790" s="4" t="s">
        <v>17254</v>
      </c>
      <c r="I5790" s="4" t="s">
        <v>28</v>
      </c>
      <c r="J5790" s="4" t="s">
        <v>62</v>
      </c>
      <c r="K5790" s="4" t="s">
        <v>63</v>
      </c>
      <c r="L5790" s="4" t="s">
        <v>29</v>
      </c>
      <c r="M5790" s="4" t="s">
        <v>107</v>
      </c>
      <c r="N5790" s="4">
        <v>1395.12</v>
      </c>
      <c r="O5790" s="4">
        <v>4</v>
      </c>
      <c r="P5790" s="4">
        <v>0.2</v>
      </c>
      <c r="Q5790" s="4">
        <v>188.09</v>
      </c>
    </row>
    <row r="5791" spans="1:17" s="4" customFormat="1" ht="12" x14ac:dyDescent="0.3">
      <c r="A5791" s="4">
        <v>5790</v>
      </c>
      <c r="B5791" s="4" t="s">
        <v>17255</v>
      </c>
      <c r="C5791" s="5">
        <v>45019</v>
      </c>
      <c r="D5791" s="5">
        <v>45021</v>
      </c>
      <c r="E5791" s="9">
        <f t="shared" si="90"/>
        <v>2023</v>
      </c>
      <c r="F5791" s="4" t="s">
        <v>39</v>
      </c>
      <c r="G5791" s="4" t="s">
        <v>17256</v>
      </c>
      <c r="H5791" s="4" t="s">
        <v>17257</v>
      </c>
      <c r="I5791" s="4" t="s">
        <v>67</v>
      </c>
      <c r="J5791" s="4" t="s">
        <v>34</v>
      </c>
      <c r="K5791" s="4" t="s">
        <v>35</v>
      </c>
      <c r="L5791" s="4" t="s">
        <v>22</v>
      </c>
      <c r="M5791" s="4" t="s">
        <v>75</v>
      </c>
      <c r="N5791" s="4">
        <v>182.93</v>
      </c>
      <c r="O5791" s="4">
        <v>2</v>
      </c>
      <c r="P5791" s="4">
        <v>0.15</v>
      </c>
      <c r="Q5791" s="4">
        <v>30.39</v>
      </c>
    </row>
    <row r="5792" spans="1:17" s="4" customFormat="1" ht="12" x14ac:dyDescent="0.3">
      <c r="A5792" s="4">
        <v>5791</v>
      </c>
      <c r="B5792" s="4" t="s">
        <v>17258</v>
      </c>
      <c r="C5792" s="5">
        <v>45362</v>
      </c>
      <c r="D5792" s="5">
        <v>45365</v>
      </c>
      <c r="E5792" s="9">
        <f t="shared" si="90"/>
        <v>2024</v>
      </c>
      <c r="F5792" s="4" t="s">
        <v>17</v>
      </c>
      <c r="G5792" s="4" t="s">
        <v>17259</v>
      </c>
      <c r="H5792" s="4" t="s">
        <v>17260</v>
      </c>
      <c r="I5792" s="4" t="s">
        <v>20</v>
      </c>
      <c r="J5792" s="4" t="s">
        <v>106</v>
      </c>
      <c r="K5792" s="4" t="s">
        <v>106</v>
      </c>
      <c r="L5792" s="4" t="s">
        <v>36</v>
      </c>
      <c r="M5792" s="4" t="s">
        <v>37</v>
      </c>
      <c r="N5792" s="4">
        <v>1269.29</v>
      </c>
      <c r="O5792" s="4">
        <v>4</v>
      </c>
      <c r="P5792" s="4">
        <v>0.15</v>
      </c>
      <c r="Q5792" s="4">
        <v>20.77</v>
      </c>
    </row>
    <row r="5793" spans="1:17" s="4" customFormat="1" ht="12" x14ac:dyDescent="0.3">
      <c r="A5793" s="4">
        <v>5792</v>
      </c>
      <c r="B5793" s="4" t="s">
        <v>17261</v>
      </c>
      <c r="C5793" s="5">
        <v>44733</v>
      </c>
      <c r="D5793" s="5">
        <v>44739</v>
      </c>
      <c r="E5793" s="9">
        <f t="shared" si="90"/>
        <v>2022</v>
      </c>
      <c r="F5793" s="4" t="s">
        <v>59</v>
      </c>
      <c r="G5793" s="4" t="s">
        <v>17262</v>
      </c>
      <c r="H5793" s="4" t="s">
        <v>17263</v>
      </c>
      <c r="I5793" s="4" t="s">
        <v>20</v>
      </c>
      <c r="J5793" s="4" t="s">
        <v>62</v>
      </c>
      <c r="K5793" s="4" t="s">
        <v>63</v>
      </c>
      <c r="L5793" s="4" t="s">
        <v>29</v>
      </c>
      <c r="M5793" s="4" t="s">
        <v>90</v>
      </c>
      <c r="N5793" s="4">
        <v>468.15</v>
      </c>
      <c r="O5793" s="4">
        <v>5</v>
      </c>
      <c r="P5793" s="4">
        <v>0.15</v>
      </c>
      <c r="Q5793" s="4">
        <v>43.37</v>
      </c>
    </row>
    <row r="5794" spans="1:17" s="4" customFormat="1" ht="12" x14ac:dyDescent="0.3">
      <c r="A5794" s="4">
        <v>5793</v>
      </c>
      <c r="B5794" s="4" t="s">
        <v>17264</v>
      </c>
      <c r="C5794" s="5">
        <v>45037</v>
      </c>
      <c r="D5794" s="5">
        <v>45044</v>
      </c>
      <c r="E5794" s="9">
        <f t="shared" si="90"/>
        <v>2023</v>
      </c>
      <c r="F5794" s="4" t="s">
        <v>59</v>
      </c>
      <c r="G5794" s="4" t="s">
        <v>17265</v>
      </c>
      <c r="H5794" s="4" t="s">
        <v>17266</v>
      </c>
      <c r="I5794" s="4" t="s">
        <v>20</v>
      </c>
      <c r="J5794" s="4" t="s">
        <v>47</v>
      </c>
      <c r="K5794" s="4" t="s">
        <v>47</v>
      </c>
      <c r="L5794" s="4" t="s">
        <v>36</v>
      </c>
      <c r="M5794" s="4" t="s">
        <v>138</v>
      </c>
      <c r="N5794" s="4">
        <v>1009.13</v>
      </c>
      <c r="O5794" s="4">
        <v>2</v>
      </c>
      <c r="P5794" s="4">
        <v>0.15</v>
      </c>
      <c r="Q5794" s="4">
        <v>217.94</v>
      </c>
    </row>
    <row r="5795" spans="1:17" s="4" customFormat="1" ht="12" x14ac:dyDescent="0.3">
      <c r="A5795" s="4">
        <v>5794</v>
      </c>
      <c r="B5795" s="4" t="s">
        <v>17267</v>
      </c>
      <c r="C5795" s="5">
        <v>45496</v>
      </c>
      <c r="D5795" s="5">
        <v>45501</v>
      </c>
      <c r="E5795" s="9">
        <f t="shared" si="90"/>
        <v>2024</v>
      </c>
      <c r="F5795" s="4" t="s">
        <v>25</v>
      </c>
      <c r="G5795" s="4" t="s">
        <v>17268</v>
      </c>
      <c r="H5795" s="4" t="s">
        <v>17269</v>
      </c>
      <c r="I5795" s="4" t="s">
        <v>20</v>
      </c>
      <c r="J5795" s="4" t="s">
        <v>111</v>
      </c>
      <c r="K5795" s="4" t="s">
        <v>111</v>
      </c>
      <c r="L5795" s="4" t="s">
        <v>29</v>
      </c>
      <c r="M5795" s="4" t="s">
        <v>90</v>
      </c>
      <c r="N5795" s="4">
        <v>832.57</v>
      </c>
      <c r="O5795" s="4">
        <v>9</v>
      </c>
      <c r="P5795" s="4">
        <v>0.2</v>
      </c>
      <c r="Q5795" s="4">
        <v>59.78</v>
      </c>
    </row>
    <row r="5796" spans="1:17" s="4" customFormat="1" ht="12" x14ac:dyDescent="0.3">
      <c r="A5796" s="4">
        <v>5795</v>
      </c>
      <c r="B5796" s="4" t="s">
        <v>17270</v>
      </c>
      <c r="C5796" s="5">
        <v>44505</v>
      </c>
      <c r="D5796" s="5">
        <v>44511</v>
      </c>
      <c r="E5796" s="9">
        <f t="shared" si="90"/>
        <v>2021</v>
      </c>
      <c r="F5796" s="4" t="s">
        <v>17</v>
      </c>
      <c r="G5796" s="4" t="s">
        <v>17271</v>
      </c>
      <c r="H5796" s="4" t="s">
        <v>17272</v>
      </c>
      <c r="I5796" s="4" t="s">
        <v>28</v>
      </c>
      <c r="J5796" s="4" t="s">
        <v>47</v>
      </c>
      <c r="K5796" s="4" t="s">
        <v>47</v>
      </c>
      <c r="L5796" s="4" t="s">
        <v>29</v>
      </c>
      <c r="M5796" s="4" t="s">
        <v>107</v>
      </c>
      <c r="N5796" s="4">
        <v>1260.8900000000001</v>
      </c>
      <c r="O5796" s="4">
        <v>1</v>
      </c>
      <c r="P5796" s="4">
        <v>0.15</v>
      </c>
      <c r="Q5796" s="4">
        <v>23.43</v>
      </c>
    </row>
    <row r="5797" spans="1:17" s="4" customFormat="1" ht="12" x14ac:dyDescent="0.3">
      <c r="A5797" s="4">
        <v>5796</v>
      </c>
      <c r="B5797" s="4" t="s">
        <v>17273</v>
      </c>
      <c r="C5797" s="5">
        <v>45334</v>
      </c>
      <c r="D5797" s="5">
        <v>45339</v>
      </c>
      <c r="E5797" s="9">
        <f t="shared" si="90"/>
        <v>2024</v>
      </c>
      <c r="F5797" s="4" t="s">
        <v>59</v>
      </c>
      <c r="G5797" s="4" t="s">
        <v>17274</v>
      </c>
      <c r="H5797" s="4" t="s">
        <v>17275</v>
      </c>
      <c r="I5797" s="4" t="s">
        <v>67</v>
      </c>
      <c r="J5797" s="4" t="s">
        <v>52</v>
      </c>
      <c r="K5797" s="4" t="s">
        <v>53</v>
      </c>
      <c r="L5797" s="4" t="s">
        <v>29</v>
      </c>
      <c r="M5797" s="4" t="s">
        <v>48</v>
      </c>
      <c r="N5797" s="4">
        <v>1246.8699999999999</v>
      </c>
      <c r="O5797" s="4">
        <v>4</v>
      </c>
      <c r="P5797" s="4">
        <v>0.15</v>
      </c>
      <c r="Q5797" s="4">
        <v>43.17</v>
      </c>
    </row>
    <row r="5798" spans="1:17" s="4" customFormat="1" ht="12" x14ac:dyDescent="0.3">
      <c r="A5798" s="4">
        <v>5797</v>
      </c>
      <c r="B5798" s="4" t="s">
        <v>17276</v>
      </c>
      <c r="C5798" s="5">
        <v>44577</v>
      </c>
      <c r="D5798" s="5">
        <v>44580</v>
      </c>
      <c r="E5798" s="9">
        <f t="shared" si="90"/>
        <v>2022</v>
      </c>
      <c r="F5798" s="4" t="s">
        <v>39</v>
      </c>
      <c r="G5798" s="4" t="s">
        <v>17277</v>
      </c>
      <c r="H5798" s="4" t="s">
        <v>17278</v>
      </c>
      <c r="I5798" s="4" t="s">
        <v>20</v>
      </c>
      <c r="J5798" s="4" t="s">
        <v>21</v>
      </c>
      <c r="K5798" s="4" t="s">
        <v>26647</v>
      </c>
      <c r="L5798" s="4" t="s">
        <v>22</v>
      </c>
      <c r="M5798" s="4" t="s">
        <v>134</v>
      </c>
      <c r="N5798" s="4">
        <v>1245.3800000000001</v>
      </c>
      <c r="O5798" s="4">
        <v>5</v>
      </c>
      <c r="P5798" s="4">
        <v>0.15</v>
      </c>
      <c r="Q5798" s="4">
        <v>-1.1100000000000001</v>
      </c>
    </row>
    <row r="5799" spans="1:17" s="4" customFormat="1" ht="12" x14ac:dyDescent="0.3">
      <c r="A5799" s="4">
        <v>5798</v>
      </c>
      <c r="B5799" s="4" t="s">
        <v>17279</v>
      </c>
      <c r="C5799" s="5">
        <v>45665</v>
      </c>
      <c r="D5799" s="5">
        <v>45667</v>
      </c>
      <c r="E5799" s="9">
        <f t="shared" si="90"/>
        <v>2025</v>
      </c>
      <c r="F5799" s="4" t="s">
        <v>59</v>
      </c>
      <c r="G5799" s="4" t="s">
        <v>17280</v>
      </c>
      <c r="H5799" s="4" t="s">
        <v>17281</v>
      </c>
      <c r="I5799" s="4" t="s">
        <v>20</v>
      </c>
      <c r="J5799" s="4" t="s">
        <v>62</v>
      </c>
      <c r="K5799" s="4" t="s">
        <v>63</v>
      </c>
      <c r="L5799" s="4" t="s">
        <v>36</v>
      </c>
      <c r="M5799" s="4" t="s">
        <v>138</v>
      </c>
      <c r="N5799" s="4">
        <v>859.6</v>
      </c>
      <c r="O5799" s="4">
        <v>6</v>
      </c>
      <c r="P5799" s="4">
        <v>0.15</v>
      </c>
      <c r="Q5799" s="4">
        <v>167.02</v>
      </c>
    </row>
    <row r="5800" spans="1:17" s="4" customFormat="1" ht="12" x14ac:dyDescent="0.3">
      <c r="A5800" s="4">
        <v>5799</v>
      </c>
      <c r="B5800" s="4" t="s">
        <v>17282</v>
      </c>
      <c r="C5800" s="5">
        <v>45268</v>
      </c>
      <c r="D5800" s="5">
        <v>45271</v>
      </c>
      <c r="E5800" s="9">
        <f t="shared" si="90"/>
        <v>2023</v>
      </c>
      <c r="F5800" s="4" t="s">
        <v>25</v>
      </c>
      <c r="G5800" s="4" t="s">
        <v>17283</v>
      </c>
      <c r="H5800" s="4" t="s">
        <v>6531</v>
      </c>
      <c r="I5800" s="4" t="s">
        <v>67</v>
      </c>
      <c r="J5800" s="4" t="s">
        <v>52</v>
      </c>
      <c r="K5800" s="4" t="s">
        <v>53</v>
      </c>
      <c r="L5800" s="4" t="s">
        <v>36</v>
      </c>
      <c r="M5800" s="4" t="s">
        <v>37</v>
      </c>
      <c r="N5800" s="4">
        <v>846.26</v>
      </c>
      <c r="O5800" s="4">
        <v>2</v>
      </c>
      <c r="P5800" s="4">
        <v>0.1</v>
      </c>
      <c r="Q5800" s="4">
        <v>208.95</v>
      </c>
    </row>
    <row r="5801" spans="1:17" s="4" customFormat="1" ht="12" x14ac:dyDescent="0.3">
      <c r="A5801" s="4">
        <v>5800</v>
      </c>
      <c r="B5801" s="4" t="s">
        <v>17284</v>
      </c>
      <c r="C5801" s="5">
        <v>45313</v>
      </c>
      <c r="D5801" s="5">
        <v>45316</v>
      </c>
      <c r="E5801" s="9">
        <f t="shared" si="90"/>
        <v>2024</v>
      </c>
      <c r="F5801" s="4" t="s">
        <v>59</v>
      </c>
      <c r="G5801" s="4" t="s">
        <v>17285</v>
      </c>
      <c r="H5801" s="4" t="s">
        <v>17286</v>
      </c>
      <c r="I5801" s="4" t="s">
        <v>20</v>
      </c>
      <c r="J5801" s="4" t="s">
        <v>21</v>
      </c>
      <c r="K5801" s="4" t="s">
        <v>26647</v>
      </c>
      <c r="L5801" s="4" t="s">
        <v>36</v>
      </c>
      <c r="M5801" s="4" t="s">
        <v>118</v>
      </c>
      <c r="N5801" s="4">
        <v>408.66</v>
      </c>
      <c r="O5801" s="4">
        <v>3</v>
      </c>
      <c r="P5801" s="4">
        <v>0.15</v>
      </c>
      <c r="Q5801" s="4">
        <v>21.09</v>
      </c>
    </row>
    <row r="5802" spans="1:17" s="4" customFormat="1" ht="12" x14ac:dyDescent="0.3">
      <c r="A5802" s="4">
        <v>5801</v>
      </c>
      <c r="B5802" s="4" t="s">
        <v>17287</v>
      </c>
      <c r="C5802" s="5">
        <v>44959</v>
      </c>
      <c r="D5802" s="5">
        <v>44964</v>
      </c>
      <c r="E5802" s="9">
        <f t="shared" si="90"/>
        <v>2023</v>
      </c>
      <c r="F5802" s="4" t="s">
        <v>25</v>
      </c>
      <c r="G5802" s="4" t="s">
        <v>17288</v>
      </c>
      <c r="H5802" s="4" t="s">
        <v>17289</v>
      </c>
      <c r="I5802" s="4" t="s">
        <v>20</v>
      </c>
      <c r="J5802" s="4" t="s">
        <v>111</v>
      </c>
      <c r="K5802" s="4" t="s">
        <v>111</v>
      </c>
      <c r="L5802" s="4" t="s">
        <v>36</v>
      </c>
      <c r="M5802" s="4" t="s">
        <v>138</v>
      </c>
      <c r="N5802" s="4">
        <v>713.75</v>
      </c>
      <c r="O5802" s="4">
        <v>5</v>
      </c>
      <c r="P5802" s="4">
        <v>0.2</v>
      </c>
      <c r="Q5802" s="4">
        <v>112.62</v>
      </c>
    </row>
    <row r="5803" spans="1:17" s="4" customFormat="1" ht="12" x14ac:dyDescent="0.3">
      <c r="A5803" s="4">
        <v>5802</v>
      </c>
      <c r="B5803" s="4" t="s">
        <v>17290</v>
      </c>
      <c r="C5803" s="5">
        <v>45098</v>
      </c>
      <c r="D5803" s="5">
        <v>45099</v>
      </c>
      <c r="E5803" s="9">
        <f t="shared" si="90"/>
        <v>2023</v>
      </c>
      <c r="F5803" s="4" t="s">
        <v>59</v>
      </c>
      <c r="G5803" s="4" t="s">
        <v>17291</v>
      </c>
      <c r="H5803" s="4" t="s">
        <v>17292</v>
      </c>
      <c r="I5803" s="4" t="s">
        <v>67</v>
      </c>
      <c r="J5803" s="4" t="s">
        <v>21</v>
      </c>
      <c r="K5803" s="4" t="s">
        <v>26647</v>
      </c>
      <c r="L5803" s="4" t="s">
        <v>22</v>
      </c>
      <c r="M5803" s="4" t="s">
        <v>134</v>
      </c>
      <c r="N5803" s="4">
        <v>1219.6300000000001</v>
      </c>
      <c r="O5803" s="4">
        <v>10</v>
      </c>
      <c r="P5803" s="4">
        <v>0.1</v>
      </c>
      <c r="Q5803" s="4">
        <v>151.99</v>
      </c>
    </row>
    <row r="5804" spans="1:17" s="4" customFormat="1" ht="12" x14ac:dyDescent="0.3">
      <c r="A5804" s="4">
        <v>5803</v>
      </c>
      <c r="B5804" s="4" t="s">
        <v>17293</v>
      </c>
      <c r="C5804" s="5">
        <v>45769</v>
      </c>
      <c r="D5804" s="5">
        <v>45773</v>
      </c>
      <c r="E5804" s="9">
        <f t="shared" si="90"/>
        <v>2025</v>
      </c>
      <c r="F5804" s="4" t="s">
        <v>39</v>
      </c>
      <c r="G5804" s="4" t="s">
        <v>17294</v>
      </c>
      <c r="H5804" s="4" t="s">
        <v>17295</v>
      </c>
      <c r="I5804" s="4" t="s">
        <v>28</v>
      </c>
      <c r="J5804" s="4" t="s">
        <v>52</v>
      </c>
      <c r="K5804" s="4" t="s">
        <v>53</v>
      </c>
      <c r="L5804" s="4" t="s">
        <v>22</v>
      </c>
      <c r="M5804" s="4" t="s">
        <v>134</v>
      </c>
      <c r="N5804" s="4">
        <v>419.18</v>
      </c>
      <c r="O5804" s="4">
        <v>9</v>
      </c>
      <c r="P5804" s="4">
        <v>0.1</v>
      </c>
      <c r="Q5804" s="4">
        <v>108.45</v>
      </c>
    </row>
    <row r="5805" spans="1:17" s="4" customFormat="1" ht="12" x14ac:dyDescent="0.3">
      <c r="A5805" s="4">
        <v>5804</v>
      </c>
      <c r="B5805" s="4" t="s">
        <v>17296</v>
      </c>
      <c r="C5805" s="5">
        <v>45036</v>
      </c>
      <c r="D5805" s="5">
        <v>45038</v>
      </c>
      <c r="E5805" s="9">
        <f t="shared" si="90"/>
        <v>2023</v>
      </c>
      <c r="F5805" s="4" t="s">
        <v>25</v>
      </c>
      <c r="G5805" s="4" t="s">
        <v>17297</v>
      </c>
      <c r="H5805" s="4" t="s">
        <v>17298</v>
      </c>
      <c r="I5805" s="4" t="s">
        <v>67</v>
      </c>
      <c r="J5805" s="4" t="s">
        <v>145</v>
      </c>
      <c r="K5805" s="4" t="s">
        <v>80</v>
      </c>
      <c r="L5805" s="4" t="s">
        <v>22</v>
      </c>
      <c r="M5805" s="4" t="s">
        <v>23</v>
      </c>
      <c r="N5805" s="4">
        <v>1017.77</v>
      </c>
      <c r="O5805" s="4">
        <v>1</v>
      </c>
      <c r="P5805" s="4">
        <v>0.1</v>
      </c>
      <c r="Q5805" s="4">
        <v>227.16</v>
      </c>
    </row>
    <row r="5806" spans="1:17" s="4" customFormat="1" ht="12" x14ac:dyDescent="0.3">
      <c r="A5806" s="4">
        <v>5805</v>
      </c>
      <c r="B5806" s="4" t="s">
        <v>17299</v>
      </c>
      <c r="C5806" s="5">
        <v>44471</v>
      </c>
      <c r="D5806" s="5">
        <v>44472</v>
      </c>
      <c r="E5806" s="9">
        <f t="shared" si="90"/>
        <v>2021</v>
      </c>
      <c r="F5806" s="4" t="s">
        <v>39</v>
      </c>
      <c r="G5806" s="4" t="s">
        <v>17300</v>
      </c>
      <c r="H5806" s="4" t="s">
        <v>17301</v>
      </c>
      <c r="I5806" s="4" t="s">
        <v>28</v>
      </c>
      <c r="J5806" s="4" t="s">
        <v>106</v>
      </c>
      <c r="K5806" s="4" t="s">
        <v>106</v>
      </c>
      <c r="L5806" s="4" t="s">
        <v>22</v>
      </c>
      <c r="M5806" s="4" t="s">
        <v>75</v>
      </c>
      <c r="N5806" s="4">
        <v>764.93</v>
      </c>
      <c r="O5806" s="4">
        <v>5</v>
      </c>
      <c r="P5806" s="4">
        <v>0</v>
      </c>
      <c r="Q5806" s="4">
        <v>93.59</v>
      </c>
    </row>
    <row r="5807" spans="1:17" s="4" customFormat="1" ht="12" x14ac:dyDescent="0.3">
      <c r="A5807" s="4">
        <v>5806</v>
      </c>
      <c r="B5807" s="4" t="s">
        <v>17302</v>
      </c>
      <c r="C5807" s="5">
        <v>44858</v>
      </c>
      <c r="D5807" s="5">
        <v>44865</v>
      </c>
      <c r="E5807" s="9">
        <f t="shared" si="90"/>
        <v>2022</v>
      </c>
      <c r="F5807" s="4" t="s">
        <v>25</v>
      </c>
      <c r="G5807" s="4" t="s">
        <v>17303</v>
      </c>
      <c r="H5807" s="4" t="s">
        <v>17304</v>
      </c>
      <c r="I5807" s="4" t="s">
        <v>67</v>
      </c>
      <c r="J5807" s="4" t="s">
        <v>106</v>
      </c>
      <c r="K5807" s="4" t="s">
        <v>106</v>
      </c>
      <c r="L5807" s="4" t="s">
        <v>22</v>
      </c>
      <c r="M5807" s="4" t="s">
        <v>75</v>
      </c>
      <c r="N5807" s="4">
        <v>901.33</v>
      </c>
      <c r="O5807" s="4">
        <v>7</v>
      </c>
      <c r="P5807" s="4">
        <v>0.2</v>
      </c>
      <c r="Q5807" s="4">
        <v>149.72</v>
      </c>
    </row>
    <row r="5808" spans="1:17" s="4" customFormat="1" ht="12" x14ac:dyDescent="0.3">
      <c r="A5808" s="4">
        <v>5807</v>
      </c>
      <c r="B5808" s="4" t="s">
        <v>17305</v>
      </c>
      <c r="C5808" s="5">
        <v>45708</v>
      </c>
      <c r="D5808" s="5">
        <v>45714</v>
      </c>
      <c r="E5808" s="9">
        <f t="shared" si="90"/>
        <v>2025</v>
      </c>
      <c r="F5808" s="4" t="s">
        <v>59</v>
      </c>
      <c r="G5808" s="4" t="s">
        <v>17306</v>
      </c>
      <c r="H5808" s="4" t="s">
        <v>17307</v>
      </c>
      <c r="I5808" s="4" t="s">
        <v>67</v>
      </c>
      <c r="J5808" s="4" t="s">
        <v>42</v>
      </c>
      <c r="K5808" s="4" t="s">
        <v>43</v>
      </c>
      <c r="L5808" s="4" t="s">
        <v>36</v>
      </c>
      <c r="M5808" s="4" t="s">
        <v>118</v>
      </c>
      <c r="N5808" s="4">
        <v>47.87</v>
      </c>
      <c r="O5808" s="4">
        <v>8</v>
      </c>
      <c r="P5808" s="4">
        <v>0.15</v>
      </c>
      <c r="Q5808" s="4">
        <v>2.72</v>
      </c>
    </row>
    <row r="5809" spans="1:17" s="4" customFormat="1" ht="12" x14ac:dyDescent="0.3">
      <c r="A5809" s="4">
        <v>5808</v>
      </c>
      <c r="B5809" s="4" t="s">
        <v>17308</v>
      </c>
      <c r="C5809" s="5">
        <v>44751</v>
      </c>
      <c r="D5809" s="5">
        <v>44753</v>
      </c>
      <c r="E5809" s="9">
        <f t="shared" si="90"/>
        <v>2022</v>
      </c>
      <c r="F5809" s="4" t="s">
        <v>39</v>
      </c>
      <c r="G5809" s="4" t="s">
        <v>17309</v>
      </c>
      <c r="H5809" s="4" t="s">
        <v>17310</v>
      </c>
      <c r="I5809" s="4" t="s">
        <v>67</v>
      </c>
      <c r="J5809" s="4" t="s">
        <v>34</v>
      </c>
      <c r="K5809" s="4" t="s">
        <v>35</v>
      </c>
      <c r="L5809" s="4" t="s">
        <v>29</v>
      </c>
      <c r="M5809" s="4" t="s">
        <v>30</v>
      </c>
      <c r="N5809" s="4">
        <v>361.52</v>
      </c>
      <c r="O5809" s="4">
        <v>4</v>
      </c>
      <c r="P5809" s="4">
        <v>0</v>
      </c>
      <c r="Q5809" s="4">
        <v>9.49</v>
      </c>
    </row>
    <row r="5810" spans="1:17" s="4" customFormat="1" ht="12" x14ac:dyDescent="0.3">
      <c r="A5810" s="4">
        <v>5809</v>
      </c>
      <c r="B5810" s="4" t="s">
        <v>17311</v>
      </c>
      <c r="C5810" s="5">
        <v>44944</v>
      </c>
      <c r="D5810" s="5">
        <v>44947</v>
      </c>
      <c r="E5810" s="9">
        <f t="shared" si="90"/>
        <v>2023</v>
      </c>
      <c r="F5810" s="4" t="s">
        <v>39</v>
      </c>
      <c r="G5810" s="4" t="s">
        <v>17312</v>
      </c>
      <c r="H5810" s="4" t="s">
        <v>17313</v>
      </c>
      <c r="I5810" s="4" t="s">
        <v>67</v>
      </c>
      <c r="J5810" s="4" t="s">
        <v>79</v>
      </c>
      <c r="K5810" s="4" t="s">
        <v>80</v>
      </c>
      <c r="L5810" s="4" t="s">
        <v>29</v>
      </c>
      <c r="M5810" s="4" t="s">
        <v>30</v>
      </c>
      <c r="N5810" s="4">
        <v>897.72</v>
      </c>
      <c r="O5810" s="4">
        <v>6</v>
      </c>
      <c r="P5810" s="4">
        <v>0.1</v>
      </c>
      <c r="Q5810" s="4">
        <v>-0.48</v>
      </c>
    </row>
    <row r="5811" spans="1:17" s="4" customFormat="1" ht="12" x14ac:dyDescent="0.3">
      <c r="A5811" s="4">
        <v>5810</v>
      </c>
      <c r="B5811" s="4" t="s">
        <v>17314</v>
      </c>
      <c r="C5811" s="5">
        <v>44555</v>
      </c>
      <c r="D5811" s="5">
        <v>44562</v>
      </c>
      <c r="E5811" s="9">
        <f t="shared" si="90"/>
        <v>2022</v>
      </c>
      <c r="F5811" s="4" t="s">
        <v>39</v>
      </c>
      <c r="G5811" s="4" t="s">
        <v>17315</v>
      </c>
      <c r="H5811" s="4" t="s">
        <v>17316</v>
      </c>
      <c r="I5811" s="4" t="s">
        <v>67</v>
      </c>
      <c r="J5811" s="4" t="s">
        <v>21</v>
      </c>
      <c r="K5811" s="4" t="s">
        <v>26647</v>
      </c>
      <c r="L5811" s="4" t="s">
        <v>29</v>
      </c>
      <c r="M5811" s="4" t="s">
        <v>90</v>
      </c>
      <c r="N5811" s="4">
        <v>1456.56</v>
      </c>
      <c r="O5811" s="4">
        <v>7</v>
      </c>
      <c r="P5811" s="4">
        <v>0.2</v>
      </c>
      <c r="Q5811" s="4">
        <v>31.64</v>
      </c>
    </row>
    <row r="5812" spans="1:17" s="4" customFormat="1" ht="12" x14ac:dyDescent="0.3">
      <c r="A5812" s="4">
        <v>5811</v>
      </c>
      <c r="B5812" s="4" t="s">
        <v>17317</v>
      </c>
      <c r="C5812" s="5">
        <v>45642</v>
      </c>
      <c r="D5812" s="5">
        <v>45647</v>
      </c>
      <c r="E5812" s="9">
        <f t="shared" si="90"/>
        <v>2024</v>
      </c>
      <c r="F5812" s="4" t="s">
        <v>39</v>
      </c>
      <c r="G5812" s="4" t="s">
        <v>17318</v>
      </c>
      <c r="H5812" s="4" t="s">
        <v>17319</v>
      </c>
      <c r="I5812" s="4" t="s">
        <v>20</v>
      </c>
      <c r="J5812" s="4" t="s">
        <v>79</v>
      </c>
      <c r="K5812" s="4" t="s">
        <v>80</v>
      </c>
      <c r="L5812" s="4" t="s">
        <v>36</v>
      </c>
      <c r="M5812" s="4" t="s">
        <v>138</v>
      </c>
      <c r="N5812" s="4">
        <v>401.06</v>
      </c>
      <c r="O5812" s="4">
        <v>1</v>
      </c>
      <c r="P5812" s="4">
        <v>0.2</v>
      </c>
      <c r="Q5812" s="4">
        <v>68.39</v>
      </c>
    </row>
    <row r="5813" spans="1:17" s="4" customFormat="1" ht="12" x14ac:dyDescent="0.3">
      <c r="A5813" s="4">
        <v>5812</v>
      </c>
      <c r="B5813" s="4" t="s">
        <v>17320</v>
      </c>
      <c r="C5813" s="5">
        <v>45528</v>
      </c>
      <c r="D5813" s="5">
        <v>45531</v>
      </c>
      <c r="E5813" s="9">
        <f t="shared" si="90"/>
        <v>2024</v>
      </c>
      <c r="F5813" s="4" t="s">
        <v>17</v>
      </c>
      <c r="G5813" s="4" t="s">
        <v>17321</v>
      </c>
      <c r="H5813" s="4" t="s">
        <v>17322</v>
      </c>
      <c r="I5813" s="4" t="s">
        <v>20</v>
      </c>
      <c r="J5813" s="4" t="s">
        <v>21</v>
      </c>
      <c r="K5813" s="4" t="s">
        <v>26647</v>
      </c>
      <c r="L5813" s="4" t="s">
        <v>22</v>
      </c>
      <c r="M5813" s="4" t="s">
        <v>54</v>
      </c>
      <c r="N5813" s="4">
        <v>693.66</v>
      </c>
      <c r="O5813" s="4">
        <v>8</v>
      </c>
      <c r="P5813" s="4">
        <v>0</v>
      </c>
      <c r="Q5813" s="4">
        <v>45.12</v>
      </c>
    </row>
    <row r="5814" spans="1:17" s="4" customFormat="1" ht="12" x14ac:dyDescent="0.3">
      <c r="A5814" s="4">
        <v>5813</v>
      </c>
      <c r="B5814" s="4" t="s">
        <v>17323</v>
      </c>
      <c r="C5814" s="5">
        <v>44420</v>
      </c>
      <c r="D5814" s="5">
        <v>44426</v>
      </c>
      <c r="E5814" s="9">
        <f t="shared" si="90"/>
        <v>2021</v>
      </c>
      <c r="F5814" s="4" t="s">
        <v>25</v>
      </c>
      <c r="G5814" s="4" t="s">
        <v>17324</v>
      </c>
      <c r="H5814" s="4" t="s">
        <v>17325</v>
      </c>
      <c r="I5814" s="4" t="s">
        <v>67</v>
      </c>
      <c r="J5814" s="4" t="s">
        <v>111</v>
      </c>
      <c r="K5814" s="4" t="s">
        <v>111</v>
      </c>
      <c r="L5814" s="4" t="s">
        <v>29</v>
      </c>
      <c r="M5814" s="4" t="s">
        <v>48</v>
      </c>
      <c r="N5814" s="4">
        <v>1168.93</v>
      </c>
      <c r="O5814" s="4">
        <v>9</v>
      </c>
      <c r="P5814" s="4">
        <v>0.2</v>
      </c>
      <c r="Q5814" s="4">
        <v>241.97</v>
      </c>
    </row>
    <row r="5815" spans="1:17" s="4" customFormat="1" ht="12" x14ac:dyDescent="0.3">
      <c r="A5815" s="4">
        <v>5814</v>
      </c>
      <c r="B5815" s="4" t="s">
        <v>17326</v>
      </c>
      <c r="C5815" s="5">
        <v>44991</v>
      </c>
      <c r="D5815" s="5">
        <v>44992</v>
      </c>
      <c r="E5815" s="9">
        <f t="shared" si="90"/>
        <v>2023</v>
      </c>
      <c r="F5815" s="4" t="s">
        <v>25</v>
      </c>
      <c r="G5815" s="4" t="s">
        <v>17327</v>
      </c>
      <c r="H5815" s="4" t="s">
        <v>17328</v>
      </c>
      <c r="I5815" s="4" t="s">
        <v>20</v>
      </c>
      <c r="J5815" s="4" t="s">
        <v>79</v>
      </c>
      <c r="K5815" s="4" t="s">
        <v>80</v>
      </c>
      <c r="L5815" s="4" t="s">
        <v>29</v>
      </c>
      <c r="M5815" s="4" t="s">
        <v>30</v>
      </c>
      <c r="N5815" s="4">
        <v>188.6</v>
      </c>
      <c r="O5815" s="4">
        <v>3</v>
      </c>
      <c r="P5815" s="4">
        <v>0.2</v>
      </c>
      <c r="Q5815" s="4">
        <v>-2.06</v>
      </c>
    </row>
    <row r="5816" spans="1:17" s="4" customFormat="1" ht="12" x14ac:dyDescent="0.3">
      <c r="A5816" s="4">
        <v>5815</v>
      </c>
      <c r="B5816" s="4" t="s">
        <v>17329</v>
      </c>
      <c r="C5816" s="5">
        <v>45355</v>
      </c>
      <c r="D5816" s="5">
        <v>45358</v>
      </c>
      <c r="E5816" s="9">
        <f t="shared" si="90"/>
        <v>2024</v>
      </c>
      <c r="F5816" s="4" t="s">
        <v>39</v>
      </c>
      <c r="G5816" s="4" t="s">
        <v>17330</v>
      </c>
      <c r="H5816" s="4" t="s">
        <v>17331</v>
      </c>
      <c r="I5816" s="4" t="s">
        <v>28</v>
      </c>
      <c r="J5816" s="4" t="s">
        <v>145</v>
      </c>
      <c r="K5816" s="4" t="s">
        <v>80</v>
      </c>
      <c r="L5816" s="4" t="s">
        <v>22</v>
      </c>
      <c r="M5816" s="4" t="s">
        <v>23</v>
      </c>
      <c r="N5816" s="4">
        <v>214.37</v>
      </c>
      <c r="O5816" s="4">
        <v>2</v>
      </c>
      <c r="P5816" s="4">
        <v>0.1</v>
      </c>
      <c r="Q5816" s="4">
        <v>19.96</v>
      </c>
    </row>
    <row r="5817" spans="1:17" s="4" customFormat="1" ht="12" x14ac:dyDescent="0.3">
      <c r="A5817" s="4">
        <v>5816</v>
      </c>
      <c r="B5817" s="4" t="s">
        <v>17332</v>
      </c>
      <c r="C5817" s="5">
        <v>44486</v>
      </c>
      <c r="D5817" s="5">
        <v>44488</v>
      </c>
      <c r="E5817" s="9">
        <f t="shared" si="90"/>
        <v>2021</v>
      </c>
      <c r="F5817" s="4" t="s">
        <v>39</v>
      </c>
      <c r="G5817" s="4" t="s">
        <v>17333</v>
      </c>
      <c r="H5817" s="4" t="s">
        <v>17334</v>
      </c>
      <c r="I5817" s="4" t="s">
        <v>67</v>
      </c>
      <c r="J5817" s="4" t="s">
        <v>145</v>
      </c>
      <c r="K5817" s="4" t="s">
        <v>80</v>
      </c>
      <c r="L5817" s="4" t="s">
        <v>22</v>
      </c>
      <c r="M5817" s="4" t="s">
        <v>23</v>
      </c>
      <c r="N5817" s="4">
        <v>334.86</v>
      </c>
      <c r="O5817" s="4">
        <v>2</v>
      </c>
      <c r="P5817" s="4">
        <v>0.1</v>
      </c>
      <c r="Q5817" s="4">
        <v>53.42</v>
      </c>
    </row>
    <row r="5818" spans="1:17" s="4" customFormat="1" ht="12" x14ac:dyDescent="0.3">
      <c r="A5818" s="4">
        <v>5817</v>
      </c>
      <c r="B5818" s="4" t="s">
        <v>17335</v>
      </c>
      <c r="C5818" s="5">
        <v>45605</v>
      </c>
      <c r="D5818" s="5">
        <v>45608</v>
      </c>
      <c r="E5818" s="9">
        <f t="shared" si="90"/>
        <v>2024</v>
      </c>
      <c r="F5818" s="4" t="s">
        <v>59</v>
      </c>
      <c r="G5818" s="4" t="s">
        <v>17336</v>
      </c>
      <c r="H5818" s="4" t="s">
        <v>17337</v>
      </c>
      <c r="I5818" s="4" t="s">
        <v>28</v>
      </c>
      <c r="J5818" s="4" t="s">
        <v>47</v>
      </c>
      <c r="K5818" s="4" t="s">
        <v>47</v>
      </c>
      <c r="L5818" s="4" t="s">
        <v>36</v>
      </c>
      <c r="M5818" s="4" t="s">
        <v>118</v>
      </c>
      <c r="N5818" s="4">
        <v>564.71</v>
      </c>
      <c r="O5818" s="4">
        <v>3</v>
      </c>
      <c r="P5818" s="4">
        <v>0</v>
      </c>
      <c r="Q5818" s="4">
        <v>112.08</v>
      </c>
    </row>
    <row r="5819" spans="1:17" s="4" customFormat="1" ht="12" x14ac:dyDescent="0.3">
      <c r="A5819" s="4">
        <v>5818</v>
      </c>
      <c r="B5819" s="4" t="s">
        <v>17338</v>
      </c>
      <c r="C5819" s="5">
        <v>45648</v>
      </c>
      <c r="D5819" s="5">
        <v>45654</v>
      </c>
      <c r="E5819" s="9">
        <f t="shared" si="90"/>
        <v>2024</v>
      </c>
      <c r="F5819" s="4" t="s">
        <v>59</v>
      </c>
      <c r="G5819" s="4" t="s">
        <v>17339</v>
      </c>
      <c r="H5819" s="4" t="s">
        <v>17340</v>
      </c>
      <c r="I5819" s="4" t="s">
        <v>28</v>
      </c>
      <c r="J5819" s="4" t="s">
        <v>111</v>
      </c>
      <c r="K5819" s="4" t="s">
        <v>111</v>
      </c>
      <c r="L5819" s="4" t="s">
        <v>29</v>
      </c>
      <c r="M5819" s="4" t="s">
        <v>90</v>
      </c>
      <c r="N5819" s="4">
        <v>276.02999999999997</v>
      </c>
      <c r="O5819" s="4">
        <v>6</v>
      </c>
      <c r="P5819" s="4">
        <v>0.2</v>
      </c>
      <c r="Q5819" s="4">
        <v>9.09</v>
      </c>
    </row>
    <row r="5820" spans="1:17" s="4" customFormat="1" ht="12" x14ac:dyDescent="0.3">
      <c r="A5820" s="4">
        <v>5819</v>
      </c>
      <c r="B5820" s="4" t="s">
        <v>17341</v>
      </c>
      <c r="C5820" s="5">
        <v>44400</v>
      </c>
      <c r="D5820" s="5">
        <v>44406</v>
      </c>
      <c r="E5820" s="9">
        <f t="shared" si="90"/>
        <v>2021</v>
      </c>
      <c r="F5820" s="4" t="s">
        <v>39</v>
      </c>
      <c r="G5820" s="4" t="s">
        <v>17342</v>
      </c>
      <c r="H5820" s="4" t="s">
        <v>17343</v>
      </c>
      <c r="I5820" s="4" t="s">
        <v>28</v>
      </c>
      <c r="J5820" s="4" t="s">
        <v>47</v>
      </c>
      <c r="K5820" s="4" t="s">
        <v>47</v>
      </c>
      <c r="L5820" s="4" t="s">
        <v>36</v>
      </c>
      <c r="M5820" s="4" t="s">
        <v>71</v>
      </c>
      <c r="N5820" s="4">
        <v>663.95</v>
      </c>
      <c r="O5820" s="4">
        <v>2</v>
      </c>
      <c r="P5820" s="4">
        <v>0.1</v>
      </c>
      <c r="Q5820" s="4">
        <v>171.83</v>
      </c>
    </row>
    <row r="5821" spans="1:17" s="4" customFormat="1" ht="12" x14ac:dyDescent="0.3">
      <c r="A5821" s="4">
        <v>5820</v>
      </c>
      <c r="B5821" s="4" t="s">
        <v>17344</v>
      </c>
      <c r="C5821" s="5">
        <v>45254</v>
      </c>
      <c r="D5821" s="5">
        <v>45257</v>
      </c>
      <c r="E5821" s="9">
        <f t="shared" si="90"/>
        <v>2023</v>
      </c>
      <c r="F5821" s="4" t="s">
        <v>25</v>
      </c>
      <c r="G5821" s="4" t="s">
        <v>17345</v>
      </c>
      <c r="H5821" s="4" t="s">
        <v>17346</v>
      </c>
      <c r="I5821" s="4" t="s">
        <v>28</v>
      </c>
      <c r="J5821" s="4" t="s">
        <v>52</v>
      </c>
      <c r="K5821" s="4" t="s">
        <v>53</v>
      </c>
      <c r="L5821" s="4" t="s">
        <v>29</v>
      </c>
      <c r="M5821" s="4" t="s">
        <v>30</v>
      </c>
      <c r="N5821" s="4">
        <v>145.30000000000001</v>
      </c>
      <c r="O5821" s="4">
        <v>7</v>
      </c>
      <c r="P5821" s="4">
        <v>0.1</v>
      </c>
      <c r="Q5821" s="4">
        <v>26.6</v>
      </c>
    </row>
    <row r="5822" spans="1:17" s="4" customFormat="1" ht="12" x14ac:dyDescent="0.3">
      <c r="A5822" s="4">
        <v>5821</v>
      </c>
      <c r="B5822" s="4" t="s">
        <v>17347</v>
      </c>
      <c r="C5822" s="5">
        <v>45540</v>
      </c>
      <c r="D5822" s="5">
        <v>45541</v>
      </c>
      <c r="E5822" s="9">
        <f t="shared" si="90"/>
        <v>2024</v>
      </c>
      <c r="F5822" s="4" t="s">
        <v>17</v>
      </c>
      <c r="G5822" s="4" t="s">
        <v>17348</v>
      </c>
      <c r="H5822" s="4" t="s">
        <v>17349</v>
      </c>
      <c r="I5822" s="4" t="s">
        <v>67</v>
      </c>
      <c r="J5822" s="4" t="s">
        <v>111</v>
      </c>
      <c r="K5822" s="4" t="s">
        <v>111</v>
      </c>
      <c r="L5822" s="4" t="s">
        <v>36</v>
      </c>
      <c r="M5822" s="4" t="s">
        <v>138</v>
      </c>
      <c r="N5822" s="4">
        <v>52.81</v>
      </c>
      <c r="O5822" s="4">
        <v>5</v>
      </c>
      <c r="P5822" s="4">
        <v>0.15</v>
      </c>
      <c r="Q5822" s="4">
        <v>6.55</v>
      </c>
    </row>
    <row r="5823" spans="1:17" s="4" customFormat="1" ht="12" x14ac:dyDescent="0.3">
      <c r="A5823" s="4">
        <v>5822</v>
      </c>
      <c r="B5823" s="4" t="s">
        <v>17350</v>
      </c>
      <c r="C5823" s="5">
        <v>45426</v>
      </c>
      <c r="D5823" s="5">
        <v>45429</v>
      </c>
      <c r="E5823" s="9">
        <f t="shared" si="90"/>
        <v>2024</v>
      </c>
      <c r="F5823" s="4" t="s">
        <v>25</v>
      </c>
      <c r="G5823" s="4" t="s">
        <v>17351</v>
      </c>
      <c r="H5823" s="4" t="s">
        <v>17352</v>
      </c>
      <c r="I5823" s="4" t="s">
        <v>67</v>
      </c>
      <c r="J5823" s="4" t="s">
        <v>79</v>
      </c>
      <c r="K5823" s="4" t="s">
        <v>80</v>
      </c>
      <c r="L5823" s="4" t="s">
        <v>36</v>
      </c>
      <c r="M5823" s="4" t="s">
        <v>118</v>
      </c>
      <c r="N5823" s="4">
        <v>620.77</v>
      </c>
      <c r="O5823" s="4">
        <v>2</v>
      </c>
      <c r="P5823" s="4">
        <v>0</v>
      </c>
      <c r="Q5823" s="4">
        <v>24.4</v>
      </c>
    </row>
    <row r="5824" spans="1:17" s="4" customFormat="1" ht="12" x14ac:dyDescent="0.3">
      <c r="A5824" s="4">
        <v>5823</v>
      </c>
      <c r="B5824" s="4" t="s">
        <v>17353</v>
      </c>
      <c r="C5824" s="5">
        <v>45349</v>
      </c>
      <c r="D5824" s="5">
        <v>45353</v>
      </c>
      <c r="E5824" s="9">
        <f t="shared" si="90"/>
        <v>2024</v>
      </c>
      <c r="F5824" s="4" t="s">
        <v>17</v>
      </c>
      <c r="G5824" s="4" t="s">
        <v>17354</v>
      </c>
      <c r="H5824" s="4" t="s">
        <v>17355</v>
      </c>
      <c r="I5824" s="4" t="s">
        <v>67</v>
      </c>
      <c r="J5824" s="4" t="s">
        <v>111</v>
      </c>
      <c r="K5824" s="4" t="s">
        <v>111</v>
      </c>
      <c r="L5824" s="4" t="s">
        <v>29</v>
      </c>
      <c r="M5824" s="4" t="s">
        <v>48</v>
      </c>
      <c r="N5824" s="4">
        <v>384.74</v>
      </c>
      <c r="O5824" s="4">
        <v>2</v>
      </c>
      <c r="P5824" s="4">
        <v>0.1</v>
      </c>
      <c r="Q5824" s="4">
        <v>39.270000000000003</v>
      </c>
    </row>
    <row r="5825" spans="1:17" s="4" customFormat="1" ht="12" x14ac:dyDescent="0.3">
      <c r="A5825" s="4">
        <v>5824</v>
      </c>
      <c r="B5825" s="4" t="s">
        <v>17356</v>
      </c>
      <c r="C5825" s="5">
        <v>44598</v>
      </c>
      <c r="D5825" s="5">
        <v>44604</v>
      </c>
      <c r="E5825" s="9">
        <f t="shared" si="90"/>
        <v>2022</v>
      </c>
      <c r="F5825" s="4" t="s">
        <v>25</v>
      </c>
      <c r="G5825" s="4" t="s">
        <v>17357</v>
      </c>
      <c r="H5825" s="4" t="s">
        <v>17358</v>
      </c>
      <c r="I5825" s="4" t="s">
        <v>20</v>
      </c>
      <c r="J5825" s="4" t="s">
        <v>79</v>
      </c>
      <c r="K5825" s="4" t="s">
        <v>80</v>
      </c>
      <c r="L5825" s="4" t="s">
        <v>29</v>
      </c>
      <c r="M5825" s="4" t="s">
        <v>107</v>
      </c>
      <c r="N5825" s="4">
        <v>1324.27</v>
      </c>
      <c r="O5825" s="4">
        <v>9</v>
      </c>
      <c r="P5825" s="4">
        <v>0.15</v>
      </c>
      <c r="Q5825" s="4">
        <v>11.68</v>
      </c>
    </row>
    <row r="5826" spans="1:17" s="4" customFormat="1" ht="12" x14ac:dyDescent="0.3">
      <c r="A5826" s="4">
        <v>5825</v>
      </c>
      <c r="B5826" s="4" t="s">
        <v>17359</v>
      </c>
      <c r="C5826" s="5">
        <v>45294</v>
      </c>
      <c r="D5826" s="5">
        <v>45295</v>
      </c>
      <c r="E5826" s="9">
        <f t="shared" ref="E5826:E5889" si="91">YEAR(D5826)</f>
        <v>2024</v>
      </c>
      <c r="F5826" s="4" t="s">
        <v>59</v>
      </c>
      <c r="G5826" s="4" t="s">
        <v>17360</v>
      </c>
      <c r="H5826" s="4" t="s">
        <v>17361</v>
      </c>
      <c r="I5826" s="4" t="s">
        <v>28</v>
      </c>
      <c r="J5826" s="4" t="s">
        <v>62</v>
      </c>
      <c r="K5826" s="4" t="s">
        <v>63</v>
      </c>
      <c r="L5826" s="4" t="s">
        <v>22</v>
      </c>
      <c r="M5826" s="4" t="s">
        <v>134</v>
      </c>
      <c r="N5826" s="4">
        <v>587.27</v>
      </c>
      <c r="O5826" s="4">
        <v>4</v>
      </c>
      <c r="P5826" s="4">
        <v>0.2</v>
      </c>
      <c r="Q5826" s="4">
        <v>121.51</v>
      </c>
    </row>
    <row r="5827" spans="1:17" s="4" customFormat="1" ht="12" x14ac:dyDescent="0.3">
      <c r="A5827" s="4">
        <v>5826</v>
      </c>
      <c r="B5827" s="4" t="s">
        <v>17362</v>
      </c>
      <c r="C5827" s="5">
        <v>45464</v>
      </c>
      <c r="D5827" s="5">
        <v>45471</v>
      </c>
      <c r="E5827" s="9">
        <f t="shared" si="91"/>
        <v>2024</v>
      </c>
      <c r="F5827" s="4" t="s">
        <v>39</v>
      </c>
      <c r="G5827" s="4" t="s">
        <v>17363</v>
      </c>
      <c r="H5827" s="4" t="s">
        <v>17364</v>
      </c>
      <c r="I5827" s="4" t="s">
        <v>67</v>
      </c>
      <c r="J5827" s="4" t="s">
        <v>62</v>
      </c>
      <c r="K5827" s="4" t="s">
        <v>63</v>
      </c>
      <c r="L5827" s="4" t="s">
        <v>36</v>
      </c>
      <c r="M5827" s="4" t="s">
        <v>138</v>
      </c>
      <c r="N5827" s="4">
        <v>656.84</v>
      </c>
      <c r="O5827" s="4">
        <v>8</v>
      </c>
      <c r="P5827" s="4">
        <v>0</v>
      </c>
      <c r="Q5827" s="4">
        <v>151.43</v>
      </c>
    </row>
    <row r="5828" spans="1:17" s="4" customFormat="1" ht="12" x14ac:dyDescent="0.3">
      <c r="A5828" s="4">
        <v>5827</v>
      </c>
      <c r="B5828" s="4" t="s">
        <v>17365</v>
      </c>
      <c r="C5828" s="5">
        <v>44696</v>
      </c>
      <c r="D5828" s="5">
        <v>44701</v>
      </c>
      <c r="E5828" s="9">
        <f t="shared" si="91"/>
        <v>2022</v>
      </c>
      <c r="F5828" s="4" t="s">
        <v>17</v>
      </c>
      <c r="G5828" s="4" t="s">
        <v>17366</v>
      </c>
      <c r="H5828" s="4" t="s">
        <v>17367</v>
      </c>
      <c r="I5828" s="4" t="s">
        <v>67</v>
      </c>
      <c r="J5828" s="4" t="s">
        <v>111</v>
      </c>
      <c r="K5828" s="4" t="s">
        <v>111</v>
      </c>
      <c r="L5828" s="4" t="s">
        <v>22</v>
      </c>
      <c r="M5828" s="4" t="s">
        <v>134</v>
      </c>
      <c r="N5828" s="4">
        <v>1247.1400000000001</v>
      </c>
      <c r="O5828" s="4">
        <v>1</v>
      </c>
      <c r="P5828" s="4">
        <v>0.1</v>
      </c>
      <c r="Q5828" s="4">
        <v>99.36</v>
      </c>
    </row>
    <row r="5829" spans="1:17" s="4" customFormat="1" ht="12" x14ac:dyDescent="0.3">
      <c r="A5829" s="4">
        <v>5828</v>
      </c>
      <c r="B5829" s="4" t="s">
        <v>17368</v>
      </c>
      <c r="C5829" s="5">
        <v>44605</v>
      </c>
      <c r="D5829" s="5">
        <v>44612</v>
      </c>
      <c r="E5829" s="9">
        <f t="shared" si="91"/>
        <v>2022</v>
      </c>
      <c r="F5829" s="4" t="s">
        <v>25</v>
      </c>
      <c r="G5829" s="4" t="s">
        <v>17369</v>
      </c>
      <c r="H5829" s="4" t="s">
        <v>975</v>
      </c>
      <c r="I5829" s="4" t="s">
        <v>28</v>
      </c>
      <c r="J5829" s="4" t="s">
        <v>34</v>
      </c>
      <c r="K5829" s="4" t="s">
        <v>35</v>
      </c>
      <c r="L5829" s="4" t="s">
        <v>36</v>
      </c>
      <c r="M5829" s="4" t="s">
        <v>138</v>
      </c>
      <c r="N5829" s="4">
        <v>242.13</v>
      </c>
      <c r="O5829" s="4">
        <v>7</v>
      </c>
      <c r="P5829" s="4">
        <v>0.1</v>
      </c>
      <c r="Q5829" s="4">
        <v>9.8699999999999992</v>
      </c>
    </row>
    <row r="5830" spans="1:17" s="4" customFormat="1" ht="12" x14ac:dyDescent="0.3">
      <c r="A5830" s="4">
        <v>5829</v>
      </c>
      <c r="B5830" s="4" t="s">
        <v>17370</v>
      </c>
      <c r="C5830" s="5">
        <v>45131</v>
      </c>
      <c r="D5830" s="5">
        <v>45138</v>
      </c>
      <c r="E5830" s="9">
        <f t="shared" si="91"/>
        <v>2023</v>
      </c>
      <c r="F5830" s="4" t="s">
        <v>59</v>
      </c>
      <c r="G5830" s="4" t="s">
        <v>17371</v>
      </c>
      <c r="H5830" s="4" t="s">
        <v>17372</v>
      </c>
      <c r="I5830" s="4" t="s">
        <v>28</v>
      </c>
      <c r="J5830" s="4" t="s">
        <v>52</v>
      </c>
      <c r="K5830" s="4" t="s">
        <v>53</v>
      </c>
      <c r="L5830" s="4" t="s">
        <v>36</v>
      </c>
      <c r="M5830" s="4" t="s">
        <v>71</v>
      </c>
      <c r="N5830" s="4">
        <v>1354.3</v>
      </c>
      <c r="O5830" s="4">
        <v>10</v>
      </c>
      <c r="P5830" s="4">
        <v>0</v>
      </c>
      <c r="Q5830" s="4">
        <v>147.37</v>
      </c>
    </row>
    <row r="5831" spans="1:17" s="4" customFormat="1" ht="12" x14ac:dyDescent="0.3">
      <c r="A5831" s="4">
        <v>5830</v>
      </c>
      <c r="B5831" s="4" t="s">
        <v>17373</v>
      </c>
      <c r="C5831" s="5">
        <v>44430</v>
      </c>
      <c r="D5831" s="5">
        <v>44433</v>
      </c>
      <c r="E5831" s="9">
        <f t="shared" si="91"/>
        <v>2021</v>
      </c>
      <c r="F5831" s="4" t="s">
        <v>39</v>
      </c>
      <c r="G5831" s="4" t="s">
        <v>17374</v>
      </c>
      <c r="H5831" s="4" t="s">
        <v>17375</v>
      </c>
      <c r="I5831" s="4" t="s">
        <v>28</v>
      </c>
      <c r="J5831" s="4" t="s">
        <v>111</v>
      </c>
      <c r="K5831" s="4" t="s">
        <v>111</v>
      </c>
      <c r="L5831" s="4" t="s">
        <v>29</v>
      </c>
      <c r="M5831" s="4" t="s">
        <v>107</v>
      </c>
      <c r="N5831" s="4">
        <v>1402.28</v>
      </c>
      <c r="O5831" s="4">
        <v>6</v>
      </c>
      <c r="P5831" s="4">
        <v>0</v>
      </c>
      <c r="Q5831" s="4">
        <v>246.39</v>
      </c>
    </row>
    <row r="5832" spans="1:17" s="4" customFormat="1" ht="12" x14ac:dyDescent="0.3">
      <c r="A5832" s="4">
        <v>5831</v>
      </c>
      <c r="B5832" s="4" t="s">
        <v>17376</v>
      </c>
      <c r="C5832" s="5">
        <v>44476</v>
      </c>
      <c r="D5832" s="5">
        <v>44481</v>
      </c>
      <c r="E5832" s="9">
        <f t="shared" si="91"/>
        <v>2021</v>
      </c>
      <c r="F5832" s="4" t="s">
        <v>59</v>
      </c>
      <c r="G5832" s="4" t="s">
        <v>17377</v>
      </c>
      <c r="H5832" s="4" t="s">
        <v>17378</v>
      </c>
      <c r="I5832" s="4" t="s">
        <v>28</v>
      </c>
      <c r="J5832" s="4" t="s">
        <v>111</v>
      </c>
      <c r="K5832" s="4" t="s">
        <v>111</v>
      </c>
      <c r="L5832" s="4" t="s">
        <v>29</v>
      </c>
      <c r="M5832" s="4" t="s">
        <v>107</v>
      </c>
      <c r="N5832" s="4">
        <v>947.56</v>
      </c>
      <c r="O5832" s="4">
        <v>1</v>
      </c>
      <c r="P5832" s="4">
        <v>0.1</v>
      </c>
      <c r="Q5832" s="4">
        <v>1.54</v>
      </c>
    </row>
    <row r="5833" spans="1:17" s="4" customFormat="1" ht="12" x14ac:dyDescent="0.3">
      <c r="A5833" s="4">
        <v>5832</v>
      </c>
      <c r="B5833" s="4" t="s">
        <v>17379</v>
      </c>
      <c r="C5833" s="5">
        <v>45276</v>
      </c>
      <c r="D5833" s="5">
        <v>45277</v>
      </c>
      <c r="E5833" s="9">
        <f t="shared" si="91"/>
        <v>2023</v>
      </c>
      <c r="F5833" s="4" t="s">
        <v>17</v>
      </c>
      <c r="G5833" s="4" t="s">
        <v>17380</v>
      </c>
      <c r="H5833" s="4" t="s">
        <v>17381</v>
      </c>
      <c r="I5833" s="4" t="s">
        <v>67</v>
      </c>
      <c r="J5833" s="4" t="s">
        <v>106</v>
      </c>
      <c r="K5833" s="4" t="s">
        <v>106</v>
      </c>
      <c r="L5833" s="4" t="s">
        <v>36</v>
      </c>
      <c r="M5833" s="4" t="s">
        <v>71</v>
      </c>
      <c r="N5833" s="4">
        <v>1064.98</v>
      </c>
      <c r="O5833" s="4">
        <v>9</v>
      </c>
      <c r="P5833" s="4">
        <v>0.2</v>
      </c>
      <c r="Q5833" s="4">
        <v>106.24</v>
      </c>
    </row>
    <row r="5834" spans="1:17" s="4" customFormat="1" ht="12" x14ac:dyDescent="0.3">
      <c r="A5834" s="4">
        <v>5833</v>
      </c>
      <c r="B5834" s="4" t="s">
        <v>17382</v>
      </c>
      <c r="C5834" s="5">
        <v>44947</v>
      </c>
      <c r="D5834" s="5">
        <v>44951</v>
      </c>
      <c r="E5834" s="9">
        <f t="shared" si="91"/>
        <v>2023</v>
      </c>
      <c r="F5834" s="4" t="s">
        <v>17</v>
      </c>
      <c r="G5834" s="4" t="s">
        <v>17383</v>
      </c>
      <c r="H5834" s="4" t="s">
        <v>17384</v>
      </c>
      <c r="I5834" s="4" t="s">
        <v>67</v>
      </c>
      <c r="J5834" s="4" t="s">
        <v>62</v>
      </c>
      <c r="K5834" s="4" t="s">
        <v>63</v>
      </c>
      <c r="L5834" s="4" t="s">
        <v>29</v>
      </c>
      <c r="M5834" s="4" t="s">
        <v>90</v>
      </c>
      <c r="N5834" s="4">
        <v>414.83</v>
      </c>
      <c r="O5834" s="4">
        <v>4</v>
      </c>
      <c r="P5834" s="4">
        <v>0.2</v>
      </c>
      <c r="Q5834" s="4">
        <v>65.25</v>
      </c>
    </row>
    <row r="5835" spans="1:17" s="4" customFormat="1" ht="12" x14ac:dyDescent="0.3">
      <c r="A5835" s="4">
        <v>5834</v>
      </c>
      <c r="B5835" s="4" t="s">
        <v>17385</v>
      </c>
      <c r="C5835" s="5">
        <v>44711</v>
      </c>
      <c r="D5835" s="5">
        <v>44712</v>
      </c>
      <c r="E5835" s="9">
        <f t="shared" si="91"/>
        <v>2022</v>
      </c>
      <c r="F5835" s="4" t="s">
        <v>17</v>
      </c>
      <c r="G5835" s="4" t="s">
        <v>17386</v>
      </c>
      <c r="H5835" s="4" t="s">
        <v>17387</v>
      </c>
      <c r="I5835" s="4" t="s">
        <v>20</v>
      </c>
      <c r="J5835" s="4" t="s">
        <v>62</v>
      </c>
      <c r="K5835" s="4" t="s">
        <v>63</v>
      </c>
      <c r="L5835" s="4" t="s">
        <v>29</v>
      </c>
      <c r="M5835" s="4" t="s">
        <v>30</v>
      </c>
      <c r="N5835" s="4">
        <v>614.30999999999995</v>
      </c>
      <c r="O5835" s="4">
        <v>8</v>
      </c>
      <c r="P5835" s="4">
        <v>0</v>
      </c>
      <c r="Q5835" s="4">
        <v>47.86</v>
      </c>
    </row>
    <row r="5836" spans="1:17" s="4" customFormat="1" ht="12" x14ac:dyDescent="0.3">
      <c r="A5836" s="4">
        <v>5835</v>
      </c>
      <c r="B5836" s="4" t="s">
        <v>17388</v>
      </c>
      <c r="C5836" s="5">
        <v>44624</v>
      </c>
      <c r="D5836" s="5">
        <v>44631</v>
      </c>
      <c r="E5836" s="9">
        <f t="shared" si="91"/>
        <v>2022</v>
      </c>
      <c r="F5836" s="4" t="s">
        <v>59</v>
      </c>
      <c r="G5836" s="4" t="s">
        <v>17389</v>
      </c>
      <c r="H5836" s="4" t="s">
        <v>17390</v>
      </c>
      <c r="I5836" s="4" t="s">
        <v>28</v>
      </c>
      <c r="J5836" s="4" t="s">
        <v>52</v>
      </c>
      <c r="K5836" s="4" t="s">
        <v>53</v>
      </c>
      <c r="L5836" s="4" t="s">
        <v>36</v>
      </c>
      <c r="M5836" s="4" t="s">
        <v>118</v>
      </c>
      <c r="N5836" s="4">
        <v>1108.72</v>
      </c>
      <c r="O5836" s="4">
        <v>9</v>
      </c>
      <c r="P5836" s="4">
        <v>0.15</v>
      </c>
      <c r="Q5836" s="4">
        <v>11.12</v>
      </c>
    </row>
    <row r="5837" spans="1:17" s="4" customFormat="1" ht="12" x14ac:dyDescent="0.3">
      <c r="A5837" s="4">
        <v>5836</v>
      </c>
      <c r="B5837" s="4" t="s">
        <v>17391</v>
      </c>
      <c r="C5837" s="5">
        <v>44460</v>
      </c>
      <c r="D5837" s="5">
        <v>44462</v>
      </c>
      <c r="E5837" s="9">
        <f t="shared" si="91"/>
        <v>2021</v>
      </c>
      <c r="F5837" s="4" t="s">
        <v>39</v>
      </c>
      <c r="G5837" s="4" t="s">
        <v>17392</v>
      </c>
      <c r="H5837" s="4" t="s">
        <v>17393</v>
      </c>
      <c r="I5837" s="4" t="s">
        <v>28</v>
      </c>
      <c r="J5837" s="4" t="s">
        <v>62</v>
      </c>
      <c r="K5837" s="4" t="s">
        <v>63</v>
      </c>
      <c r="L5837" s="4" t="s">
        <v>29</v>
      </c>
      <c r="M5837" s="4" t="s">
        <v>90</v>
      </c>
      <c r="N5837" s="4">
        <v>560.99</v>
      </c>
      <c r="O5837" s="4">
        <v>9</v>
      </c>
      <c r="P5837" s="4">
        <v>0</v>
      </c>
      <c r="Q5837" s="4">
        <v>147.66</v>
      </c>
    </row>
    <row r="5838" spans="1:17" s="4" customFormat="1" ht="12" x14ac:dyDescent="0.3">
      <c r="A5838" s="4">
        <v>5837</v>
      </c>
      <c r="B5838" s="4" t="s">
        <v>17394</v>
      </c>
      <c r="C5838" s="5">
        <v>45643</v>
      </c>
      <c r="D5838" s="5">
        <v>45644</v>
      </c>
      <c r="E5838" s="9">
        <f t="shared" si="91"/>
        <v>2024</v>
      </c>
      <c r="F5838" s="4" t="s">
        <v>25</v>
      </c>
      <c r="G5838" s="4" t="s">
        <v>17395</v>
      </c>
      <c r="H5838" s="4" t="s">
        <v>17396</v>
      </c>
      <c r="I5838" s="4" t="s">
        <v>28</v>
      </c>
      <c r="J5838" s="4" t="s">
        <v>111</v>
      </c>
      <c r="K5838" s="4" t="s">
        <v>111</v>
      </c>
      <c r="L5838" s="4" t="s">
        <v>22</v>
      </c>
      <c r="M5838" s="4" t="s">
        <v>134</v>
      </c>
      <c r="N5838" s="4">
        <v>435.13</v>
      </c>
      <c r="O5838" s="4">
        <v>4</v>
      </c>
      <c r="P5838" s="4">
        <v>0.1</v>
      </c>
      <c r="Q5838" s="4">
        <v>62.76</v>
      </c>
    </row>
    <row r="5839" spans="1:17" s="4" customFormat="1" ht="12" x14ac:dyDescent="0.3">
      <c r="A5839" s="4">
        <v>5838</v>
      </c>
      <c r="B5839" s="4" t="s">
        <v>17397</v>
      </c>
      <c r="C5839" s="5">
        <v>45170</v>
      </c>
      <c r="D5839" s="5">
        <v>45177</v>
      </c>
      <c r="E5839" s="9">
        <f t="shared" si="91"/>
        <v>2023</v>
      </c>
      <c r="F5839" s="4" t="s">
        <v>39</v>
      </c>
      <c r="G5839" s="4" t="s">
        <v>17398</v>
      </c>
      <c r="H5839" s="4" t="s">
        <v>17399</v>
      </c>
      <c r="I5839" s="4" t="s">
        <v>28</v>
      </c>
      <c r="J5839" s="4" t="s">
        <v>34</v>
      </c>
      <c r="K5839" s="4" t="s">
        <v>35</v>
      </c>
      <c r="L5839" s="4" t="s">
        <v>36</v>
      </c>
      <c r="M5839" s="4" t="s">
        <v>71</v>
      </c>
      <c r="N5839" s="4">
        <v>194.29</v>
      </c>
      <c r="O5839" s="4">
        <v>1</v>
      </c>
      <c r="P5839" s="4">
        <v>0</v>
      </c>
      <c r="Q5839" s="4">
        <v>26.19</v>
      </c>
    </row>
    <row r="5840" spans="1:17" s="4" customFormat="1" ht="12" x14ac:dyDescent="0.3">
      <c r="A5840" s="4">
        <v>5839</v>
      </c>
      <c r="B5840" s="4" t="s">
        <v>17400</v>
      </c>
      <c r="C5840" s="5">
        <v>44859</v>
      </c>
      <c r="D5840" s="5">
        <v>44864</v>
      </c>
      <c r="E5840" s="9">
        <f t="shared" si="91"/>
        <v>2022</v>
      </c>
      <c r="F5840" s="4" t="s">
        <v>17</v>
      </c>
      <c r="G5840" s="4" t="s">
        <v>17401</v>
      </c>
      <c r="H5840" s="4" t="s">
        <v>17402</v>
      </c>
      <c r="I5840" s="4" t="s">
        <v>20</v>
      </c>
      <c r="J5840" s="4" t="s">
        <v>145</v>
      </c>
      <c r="K5840" s="4" t="s">
        <v>80</v>
      </c>
      <c r="L5840" s="4" t="s">
        <v>29</v>
      </c>
      <c r="M5840" s="4" t="s">
        <v>90</v>
      </c>
      <c r="N5840" s="4">
        <v>947.76</v>
      </c>
      <c r="O5840" s="4">
        <v>2</v>
      </c>
      <c r="P5840" s="4">
        <v>0.2</v>
      </c>
      <c r="Q5840" s="4">
        <v>94.47</v>
      </c>
    </row>
    <row r="5841" spans="1:17" s="4" customFormat="1" ht="12" x14ac:dyDescent="0.3">
      <c r="A5841" s="4">
        <v>5840</v>
      </c>
      <c r="B5841" s="4" t="s">
        <v>17403</v>
      </c>
      <c r="C5841" s="5">
        <v>44984</v>
      </c>
      <c r="D5841" s="5">
        <v>44990</v>
      </c>
      <c r="E5841" s="9">
        <f t="shared" si="91"/>
        <v>2023</v>
      </c>
      <c r="F5841" s="4" t="s">
        <v>59</v>
      </c>
      <c r="G5841" s="4" t="s">
        <v>17404</v>
      </c>
      <c r="H5841" s="4" t="s">
        <v>17405</v>
      </c>
      <c r="I5841" s="4" t="s">
        <v>20</v>
      </c>
      <c r="J5841" s="4" t="s">
        <v>34</v>
      </c>
      <c r="K5841" s="4" t="s">
        <v>35</v>
      </c>
      <c r="L5841" s="4" t="s">
        <v>29</v>
      </c>
      <c r="M5841" s="4" t="s">
        <v>107</v>
      </c>
      <c r="N5841" s="4">
        <v>938.3</v>
      </c>
      <c r="O5841" s="4">
        <v>9</v>
      </c>
      <c r="P5841" s="4">
        <v>0.15</v>
      </c>
      <c r="Q5841" s="4">
        <v>79.650000000000006</v>
      </c>
    </row>
    <row r="5842" spans="1:17" s="4" customFormat="1" ht="12" x14ac:dyDescent="0.3">
      <c r="A5842" s="4">
        <v>5841</v>
      </c>
      <c r="B5842" s="4" t="s">
        <v>17406</v>
      </c>
      <c r="C5842" s="5">
        <v>45331</v>
      </c>
      <c r="D5842" s="5">
        <v>45338</v>
      </c>
      <c r="E5842" s="9">
        <f t="shared" si="91"/>
        <v>2024</v>
      </c>
      <c r="F5842" s="4" t="s">
        <v>17</v>
      </c>
      <c r="G5842" s="4" t="s">
        <v>17407</v>
      </c>
      <c r="H5842" s="4" t="s">
        <v>17408</v>
      </c>
      <c r="I5842" s="4" t="s">
        <v>28</v>
      </c>
      <c r="J5842" s="4" t="s">
        <v>42</v>
      </c>
      <c r="K5842" s="4" t="s">
        <v>43</v>
      </c>
      <c r="L5842" s="4" t="s">
        <v>36</v>
      </c>
      <c r="M5842" s="4" t="s">
        <v>118</v>
      </c>
      <c r="N5842" s="4">
        <v>1233.6199999999999</v>
      </c>
      <c r="O5842" s="4">
        <v>6</v>
      </c>
      <c r="P5842" s="4">
        <v>0.2</v>
      </c>
      <c r="Q5842" s="4">
        <v>176.41</v>
      </c>
    </row>
    <row r="5843" spans="1:17" s="4" customFormat="1" ht="12" x14ac:dyDescent="0.3">
      <c r="A5843" s="4">
        <v>5842</v>
      </c>
      <c r="B5843" s="4" t="s">
        <v>17409</v>
      </c>
      <c r="C5843" s="5">
        <v>45491</v>
      </c>
      <c r="D5843" s="5">
        <v>45492</v>
      </c>
      <c r="E5843" s="9">
        <f t="shared" si="91"/>
        <v>2024</v>
      </c>
      <c r="F5843" s="4" t="s">
        <v>39</v>
      </c>
      <c r="G5843" s="4" t="s">
        <v>17410</v>
      </c>
      <c r="H5843" s="4" t="s">
        <v>17411</v>
      </c>
      <c r="I5843" s="4" t="s">
        <v>67</v>
      </c>
      <c r="J5843" s="4" t="s">
        <v>62</v>
      </c>
      <c r="K5843" s="4" t="s">
        <v>63</v>
      </c>
      <c r="L5843" s="4" t="s">
        <v>22</v>
      </c>
      <c r="M5843" s="4" t="s">
        <v>134</v>
      </c>
      <c r="N5843" s="4">
        <v>444.25</v>
      </c>
      <c r="O5843" s="4">
        <v>2</v>
      </c>
      <c r="P5843" s="4">
        <v>0.15</v>
      </c>
      <c r="Q5843" s="4">
        <v>78.69</v>
      </c>
    </row>
    <row r="5844" spans="1:17" s="4" customFormat="1" ht="12" x14ac:dyDescent="0.3">
      <c r="A5844" s="4">
        <v>5843</v>
      </c>
      <c r="B5844" s="4" t="s">
        <v>17412</v>
      </c>
      <c r="C5844" s="5">
        <v>44972</v>
      </c>
      <c r="D5844" s="5">
        <v>44978</v>
      </c>
      <c r="E5844" s="9">
        <f t="shared" si="91"/>
        <v>2023</v>
      </c>
      <c r="F5844" s="4" t="s">
        <v>39</v>
      </c>
      <c r="G5844" s="4" t="s">
        <v>17413</v>
      </c>
      <c r="H5844" s="4" t="s">
        <v>17414</v>
      </c>
      <c r="I5844" s="4" t="s">
        <v>67</v>
      </c>
      <c r="J5844" s="4" t="s">
        <v>145</v>
      </c>
      <c r="K5844" s="4" t="s">
        <v>80</v>
      </c>
      <c r="L5844" s="4" t="s">
        <v>36</v>
      </c>
      <c r="M5844" s="4" t="s">
        <v>37</v>
      </c>
      <c r="N5844" s="4">
        <v>1297.53</v>
      </c>
      <c r="O5844" s="4">
        <v>4</v>
      </c>
      <c r="P5844" s="4">
        <v>0.15</v>
      </c>
      <c r="Q5844" s="4">
        <v>233.73</v>
      </c>
    </row>
    <row r="5845" spans="1:17" s="4" customFormat="1" ht="12" x14ac:dyDescent="0.3">
      <c r="A5845" s="4">
        <v>5844</v>
      </c>
      <c r="B5845" s="4" t="s">
        <v>17415</v>
      </c>
      <c r="C5845" s="5">
        <v>45324</v>
      </c>
      <c r="D5845" s="5">
        <v>45329</v>
      </c>
      <c r="E5845" s="9">
        <f t="shared" si="91"/>
        <v>2024</v>
      </c>
      <c r="F5845" s="4" t="s">
        <v>17</v>
      </c>
      <c r="G5845" s="4" t="s">
        <v>17416</v>
      </c>
      <c r="H5845" s="4" t="s">
        <v>17417</v>
      </c>
      <c r="I5845" s="4" t="s">
        <v>28</v>
      </c>
      <c r="J5845" s="4" t="s">
        <v>47</v>
      </c>
      <c r="K5845" s="4" t="s">
        <v>47</v>
      </c>
      <c r="L5845" s="4" t="s">
        <v>22</v>
      </c>
      <c r="M5845" s="4" t="s">
        <v>54</v>
      </c>
      <c r="N5845" s="4">
        <v>247.73</v>
      </c>
      <c r="O5845" s="4">
        <v>4</v>
      </c>
      <c r="P5845" s="4">
        <v>0.1</v>
      </c>
      <c r="Q5845" s="4">
        <v>62.79</v>
      </c>
    </row>
    <row r="5846" spans="1:17" s="4" customFormat="1" ht="12" x14ac:dyDescent="0.3">
      <c r="A5846" s="4">
        <v>5845</v>
      </c>
      <c r="B5846" s="4" t="s">
        <v>17418</v>
      </c>
      <c r="C5846" s="5">
        <v>45515</v>
      </c>
      <c r="D5846" s="5">
        <v>45517</v>
      </c>
      <c r="E5846" s="9">
        <f t="shared" si="91"/>
        <v>2024</v>
      </c>
      <c r="F5846" s="4" t="s">
        <v>25</v>
      </c>
      <c r="G5846" s="4" t="s">
        <v>17419</v>
      </c>
      <c r="H5846" s="4" t="s">
        <v>17420</v>
      </c>
      <c r="I5846" s="4" t="s">
        <v>28</v>
      </c>
      <c r="J5846" s="4" t="s">
        <v>34</v>
      </c>
      <c r="K5846" s="4" t="s">
        <v>35</v>
      </c>
      <c r="L5846" s="4" t="s">
        <v>36</v>
      </c>
      <c r="M5846" s="4" t="s">
        <v>118</v>
      </c>
      <c r="N5846" s="4">
        <v>653.63</v>
      </c>
      <c r="O5846" s="4">
        <v>7</v>
      </c>
      <c r="P5846" s="4">
        <v>0.15</v>
      </c>
      <c r="Q5846" s="4">
        <v>125.02</v>
      </c>
    </row>
    <row r="5847" spans="1:17" s="4" customFormat="1" ht="12" x14ac:dyDescent="0.3">
      <c r="A5847" s="4">
        <v>5846</v>
      </c>
      <c r="B5847" s="4" t="s">
        <v>17421</v>
      </c>
      <c r="C5847" s="5">
        <v>44746</v>
      </c>
      <c r="D5847" s="5">
        <v>44749</v>
      </c>
      <c r="E5847" s="9">
        <f t="shared" si="91"/>
        <v>2022</v>
      </c>
      <c r="F5847" s="4" t="s">
        <v>25</v>
      </c>
      <c r="G5847" s="4" t="s">
        <v>17422</v>
      </c>
      <c r="H5847" s="4" t="s">
        <v>17423</v>
      </c>
      <c r="I5847" s="4" t="s">
        <v>20</v>
      </c>
      <c r="J5847" s="4" t="s">
        <v>21</v>
      </c>
      <c r="K5847" s="4" t="s">
        <v>26647</v>
      </c>
      <c r="L5847" s="4" t="s">
        <v>36</v>
      </c>
      <c r="M5847" s="4" t="s">
        <v>37</v>
      </c>
      <c r="N5847" s="4">
        <v>1186.6400000000001</v>
      </c>
      <c r="O5847" s="4">
        <v>3</v>
      </c>
      <c r="P5847" s="4">
        <v>0</v>
      </c>
      <c r="Q5847" s="4">
        <v>269.42</v>
      </c>
    </row>
    <row r="5848" spans="1:17" s="4" customFormat="1" ht="12" x14ac:dyDescent="0.3">
      <c r="A5848" s="4">
        <v>5847</v>
      </c>
      <c r="B5848" s="4" t="s">
        <v>17424</v>
      </c>
      <c r="C5848" s="5">
        <v>44923</v>
      </c>
      <c r="D5848" s="5">
        <v>44925</v>
      </c>
      <c r="E5848" s="9">
        <f t="shared" si="91"/>
        <v>2022</v>
      </c>
      <c r="F5848" s="4" t="s">
        <v>59</v>
      </c>
      <c r="G5848" s="4" t="s">
        <v>17425</v>
      </c>
      <c r="H5848" s="4" t="s">
        <v>17426</v>
      </c>
      <c r="I5848" s="4" t="s">
        <v>20</v>
      </c>
      <c r="J5848" s="4" t="s">
        <v>47</v>
      </c>
      <c r="K5848" s="4" t="s">
        <v>47</v>
      </c>
      <c r="L5848" s="4" t="s">
        <v>29</v>
      </c>
      <c r="M5848" s="4" t="s">
        <v>107</v>
      </c>
      <c r="N5848" s="4">
        <v>624.36</v>
      </c>
      <c r="O5848" s="4">
        <v>4</v>
      </c>
      <c r="P5848" s="4">
        <v>0.15</v>
      </c>
      <c r="Q5848" s="4">
        <v>87.9</v>
      </c>
    </row>
    <row r="5849" spans="1:17" s="4" customFormat="1" ht="12" x14ac:dyDescent="0.3">
      <c r="A5849" s="4">
        <v>5848</v>
      </c>
      <c r="B5849" s="4" t="s">
        <v>17427</v>
      </c>
      <c r="C5849" s="5">
        <v>44469</v>
      </c>
      <c r="D5849" s="5">
        <v>44471</v>
      </c>
      <c r="E5849" s="9">
        <f t="shared" si="91"/>
        <v>2021</v>
      </c>
      <c r="F5849" s="4" t="s">
        <v>17</v>
      </c>
      <c r="G5849" s="4" t="s">
        <v>17428</v>
      </c>
      <c r="H5849" s="4" t="s">
        <v>17429</v>
      </c>
      <c r="I5849" s="4" t="s">
        <v>67</v>
      </c>
      <c r="J5849" s="4" t="s">
        <v>42</v>
      </c>
      <c r="K5849" s="4" t="s">
        <v>43</v>
      </c>
      <c r="L5849" s="4" t="s">
        <v>22</v>
      </c>
      <c r="M5849" s="4" t="s">
        <v>23</v>
      </c>
      <c r="N5849" s="4">
        <v>1196.71</v>
      </c>
      <c r="O5849" s="4">
        <v>8</v>
      </c>
      <c r="P5849" s="4">
        <v>0.1</v>
      </c>
      <c r="Q5849" s="4">
        <v>38.590000000000003</v>
      </c>
    </row>
    <row r="5850" spans="1:17" s="4" customFormat="1" ht="12" x14ac:dyDescent="0.3">
      <c r="A5850" s="4">
        <v>5849</v>
      </c>
      <c r="B5850" s="4" t="s">
        <v>17430</v>
      </c>
      <c r="C5850" s="5">
        <v>44939</v>
      </c>
      <c r="D5850" s="5">
        <v>44945</v>
      </c>
      <c r="E5850" s="9">
        <f t="shared" si="91"/>
        <v>2023</v>
      </c>
      <c r="F5850" s="4" t="s">
        <v>59</v>
      </c>
      <c r="G5850" s="4" t="s">
        <v>17431</v>
      </c>
      <c r="H5850" s="4" t="s">
        <v>17432</v>
      </c>
      <c r="I5850" s="4" t="s">
        <v>67</v>
      </c>
      <c r="J5850" s="4" t="s">
        <v>21</v>
      </c>
      <c r="K5850" s="4" t="s">
        <v>26647</v>
      </c>
      <c r="L5850" s="4" t="s">
        <v>36</v>
      </c>
      <c r="M5850" s="4" t="s">
        <v>37</v>
      </c>
      <c r="N5850" s="4">
        <v>1014.03</v>
      </c>
      <c r="O5850" s="4">
        <v>4</v>
      </c>
      <c r="P5850" s="4">
        <v>0.1</v>
      </c>
      <c r="Q5850" s="4">
        <v>18.98</v>
      </c>
    </row>
    <row r="5851" spans="1:17" s="4" customFormat="1" ht="12" x14ac:dyDescent="0.3">
      <c r="A5851" s="4">
        <v>5850</v>
      </c>
      <c r="B5851" s="4" t="s">
        <v>17433</v>
      </c>
      <c r="C5851" s="5">
        <v>45011</v>
      </c>
      <c r="D5851" s="5">
        <v>45013</v>
      </c>
      <c r="E5851" s="9">
        <f t="shared" si="91"/>
        <v>2023</v>
      </c>
      <c r="F5851" s="4" t="s">
        <v>39</v>
      </c>
      <c r="G5851" s="4" t="s">
        <v>17434</v>
      </c>
      <c r="H5851" s="4" t="s">
        <v>17435</v>
      </c>
      <c r="I5851" s="4" t="s">
        <v>20</v>
      </c>
      <c r="J5851" s="4" t="s">
        <v>21</v>
      </c>
      <c r="K5851" s="4" t="s">
        <v>26647</v>
      </c>
      <c r="L5851" s="4" t="s">
        <v>29</v>
      </c>
      <c r="M5851" s="4" t="s">
        <v>90</v>
      </c>
      <c r="N5851" s="4">
        <v>1038.3</v>
      </c>
      <c r="O5851" s="4">
        <v>8</v>
      </c>
      <c r="P5851" s="4">
        <v>0.15</v>
      </c>
      <c r="Q5851" s="4">
        <v>176.36</v>
      </c>
    </row>
    <row r="5852" spans="1:17" s="4" customFormat="1" ht="12" x14ac:dyDescent="0.3">
      <c r="A5852" s="4">
        <v>5851</v>
      </c>
      <c r="B5852" s="4" t="s">
        <v>17436</v>
      </c>
      <c r="C5852" s="5">
        <v>44933</v>
      </c>
      <c r="D5852" s="5">
        <v>44938</v>
      </c>
      <c r="E5852" s="9">
        <f t="shared" si="91"/>
        <v>2023</v>
      </c>
      <c r="F5852" s="4" t="s">
        <v>25</v>
      </c>
      <c r="G5852" s="4" t="s">
        <v>17437</v>
      </c>
      <c r="H5852" s="4" t="s">
        <v>17438</v>
      </c>
      <c r="I5852" s="4" t="s">
        <v>20</v>
      </c>
      <c r="J5852" s="4" t="s">
        <v>47</v>
      </c>
      <c r="K5852" s="4" t="s">
        <v>47</v>
      </c>
      <c r="L5852" s="4" t="s">
        <v>29</v>
      </c>
      <c r="M5852" s="4" t="s">
        <v>90</v>
      </c>
      <c r="N5852" s="4">
        <v>648.34</v>
      </c>
      <c r="O5852" s="4">
        <v>1</v>
      </c>
      <c r="P5852" s="4">
        <v>0.15</v>
      </c>
      <c r="Q5852" s="4">
        <v>12.46</v>
      </c>
    </row>
    <row r="5853" spans="1:17" s="4" customFormat="1" ht="12" x14ac:dyDescent="0.3">
      <c r="A5853" s="4">
        <v>5852</v>
      </c>
      <c r="B5853" s="4" t="s">
        <v>17439</v>
      </c>
      <c r="C5853" s="5">
        <v>44502</v>
      </c>
      <c r="D5853" s="5">
        <v>44507</v>
      </c>
      <c r="E5853" s="9">
        <f t="shared" si="91"/>
        <v>2021</v>
      </c>
      <c r="F5853" s="4" t="s">
        <v>17</v>
      </c>
      <c r="G5853" s="4" t="s">
        <v>17440</v>
      </c>
      <c r="H5853" s="4" t="s">
        <v>17441</v>
      </c>
      <c r="I5853" s="4" t="s">
        <v>28</v>
      </c>
      <c r="J5853" s="4" t="s">
        <v>79</v>
      </c>
      <c r="K5853" s="4" t="s">
        <v>80</v>
      </c>
      <c r="L5853" s="4" t="s">
        <v>29</v>
      </c>
      <c r="M5853" s="4" t="s">
        <v>30</v>
      </c>
      <c r="N5853" s="4">
        <v>1047.68</v>
      </c>
      <c r="O5853" s="4">
        <v>3</v>
      </c>
      <c r="P5853" s="4">
        <v>0</v>
      </c>
      <c r="Q5853" s="4">
        <v>177.44</v>
      </c>
    </row>
    <row r="5854" spans="1:17" s="4" customFormat="1" ht="12" x14ac:dyDescent="0.3">
      <c r="A5854" s="4">
        <v>5853</v>
      </c>
      <c r="B5854" s="4" t="s">
        <v>17442</v>
      </c>
      <c r="C5854" s="5">
        <v>45185</v>
      </c>
      <c r="D5854" s="5">
        <v>45188</v>
      </c>
      <c r="E5854" s="9">
        <f t="shared" si="91"/>
        <v>2023</v>
      </c>
      <c r="F5854" s="4" t="s">
        <v>25</v>
      </c>
      <c r="G5854" s="4" t="s">
        <v>17443</v>
      </c>
      <c r="H5854" s="4" t="s">
        <v>17444</v>
      </c>
      <c r="I5854" s="4" t="s">
        <v>67</v>
      </c>
      <c r="J5854" s="4" t="s">
        <v>145</v>
      </c>
      <c r="K5854" s="4" t="s">
        <v>80</v>
      </c>
      <c r="L5854" s="4" t="s">
        <v>29</v>
      </c>
      <c r="M5854" s="4" t="s">
        <v>30</v>
      </c>
      <c r="N5854" s="4">
        <v>695.68</v>
      </c>
      <c r="O5854" s="4">
        <v>4</v>
      </c>
      <c r="P5854" s="4">
        <v>0.2</v>
      </c>
      <c r="Q5854" s="4">
        <v>130.97</v>
      </c>
    </row>
    <row r="5855" spans="1:17" s="4" customFormat="1" ht="12" x14ac:dyDescent="0.3">
      <c r="A5855" s="4">
        <v>5854</v>
      </c>
      <c r="B5855" s="4" t="s">
        <v>17445</v>
      </c>
      <c r="C5855" s="5">
        <v>44709</v>
      </c>
      <c r="D5855" s="5">
        <v>44712</v>
      </c>
      <c r="E5855" s="9">
        <f t="shared" si="91"/>
        <v>2022</v>
      </c>
      <c r="F5855" s="4" t="s">
        <v>17</v>
      </c>
      <c r="G5855" s="4" t="s">
        <v>17446</v>
      </c>
      <c r="H5855" s="4" t="s">
        <v>6155</v>
      </c>
      <c r="I5855" s="4" t="s">
        <v>20</v>
      </c>
      <c r="J5855" s="4" t="s">
        <v>42</v>
      </c>
      <c r="K5855" s="4" t="s">
        <v>43</v>
      </c>
      <c r="L5855" s="4" t="s">
        <v>29</v>
      </c>
      <c r="M5855" s="4" t="s">
        <v>48</v>
      </c>
      <c r="N5855" s="4">
        <v>1118.6099999999999</v>
      </c>
      <c r="O5855" s="4">
        <v>1</v>
      </c>
      <c r="P5855" s="4">
        <v>0.2</v>
      </c>
      <c r="Q5855" s="4">
        <v>-1.3</v>
      </c>
    </row>
    <row r="5856" spans="1:17" s="4" customFormat="1" ht="12" x14ac:dyDescent="0.3">
      <c r="A5856" s="4">
        <v>5855</v>
      </c>
      <c r="B5856" s="4" t="s">
        <v>17447</v>
      </c>
      <c r="C5856" s="5">
        <v>45430</v>
      </c>
      <c r="D5856" s="5">
        <v>45434</v>
      </c>
      <c r="E5856" s="9">
        <f t="shared" si="91"/>
        <v>2024</v>
      </c>
      <c r="F5856" s="4" t="s">
        <v>17</v>
      </c>
      <c r="G5856" s="4" t="s">
        <v>17448</v>
      </c>
      <c r="H5856" s="4" t="s">
        <v>17449</v>
      </c>
      <c r="I5856" s="4" t="s">
        <v>28</v>
      </c>
      <c r="J5856" s="4" t="s">
        <v>111</v>
      </c>
      <c r="K5856" s="4" t="s">
        <v>111</v>
      </c>
      <c r="L5856" s="4" t="s">
        <v>36</v>
      </c>
      <c r="M5856" s="4" t="s">
        <v>37</v>
      </c>
      <c r="N5856" s="4">
        <v>1181.25</v>
      </c>
      <c r="O5856" s="4">
        <v>2</v>
      </c>
      <c r="P5856" s="4">
        <v>0.1</v>
      </c>
      <c r="Q5856" s="4">
        <v>268.8</v>
      </c>
    </row>
    <row r="5857" spans="1:17" s="4" customFormat="1" ht="12" x14ac:dyDescent="0.3">
      <c r="A5857" s="4">
        <v>5856</v>
      </c>
      <c r="B5857" s="4" t="s">
        <v>17450</v>
      </c>
      <c r="C5857" s="5">
        <v>45627</v>
      </c>
      <c r="D5857" s="5">
        <v>45634</v>
      </c>
      <c r="E5857" s="9">
        <f t="shared" si="91"/>
        <v>2024</v>
      </c>
      <c r="F5857" s="4" t="s">
        <v>39</v>
      </c>
      <c r="G5857" s="4" t="s">
        <v>17451</v>
      </c>
      <c r="H5857" s="4" t="s">
        <v>17452</v>
      </c>
      <c r="I5857" s="4" t="s">
        <v>67</v>
      </c>
      <c r="J5857" s="4" t="s">
        <v>34</v>
      </c>
      <c r="K5857" s="4" t="s">
        <v>35</v>
      </c>
      <c r="L5857" s="4" t="s">
        <v>36</v>
      </c>
      <c r="M5857" s="4" t="s">
        <v>118</v>
      </c>
      <c r="N5857" s="4">
        <v>1160.93</v>
      </c>
      <c r="O5857" s="4">
        <v>7</v>
      </c>
      <c r="P5857" s="4">
        <v>0</v>
      </c>
      <c r="Q5857" s="4">
        <v>255.25</v>
      </c>
    </row>
    <row r="5858" spans="1:17" s="4" customFormat="1" ht="12" x14ac:dyDescent="0.3">
      <c r="A5858" s="4">
        <v>5857</v>
      </c>
      <c r="B5858" s="4" t="s">
        <v>17453</v>
      </c>
      <c r="C5858" s="5">
        <v>45229</v>
      </c>
      <c r="D5858" s="5">
        <v>45230</v>
      </c>
      <c r="E5858" s="9">
        <f t="shared" si="91"/>
        <v>2023</v>
      </c>
      <c r="F5858" s="4" t="s">
        <v>59</v>
      </c>
      <c r="G5858" s="4" t="s">
        <v>17454</v>
      </c>
      <c r="H5858" s="4" t="s">
        <v>17455</v>
      </c>
      <c r="I5858" s="4" t="s">
        <v>28</v>
      </c>
      <c r="J5858" s="4" t="s">
        <v>47</v>
      </c>
      <c r="K5858" s="4" t="s">
        <v>47</v>
      </c>
      <c r="L5858" s="4" t="s">
        <v>29</v>
      </c>
      <c r="M5858" s="4" t="s">
        <v>30</v>
      </c>
      <c r="N5858" s="4">
        <v>1284.21</v>
      </c>
      <c r="O5858" s="4">
        <v>1</v>
      </c>
      <c r="P5858" s="4">
        <v>0.15</v>
      </c>
      <c r="Q5858" s="4">
        <v>97.78</v>
      </c>
    </row>
    <row r="5859" spans="1:17" s="4" customFormat="1" ht="12" x14ac:dyDescent="0.3">
      <c r="A5859" s="4">
        <v>5858</v>
      </c>
      <c r="B5859" s="4" t="s">
        <v>17456</v>
      </c>
      <c r="C5859" s="5">
        <v>44568</v>
      </c>
      <c r="D5859" s="5">
        <v>44573</v>
      </c>
      <c r="E5859" s="9">
        <f t="shared" si="91"/>
        <v>2022</v>
      </c>
      <c r="F5859" s="4" t="s">
        <v>39</v>
      </c>
      <c r="G5859" s="4" t="s">
        <v>17457</v>
      </c>
      <c r="H5859" s="4" t="s">
        <v>17458</v>
      </c>
      <c r="I5859" s="4" t="s">
        <v>20</v>
      </c>
      <c r="J5859" s="4" t="s">
        <v>47</v>
      </c>
      <c r="K5859" s="4" t="s">
        <v>47</v>
      </c>
      <c r="L5859" s="4" t="s">
        <v>29</v>
      </c>
      <c r="M5859" s="4" t="s">
        <v>48</v>
      </c>
      <c r="N5859" s="4">
        <v>1002.76</v>
      </c>
      <c r="O5859" s="4">
        <v>5</v>
      </c>
      <c r="P5859" s="4">
        <v>0.2</v>
      </c>
      <c r="Q5859" s="4">
        <v>40.880000000000003</v>
      </c>
    </row>
    <row r="5860" spans="1:17" s="4" customFormat="1" ht="12" x14ac:dyDescent="0.3">
      <c r="A5860" s="4">
        <v>5859</v>
      </c>
      <c r="B5860" s="4" t="s">
        <v>17459</v>
      </c>
      <c r="C5860" s="5">
        <v>45824</v>
      </c>
      <c r="D5860" s="5">
        <v>45830</v>
      </c>
      <c r="E5860" s="9">
        <f t="shared" si="91"/>
        <v>2025</v>
      </c>
      <c r="F5860" s="4" t="s">
        <v>59</v>
      </c>
      <c r="G5860" s="4" t="s">
        <v>17460</v>
      </c>
      <c r="H5860" s="4" t="s">
        <v>17461</v>
      </c>
      <c r="I5860" s="4" t="s">
        <v>67</v>
      </c>
      <c r="J5860" s="4" t="s">
        <v>111</v>
      </c>
      <c r="K5860" s="4" t="s">
        <v>111</v>
      </c>
      <c r="L5860" s="4" t="s">
        <v>29</v>
      </c>
      <c r="M5860" s="4" t="s">
        <v>48</v>
      </c>
      <c r="N5860" s="4">
        <v>562.38</v>
      </c>
      <c r="O5860" s="4">
        <v>10</v>
      </c>
      <c r="P5860" s="4">
        <v>0.2</v>
      </c>
      <c r="Q5860" s="4">
        <v>37</v>
      </c>
    </row>
    <row r="5861" spans="1:17" s="4" customFormat="1" ht="12" x14ac:dyDescent="0.3">
      <c r="A5861" s="4">
        <v>5860</v>
      </c>
      <c r="B5861" s="4" t="s">
        <v>17462</v>
      </c>
      <c r="C5861" s="5">
        <v>44561</v>
      </c>
      <c r="D5861" s="5">
        <v>44565</v>
      </c>
      <c r="E5861" s="9">
        <f t="shared" si="91"/>
        <v>2022</v>
      </c>
      <c r="F5861" s="4" t="s">
        <v>25</v>
      </c>
      <c r="G5861" s="4" t="s">
        <v>17463</v>
      </c>
      <c r="H5861" s="4" t="s">
        <v>17464</v>
      </c>
      <c r="I5861" s="4" t="s">
        <v>28</v>
      </c>
      <c r="J5861" s="4" t="s">
        <v>42</v>
      </c>
      <c r="K5861" s="4" t="s">
        <v>43</v>
      </c>
      <c r="L5861" s="4" t="s">
        <v>29</v>
      </c>
      <c r="M5861" s="4" t="s">
        <v>107</v>
      </c>
      <c r="N5861" s="4">
        <v>76.88</v>
      </c>
      <c r="O5861" s="4">
        <v>8</v>
      </c>
      <c r="P5861" s="4">
        <v>0.2</v>
      </c>
      <c r="Q5861" s="4">
        <v>5.71</v>
      </c>
    </row>
    <row r="5862" spans="1:17" s="4" customFormat="1" ht="12" x14ac:dyDescent="0.3">
      <c r="A5862" s="4">
        <v>5861</v>
      </c>
      <c r="B5862" s="4" t="s">
        <v>17465</v>
      </c>
      <c r="C5862" s="5">
        <v>44555</v>
      </c>
      <c r="D5862" s="5">
        <v>44560</v>
      </c>
      <c r="E5862" s="9">
        <f t="shared" si="91"/>
        <v>2021</v>
      </c>
      <c r="F5862" s="4" t="s">
        <v>17</v>
      </c>
      <c r="G5862" s="4" t="s">
        <v>17466</v>
      </c>
      <c r="H5862" s="4" t="s">
        <v>17467</v>
      </c>
      <c r="I5862" s="4" t="s">
        <v>20</v>
      </c>
      <c r="J5862" s="4" t="s">
        <v>111</v>
      </c>
      <c r="K5862" s="4" t="s">
        <v>111</v>
      </c>
      <c r="L5862" s="4" t="s">
        <v>29</v>
      </c>
      <c r="M5862" s="4" t="s">
        <v>48</v>
      </c>
      <c r="N5862" s="4">
        <v>196.8</v>
      </c>
      <c r="O5862" s="4">
        <v>6</v>
      </c>
      <c r="P5862" s="4">
        <v>0.2</v>
      </c>
      <c r="Q5862" s="4">
        <v>20.51</v>
      </c>
    </row>
    <row r="5863" spans="1:17" s="4" customFormat="1" ht="12" x14ac:dyDescent="0.3">
      <c r="A5863" s="4">
        <v>5862</v>
      </c>
      <c r="B5863" s="4" t="s">
        <v>17468</v>
      </c>
      <c r="C5863" s="5">
        <v>45451</v>
      </c>
      <c r="D5863" s="5">
        <v>45456</v>
      </c>
      <c r="E5863" s="9">
        <f t="shared" si="91"/>
        <v>2024</v>
      </c>
      <c r="F5863" s="4" t="s">
        <v>17</v>
      </c>
      <c r="G5863" s="4" t="s">
        <v>17469</v>
      </c>
      <c r="H5863" s="4" t="s">
        <v>17470</v>
      </c>
      <c r="I5863" s="4" t="s">
        <v>67</v>
      </c>
      <c r="J5863" s="4" t="s">
        <v>79</v>
      </c>
      <c r="K5863" s="4" t="s">
        <v>80</v>
      </c>
      <c r="L5863" s="4" t="s">
        <v>29</v>
      </c>
      <c r="M5863" s="4" t="s">
        <v>90</v>
      </c>
      <c r="N5863" s="4">
        <v>1452.98</v>
      </c>
      <c r="O5863" s="4">
        <v>9</v>
      </c>
      <c r="P5863" s="4">
        <v>0.2</v>
      </c>
      <c r="Q5863" s="4">
        <v>82.11</v>
      </c>
    </row>
    <row r="5864" spans="1:17" s="4" customFormat="1" ht="12" x14ac:dyDescent="0.3">
      <c r="A5864" s="4">
        <v>5863</v>
      </c>
      <c r="B5864" s="4" t="s">
        <v>17471</v>
      </c>
      <c r="C5864" s="5">
        <v>45622</v>
      </c>
      <c r="D5864" s="5">
        <v>45624</v>
      </c>
      <c r="E5864" s="9">
        <f t="shared" si="91"/>
        <v>2024</v>
      </c>
      <c r="F5864" s="4" t="s">
        <v>17</v>
      </c>
      <c r="G5864" s="4" t="s">
        <v>17472</v>
      </c>
      <c r="H5864" s="4" t="s">
        <v>17473</v>
      </c>
      <c r="I5864" s="4" t="s">
        <v>20</v>
      </c>
      <c r="J5864" s="4" t="s">
        <v>52</v>
      </c>
      <c r="K5864" s="4" t="s">
        <v>53</v>
      </c>
      <c r="L5864" s="4" t="s">
        <v>36</v>
      </c>
      <c r="M5864" s="4" t="s">
        <v>71</v>
      </c>
      <c r="N5864" s="4">
        <v>477.45</v>
      </c>
      <c r="O5864" s="4">
        <v>10</v>
      </c>
      <c r="P5864" s="4">
        <v>0.1</v>
      </c>
      <c r="Q5864" s="4">
        <v>19.690000000000001</v>
      </c>
    </row>
    <row r="5865" spans="1:17" s="4" customFormat="1" ht="12" x14ac:dyDescent="0.3">
      <c r="A5865" s="4">
        <v>5864</v>
      </c>
      <c r="B5865" s="4" t="s">
        <v>17474</v>
      </c>
      <c r="C5865" s="5">
        <v>45283</v>
      </c>
      <c r="D5865" s="5">
        <v>45289</v>
      </c>
      <c r="E5865" s="9">
        <f t="shared" si="91"/>
        <v>2023</v>
      </c>
      <c r="F5865" s="4" t="s">
        <v>39</v>
      </c>
      <c r="G5865" s="4" t="s">
        <v>17475</v>
      </c>
      <c r="H5865" s="4" t="s">
        <v>17476</v>
      </c>
      <c r="I5865" s="4" t="s">
        <v>28</v>
      </c>
      <c r="J5865" s="4" t="s">
        <v>47</v>
      </c>
      <c r="K5865" s="4" t="s">
        <v>47</v>
      </c>
      <c r="L5865" s="4" t="s">
        <v>22</v>
      </c>
      <c r="M5865" s="4" t="s">
        <v>75</v>
      </c>
      <c r="N5865" s="4">
        <v>372.3</v>
      </c>
      <c r="O5865" s="4">
        <v>7</v>
      </c>
      <c r="P5865" s="4">
        <v>0.15</v>
      </c>
      <c r="Q5865" s="4">
        <v>-3.57</v>
      </c>
    </row>
    <row r="5866" spans="1:17" s="4" customFormat="1" ht="12" x14ac:dyDescent="0.3">
      <c r="A5866" s="4">
        <v>5865</v>
      </c>
      <c r="B5866" s="4" t="s">
        <v>17477</v>
      </c>
      <c r="C5866" s="5">
        <v>45809</v>
      </c>
      <c r="D5866" s="5">
        <v>45813</v>
      </c>
      <c r="E5866" s="9">
        <f t="shared" si="91"/>
        <v>2025</v>
      </c>
      <c r="F5866" s="4" t="s">
        <v>25</v>
      </c>
      <c r="G5866" s="4" t="s">
        <v>17478</v>
      </c>
      <c r="H5866" s="4" t="s">
        <v>17479</v>
      </c>
      <c r="I5866" s="4" t="s">
        <v>20</v>
      </c>
      <c r="J5866" s="4" t="s">
        <v>21</v>
      </c>
      <c r="K5866" s="4" t="s">
        <v>26647</v>
      </c>
      <c r="L5866" s="4" t="s">
        <v>36</v>
      </c>
      <c r="M5866" s="4" t="s">
        <v>138</v>
      </c>
      <c r="N5866" s="4">
        <v>1131.04</v>
      </c>
      <c r="O5866" s="4">
        <v>10</v>
      </c>
      <c r="P5866" s="4">
        <v>0.1</v>
      </c>
      <c r="Q5866" s="4">
        <v>13.08</v>
      </c>
    </row>
    <row r="5867" spans="1:17" s="4" customFormat="1" ht="12" x14ac:dyDescent="0.3">
      <c r="A5867" s="4">
        <v>5866</v>
      </c>
      <c r="B5867" s="4" t="s">
        <v>17480</v>
      </c>
      <c r="C5867" s="5">
        <v>45370</v>
      </c>
      <c r="D5867" s="5">
        <v>45372</v>
      </c>
      <c r="E5867" s="9">
        <f t="shared" si="91"/>
        <v>2024</v>
      </c>
      <c r="F5867" s="4" t="s">
        <v>59</v>
      </c>
      <c r="G5867" s="4" t="s">
        <v>17481</v>
      </c>
      <c r="H5867" s="4" t="s">
        <v>17482</v>
      </c>
      <c r="I5867" s="4" t="s">
        <v>28</v>
      </c>
      <c r="J5867" s="4" t="s">
        <v>62</v>
      </c>
      <c r="K5867" s="4" t="s">
        <v>63</v>
      </c>
      <c r="L5867" s="4" t="s">
        <v>29</v>
      </c>
      <c r="M5867" s="4" t="s">
        <v>107</v>
      </c>
      <c r="N5867" s="4">
        <v>1191.58</v>
      </c>
      <c r="O5867" s="4">
        <v>2</v>
      </c>
      <c r="P5867" s="4">
        <v>0.1</v>
      </c>
      <c r="Q5867" s="4">
        <v>35.32</v>
      </c>
    </row>
    <row r="5868" spans="1:17" s="4" customFormat="1" ht="12" x14ac:dyDescent="0.3">
      <c r="A5868" s="4">
        <v>5867</v>
      </c>
      <c r="B5868" s="4" t="s">
        <v>17483</v>
      </c>
      <c r="C5868" s="5">
        <v>45275</v>
      </c>
      <c r="D5868" s="5">
        <v>45279</v>
      </c>
      <c r="E5868" s="9">
        <f t="shared" si="91"/>
        <v>2023</v>
      </c>
      <c r="F5868" s="4" t="s">
        <v>59</v>
      </c>
      <c r="G5868" s="4" t="s">
        <v>17484</v>
      </c>
      <c r="H5868" s="4" t="s">
        <v>17485</v>
      </c>
      <c r="I5868" s="4" t="s">
        <v>67</v>
      </c>
      <c r="J5868" s="4" t="s">
        <v>42</v>
      </c>
      <c r="K5868" s="4" t="s">
        <v>43</v>
      </c>
      <c r="L5868" s="4" t="s">
        <v>22</v>
      </c>
      <c r="M5868" s="4" t="s">
        <v>134</v>
      </c>
      <c r="N5868" s="4">
        <v>338.35</v>
      </c>
      <c r="O5868" s="4">
        <v>2</v>
      </c>
      <c r="P5868" s="4">
        <v>0.2</v>
      </c>
      <c r="Q5868" s="4">
        <v>56.6</v>
      </c>
    </row>
    <row r="5869" spans="1:17" s="4" customFormat="1" ht="12" x14ac:dyDescent="0.3">
      <c r="A5869" s="4">
        <v>5868</v>
      </c>
      <c r="B5869" s="4" t="s">
        <v>17486</v>
      </c>
      <c r="C5869" s="5">
        <v>44517</v>
      </c>
      <c r="D5869" s="5">
        <v>44518</v>
      </c>
      <c r="E5869" s="9">
        <f t="shared" si="91"/>
        <v>2021</v>
      </c>
      <c r="F5869" s="4" t="s">
        <v>59</v>
      </c>
      <c r="G5869" s="4" t="s">
        <v>17487</v>
      </c>
      <c r="H5869" s="4" t="s">
        <v>17488</v>
      </c>
      <c r="I5869" s="4" t="s">
        <v>28</v>
      </c>
      <c r="J5869" s="4" t="s">
        <v>111</v>
      </c>
      <c r="K5869" s="4" t="s">
        <v>111</v>
      </c>
      <c r="L5869" s="4" t="s">
        <v>29</v>
      </c>
      <c r="M5869" s="4" t="s">
        <v>90</v>
      </c>
      <c r="N5869" s="4">
        <v>1341.52</v>
      </c>
      <c r="O5869" s="4">
        <v>7</v>
      </c>
      <c r="P5869" s="4">
        <v>0.15</v>
      </c>
      <c r="Q5869" s="4">
        <v>33.42</v>
      </c>
    </row>
    <row r="5870" spans="1:17" s="4" customFormat="1" ht="12" x14ac:dyDescent="0.3">
      <c r="A5870" s="4">
        <v>5869</v>
      </c>
      <c r="B5870" s="4" t="s">
        <v>17489</v>
      </c>
      <c r="C5870" s="5">
        <v>44779</v>
      </c>
      <c r="D5870" s="5">
        <v>44786</v>
      </c>
      <c r="E5870" s="9">
        <f t="shared" si="91"/>
        <v>2022</v>
      </c>
      <c r="F5870" s="4" t="s">
        <v>39</v>
      </c>
      <c r="G5870" s="4" t="s">
        <v>17490</v>
      </c>
      <c r="H5870" s="4" t="s">
        <v>17491</v>
      </c>
      <c r="I5870" s="4" t="s">
        <v>67</v>
      </c>
      <c r="J5870" s="4" t="s">
        <v>111</v>
      </c>
      <c r="K5870" s="4" t="s">
        <v>111</v>
      </c>
      <c r="L5870" s="4" t="s">
        <v>29</v>
      </c>
      <c r="M5870" s="4" t="s">
        <v>48</v>
      </c>
      <c r="N5870" s="4">
        <v>1404.88</v>
      </c>
      <c r="O5870" s="4">
        <v>6</v>
      </c>
      <c r="P5870" s="4">
        <v>0</v>
      </c>
      <c r="Q5870" s="4">
        <v>24.43</v>
      </c>
    </row>
    <row r="5871" spans="1:17" s="4" customFormat="1" ht="12" x14ac:dyDescent="0.3">
      <c r="A5871" s="4">
        <v>5870</v>
      </c>
      <c r="B5871" s="4" t="s">
        <v>17492</v>
      </c>
      <c r="C5871" s="5">
        <v>45744</v>
      </c>
      <c r="D5871" s="5">
        <v>45750</v>
      </c>
      <c r="E5871" s="9">
        <f t="shared" si="91"/>
        <v>2025</v>
      </c>
      <c r="F5871" s="4" t="s">
        <v>39</v>
      </c>
      <c r="G5871" s="4" t="s">
        <v>17493</v>
      </c>
      <c r="H5871" s="4" t="s">
        <v>17494</v>
      </c>
      <c r="I5871" s="4" t="s">
        <v>67</v>
      </c>
      <c r="J5871" s="4" t="s">
        <v>62</v>
      </c>
      <c r="K5871" s="4" t="s">
        <v>63</v>
      </c>
      <c r="L5871" s="4" t="s">
        <v>29</v>
      </c>
      <c r="M5871" s="4" t="s">
        <v>48</v>
      </c>
      <c r="N5871" s="4">
        <v>1388.12</v>
      </c>
      <c r="O5871" s="4">
        <v>6</v>
      </c>
      <c r="P5871" s="4">
        <v>0.1</v>
      </c>
      <c r="Q5871" s="4">
        <v>304.87</v>
      </c>
    </row>
    <row r="5872" spans="1:17" s="4" customFormat="1" ht="12" x14ac:dyDescent="0.3">
      <c r="A5872" s="4">
        <v>5871</v>
      </c>
      <c r="B5872" s="4" t="s">
        <v>17495</v>
      </c>
      <c r="C5872" s="5">
        <v>45775</v>
      </c>
      <c r="D5872" s="5">
        <v>45777</v>
      </c>
      <c r="E5872" s="9">
        <f t="shared" si="91"/>
        <v>2025</v>
      </c>
      <c r="F5872" s="4" t="s">
        <v>17</v>
      </c>
      <c r="G5872" s="4" t="s">
        <v>17496</v>
      </c>
      <c r="H5872" s="4" t="s">
        <v>7074</v>
      </c>
      <c r="I5872" s="4" t="s">
        <v>28</v>
      </c>
      <c r="J5872" s="4" t="s">
        <v>34</v>
      </c>
      <c r="K5872" s="4" t="s">
        <v>35</v>
      </c>
      <c r="L5872" s="4" t="s">
        <v>36</v>
      </c>
      <c r="M5872" s="4" t="s">
        <v>37</v>
      </c>
      <c r="N5872" s="4">
        <v>1274.5999999999999</v>
      </c>
      <c r="O5872" s="4">
        <v>8</v>
      </c>
      <c r="P5872" s="4">
        <v>0</v>
      </c>
      <c r="Q5872" s="4">
        <v>28.53</v>
      </c>
    </row>
    <row r="5873" spans="1:17" s="4" customFormat="1" ht="12" x14ac:dyDescent="0.3">
      <c r="A5873" s="4">
        <v>5872</v>
      </c>
      <c r="B5873" s="4" t="s">
        <v>17497</v>
      </c>
      <c r="C5873" s="5">
        <v>45274</v>
      </c>
      <c r="D5873" s="5">
        <v>45281</v>
      </c>
      <c r="E5873" s="9">
        <f t="shared" si="91"/>
        <v>2023</v>
      </c>
      <c r="F5873" s="4" t="s">
        <v>17</v>
      </c>
      <c r="G5873" s="4" t="s">
        <v>17498</v>
      </c>
      <c r="H5873" s="4" t="s">
        <v>17499</v>
      </c>
      <c r="I5873" s="4" t="s">
        <v>28</v>
      </c>
      <c r="J5873" s="4" t="s">
        <v>145</v>
      </c>
      <c r="K5873" s="4" t="s">
        <v>80</v>
      </c>
      <c r="L5873" s="4" t="s">
        <v>29</v>
      </c>
      <c r="M5873" s="4" t="s">
        <v>30</v>
      </c>
      <c r="N5873" s="4">
        <v>937.85</v>
      </c>
      <c r="O5873" s="4">
        <v>3</v>
      </c>
      <c r="P5873" s="4">
        <v>0.1</v>
      </c>
      <c r="Q5873" s="4">
        <v>138.78</v>
      </c>
    </row>
    <row r="5874" spans="1:17" s="4" customFormat="1" ht="12" x14ac:dyDescent="0.3">
      <c r="A5874" s="4">
        <v>5873</v>
      </c>
      <c r="B5874" s="4" t="s">
        <v>17500</v>
      </c>
      <c r="C5874" s="5">
        <v>44933</v>
      </c>
      <c r="D5874" s="5">
        <v>44939</v>
      </c>
      <c r="E5874" s="9">
        <f t="shared" si="91"/>
        <v>2023</v>
      </c>
      <c r="F5874" s="4" t="s">
        <v>59</v>
      </c>
      <c r="G5874" s="4" t="s">
        <v>17501</v>
      </c>
      <c r="H5874" s="4" t="s">
        <v>17502</v>
      </c>
      <c r="I5874" s="4" t="s">
        <v>20</v>
      </c>
      <c r="J5874" s="4" t="s">
        <v>62</v>
      </c>
      <c r="K5874" s="4" t="s">
        <v>63</v>
      </c>
      <c r="L5874" s="4" t="s">
        <v>22</v>
      </c>
      <c r="M5874" s="4" t="s">
        <v>23</v>
      </c>
      <c r="N5874" s="4">
        <v>221.37</v>
      </c>
      <c r="O5874" s="4">
        <v>3</v>
      </c>
      <c r="P5874" s="4">
        <v>0.1</v>
      </c>
      <c r="Q5874" s="4">
        <v>46.72</v>
      </c>
    </row>
    <row r="5875" spans="1:17" s="4" customFormat="1" ht="12" x14ac:dyDescent="0.3">
      <c r="A5875" s="4">
        <v>5874</v>
      </c>
      <c r="B5875" s="4" t="s">
        <v>17503</v>
      </c>
      <c r="C5875" s="5">
        <v>45626</v>
      </c>
      <c r="D5875" s="5">
        <v>45631</v>
      </c>
      <c r="E5875" s="9">
        <f t="shared" si="91"/>
        <v>2024</v>
      </c>
      <c r="F5875" s="4" t="s">
        <v>25</v>
      </c>
      <c r="G5875" s="4" t="s">
        <v>17504</v>
      </c>
      <c r="H5875" s="4" t="s">
        <v>17505</v>
      </c>
      <c r="I5875" s="4" t="s">
        <v>28</v>
      </c>
      <c r="J5875" s="4" t="s">
        <v>62</v>
      </c>
      <c r="K5875" s="4" t="s">
        <v>63</v>
      </c>
      <c r="L5875" s="4" t="s">
        <v>22</v>
      </c>
      <c r="M5875" s="4" t="s">
        <v>75</v>
      </c>
      <c r="N5875" s="4">
        <v>1340.82</v>
      </c>
      <c r="O5875" s="4">
        <v>4</v>
      </c>
      <c r="P5875" s="4">
        <v>0.1</v>
      </c>
      <c r="Q5875" s="4">
        <v>331.82</v>
      </c>
    </row>
    <row r="5876" spans="1:17" s="4" customFormat="1" ht="12" x14ac:dyDescent="0.3">
      <c r="A5876" s="4">
        <v>5875</v>
      </c>
      <c r="B5876" s="4" t="s">
        <v>17506</v>
      </c>
      <c r="C5876" s="5">
        <v>44864</v>
      </c>
      <c r="D5876" s="5">
        <v>44871</v>
      </c>
      <c r="E5876" s="9">
        <f t="shared" si="91"/>
        <v>2022</v>
      </c>
      <c r="F5876" s="4" t="s">
        <v>59</v>
      </c>
      <c r="G5876" s="4" t="s">
        <v>17507</v>
      </c>
      <c r="H5876" s="4" t="s">
        <v>17508</v>
      </c>
      <c r="I5876" s="4" t="s">
        <v>20</v>
      </c>
      <c r="J5876" s="4" t="s">
        <v>42</v>
      </c>
      <c r="K5876" s="4" t="s">
        <v>43</v>
      </c>
      <c r="L5876" s="4" t="s">
        <v>22</v>
      </c>
      <c r="M5876" s="4" t="s">
        <v>134</v>
      </c>
      <c r="N5876" s="4">
        <v>786.94</v>
      </c>
      <c r="O5876" s="4">
        <v>8</v>
      </c>
      <c r="P5876" s="4">
        <v>0.1</v>
      </c>
      <c r="Q5876" s="4">
        <v>26.66</v>
      </c>
    </row>
    <row r="5877" spans="1:17" s="4" customFormat="1" ht="12" x14ac:dyDescent="0.3">
      <c r="A5877" s="4">
        <v>5876</v>
      </c>
      <c r="B5877" s="4" t="s">
        <v>17509</v>
      </c>
      <c r="C5877" s="5">
        <v>44911</v>
      </c>
      <c r="D5877" s="5">
        <v>44918</v>
      </c>
      <c r="E5877" s="9">
        <f t="shared" si="91"/>
        <v>2022</v>
      </c>
      <c r="F5877" s="4" t="s">
        <v>59</v>
      </c>
      <c r="G5877" s="4" t="s">
        <v>17510</v>
      </c>
      <c r="H5877" s="4" t="s">
        <v>17511</v>
      </c>
      <c r="I5877" s="4" t="s">
        <v>67</v>
      </c>
      <c r="J5877" s="4" t="s">
        <v>42</v>
      </c>
      <c r="K5877" s="4" t="s">
        <v>43</v>
      </c>
      <c r="L5877" s="4" t="s">
        <v>29</v>
      </c>
      <c r="M5877" s="4" t="s">
        <v>90</v>
      </c>
      <c r="N5877" s="4">
        <v>342.5</v>
      </c>
      <c r="O5877" s="4">
        <v>5</v>
      </c>
      <c r="P5877" s="4">
        <v>0.1</v>
      </c>
      <c r="Q5877" s="4">
        <v>49.65</v>
      </c>
    </row>
    <row r="5878" spans="1:17" s="4" customFormat="1" ht="12" x14ac:dyDescent="0.3">
      <c r="A5878" s="4">
        <v>5877</v>
      </c>
      <c r="B5878" s="4" t="s">
        <v>17512</v>
      </c>
      <c r="C5878" s="5">
        <v>44863</v>
      </c>
      <c r="D5878" s="5">
        <v>44870</v>
      </c>
      <c r="E5878" s="9">
        <f t="shared" si="91"/>
        <v>2022</v>
      </c>
      <c r="F5878" s="4" t="s">
        <v>59</v>
      </c>
      <c r="G5878" s="4" t="s">
        <v>17513</v>
      </c>
      <c r="H5878" s="4" t="s">
        <v>17514</v>
      </c>
      <c r="I5878" s="4" t="s">
        <v>28</v>
      </c>
      <c r="J5878" s="4" t="s">
        <v>21</v>
      </c>
      <c r="K5878" s="4" t="s">
        <v>26647</v>
      </c>
      <c r="L5878" s="4" t="s">
        <v>29</v>
      </c>
      <c r="M5878" s="4" t="s">
        <v>48</v>
      </c>
      <c r="N5878" s="4">
        <v>494.42</v>
      </c>
      <c r="O5878" s="4">
        <v>1</v>
      </c>
      <c r="P5878" s="4">
        <v>0.1</v>
      </c>
      <c r="Q5878" s="4">
        <v>28.98</v>
      </c>
    </row>
    <row r="5879" spans="1:17" s="4" customFormat="1" ht="12" x14ac:dyDescent="0.3">
      <c r="A5879" s="4">
        <v>5878</v>
      </c>
      <c r="B5879" s="4" t="s">
        <v>17515</v>
      </c>
      <c r="C5879" s="5">
        <v>44927</v>
      </c>
      <c r="D5879" s="5">
        <v>44928</v>
      </c>
      <c r="E5879" s="9">
        <f t="shared" si="91"/>
        <v>2023</v>
      </c>
      <c r="F5879" s="4" t="s">
        <v>25</v>
      </c>
      <c r="G5879" s="4" t="s">
        <v>17516</v>
      </c>
      <c r="H5879" s="4" t="s">
        <v>17517</v>
      </c>
      <c r="I5879" s="4" t="s">
        <v>20</v>
      </c>
      <c r="J5879" s="4" t="s">
        <v>79</v>
      </c>
      <c r="K5879" s="4" t="s">
        <v>80</v>
      </c>
      <c r="L5879" s="4" t="s">
        <v>22</v>
      </c>
      <c r="M5879" s="4" t="s">
        <v>75</v>
      </c>
      <c r="N5879" s="4">
        <v>1247.28</v>
      </c>
      <c r="O5879" s="4">
        <v>1</v>
      </c>
      <c r="P5879" s="4">
        <v>0.15</v>
      </c>
      <c r="Q5879" s="4">
        <v>-10.24</v>
      </c>
    </row>
    <row r="5880" spans="1:17" s="4" customFormat="1" ht="12" x14ac:dyDescent="0.3">
      <c r="A5880" s="4">
        <v>5879</v>
      </c>
      <c r="B5880" s="4" t="s">
        <v>17518</v>
      </c>
      <c r="C5880" s="5">
        <v>45359</v>
      </c>
      <c r="D5880" s="5">
        <v>45362</v>
      </c>
      <c r="E5880" s="9">
        <f t="shared" si="91"/>
        <v>2024</v>
      </c>
      <c r="F5880" s="4" t="s">
        <v>17</v>
      </c>
      <c r="G5880" s="4" t="s">
        <v>17519</v>
      </c>
      <c r="H5880" s="4" t="s">
        <v>17520</v>
      </c>
      <c r="I5880" s="4" t="s">
        <v>67</v>
      </c>
      <c r="J5880" s="4" t="s">
        <v>145</v>
      </c>
      <c r="K5880" s="4" t="s">
        <v>80</v>
      </c>
      <c r="L5880" s="4" t="s">
        <v>22</v>
      </c>
      <c r="M5880" s="4" t="s">
        <v>54</v>
      </c>
      <c r="N5880" s="4">
        <v>34.32</v>
      </c>
      <c r="O5880" s="4">
        <v>7</v>
      </c>
      <c r="P5880" s="4">
        <v>0.2</v>
      </c>
      <c r="Q5880" s="4">
        <v>0.11</v>
      </c>
    </row>
    <row r="5881" spans="1:17" s="4" customFormat="1" ht="12" x14ac:dyDescent="0.3">
      <c r="A5881" s="4">
        <v>5880</v>
      </c>
      <c r="B5881" s="4" t="s">
        <v>17521</v>
      </c>
      <c r="C5881" s="5">
        <v>45770</v>
      </c>
      <c r="D5881" s="5">
        <v>45776</v>
      </c>
      <c r="E5881" s="9">
        <f t="shared" si="91"/>
        <v>2025</v>
      </c>
      <c r="F5881" s="4" t="s">
        <v>39</v>
      </c>
      <c r="G5881" s="4" t="s">
        <v>17522</v>
      </c>
      <c r="H5881" s="4" t="s">
        <v>17523</v>
      </c>
      <c r="I5881" s="4" t="s">
        <v>28</v>
      </c>
      <c r="J5881" s="4" t="s">
        <v>106</v>
      </c>
      <c r="K5881" s="4" t="s">
        <v>106</v>
      </c>
      <c r="L5881" s="4" t="s">
        <v>29</v>
      </c>
      <c r="M5881" s="4" t="s">
        <v>107</v>
      </c>
      <c r="N5881" s="4">
        <v>1062.95</v>
      </c>
      <c r="O5881" s="4">
        <v>9</v>
      </c>
      <c r="P5881" s="4">
        <v>0.15</v>
      </c>
      <c r="Q5881" s="4">
        <v>235.45</v>
      </c>
    </row>
    <row r="5882" spans="1:17" s="4" customFormat="1" ht="12" x14ac:dyDescent="0.3">
      <c r="A5882" s="4">
        <v>5881</v>
      </c>
      <c r="B5882" s="4" t="s">
        <v>17524</v>
      </c>
      <c r="C5882" s="5">
        <v>44402</v>
      </c>
      <c r="D5882" s="5">
        <v>44408</v>
      </c>
      <c r="E5882" s="9">
        <f t="shared" si="91"/>
        <v>2021</v>
      </c>
      <c r="F5882" s="4" t="s">
        <v>59</v>
      </c>
      <c r="G5882" s="4" t="s">
        <v>17525</v>
      </c>
      <c r="H5882" s="4" t="s">
        <v>17526</v>
      </c>
      <c r="I5882" s="4" t="s">
        <v>20</v>
      </c>
      <c r="J5882" s="4" t="s">
        <v>21</v>
      </c>
      <c r="K5882" s="4" t="s">
        <v>26647</v>
      </c>
      <c r="L5882" s="4" t="s">
        <v>22</v>
      </c>
      <c r="M5882" s="4" t="s">
        <v>54</v>
      </c>
      <c r="N5882" s="4">
        <v>351.35</v>
      </c>
      <c r="O5882" s="4">
        <v>3</v>
      </c>
      <c r="P5882" s="4">
        <v>0.15</v>
      </c>
      <c r="Q5882" s="4">
        <v>41.64</v>
      </c>
    </row>
    <row r="5883" spans="1:17" s="4" customFormat="1" ht="12" x14ac:dyDescent="0.3">
      <c r="A5883" s="4">
        <v>5882</v>
      </c>
      <c r="B5883" s="4" t="s">
        <v>17527</v>
      </c>
      <c r="C5883" s="5">
        <v>45507</v>
      </c>
      <c r="D5883" s="5">
        <v>45514</v>
      </c>
      <c r="E5883" s="9">
        <f t="shared" si="91"/>
        <v>2024</v>
      </c>
      <c r="F5883" s="4" t="s">
        <v>25</v>
      </c>
      <c r="G5883" s="4" t="s">
        <v>17528</v>
      </c>
      <c r="H5883" s="4" t="s">
        <v>17529</v>
      </c>
      <c r="I5883" s="4" t="s">
        <v>67</v>
      </c>
      <c r="J5883" s="4" t="s">
        <v>47</v>
      </c>
      <c r="K5883" s="4" t="s">
        <v>47</v>
      </c>
      <c r="L5883" s="4" t="s">
        <v>29</v>
      </c>
      <c r="M5883" s="4" t="s">
        <v>30</v>
      </c>
      <c r="N5883" s="4">
        <v>1211.0899999999999</v>
      </c>
      <c r="O5883" s="4">
        <v>8</v>
      </c>
      <c r="P5883" s="4">
        <v>0</v>
      </c>
      <c r="Q5883" s="4">
        <v>85.5</v>
      </c>
    </row>
    <row r="5884" spans="1:17" s="4" customFormat="1" ht="12" x14ac:dyDescent="0.3">
      <c r="A5884" s="4">
        <v>5883</v>
      </c>
      <c r="B5884" s="4" t="s">
        <v>17530</v>
      </c>
      <c r="C5884" s="5">
        <v>45240</v>
      </c>
      <c r="D5884" s="5">
        <v>45242</v>
      </c>
      <c r="E5884" s="9">
        <f t="shared" si="91"/>
        <v>2023</v>
      </c>
      <c r="F5884" s="4" t="s">
        <v>25</v>
      </c>
      <c r="G5884" s="4" t="s">
        <v>17531</v>
      </c>
      <c r="H5884" s="4" t="s">
        <v>17532</v>
      </c>
      <c r="I5884" s="4" t="s">
        <v>28</v>
      </c>
      <c r="J5884" s="4" t="s">
        <v>42</v>
      </c>
      <c r="K5884" s="4" t="s">
        <v>43</v>
      </c>
      <c r="L5884" s="4" t="s">
        <v>29</v>
      </c>
      <c r="M5884" s="4" t="s">
        <v>107</v>
      </c>
      <c r="N5884" s="4">
        <v>407.69</v>
      </c>
      <c r="O5884" s="4">
        <v>4</v>
      </c>
      <c r="P5884" s="4">
        <v>0</v>
      </c>
      <c r="Q5884" s="4">
        <v>90.79</v>
      </c>
    </row>
    <row r="5885" spans="1:17" s="4" customFormat="1" ht="12" x14ac:dyDescent="0.3">
      <c r="A5885" s="4">
        <v>5884</v>
      </c>
      <c r="B5885" s="4" t="s">
        <v>17533</v>
      </c>
      <c r="C5885" s="5">
        <v>45329</v>
      </c>
      <c r="D5885" s="5">
        <v>45332</v>
      </c>
      <c r="E5885" s="9">
        <f t="shared" si="91"/>
        <v>2024</v>
      </c>
      <c r="F5885" s="4" t="s">
        <v>59</v>
      </c>
      <c r="G5885" s="4" t="s">
        <v>17534</v>
      </c>
      <c r="H5885" s="4" t="s">
        <v>17535</v>
      </c>
      <c r="I5885" s="4" t="s">
        <v>67</v>
      </c>
      <c r="J5885" s="4" t="s">
        <v>34</v>
      </c>
      <c r="K5885" s="4" t="s">
        <v>35</v>
      </c>
      <c r="L5885" s="4" t="s">
        <v>36</v>
      </c>
      <c r="M5885" s="4" t="s">
        <v>138</v>
      </c>
      <c r="N5885" s="4">
        <v>25.65</v>
      </c>
      <c r="O5885" s="4">
        <v>6</v>
      </c>
      <c r="P5885" s="4">
        <v>0.1</v>
      </c>
      <c r="Q5885" s="4">
        <v>2.19</v>
      </c>
    </row>
    <row r="5886" spans="1:17" s="4" customFormat="1" ht="12" x14ac:dyDescent="0.3">
      <c r="A5886" s="4">
        <v>5885</v>
      </c>
      <c r="B5886" s="4" t="s">
        <v>17536</v>
      </c>
      <c r="C5886" s="5">
        <v>45326</v>
      </c>
      <c r="D5886" s="5">
        <v>45330</v>
      </c>
      <c r="E5886" s="9">
        <f t="shared" si="91"/>
        <v>2024</v>
      </c>
      <c r="F5886" s="4" t="s">
        <v>17</v>
      </c>
      <c r="G5886" s="4" t="s">
        <v>17537</v>
      </c>
      <c r="H5886" s="4" t="s">
        <v>17538</v>
      </c>
      <c r="I5886" s="4" t="s">
        <v>20</v>
      </c>
      <c r="J5886" s="4" t="s">
        <v>79</v>
      </c>
      <c r="K5886" s="4" t="s">
        <v>80</v>
      </c>
      <c r="L5886" s="4" t="s">
        <v>29</v>
      </c>
      <c r="M5886" s="4" t="s">
        <v>48</v>
      </c>
      <c r="N5886" s="4">
        <v>1341.21</v>
      </c>
      <c r="O5886" s="4">
        <v>3</v>
      </c>
      <c r="P5886" s="4">
        <v>0</v>
      </c>
      <c r="Q5886" s="4">
        <v>99.48</v>
      </c>
    </row>
    <row r="5887" spans="1:17" s="4" customFormat="1" ht="12" x14ac:dyDescent="0.3">
      <c r="A5887" s="4">
        <v>5886</v>
      </c>
      <c r="B5887" s="4" t="s">
        <v>17539</v>
      </c>
      <c r="C5887" s="5">
        <v>45614</v>
      </c>
      <c r="D5887" s="5">
        <v>45615</v>
      </c>
      <c r="E5887" s="9">
        <f t="shared" si="91"/>
        <v>2024</v>
      </c>
      <c r="F5887" s="4" t="s">
        <v>39</v>
      </c>
      <c r="G5887" s="4" t="s">
        <v>17540</v>
      </c>
      <c r="H5887" s="4" t="s">
        <v>17541</v>
      </c>
      <c r="I5887" s="4" t="s">
        <v>20</v>
      </c>
      <c r="J5887" s="4" t="s">
        <v>106</v>
      </c>
      <c r="K5887" s="4" t="s">
        <v>106</v>
      </c>
      <c r="L5887" s="4" t="s">
        <v>29</v>
      </c>
      <c r="M5887" s="4" t="s">
        <v>90</v>
      </c>
      <c r="N5887" s="4">
        <v>1369.71</v>
      </c>
      <c r="O5887" s="4">
        <v>6</v>
      </c>
      <c r="P5887" s="4">
        <v>0.15</v>
      </c>
      <c r="Q5887" s="4">
        <v>215.21</v>
      </c>
    </row>
    <row r="5888" spans="1:17" s="4" customFormat="1" ht="12" x14ac:dyDescent="0.3">
      <c r="A5888" s="4">
        <v>5887</v>
      </c>
      <c r="B5888" s="4" t="s">
        <v>17542</v>
      </c>
      <c r="C5888" s="5">
        <v>44630</v>
      </c>
      <c r="D5888" s="5">
        <v>44637</v>
      </c>
      <c r="E5888" s="9">
        <f t="shared" si="91"/>
        <v>2022</v>
      </c>
      <c r="F5888" s="4" t="s">
        <v>17</v>
      </c>
      <c r="G5888" s="4" t="s">
        <v>17543</v>
      </c>
      <c r="H5888" s="4" t="s">
        <v>17544</v>
      </c>
      <c r="I5888" s="4" t="s">
        <v>28</v>
      </c>
      <c r="J5888" s="4" t="s">
        <v>111</v>
      </c>
      <c r="K5888" s="4" t="s">
        <v>111</v>
      </c>
      <c r="L5888" s="4" t="s">
        <v>36</v>
      </c>
      <c r="M5888" s="4" t="s">
        <v>37</v>
      </c>
      <c r="N5888" s="4">
        <v>1115.8699999999999</v>
      </c>
      <c r="O5888" s="4">
        <v>2</v>
      </c>
      <c r="P5888" s="4">
        <v>0.2</v>
      </c>
      <c r="Q5888" s="4">
        <v>65.41</v>
      </c>
    </row>
    <row r="5889" spans="1:17" s="4" customFormat="1" ht="12" x14ac:dyDescent="0.3">
      <c r="A5889" s="4">
        <v>5888</v>
      </c>
      <c r="B5889" s="4" t="s">
        <v>17545</v>
      </c>
      <c r="C5889" s="5">
        <v>45556</v>
      </c>
      <c r="D5889" s="5">
        <v>45562</v>
      </c>
      <c r="E5889" s="9">
        <f t="shared" si="91"/>
        <v>2024</v>
      </c>
      <c r="F5889" s="4" t="s">
        <v>25</v>
      </c>
      <c r="G5889" s="4" t="s">
        <v>17546</v>
      </c>
      <c r="H5889" s="4" t="s">
        <v>17547</v>
      </c>
      <c r="I5889" s="4" t="s">
        <v>67</v>
      </c>
      <c r="J5889" s="4" t="s">
        <v>21</v>
      </c>
      <c r="K5889" s="4" t="s">
        <v>26647</v>
      </c>
      <c r="L5889" s="4" t="s">
        <v>29</v>
      </c>
      <c r="M5889" s="4" t="s">
        <v>90</v>
      </c>
      <c r="N5889" s="4">
        <v>954.41</v>
      </c>
      <c r="O5889" s="4">
        <v>10</v>
      </c>
      <c r="P5889" s="4">
        <v>0.2</v>
      </c>
      <c r="Q5889" s="4">
        <v>96.16</v>
      </c>
    </row>
    <row r="5890" spans="1:17" s="4" customFormat="1" ht="12" x14ac:dyDescent="0.3">
      <c r="A5890" s="4">
        <v>5889</v>
      </c>
      <c r="B5890" s="4" t="s">
        <v>17548</v>
      </c>
      <c r="C5890" s="5">
        <v>44668</v>
      </c>
      <c r="D5890" s="5">
        <v>44674</v>
      </c>
      <c r="E5890" s="9">
        <f t="shared" ref="E5890:E5953" si="92">YEAR(D5890)</f>
        <v>2022</v>
      </c>
      <c r="F5890" s="4" t="s">
        <v>17</v>
      </c>
      <c r="G5890" s="4" t="s">
        <v>17549</v>
      </c>
      <c r="H5890" s="4" t="s">
        <v>17550</v>
      </c>
      <c r="I5890" s="4" t="s">
        <v>20</v>
      </c>
      <c r="J5890" s="4" t="s">
        <v>106</v>
      </c>
      <c r="K5890" s="4" t="s">
        <v>106</v>
      </c>
      <c r="L5890" s="4" t="s">
        <v>22</v>
      </c>
      <c r="M5890" s="4" t="s">
        <v>75</v>
      </c>
      <c r="N5890" s="4">
        <v>928.61</v>
      </c>
      <c r="O5890" s="4">
        <v>7</v>
      </c>
      <c r="P5890" s="4">
        <v>0.15</v>
      </c>
      <c r="Q5890" s="4">
        <v>213.03</v>
      </c>
    </row>
    <row r="5891" spans="1:17" s="4" customFormat="1" ht="12" x14ac:dyDescent="0.3">
      <c r="A5891" s="4">
        <v>5890</v>
      </c>
      <c r="B5891" s="4" t="s">
        <v>17551</v>
      </c>
      <c r="C5891" s="5">
        <v>44786</v>
      </c>
      <c r="D5891" s="5">
        <v>44791</v>
      </c>
      <c r="E5891" s="9">
        <f t="shared" si="92"/>
        <v>2022</v>
      </c>
      <c r="F5891" s="4" t="s">
        <v>39</v>
      </c>
      <c r="G5891" s="4" t="s">
        <v>17552</v>
      </c>
      <c r="H5891" s="4" t="s">
        <v>17553</v>
      </c>
      <c r="I5891" s="4" t="s">
        <v>20</v>
      </c>
      <c r="J5891" s="4" t="s">
        <v>21</v>
      </c>
      <c r="K5891" s="4" t="s">
        <v>26647</v>
      </c>
      <c r="L5891" s="4" t="s">
        <v>22</v>
      </c>
      <c r="M5891" s="4" t="s">
        <v>23</v>
      </c>
      <c r="N5891" s="4">
        <v>337.36</v>
      </c>
      <c r="O5891" s="4">
        <v>7</v>
      </c>
      <c r="P5891" s="4">
        <v>0.2</v>
      </c>
      <c r="Q5891" s="4">
        <v>62.19</v>
      </c>
    </row>
    <row r="5892" spans="1:17" s="4" customFormat="1" ht="12" x14ac:dyDescent="0.3">
      <c r="A5892" s="4">
        <v>5891</v>
      </c>
      <c r="B5892" s="4" t="s">
        <v>17554</v>
      </c>
      <c r="C5892" s="5">
        <v>44541</v>
      </c>
      <c r="D5892" s="5">
        <v>44544</v>
      </c>
      <c r="E5892" s="9">
        <f t="shared" si="92"/>
        <v>2021</v>
      </c>
      <c r="F5892" s="4" t="s">
        <v>59</v>
      </c>
      <c r="G5892" s="4" t="s">
        <v>17555</v>
      </c>
      <c r="H5892" s="4" t="s">
        <v>17556</v>
      </c>
      <c r="I5892" s="4" t="s">
        <v>28</v>
      </c>
      <c r="J5892" s="4" t="s">
        <v>21</v>
      </c>
      <c r="K5892" s="4" t="s">
        <v>26647</v>
      </c>
      <c r="L5892" s="4" t="s">
        <v>22</v>
      </c>
      <c r="M5892" s="4" t="s">
        <v>23</v>
      </c>
      <c r="N5892" s="4">
        <v>982.17</v>
      </c>
      <c r="O5892" s="4">
        <v>2</v>
      </c>
      <c r="P5892" s="4">
        <v>0</v>
      </c>
      <c r="Q5892" s="4">
        <v>234.61</v>
      </c>
    </row>
    <row r="5893" spans="1:17" s="4" customFormat="1" ht="12" x14ac:dyDescent="0.3">
      <c r="A5893" s="4">
        <v>5892</v>
      </c>
      <c r="B5893" s="4" t="s">
        <v>17557</v>
      </c>
      <c r="C5893" s="5">
        <v>45812</v>
      </c>
      <c r="D5893" s="5">
        <v>45819</v>
      </c>
      <c r="E5893" s="9">
        <f t="shared" si="92"/>
        <v>2025</v>
      </c>
      <c r="F5893" s="4" t="s">
        <v>25</v>
      </c>
      <c r="G5893" s="4" t="s">
        <v>17558</v>
      </c>
      <c r="H5893" s="4" t="s">
        <v>17559</v>
      </c>
      <c r="I5893" s="4" t="s">
        <v>67</v>
      </c>
      <c r="J5893" s="4" t="s">
        <v>145</v>
      </c>
      <c r="K5893" s="4" t="s">
        <v>80</v>
      </c>
      <c r="L5893" s="4" t="s">
        <v>36</v>
      </c>
      <c r="M5893" s="4" t="s">
        <v>71</v>
      </c>
      <c r="N5893" s="4">
        <v>323.13</v>
      </c>
      <c r="O5893" s="4">
        <v>4</v>
      </c>
      <c r="P5893" s="4">
        <v>0</v>
      </c>
      <c r="Q5893" s="4">
        <v>23.98</v>
      </c>
    </row>
    <row r="5894" spans="1:17" s="4" customFormat="1" ht="12" x14ac:dyDescent="0.3">
      <c r="A5894" s="4">
        <v>5893</v>
      </c>
      <c r="B5894" s="4" t="s">
        <v>17560</v>
      </c>
      <c r="C5894" s="5">
        <v>45769</v>
      </c>
      <c r="D5894" s="5">
        <v>45776</v>
      </c>
      <c r="E5894" s="9">
        <f t="shared" si="92"/>
        <v>2025</v>
      </c>
      <c r="F5894" s="4" t="s">
        <v>17</v>
      </c>
      <c r="G5894" s="4" t="s">
        <v>17561</v>
      </c>
      <c r="H5894" s="4" t="s">
        <v>17562</v>
      </c>
      <c r="I5894" s="4" t="s">
        <v>67</v>
      </c>
      <c r="J5894" s="4" t="s">
        <v>62</v>
      </c>
      <c r="K5894" s="4" t="s">
        <v>63</v>
      </c>
      <c r="L5894" s="4" t="s">
        <v>29</v>
      </c>
      <c r="M5894" s="4" t="s">
        <v>30</v>
      </c>
      <c r="N5894" s="4">
        <v>1279.29</v>
      </c>
      <c r="O5894" s="4">
        <v>7</v>
      </c>
      <c r="P5894" s="4">
        <v>0</v>
      </c>
      <c r="Q5894" s="4">
        <v>346.8</v>
      </c>
    </row>
    <row r="5895" spans="1:17" s="4" customFormat="1" ht="12" x14ac:dyDescent="0.3">
      <c r="A5895" s="4">
        <v>5894</v>
      </c>
      <c r="B5895" s="4" t="s">
        <v>17563</v>
      </c>
      <c r="C5895" s="5">
        <v>45010</v>
      </c>
      <c r="D5895" s="5">
        <v>45015</v>
      </c>
      <c r="E5895" s="9">
        <f t="shared" si="92"/>
        <v>2023</v>
      </c>
      <c r="F5895" s="4" t="s">
        <v>39</v>
      </c>
      <c r="G5895" s="4" t="s">
        <v>17564</v>
      </c>
      <c r="H5895" s="4" t="s">
        <v>14583</v>
      </c>
      <c r="I5895" s="4" t="s">
        <v>20</v>
      </c>
      <c r="J5895" s="4" t="s">
        <v>47</v>
      </c>
      <c r="K5895" s="4" t="s">
        <v>47</v>
      </c>
      <c r="L5895" s="4" t="s">
        <v>29</v>
      </c>
      <c r="M5895" s="4" t="s">
        <v>48</v>
      </c>
      <c r="N5895" s="4">
        <v>1103.43</v>
      </c>
      <c r="O5895" s="4">
        <v>9</v>
      </c>
      <c r="P5895" s="4">
        <v>0.1</v>
      </c>
      <c r="Q5895" s="4">
        <v>207.55</v>
      </c>
    </row>
    <row r="5896" spans="1:17" s="4" customFormat="1" ht="12" x14ac:dyDescent="0.3">
      <c r="A5896" s="4">
        <v>5895</v>
      </c>
      <c r="B5896" s="4" t="s">
        <v>17565</v>
      </c>
      <c r="C5896" s="5">
        <v>45721</v>
      </c>
      <c r="D5896" s="5">
        <v>45723</v>
      </c>
      <c r="E5896" s="9">
        <f t="shared" si="92"/>
        <v>2025</v>
      </c>
      <c r="F5896" s="4" t="s">
        <v>25</v>
      </c>
      <c r="G5896" s="4" t="s">
        <v>17566</v>
      </c>
      <c r="H5896" s="4" t="s">
        <v>17567</v>
      </c>
      <c r="I5896" s="4" t="s">
        <v>67</v>
      </c>
      <c r="J5896" s="4" t="s">
        <v>62</v>
      </c>
      <c r="K5896" s="4" t="s">
        <v>63</v>
      </c>
      <c r="L5896" s="4" t="s">
        <v>36</v>
      </c>
      <c r="M5896" s="4" t="s">
        <v>118</v>
      </c>
      <c r="N5896" s="4">
        <v>1108.75</v>
      </c>
      <c r="O5896" s="4">
        <v>9</v>
      </c>
      <c r="P5896" s="4">
        <v>0.15</v>
      </c>
      <c r="Q5896" s="4">
        <v>208.51</v>
      </c>
    </row>
    <row r="5897" spans="1:17" s="4" customFormat="1" ht="12" x14ac:dyDescent="0.3">
      <c r="A5897" s="4">
        <v>5896</v>
      </c>
      <c r="B5897" s="4" t="s">
        <v>17568</v>
      </c>
      <c r="C5897" s="5">
        <v>44448</v>
      </c>
      <c r="D5897" s="5">
        <v>44451</v>
      </c>
      <c r="E5897" s="9">
        <f t="shared" si="92"/>
        <v>2021</v>
      </c>
      <c r="F5897" s="4" t="s">
        <v>17</v>
      </c>
      <c r="G5897" s="4" t="s">
        <v>17569</v>
      </c>
      <c r="H5897" s="4" t="s">
        <v>17570</v>
      </c>
      <c r="I5897" s="4" t="s">
        <v>20</v>
      </c>
      <c r="J5897" s="4" t="s">
        <v>34</v>
      </c>
      <c r="K5897" s="4" t="s">
        <v>35</v>
      </c>
      <c r="L5897" s="4" t="s">
        <v>22</v>
      </c>
      <c r="M5897" s="4" t="s">
        <v>23</v>
      </c>
      <c r="N5897" s="4">
        <v>803.76</v>
      </c>
      <c r="O5897" s="4">
        <v>7</v>
      </c>
      <c r="P5897" s="4">
        <v>0.2</v>
      </c>
      <c r="Q5897" s="4">
        <v>112.76</v>
      </c>
    </row>
    <row r="5898" spans="1:17" s="4" customFormat="1" ht="12" x14ac:dyDescent="0.3">
      <c r="A5898" s="4">
        <v>5897</v>
      </c>
      <c r="B5898" s="4" t="s">
        <v>17571</v>
      </c>
      <c r="C5898" s="5">
        <v>44541</v>
      </c>
      <c r="D5898" s="5">
        <v>44547</v>
      </c>
      <c r="E5898" s="9">
        <f t="shared" si="92"/>
        <v>2021</v>
      </c>
      <c r="F5898" s="4" t="s">
        <v>25</v>
      </c>
      <c r="G5898" s="4" t="s">
        <v>17572</v>
      </c>
      <c r="H5898" s="4" t="s">
        <v>17573</v>
      </c>
      <c r="I5898" s="4" t="s">
        <v>20</v>
      </c>
      <c r="J5898" s="4" t="s">
        <v>42</v>
      </c>
      <c r="K5898" s="4" t="s">
        <v>43</v>
      </c>
      <c r="L5898" s="4" t="s">
        <v>36</v>
      </c>
      <c r="M5898" s="4" t="s">
        <v>37</v>
      </c>
      <c r="N5898" s="4">
        <v>1281.1199999999999</v>
      </c>
      <c r="O5898" s="4">
        <v>1</v>
      </c>
      <c r="P5898" s="4">
        <v>0.15</v>
      </c>
      <c r="Q5898" s="4">
        <v>172.23</v>
      </c>
    </row>
    <row r="5899" spans="1:17" s="4" customFormat="1" ht="12" x14ac:dyDescent="0.3">
      <c r="A5899" s="4">
        <v>5898</v>
      </c>
      <c r="B5899" s="4" t="s">
        <v>17574</v>
      </c>
      <c r="C5899" s="5">
        <v>45344</v>
      </c>
      <c r="D5899" s="5">
        <v>45351</v>
      </c>
      <c r="E5899" s="9">
        <f t="shared" si="92"/>
        <v>2024</v>
      </c>
      <c r="F5899" s="4" t="s">
        <v>25</v>
      </c>
      <c r="G5899" s="4" t="s">
        <v>17575</v>
      </c>
      <c r="H5899" s="4" t="s">
        <v>17576</v>
      </c>
      <c r="I5899" s="4" t="s">
        <v>67</v>
      </c>
      <c r="J5899" s="4" t="s">
        <v>42</v>
      </c>
      <c r="K5899" s="4" t="s">
        <v>43</v>
      </c>
      <c r="L5899" s="4" t="s">
        <v>36</v>
      </c>
      <c r="M5899" s="4" t="s">
        <v>71</v>
      </c>
      <c r="N5899" s="4">
        <v>235.58</v>
      </c>
      <c r="O5899" s="4">
        <v>5</v>
      </c>
      <c r="P5899" s="4">
        <v>0</v>
      </c>
      <c r="Q5899" s="4">
        <v>62.88</v>
      </c>
    </row>
    <row r="5900" spans="1:17" s="4" customFormat="1" ht="12" x14ac:dyDescent="0.3">
      <c r="A5900" s="4">
        <v>5899</v>
      </c>
      <c r="B5900" s="4" t="s">
        <v>17577</v>
      </c>
      <c r="C5900" s="5">
        <v>45805</v>
      </c>
      <c r="D5900" s="5">
        <v>45812</v>
      </c>
      <c r="E5900" s="9">
        <f t="shared" si="92"/>
        <v>2025</v>
      </c>
      <c r="F5900" s="4" t="s">
        <v>17</v>
      </c>
      <c r="G5900" s="4" t="s">
        <v>17578</v>
      </c>
      <c r="H5900" s="4" t="s">
        <v>15625</v>
      </c>
      <c r="I5900" s="4" t="s">
        <v>67</v>
      </c>
      <c r="J5900" s="4" t="s">
        <v>106</v>
      </c>
      <c r="K5900" s="4" t="s">
        <v>106</v>
      </c>
      <c r="L5900" s="4" t="s">
        <v>36</v>
      </c>
      <c r="M5900" s="4" t="s">
        <v>37</v>
      </c>
      <c r="N5900" s="4">
        <v>440.3</v>
      </c>
      <c r="O5900" s="4">
        <v>9</v>
      </c>
      <c r="P5900" s="4">
        <v>0.1</v>
      </c>
      <c r="Q5900" s="4">
        <v>48.24</v>
      </c>
    </row>
    <row r="5901" spans="1:17" s="4" customFormat="1" ht="12" x14ac:dyDescent="0.3">
      <c r="A5901" s="4">
        <v>5900</v>
      </c>
      <c r="B5901" s="4" t="s">
        <v>17579</v>
      </c>
      <c r="C5901" s="5">
        <v>45419</v>
      </c>
      <c r="D5901" s="5">
        <v>45424</v>
      </c>
      <c r="E5901" s="9">
        <f t="shared" si="92"/>
        <v>2024</v>
      </c>
      <c r="F5901" s="4" t="s">
        <v>17</v>
      </c>
      <c r="G5901" s="4" t="s">
        <v>17580</v>
      </c>
      <c r="H5901" s="4" t="s">
        <v>17581</v>
      </c>
      <c r="I5901" s="4" t="s">
        <v>28</v>
      </c>
      <c r="J5901" s="4" t="s">
        <v>79</v>
      </c>
      <c r="K5901" s="4" t="s">
        <v>80</v>
      </c>
      <c r="L5901" s="4" t="s">
        <v>36</v>
      </c>
      <c r="M5901" s="4" t="s">
        <v>71</v>
      </c>
      <c r="N5901" s="4">
        <v>156.81</v>
      </c>
      <c r="O5901" s="4">
        <v>9</v>
      </c>
      <c r="P5901" s="4">
        <v>0.15</v>
      </c>
      <c r="Q5901" s="4">
        <v>24.24</v>
      </c>
    </row>
    <row r="5902" spans="1:17" s="4" customFormat="1" ht="12" x14ac:dyDescent="0.3">
      <c r="A5902" s="4">
        <v>5901</v>
      </c>
      <c r="B5902" s="4" t="s">
        <v>17582</v>
      </c>
      <c r="C5902" s="5">
        <v>44591</v>
      </c>
      <c r="D5902" s="5">
        <v>44597</v>
      </c>
      <c r="E5902" s="9">
        <f t="shared" si="92"/>
        <v>2022</v>
      </c>
      <c r="F5902" s="4" t="s">
        <v>39</v>
      </c>
      <c r="G5902" s="4" t="s">
        <v>17583</v>
      </c>
      <c r="H5902" s="4" t="s">
        <v>17584</v>
      </c>
      <c r="I5902" s="4" t="s">
        <v>20</v>
      </c>
      <c r="J5902" s="4" t="s">
        <v>47</v>
      </c>
      <c r="K5902" s="4" t="s">
        <v>47</v>
      </c>
      <c r="L5902" s="4" t="s">
        <v>36</v>
      </c>
      <c r="M5902" s="4" t="s">
        <v>118</v>
      </c>
      <c r="N5902" s="4">
        <v>67.680000000000007</v>
      </c>
      <c r="O5902" s="4">
        <v>9</v>
      </c>
      <c r="P5902" s="4">
        <v>0.15</v>
      </c>
      <c r="Q5902" s="4">
        <v>12.5</v>
      </c>
    </row>
    <row r="5903" spans="1:17" s="4" customFormat="1" ht="12" x14ac:dyDescent="0.3">
      <c r="A5903" s="4">
        <v>5902</v>
      </c>
      <c r="B5903" s="4" t="s">
        <v>17585</v>
      </c>
      <c r="C5903" s="5">
        <v>44611</v>
      </c>
      <c r="D5903" s="5">
        <v>44615</v>
      </c>
      <c r="E5903" s="9">
        <f t="shared" si="92"/>
        <v>2022</v>
      </c>
      <c r="F5903" s="4" t="s">
        <v>25</v>
      </c>
      <c r="G5903" s="4" t="s">
        <v>17586</v>
      </c>
      <c r="H5903" s="4" t="s">
        <v>17587</v>
      </c>
      <c r="I5903" s="4" t="s">
        <v>20</v>
      </c>
      <c r="J5903" s="4" t="s">
        <v>106</v>
      </c>
      <c r="K5903" s="4" t="s">
        <v>106</v>
      </c>
      <c r="L5903" s="4" t="s">
        <v>36</v>
      </c>
      <c r="M5903" s="4" t="s">
        <v>37</v>
      </c>
      <c r="N5903" s="4">
        <v>1103.27</v>
      </c>
      <c r="O5903" s="4">
        <v>2</v>
      </c>
      <c r="P5903" s="4">
        <v>0.2</v>
      </c>
      <c r="Q5903" s="4">
        <v>222.66</v>
      </c>
    </row>
    <row r="5904" spans="1:17" s="4" customFormat="1" ht="12" x14ac:dyDescent="0.3">
      <c r="A5904" s="4">
        <v>5903</v>
      </c>
      <c r="B5904" s="4" t="s">
        <v>17588</v>
      </c>
      <c r="C5904" s="5">
        <v>45098</v>
      </c>
      <c r="D5904" s="5">
        <v>45101</v>
      </c>
      <c r="E5904" s="9">
        <f t="shared" si="92"/>
        <v>2023</v>
      </c>
      <c r="F5904" s="4" t="s">
        <v>59</v>
      </c>
      <c r="G5904" s="4" t="s">
        <v>17589</v>
      </c>
      <c r="H5904" s="4" t="s">
        <v>17590</v>
      </c>
      <c r="I5904" s="4" t="s">
        <v>67</v>
      </c>
      <c r="J5904" s="4" t="s">
        <v>62</v>
      </c>
      <c r="K5904" s="4" t="s">
        <v>63</v>
      </c>
      <c r="L5904" s="4" t="s">
        <v>36</v>
      </c>
      <c r="M5904" s="4" t="s">
        <v>118</v>
      </c>
      <c r="N5904" s="4">
        <v>353.09</v>
      </c>
      <c r="O5904" s="4">
        <v>7</v>
      </c>
      <c r="P5904" s="4">
        <v>0.15</v>
      </c>
      <c r="Q5904" s="4">
        <v>46.28</v>
      </c>
    </row>
    <row r="5905" spans="1:17" s="4" customFormat="1" ht="12" x14ac:dyDescent="0.3">
      <c r="A5905" s="4">
        <v>5904</v>
      </c>
      <c r="B5905" s="4" t="s">
        <v>17591</v>
      </c>
      <c r="C5905" s="5">
        <v>45373</v>
      </c>
      <c r="D5905" s="5">
        <v>45374</v>
      </c>
      <c r="E5905" s="9">
        <f t="shared" si="92"/>
        <v>2024</v>
      </c>
      <c r="F5905" s="4" t="s">
        <v>59</v>
      </c>
      <c r="G5905" s="4" t="s">
        <v>17592</v>
      </c>
      <c r="H5905" s="4" t="s">
        <v>17593</v>
      </c>
      <c r="I5905" s="4" t="s">
        <v>67</v>
      </c>
      <c r="J5905" s="4" t="s">
        <v>21</v>
      </c>
      <c r="K5905" s="4" t="s">
        <v>26647</v>
      </c>
      <c r="L5905" s="4" t="s">
        <v>22</v>
      </c>
      <c r="M5905" s="4" t="s">
        <v>54</v>
      </c>
      <c r="N5905" s="4">
        <v>746.24</v>
      </c>
      <c r="O5905" s="4">
        <v>4</v>
      </c>
      <c r="P5905" s="4">
        <v>0.2</v>
      </c>
      <c r="Q5905" s="4">
        <v>79.650000000000006</v>
      </c>
    </row>
    <row r="5906" spans="1:17" s="4" customFormat="1" ht="12" x14ac:dyDescent="0.3">
      <c r="A5906" s="4">
        <v>5905</v>
      </c>
      <c r="B5906" s="4" t="s">
        <v>17594</v>
      </c>
      <c r="C5906" s="5">
        <v>45554</v>
      </c>
      <c r="D5906" s="5">
        <v>45561</v>
      </c>
      <c r="E5906" s="9">
        <f t="shared" si="92"/>
        <v>2024</v>
      </c>
      <c r="F5906" s="4" t="s">
        <v>17</v>
      </c>
      <c r="G5906" s="4" t="s">
        <v>17595</v>
      </c>
      <c r="H5906" s="4" t="s">
        <v>17596</v>
      </c>
      <c r="I5906" s="4" t="s">
        <v>20</v>
      </c>
      <c r="J5906" s="4" t="s">
        <v>47</v>
      </c>
      <c r="K5906" s="4" t="s">
        <v>47</v>
      </c>
      <c r="L5906" s="4" t="s">
        <v>22</v>
      </c>
      <c r="M5906" s="4" t="s">
        <v>54</v>
      </c>
      <c r="N5906" s="4">
        <v>484.1</v>
      </c>
      <c r="O5906" s="4">
        <v>4</v>
      </c>
      <c r="P5906" s="4">
        <v>0.1</v>
      </c>
      <c r="Q5906" s="4">
        <v>66.459999999999994</v>
      </c>
    </row>
    <row r="5907" spans="1:17" s="4" customFormat="1" ht="12" x14ac:dyDescent="0.3">
      <c r="A5907" s="4">
        <v>5906</v>
      </c>
      <c r="B5907" s="4" t="s">
        <v>17597</v>
      </c>
      <c r="C5907" s="5">
        <v>45275</v>
      </c>
      <c r="D5907" s="5">
        <v>45277</v>
      </c>
      <c r="E5907" s="9">
        <f t="shared" si="92"/>
        <v>2023</v>
      </c>
      <c r="F5907" s="4" t="s">
        <v>39</v>
      </c>
      <c r="G5907" s="4" t="s">
        <v>17598</v>
      </c>
      <c r="H5907" s="4" t="s">
        <v>17599</v>
      </c>
      <c r="I5907" s="4" t="s">
        <v>67</v>
      </c>
      <c r="J5907" s="4" t="s">
        <v>62</v>
      </c>
      <c r="K5907" s="4" t="s">
        <v>63</v>
      </c>
      <c r="L5907" s="4" t="s">
        <v>29</v>
      </c>
      <c r="M5907" s="4" t="s">
        <v>107</v>
      </c>
      <c r="N5907" s="4">
        <v>762.18</v>
      </c>
      <c r="O5907" s="4">
        <v>4</v>
      </c>
      <c r="P5907" s="4">
        <v>0.1</v>
      </c>
      <c r="Q5907" s="4">
        <v>1.1499999999999999</v>
      </c>
    </row>
    <row r="5908" spans="1:17" s="4" customFormat="1" ht="12" x14ac:dyDescent="0.3">
      <c r="A5908" s="4">
        <v>5907</v>
      </c>
      <c r="B5908" s="4" t="s">
        <v>17600</v>
      </c>
      <c r="C5908" s="5">
        <v>44458</v>
      </c>
      <c r="D5908" s="5">
        <v>44463</v>
      </c>
      <c r="E5908" s="9">
        <f t="shared" si="92"/>
        <v>2021</v>
      </c>
      <c r="F5908" s="4" t="s">
        <v>17</v>
      </c>
      <c r="G5908" s="4" t="s">
        <v>17601</v>
      </c>
      <c r="H5908" s="4" t="s">
        <v>17602</v>
      </c>
      <c r="I5908" s="4" t="s">
        <v>67</v>
      </c>
      <c r="J5908" s="4" t="s">
        <v>52</v>
      </c>
      <c r="K5908" s="4" t="s">
        <v>53</v>
      </c>
      <c r="L5908" s="4" t="s">
        <v>29</v>
      </c>
      <c r="M5908" s="4" t="s">
        <v>90</v>
      </c>
      <c r="N5908" s="4">
        <v>387.03</v>
      </c>
      <c r="O5908" s="4">
        <v>6</v>
      </c>
      <c r="P5908" s="4">
        <v>0.1</v>
      </c>
      <c r="Q5908" s="4">
        <v>6.53</v>
      </c>
    </row>
    <row r="5909" spans="1:17" s="4" customFormat="1" ht="12" x14ac:dyDescent="0.3">
      <c r="A5909" s="4">
        <v>5908</v>
      </c>
      <c r="B5909" s="4" t="s">
        <v>17603</v>
      </c>
      <c r="C5909" s="5">
        <v>45436</v>
      </c>
      <c r="D5909" s="5">
        <v>45442</v>
      </c>
      <c r="E5909" s="9">
        <f t="shared" si="92"/>
        <v>2024</v>
      </c>
      <c r="F5909" s="4" t="s">
        <v>25</v>
      </c>
      <c r="G5909" s="4" t="s">
        <v>17604</v>
      </c>
      <c r="H5909" s="4" t="s">
        <v>17605</v>
      </c>
      <c r="I5909" s="4" t="s">
        <v>67</v>
      </c>
      <c r="J5909" s="4" t="s">
        <v>21</v>
      </c>
      <c r="K5909" s="4" t="s">
        <v>26647</v>
      </c>
      <c r="L5909" s="4" t="s">
        <v>29</v>
      </c>
      <c r="M5909" s="4" t="s">
        <v>107</v>
      </c>
      <c r="N5909" s="4">
        <v>964.25</v>
      </c>
      <c r="O5909" s="4">
        <v>7</v>
      </c>
      <c r="P5909" s="4">
        <v>0</v>
      </c>
      <c r="Q5909" s="4">
        <v>148.88999999999999</v>
      </c>
    </row>
    <row r="5910" spans="1:17" s="4" customFormat="1" ht="12" x14ac:dyDescent="0.3">
      <c r="A5910" s="4">
        <v>5909</v>
      </c>
      <c r="B5910" s="4" t="s">
        <v>17606</v>
      </c>
      <c r="C5910" s="5">
        <v>45144</v>
      </c>
      <c r="D5910" s="5">
        <v>45145</v>
      </c>
      <c r="E5910" s="9">
        <f t="shared" si="92"/>
        <v>2023</v>
      </c>
      <c r="F5910" s="4" t="s">
        <v>39</v>
      </c>
      <c r="G5910" s="4" t="s">
        <v>17607</v>
      </c>
      <c r="H5910" s="4" t="s">
        <v>17608</v>
      </c>
      <c r="I5910" s="4" t="s">
        <v>20</v>
      </c>
      <c r="J5910" s="4" t="s">
        <v>106</v>
      </c>
      <c r="K5910" s="4" t="s">
        <v>106</v>
      </c>
      <c r="L5910" s="4" t="s">
        <v>22</v>
      </c>
      <c r="M5910" s="4" t="s">
        <v>134</v>
      </c>
      <c r="N5910" s="4">
        <v>1447.06</v>
      </c>
      <c r="O5910" s="4">
        <v>7</v>
      </c>
      <c r="P5910" s="4">
        <v>0.2</v>
      </c>
      <c r="Q5910" s="4">
        <v>210.83</v>
      </c>
    </row>
    <row r="5911" spans="1:17" s="4" customFormat="1" ht="12" x14ac:dyDescent="0.3">
      <c r="A5911" s="4">
        <v>5910</v>
      </c>
      <c r="B5911" s="4" t="s">
        <v>17609</v>
      </c>
      <c r="C5911" s="5">
        <v>45474</v>
      </c>
      <c r="D5911" s="5">
        <v>45479</v>
      </c>
      <c r="E5911" s="9">
        <f t="shared" si="92"/>
        <v>2024</v>
      </c>
      <c r="F5911" s="4" t="s">
        <v>25</v>
      </c>
      <c r="G5911" s="4" t="s">
        <v>17610</v>
      </c>
      <c r="H5911" s="4" t="s">
        <v>17611</v>
      </c>
      <c r="I5911" s="4" t="s">
        <v>67</v>
      </c>
      <c r="J5911" s="4" t="s">
        <v>34</v>
      </c>
      <c r="K5911" s="4" t="s">
        <v>35</v>
      </c>
      <c r="L5911" s="4" t="s">
        <v>29</v>
      </c>
      <c r="M5911" s="4" t="s">
        <v>30</v>
      </c>
      <c r="N5911" s="4">
        <v>1206.01</v>
      </c>
      <c r="O5911" s="4">
        <v>1</v>
      </c>
      <c r="P5911" s="4">
        <v>0.1</v>
      </c>
      <c r="Q5911" s="4">
        <v>236.01</v>
      </c>
    </row>
    <row r="5912" spans="1:17" s="4" customFormat="1" ht="12" x14ac:dyDescent="0.3">
      <c r="A5912" s="4">
        <v>5911</v>
      </c>
      <c r="B5912" s="4" t="s">
        <v>17612</v>
      </c>
      <c r="C5912" s="5">
        <v>45695</v>
      </c>
      <c r="D5912" s="5">
        <v>45696</v>
      </c>
      <c r="E5912" s="9">
        <f t="shared" si="92"/>
        <v>2025</v>
      </c>
      <c r="F5912" s="4" t="s">
        <v>17</v>
      </c>
      <c r="G5912" s="4" t="s">
        <v>17613</v>
      </c>
      <c r="H5912" s="4" t="s">
        <v>17614</v>
      </c>
      <c r="I5912" s="4" t="s">
        <v>67</v>
      </c>
      <c r="J5912" s="4" t="s">
        <v>34</v>
      </c>
      <c r="K5912" s="4" t="s">
        <v>35</v>
      </c>
      <c r="L5912" s="4" t="s">
        <v>29</v>
      </c>
      <c r="M5912" s="4" t="s">
        <v>48</v>
      </c>
      <c r="N5912" s="4">
        <v>459.92</v>
      </c>
      <c r="O5912" s="4">
        <v>9</v>
      </c>
      <c r="P5912" s="4">
        <v>0.1</v>
      </c>
      <c r="Q5912" s="4">
        <v>97.23</v>
      </c>
    </row>
    <row r="5913" spans="1:17" s="4" customFormat="1" ht="12" x14ac:dyDescent="0.3">
      <c r="A5913" s="4">
        <v>5912</v>
      </c>
      <c r="B5913" s="4" t="s">
        <v>17615</v>
      </c>
      <c r="C5913" s="5">
        <v>45177</v>
      </c>
      <c r="D5913" s="5">
        <v>45184</v>
      </c>
      <c r="E5913" s="9">
        <f t="shared" si="92"/>
        <v>2023</v>
      </c>
      <c r="F5913" s="4" t="s">
        <v>25</v>
      </c>
      <c r="G5913" s="4" t="s">
        <v>17616</v>
      </c>
      <c r="H5913" s="4" t="s">
        <v>17617</v>
      </c>
      <c r="I5913" s="4" t="s">
        <v>20</v>
      </c>
      <c r="J5913" s="4" t="s">
        <v>42</v>
      </c>
      <c r="K5913" s="4" t="s">
        <v>43</v>
      </c>
      <c r="L5913" s="4" t="s">
        <v>29</v>
      </c>
      <c r="M5913" s="4" t="s">
        <v>90</v>
      </c>
      <c r="N5913" s="4">
        <v>517.39</v>
      </c>
      <c r="O5913" s="4">
        <v>6</v>
      </c>
      <c r="P5913" s="4">
        <v>0</v>
      </c>
      <c r="Q5913" s="4">
        <v>79.55</v>
      </c>
    </row>
    <row r="5914" spans="1:17" s="4" customFormat="1" ht="12" x14ac:dyDescent="0.3">
      <c r="A5914" s="4">
        <v>5913</v>
      </c>
      <c r="B5914" s="4" t="s">
        <v>17618</v>
      </c>
      <c r="C5914" s="5">
        <v>44837</v>
      </c>
      <c r="D5914" s="5">
        <v>44839</v>
      </c>
      <c r="E5914" s="9">
        <f t="shared" si="92"/>
        <v>2022</v>
      </c>
      <c r="F5914" s="4" t="s">
        <v>59</v>
      </c>
      <c r="G5914" s="4" t="s">
        <v>17619</v>
      </c>
      <c r="H5914" s="4" t="s">
        <v>17620</v>
      </c>
      <c r="I5914" s="4" t="s">
        <v>28</v>
      </c>
      <c r="J5914" s="4" t="s">
        <v>111</v>
      </c>
      <c r="K5914" s="4" t="s">
        <v>111</v>
      </c>
      <c r="L5914" s="4" t="s">
        <v>22</v>
      </c>
      <c r="M5914" s="4" t="s">
        <v>134</v>
      </c>
      <c r="N5914" s="4">
        <v>734.19</v>
      </c>
      <c r="O5914" s="4">
        <v>9</v>
      </c>
      <c r="P5914" s="4">
        <v>0.1</v>
      </c>
      <c r="Q5914" s="4">
        <v>21.42</v>
      </c>
    </row>
    <row r="5915" spans="1:17" s="4" customFormat="1" ht="12" x14ac:dyDescent="0.3">
      <c r="A5915" s="4">
        <v>5914</v>
      </c>
      <c r="B5915" s="4" t="s">
        <v>17621</v>
      </c>
      <c r="C5915" s="5">
        <v>45484</v>
      </c>
      <c r="D5915" s="5">
        <v>45488</v>
      </c>
      <c r="E5915" s="9">
        <f t="shared" si="92"/>
        <v>2024</v>
      </c>
      <c r="F5915" s="4" t="s">
        <v>39</v>
      </c>
      <c r="G5915" s="4" t="s">
        <v>17622</v>
      </c>
      <c r="H5915" s="4" t="s">
        <v>17623</v>
      </c>
      <c r="I5915" s="4" t="s">
        <v>67</v>
      </c>
      <c r="J5915" s="4" t="s">
        <v>111</v>
      </c>
      <c r="K5915" s="4" t="s">
        <v>111</v>
      </c>
      <c r="L5915" s="4" t="s">
        <v>36</v>
      </c>
      <c r="M5915" s="4" t="s">
        <v>71</v>
      </c>
      <c r="N5915" s="4">
        <v>819.39</v>
      </c>
      <c r="O5915" s="4">
        <v>10</v>
      </c>
      <c r="P5915" s="4">
        <v>0.1</v>
      </c>
      <c r="Q5915" s="4">
        <v>203.05</v>
      </c>
    </row>
    <row r="5916" spans="1:17" s="4" customFormat="1" ht="12" x14ac:dyDescent="0.3">
      <c r="A5916" s="4">
        <v>5915</v>
      </c>
      <c r="B5916" s="4" t="s">
        <v>17624</v>
      </c>
      <c r="C5916" s="5">
        <v>45812</v>
      </c>
      <c r="D5916" s="5">
        <v>45814</v>
      </c>
      <c r="E5916" s="9">
        <f t="shared" si="92"/>
        <v>2025</v>
      </c>
      <c r="F5916" s="4" t="s">
        <v>25</v>
      </c>
      <c r="G5916" s="4" t="s">
        <v>17625</v>
      </c>
      <c r="H5916" s="4" t="s">
        <v>15994</v>
      </c>
      <c r="I5916" s="4" t="s">
        <v>20</v>
      </c>
      <c r="J5916" s="4" t="s">
        <v>106</v>
      </c>
      <c r="K5916" s="4" t="s">
        <v>106</v>
      </c>
      <c r="L5916" s="4" t="s">
        <v>22</v>
      </c>
      <c r="M5916" s="4" t="s">
        <v>23</v>
      </c>
      <c r="N5916" s="4">
        <v>404.05</v>
      </c>
      <c r="O5916" s="4">
        <v>7</v>
      </c>
      <c r="P5916" s="4">
        <v>0.15</v>
      </c>
      <c r="Q5916" s="4">
        <v>36.409999999999997</v>
      </c>
    </row>
    <row r="5917" spans="1:17" s="4" customFormat="1" ht="12" x14ac:dyDescent="0.3">
      <c r="A5917" s="4">
        <v>5916</v>
      </c>
      <c r="B5917" s="4" t="s">
        <v>17626</v>
      </c>
      <c r="C5917" s="5">
        <v>45765</v>
      </c>
      <c r="D5917" s="5">
        <v>45769</v>
      </c>
      <c r="E5917" s="9">
        <f t="shared" si="92"/>
        <v>2025</v>
      </c>
      <c r="F5917" s="4" t="s">
        <v>25</v>
      </c>
      <c r="G5917" s="4" t="s">
        <v>17627</v>
      </c>
      <c r="H5917" s="4" t="s">
        <v>17628</v>
      </c>
      <c r="I5917" s="4" t="s">
        <v>67</v>
      </c>
      <c r="J5917" s="4" t="s">
        <v>42</v>
      </c>
      <c r="K5917" s="4" t="s">
        <v>43</v>
      </c>
      <c r="L5917" s="4" t="s">
        <v>22</v>
      </c>
      <c r="M5917" s="4" t="s">
        <v>134</v>
      </c>
      <c r="N5917" s="4">
        <v>777.65</v>
      </c>
      <c r="O5917" s="4">
        <v>1</v>
      </c>
      <c r="P5917" s="4">
        <v>0.1</v>
      </c>
      <c r="Q5917" s="4">
        <v>0.92</v>
      </c>
    </row>
    <row r="5918" spans="1:17" s="4" customFormat="1" ht="12" x14ac:dyDescent="0.3">
      <c r="A5918" s="4">
        <v>5917</v>
      </c>
      <c r="B5918" s="4" t="s">
        <v>17629</v>
      </c>
      <c r="C5918" s="5">
        <v>44836</v>
      </c>
      <c r="D5918" s="5">
        <v>44842</v>
      </c>
      <c r="E5918" s="9">
        <f t="shared" si="92"/>
        <v>2022</v>
      </c>
      <c r="F5918" s="4" t="s">
        <v>39</v>
      </c>
      <c r="G5918" s="4" t="s">
        <v>17630</v>
      </c>
      <c r="H5918" s="4" t="s">
        <v>17631</v>
      </c>
      <c r="I5918" s="4" t="s">
        <v>67</v>
      </c>
      <c r="J5918" s="4" t="s">
        <v>21</v>
      </c>
      <c r="K5918" s="4" t="s">
        <v>26647</v>
      </c>
      <c r="L5918" s="4" t="s">
        <v>22</v>
      </c>
      <c r="M5918" s="4" t="s">
        <v>23</v>
      </c>
      <c r="N5918" s="4">
        <v>1396.05</v>
      </c>
      <c r="O5918" s="4">
        <v>9</v>
      </c>
      <c r="P5918" s="4">
        <v>0.1</v>
      </c>
      <c r="Q5918" s="4">
        <v>284.69</v>
      </c>
    </row>
    <row r="5919" spans="1:17" s="4" customFormat="1" ht="12" x14ac:dyDescent="0.3">
      <c r="A5919" s="4">
        <v>5918</v>
      </c>
      <c r="B5919" s="4" t="s">
        <v>17632</v>
      </c>
      <c r="C5919" s="5">
        <v>44603</v>
      </c>
      <c r="D5919" s="5">
        <v>44608</v>
      </c>
      <c r="E5919" s="9">
        <f t="shared" si="92"/>
        <v>2022</v>
      </c>
      <c r="F5919" s="4" t="s">
        <v>39</v>
      </c>
      <c r="G5919" s="4" t="s">
        <v>8138</v>
      </c>
      <c r="H5919" s="4" t="s">
        <v>17633</v>
      </c>
      <c r="I5919" s="4" t="s">
        <v>20</v>
      </c>
      <c r="J5919" s="4" t="s">
        <v>21</v>
      </c>
      <c r="K5919" s="4" t="s">
        <v>26647</v>
      </c>
      <c r="L5919" s="4" t="s">
        <v>22</v>
      </c>
      <c r="M5919" s="4" t="s">
        <v>23</v>
      </c>
      <c r="N5919" s="4">
        <v>545.63</v>
      </c>
      <c r="O5919" s="4">
        <v>5</v>
      </c>
      <c r="P5919" s="4">
        <v>0</v>
      </c>
      <c r="Q5919" s="4">
        <v>55.65</v>
      </c>
    </row>
    <row r="5920" spans="1:17" s="4" customFormat="1" ht="12" x14ac:dyDescent="0.3">
      <c r="A5920" s="4">
        <v>5919</v>
      </c>
      <c r="B5920" s="4" t="s">
        <v>17634</v>
      </c>
      <c r="C5920" s="5">
        <v>45229</v>
      </c>
      <c r="D5920" s="5">
        <v>45231</v>
      </c>
      <c r="E5920" s="9">
        <f t="shared" si="92"/>
        <v>2023</v>
      </c>
      <c r="F5920" s="4" t="s">
        <v>59</v>
      </c>
      <c r="G5920" s="4" t="s">
        <v>17635</v>
      </c>
      <c r="H5920" s="4" t="s">
        <v>17636</v>
      </c>
      <c r="I5920" s="4" t="s">
        <v>28</v>
      </c>
      <c r="J5920" s="4" t="s">
        <v>21</v>
      </c>
      <c r="K5920" s="4" t="s">
        <v>26647</v>
      </c>
      <c r="L5920" s="4" t="s">
        <v>22</v>
      </c>
      <c r="M5920" s="4" t="s">
        <v>23</v>
      </c>
      <c r="N5920" s="4">
        <v>565.29999999999995</v>
      </c>
      <c r="O5920" s="4">
        <v>1</v>
      </c>
      <c r="P5920" s="4">
        <v>0.2</v>
      </c>
      <c r="Q5920" s="4">
        <v>122.08</v>
      </c>
    </row>
    <row r="5921" spans="1:17" s="4" customFormat="1" ht="12" x14ac:dyDescent="0.3">
      <c r="A5921" s="4">
        <v>5920</v>
      </c>
      <c r="B5921" s="4" t="s">
        <v>17637</v>
      </c>
      <c r="C5921" s="5">
        <v>45180</v>
      </c>
      <c r="D5921" s="5">
        <v>45184</v>
      </c>
      <c r="E5921" s="9">
        <f t="shared" si="92"/>
        <v>2023</v>
      </c>
      <c r="F5921" s="4" t="s">
        <v>39</v>
      </c>
      <c r="G5921" s="4" t="s">
        <v>17638</v>
      </c>
      <c r="H5921" s="4" t="s">
        <v>17639</v>
      </c>
      <c r="I5921" s="4" t="s">
        <v>20</v>
      </c>
      <c r="J5921" s="4" t="s">
        <v>79</v>
      </c>
      <c r="K5921" s="4" t="s">
        <v>80</v>
      </c>
      <c r="L5921" s="4" t="s">
        <v>36</v>
      </c>
      <c r="M5921" s="4" t="s">
        <v>138</v>
      </c>
      <c r="N5921" s="4">
        <v>1313.62</v>
      </c>
      <c r="O5921" s="4">
        <v>4</v>
      </c>
      <c r="P5921" s="4">
        <v>0.2</v>
      </c>
      <c r="Q5921" s="4">
        <v>271.32</v>
      </c>
    </row>
    <row r="5922" spans="1:17" s="4" customFormat="1" ht="12" x14ac:dyDescent="0.3">
      <c r="A5922" s="4">
        <v>5921</v>
      </c>
      <c r="B5922" s="4" t="s">
        <v>17640</v>
      </c>
      <c r="C5922" s="5">
        <v>45523</v>
      </c>
      <c r="D5922" s="5">
        <v>45527</v>
      </c>
      <c r="E5922" s="9">
        <f t="shared" si="92"/>
        <v>2024</v>
      </c>
      <c r="F5922" s="4" t="s">
        <v>59</v>
      </c>
      <c r="G5922" s="4" t="s">
        <v>17641</v>
      </c>
      <c r="H5922" s="4" t="s">
        <v>17642</v>
      </c>
      <c r="I5922" s="4" t="s">
        <v>67</v>
      </c>
      <c r="J5922" s="4" t="s">
        <v>34</v>
      </c>
      <c r="K5922" s="4" t="s">
        <v>35</v>
      </c>
      <c r="L5922" s="4" t="s">
        <v>29</v>
      </c>
      <c r="M5922" s="4" t="s">
        <v>48</v>
      </c>
      <c r="N5922" s="4">
        <v>1299.3499999999999</v>
      </c>
      <c r="O5922" s="4">
        <v>10</v>
      </c>
      <c r="P5922" s="4">
        <v>0</v>
      </c>
      <c r="Q5922" s="4">
        <v>379.41</v>
      </c>
    </row>
    <row r="5923" spans="1:17" s="4" customFormat="1" ht="12" x14ac:dyDescent="0.3">
      <c r="A5923" s="4">
        <v>5922</v>
      </c>
      <c r="B5923" s="4" t="s">
        <v>17643</v>
      </c>
      <c r="C5923" s="5">
        <v>45221</v>
      </c>
      <c r="D5923" s="5">
        <v>45223</v>
      </c>
      <c r="E5923" s="9">
        <f t="shared" si="92"/>
        <v>2023</v>
      </c>
      <c r="F5923" s="4" t="s">
        <v>25</v>
      </c>
      <c r="G5923" s="4" t="s">
        <v>17644</v>
      </c>
      <c r="H5923" s="4" t="s">
        <v>17645</v>
      </c>
      <c r="I5923" s="4" t="s">
        <v>20</v>
      </c>
      <c r="J5923" s="4" t="s">
        <v>145</v>
      </c>
      <c r="K5923" s="4" t="s">
        <v>80</v>
      </c>
      <c r="L5923" s="4" t="s">
        <v>22</v>
      </c>
      <c r="M5923" s="4" t="s">
        <v>134</v>
      </c>
      <c r="N5923" s="4">
        <v>505.4</v>
      </c>
      <c r="O5923" s="4">
        <v>1</v>
      </c>
      <c r="P5923" s="4">
        <v>0.2</v>
      </c>
      <c r="Q5923" s="4">
        <v>104.3</v>
      </c>
    </row>
    <row r="5924" spans="1:17" s="4" customFormat="1" ht="12" x14ac:dyDescent="0.3">
      <c r="A5924" s="4">
        <v>5923</v>
      </c>
      <c r="B5924" s="4" t="s">
        <v>17646</v>
      </c>
      <c r="C5924" s="5">
        <v>44949</v>
      </c>
      <c r="D5924" s="5">
        <v>44951</v>
      </c>
      <c r="E5924" s="9">
        <f t="shared" si="92"/>
        <v>2023</v>
      </c>
      <c r="F5924" s="4" t="s">
        <v>17</v>
      </c>
      <c r="G5924" s="4" t="s">
        <v>17647</v>
      </c>
      <c r="H5924" s="4" t="s">
        <v>17648</v>
      </c>
      <c r="I5924" s="4" t="s">
        <v>67</v>
      </c>
      <c r="J5924" s="4" t="s">
        <v>62</v>
      </c>
      <c r="K5924" s="4" t="s">
        <v>63</v>
      </c>
      <c r="L5924" s="4" t="s">
        <v>29</v>
      </c>
      <c r="M5924" s="4" t="s">
        <v>30</v>
      </c>
      <c r="N5924" s="4">
        <v>1119.0899999999999</v>
      </c>
      <c r="O5924" s="4">
        <v>1</v>
      </c>
      <c r="P5924" s="4">
        <v>0.2</v>
      </c>
      <c r="Q5924" s="4">
        <v>154.59</v>
      </c>
    </row>
    <row r="5925" spans="1:17" s="4" customFormat="1" ht="12" x14ac:dyDescent="0.3">
      <c r="A5925" s="4">
        <v>5924</v>
      </c>
      <c r="B5925" s="4" t="s">
        <v>17649</v>
      </c>
      <c r="C5925" s="5">
        <v>45726</v>
      </c>
      <c r="D5925" s="5">
        <v>45729</v>
      </c>
      <c r="E5925" s="9">
        <f t="shared" si="92"/>
        <v>2025</v>
      </c>
      <c r="F5925" s="4" t="s">
        <v>17</v>
      </c>
      <c r="G5925" s="4" t="s">
        <v>17650</v>
      </c>
      <c r="H5925" s="4" t="s">
        <v>17651</v>
      </c>
      <c r="I5925" s="4" t="s">
        <v>67</v>
      </c>
      <c r="J5925" s="4" t="s">
        <v>106</v>
      </c>
      <c r="K5925" s="4" t="s">
        <v>106</v>
      </c>
      <c r="L5925" s="4" t="s">
        <v>29</v>
      </c>
      <c r="M5925" s="4" t="s">
        <v>48</v>
      </c>
      <c r="N5925" s="4">
        <v>439.53</v>
      </c>
      <c r="O5925" s="4">
        <v>10</v>
      </c>
      <c r="P5925" s="4">
        <v>0.2</v>
      </c>
      <c r="Q5925" s="4">
        <v>90.34</v>
      </c>
    </row>
    <row r="5926" spans="1:17" s="4" customFormat="1" ht="12" x14ac:dyDescent="0.3">
      <c r="A5926" s="4">
        <v>5925</v>
      </c>
      <c r="B5926" s="4" t="s">
        <v>17652</v>
      </c>
      <c r="C5926" s="5">
        <v>45532</v>
      </c>
      <c r="D5926" s="5">
        <v>45534</v>
      </c>
      <c r="E5926" s="9">
        <f t="shared" si="92"/>
        <v>2024</v>
      </c>
      <c r="F5926" s="4" t="s">
        <v>25</v>
      </c>
      <c r="G5926" s="4" t="s">
        <v>17653</v>
      </c>
      <c r="H5926" s="4" t="s">
        <v>9317</v>
      </c>
      <c r="I5926" s="4" t="s">
        <v>67</v>
      </c>
      <c r="J5926" s="4" t="s">
        <v>42</v>
      </c>
      <c r="K5926" s="4" t="s">
        <v>43</v>
      </c>
      <c r="L5926" s="4" t="s">
        <v>29</v>
      </c>
      <c r="M5926" s="4" t="s">
        <v>90</v>
      </c>
      <c r="N5926" s="4">
        <v>1058.4000000000001</v>
      </c>
      <c r="O5926" s="4">
        <v>9</v>
      </c>
      <c r="P5926" s="4">
        <v>0.1</v>
      </c>
      <c r="Q5926" s="4">
        <v>42.29</v>
      </c>
    </row>
    <row r="5927" spans="1:17" s="4" customFormat="1" ht="12" x14ac:dyDescent="0.3">
      <c r="A5927" s="4">
        <v>5926</v>
      </c>
      <c r="B5927" s="4" t="s">
        <v>17654</v>
      </c>
      <c r="C5927" s="5">
        <v>44637</v>
      </c>
      <c r="D5927" s="5">
        <v>44643</v>
      </c>
      <c r="E5927" s="9">
        <f t="shared" si="92"/>
        <v>2022</v>
      </c>
      <c r="F5927" s="4" t="s">
        <v>39</v>
      </c>
      <c r="G5927" s="4" t="s">
        <v>17655</v>
      </c>
      <c r="H5927" s="4" t="s">
        <v>2839</v>
      </c>
      <c r="I5927" s="4" t="s">
        <v>67</v>
      </c>
      <c r="J5927" s="4" t="s">
        <v>106</v>
      </c>
      <c r="K5927" s="4" t="s">
        <v>106</v>
      </c>
      <c r="L5927" s="4" t="s">
        <v>22</v>
      </c>
      <c r="M5927" s="4" t="s">
        <v>134</v>
      </c>
      <c r="N5927" s="4">
        <v>605.33000000000004</v>
      </c>
      <c r="O5927" s="4">
        <v>8</v>
      </c>
      <c r="P5927" s="4">
        <v>0.2</v>
      </c>
      <c r="Q5927" s="4">
        <v>127.83</v>
      </c>
    </row>
    <row r="5928" spans="1:17" s="4" customFormat="1" ht="12" x14ac:dyDescent="0.3">
      <c r="A5928" s="4">
        <v>5927</v>
      </c>
      <c r="B5928" s="4" t="s">
        <v>17656</v>
      </c>
      <c r="C5928" s="5">
        <v>45409</v>
      </c>
      <c r="D5928" s="5">
        <v>45414</v>
      </c>
      <c r="E5928" s="9">
        <f t="shared" si="92"/>
        <v>2024</v>
      </c>
      <c r="F5928" s="4" t="s">
        <v>25</v>
      </c>
      <c r="G5928" s="4" t="s">
        <v>17657</v>
      </c>
      <c r="H5928" s="4" t="s">
        <v>17658</v>
      </c>
      <c r="I5928" s="4" t="s">
        <v>20</v>
      </c>
      <c r="J5928" s="4" t="s">
        <v>34</v>
      </c>
      <c r="K5928" s="4" t="s">
        <v>35</v>
      </c>
      <c r="L5928" s="4" t="s">
        <v>36</v>
      </c>
      <c r="M5928" s="4" t="s">
        <v>71</v>
      </c>
      <c r="N5928" s="4">
        <v>630.25</v>
      </c>
      <c r="O5928" s="4">
        <v>10</v>
      </c>
      <c r="P5928" s="4">
        <v>0.15</v>
      </c>
      <c r="Q5928" s="4">
        <v>3.26</v>
      </c>
    </row>
    <row r="5929" spans="1:17" s="4" customFormat="1" ht="12" x14ac:dyDescent="0.3">
      <c r="A5929" s="4">
        <v>5928</v>
      </c>
      <c r="B5929" s="4" t="s">
        <v>17659</v>
      </c>
      <c r="C5929" s="5">
        <v>45659</v>
      </c>
      <c r="D5929" s="5">
        <v>45664</v>
      </c>
      <c r="E5929" s="9">
        <f t="shared" si="92"/>
        <v>2025</v>
      </c>
      <c r="F5929" s="4" t="s">
        <v>25</v>
      </c>
      <c r="G5929" s="4" t="s">
        <v>17660</v>
      </c>
      <c r="H5929" s="4" t="s">
        <v>17661</v>
      </c>
      <c r="I5929" s="4" t="s">
        <v>28</v>
      </c>
      <c r="J5929" s="4" t="s">
        <v>47</v>
      </c>
      <c r="K5929" s="4" t="s">
        <v>47</v>
      </c>
      <c r="L5929" s="4" t="s">
        <v>22</v>
      </c>
      <c r="M5929" s="4" t="s">
        <v>134</v>
      </c>
      <c r="N5929" s="4">
        <v>532.52</v>
      </c>
      <c r="O5929" s="4">
        <v>9</v>
      </c>
      <c r="P5929" s="4">
        <v>0.2</v>
      </c>
      <c r="Q5929" s="4">
        <v>-9.81</v>
      </c>
    </row>
    <row r="5930" spans="1:17" s="4" customFormat="1" ht="12" x14ac:dyDescent="0.3">
      <c r="A5930" s="4">
        <v>5929</v>
      </c>
      <c r="B5930" s="4" t="s">
        <v>17662</v>
      </c>
      <c r="C5930" s="5">
        <v>45007</v>
      </c>
      <c r="D5930" s="5">
        <v>45014</v>
      </c>
      <c r="E5930" s="9">
        <f t="shared" si="92"/>
        <v>2023</v>
      </c>
      <c r="F5930" s="4" t="s">
        <v>59</v>
      </c>
      <c r="G5930" s="4" t="s">
        <v>17663</v>
      </c>
      <c r="H5930" s="4" t="s">
        <v>17664</v>
      </c>
      <c r="I5930" s="4" t="s">
        <v>28</v>
      </c>
      <c r="J5930" s="4" t="s">
        <v>21</v>
      </c>
      <c r="K5930" s="4" t="s">
        <v>26647</v>
      </c>
      <c r="L5930" s="4" t="s">
        <v>22</v>
      </c>
      <c r="M5930" s="4" t="s">
        <v>134</v>
      </c>
      <c r="N5930" s="4">
        <v>34.68</v>
      </c>
      <c r="O5930" s="4">
        <v>8</v>
      </c>
      <c r="P5930" s="4">
        <v>0.2</v>
      </c>
      <c r="Q5930" s="4">
        <v>0.71</v>
      </c>
    </row>
    <row r="5931" spans="1:17" s="4" customFormat="1" ht="12" x14ac:dyDescent="0.3">
      <c r="A5931" s="4">
        <v>5930</v>
      </c>
      <c r="B5931" s="4" t="s">
        <v>17665</v>
      </c>
      <c r="C5931" s="5">
        <v>44685</v>
      </c>
      <c r="D5931" s="5">
        <v>44688</v>
      </c>
      <c r="E5931" s="9">
        <f t="shared" si="92"/>
        <v>2022</v>
      </c>
      <c r="F5931" s="4" t="s">
        <v>59</v>
      </c>
      <c r="G5931" s="4" t="s">
        <v>17666</v>
      </c>
      <c r="H5931" s="4" t="s">
        <v>17667</v>
      </c>
      <c r="I5931" s="4" t="s">
        <v>28</v>
      </c>
      <c r="J5931" s="4" t="s">
        <v>145</v>
      </c>
      <c r="K5931" s="4" t="s">
        <v>80</v>
      </c>
      <c r="L5931" s="4" t="s">
        <v>29</v>
      </c>
      <c r="M5931" s="4" t="s">
        <v>107</v>
      </c>
      <c r="N5931" s="4">
        <v>438.41</v>
      </c>
      <c r="O5931" s="4">
        <v>10</v>
      </c>
      <c r="P5931" s="4">
        <v>0.2</v>
      </c>
      <c r="Q5931" s="4">
        <v>25.84</v>
      </c>
    </row>
    <row r="5932" spans="1:17" s="4" customFormat="1" ht="12" x14ac:dyDescent="0.3">
      <c r="A5932" s="4">
        <v>5931</v>
      </c>
      <c r="B5932" s="4" t="s">
        <v>17668</v>
      </c>
      <c r="C5932" s="5">
        <v>45624</v>
      </c>
      <c r="D5932" s="5">
        <v>45627</v>
      </c>
      <c r="E5932" s="9">
        <f t="shared" si="92"/>
        <v>2024</v>
      </c>
      <c r="F5932" s="4" t="s">
        <v>59</v>
      </c>
      <c r="G5932" s="4" t="s">
        <v>17669</v>
      </c>
      <c r="H5932" s="4" t="s">
        <v>17670</v>
      </c>
      <c r="I5932" s="4" t="s">
        <v>67</v>
      </c>
      <c r="J5932" s="4" t="s">
        <v>34</v>
      </c>
      <c r="K5932" s="4" t="s">
        <v>35</v>
      </c>
      <c r="L5932" s="4" t="s">
        <v>29</v>
      </c>
      <c r="M5932" s="4" t="s">
        <v>48</v>
      </c>
      <c r="N5932" s="4">
        <v>1194.68</v>
      </c>
      <c r="O5932" s="4">
        <v>7</v>
      </c>
      <c r="P5932" s="4">
        <v>0.2</v>
      </c>
      <c r="Q5932" s="4">
        <v>208.33</v>
      </c>
    </row>
    <row r="5933" spans="1:17" s="4" customFormat="1" ht="12" x14ac:dyDescent="0.3">
      <c r="A5933" s="4">
        <v>5932</v>
      </c>
      <c r="B5933" s="4" t="s">
        <v>17671</v>
      </c>
      <c r="C5933" s="5">
        <v>44898</v>
      </c>
      <c r="D5933" s="5">
        <v>44904</v>
      </c>
      <c r="E5933" s="9">
        <f t="shared" si="92"/>
        <v>2022</v>
      </c>
      <c r="F5933" s="4" t="s">
        <v>59</v>
      </c>
      <c r="G5933" s="4" t="s">
        <v>17672</v>
      </c>
      <c r="H5933" s="4" t="s">
        <v>17673</v>
      </c>
      <c r="I5933" s="4" t="s">
        <v>67</v>
      </c>
      <c r="J5933" s="4" t="s">
        <v>21</v>
      </c>
      <c r="K5933" s="4" t="s">
        <v>26647</v>
      </c>
      <c r="L5933" s="4" t="s">
        <v>22</v>
      </c>
      <c r="M5933" s="4" t="s">
        <v>134</v>
      </c>
      <c r="N5933" s="4">
        <v>1148.42</v>
      </c>
      <c r="O5933" s="4">
        <v>10</v>
      </c>
      <c r="P5933" s="4">
        <v>0.15</v>
      </c>
      <c r="Q5933" s="4">
        <v>132.22999999999999</v>
      </c>
    </row>
    <row r="5934" spans="1:17" s="4" customFormat="1" ht="12" x14ac:dyDescent="0.3">
      <c r="A5934" s="4">
        <v>5933</v>
      </c>
      <c r="B5934" s="4" t="s">
        <v>17674</v>
      </c>
      <c r="C5934" s="5">
        <v>44857</v>
      </c>
      <c r="D5934" s="5">
        <v>44858</v>
      </c>
      <c r="E5934" s="9">
        <f t="shared" si="92"/>
        <v>2022</v>
      </c>
      <c r="F5934" s="4" t="s">
        <v>25</v>
      </c>
      <c r="G5934" s="4" t="s">
        <v>17675</v>
      </c>
      <c r="H5934" s="4" t="s">
        <v>17676</v>
      </c>
      <c r="I5934" s="4" t="s">
        <v>28</v>
      </c>
      <c r="J5934" s="4" t="s">
        <v>52</v>
      </c>
      <c r="K5934" s="4" t="s">
        <v>53</v>
      </c>
      <c r="L5934" s="4" t="s">
        <v>22</v>
      </c>
      <c r="M5934" s="4" t="s">
        <v>134</v>
      </c>
      <c r="N5934" s="4">
        <v>1305.75</v>
      </c>
      <c r="O5934" s="4">
        <v>7</v>
      </c>
      <c r="P5934" s="4">
        <v>0</v>
      </c>
      <c r="Q5934" s="4">
        <v>122.43</v>
      </c>
    </row>
    <row r="5935" spans="1:17" s="4" customFormat="1" ht="12" x14ac:dyDescent="0.3">
      <c r="A5935" s="4">
        <v>5934</v>
      </c>
      <c r="B5935" s="4" t="s">
        <v>17677</v>
      </c>
      <c r="C5935" s="5">
        <v>44758</v>
      </c>
      <c r="D5935" s="5">
        <v>44761</v>
      </c>
      <c r="E5935" s="9">
        <f t="shared" si="92"/>
        <v>2022</v>
      </c>
      <c r="F5935" s="4" t="s">
        <v>17</v>
      </c>
      <c r="G5935" s="4" t="s">
        <v>17678</v>
      </c>
      <c r="H5935" s="4" t="s">
        <v>17679</v>
      </c>
      <c r="I5935" s="4" t="s">
        <v>28</v>
      </c>
      <c r="J5935" s="4" t="s">
        <v>79</v>
      </c>
      <c r="K5935" s="4" t="s">
        <v>80</v>
      </c>
      <c r="L5935" s="4" t="s">
        <v>36</v>
      </c>
      <c r="M5935" s="4" t="s">
        <v>71</v>
      </c>
      <c r="N5935" s="4">
        <v>127.58</v>
      </c>
      <c r="O5935" s="4">
        <v>9</v>
      </c>
      <c r="P5935" s="4">
        <v>0</v>
      </c>
      <c r="Q5935" s="4">
        <v>22.39</v>
      </c>
    </row>
    <row r="5936" spans="1:17" s="4" customFormat="1" ht="12" x14ac:dyDescent="0.3">
      <c r="A5936" s="4">
        <v>5935</v>
      </c>
      <c r="B5936" s="4" t="s">
        <v>17680</v>
      </c>
      <c r="C5936" s="5">
        <v>44860</v>
      </c>
      <c r="D5936" s="5">
        <v>44867</v>
      </c>
      <c r="E5936" s="9">
        <f t="shared" si="92"/>
        <v>2022</v>
      </c>
      <c r="F5936" s="4" t="s">
        <v>25</v>
      </c>
      <c r="G5936" s="4" t="s">
        <v>17681</v>
      </c>
      <c r="H5936" s="4" t="s">
        <v>17682</v>
      </c>
      <c r="I5936" s="4" t="s">
        <v>28</v>
      </c>
      <c r="J5936" s="4" t="s">
        <v>62</v>
      </c>
      <c r="K5936" s="4" t="s">
        <v>63</v>
      </c>
      <c r="L5936" s="4" t="s">
        <v>22</v>
      </c>
      <c r="M5936" s="4" t="s">
        <v>54</v>
      </c>
      <c r="N5936" s="4">
        <v>364.47</v>
      </c>
      <c r="O5936" s="4">
        <v>7</v>
      </c>
      <c r="P5936" s="4">
        <v>0</v>
      </c>
      <c r="Q5936" s="4">
        <v>34.69</v>
      </c>
    </row>
    <row r="5937" spans="1:17" s="4" customFormat="1" ht="12" x14ac:dyDescent="0.3">
      <c r="A5937" s="4">
        <v>5936</v>
      </c>
      <c r="B5937" s="4" t="s">
        <v>17683</v>
      </c>
      <c r="C5937" s="5">
        <v>44523</v>
      </c>
      <c r="D5937" s="5">
        <v>44529</v>
      </c>
      <c r="E5937" s="9">
        <f t="shared" si="92"/>
        <v>2021</v>
      </c>
      <c r="F5937" s="4" t="s">
        <v>17</v>
      </c>
      <c r="G5937" s="4" t="s">
        <v>17684</v>
      </c>
      <c r="H5937" s="4" t="s">
        <v>17685</v>
      </c>
      <c r="I5937" s="4" t="s">
        <v>28</v>
      </c>
      <c r="J5937" s="4" t="s">
        <v>34</v>
      </c>
      <c r="K5937" s="4" t="s">
        <v>35</v>
      </c>
      <c r="L5937" s="4" t="s">
        <v>22</v>
      </c>
      <c r="M5937" s="4" t="s">
        <v>75</v>
      </c>
      <c r="N5937" s="4">
        <v>824.01</v>
      </c>
      <c r="O5937" s="4">
        <v>2</v>
      </c>
      <c r="P5937" s="4">
        <v>0.2</v>
      </c>
      <c r="Q5937" s="4">
        <v>155.82</v>
      </c>
    </row>
    <row r="5938" spans="1:17" s="4" customFormat="1" ht="12" x14ac:dyDescent="0.3">
      <c r="A5938" s="4">
        <v>5937</v>
      </c>
      <c r="B5938" s="4" t="s">
        <v>17686</v>
      </c>
      <c r="C5938" s="5">
        <v>44677</v>
      </c>
      <c r="D5938" s="5">
        <v>44678</v>
      </c>
      <c r="E5938" s="9">
        <f t="shared" si="92"/>
        <v>2022</v>
      </c>
      <c r="F5938" s="4" t="s">
        <v>39</v>
      </c>
      <c r="G5938" s="4" t="s">
        <v>17687</v>
      </c>
      <c r="H5938" s="4" t="s">
        <v>17688</v>
      </c>
      <c r="I5938" s="4" t="s">
        <v>28</v>
      </c>
      <c r="J5938" s="4" t="s">
        <v>34</v>
      </c>
      <c r="K5938" s="4" t="s">
        <v>35</v>
      </c>
      <c r="L5938" s="4" t="s">
        <v>22</v>
      </c>
      <c r="M5938" s="4" t="s">
        <v>54</v>
      </c>
      <c r="N5938" s="4">
        <v>668.66</v>
      </c>
      <c r="O5938" s="4">
        <v>9</v>
      </c>
      <c r="P5938" s="4">
        <v>0.15</v>
      </c>
      <c r="Q5938" s="4">
        <v>41.11</v>
      </c>
    </row>
    <row r="5939" spans="1:17" s="4" customFormat="1" ht="12" x14ac:dyDescent="0.3">
      <c r="A5939" s="4">
        <v>5938</v>
      </c>
      <c r="B5939" s="4" t="s">
        <v>17689</v>
      </c>
      <c r="C5939" s="5">
        <v>44508</v>
      </c>
      <c r="D5939" s="5">
        <v>44511</v>
      </c>
      <c r="E5939" s="9">
        <f t="shared" si="92"/>
        <v>2021</v>
      </c>
      <c r="F5939" s="4" t="s">
        <v>25</v>
      </c>
      <c r="G5939" s="4" t="s">
        <v>17690</v>
      </c>
      <c r="H5939" s="4" t="s">
        <v>17691</v>
      </c>
      <c r="I5939" s="4" t="s">
        <v>20</v>
      </c>
      <c r="J5939" s="4" t="s">
        <v>106</v>
      </c>
      <c r="K5939" s="4" t="s">
        <v>106</v>
      </c>
      <c r="L5939" s="4" t="s">
        <v>29</v>
      </c>
      <c r="M5939" s="4" t="s">
        <v>48</v>
      </c>
      <c r="N5939" s="4">
        <v>152.91999999999999</v>
      </c>
      <c r="O5939" s="4">
        <v>7</v>
      </c>
      <c r="P5939" s="4">
        <v>0</v>
      </c>
      <c r="Q5939" s="4">
        <v>4.8099999999999996</v>
      </c>
    </row>
    <row r="5940" spans="1:17" s="4" customFormat="1" ht="12" x14ac:dyDescent="0.3">
      <c r="A5940" s="4">
        <v>5939</v>
      </c>
      <c r="B5940" s="4" t="s">
        <v>17692</v>
      </c>
      <c r="C5940" s="5">
        <v>45760</v>
      </c>
      <c r="D5940" s="5">
        <v>45762</v>
      </c>
      <c r="E5940" s="9">
        <f t="shared" si="92"/>
        <v>2025</v>
      </c>
      <c r="F5940" s="4" t="s">
        <v>17</v>
      </c>
      <c r="G5940" s="4" t="s">
        <v>17693</v>
      </c>
      <c r="H5940" s="4" t="s">
        <v>17694</v>
      </c>
      <c r="I5940" s="4" t="s">
        <v>20</v>
      </c>
      <c r="J5940" s="4" t="s">
        <v>62</v>
      </c>
      <c r="K5940" s="4" t="s">
        <v>63</v>
      </c>
      <c r="L5940" s="4" t="s">
        <v>36</v>
      </c>
      <c r="M5940" s="4" t="s">
        <v>118</v>
      </c>
      <c r="N5940" s="4">
        <v>439.71</v>
      </c>
      <c r="O5940" s="4">
        <v>3</v>
      </c>
      <c r="P5940" s="4">
        <v>0.15</v>
      </c>
      <c r="Q5940" s="4">
        <v>49.7</v>
      </c>
    </row>
    <row r="5941" spans="1:17" s="4" customFormat="1" ht="12" x14ac:dyDescent="0.3">
      <c r="A5941" s="4">
        <v>5940</v>
      </c>
      <c r="B5941" s="4" t="s">
        <v>17695</v>
      </c>
      <c r="C5941" s="5">
        <v>45814</v>
      </c>
      <c r="D5941" s="5">
        <v>45820</v>
      </c>
      <c r="E5941" s="9">
        <f t="shared" si="92"/>
        <v>2025</v>
      </c>
      <c r="F5941" s="4" t="s">
        <v>25</v>
      </c>
      <c r="G5941" s="4" t="s">
        <v>17696</v>
      </c>
      <c r="H5941" s="4" t="s">
        <v>17697</v>
      </c>
      <c r="I5941" s="4" t="s">
        <v>28</v>
      </c>
      <c r="J5941" s="4" t="s">
        <v>111</v>
      </c>
      <c r="K5941" s="4" t="s">
        <v>111</v>
      </c>
      <c r="L5941" s="4" t="s">
        <v>22</v>
      </c>
      <c r="M5941" s="4" t="s">
        <v>134</v>
      </c>
      <c r="N5941" s="4">
        <v>78.64</v>
      </c>
      <c r="O5941" s="4">
        <v>4</v>
      </c>
      <c r="P5941" s="4">
        <v>0.2</v>
      </c>
      <c r="Q5941" s="4">
        <v>0.45</v>
      </c>
    </row>
    <row r="5942" spans="1:17" s="4" customFormat="1" ht="12" x14ac:dyDescent="0.3">
      <c r="A5942" s="4">
        <v>5941</v>
      </c>
      <c r="B5942" s="4" t="s">
        <v>17698</v>
      </c>
      <c r="C5942" s="5">
        <v>44867</v>
      </c>
      <c r="D5942" s="5">
        <v>44870</v>
      </c>
      <c r="E5942" s="9">
        <f t="shared" si="92"/>
        <v>2022</v>
      </c>
      <c r="F5942" s="4" t="s">
        <v>39</v>
      </c>
      <c r="G5942" s="4" t="s">
        <v>17699</v>
      </c>
      <c r="H5942" s="4" t="s">
        <v>17700</v>
      </c>
      <c r="I5942" s="4" t="s">
        <v>20</v>
      </c>
      <c r="J5942" s="4" t="s">
        <v>62</v>
      </c>
      <c r="K5942" s="4" t="s">
        <v>63</v>
      </c>
      <c r="L5942" s="4" t="s">
        <v>22</v>
      </c>
      <c r="M5942" s="4" t="s">
        <v>75</v>
      </c>
      <c r="N5942" s="4">
        <v>1205.06</v>
      </c>
      <c r="O5942" s="4">
        <v>9</v>
      </c>
      <c r="P5942" s="4">
        <v>0.2</v>
      </c>
      <c r="Q5942" s="4">
        <v>206.26</v>
      </c>
    </row>
    <row r="5943" spans="1:17" s="4" customFormat="1" ht="12" x14ac:dyDescent="0.3">
      <c r="A5943" s="4">
        <v>5942</v>
      </c>
      <c r="B5943" s="4" t="s">
        <v>17701</v>
      </c>
      <c r="C5943" s="5">
        <v>44705</v>
      </c>
      <c r="D5943" s="5">
        <v>44708</v>
      </c>
      <c r="E5943" s="9">
        <f t="shared" si="92"/>
        <v>2022</v>
      </c>
      <c r="F5943" s="4" t="s">
        <v>17</v>
      </c>
      <c r="G5943" s="4" t="s">
        <v>17702</v>
      </c>
      <c r="H5943" s="4" t="s">
        <v>17703</v>
      </c>
      <c r="I5943" s="4" t="s">
        <v>67</v>
      </c>
      <c r="J5943" s="4" t="s">
        <v>106</v>
      </c>
      <c r="K5943" s="4" t="s">
        <v>106</v>
      </c>
      <c r="L5943" s="4" t="s">
        <v>36</v>
      </c>
      <c r="M5943" s="4" t="s">
        <v>71</v>
      </c>
      <c r="N5943" s="4">
        <v>1399.24</v>
      </c>
      <c r="O5943" s="4">
        <v>2</v>
      </c>
      <c r="P5943" s="4">
        <v>0.2</v>
      </c>
      <c r="Q5943" s="4">
        <v>220.69</v>
      </c>
    </row>
    <row r="5944" spans="1:17" s="4" customFormat="1" ht="12" x14ac:dyDescent="0.3">
      <c r="A5944" s="4">
        <v>5943</v>
      </c>
      <c r="B5944" s="4" t="s">
        <v>17704</v>
      </c>
      <c r="C5944" s="5">
        <v>45616</v>
      </c>
      <c r="D5944" s="5">
        <v>45623</v>
      </c>
      <c r="E5944" s="9">
        <f t="shared" si="92"/>
        <v>2024</v>
      </c>
      <c r="F5944" s="4" t="s">
        <v>59</v>
      </c>
      <c r="G5944" s="4" t="s">
        <v>17705</v>
      </c>
      <c r="H5944" s="4" t="s">
        <v>17706</v>
      </c>
      <c r="I5944" s="4" t="s">
        <v>67</v>
      </c>
      <c r="J5944" s="4" t="s">
        <v>21</v>
      </c>
      <c r="K5944" s="4" t="s">
        <v>26647</v>
      </c>
      <c r="L5944" s="4" t="s">
        <v>22</v>
      </c>
      <c r="M5944" s="4" t="s">
        <v>54</v>
      </c>
      <c r="N5944" s="4">
        <v>919.72</v>
      </c>
      <c r="O5944" s="4">
        <v>9</v>
      </c>
      <c r="P5944" s="4">
        <v>0</v>
      </c>
      <c r="Q5944" s="4">
        <v>124.11</v>
      </c>
    </row>
    <row r="5945" spans="1:17" s="4" customFormat="1" ht="12" x14ac:dyDescent="0.3">
      <c r="A5945" s="4">
        <v>5944</v>
      </c>
      <c r="B5945" s="4" t="s">
        <v>17707</v>
      </c>
      <c r="C5945" s="5">
        <v>44494</v>
      </c>
      <c r="D5945" s="5">
        <v>44497</v>
      </c>
      <c r="E5945" s="9">
        <f t="shared" si="92"/>
        <v>2021</v>
      </c>
      <c r="F5945" s="4" t="s">
        <v>25</v>
      </c>
      <c r="G5945" s="4" t="s">
        <v>17708</v>
      </c>
      <c r="H5945" s="4" t="s">
        <v>17709</v>
      </c>
      <c r="I5945" s="4" t="s">
        <v>20</v>
      </c>
      <c r="J5945" s="4" t="s">
        <v>21</v>
      </c>
      <c r="K5945" s="4" t="s">
        <v>26647</v>
      </c>
      <c r="L5945" s="4" t="s">
        <v>36</v>
      </c>
      <c r="M5945" s="4" t="s">
        <v>37</v>
      </c>
      <c r="N5945" s="4">
        <v>766</v>
      </c>
      <c r="O5945" s="4">
        <v>8</v>
      </c>
      <c r="P5945" s="4">
        <v>0</v>
      </c>
      <c r="Q5945" s="4">
        <v>47.58</v>
      </c>
    </row>
    <row r="5946" spans="1:17" s="4" customFormat="1" ht="12" x14ac:dyDescent="0.3">
      <c r="A5946" s="4">
        <v>5945</v>
      </c>
      <c r="B5946" s="4" t="s">
        <v>17710</v>
      </c>
      <c r="C5946" s="5">
        <v>45255</v>
      </c>
      <c r="D5946" s="5">
        <v>45257</v>
      </c>
      <c r="E5946" s="9">
        <f t="shared" si="92"/>
        <v>2023</v>
      </c>
      <c r="F5946" s="4" t="s">
        <v>25</v>
      </c>
      <c r="G5946" s="4" t="s">
        <v>17711</v>
      </c>
      <c r="H5946" s="4" t="s">
        <v>17712</v>
      </c>
      <c r="I5946" s="4" t="s">
        <v>20</v>
      </c>
      <c r="J5946" s="4" t="s">
        <v>145</v>
      </c>
      <c r="K5946" s="4" t="s">
        <v>80</v>
      </c>
      <c r="L5946" s="4" t="s">
        <v>29</v>
      </c>
      <c r="M5946" s="4" t="s">
        <v>90</v>
      </c>
      <c r="N5946" s="4">
        <v>1279.78</v>
      </c>
      <c r="O5946" s="4">
        <v>1</v>
      </c>
      <c r="P5946" s="4">
        <v>0.1</v>
      </c>
      <c r="Q5946" s="4">
        <v>288.99</v>
      </c>
    </row>
    <row r="5947" spans="1:17" s="4" customFormat="1" ht="12" x14ac:dyDescent="0.3">
      <c r="A5947" s="4">
        <v>5946</v>
      </c>
      <c r="B5947" s="4" t="s">
        <v>17713</v>
      </c>
      <c r="C5947" s="5">
        <v>44625</v>
      </c>
      <c r="D5947" s="5">
        <v>44628</v>
      </c>
      <c r="E5947" s="9">
        <f t="shared" si="92"/>
        <v>2022</v>
      </c>
      <c r="F5947" s="4" t="s">
        <v>59</v>
      </c>
      <c r="G5947" s="4" t="s">
        <v>17714</v>
      </c>
      <c r="H5947" s="4" t="s">
        <v>8966</v>
      </c>
      <c r="I5947" s="4" t="s">
        <v>20</v>
      </c>
      <c r="J5947" s="4" t="s">
        <v>34</v>
      </c>
      <c r="K5947" s="4" t="s">
        <v>35</v>
      </c>
      <c r="L5947" s="4" t="s">
        <v>29</v>
      </c>
      <c r="M5947" s="4" t="s">
        <v>48</v>
      </c>
      <c r="N5947" s="4">
        <v>445.89</v>
      </c>
      <c r="O5947" s="4">
        <v>4</v>
      </c>
      <c r="P5947" s="4">
        <v>0.1</v>
      </c>
      <c r="Q5947" s="4">
        <v>33.9</v>
      </c>
    </row>
    <row r="5948" spans="1:17" s="4" customFormat="1" ht="12" x14ac:dyDescent="0.3">
      <c r="A5948" s="4">
        <v>5947</v>
      </c>
      <c r="B5948" s="4" t="s">
        <v>17715</v>
      </c>
      <c r="C5948" s="5">
        <v>44524</v>
      </c>
      <c r="D5948" s="5">
        <v>44529</v>
      </c>
      <c r="E5948" s="9">
        <f t="shared" si="92"/>
        <v>2021</v>
      </c>
      <c r="F5948" s="4" t="s">
        <v>25</v>
      </c>
      <c r="G5948" s="4" t="s">
        <v>17716</v>
      </c>
      <c r="H5948" s="4" t="s">
        <v>17717</v>
      </c>
      <c r="I5948" s="4" t="s">
        <v>20</v>
      </c>
      <c r="J5948" s="4" t="s">
        <v>52</v>
      </c>
      <c r="K5948" s="4" t="s">
        <v>53</v>
      </c>
      <c r="L5948" s="4" t="s">
        <v>22</v>
      </c>
      <c r="M5948" s="4" t="s">
        <v>23</v>
      </c>
      <c r="N5948" s="4">
        <v>1171.21</v>
      </c>
      <c r="O5948" s="4">
        <v>5</v>
      </c>
      <c r="P5948" s="4">
        <v>0.15</v>
      </c>
      <c r="Q5948" s="4">
        <v>142.05000000000001</v>
      </c>
    </row>
    <row r="5949" spans="1:17" s="4" customFormat="1" ht="12" x14ac:dyDescent="0.3">
      <c r="A5949" s="4">
        <v>5948</v>
      </c>
      <c r="B5949" s="4" t="s">
        <v>17718</v>
      </c>
      <c r="C5949" s="5">
        <v>45368</v>
      </c>
      <c r="D5949" s="5">
        <v>45370</v>
      </c>
      <c r="E5949" s="9">
        <f t="shared" si="92"/>
        <v>2024</v>
      </c>
      <c r="F5949" s="4" t="s">
        <v>39</v>
      </c>
      <c r="G5949" s="4" t="s">
        <v>17719</v>
      </c>
      <c r="H5949" s="4" t="s">
        <v>17720</v>
      </c>
      <c r="I5949" s="4" t="s">
        <v>67</v>
      </c>
      <c r="J5949" s="4" t="s">
        <v>62</v>
      </c>
      <c r="K5949" s="4" t="s">
        <v>63</v>
      </c>
      <c r="L5949" s="4" t="s">
        <v>22</v>
      </c>
      <c r="M5949" s="4" t="s">
        <v>54</v>
      </c>
      <c r="N5949" s="4">
        <v>1014.87</v>
      </c>
      <c r="O5949" s="4">
        <v>1</v>
      </c>
      <c r="P5949" s="4">
        <v>0</v>
      </c>
      <c r="Q5949" s="4">
        <v>229.78</v>
      </c>
    </row>
    <row r="5950" spans="1:17" s="4" customFormat="1" ht="12" x14ac:dyDescent="0.3">
      <c r="A5950" s="4">
        <v>5949</v>
      </c>
      <c r="B5950" s="4" t="s">
        <v>17721</v>
      </c>
      <c r="C5950" s="5">
        <v>44506</v>
      </c>
      <c r="D5950" s="5">
        <v>44508</v>
      </c>
      <c r="E5950" s="9">
        <f t="shared" si="92"/>
        <v>2021</v>
      </c>
      <c r="F5950" s="4" t="s">
        <v>17</v>
      </c>
      <c r="G5950" s="4" t="s">
        <v>17722</v>
      </c>
      <c r="H5950" s="4" t="s">
        <v>2261</v>
      </c>
      <c r="I5950" s="4" t="s">
        <v>67</v>
      </c>
      <c r="J5950" s="4" t="s">
        <v>111</v>
      </c>
      <c r="K5950" s="4" t="s">
        <v>111</v>
      </c>
      <c r="L5950" s="4" t="s">
        <v>22</v>
      </c>
      <c r="M5950" s="4" t="s">
        <v>75</v>
      </c>
      <c r="N5950" s="4">
        <v>120.21</v>
      </c>
      <c r="O5950" s="4">
        <v>1</v>
      </c>
      <c r="P5950" s="4">
        <v>0.15</v>
      </c>
      <c r="Q5950" s="4">
        <v>1.1000000000000001</v>
      </c>
    </row>
    <row r="5951" spans="1:17" s="4" customFormat="1" ht="12" x14ac:dyDescent="0.3">
      <c r="A5951" s="4">
        <v>5950</v>
      </c>
      <c r="B5951" s="4" t="s">
        <v>17723</v>
      </c>
      <c r="C5951" s="5">
        <v>45079</v>
      </c>
      <c r="D5951" s="5">
        <v>45082</v>
      </c>
      <c r="E5951" s="9">
        <f t="shared" si="92"/>
        <v>2023</v>
      </c>
      <c r="F5951" s="4" t="s">
        <v>17</v>
      </c>
      <c r="G5951" s="4" t="s">
        <v>17724</v>
      </c>
      <c r="H5951" s="4" t="s">
        <v>17725</v>
      </c>
      <c r="I5951" s="4" t="s">
        <v>28</v>
      </c>
      <c r="J5951" s="4" t="s">
        <v>52</v>
      </c>
      <c r="K5951" s="4" t="s">
        <v>53</v>
      </c>
      <c r="L5951" s="4" t="s">
        <v>36</v>
      </c>
      <c r="M5951" s="4" t="s">
        <v>71</v>
      </c>
      <c r="N5951" s="4">
        <v>464.72</v>
      </c>
      <c r="O5951" s="4">
        <v>10</v>
      </c>
      <c r="P5951" s="4">
        <v>0.1</v>
      </c>
      <c r="Q5951" s="4">
        <v>-1</v>
      </c>
    </row>
    <row r="5952" spans="1:17" s="4" customFormat="1" ht="12" x14ac:dyDescent="0.3">
      <c r="A5952" s="4">
        <v>5951</v>
      </c>
      <c r="B5952" s="4" t="s">
        <v>17726</v>
      </c>
      <c r="C5952" s="5">
        <v>45687</v>
      </c>
      <c r="D5952" s="5">
        <v>45689</v>
      </c>
      <c r="E5952" s="9">
        <f t="shared" si="92"/>
        <v>2025</v>
      </c>
      <c r="F5952" s="4" t="s">
        <v>59</v>
      </c>
      <c r="G5952" s="4" t="s">
        <v>17727</v>
      </c>
      <c r="H5952" s="4" t="s">
        <v>17728</v>
      </c>
      <c r="I5952" s="4" t="s">
        <v>20</v>
      </c>
      <c r="J5952" s="4" t="s">
        <v>145</v>
      </c>
      <c r="K5952" s="4" t="s">
        <v>80</v>
      </c>
      <c r="L5952" s="4" t="s">
        <v>29</v>
      </c>
      <c r="M5952" s="4" t="s">
        <v>48</v>
      </c>
      <c r="N5952" s="4">
        <v>1061.3599999999999</v>
      </c>
      <c r="O5952" s="4">
        <v>4</v>
      </c>
      <c r="P5952" s="4">
        <v>0.15</v>
      </c>
      <c r="Q5952" s="4">
        <v>152.61000000000001</v>
      </c>
    </row>
    <row r="5953" spans="1:17" s="4" customFormat="1" ht="12" x14ac:dyDescent="0.3">
      <c r="A5953" s="4">
        <v>5952</v>
      </c>
      <c r="B5953" s="4" t="s">
        <v>17729</v>
      </c>
      <c r="C5953" s="5">
        <v>44429</v>
      </c>
      <c r="D5953" s="5">
        <v>44436</v>
      </c>
      <c r="E5953" s="9">
        <f t="shared" si="92"/>
        <v>2021</v>
      </c>
      <c r="F5953" s="4" t="s">
        <v>17</v>
      </c>
      <c r="G5953" s="4" t="s">
        <v>17730</v>
      </c>
      <c r="H5953" s="4" t="s">
        <v>17731</v>
      </c>
      <c r="I5953" s="4" t="s">
        <v>20</v>
      </c>
      <c r="J5953" s="4" t="s">
        <v>79</v>
      </c>
      <c r="K5953" s="4" t="s">
        <v>80</v>
      </c>
      <c r="L5953" s="4" t="s">
        <v>29</v>
      </c>
      <c r="M5953" s="4" t="s">
        <v>107</v>
      </c>
      <c r="N5953" s="4">
        <v>790.68</v>
      </c>
      <c r="O5953" s="4">
        <v>8</v>
      </c>
      <c r="P5953" s="4">
        <v>0.15</v>
      </c>
      <c r="Q5953" s="4">
        <v>-5.4</v>
      </c>
    </row>
    <row r="5954" spans="1:17" s="4" customFormat="1" ht="12" x14ac:dyDescent="0.3">
      <c r="A5954" s="4">
        <v>5953</v>
      </c>
      <c r="B5954" s="4" t="s">
        <v>17732</v>
      </c>
      <c r="C5954" s="5">
        <v>45553</v>
      </c>
      <c r="D5954" s="5">
        <v>45554</v>
      </c>
      <c r="E5954" s="9">
        <f t="shared" ref="E5954:E6017" si="93">YEAR(D5954)</f>
        <v>2024</v>
      </c>
      <c r="F5954" s="4" t="s">
        <v>17</v>
      </c>
      <c r="G5954" s="4" t="s">
        <v>17733</v>
      </c>
      <c r="H5954" s="4" t="s">
        <v>17734</v>
      </c>
      <c r="I5954" s="4" t="s">
        <v>20</v>
      </c>
      <c r="J5954" s="4" t="s">
        <v>34</v>
      </c>
      <c r="K5954" s="4" t="s">
        <v>35</v>
      </c>
      <c r="L5954" s="4" t="s">
        <v>36</v>
      </c>
      <c r="M5954" s="4" t="s">
        <v>71</v>
      </c>
      <c r="N5954" s="4">
        <v>126.18</v>
      </c>
      <c r="O5954" s="4">
        <v>5</v>
      </c>
      <c r="P5954" s="4">
        <v>0.2</v>
      </c>
      <c r="Q5954" s="4">
        <v>1.74</v>
      </c>
    </row>
    <row r="5955" spans="1:17" s="4" customFormat="1" ht="12" x14ac:dyDescent="0.3">
      <c r="A5955" s="4">
        <v>5954</v>
      </c>
      <c r="B5955" s="4" t="s">
        <v>17735</v>
      </c>
      <c r="C5955" s="5">
        <v>45313</v>
      </c>
      <c r="D5955" s="5">
        <v>45315</v>
      </c>
      <c r="E5955" s="9">
        <f t="shared" si="93"/>
        <v>2024</v>
      </c>
      <c r="F5955" s="4" t="s">
        <v>39</v>
      </c>
      <c r="G5955" s="4" t="s">
        <v>17736</v>
      </c>
      <c r="H5955" s="4" t="s">
        <v>17737</v>
      </c>
      <c r="I5955" s="4" t="s">
        <v>20</v>
      </c>
      <c r="J5955" s="4" t="s">
        <v>111</v>
      </c>
      <c r="K5955" s="4" t="s">
        <v>111</v>
      </c>
      <c r="L5955" s="4" t="s">
        <v>36</v>
      </c>
      <c r="M5955" s="4" t="s">
        <v>138</v>
      </c>
      <c r="N5955" s="4">
        <v>1495.25</v>
      </c>
      <c r="O5955" s="4">
        <v>6</v>
      </c>
      <c r="P5955" s="4">
        <v>0.1</v>
      </c>
      <c r="Q5955" s="4">
        <v>139.15</v>
      </c>
    </row>
    <row r="5956" spans="1:17" s="4" customFormat="1" ht="12" x14ac:dyDescent="0.3">
      <c r="A5956" s="4">
        <v>5955</v>
      </c>
      <c r="B5956" s="4" t="s">
        <v>17738</v>
      </c>
      <c r="C5956" s="5">
        <v>45764</v>
      </c>
      <c r="D5956" s="5">
        <v>45767</v>
      </c>
      <c r="E5956" s="9">
        <f t="shared" si="93"/>
        <v>2025</v>
      </c>
      <c r="F5956" s="4" t="s">
        <v>17</v>
      </c>
      <c r="G5956" s="4" t="s">
        <v>17739</v>
      </c>
      <c r="H5956" s="4" t="s">
        <v>1519</v>
      </c>
      <c r="I5956" s="4" t="s">
        <v>20</v>
      </c>
      <c r="J5956" s="4" t="s">
        <v>79</v>
      </c>
      <c r="K5956" s="4" t="s">
        <v>80</v>
      </c>
      <c r="L5956" s="4" t="s">
        <v>29</v>
      </c>
      <c r="M5956" s="4" t="s">
        <v>107</v>
      </c>
      <c r="N5956" s="4">
        <v>1039.04</v>
      </c>
      <c r="O5956" s="4">
        <v>4</v>
      </c>
      <c r="P5956" s="4">
        <v>0.1</v>
      </c>
      <c r="Q5956" s="4">
        <v>147.15</v>
      </c>
    </row>
    <row r="5957" spans="1:17" s="4" customFormat="1" ht="12" x14ac:dyDescent="0.3">
      <c r="A5957" s="4">
        <v>5956</v>
      </c>
      <c r="B5957" s="4" t="s">
        <v>17740</v>
      </c>
      <c r="C5957" s="5">
        <v>44896</v>
      </c>
      <c r="D5957" s="5">
        <v>44902</v>
      </c>
      <c r="E5957" s="9">
        <f t="shared" si="93"/>
        <v>2022</v>
      </c>
      <c r="F5957" s="4" t="s">
        <v>25</v>
      </c>
      <c r="G5957" s="4" t="s">
        <v>17741</v>
      </c>
      <c r="H5957" s="4" t="s">
        <v>17742</v>
      </c>
      <c r="I5957" s="4" t="s">
        <v>20</v>
      </c>
      <c r="J5957" s="4" t="s">
        <v>79</v>
      </c>
      <c r="K5957" s="4" t="s">
        <v>80</v>
      </c>
      <c r="L5957" s="4" t="s">
        <v>22</v>
      </c>
      <c r="M5957" s="4" t="s">
        <v>75</v>
      </c>
      <c r="N5957" s="4">
        <v>698.74</v>
      </c>
      <c r="O5957" s="4">
        <v>5</v>
      </c>
      <c r="P5957" s="4">
        <v>0.2</v>
      </c>
      <c r="Q5957" s="4">
        <v>134.05000000000001</v>
      </c>
    </row>
    <row r="5958" spans="1:17" s="4" customFormat="1" ht="12" x14ac:dyDescent="0.3">
      <c r="A5958" s="4">
        <v>5957</v>
      </c>
      <c r="B5958" s="4" t="s">
        <v>17743</v>
      </c>
      <c r="C5958" s="5">
        <v>44640</v>
      </c>
      <c r="D5958" s="5">
        <v>44646</v>
      </c>
      <c r="E5958" s="9">
        <f t="shared" si="93"/>
        <v>2022</v>
      </c>
      <c r="F5958" s="4" t="s">
        <v>59</v>
      </c>
      <c r="G5958" s="4" t="s">
        <v>17744</v>
      </c>
      <c r="H5958" s="4" t="s">
        <v>17745</v>
      </c>
      <c r="I5958" s="4" t="s">
        <v>28</v>
      </c>
      <c r="J5958" s="4" t="s">
        <v>62</v>
      </c>
      <c r="K5958" s="4" t="s">
        <v>63</v>
      </c>
      <c r="L5958" s="4" t="s">
        <v>22</v>
      </c>
      <c r="M5958" s="4" t="s">
        <v>23</v>
      </c>
      <c r="N5958" s="4">
        <v>1288.27</v>
      </c>
      <c r="O5958" s="4">
        <v>2</v>
      </c>
      <c r="P5958" s="4">
        <v>0.2</v>
      </c>
      <c r="Q5958" s="4">
        <v>63.43</v>
      </c>
    </row>
    <row r="5959" spans="1:17" s="4" customFormat="1" ht="12" x14ac:dyDescent="0.3">
      <c r="A5959" s="4">
        <v>5958</v>
      </c>
      <c r="B5959" s="4" t="s">
        <v>17746</v>
      </c>
      <c r="C5959" s="5">
        <v>44711</v>
      </c>
      <c r="D5959" s="5">
        <v>44717</v>
      </c>
      <c r="E5959" s="9">
        <f t="shared" si="93"/>
        <v>2022</v>
      </c>
      <c r="F5959" s="4" t="s">
        <v>39</v>
      </c>
      <c r="G5959" s="4" t="s">
        <v>17747</v>
      </c>
      <c r="H5959" s="4" t="s">
        <v>17748</v>
      </c>
      <c r="I5959" s="4" t="s">
        <v>20</v>
      </c>
      <c r="J5959" s="4" t="s">
        <v>106</v>
      </c>
      <c r="K5959" s="4" t="s">
        <v>106</v>
      </c>
      <c r="L5959" s="4" t="s">
        <v>22</v>
      </c>
      <c r="M5959" s="4" t="s">
        <v>75</v>
      </c>
      <c r="N5959" s="4">
        <v>106.75</v>
      </c>
      <c r="O5959" s="4">
        <v>5</v>
      </c>
      <c r="P5959" s="4">
        <v>0.2</v>
      </c>
      <c r="Q5959" s="4">
        <v>19.91</v>
      </c>
    </row>
    <row r="5960" spans="1:17" s="4" customFormat="1" ht="12" x14ac:dyDescent="0.3">
      <c r="A5960" s="4">
        <v>5959</v>
      </c>
      <c r="B5960" s="4" t="s">
        <v>17749</v>
      </c>
      <c r="C5960" s="5">
        <v>44642</v>
      </c>
      <c r="D5960" s="5">
        <v>44644</v>
      </c>
      <c r="E5960" s="9">
        <f t="shared" si="93"/>
        <v>2022</v>
      </c>
      <c r="F5960" s="4" t="s">
        <v>59</v>
      </c>
      <c r="G5960" s="4" t="s">
        <v>17750</v>
      </c>
      <c r="H5960" s="4" t="s">
        <v>17751</v>
      </c>
      <c r="I5960" s="4" t="s">
        <v>20</v>
      </c>
      <c r="J5960" s="4" t="s">
        <v>42</v>
      </c>
      <c r="K5960" s="4" t="s">
        <v>43</v>
      </c>
      <c r="L5960" s="4" t="s">
        <v>36</v>
      </c>
      <c r="M5960" s="4" t="s">
        <v>118</v>
      </c>
      <c r="N5960" s="4">
        <v>1065.1600000000001</v>
      </c>
      <c r="O5960" s="4">
        <v>8</v>
      </c>
      <c r="P5960" s="4">
        <v>0.1</v>
      </c>
      <c r="Q5960" s="4">
        <v>153.36000000000001</v>
      </c>
    </row>
    <row r="5961" spans="1:17" s="4" customFormat="1" ht="12" x14ac:dyDescent="0.3">
      <c r="A5961" s="4">
        <v>5960</v>
      </c>
      <c r="B5961" s="4" t="s">
        <v>17752</v>
      </c>
      <c r="C5961" s="5">
        <v>45276</v>
      </c>
      <c r="D5961" s="5">
        <v>45278</v>
      </c>
      <c r="E5961" s="9">
        <f t="shared" si="93"/>
        <v>2023</v>
      </c>
      <c r="F5961" s="4" t="s">
        <v>59</v>
      </c>
      <c r="G5961" s="4" t="s">
        <v>17753</v>
      </c>
      <c r="H5961" s="4" t="s">
        <v>17754</v>
      </c>
      <c r="I5961" s="4" t="s">
        <v>28</v>
      </c>
      <c r="J5961" s="4" t="s">
        <v>34</v>
      </c>
      <c r="K5961" s="4" t="s">
        <v>35</v>
      </c>
      <c r="L5961" s="4" t="s">
        <v>29</v>
      </c>
      <c r="M5961" s="4" t="s">
        <v>90</v>
      </c>
      <c r="N5961" s="4">
        <v>1463.05</v>
      </c>
      <c r="O5961" s="4">
        <v>1</v>
      </c>
      <c r="P5961" s="4">
        <v>0</v>
      </c>
      <c r="Q5961" s="4">
        <v>84.42</v>
      </c>
    </row>
    <row r="5962" spans="1:17" s="4" customFormat="1" ht="12" x14ac:dyDescent="0.3">
      <c r="A5962" s="4">
        <v>5961</v>
      </c>
      <c r="B5962" s="4" t="s">
        <v>17755</v>
      </c>
      <c r="C5962" s="5">
        <v>44533</v>
      </c>
      <c r="D5962" s="5">
        <v>44536</v>
      </c>
      <c r="E5962" s="9">
        <f t="shared" si="93"/>
        <v>2021</v>
      </c>
      <c r="F5962" s="4" t="s">
        <v>59</v>
      </c>
      <c r="G5962" s="4" t="s">
        <v>17756</v>
      </c>
      <c r="H5962" s="4" t="s">
        <v>17757</v>
      </c>
      <c r="I5962" s="4" t="s">
        <v>20</v>
      </c>
      <c r="J5962" s="4" t="s">
        <v>47</v>
      </c>
      <c r="K5962" s="4" t="s">
        <v>47</v>
      </c>
      <c r="L5962" s="4" t="s">
        <v>22</v>
      </c>
      <c r="M5962" s="4" t="s">
        <v>54</v>
      </c>
      <c r="N5962" s="4">
        <v>1474.17</v>
      </c>
      <c r="O5962" s="4">
        <v>8</v>
      </c>
      <c r="P5962" s="4">
        <v>0.2</v>
      </c>
      <c r="Q5962" s="4">
        <v>313.95</v>
      </c>
    </row>
    <row r="5963" spans="1:17" s="4" customFormat="1" ht="12" x14ac:dyDescent="0.3">
      <c r="A5963" s="4">
        <v>5962</v>
      </c>
      <c r="B5963" s="4" t="s">
        <v>17758</v>
      </c>
      <c r="C5963" s="5">
        <v>45604</v>
      </c>
      <c r="D5963" s="5">
        <v>45609</v>
      </c>
      <c r="E5963" s="9">
        <f t="shared" si="93"/>
        <v>2024</v>
      </c>
      <c r="F5963" s="4" t="s">
        <v>17</v>
      </c>
      <c r="G5963" s="4" t="s">
        <v>17759</v>
      </c>
      <c r="H5963" s="4" t="s">
        <v>17760</v>
      </c>
      <c r="I5963" s="4" t="s">
        <v>20</v>
      </c>
      <c r="J5963" s="4" t="s">
        <v>111</v>
      </c>
      <c r="K5963" s="4" t="s">
        <v>111</v>
      </c>
      <c r="L5963" s="4" t="s">
        <v>29</v>
      </c>
      <c r="M5963" s="4" t="s">
        <v>107</v>
      </c>
      <c r="N5963" s="4">
        <v>1102.3</v>
      </c>
      <c r="O5963" s="4">
        <v>6</v>
      </c>
      <c r="P5963" s="4">
        <v>0.1</v>
      </c>
      <c r="Q5963" s="4">
        <v>85.29</v>
      </c>
    </row>
    <row r="5964" spans="1:17" s="4" customFormat="1" ht="12" x14ac:dyDescent="0.3">
      <c r="A5964" s="4">
        <v>5963</v>
      </c>
      <c r="B5964" s="4" t="s">
        <v>17761</v>
      </c>
      <c r="C5964" s="5">
        <v>44425</v>
      </c>
      <c r="D5964" s="5">
        <v>44426</v>
      </c>
      <c r="E5964" s="9">
        <f t="shared" si="93"/>
        <v>2021</v>
      </c>
      <c r="F5964" s="4" t="s">
        <v>17</v>
      </c>
      <c r="G5964" s="4" t="s">
        <v>17762</v>
      </c>
      <c r="H5964" s="4" t="s">
        <v>14271</v>
      </c>
      <c r="I5964" s="4" t="s">
        <v>28</v>
      </c>
      <c r="J5964" s="4" t="s">
        <v>34</v>
      </c>
      <c r="K5964" s="4" t="s">
        <v>35</v>
      </c>
      <c r="L5964" s="4" t="s">
        <v>29</v>
      </c>
      <c r="M5964" s="4" t="s">
        <v>107</v>
      </c>
      <c r="N5964" s="4">
        <v>850.49</v>
      </c>
      <c r="O5964" s="4">
        <v>10</v>
      </c>
      <c r="P5964" s="4">
        <v>0.15</v>
      </c>
      <c r="Q5964" s="4">
        <v>13.09</v>
      </c>
    </row>
    <row r="5965" spans="1:17" s="4" customFormat="1" ht="12" x14ac:dyDescent="0.3">
      <c r="A5965" s="4">
        <v>5964</v>
      </c>
      <c r="B5965" s="4" t="s">
        <v>17763</v>
      </c>
      <c r="C5965" s="5">
        <v>45071</v>
      </c>
      <c r="D5965" s="5">
        <v>45076</v>
      </c>
      <c r="E5965" s="9">
        <f t="shared" si="93"/>
        <v>2023</v>
      </c>
      <c r="F5965" s="4" t="s">
        <v>59</v>
      </c>
      <c r="G5965" s="4" t="s">
        <v>17764</v>
      </c>
      <c r="H5965" s="4" t="s">
        <v>17765</v>
      </c>
      <c r="I5965" s="4" t="s">
        <v>28</v>
      </c>
      <c r="J5965" s="4" t="s">
        <v>145</v>
      </c>
      <c r="K5965" s="4" t="s">
        <v>80</v>
      </c>
      <c r="L5965" s="4" t="s">
        <v>22</v>
      </c>
      <c r="M5965" s="4" t="s">
        <v>23</v>
      </c>
      <c r="N5965" s="4">
        <v>394.73</v>
      </c>
      <c r="O5965" s="4">
        <v>3</v>
      </c>
      <c r="P5965" s="4">
        <v>0</v>
      </c>
      <c r="Q5965" s="4">
        <v>31.51</v>
      </c>
    </row>
    <row r="5966" spans="1:17" s="4" customFormat="1" ht="12" x14ac:dyDescent="0.3">
      <c r="A5966" s="4">
        <v>5965</v>
      </c>
      <c r="B5966" s="4" t="s">
        <v>17766</v>
      </c>
      <c r="C5966" s="5">
        <v>44442</v>
      </c>
      <c r="D5966" s="5">
        <v>44444</v>
      </c>
      <c r="E5966" s="9">
        <f t="shared" si="93"/>
        <v>2021</v>
      </c>
      <c r="F5966" s="4" t="s">
        <v>59</v>
      </c>
      <c r="G5966" s="4" t="s">
        <v>17767</v>
      </c>
      <c r="H5966" s="4" t="s">
        <v>17768</v>
      </c>
      <c r="I5966" s="4" t="s">
        <v>20</v>
      </c>
      <c r="J5966" s="4" t="s">
        <v>34</v>
      </c>
      <c r="K5966" s="4" t="s">
        <v>35</v>
      </c>
      <c r="L5966" s="4" t="s">
        <v>29</v>
      </c>
      <c r="M5966" s="4" t="s">
        <v>48</v>
      </c>
      <c r="N5966" s="4">
        <v>893.3</v>
      </c>
      <c r="O5966" s="4">
        <v>5</v>
      </c>
      <c r="P5966" s="4">
        <v>0.1</v>
      </c>
      <c r="Q5966" s="4">
        <v>86.87</v>
      </c>
    </row>
    <row r="5967" spans="1:17" s="4" customFormat="1" ht="12" x14ac:dyDescent="0.3">
      <c r="A5967" s="4">
        <v>5966</v>
      </c>
      <c r="B5967" s="4" t="s">
        <v>17769</v>
      </c>
      <c r="C5967" s="5">
        <v>45027</v>
      </c>
      <c r="D5967" s="5">
        <v>45032</v>
      </c>
      <c r="E5967" s="9">
        <f t="shared" si="93"/>
        <v>2023</v>
      </c>
      <c r="F5967" s="4" t="s">
        <v>17</v>
      </c>
      <c r="G5967" s="4" t="s">
        <v>17770</v>
      </c>
      <c r="H5967" s="4" t="s">
        <v>17771</v>
      </c>
      <c r="I5967" s="4" t="s">
        <v>20</v>
      </c>
      <c r="J5967" s="4" t="s">
        <v>47</v>
      </c>
      <c r="K5967" s="4" t="s">
        <v>47</v>
      </c>
      <c r="L5967" s="4" t="s">
        <v>22</v>
      </c>
      <c r="M5967" s="4" t="s">
        <v>54</v>
      </c>
      <c r="N5967" s="4">
        <v>685.88</v>
      </c>
      <c r="O5967" s="4">
        <v>8</v>
      </c>
      <c r="P5967" s="4">
        <v>0</v>
      </c>
      <c r="Q5967" s="4">
        <v>18.899999999999999</v>
      </c>
    </row>
    <row r="5968" spans="1:17" s="4" customFormat="1" ht="12" x14ac:dyDescent="0.3">
      <c r="A5968" s="4">
        <v>5967</v>
      </c>
      <c r="B5968" s="4" t="s">
        <v>17772</v>
      </c>
      <c r="C5968" s="5">
        <v>45528</v>
      </c>
      <c r="D5968" s="5">
        <v>45529</v>
      </c>
      <c r="E5968" s="9">
        <f t="shared" si="93"/>
        <v>2024</v>
      </c>
      <c r="F5968" s="4" t="s">
        <v>39</v>
      </c>
      <c r="G5968" s="4" t="s">
        <v>17773</v>
      </c>
      <c r="H5968" s="4" t="s">
        <v>17774</v>
      </c>
      <c r="I5968" s="4" t="s">
        <v>28</v>
      </c>
      <c r="J5968" s="4" t="s">
        <v>42</v>
      </c>
      <c r="K5968" s="4" t="s">
        <v>43</v>
      </c>
      <c r="L5968" s="4" t="s">
        <v>29</v>
      </c>
      <c r="M5968" s="4" t="s">
        <v>30</v>
      </c>
      <c r="N5968" s="4">
        <v>397.19</v>
      </c>
      <c r="O5968" s="4">
        <v>7</v>
      </c>
      <c r="P5968" s="4">
        <v>0</v>
      </c>
      <c r="Q5968" s="4">
        <v>59.69</v>
      </c>
    </row>
    <row r="5969" spans="1:17" s="4" customFormat="1" ht="12" x14ac:dyDescent="0.3">
      <c r="A5969" s="4">
        <v>5968</v>
      </c>
      <c r="B5969" s="4" t="s">
        <v>17775</v>
      </c>
      <c r="C5969" s="5">
        <v>44520</v>
      </c>
      <c r="D5969" s="5">
        <v>44523</v>
      </c>
      <c r="E5969" s="9">
        <f t="shared" si="93"/>
        <v>2021</v>
      </c>
      <c r="F5969" s="4" t="s">
        <v>25</v>
      </c>
      <c r="G5969" s="4" t="s">
        <v>17776</v>
      </c>
      <c r="H5969" s="4" t="s">
        <v>17777</v>
      </c>
      <c r="I5969" s="4" t="s">
        <v>28</v>
      </c>
      <c r="J5969" s="4" t="s">
        <v>47</v>
      </c>
      <c r="K5969" s="4" t="s">
        <v>47</v>
      </c>
      <c r="L5969" s="4" t="s">
        <v>22</v>
      </c>
      <c r="M5969" s="4" t="s">
        <v>23</v>
      </c>
      <c r="N5969" s="4">
        <v>1275.54</v>
      </c>
      <c r="O5969" s="4">
        <v>1</v>
      </c>
      <c r="P5969" s="4">
        <v>0.2</v>
      </c>
      <c r="Q5969" s="4">
        <v>234.87</v>
      </c>
    </row>
    <row r="5970" spans="1:17" s="4" customFormat="1" ht="12" x14ac:dyDescent="0.3">
      <c r="A5970" s="4">
        <v>5969</v>
      </c>
      <c r="B5970" s="4" t="s">
        <v>17778</v>
      </c>
      <c r="C5970" s="5">
        <v>45420</v>
      </c>
      <c r="D5970" s="5">
        <v>45425</v>
      </c>
      <c r="E5970" s="9">
        <f t="shared" si="93"/>
        <v>2024</v>
      </c>
      <c r="F5970" s="4" t="s">
        <v>59</v>
      </c>
      <c r="G5970" s="4" t="s">
        <v>17779</v>
      </c>
      <c r="H5970" s="4" t="s">
        <v>17780</v>
      </c>
      <c r="I5970" s="4" t="s">
        <v>20</v>
      </c>
      <c r="J5970" s="4" t="s">
        <v>79</v>
      </c>
      <c r="K5970" s="4" t="s">
        <v>80</v>
      </c>
      <c r="L5970" s="4" t="s">
        <v>22</v>
      </c>
      <c r="M5970" s="4" t="s">
        <v>134</v>
      </c>
      <c r="N5970" s="4">
        <v>1445.16</v>
      </c>
      <c r="O5970" s="4">
        <v>3</v>
      </c>
      <c r="P5970" s="4">
        <v>0.1</v>
      </c>
      <c r="Q5970" s="4">
        <v>219.02</v>
      </c>
    </row>
    <row r="5971" spans="1:17" s="4" customFormat="1" ht="12" x14ac:dyDescent="0.3">
      <c r="A5971" s="4">
        <v>5970</v>
      </c>
      <c r="B5971" s="4" t="s">
        <v>17781</v>
      </c>
      <c r="C5971" s="5">
        <v>44560</v>
      </c>
      <c r="D5971" s="5">
        <v>44567</v>
      </c>
      <c r="E5971" s="9">
        <f t="shared" si="93"/>
        <v>2022</v>
      </c>
      <c r="F5971" s="4" t="s">
        <v>25</v>
      </c>
      <c r="G5971" s="4" t="s">
        <v>17782</v>
      </c>
      <c r="H5971" s="4" t="s">
        <v>17783</v>
      </c>
      <c r="I5971" s="4" t="s">
        <v>28</v>
      </c>
      <c r="J5971" s="4" t="s">
        <v>21</v>
      </c>
      <c r="K5971" s="4" t="s">
        <v>26647</v>
      </c>
      <c r="L5971" s="4" t="s">
        <v>22</v>
      </c>
      <c r="M5971" s="4" t="s">
        <v>75</v>
      </c>
      <c r="N5971" s="4">
        <v>556.14</v>
      </c>
      <c r="O5971" s="4">
        <v>1</v>
      </c>
      <c r="P5971" s="4">
        <v>0.15</v>
      </c>
      <c r="Q5971" s="4">
        <v>61.74</v>
      </c>
    </row>
    <row r="5972" spans="1:17" s="4" customFormat="1" ht="12" x14ac:dyDescent="0.3">
      <c r="A5972" s="4">
        <v>5971</v>
      </c>
      <c r="B5972" s="4" t="s">
        <v>17784</v>
      </c>
      <c r="C5972" s="5">
        <v>45488</v>
      </c>
      <c r="D5972" s="5">
        <v>45491</v>
      </c>
      <c r="E5972" s="9">
        <f t="shared" si="93"/>
        <v>2024</v>
      </c>
      <c r="F5972" s="4" t="s">
        <v>17</v>
      </c>
      <c r="G5972" s="4" t="s">
        <v>9325</v>
      </c>
      <c r="H5972" s="4" t="s">
        <v>17785</v>
      </c>
      <c r="I5972" s="4" t="s">
        <v>20</v>
      </c>
      <c r="J5972" s="4" t="s">
        <v>42</v>
      </c>
      <c r="K5972" s="4" t="s">
        <v>43</v>
      </c>
      <c r="L5972" s="4" t="s">
        <v>22</v>
      </c>
      <c r="M5972" s="4" t="s">
        <v>54</v>
      </c>
      <c r="N5972" s="4">
        <v>1362.8</v>
      </c>
      <c r="O5972" s="4">
        <v>9</v>
      </c>
      <c r="P5972" s="4">
        <v>0</v>
      </c>
      <c r="Q5972" s="4">
        <v>296.06</v>
      </c>
    </row>
    <row r="5973" spans="1:17" s="4" customFormat="1" ht="12" x14ac:dyDescent="0.3">
      <c r="A5973" s="4">
        <v>5972</v>
      </c>
      <c r="B5973" s="4" t="s">
        <v>17786</v>
      </c>
      <c r="C5973" s="5">
        <v>44875</v>
      </c>
      <c r="D5973" s="5">
        <v>44877</v>
      </c>
      <c r="E5973" s="9">
        <f t="shared" si="93"/>
        <v>2022</v>
      </c>
      <c r="F5973" s="4" t="s">
        <v>25</v>
      </c>
      <c r="G5973" s="4" t="s">
        <v>17787</v>
      </c>
      <c r="H5973" s="4" t="s">
        <v>17788</v>
      </c>
      <c r="I5973" s="4" t="s">
        <v>67</v>
      </c>
      <c r="J5973" s="4" t="s">
        <v>62</v>
      </c>
      <c r="K5973" s="4" t="s">
        <v>63</v>
      </c>
      <c r="L5973" s="4" t="s">
        <v>22</v>
      </c>
      <c r="M5973" s="4" t="s">
        <v>23</v>
      </c>
      <c r="N5973" s="4">
        <v>443.48</v>
      </c>
      <c r="O5973" s="4">
        <v>3</v>
      </c>
      <c r="P5973" s="4">
        <v>0</v>
      </c>
      <c r="Q5973" s="4">
        <v>13.04</v>
      </c>
    </row>
    <row r="5974" spans="1:17" s="4" customFormat="1" ht="12" x14ac:dyDescent="0.3">
      <c r="A5974" s="4">
        <v>5973</v>
      </c>
      <c r="B5974" s="4" t="s">
        <v>17789</v>
      </c>
      <c r="C5974" s="5">
        <v>44647</v>
      </c>
      <c r="D5974" s="5">
        <v>44653</v>
      </c>
      <c r="E5974" s="9">
        <f t="shared" si="93"/>
        <v>2022</v>
      </c>
      <c r="F5974" s="4" t="s">
        <v>39</v>
      </c>
      <c r="G5974" s="4" t="s">
        <v>17790</v>
      </c>
      <c r="H5974" s="4" t="s">
        <v>17791</v>
      </c>
      <c r="I5974" s="4" t="s">
        <v>20</v>
      </c>
      <c r="J5974" s="4" t="s">
        <v>52</v>
      </c>
      <c r="K5974" s="4" t="s">
        <v>53</v>
      </c>
      <c r="L5974" s="4" t="s">
        <v>36</v>
      </c>
      <c r="M5974" s="4" t="s">
        <v>138</v>
      </c>
      <c r="N5974" s="4">
        <v>999.32</v>
      </c>
      <c r="O5974" s="4">
        <v>1</v>
      </c>
      <c r="P5974" s="4">
        <v>0.1</v>
      </c>
      <c r="Q5974" s="4">
        <v>58.06</v>
      </c>
    </row>
    <row r="5975" spans="1:17" s="4" customFormat="1" ht="12" x14ac:dyDescent="0.3">
      <c r="A5975" s="4">
        <v>5974</v>
      </c>
      <c r="B5975" s="4" t="s">
        <v>17792</v>
      </c>
      <c r="C5975" s="5">
        <v>45342</v>
      </c>
      <c r="D5975" s="5">
        <v>45344</v>
      </c>
      <c r="E5975" s="9">
        <f t="shared" si="93"/>
        <v>2024</v>
      </c>
      <c r="F5975" s="4" t="s">
        <v>17</v>
      </c>
      <c r="G5975" s="4" t="s">
        <v>17793</v>
      </c>
      <c r="H5975" s="4" t="s">
        <v>17794</v>
      </c>
      <c r="I5975" s="4" t="s">
        <v>28</v>
      </c>
      <c r="J5975" s="4" t="s">
        <v>79</v>
      </c>
      <c r="K5975" s="4" t="s">
        <v>80</v>
      </c>
      <c r="L5975" s="4" t="s">
        <v>22</v>
      </c>
      <c r="M5975" s="4" t="s">
        <v>54</v>
      </c>
      <c r="N5975" s="4">
        <v>302.16000000000003</v>
      </c>
      <c r="O5975" s="4">
        <v>1</v>
      </c>
      <c r="P5975" s="4">
        <v>0</v>
      </c>
      <c r="Q5975" s="4">
        <v>76.010000000000005</v>
      </c>
    </row>
    <row r="5976" spans="1:17" s="4" customFormat="1" ht="12" x14ac:dyDescent="0.3">
      <c r="A5976" s="4">
        <v>5975</v>
      </c>
      <c r="B5976" s="4" t="s">
        <v>17795</v>
      </c>
      <c r="C5976" s="5">
        <v>45664</v>
      </c>
      <c r="D5976" s="5">
        <v>45665</v>
      </c>
      <c r="E5976" s="9">
        <f t="shared" si="93"/>
        <v>2025</v>
      </c>
      <c r="F5976" s="4" t="s">
        <v>25</v>
      </c>
      <c r="G5976" s="4" t="s">
        <v>17796</v>
      </c>
      <c r="H5976" s="4" t="s">
        <v>17797</v>
      </c>
      <c r="I5976" s="4" t="s">
        <v>20</v>
      </c>
      <c r="J5976" s="4" t="s">
        <v>145</v>
      </c>
      <c r="K5976" s="4" t="s">
        <v>80</v>
      </c>
      <c r="L5976" s="4" t="s">
        <v>22</v>
      </c>
      <c r="M5976" s="4" t="s">
        <v>23</v>
      </c>
      <c r="N5976" s="4">
        <v>818.7</v>
      </c>
      <c r="O5976" s="4">
        <v>3</v>
      </c>
      <c r="P5976" s="4">
        <v>0.15</v>
      </c>
      <c r="Q5976" s="4">
        <v>77.900000000000006</v>
      </c>
    </row>
    <row r="5977" spans="1:17" s="4" customFormat="1" ht="12" x14ac:dyDescent="0.3">
      <c r="A5977" s="4">
        <v>5976</v>
      </c>
      <c r="B5977" s="4" t="s">
        <v>17798</v>
      </c>
      <c r="C5977" s="5">
        <v>45082</v>
      </c>
      <c r="D5977" s="5">
        <v>45083</v>
      </c>
      <c r="E5977" s="9">
        <f t="shared" si="93"/>
        <v>2023</v>
      </c>
      <c r="F5977" s="4" t="s">
        <v>17</v>
      </c>
      <c r="G5977" s="4" t="s">
        <v>17799</v>
      </c>
      <c r="H5977" s="4" t="s">
        <v>17800</v>
      </c>
      <c r="I5977" s="4" t="s">
        <v>28</v>
      </c>
      <c r="J5977" s="4" t="s">
        <v>106</v>
      </c>
      <c r="K5977" s="4" t="s">
        <v>106</v>
      </c>
      <c r="L5977" s="4" t="s">
        <v>36</v>
      </c>
      <c r="M5977" s="4" t="s">
        <v>138</v>
      </c>
      <c r="N5977" s="4">
        <v>1205.0999999999999</v>
      </c>
      <c r="O5977" s="4">
        <v>1</v>
      </c>
      <c r="P5977" s="4">
        <v>0.15</v>
      </c>
      <c r="Q5977" s="4">
        <v>204.13</v>
      </c>
    </row>
    <row r="5978" spans="1:17" s="4" customFormat="1" ht="12" x14ac:dyDescent="0.3">
      <c r="A5978" s="4">
        <v>5977</v>
      </c>
      <c r="B5978" s="4" t="s">
        <v>17801</v>
      </c>
      <c r="C5978" s="5">
        <v>44651</v>
      </c>
      <c r="D5978" s="5">
        <v>44658</v>
      </c>
      <c r="E5978" s="9">
        <f t="shared" si="93"/>
        <v>2022</v>
      </c>
      <c r="F5978" s="4" t="s">
        <v>59</v>
      </c>
      <c r="G5978" s="4" t="s">
        <v>17802</v>
      </c>
      <c r="H5978" s="4" t="s">
        <v>17803</v>
      </c>
      <c r="I5978" s="4" t="s">
        <v>20</v>
      </c>
      <c r="J5978" s="4" t="s">
        <v>42</v>
      </c>
      <c r="K5978" s="4" t="s">
        <v>43</v>
      </c>
      <c r="L5978" s="4" t="s">
        <v>29</v>
      </c>
      <c r="M5978" s="4" t="s">
        <v>30</v>
      </c>
      <c r="N5978" s="4">
        <v>723.53</v>
      </c>
      <c r="O5978" s="4">
        <v>4</v>
      </c>
      <c r="P5978" s="4">
        <v>0.15</v>
      </c>
      <c r="Q5978" s="4">
        <v>157.97</v>
      </c>
    </row>
    <row r="5979" spans="1:17" s="4" customFormat="1" ht="12" x14ac:dyDescent="0.3">
      <c r="A5979" s="4">
        <v>5978</v>
      </c>
      <c r="B5979" s="4" t="s">
        <v>17804</v>
      </c>
      <c r="C5979" s="5">
        <v>44978</v>
      </c>
      <c r="D5979" s="5">
        <v>44983</v>
      </c>
      <c r="E5979" s="9">
        <f t="shared" si="93"/>
        <v>2023</v>
      </c>
      <c r="F5979" s="4" t="s">
        <v>25</v>
      </c>
      <c r="G5979" s="4" t="s">
        <v>17805</v>
      </c>
      <c r="H5979" s="4" t="s">
        <v>17806</v>
      </c>
      <c r="I5979" s="4" t="s">
        <v>28</v>
      </c>
      <c r="J5979" s="4" t="s">
        <v>21</v>
      </c>
      <c r="K5979" s="4" t="s">
        <v>26647</v>
      </c>
      <c r="L5979" s="4" t="s">
        <v>22</v>
      </c>
      <c r="M5979" s="4" t="s">
        <v>23</v>
      </c>
      <c r="N5979" s="4">
        <v>786.96</v>
      </c>
      <c r="O5979" s="4">
        <v>2</v>
      </c>
      <c r="P5979" s="4">
        <v>0.2</v>
      </c>
      <c r="Q5979" s="4">
        <v>74.819999999999993</v>
      </c>
    </row>
    <row r="5980" spans="1:17" s="4" customFormat="1" ht="12" x14ac:dyDescent="0.3">
      <c r="A5980" s="4">
        <v>5979</v>
      </c>
      <c r="B5980" s="4" t="s">
        <v>17807</v>
      </c>
      <c r="C5980" s="5">
        <v>45574</v>
      </c>
      <c r="D5980" s="5">
        <v>45580</v>
      </c>
      <c r="E5980" s="9">
        <f t="shared" si="93"/>
        <v>2024</v>
      </c>
      <c r="F5980" s="4" t="s">
        <v>25</v>
      </c>
      <c r="G5980" s="4" t="s">
        <v>17808</v>
      </c>
      <c r="H5980" s="4" t="s">
        <v>17809</v>
      </c>
      <c r="I5980" s="4" t="s">
        <v>67</v>
      </c>
      <c r="J5980" s="4" t="s">
        <v>79</v>
      </c>
      <c r="K5980" s="4" t="s">
        <v>80</v>
      </c>
      <c r="L5980" s="4" t="s">
        <v>29</v>
      </c>
      <c r="M5980" s="4" t="s">
        <v>48</v>
      </c>
      <c r="N5980" s="4">
        <v>1044.19</v>
      </c>
      <c r="O5980" s="4">
        <v>6</v>
      </c>
      <c r="P5980" s="4">
        <v>0</v>
      </c>
      <c r="Q5980" s="4">
        <v>142.91</v>
      </c>
    </row>
    <row r="5981" spans="1:17" s="4" customFormat="1" ht="12" x14ac:dyDescent="0.3">
      <c r="A5981" s="4">
        <v>5980</v>
      </c>
      <c r="B5981" s="4" t="s">
        <v>17810</v>
      </c>
      <c r="C5981" s="5">
        <v>44661</v>
      </c>
      <c r="D5981" s="5">
        <v>44663</v>
      </c>
      <c r="E5981" s="9">
        <f t="shared" si="93"/>
        <v>2022</v>
      </c>
      <c r="F5981" s="4" t="s">
        <v>17</v>
      </c>
      <c r="G5981" s="4" t="s">
        <v>17811</v>
      </c>
      <c r="H5981" s="4" t="s">
        <v>17812</v>
      </c>
      <c r="I5981" s="4" t="s">
        <v>20</v>
      </c>
      <c r="J5981" s="4" t="s">
        <v>47</v>
      </c>
      <c r="K5981" s="4" t="s">
        <v>47</v>
      </c>
      <c r="L5981" s="4" t="s">
        <v>22</v>
      </c>
      <c r="M5981" s="4" t="s">
        <v>54</v>
      </c>
      <c r="N5981" s="4">
        <v>246.48</v>
      </c>
      <c r="O5981" s="4">
        <v>5</v>
      </c>
      <c r="P5981" s="4">
        <v>0.2</v>
      </c>
      <c r="Q5981" s="4">
        <v>0.2</v>
      </c>
    </row>
    <row r="5982" spans="1:17" s="4" customFormat="1" ht="12" x14ac:dyDescent="0.3">
      <c r="A5982" s="4">
        <v>5981</v>
      </c>
      <c r="B5982" s="4" t="s">
        <v>17813</v>
      </c>
      <c r="C5982" s="5">
        <v>45605</v>
      </c>
      <c r="D5982" s="5">
        <v>45612</v>
      </c>
      <c r="E5982" s="9">
        <f t="shared" si="93"/>
        <v>2024</v>
      </c>
      <c r="F5982" s="4" t="s">
        <v>39</v>
      </c>
      <c r="G5982" s="4" t="s">
        <v>17814</v>
      </c>
      <c r="H5982" s="4" t="s">
        <v>17815</v>
      </c>
      <c r="I5982" s="4" t="s">
        <v>20</v>
      </c>
      <c r="J5982" s="4" t="s">
        <v>62</v>
      </c>
      <c r="K5982" s="4" t="s">
        <v>63</v>
      </c>
      <c r="L5982" s="4" t="s">
        <v>22</v>
      </c>
      <c r="M5982" s="4" t="s">
        <v>54</v>
      </c>
      <c r="N5982" s="4">
        <v>1251.18</v>
      </c>
      <c r="O5982" s="4">
        <v>8</v>
      </c>
      <c r="P5982" s="4">
        <v>0.1</v>
      </c>
      <c r="Q5982" s="4">
        <v>104.58</v>
      </c>
    </row>
    <row r="5983" spans="1:17" s="4" customFormat="1" ht="12" x14ac:dyDescent="0.3">
      <c r="A5983" s="4">
        <v>5982</v>
      </c>
      <c r="B5983" s="4" t="s">
        <v>17816</v>
      </c>
      <c r="C5983" s="5">
        <v>45195</v>
      </c>
      <c r="D5983" s="5">
        <v>45202</v>
      </c>
      <c r="E5983" s="9">
        <f t="shared" si="93"/>
        <v>2023</v>
      </c>
      <c r="F5983" s="4" t="s">
        <v>17</v>
      </c>
      <c r="G5983" s="4" t="s">
        <v>15939</v>
      </c>
      <c r="H5983" s="4" t="s">
        <v>17817</v>
      </c>
      <c r="I5983" s="4" t="s">
        <v>28</v>
      </c>
      <c r="J5983" s="4" t="s">
        <v>106</v>
      </c>
      <c r="K5983" s="4" t="s">
        <v>106</v>
      </c>
      <c r="L5983" s="4" t="s">
        <v>29</v>
      </c>
      <c r="M5983" s="4" t="s">
        <v>30</v>
      </c>
      <c r="N5983" s="4">
        <v>344.58</v>
      </c>
      <c r="O5983" s="4">
        <v>5</v>
      </c>
      <c r="P5983" s="4">
        <v>0.2</v>
      </c>
      <c r="Q5983" s="4">
        <v>13.16</v>
      </c>
    </row>
    <row r="5984" spans="1:17" s="4" customFormat="1" ht="12" x14ac:dyDescent="0.3">
      <c r="A5984" s="4">
        <v>5983</v>
      </c>
      <c r="B5984" s="4" t="s">
        <v>17818</v>
      </c>
      <c r="C5984" s="5">
        <v>45115</v>
      </c>
      <c r="D5984" s="5">
        <v>45116</v>
      </c>
      <c r="E5984" s="9">
        <f t="shared" si="93"/>
        <v>2023</v>
      </c>
      <c r="F5984" s="4" t="s">
        <v>25</v>
      </c>
      <c r="G5984" s="4" t="s">
        <v>17819</v>
      </c>
      <c r="H5984" s="4" t="s">
        <v>17820</v>
      </c>
      <c r="I5984" s="4" t="s">
        <v>67</v>
      </c>
      <c r="J5984" s="4" t="s">
        <v>106</v>
      </c>
      <c r="K5984" s="4" t="s">
        <v>106</v>
      </c>
      <c r="L5984" s="4" t="s">
        <v>36</v>
      </c>
      <c r="M5984" s="4" t="s">
        <v>71</v>
      </c>
      <c r="N5984" s="4">
        <v>1264.25</v>
      </c>
      <c r="O5984" s="4">
        <v>3</v>
      </c>
      <c r="P5984" s="4">
        <v>0.2</v>
      </c>
      <c r="Q5984" s="4">
        <v>103.12</v>
      </c>
    </row>
    <row r="5985" spans="1:17" s="4" customFormat="1" ht="12" x14ac:dyDescent="0.3">
      <c r="A5985" s="4">
        <v>5984</v>
      </c>
      <c r="B5985" s="4" t="s">
        <v>17821</v>
      </c>
      <c r="C5985" s="5">
        <v>45687</v>
      </c>
      <c r="D5985" s="5">
        <v>45688</v>
      </c>
      <c r="E5985" s="9">
        <f t="shared" si="93"/>
        <v>2025</v>
      </c>
      <c r="F5985" s="4" t="s">
        <v>17</v>
      </c>
      <c r="G5985" s="4" t="s">
        <v>17822</v>
      </c>
      <c r="H5985" s="4" t="s">
        <v>17823</v>
      </c>
      <c r="I5985" s="4" t="s">
        <v>28</v>
      </c>
      <c r="J5985" s="4" t="s">
        <v>34</v>
      </c>
      <c r="K5985" s="4" t="s">
        <v>35</v>
      </c>
      <c r="L5985" s="4" t="s">
        <v>22</v>
      </c>
      <c r="M5985" s="4" t="s">
        <v>134</v>
      </c>
      <c r="N5985" s="4">
        <v>395.55</v>
      </c>
      <c r="O5985" s="4">
        <v>10</v>
      </c>
      <c r="P5985" s="4">
        <v>0.2</v>
      </c>
      <c r="Q5985" s="4">
        <v>82.25</v>
      </c>
    </row>
    <row r="5986" spans="1:17" s="4" customFormat="1" ht="12" x14ac:dyDescent="0.3">
      <c r="A5986" s="4">
        <v>5985</v>
      </c>
      <c r="B5986" s="4" t="s">
        <v>17824</v>
      </c>
      <c r="C5986" s="5">
        <v>45549</v>
      </c>
      <c r="D5986" s="5">
        <v>45553</v>
      </c>
      <c r="E5986" s="9">
        <f t="shared" si="93"/>
        <v>2024</v>
      </c>
      <c r="F5986" s="4" t="s">
        <v>59</v>
      </c>
      <c r="G5986" s="4" t="s">
        <v>17825</v>
      </c>
      <c r="H5986" s="4" t="s">
        <v>17826</v>
      </c>
      <c r="I5986" s="4" t="s">
        <v>28</v>
      </c>
      <c r="J5986" s="4" t="s">
        <v>21</v>
      </c>
      <c r="K5986" s="4" t="s">
        <v>26647</v>
      </c>
      <c r="L5986" s="4" t="s">
        <v>22</v>
      </c>
      <c r="M5986" s="4" t="s">
        <v>134</v>
      </c>
      <c r="N5986" s="4">
        <v>595.97</v>
      </c>
      <c r="O5986" s="4">
        <v>5</v>
      </c>
      <c r="P5986" s="4">
        <v>0</v>
      </c>
      <c r="Q5986" s="4">
        <v>22.84</v>
      </c>
    </row>
    <row r="5987" spans="1:17" s="4" customFormat="1" ht="12" x14ac:dyDescent="0.3">
      <c r="A5987" s="4">
        <v>5986</v>
      </c>
      <c r="B5987" s="4" t="s">
        <v>17827</v>
      </c>
      <c r="C5987" s="5">
        <v>45015</v>
      </c>
      <c r="D5987" s="5">
        <v>45018</v>
      </c>
      <c r="E5987" s="9">
        <f t="shared" si="93"/>
        <v>2023</v>
      </c>
      <c r="F5987" s="4" t="s">
        <v>39</v>
      </c>
      <c r="G5987" s="4" t="s">
        <v>17828</v>
      </c>
      <c r="H5987" s="4" t="s">
        <v>17829</v>
      </c>
      <c r="I5987" s="4" t="s">
        <v>67</v>
      </c>
      <c r="J5987" s="4" t="s">
        <v>145</v>
      </c>
      <c r="K5987" s="4" t="s">
        <v>80</v>
      </c>
      <c r="L5987" s="4" t="s">
        <v>36</v>
      </c>
      <c r="M5987" s="4" t="s">
        <v>138</v>
      </c>
      <c r="N5987" s="4">
        <v>541.78</v>
      </c>
      <c r="O5987" s="4">
        <v>3</v>
      </c>
      <c r="P5987" s="4">
        <v>0</v>
      </c>
      <c r="Q5987" s="4">
        <v>114.25</v>
      </c>
    </row>
    <row r="5988" spans="1:17" s="4" customFormat="1" ht="12" x14ac:dyDescent="0.3">
      <c r="A5988" s="4">
        <v>5987</v>
      </c>
      <c r="B5988" s="4" t="s">
        <v>17830</v>
      </c>
      <c r="C5988" s="5">
        <v>44650</v>
      </c>
      <c r="D5988" s="5">
        <v>44657</v>
      </c>
      <c r="E5988" s="9">
        <f t="shared" si="93"/>
        <v>2022</v>
      </c>
      <c r="F5988" s="4" t="s">
        <v>25</v>
      </c>
      <c r="G5988" s="4" t="s">
        <v>17831</v>
      </c>
      <c r="H5988" s="4" t="s">
        <v>17832</v>
      </c>
      <c r="I5988" s="4" t="s">
        <v>28</v>
      </c>
      <c r="J5988" s="4" t="s">
        <v>47</v>
      </c>
      <c r="K5988" s="4" t="s">
        <v>47</v>
      </c>
      <c r="L5988" s="4" t="s">
        <v>29</v>
      </c>
      <c r="M5988" s="4" t="s">
        <v>30</v>
      </c>
      <c r="N5988" s="4">
        <v>107.57</v>
      </c>
      <c r="O5988" s="4">
        <v>9</v>
      </c>
      <c r="P5988" s="4">
        <v>0.1</v>
      </c>
      <c r="Q5988" s="4">
        <v>7.61</v>
      </c>
    </row>
    <row r="5989" spans="1:17" s="4" customFormat="1" ht="12" x14ac:dyDescent="0.3">
      <c r="A5989" s="4">
        <v>5988</v>
      </c>
      <c r="B5989" s="4" t="s">
        <v>17833</v>
      </c>
      <c r="C5989" s="5">
        <v>45691</v>
      </c>
      <c r="D5989" s="5">
        <v>45696</v>
      </c>
      <c r="E5989" s="9">
        <f t="shared" si="93"/>
        <v>2025</v>
      </c>
      <c r="F5989" s="4" t="s">
        <v>39</v>
      </c>
      <c r="G5989" s="4" t="s">
        <v>17834</v>
      </c>
      <c r="H5989" s="4" t="s">
        <v>17835</v>
      </c>
      <c r="I5989" s="4" t="s">
        <v>28</v>
      </c>
      <c r="J5989" s="4" t="s">
        <v>62</v>
      </c>
      <c r="K5989" s="4" t="s">
        <v>63</v>
      </c>
      <c r="L5989" s="4" t="s">
        <v>36</v>
      </c>
      <c r="M5989" s="4" t="s">
        <v>37</v>
      </c>
      <c r="N5989" s="4">
        <v>131.06</v>
      </c>
      <c r="O5989" s="4">
        <v>4</v>
      </c>
      <c r="P5989" s="4">
        <v>0.15</v>
      </c>
      <c r="Q5989" s="4">
        <v>21.97</v>
      </c>
    </row>
    <row r="5990" spans="1:17" s="4" customFormat="1" ht="12" x14ac:dyDescent="0.3">
      <c r="A5990" s="4">
        <v>5989</v>
      </c>
      <c r="B5990" s="4" t="s">
        <v>17836</v>
      </c>
      <c r="C5990" s="5">
        <v>45302</v>
      </c>
      <c r="D5990" s="5">
        <v>45309</v>
      </c>
      <c r="E5990" s="9">
        <f t="shared" si="93"/>
        <v>2024</v>
      </c>
      <c r="F5990" s="4" t="s">
        <v>39</v>
      </c>
      <c r="G5990" s="4" t="s">
        <v>17837</v>
      </c>
      <c r="H5990" s="4" t="s">
        <v>17838</v>
      </c>
      <c r="I5990" s="4" t="s">
        <v>67</v>
      </c>
      <c r="J5990" s="4" t="s">
        <v>111</v>
      </c>
      <c r="K5990" s="4" t="s">
        <v>111</v>
      </c>
      <c r="L5990" s="4" t="s">
        <v>22</v>
      </c>
      <c r="M5990" s="4" t="s">
        <v>75</v>
      </c>
      <c r="N5990" s="4">
        <v>571.42999999999995</v>
      </c>
      <c r="O5990" s="4">
        <v>5</v>
      </c>
      <c r="P5990" s="4">
        <v>0.1</v>
      </c>
      <c r="Q5990" s="4">
        <v>25.41</v>
      </c>
    </row>
    <row r="5991" spans="1:17" s="4" customFormat="1" ht="12" x14ac:dyDescent="0.3">
      <c r="A5991" s="4">
        <v>5990</v>
      </c>
      <c r="B5991" s="4" t="s">
        <v>17839</v>
      </c>
      <c r="C5991" s="5">
        <v>44927</v>
      </c>
      <c r="D5991" s="5">
        <v>44931</v>
      </c>
      <c r="E5991" s="9">
        <f t="shared" si="93"/>
        <v>2023</v>
      </c>
      <c r="F5991" s="4" t="s">
        <v>25</v>
      </c>
      <c r="G5991" s="4" t="s">
        <v>17840</v>
      </c>
      <c r="H5991" s="4" t="s">
        <v>17841</v>
      </c>
      <c r="I5991" s="4" t="s">
        <v>67</v>
      </c>
      <c r="J5991" s="4" t="s">
        <v>34</v>
      </c>
      <c r="K5991" s="4" t="s">
        <v>35</v>
      </c>
      <c r="L5991" s="4" t="s">
        <v>36</v>
      </c>
      <c r="M5991" s="4" t="s">
        <v>118</v>
      </c>
      <c r="N5991" s="4">
        <v>446.24</v>
      </c>
      <c r="O5991" s="4">
        <v>9</v>
      </c>
      <c r="P5991" s="4">
        <v>0</v>
      </c>
      <c r="Q5991" s="4">
        <v>79.88</v>
      </c>
    </row>
    <row r="5992" spans="1:17" s="4" customFormat="1" ht="12" x14ac:dyDescent="0.3">
      <c r="A5992" s="4">
        <v>5991</v>
      </c>
      <c r="B5992" s="4" t="s">
        <v>17842</v>
      </c>
      <c r="C5992" s="5">
        <v>45637</v>
      </c>
      <c r="D5992" s="5">
        <v>45641</v>
      </c>
      <c r="E5992" s="9">
        <f t="shared" si="93"/>
        <v>2024</v>
      </c>
      <c r="F5992" s="4" t="s">
        <v>17</v>
      </c>
      <c r="G5992" s="4" t="s">
        <v>17843</v>
      </c>
      <c r="H5992" s="4" t="s">
        <v>17844</v>
      </c>
      <c r="I5992" s="4" t="s">
        <v>20</v>
      </c>
      <c r="J5992" s="4" t="s">
        <v>47</v>
      </c>
      <c r="K5992" s="4" t="s">
        <v>47</v>
      </c>
      <c r="L5992" s="4" t="s">
        <v>29</v>
      </c>
      <c r="M5992" s="4" t="s">
        <v>107</v>
      </c>
      <c r="N5992" s="4">
        <v>488.1</v>
      </c>
      <c r="O5992" s="4">
        <v>9</v>
      </c>
      <c r="P5992" s="4">
        <v>0.1</v>
      </c>
      <c r="Q5992" s="4">
        <v>100.13</v>
      </c>
    </row>
    <row r="5993" spans="1:17" s="4" customFormat="1" ht="12" x14ac:dyDescent="0.3">
      <c r="A5993" s="4">
        <v>5992</v>
      </c>
      <c r="B5993" s="4" t="s">
        <v>17845</v>
      </c>
      <c r="C5993" s="5">
        <v>44825</v>
      </c>
      <c r="D5993" s="5">
        <v>44830</v>
      </c>
      <c r="E5993" s="9">
        <f t="shared" si="93"/>
        <v>2022</v>
      </c>
      <c r="F5993" s="4" t="s">
        <v>17</v>
      </c>
      <c r="G5993" s="4" t="s">
        <v>17846</v>
      </c>
      <c r="H5993" s="4" t="s">
        <v>17847</v>
      </c>
      <c r="I5993" s="4" t="s">
        <v>20</v>
      </c>
      <c r="J5993" s="4" t="s">
        <v>111</v>
      </c>
      <c r="K5993" s="4" t="s">
        <v>111</v>
      </c>
      <c r="L5993" s="4" t="s">
        <v>29</v>
      </c>
      <c r="M5993" s="4" t="s">
        <v>107</v>
      </c>
      <c r="N5993" s="4">
        <v>189.73</v>
      </c>
      <c r="O5993" s="4">
        <v>8</v>
      </c>
      <c r="P5993" s="4">
        <v>0</v>
      </c>
      <c r="Q5993" s="4">
        <v>20.13</v>
      </c>
    </row>
    <row r="5994" spans="1:17" s="4" customFormat="1" ht="12" x14ac:dyDescent="0.3">
      <c r="A5994" s="4">
        <v>5993</v>
      </c>
      <c r="B5994" s="4" t="s">
        <v>17848</v>
      </c>
      <c r="C5994" s="5">
        <v>44515</v>
      </c>
      <c r="D5994" s="5">
        <v>44518</v>
      </c>
      <c r="E5994" s="9">
        <f t="shared" si="93"/>
        <v>2021</v>
      </c>
      <c r="F5994" s="4" t="s">
        <v>39</v>
      </c>
      <c r="G5994" s="4" t="s">
        <v>17849</v>
      </c>
      <c r="H5994" s="4" t="s">
        <v>17850</v>
      </c>
      <c r="I5994" s="4" t="s">
        <v>28</v>
      </c>
      <c r="J5994" s="4" t="s">
        <v>106</v>
      </c>
      <c r="K5994" s="4" t="s">
        <v>106</v>
      </c>
      <c r="L5994" s="4" t="s">
        <v>36</v>
      </c>
      <c r="M5994" s="4" t="s">
        <v>71</v>
      </c>
      <c r="N5994" s="4">
        <v>424.45</v>
      </c>
      <c r="O5994" s="4">
        <v>4</v>
      </c>
      <c r="P5994" s="4">
        <v>0.15</v>
      </c>
      <c r="Q5994" s="4">
        <v>37.17</v>
      </c>
    </row>
    <row r="5995" spans="1:17" s="4" customFormat="1" ht="12" x14ac:dyDescent="0.3">
      <c r="A5995" s="4">
        <v>5994</v>
      </c>
      <c r="B5995" s="4" t="s">
        <v>17851</v>
      </c>
      <c r="C5995" s="5">
        <v>45803</v>
      </c>
      <c r="D5995" s="5">
        <v>45809</v>
      </c>
      <c r="E5995" s="9">
        <f t="shared" si="93"/>
        <v>2025</v>
      </c>
      <c r="F5995" s="4" t="s">
        <v>17</v>
      </c>
      <c r="G5995" s="4" t="s">
        <v>17852</v>
      </c>
      <c r="H5995" s="4" t="s">
        <v>17853</v>
      </c>
      <c r="I5995" s="4" t="s">
        <v>28</v>
      </c>
      <c r="J5995" s="4" t="s">
        <v>111</v>
      </c>
      <c r="K5995" s="4" t="s">
        <v>111</v>
      </c>
      <c r="L5995" s="4" t="s">
        <v>29</v>
      </c>
      <c r="M5995" s="4" t="s">
        <v>90</v>
      </c>
      <c r="N5995" s="4">
        <v>1200.43</v>
      </c>
      <c r="O5995" s="4">
        <v>9</v>
      </c>
      <c r="P5995" s="4">
        <v>0.15</v>
      </c>
      <c r="Q5995" s="4">
        <v>114.11</v>
      </c>
    </row>
    <row r="5996" spans="1:17" s="4" customFormat="1" ht="12" x14ac:dyDescent="0.3">
      <c r="A5996" s="4">
        <v>5995</v>
      </c>
      <c r="B5996" s="4" t="s">
        <v>17854</v>
      </c>
      <c r="C5996" s="5">
        <v>44494</v>
      </c>
      <c r="D5996" s="5">
        <v>44501</v>
      </c>
      <c r="E5996" s="9">
        <f t="shared" si="93"/>
        <v>2021</v>
      </c>
      <c r="F5996" s="4" t="s">
        <v>17</v>
      </c>
      <c r="G5996" s="4" t="s">
        <v>17855</v>
      </c>
      <c r="H5996" s="4" t="s">
        <v>17856</v>
      </c>
      <c r="I5996" s="4" t="s">
        <v>28</v>
      </c>
      <c r="J5996" s="4" t="s">
        <v>106</v>
      </c>
      <c r="K5996" s="4" t="s">
        <v>106</v>
      </c>
      <c r="L5996" s="4" t="s">
        <v>29</v>
      </c>
      <c r="M5996" s="4" t="s">
        <v>107</v>
      </c>
      <c r="N5996" s="4">
        <v>1211.42</v>
      </c>
      <c r="O5996" s="4">
        <v>2</v>
      </c>
      <c r="P5996" s="4">
        <v>0.1</v>
      </c>
      <c r="Q5996" s="4">
        <v>163.33000000000001</v>
      </c>
    </row>
    <row r="5997" spans="1:17" s="4" customFormat="1" ht="12" x14ac:dyDescent="0.3">
      <c r="A5997" s="4">
        <v>5996</v>
      </c>
      <c r="B5997" s="4" t="s">
        <v>17857</v>
      </c>
      <c r="C5997" s="5">
        <v>45167</v>
      </c>
      <c r="D5997" s="5">
        <v>45168</v>
      </c>
      <c r="E5997" s="9">
        <f t="shared" si="93"/>
        <v>2023</v>
      </c>
      <c r="F5997" s="4" t="s">
        <v>39</v>
      </c>
      <c r="G5997" s="4" t="s">
        <v>17858</v>
      </c>
      <c r="H5997" s="4" t="s">
        <v>17859</v>
      </c>
      <c r="I5997" s="4" t="s">
        <v>28</v>
      </c>
      <c r="J5997" s="4" t="s">
        <v>145</v>
      </c>
      <c r="K5997" s="4" t="s">
        <v>80</v>
      </c>
      <c r="L5997" s="4" t="s">
        <v>29</v>
      </c>
      <c r="M5997" s="4" t="s">
        <v>107</v>
      </c>
      <c r="N5997" s="4">
        <v>898.86</v>
      </c>
      <c r="O5997" s="4">
        <v>5</v>
      </c>
      <c r="P5997" s="4">
        <v>0.2</v>
      </c>
      <c r="Q5997" s="4">
        <v>176.98</v>
      </c>
    </row>
    <row r="5998" spans="1:17" s="4" customFormat="1" ht="12" x14ac:dyDescent="0.3">
      <c r="A5998" s="4">
        <v>5997</v>
      </c>
      <c r="B5998" s="4" t="s">
        <v>17860</v>
      </c>
      <c r="C5998" s="5">
        <v>44982</v>
      </c>
      <c r="D5998" s="5">
        <v>44985</v>
      </c>
      <c r="E5998" s="9">
        <f t="shared" si="93"/>
        <v>2023</v>
      </c>
      <c r="F5998" s="4" t="s">
        <v>25</v>
      </c>
      <c r="G5998" s="4" t="s">
        <v>17861</v>
      </c>
      <c r="H5998" s="4" t="s">
        <v>17862</v>
      </c>
      <c r="I5998" s="4" t="s">
        <v>28</v>
      </c>
      <c r="J5998" s="4" t="s">
        <v>34</v>
      </c>
      <c r="K5998" s="4" t="s">
        <v>35</v>
      </c>
      <c r="L5998" s="4" t="s">
        <v>29</v>
      </c>
      <c r="M5998" s="4" t="s">
        <v>90</v>
      </c>
      <c r="N5998" s="4">
        <v>700.48</v>
      </c>
      <c r="O5998" s="4">
        <v>4</v>
      </c>
      <c r="P5998" s="4">
        <v>0.2</v>
      </c>
      <c r="Q5998" s="4">
        <v>72.56</v>
      </c>
    </row>
    <row r="5999" spans="1:17" s="4" customFormat="1" ht="12" x14ac:dyDescent="0.3">
      <c r="A5999" s="4">
        <v>5998</v>
      </c>
      <c r="B5999" s="4" t="s">
        <v>17863</v>
      </c>
      <c r="C5999" s="5">
        <v>44435</v>
      </c>
      <c r="D5999" s="5">
        <v>44441</v>
      </c>
      <c r="E5999" s="9">
        <f t="shared" si="93"/>
        <v>2021</v>
      </c>
      <c r="F5999" s="4" t="s">
        <v>39</v>
      </c>
      <c r="G5999" s="4" t="s">
        <v>17864</v>
      </c>
      <c r="H5999" s="4" t="s">
        <v>17865</v>
      </c>
      <c r="I5999" s="4" t="s">
        <v>67</v>
      </c>
      <c r="J5999" s="4" t="s">
        <v>34</v>
      </c>
      <c r="K5999" s="4" t="s">
        <v>35</v>
      </c>
      <c r="L5999" s="4" t="s">
        <v>36</v>
      </c>
      <c r="M5999" s="4" t="s">
        <v>138</v>
      </c>
      <c r="N5999" s="4">
        <v>459.69</v>
      </c>
      <c r="O5999" s="4">
        <v>1</v>
      </c>
      <c r="P5999" s="4">
        <v>0.15</v>
      </c>
      <c r="Q5999" s="4">
        <v>78.8</v>
      </c>
    </row>
    <row r="6000" spans="1:17" s="4" customFormat="1" ht="12" x14ac:dyDescent="0.3">
      <c r="A6000" s="4">
        <v>5999</v>
      </c>
      <c r="B6000" s="4" t="s">
        <v>17866</v>
      </c>
      <c r="C6000" s="5">
        <v>44583</v>
      </c>
      <c r="D6000" s="5">
        <v>44589</v>
      </c>
      <c r="E6000" s="9">
        <f t="shared" si="93"/>
        <v>2022</v>
      </c>
      <c r="F6000" s="4" t="s">
        <v>25</v>
      </c>
      <c r="G6000" s="4" t="s">
        <v>17867</v>
      </c>
      <c r="H6000" s="4" t="s">
        <v>17868</v>
      </c>
      <c r="I6000" s="4" t="s">
        <v>67</v>
      </c>
      <c r="J6000" s="4" t="s">
        <v>106</v>
      </c>
      <c r="K6000" s="4" t="s">
        <v>106</v>
      </c>
      <c r="L6000" s="4" t="s">
        <v>29</v>
      </c>
      <c r="M6000" s="4" t="s">
        <v>107</v>
      </c>
      <c r="N6000" s="4">
        <v>193.45</v>
      </c>
      <c r="O6000" s="4">
        <v>7</v>
      </c>
      <c r="P6000" s="4">
        <v>0.1</v>
      </c>
      <c r="Q6000" s="4">
        <v>23.55</v>
      </c>
    </row>
    <row r="6001" spans="1:17" s="4" customFormat="1" ht="12" x14ac:dyDescent="0.3">
      <c r="A6001" s="4">
        <v>6000</v>
      </c>
      <c r="B6001" s="4" t="s">
        <v>17869</v>
      </c>
      <c r="C6001" s="5">
        <v>44975</v>
      </c>
      <c r="D6001" s="5">
        <v>44976</v>
      </c>
      <c r="E6001" s="9">
        <f t="shared" si="93"/>
        <v>2023</v>
      </c>
      <c r="F6001" s="4" t="s">
        <v>25</v>
      </c>
      <c r="G6001" s="4" t="s">
        <v>17870</v>
      </c>
      <c r="H6001" s="4" t="s">
        <v>6876</v>
      </c>
      <c r="I6001" s="4" t="s">
        <v>20</v>
      </c>
      <c r="J6001" s="4" t="s">
        <v>52</v>
      </c>
      <c r="K6001" s="4" t="s">
        <v>53</v>
      </c>
      <c r="L6001" s="4" t="s">
        <v>22</v>
      </c>
      <c r="M6001" s="4" t="s">
        <v>23</v>
      </c>
      <c r="N6001" s="4">
        <v>607.24</v>
      </c>
      <c r="O6001" s="4">
        <v>4</v>
      </c>
      <c r="P6001" s="4">
        <v>0.15</v>
      </c>
      <c r="Q6001" s="4">
        <v>101.68</v>
      </c>
    </row>
    <row r="6002" spans="1:17" s="4" customFormat="1" ht="12" x14ac:dyDescent="0.3">
      <c r="A6002" s="4">
        <v>6001</v>
      </c>
      <c r="B6002" s="4" t="s">
        <v>17871</v>
      </c>
      <c r="C6002" s="5">
        <v>44671</v>
      </c>
      <c r="D6002" s="5">
        <v>44677</v>
      </c>
      <c r="E6002" s="9">
        <f t="shared" si="93"/>
        <v>2022</v>
      </c>
      <c r="F6002" s="4" t="s">
        <v>17</v>
      </c>
      <c r="G6002" s="4" t="s">
        <v>17872</v>
      </c>
      <c r="H6002" s="4" t="s">
        <v>17873</v>
      </c>
      <c r="I6002" s="4" t="s">
        <v>28</v>
      </c>
      <c r="J6002" s="4" t="s">
        <v>34</v>
      </c>
      <c r="K6002" s="4" t="s">
        <v>35</v>
      </c>
      <c r="L6002" s="4" t="s">
        <v>22</v>
      </c>
      <c r="M6002" s="4" t="s">
        <v>23</v>
      </c>
      <c r="N6002" s="4">
        <v>646.73</v>
      </c>
      <c r="O6002" s="4">
        <v>9</v>
      </c>
      <c r="P6002" s="4">
        <v>0</v>
      </c>
      <c r="Q6002" s="4">
        <v>124.83</v>
      </c>
    </row>
    <row r="6003" spans="1:17" s="4" customFormat="1" ht="12" x14ac:dyDescent="0.3">
      <c r="A6003" s="4">
        <v>6002</v>
      </c>
      <c r="B6003" s="4" t="s">
        <v>17874</v>
      </c>
      <c r="C6003" s="5">
        <v>44416</v>
      </c>
      <c r="D6003" s="5">
        <v>44419</v>
      </c>
      <c r="E6003" s="9">
        <f t="shared" si="93"/>
        <v>2021</v>
      </c>
      <c r="F6003" s="4" t="s">
        <v>39</v>
      </c>
      <c r="G6003" s="4" t="s">
        <v>17875</v>
      </c>
      <c r="H6003" s="4" t="s">
        <v>17876</v>
      </c>
      <c r="I6003" s="4" t="s">
        <v>28</v>
      </c>
      <c r="J6003" s="4" t="s">
        <v>47</v>
      </c>
      <c r="K6003" s="4" t="s">
        <v>47</v>
      </c>
      <c r="L6003" s="4" t="s">
        <v>29</v>
      </c>
      <c r="M6003" s="4" t="s">
        <v>107</v>
      </c>
      <c r="N6003" s="4">
        <v>1199.56</v>
      </c>
      <c r="O6003" s="4">
        <v>6</v>
      </c>
      <c r="P6003" s="4">
        <v>0</v>
      </c>
      <c r="Q6003" s="4">
        <v>202.24</v>
      </c>
    </row>
    <row r="6004" spans="1:17" s="4" customFormat="1" ht="12" x14ac:dyDescent="0.3">
      <c r="A6004" s="4">
        <v>6003</v>
      </c>
      <c r="B6004" s="4" t="s">
        <v>17877</v>
      </c>
      <c r="C6004" s="5">
        <v>45713</v>
      </c>
      <c r="D6004" s="5">
        <v>45718</v>
      </c>
      <c r="E6004" s="9">
        <f t="shared" si="93"/>
        <v>2025</v>
      </c>
      <c r="F6004" s="4" t="s">
        <v>25</v>
      </c>
      <c r="G6004" s="4" t="s">
        <v>17878</v>
      </c>
      <c r="H6004" s="4" t="s">
        <v>17879</v>
      </c>
      <c r="I6004" s="4" t="s">
        <v>28</v>
      </c>
      <c r="J6004" s="4" t="s">
        <v>79</v>
      </c>
      <c r="K6004" s="4" t="s">
        <v>80</v>
      </c>
      <c r="L6004" s="4" t="s">
        <v>29</v>
      </c>
      <c r="M6004" s="4" t="s">
        <v>107</v>
      </c>
      <c r="N6004" s="4">
        <v>626.96</v>
      </c>
      <c r="O6004" s="4">
        <v>3</v>
      </c>
      <c r="P6004" s="4">
        <v>0.2</v>
      </c>
      <c r="Q6004" s="4">
        <v>-3.74</v>
      </c>
    </row>
    <row r="6005" spans="1:17" s="4" customFormat="1" ht="12" x14ac:dyDescent="0.3">
      <c r="A6005" s="4">
        <v>6004</v>
      </c>
      <c r="B6005" s="4" t="s">
        <v>17880</v>
      </c>
      <c r="C6005" s="5">
        <v>44635</v>
      </c>
      <c r="D6005" s="5">
        <v>44641</v>
      </c>
      <c r="E6005" s="9">
        <f t="shared" si="93"/>
        <v>2022</v>
      </c>
      <c r="F6005" s="4" t="s">
        <v>39</v>
      </c>
      <c r="G6005" s="4" t="s">
        <v>17881</v>
      </c>
      <c r="H6005" s="4" t="s">
        <v>17882</v>
      </c>
      <c r="I6005" s="4" t="s">
        <v>67</v>
      </c>
      <c r="J6005" s="4" t="s">
        <v>79</v>
      </c>
      <c r="K6005" s="4" t="s">
        <v>80</v>
      </c>
      <c r="L6005" s="4" t="s">
        <v>36</v>
      </c>
      <c r="M6005" s="4" t="s">
        <v>138</v>
      </c>
      <c r="N6005" s="4">
        <v>254.89</v>
      </c>
      <c r="O6005" s="4">
        <v>8</v>
      </c>
      <c r="P6005" s="4">
        <v>0.15</v>
      </c>
      <c r="Q6005" s="4">
        <v>17.95</v>
      </c>
    </row>
    <row r="6006" spans="1:17" s="4" customFormat="1" ht="12" x14ac:dyDescent="0.3">
      <c r="A6006" s="4">
        <v>6005</v>
      </c>
      <c r="B6006" s="4" t="s">
        <v>17883</v>
      </c>
      <c r="C6006" s="5">
        <v>44876</v>
      </c>
      <c r="D6006" s="5">
        <v>44879</v>
      </c>
      <c r="E6006" s="9">
        <f t="shared" si="93"/>
        <v>2022</v>
      </c>
      <c r="F6006" s="4" t="s">
        <v>17</v>
      </c>
      <c r="G6006" s="4" t="s">
        <v>17884</v>
      </c>
      <c r="H6006" s="4" t="s">
        <v>17885</v>
      </c>
      <c r="I6006" s="4" t="s">
        <v>20</v>
      </c>
      <c r="J6006" s="4" t="s">
        <v>145</v>
      </c>
      <c r="K6006" s="4" t="s">
        <v>80</v>
      </c>
      <c r="L6006" s="4" t="s">
        <v>29</v>
      </c>
      <c r="M6006" s="4" t="s">
        <v>30</v>
      </c>
      <c r="N6006" s="4">
        <v>61.31</v>
      </c>
      <c r="O6006" s="4">
        <v>8</v>
      </c>
      <c r="P6006" s="4">
        <v>0</v>
      </c>
      <c r="Q6006" s="4">
        <v>0.78</v>
      </c>
    </row>
    <row r="6007" spans="1:17" s="4" customFormat="1" ht="12" x14ac:dyDescent="0.3">
      <c r="A6007" s="4">
        <v>6006</v>
      </c>
      <c r="B6007" s="4" t="s">
        <v>17886</v>
      </c>
      <c r="C6007" s="5">
        <v>44431</v>
      </c>
      <c r="D6007" s="5">
        <v>44436</v>
      </c>
      <c r="E6007" s="9">
        <f t="shared" si="93"/>
        <v>2021</v>
      </c>
      <c r="F6007" s="4" t="s">
        <v>25</v>
      </c>
      <c r="G6007" s="4" t="s">
        <v>17887</v>
      </c>
      <c r="H6007" s="4" t="s">
        <v>17888</v>
      </c>
      <c r="I6007" s="4" t="s">
        <v>28</v>
      </c>
      <c r="J6007" s="4" t="s">
        <v>106</v>
      </c>
      <c r="K6007" s="4" t="s">
        <v>106</v>
      </c>
      <c r="L6007" s="4" t="s">
        <v>29</v>
      </c>
      <c r="M6007" s="4" t="s">
        <v>30</v>
      </c>
      <c r="N6007" s="4">
        <v>412.98</v>
      </c>
      <c r="O6007" s="4">
        <v>7</v>
      </c>
      <c r="P6007" s="4">
        <v>0</v>
      </c>
      <c r="Q6007" s="4">
        <v>17.79</v>
      </c>
    </row>
    <row r="6008" spans="1:17" s="4" customFormat="1" ht="12" x14ac:dyDescent="0.3">
      <c r="A6008" s="4">
        <v>6007</v>
      </c>
      <c r="B6008" s="4" t="s">
        <v>17889</v>
      </c>
      <c r="C6008" s="5">
        <v>45766</v>
      </c>
      <c r="D6008" s="5">
        <v>45768</v>
      </c>
      <c r="E6008" s="9">
        <f t="shared" si="93"/>
        <v>2025</v>
      </c>
      <c r="F6008" s="4" t="s">
        <v>17</v>
      </c>
      <c r="G6008" s="4" t="s">
        <v>17890</v>
      </c>
      <c r="H6008" s="4" t="s">
        <v>17891</v>
      </c>
      <c r="I6008" s="4" t="s">
        <v>28</v>
      </c>
      <c r="J6008" s="4" t="s">
        <v>62</v>
      </c>
      <c r="K6008" s="4" t="s">
        <v>63</v>
      </c>
      <c r="L6008" s="4" t="s">
        <v>36</v>
      </c>
      <c r="M6008" s="4" t="s">
        <v>118</v>
      </c>
      <c r="N6008" s="4">
        <v>1411.42</v>
      </c>
      <c r="O6008" s="4">
        <v>1</v>
      </c>
      <c r="P6008" s="4">
        <v>0.2</v>
      </c>
      <c r="Q6008" s="4">
        <v>163.01</v>
      </c>
    </row>
    <row r="6009" spans="1:17" s="4" customFormat="1" ht="12" x14ac:dyDescent="0.3">
      <c r="A6009" s="4">
        <v>6008</v>
      </c>
      <c r="B6009" s="4" t="s">
        <v>17892</v>
      </c>
      <c r="C6009" s="5">
        <v>45691</v>
      </c>
      <c r="D6009" s="5">
        <v>45698</v>
      </c>
      <c r="E6009" s="9">
        <f t="shared" si="93"/>
        <v>2025</v>
      </c>
      <c r="F6009" s="4" t="s">
        <v>25</v>
      </c>
      <c r="G6009" s="4" t="s">
        <v>17893</v>
      </c>
      <c r="H6009" s="4" t="s">
        <v>17894</v>
      </c>
      <c r="I6009" s="4" t="s">
        <v>28</v>
      </c>
      <c r="J6009" s="4" t="s">
        <v>106</v>
      </c>
      <c r="K6009" s="4" t="s">
        <v>106</v>
      </c>
      <c r="L6009" s="4" t="s">
        <v>36</v>
      </c>
      <c r="M6009" s="4" t="s">
        <v>71</v>
      </c>
      <c r="N6009" s="4">
        <v>1050.2</v>
      </c>
      <c r="O6009" s="4">
        <v>3</v>
      </c>
      <c r="P6009" s="4">
        <v>0.2</v>
      </c>
      <c r="Q6009" s="4">
        <v>175.24</v>
      </c>
    </row>
    <row r="6010" spans="1:17" s="4" customFormat="1" ht="12" x14ac:dyDescent="0.3">
      <c r="A6010" s="4">
        <v>6009</v>
      </c>
      <c r="B6010" s="4" t="s">
        <v>17895</v>
      </c>
      <c r="C6010" s="5">
        <v>44735</v>
      </c>
      <c r="D6010" s="5">
        <v>44742</v>
      </c>
      <c r="E6010" s="9">
        <f t="shared" si="93"/>
        <v>2022</v>
      </c>
      <c r="F6010" s="4" t="s">
        <v>59</v>
      </c>
      <c r="G6010" s="4" t="s">
        <v>17896</v>
      </c>
      <c r="H6010" s="4" t="s">
        <v>17897</v>
      </c>
      <c r="I6010" s="4" t="s">
        <v>28</v>
      </c>
      <c r="J6010" s="4" t="s">
        <v>62</v>
      </c>
      <c r="K6010" s="4" t="s">
        <v>63</v>
      </c>
      <c r="L6010" s="4" t="s">
        <v>29</v>
      </c>
      <c r="M6010" s="4" t="s">
        <v>90</v>
      </c>
      <c r="N6010" s="4">
        <v>849.73</v>
      </c>
      <c r="O6010" s="4">
        <v>1</v>
      </c>
      <c r="P6010" s="4">
        <v>0.15</v>
      </c>
      <c r="Q6010" s="4">
        <v>151.21</v>
      </c>
    </row>
    <row r="6011" spans="1:17" s="4" customFormat="1" ht="12" x14ac:dyDescent="0.3">
      <c r="A6011" s="4">
        <v>6010</v>
      </c>
      <c r="B6011" s="4" t="s">
        <v>17898</v>
      </c>
      <c r="C6011" s="5">
        <v>45068</v>
      </c>
      <c r="D6011" s="5">
        <v>45072</v>
      </c>
      <c r="E6011" s="9">
        <f t="shared" si="93"/>
        <v>2023</v>
      </c>
      <c r="F6011" s="4" t="s">
        <v>17</v>
      </c>
      <c r="G6011" s="4" t="s">
        <v>17899</v>
      </c>
      <c r="H6011" s="4" t="s">
        <v>17900</v>
      </c>
      <c r="I6011" s="4" t="s">
        <v>67</v>
      </c>
      <c r="J6011" s="4" t="s">
        <v>21</v>
      </c>
      <c r="K6011" s="4" t="s">
        <v>26647</v>
      </c>
      <c r="L6011" s="4" t="s">
        <v>29</v>
      </c>
      <c r="M6011" s="4" t="s">
        <v>107</v>
      </c>
      <c r="N6011" s="4">
        <v>1098.26</v>
      </c>
      <c r="O6011" s="4">
        <v>3</v>
      </c>
      <c r="P6011" s="4">
        <v>0.15</v>
      </c>
      <c r="Q6011" s="4">
        <v>212.7</v>
      </c>
    </row>
    <row r="6012" spans="1:17" s="4" customFormat="1" ht="12" x14ac:dyDescent="0.3">
      <c r="A6012" s="4">
        <v>6011</v>
      </c>
      <c r="B6012" s="4" t="s">
        <v>17901</v>
      </c>
      <c r="C6012" s="5">
        <v>45575</v>
      </c>
      <c r="D6012" s="5">
        <v>45578</v>
      </c>
      <c r="E6012" s="9">
        <f t="shared" si="93"/>
        <v>2024</v>
      </c>
      <c r="F6012" s="4" t="s">
        <v>25</v>
      </c>
      <c r="G6012" s="4" t="s">
        <v>17902</v>
      </c>
      <c r="H6012" s="4" t="s">
        <v>17903</v>
      </c>
      <c r="I6012" s="4" t="s">
        <v>67</v>
      </c>
      <c r="J6012" s="4" t="s">
        <v>62</v>
      </c>
      <c r="K6012" s="4" t="s">
        <v>63</v>
      </c>
      <c r="L6012" s="4" t="s">
        <v>36</v>
      </c>
      <c r="M6012" s="4" t="s">
        <v>118</v>
      </c>
      <c r="N6012" s="4">
        <v>1291.8599999999999</v>
      </c>
      <c r="O6012" s="4">
        <v>8</v>
      </c>
      <c r="P6012" s="4">
        <v>0.2</v>
      </c>
      <c r="Q6012" s="4">
        <v>194.26</v>
      </c>
    </row>
    <row r="6013" spans="1:17" s="4" customFormat="1" ht="12" x14ac:dyDescent="0.3">
      <c r="A6013" s="4">
        <v>6012</v>
      </c>
      <c r="B6013" s="4" t="s">
        <v>17904</v>
      </c>
      <c r="C6013" s="5">
        <v>45297</v>
      </c>
      <c r="D6013" s="5">
        <v>45298</v>
      </c>
      <c r="E6013" s="9">
        <f t="shared" si="93"/>
        <v>2024</v>
      </c>
      <c r="F6013" s="4" t="s">
        <v>39</v>
      </c>
      <c r="G6013" s="4" t="s">
        <v>17905</v>
      </c>
      <c r="H6013" s="4" t="s">
        <v>17906</v>
      </c>
      <c r="I6013" s="4" t="s">
        <v>28</v>
      </c>
      <c r="J6013" s="4" t="s">
        <v>111</v>
      </c>
      <c r="K6013" s="4" t="s">
        <v>111</v>
      </c>
      <c r="L6013" s="4" t="s">
        <v>36</v>
      </c>
      <c r="M6013" s="4" t="s">
        <v>37</v>
      </c>
      <c r="N6013" s="4">
        <v>195.56</v>
      </c>
      <c r="O6013" s="4">
        <v>3</v>
      </c>
      <c r="P6013" s="4">
        <v>0</v>
      </c>
      <c r="Q6013" s="4">
        <v>6.38</v>
      </c>
    </row>
    <row r="6014" spans="1:17" s="4" customFormat="1" ht="12" x14ac:dyDescent="0.3">
      <c r="A6014" s="4">
        <v>6013</v>
      </c>
      <c r="B6014" s="4" t="s">
        <v>17907</v>
      </c>
      <c r="C6014" s="5">
        <v>45546</v>
      </c>
      <c r="D6014" s="5">
        <v>45549</v>
      </c>
      <c r="E6014" s="9">
        <f t="shared" si="93"/>
        <v>2024</v>
      </c>
      <c r="F6014" s="4" t="s">
        <v>59</v>
      </c>
      <c r="G6014" s="4" t="s">
        <v>17908</v>
      </c>
      <c r="H6014" s="4" t="s">
        <v>17909</v>
      </c>
      <c r="I6014" s="4" t="s">
        <v>67</v>
      </c>
      <c r="J6014" s="4" t="s">
        <v>34</v>
      </c>
      <c r="K6014" s="4" t="s">
        <v>35</v>
      </c>
      <c r="L6014" s="4" t="s">
        <v>22</v>
      </c>
      <c r="M6014" s="4" t="s">
        <v>23</v>
      </c>
      <c r="N6014" s="4">
        <v>748.18</v>
      </c>
      <c r="O6014" s="4">
        <v>9</v>
      </c>
      <c r="P6014" s="4">
        <v>0.2</v>
      </c>
      <c r="Q6014" s="4">
        <v>70.61</v>
      </c>
    </row>
    <row r="6015" spans="1:17" s="4" customFormat="1" ht="12" x14ac:dyDescent="0.3">
      <c r="A6015" s="4">
        <v>6014</v>
      </c>
      <c r="B6015" s="4" t="s">
        <v>17910</v>
      </c>
      <c r="C6015" s="5">
        <v>45056</v>
      </c>
      <c r="D6015" s="5">
        <v>45063</v>
      </c>
      <c r="E6015" s="9">
        <f t="shared" si="93"/>
        <v>2023</v>
      </c>
      <c r="F6015" s="4" t="s">
        <v>59</v>
      </c>
      <c r="G6015" s="4" t="s">
        <v>17911</v>
      </c>
      <c r="H6015" s="4" t="s">
        <v>17912</v>
      </c>
      <c r="I6015" s="4" t="s">
        <v>67</v>
      </c>
      <c r="J6015" s="4" t="s">
        <v>145</v>
      </c>
      <c r="K6015" s="4" t="s">
        <v>80</v>
      </c>
      <c r="L6015" s="4" t="s">
        <v>36</v>
      </c>
      <c r="M6015" s="4" t="s">
        <v>138</v>
      </c>
      <c r="N6015" s="4">
        <v>1254.4000000000001</v>
      </c>
      <c r="O6015" s="4">
        <v>5</v>
      </c>
      <c r="P6015" s="4">
        <v>0.2</v>
      </c>
      <c r="Q6015" s="4">
        <v>-18.989999999999998</v>
      </c>
    </row>
    <row r="6016" spans="1:17" s="4" customFormat="1" ht="12" x14ac:dyDescent="0.3">
      <c r="A6016" s="4">
        <v>6015</v>
      </c>
      <c r="B6016" s="4" t="s">
        <v>17913</v>
      </c>
      <c r="C6016" s="5">
        <v>44853</v>
      </c>
      <c r="D6016" s="5">
        <v>44854</v>
      </c>
      <c r="E6016" s="9">
        <f t="shared" si="93"/>
        <v>2022</v>
      </c>
      <c r="F6016" s="4" t="s">
        <v>39</v>
      </c>
      <c r="G6016" s="4" t="s">
        <v>17914</v>
      </c>
      <c r="H6016" s="4" t="s">
        <v>17915</v>
      </c>
      <c r="I6016" s="4" t="s">
        <v>20</v>
      </c>
      <c r="J6016" s="4" t="s">
        <v>42</v>
      </c>
      <c r="K6016" s="4" t="s">
        <v>43</v>
      </c>
      <c r="L6016" s="4" t="s">
        <v>36</v>
      </c>
      <c r="M6016" s="4" t="s">
        <v>37</v>
      </c>
      <c r="N6016" s="4">
        <v>878.25</v>
      </c>
      <c r="O6016" s="4">
        <v>7</v>
      </c>
      <c r="P6016" s="4">
        <v>0.2</v>
      </c>
      <c r="Q6016" s="4">
        <v>-0.61</v>
      </c>
    </row>
    <row r="6017" spans="1:17" s="4" customFormat="1" ht="12" x14ac:dyDescent="0.3">
      <c r="A6017" s="4">
        <v>6016</v>
      </c>
      <c r="B6017" s="4" t="s">
        <v>17916</v>
      </c>
      <c r="C6017" s="5">
        <v>44390</v>
      </c>
      <c r="D6017" s="5">
        <v>44391</v>
      </c>
      <c r="E6017" s="9">
        <f t="shared" si="93"/>
        <v>2021</v>
      </c>
      <c r="F6017" s="4" t="s">
        <v>25</v>
      </c>
      <c r="G6017" s="4" t="s">
        <v>17917</v>
      </c>
      <c r="H6017" s="4" t="s">
        <v>17918</v>
      </c>
      <c r="I6017" s="4" t="s">
        <v>20</v>
      </c>
      <c r="J6017" s="4" t="s">
        <v>21</v>
      </c>
      <c r="K6017" s="4" t="s">
        <v>26647</v>
      </c>
      <c r="L6017" s="4" t="s">
        <v>36</v>
      </c>
      <c r="M6017" s="4" t="s">
        <v>71</v>
      </c>
      <c r="N6017" s="4">
        <v>1266.98</v>
      </c>
      <c r="O6017" s="4">
        <v>10</v>
      </c>
      <c r="P6017" s="4">
        <v>0.1</v>
      </c>
      <c r="Q6017" s="4">
        <v>284.95999999999998</v>
      </c>
    </row>
    <row r="6018" spans="1:17" s="4" customFormat="1" ht="12" x14ac:dyDescent="0.3">
      <c r="A6018" s="4">
        <v>6017</v>
      </c>
      <c r="B6018" s="4" t="s">
        <v>17919</v>
      </c>
      <c r="C6018" s="5">
        <v>44702</v>
      </c>
      <c r="D6018" s="5">
        <v>44705</v>
      </c>
      <c r="E6018" s="9">
        <f t="shared" ref="E6018:E6081" si="94">YEAR(D6018)</f>
        <v>2022</v>
      </c>
      <c r="F6018" s="4" t="s">
        <v>39</v>
      </c>
      <c r="G6018" s="4" t="s">
        <v>17920</v>
      </c>
      <c r="H6018" s="4" t="s">
        <v>17921</v>
      </c>
      <c r="I6018" s="4" t="s">
        <v>20</v>
      </c>
      <c r="J6018" s="4" t="s">
        <v>21</v>
      </c>
      <c r="K6018" s="4" t="s">
        <v>26647</v>
      </c>
      <c r="L6018" s="4" t="s">
        <v>22</v>
      </c>
      <c r="M6018" s="4" t="s">
        <v>54</v>
      </c>
      <c r="N6018" s="4">
        <v>1107.68</v>
      </c>
      <c r="O6018" s="4">
        <v>6</v>
      </c>
      <c r="P6018" s="4">
        <v>0</v>
      </c>
      <c r="Q6018" s="4">
        <v>171.27</v>
      </c>
    </row>
    <row r="6019" spans="1:17" s="4" customFormat="1" ht="12" x14ac:dyDescent="0.3">
      <c r="A6019" s="4">
        <v>6018</v>
      </c>
      <c r="B6019" s="4" t="s">
        <v>17922</v>
      </c>
      <c r="C6019" s="5">
        <v>44986</v>
      </c>
      <c r="D6019" s="5">
        <v>44988</v>
      </c>
      <c r="E6019" s="9">
        <f t="shared" si="94"/>
        <v>2023</v>
      </c>
      <c r="F6019" s="4" t="s">
        <v>25</v>
      </c>
      <c r="G6019" s="4" t="s">
        <v>17923</v>
      </c>
      <c r="H6019" s="4" t="s">
        <v>17924</v>
      </c>
      <c r="I6019" s="4" t="s">
        <v>20</v>
      </c>
      <c r="J6019" s="4" t="s">
        <v>34</v>
      </c>
      <c r="K6019" s="4" t="s">
        <v>35</v>
      </c>
      <c r="L6019" s="4" t="s">
        <v>22</v>
      </c>
      <c r="M6019" s="4" t="s">
        <v>75</v>
      </c>
      <c r="N6019" s="4">
        <v>1331.63</v>
      </c>
      <c r="O6019" s="4">
        <v>8</v>
      </c>
      <c r="P6019" s="4">
        <v>0.1</v>
      </c>
      <c r="Q6019" s="4">
        <v>122.24</v>
      </c>
    </row>
    <row r="6020" spans="1:17" s="4" customFormat="1" ht="12" x14ac:dyDescent="0.3">
      <c r="A6020" s="4">
        <v>6019</v>
      </c>
      <c r="B6020" s="4" t="s">
        <v>17925</v>
      </c>
      <c r="C6020" s="5">
        <v>45750</v>
      </c>
      <c r="D6020" s="5">
        <v>45756</v>
      </c>
      <c r="E6020" s="9">
        <f t="shared" si="94"/>
        <v>2025</v>
      </c>
      <c r="F6020" s="4" t="s">
        <v>17</v>
      </c>
      <c r="G6020" s="4" t="s">
        <v>17926</v>
      </c>
      <c r="H6020" s="4" t="s">
        <v>17927</v>
      </c>
      <c r="I6020" s="4" t="s">
        <v>20</v>
      </c>
      <c r="J6020" s="4" t="s">
        <v>145</v>
      </c>
      <c r="K6020" s="4" t="s">
        <v>80</v>
      </c>
      <c r="L6020" s="4" t="s">
        <v>22</v>
      </c>
      <c r="M6020" s="4" t="s">
        <v>75</v>
      </c>
      <c r="N6020" s="4">
        <v>1196.73</v>
      </c>
      <c r="O6020" s="4">
        <v>10</v>
      </c>
      <c r="P6020" s="4">
        <v>0</v>
      </c>
      <c r="Q6020" s="4">
        <v>320.83999999999997</v>
      </c>
    </row>
    <row r="6021" spans="1:17" s="4" customFormat="1" ht="12" x14ac:dyDescent="0.3">
      <c r="A6021" s="4">
        <v>6020</v>
      </c>
      <c r="B6021" s="4" t="s">
        <v>17928</v>
      </c>
      <c r="C6021" s="5">
        <v>44920</v>
      </c>
      <c r="D6021" s="5">
        <v>44927</v>
      </c>
      <c r="E6021" s="9">
        <f t="shared" si="94"/>
        <v>2023</v>
      </c>
      <c r="F6021" s="4" t="s">
        <v>25</v>
      </c>
      <c r="G6021" s="4" t="s">
        <v>17929</v>
      </c>
      <c r="H6021" s="4" t="s">
        <v>3489</v>
      </c>
      <c r="I6021" s="4" t="s">
        <v>20</v>
      </c>
      <c r="J6021" s="4" t="s">
        <v>111</v>
      </c>
      <c r="K6021" s="4" t="s">
        <v>111</v>
      </c>
      <c r="L6021" s="4" t="s">
        <v>29</v>
      </c>
      <c r="M6021" s="4" t="s">
        <v>90</v>
      </c>
      <c r="N6021" s="4">
        <v>189.69</v>
      </c>
      <c r="O6021" s="4">
        <v>4</v>
      </c>
      <c r="P6021" s="4">
        <v>0.1</v>
      </c>
      <c r="Q6021" s="4">
        <v>11.36</v>
      </c>
    </row>
    <row r="6022" spans="1:17" s="4" customFormat="1" ht="12" x14ac:dyDescent="0.3">
      <c r="A6022" s="4">
        <v>6021</v>
      </c>
      <c r="B6022" s="4" t="s">
        <v>17930</v>
      </c>
      <c r="C6022" s="5">
        <v>45670</v>
      </c>
      <c r="D6022" s="5">
        <v>45671</v>
      </c>
      <c r="E6022" s="9">
        <f t="shared" si="94"/>
        <v>2025</v>
      </c>
      <c r="F6022" s="4" t="s">
        <v>59</v>
      </c>
      <c r="G6022" s="4" t="s">
        <v>17931</v>
      </c>
      <c r="H6022" s="4" t="s">
        <v>17932</v>
      </c>
      <c r="I6022" s="4" t="s">
        <v>20</v>
      </c>
      <c r="J6022" s="4" t="s">
        <v>47</v>
      </c>
      <c r="K6022" s="4" t="s">
        <v>47</v>
      </c>
      <c r="L6022" s="4" t="s">
        <v>22</v>
      </c>
      <c r="M6022" s="4" t="s">
        <v>75</v>
      </c>
      <c r="N6022" s="4">
        <v>743.93</v>
      </c>
      <c r="O6022" s="4">
        <v>7</v>
      </c>
      <c r="P6022" s="4">
        <v>0.2</v>
      </c>
      <c r="Q6022" s="4">
        <v>78.83</v>
      </c>
    </row>
    <row r="6023" spans="1:17" s="4" customFormat="1" ht="12" x14ac:dyDescent="0.3">
      <c r="A6023" s="4">
        <v>6022</v>
      </c>
      <c r="B6023" s="4" t="s">
        <v>17933</v>
      </c>
      <c r="C6023" s="5">
        <v>45410</v>
      </c>
      <c r="D6023" s="5">
        <v>45416</v>
      </c>
      <c r="E6023" s="9">
        <f t="shared" si="94"/>
        <v>2024</v>
      </c>
      <c r="F6023" s="4" t="s">
        <v>59</v>
      </c>
      <c r="G6023" s="4" t="s">
        <v>17934</v>
      </c>
      <c r="H6023" s="4" t="s">
        <v>17935</v>
      </c>
      <c r="I6023" s="4" t="s">
        <v>20</v>
      </c>
      <c r="J6023" s="4" t="s">
        <v>145</v>
      </c>
      <c r="K6023" s="4" t="s">
        <v>80</v>
      </c>
      <c r="L6023" s="4" t="s">
        <v>22</v>
      </c>
      <c r="M6023" s="4" t="s">
        <v>54</v>
      </c>
      <c r="N6023" s="4">
        <v>806.62</v>
      </c>
      <c r="O6023" s="4">
        <v>5</v>
      </c>
      <c r="P6023" s="4">
        <v>0.2</v>
      </c>
      <c r="Q6023" s="4">
        <v>142.36000000000001</v>
      </c>
    </row>
    <row r="6024" spans="1:17" s="4" customFormat="1" ht="12" x14ac:dyDescent="0.3">
      <c r="A6024" s="4">
        <v>6023</v>
      </c>
      <c r="B6024" s="4" t="s">
        <v>17936</v>
      </c>
      <c r="C6024" s="5">
        <v>44783</v>
      </c>
      <c r="D6024" s="5">
        <v>44789</v>
      </c>
      <c r="E6024" s="9">
        <f t="shared" si="94"/>
        <v>2022</v>
      </c>
      <c r="F6024" s="4" t="s">
        <v>25</v>
      </c>
      <c r="G6024" s="4" t="s">
        <v>17937</v>
      </c>
      <c r="H6024" s="4" t="s">
        <v>17938</v>
      </c>
      <c r="I6024" s="4" t="s">
        <v>20</v>
      </c>
      <c r="J6024" s="4" t="s">
        <v>106</v>
      </c>
      <c r="K6024" s="4" t="s">
        <v>106</v>
      </c>
      <c r="L6024" s="4" t="s">
        <v>36</v>
      </c>
      <c r="M6024" s="4" t="s">
        <v>37</v>
      </c>
      <c r="N6024" s="4">
        <v>173.76</v>
      </c>
      <c r="O6024" s="4">
        <v>5</v>
      </c>
      <c r="P6024" s="4">
        <v>0.1</v>
      </c>
      <c r="Q6024" s="4">
        <v>4.45</v>
      </c>
    </row>
    <row r="6025" spans="1:17" s="4" customFormat="1" ht="12" x14ac:dyDescent="0.3">
      <c r="A6025" s="4">
        <v>6024</v>
      </c>
      <c r="B6025" s="4" t="s">
        <v>17939</v>
      </c>
      <c r="C6025" s="5">
        <v>45356</v>
      </c>
      <c r="D6025" s="5">
        <v>45358</v>
      </c>
      <c r="E6025" s="9">
        <f t="shared" si="94"/>
        <v>2024</v>
      </c>
      <c r="F6025" s="4" t="s">
        <v>17</v>
      </c>
      <c r="G6025" s="4" t="s">
        <v>17940</v>
      </c>
      <c r="H6025" s="4" t="s">
        <v>17941</v>
      </c>
      <c r="I6025" s="4" t="s">
        <v>20</v>
      </c>
      <c r="J6025" s="4" t="s">
        <v>79</v>
      </c>
      <c r="K6025" s="4" t="s">
        <v>80</v>
      </c>
      <c r="L6025" s="4" t="s">
        <v>29</v>
      </c>
      <c r="M6025" s="4" t="s">
        <v>90</v>
      </c>
      <c r="N6025" s="4">
        <v>507.76</v>
      </c>
      <c r="O6025" s="4">
        <v>5</v>
      </c>
      <c r="P6025" s="4">
        <v>0</v>
      </c>
      <c r="Q6025" s="4">
        <v>54.78</v>
      </c>
    </row>
    <row r="6026" spans="1:17" s="4" customFormat="1" ht="12" x14ac:dyDescent="0.3">
      <c r="A6026" s="4">
        <v>6025</v>
      </c>
      <c r="B6026" s="4" t="s">
        <v>17942</v>
      </c>
      <c r="C6026" s="5">
        <v>44720</v>
      </c>
      <c r="D6026" s="5">
        <v>44721</v>
      </c>
      <c r="E6026" s="9">
        <f t="shared" si="94"/>
        <v>2022</v>
      </c>
      <c r="F6026" s="4" t="s">
        <v>39</v>
      </c>
      <c r="G6026" s="4" t="s">
        <v>17943</v>
      </c>
      <c r="H6026" s="4" t="s">
        <v>4470</v>
      </c>
      <c r="I6026" s="4" t="s">
        <v>20</v>
      </c>
      <c r="J6026" s="4" t="s">
        <v>47</v>
      </c>
      <c r="K6026" s="4" t="s">
        <v>47</v>
      </c>
      <c r="L6026" s="4" t="s">
        <v>22</v>
      </c>
      <c r="M6026" s="4" t="s">
        <v>54</v>
      </c>
      <c r="N6026" s="4">
        <v>1309.82</v>
      </c>
      <c r="O6026" s="4">
        <v>2</v>
      </c>
      <c r="P6026" s="4">
        <v>0.15</v>
      </c>
      <c r="Q6026" s="4">
        <v>284.72000000000003</v>
      </c>
    </row>
    <row r="6027" spans="1:17" s="4" customFormat="1" ht="12" x14ac:dyDescent="0.3">
      <c r="A6027" s="4">
        <v>6026</v>
      </c>
      <c r="B6027" s="4" t="s">
        <v>17944</v>
      </c>
      <c r="C6027" s="5">
        <v>45068</v>
      </c>
      <c r="D6027" s="5">
        <v>45074</v>
      </c>
      <c r="E6027" s="9">
        <f t="shared" si="94"/>
        <v>2023</v>
      </c>
      <c r="F6027" s="4" t="s">
        <v>25</v>
      </c>
      <c r="G6027" s="4" t="s">
        <v>17945</v>
      </c>
      <c r="H6027" s="4" t="s">
        <v>17946</v>
      </c>
      <c r="I6027" s="4" t="s">
        <v>67</v>
      </c>
      <c r="J6027" s="4" t="s">
        <v>42</v>
      </c>
      <c r="K6027" s="4" t="s">
        <v>43</v>
      </c>
      <c r="L6027" s="4" t="s">
        <v>36</v>
      </c>
      <c r="M6027" s="4" t="s">
        <v>71</v>
      </c>
      <c r="N6027" s="4">
        <v>1163.0899999999999</v>
      </c>
      <c r="O6027" s="4">
        <v>3</v>
      </c>
      <c r="P6027" s="4">
        <v>0</v>
      </c>
      <c r="Q6027" s="4">
        <v>253.94</v>
      </c>
    </row>
    <row r="6028" spans="1:17" s="4" customFormat="1" ht="12" x14ac:dyDescent="0.3">
      <c r="A6028" s="4">
        <v>6027</v>
      </c>
      <c r="B6028" s="4" t="s">
        <v>17947</v>
      </c>
      <c r="C6028" s="5">
        <v>45139</v>
      </c>
      <c r="D6028" s="5">
        <v>45143</v>
      </c>
      <c r="E6028" s="9">
        <f t="shared" si="94"/>
        <v>2023</v>
      </c>
      <c r="F6028" s="4" t="s">
        <v>59</v>
      </c>
      <c r="G6028" s="4" t="s">
        <v>17948</v>
      </c>
      <c r="H6028" s="4" t="s">
        <v>17949</v>
      </c>
      <c r="I6028" s="4" t="s">
        <v>28</v>
      </c>
      <c r="J6028" s="4" t="s">
        <v>47</v>
      </c>
      <c r="K6028" s="4" t="s">
        <v>47</v>
      </c>
      <c r="L6028" s="4" t="s">
        <v>36</v>
      </c>
      <c r="M6028" s="4" t="s">
        <v>71</v>
      </c>
      <c r="N6028" s="4">
        <v>635.04</v>
      </c>
      <c r="O6028" s="4">
        <v>4</v>
      </c>
      <c r="P6028" s="4">
        <v>0</v>
      </c>
      <c r="Q6028" s="4">
        <v>34.31</v>
      </c>
    </row>
    <row r="6029" spans="1:17" s="4" customFormat="1" ht="12" x14ac:dyDescent="0.3">
      <c r="A6029" s="4">
        <v>6028</v>
      </c>
      <c r="B6029" s="4" t="s">
        <v>17950</v>
      </c>
      <c r="C6029" s="5">
        <v>45074</v>
      </c>
      <c r="D6029" s="5">
        <v>45080</v>
      </c>
      <c r="E6029" s="9">
        <f t="shared" si="94"/>
        <v>2023</v>
      </c>
      <c r="F6029" s="4" t="s">
        <v>17</v>
      </c>
      <c r="G6029" s="4" t="s">
        <v>17951</v>
      </c>
      <c r="H6029" s="4" t="s">
        <v>17952</v>
      </c>
      <c r="I6029" s="4" t="s">
        <v>20</v>
      </c>
      <c r="J6029" s="4" t="s">
        <v>62</v>
      </c>
      <c r="K6029" s="4" t="s">
        <v>63</v>
      </c>
      <c r="L6029" s="4" t="s">
        <v>29</v>
      </c>
      <c r="M6029" s="4" t="s">
        <v>107</v>
      </c>
      <c r="N6029" s="4">
        <v>830.28</v>
      </c>
      <c r="O6029" s="4">
        <v>7</v>
      </c>
      <c r="P6029" s="4">
        <v>0</v>
      </c>
      <c r="Q6029" s="4">
        <v>1.65</v>
      </c>
    </row>
    <row r="6030" spans="1:17" s="4" customFormat="1" ht="12" x14ac:dyDescent="0.3">
      <c r="A6030" s="4">
        <v>6029</v>
      </c>
      <c r="B6030" s="4" t="s">
        <v>17953</v>
      </c>
      <c r="C6030" s="5">
        <v>45792</v>
      </c>
      <c r="D6030" s="5">
        <v>45797</v>
      </c>
      <c r="E6030" s="9">
        <f t="shared" si="94"/>
        <v>2025</v>
      </c>
      <c r="F6030" s="4" t="s">
        <v>39</v>
      </c>
      <c r="G6030" s="4" t="s">
        <v>17954</v>
      </c>
      <c r="H6030" s="4" t="s">
        <v>17955</v>
      </c>
      <c r="I6030" s="4" t="s">
        <v>20</v>
      </c>
      <c r="J6030" s="4" t="s">
        <v>62</v>
      </c>
      <c r="K6030" s="4" t="s">
        <v>63</v>
      </c>
      <c r="L6030" s="4" t="s">
        <v>29</v>
      </c>
      <c r="M6030" s="4" t="s">
        <v>48</v>
      </c>
      <c r="N6030" s="4">
        <v>324.52</v>
      </c>
      <c r="O6030" s="4">
        <v>1</v>
      </c>
      <c r="P6030" s="4">
        <v>0.15</v>
      </c>
      <c r="Q6030" s="4">
        <v>41.4</v>
      </c>
    </row>
    <row r="6031" spans="1:17" s="4" customFormat="1" ht="12" x14ac:dyDescent="0.3">
      <c r="A6031" s="4">
        <v>6030</v>
      </c>
      <c r="B6031" s="4" t="s">
        <v>17956</v>
      </c>
      <c r="C6031" s="5">
        <v>45691</v>
      </c>
      <c r="D6031" s="5">
        <v>45694</v>
      </c>
      <c r="E6031" s="9">
        <f t="shared" si="94"/>
        <v>2025</v>
      </c>
      <c r="F6031" s="4" t="s">
        <v>39</v>
      </c>
      <c r="G6031" s="4" t="s">
        <v>17957</v>
      </c>
      <c r="H6031" s="4" t="s">
        <v>17958</v>
      </c>
      <c r="I6031" s="4" t="s">
        <v>67</v>
      </c>
      <c r="J6031" s="4" t="s">
        <v>111</v>
      </c>
      <c r="K6031" s="4" t="s">
        <v>111</v>
      </c>
      <c r="L6031" s="4" t="s">
        <v>22</v>
      </c>
      <c r="M6031" s="4" t="s">
        <v>23</v>
      </c>
      <c r="N6031" s="4">
        <v>561.89</v>
      </c>
      <c r="O6031" s="4">
        <v>9</v>
      </c>
      <c r="P6031" s="4">
        <v>0.2</v>
      </c>
      <c r="Q6031" s="4">
        <v>-0.66</v>
      </c>
    </row>
    <row r="6032" spans="1:17" s="4" customFormat="1" ht="12" x14ac:dyDescent="0.3">
      <c r="A6032" s="4">
        <v>6031</v>
      </c>
      <c r="B6032" s="4" t="s">
        <v>17959</v>
      </c>
      <c r="C6032" s="5">
        <v>45707</v>
      </c>
      <c r="D6032" s="5">
        <v>45709</v>
      </c>
      <c r="E6032" s="9">
        <f t="shared" si="94"/>
        <v>2025</v>
      </c>
      <c r="F6032" s="4" t="s">
        <v>39</v>
      </c>
      <c r="G6032" s="4" t="s">
        <v>17960</v>
      </c>
      <c r="H6032" s="4" t="s">
        <v>17961</v>
      </c>
      <c r="I6032" s="4" t="s">
        <v>67</v>
      </c>
      <c r="J6032" s="4" t="s">
        <v>52</v>
      </c>
      <c r="K6032" s="4" t="s">
        <v>53</v>
      </c>
      <c r="L6032" s="4" t="s">
        <v>22</v>
      </c>
      <c r="M6032" s="4" t="s">
        <v>75</v>
      </c>
      <c r="N6032" s="4">
        <v>427.07</v>
      </c>
      <c r="O6032" s="4">
        <v>5</v>
      </c>
      <c r="P6032" s="4">
        <v>0</v>
      </c>
      <c r="Q6032" s="4">
        <v>38.479999999999997</v>
      </c>
    </row>
    <row r="6033" spans="1:17" s="4" customFormat="1" ht="12" x14ac:dyDescent="0.3">
      <c r="A6033" s="4">
        <v>6032</v>
      </c>
      <c r="B6033" s="4" t="s">
        <v>17962</v>
      </c>
      <c r="C6033" s="5">
        <v>45394</v>
      </c>
      <c r="D6033" s="5">
        <v>45399</v>
      </c>
      <c r="E6033" s="9">
        <f t="shared" si="94"/>
        <v>2024</v>
      </c>
      <c r="F6033" s="4" t="s">
        <v>59</v>
      </c>
      <c r="G6033" s="4" t="s">
        <v>17963</v>
      </c>
      <c r="H6033" s="4" t="s">
        <v>17964</v>
      </c>
      <c r="I6033" s="4" t="s">
        <v>28</v>
      </c>
      <c r="J6033" s="4" t="s">
        <v>42</v>
      </c>
      <c r="K6033" s="4" t="s">
        <v>43</v>
      </c>
      <c r="L6033" s="4" t="s">
        <v>22</v>
      </c>
      <c r="M6033" s="4" t="s">
        <v>75</v>
      </c>
      <c r="N6033" s="4">
        <v>504.23</v>
      </c>
      <c r="O6033" s="4">
        <v>4</v>
      </c>
      <c r="P6033" s="4">
        <v>0.2</v>
      </c>
      <c r="Q6033" s="4">
        <v>53.68</v>
      </c>
    </row>
    <row r="6034" spans="1:17" s="4" customFormat="1" ht="12" x14ac:dyDescent="0.3">
      <c r="A6034" s="4">
        <v>6033</v>
      </c>
      <c r="B6034" s="4" t="s">
        <v>17965</v>
      </c>
      <c r="C6034" s="5">
        <v>45816</v>
      </c>
      <c r="D6034" s="5">
        <v>45823</v>
      </c>
      <c r="E6034" s="9">
        <f t="shared" si="94"/>
        <v>2025</v>
      </c>
      <c r="F6034" s="4" t="s">
        <v>39</v>
      </c>
      <c r="G6034" s="4" t="s">
        <v>17966</v>
      </c>
      <c r="H6034" s="4" t="s">
        <v>17967</v>
      </c>
      <c r="I6034" s="4" t="s">
        <v>67</v>
      </c>
      <c r="J6034" s="4" t="s">
        <v>62</v>
      </c>
      <c r="K6034" s="4" t="s">
        <v>63</v>
      </c>
      <c r="L6034" s="4" t="s">
        <v>36</v>
      </c>
      <c r="M6034" s="4" t="s">
        <v>118</v>
      </c>
      <c r="N6034" s="4">
        <v>1443.07</v>
      </c>
      <c r="O6034" s="4">
        <v>1</v>
      </c>
      <c r="P6034" s="4">
        <v>0.15</v>
      </c>
      <c r="Q6034" s="4">
        <v>252.46</v>
      </c>
    </row>
    <row r="6035" spans="1:17" s="4" customFormat="1" ht="12" x14ac:dyDescent="0.3">
      <c r="A6035" s="4">
        <v>6034</v>
      </c>
      <c r="B6035" s="4" t="s">
        <v>17968</v>
      </c>
      <c r="C6035" s="5">
        <v>45416</v>
      </c>
      <c r="D6035" s="5">
        <v>45420</v>
      </c>
      <c r="E6035" s="9">
        <f t="shared" si="94"/>
        <v>2024</v>
      </c>
      <c r="F6035" s="4" t="s">
        <v>39</v>
      </c>
      <c r="G6035" s="4" t="s">
        <v>17969</v>
      </c>
      <c r="H6035" s="4" t="s">
        <v>17970</v>
      </c>
      <c r="I6035" s="4" t="s">
        <v>20</v>
      </c>
      <c r="J6035" s="4" t="s">
        <v>106</v>
      </c>
      <c r="K6035" s="4" t="s">
        <v>106</v>
      </c>
      <c r="L6035" s="4" t="s">
        <v>29</v>
      </c>
      <c r="M6035" s="4" t="s">
        <v>107</v>
      </c>
      <c r="N6035" s="4">
        <v>915.42</v>
      </c>
      <c r="O6035" s="4">
        <v>8</v>
      </c>
      <c r="P6035" s="4">
        <v>0.2</v>
      </c>
      <c r="Q6035" s="4">
        <v>33.53</v>
      </c>
    </row>
    <row r="6036" spans="1:17" s="4" customFormat="1" ht="12" x14ac:dyDescent="0.3">
      <c r="A6036" s="4">
        <v>6035</v>
      </c>
      <c r="B6036" s="4" t="s">
        <v>17971</v>
      </c>
      <c r="C6036" s="5">
        <v>45582</v>
      </c>
      <c r="D6036" s="5">
        <v>45583</v>
      </c>
      <c r="E6036" s="9">
        <f t="shared" si="94"/>
        <v>2024</v>
      </c>
      <c r="F6036" s="4" t="s">
        <v>25</v>
      </c>
      <c r="G6036" s="4" t="s">
        <v>17972</v>
      </c>
      <c r="H6036" s="4" t="s">
        <v>17973</v>
      </c>
      <c r="I6036" s="4" t="s">
        <v>67</v>
      </c>
      <c r="J6036" s="4" t="s">
        <v>21</v>
      </c>
      <c r="K6036" s="4" t="s">
        <v>26647</v>
      </c>
      <c r="L6036" s="4" t="s">
        <v>29</v>
      </c>
      <c r="M6036" s="4" t="s">
        <v>107</v>
      </c>
      <c r="N6036" s="4">
        <v>503.42</v>
      </c>
      <c r="O6036" s="4">
        <v>1</v>
      </c>
      <c r="P6036" s="4">
        <v>0.1</v>
      </c>
      <c r="Q6036" s="4">
        <v>34.049999999999997</v>
      </c>
    </row>
    <row r="6037" spans="1:17" s="4" customFormat="1" ht="12" x14ac:dyDescent="0.3">
      <c r="A6037" s="4">
        <v>6036</v>
      </c>
      <c r="B6037" s="4" t="s">
        <v>17974</v>
      </c>
      <c r="C6037" s="5">
        <v>45220</v>
      </c>
      <c r="D6037" s="5">
        <v>45224</v>
      </c>
      <c r="E6037" s="9">
        <f t="shared" si="94"/>
        <v>2023</v>
      </c>
      <c r="F6037" s="4" t="s">
        <v>39</v>
      </c>
      <c r="G6037" s="4" t="s">
        <v>17975</v>
      </c>
      <c r="H6037" s="4" t="s">
        <v>17976</v>
      </c>
      <c r="I6037" s="4" t="s">
        <v>67</v>
      </c>
      <c r="J6037" s="4" t="s">
        <v>106</v>
      </c>
      <c r="K6037" s="4" t="s">
        <v>106</v>
      </c>
      <c r="L6037" s="4" t="s">
        <v>29</v>
      </c>
      <c r="M6037" s="4" t="s">
        <v>107</v>
      </c>
      <c r="N6037" s="4">
        <v>695.82</v>
      </c>
      <c r="O6037" s="4">
        <v>1</v>
      </c>
      <c r="P6037" s="4">
        <v>0.1</v>
      </c>
      <c r="Q6037" s="4">
        <v>10.210000000000001</v>
      </c>
    </row>
    <row r="6038" spans="1:17" s="4" customFormat="1" ht="12" x14ac:dyDescent="0.3">
      <c r="A6038" s="4">
        <v>6037</v>
      </c>
      <c r="B6038" s="4" t="s">
        <v>17977</v>
      </c>
      <c r="C6038" s="5">
        <v>45090</v>
      </c>
      <c r="D6038" s="5">
        <v>45097</v>
      </c>
      <c r="E6038" s="9">
        <f t="shared" si="94"/>
        <v>2023</v>
      </c>
      <c r="F6038" s="4" t="s">
        <v>39</v>
      </c>
      <c r="G6038" s="4" t="s">
        <v>17978</v>
      </c>
      <c r="H6038" s="4" t="s">
        <v>17979</v>
      </c>
      <c r="I6038" s="4" t="s">
        <v>20</v>
      </c>
      <c r="J6038" s="4" t="s">
        <v>111</v>
      </c>
      <c r="K6038" s="4" t="s">
        <v>111</v>
      </c>
      <c r="L6038" s="4" t="s">
        <v>22</v>
      </c>
      <c r="M6038" s="4" t="s">
        <v>23</v>
      </c>
      <c r="N6038" s="4">
        <v>1488.62</v>
      </c>
      <c r="O6038" s="4">
        <v>8</v>
      </c>
      <c r="P6038" s="4">
        <v>0.2</v>
      </c>
      <c r="Q6038" s="4">
        <v>193.74</v>
      </c>
    </row>
    <row r="6039" spans="1:17" s="4" customFormat="1" ht="12" x14ac:dyDescent="0.3">
      <c r="A6039" s="4">
        <v>6038</v>
      </c>
      <c r="B6039" s="4" t="s">
        <v>17980</v>
      </c>
      <c r="C6039" s="5">
        <v>45668</v>
      </c>
      <c r="D6039" s="5">
        <v>45674</v>
      </c>
      <c r="E6039" s="9">
        <f t="shared" si="94"/>
        <v>2025</v>
      </c>
      <c r="F6039" s="4" t="s">
        <v>59</v>
      </c>
      <c r="G6039" s="4" t="s">
        <v>17981</v>
      </c>
      <c r="H6039" s="4" t="s">
        <v>17982</v>
      </c>
      <c r="I6039" s="4" t="s">
        <v>28</v>
      </c>
      <c r="J6039" s="4" t="s">
        <v>52</v>
      </c>
      <c r="K6039" s="4" t="s">
        <v>53</v>
      </c>
      <c r="L6039" s="4" t="s">
        <v>29</v>
      </c>
      <c r="M6039" s="4" t="s">
        <v>107</v>
      </c>
      <c r="N6039" s="4">
        <v>574.85</v>
      </c>
      <c r="O6039" s="4">
        <v>4</v>
      </c>
      <c r="P6039" s="4">
        <v>0.15</v>
      </c>
      <c r="Q6039" s="4">
        <v>124.42</v>
      </c>
    </row>
    <row r="6040" spans="1:17" s="4" customFormat="1" ht="12" x14ac:dyDescent="0.3">
      <c r="A6040" s="4">
        <v>6039</v>
      </c>
      <c r="B6040" s="4" t="s">
        <v>17983</v>
      </c>
      <c r="C6040" s="5">
        <v>44473</v>
      </c>
      <c r="D6040" s="5">
        <v>44479</v>
      </c>
      <c r="E6040" s="9">
        <f t="shared" si="94"/>
        <v>2021</v>
      </c>
      <c r="F6040" s="4" t="s">
        <v>17</v>
      </c>
      <c r="G6040" s="4" t="s">
        <v>17984</v>
      </c>
      <c r="H6040" s="4" t="s">
        <v>17985</v>
      </c>
      <c r="I6040" s="4" t="s">
        <v>20</v>
      </c>
      <c r="J6040" s="4" t="s">
        <v>145</v>
      </c>
      <c r="K6040" s="4" t="s">
        <v>80</v>
      </c>
      <c r="L6040" s="4" t="s">
        <v>29</v>
      </c>
      <c r="M6040" s="4" t="s">
        <v>30</v>
      </c>
      <c r="N6040" s="4">
        <v>69.180000000000007</v>
      </c>
      <c r="O6040" s="4">
        <v>8</v>
      </c>
      <c r="P6040" s="4">
        <v>0</v>
      </c>
      <c r="Q6040" s="4">
        <v>18.170000000000002</v>
      </c>
    </row>
    <row r="6041" spans="1:17" s="4" customFormat="1" ht="12" x14ac:dyDescent="0.3">
      <c r="A6041" s="4">
        <v>6040</v>
      </c>
      <c r="B6041" s="4" t="s">
        <v>17986</v>
      </c>
      <c r="C6041" s="5">
        <v>45733</v>
      </c>
      <c r="D6041" s="5">
        <v>45736</v>
      </c>
      <c r="E6041" s="9">
        <f t="shared" si="94"/>
        <v>2025</v>
      </c>
      <c r="F6041" s="4" t="s">
        <v>59</v>
      </c>
      <c r="G6041" s="4" t="s">
        <v>17987</v>
      </c>
      <c r="H6041" s="4" t="s">
        <v>17988</v>
      </c>
      <c r="I6041" s="4" t="s">
        <v>20</v>
      </c>
      <c r="J6041" s="4" t="s">
        <v>145</v>
      </c>
      <c r="K6041" s="4" t="s">
        <v>80</v>
      </c>
      <c r="L6041" s="4" t="s">
        <v>29</v>
      </c>
      <c r="M6041" s="4" t="s">
        <v>48</v>
      </c>
      <c r="N6041" s="4">
        <v>414.72</v>
      </c>
      <c r="O6041" s="4">
        <v>9</v>
      </c>
      <c r="P6041" s="4">
        <v>0.2</v>
      </c>
      <c r="Q6041" s="4">
        <v>16.489999999999998</v>
      </c>
    </row>
    <row r="6042" spans="1:17" s="4" customFormat="1" ht="12" x14ac:dyDescent="0.3">
      <c r="A6042" s="4">
        <v>6041</v>
      </c>
      <c r="B6042" s="4" t="s">
        <v>17989</v>
      </c>
      <c r="C6042" s="5">
        <v>45144</v>
      </c>
      <c r="D6042" s="5">
        <v>45145</v>
      </c>
      <c r="E6042" s="9">
        <f t="shared" si="94"/>
        <v>2023</v>
      </c>
      <c r="F6042" s="4" t="s">
        <v>17</v>
      </c>
      <c r="G6042" s="4" t="s">
        <v>17990</v>
      </c>
      <c r="H6042" s="4" t="s">
        <v>4076</v>
      </c>
      <c r="I6042" s="4" t="s">
        <v>28</v>
      </c>
      <c r="J6042" s="4" t="s">
        <v>52</v>
      </c>
      <c r="K6042" s="4" t="s">
        <v>53</v>
      </c>
      <c r="L6042" s="4" t="s">
        <v>36</v>
      </c>
      <c r="M6042" s="4" t="s">
        <v>37</v>
      </c>
      <c r="N6042" s="4">
        <v>1297.47</v>
      </c>
      <c r="O6042" s="4">
        <v>4</v>
      </c>
      <c r="P6042" s="4">
        <v>0.15</v>
      </c>
      <c r="Q6042" s="4">
        <v>37.61</v>
      </c>
    </row>
    <row r="6043" spans="1:17" s="4" customFormat="1" ht="12" x14ac:dyDescent="0.3">
      <c r="A6043" s="4">
        <v>6042</v>
      </c>
      <c r="B6043" s="4" t="s">
        <v>17991</v>
      </c>
      <c r="C6043" s="5">
        <v>45828</v>
      </c>
      <c r="D6043" s="5">
        <v>45832</v>
      </c>
      <c r="E6043" s="9">
        <f t="shared" si="94"/>
        <v>2025</v>
      </c>
      <c r="F6043" s="4" t="s">
        <v>59</v>
      </c>
      <c r="G6043" s="4" t="s">
        <v>17992</v>
      </c>
      <c r="H6043" s="4" t="s">
        <v>17993</v>
      </c>
      <c r="I6043" s="4" t="s">
        <v>28</v>
      </c>
      <c r="J6043" s="4" t="s">
        <v>111</v>
      </c>
      <c r="K6043" s="4" t="s">
        <v>111</v>
      </c>
      <c r="L6043" s="4" t="s">
        <v>29</v>
      </c>
      <c r="M6043" s="4" t="s">
        <v>48</v>
      </c>
      <c r="N6043" s="4">
        <v>1486.36</v>
      </c>
      <c r="O6043" s="4">
        <v>8</v>
      </c>
      <c r="P6043" s="4">
        <v>0.1</v>
      </c>
      <c r="Q6043" s="4">
        <v>175.32</v>
      </c>
    </row>
    <row r="6044" spans="1:17" s="4" customFormat="1" ht="12" x14ac:dyDescent="0.3">
      <c r="A6044" s="4">
        <v>6043</v>
      </c>
      <c r="B6044" s="4" t="s">
        <v>17994</v>
      </c>
      <c r="C6044" s="5">
        <v>44959</v>
      </c>
      <c r="D6044" s="5">
        <v>44962</v>
      </c>
      <c r="E6044" s="9">
        <f t="shared" si="94"/>
        <v>2023</v>
      </c>
      <c r="F6044" s="4" t="s">
        <v>25</v>
      </c>
      <c r="G6044" s="4" t="s">
        <v>17995</v>
      </c>
      <c r="H6044" s="4" t="s">
        <v>17996</v>
      </c>
      <c r="I6044" s="4" t="s">
        <v>20</v>
      </c>
      <c r="J6044" s="4" t="s">
        <v>111</v>
      </c>
      <c r="K6044" s="4" t="s">
        <v>111</v>
      </c>
      <c r="L6044" s="4" t="s">
        <v>22</v>
      </c>
      <c r="M6044" s="4" t="s">
        <v>134</v>
      </c>
      <c r="N6044" s="4">
        <v>676.39</v>
      </c>
      <c r="O6044" s="4">
        <v>7</v>
      </c>
      <c r="P6044" s="4">
        <v>0.2</v>
      </c>
      <c r="Q6044" s="4">
        <v>146.43</v>
      </c>
    </row>
    <row r="6045" spans="1:17" s="4" customFormat="1" ht="12" x14ac:dyDescent="0.3">
      <c r="A6045" s="4">
        <v>6044</v>
      </c>
      <c r="B6045" s="4" t="s">
        <v>17997</v>
      </c>
      <c r="C6045" s="5">
        <v>44558</v>
      </c>
      <c r="D6045" s="5">
        <v>44560</v>
      </c>
      <c r="E6045" s="9">
        <f t="shared" si="94"/>
        <v>2021</v>
      </c>
      <c r="F6045" s="4" t="s">
        <v>25</v>
      </c>
      <c r="G6045" s="4" t="s">
        <v>17998</v>
      </c>
      <c r="H6045" s="4" t="s">
        <v>17999</v>
      </c>
      <c r="I6045" s="4" t="s">
        <v>20</v>
      </c>
      <c r="J6045" s="4" t="s">
        <v>111</v>
      </c>
      <c r="K6045" s="4" t="s">
        <v>111</v>
      </c>
      <c r="L6045" s="4" t="s">
        <v>36</v>
      </c>
      <c r="M6045" s="4" t="s">
        <v>138</v>
      </c>
      <c r="N6045" s="4">
        <v>419.42</v>
      </c>
      <c r="O6045" s="4">
        <v>4</v>
      </c>
      <c r="P6045" s="4">
        <v>0</v>
      </c>
      <c r="Q6045" s="4">
        <v>4.47</v>
      </c>
    </row>
    <row r="6046" spans="1:17" s="4" customFormat="1" ht="12" x14ac:dyDescent="0.3">
      <c r="A6046" s="4">
        <v>6045</v>
      </c>
      <c r="B6046" s="4" t="s">
        <v>18000</v>
      </c>
      <c r="C6046" s="5">
        <v>44529</v>
      </c>
      <c r="D6046" s="5">
        <v>44530</v>
      </c>
      <c r="E6046" s="9">
        <f t="shared" si="94"/>
        <v>2021</v>
      </c>
      <c r="F6046" s="4" t="s">
        <v>17</v>
      </c>
      <c r="G6046" s="4" t="s">
        <v>18001</v>
      </c>
      <c r="H6046" s="4" t="s">
        <v>18002</v>
      </c>
      <c r="I6046" s="4" t="s">
        <v>67</v>
      </c>
      <c r="J6046" s="4" t="s">
        <v>42</v>
      </c>
      <c r="K6046" s="4" t="s">
        <v>43</v>
      </c>
      <c r="L6046" s="4" t="s">
        <v>22</v>
      </c>
      <c r="M6046" s="4" t="s">
        <v>75</v>
      </c>
      <c r="N6046" s="4">
        <v>1273.54</v>
      </c>
      <c r="O6046" s="4">
        <v>4</v>
      </c>
      <c r="P6046" s="4">
        <v>0</v>
      </c>
      <c r="Q6046" s="4">
        <v>130.07</v>
      </c>
    </row>
    <row r="6047" spans="1:17" s="4" customFormat="1" ht="12" x14ac:dyDescent="0.3">
      <c r="A6047" s="4">
        <v>6046</v>
      </c>
      <c r="B6047" s="4" t="s">
        <v>18003</v>
      </c>
      <c r="C6047" s="5">
        <v>44997</v>
      </c>
      <c r="D6047" s="5">
        <v>44999</v>
      </c>
      <c r="E6047" s="9">
        <f t="shared" si="94"/>
        <v>2023</v>
      </c>
      <c r="F6047" s="4" t="s">
        <v>39</v>
      </c>
      <c r="G6047" s="4" t="s">
        <v>18004</v>
      </c>
      <c r="H6047" s="4" t="s">
        <v>18005</v>
      </c>
      <c r="I6047" s="4" t="s">
        <v>20</v>
      </c>
      <c r="J6047" s="4" t="s">
        <v>47</v>
      </c>
      <c r="K6047" s="4" t="s">
        <v>47</v>
      </c>
      <c r="L6047" s="4" t="s">
        <v>29</v>
      </c>
      <c r="M6047" s="4" t="s">
        <v>48</v>
      </c>
      <c r="N6047" s="4">
        <v>697.07</v>
      </c>
      <c r="O6047" s="4">
        <v>1</v>
      </c>
      <c r="P6047" s="4">
        <v>0.1</v>
      </c>
      <c r="Q6047" s="4">
        <v>107.81</v>
      </c>
    </row>
    <row r="6048" spans="1:17" s="4" customFormat="1" ht="12" x14ac:dyDescent="0.3">
      <c r="A6048" s="4">
        <v>6047</v>
      </c>
      <c r="B6048" s="4" t="s">
        <v>18006</v>
      </c>
      <c r="C6048" s="5">
        <v>45545</v>
      </c>
      <c r="D6048" s="5">
        <v>45552</v>
      </c>
      <c r="E6048" s="9">
        <f t="shared" si="94"/>
        <v>2024</v>
      </c>
      <c r="F6048" s="4" t="s">
        <v>25</v>
      </c>
      <c r="G6048" s="4" t="s">
        <v>18007</v>
      </c>
      <c r="H6048" s="4" t="s">
        <v>18008</v>
      </c>
      <c r="I6048" s="4" t="s">
        <v>67</v>
      </c>
      <c r="J6048" s="4" t="s">
        <v>34</v>
      </c>
      <c r="K6048" s="4" t="s">
        <v>35</v>
      </c>
      <c r="L6048" s="4" t="s">
        <v>29</v>
      </c>
      <c r="M6048" s="4" t="s">
        <v>30</v>
      </c>
      <c r="N6048" s="4">
        <v>961.21</v>
      </c>
      <c r="O6048" s="4">
        <v>8</v>
      </c>
      <c r="P6048" s="4">
        <v>0.2</v>
      </c>
      <c r="Q6048" s="4">
        <v>117.89</v>
      </c>
    </row>
    <row r="6049" spans="1:17" s="4" customFormat="1" ht="12" x14ac:dyDescent="0.3">
      <c r="A6049" s="4">
        <v>6048</v>
      </c>
      <c r="B6049" s="4" t="s">
        <v>18009</v>
      </c>
      <c r="C6049" s="5">
        <v>44734</v>
      </c>
      <c r="D6049" s="5">
        <v>44740</v>
      </c>
      <c r="E6049" s="9">
        <f t="shared" si="94"/>
        <v>2022</v>
      </c>
      <c r="F6049" s="4" t="s">
        <v>17</v>
      </c>
      <c r="G6049" s="4" t="s">
        <v>18010</v>
      </c>
      <c r="H6049" s="4" t="s">
        <v>18011</v>
      </c>
      <c r="I6049" s="4" t="s">
        <v>28</v>
      </c>
      <c r="J6049" s="4" t="s">
        <v>62</v>
      </c>
      <c r="K6049" s="4" t="s">
        <v>63</v>
      </c>
      <c r="L6049" s="4" t="s">
        <v>22</v>
      </c>
      <c r="M6049" s="4" t="s">
        <v>54</v>
      </c>
      <c r="N6049" s="4">
        <v>552.48</v>
      </c>
      <c r="O6049" s="4">
        <v>8</v>
      </c>
      <c r="P6049" s="4">
        <v>0.15</v>
      </c>
      <c r="Q6049" s="4">
        <v>128.19999999999999</v>
      </c>
    </row>
    <row r="6050" spans="1:17" s="4" customFormat="1" ht="12" x14ac:dyDescent="0.3">
      <c r="A6050" s="4">
        <v>6049</v>
      </c>
      <c r="B6050" s="4" t="s">
        <v>18012</v>
      </c>
      <c r="C6050" s="5">
        <v>44824</v>
      </c>
      <c r="D6050" s="5">
        <v>44831</v>
      </c>
      <c r="E6050" s="9">
        <f t="shared" si="94"/>
        <v>2022</v>
      </c>
      <c r="F6050" s="4" t="s">
        <v>39</v>
      </c>
      <c r="G6050" s="4" t="s">
        <v>18013</v>
      </c>
      <c r="H6050" s="4" t="s">
        <v>18014</v>
      </c>
      <c r="I6050" s="4" t="s">
        <v>20</v>
      </c>
      <c r="J6050" s="4" t="s">
        <v>111</v>
      </c>
      <c r="K6050" s="4" t="s">
        <v>111</v>
      </c>
      <c r="L6050" s="4" t="s">
        <v>29</v>
      </c>
      <c r="M6050" s="4" t="s">
        <v>48</v>
      </c>
      <c r="N6050" s="4">
        <v>518.82000000000005</v>
      </c>
      <c r="O6050" s="4">
        <v>9</v>
      </c>
      <c r="P6050" s="4">
        <v>0.2</v>
      </c>
      <c r="Q6050" s="4">
        <v>71.849999999999994</v>
      </c>
    </row>
    <row r="6051" spans="1:17" s="4" customFormat="1" ht="12" x14ac:dyDescent="0.3">
      <c r="A6051" s="4">
        <v>6050</v>
      </c>
      <c r="B6051" s="4" t="s">
        <v>18015</v>
      </c>
      <c r="C6051" s="5">
        <v>44751</v>
      </c>
      <c r="D6051" s="5">
        <v>44758</v>
      </c>
      <c r="E6051" s="9">
        <f t="shared" si="94"/>
        <v>2022</v>
      </c>
      <c r="F6051" s="4" t="s">
        <v>39</v>
      </c>
      <c r="G6051" s="4" t="s">
        <v>18016</v>
      </c>
      <c r="H6051" s="4" t="s">
        <v>18017</v>
      </c>
      <c r="I6051" s="4" t="s">
        <v>28</v>
      </c>
      <c r="J6051" s="4" t="s">
        <v>79</v>
      </c>
      <c r="K6051" s="4" t="s">
        <v>80</v>
      </c>
      <c r="L6051" s="4" t="s">
        <v>36</v>
      </c>
      <c r="M6051" s="4" t="s">
        <v>71</v>
      </c>
      <c r="N6051" s="4">
        <v>668.51</v>
      </c>
      <c r="O6051" s="4">
        <v>2</v>
      </c>
      <c r="P6051" s="4">
        <v>0.2</v>
      </c>
      <c r="Q6051" s="4">
        <v>1.78</v>
      </c>
    </row>
    <row r="6052" spans="1:17" s="4" customFormat="1" ht="12" x14ac:dyDescent="0.3">
      <c r="A6052" s="4">
        <v>6051</v>
      </c>
      <c r="B6052" s="4" t="s">
        <v>18018</v>
      </c>
      <c r="C6052" s="5">
        <v>45501</v>
      </c>
      <c r="D6052" s="5">
        <v>45508</v>
      </c>
      <c r="E6052" s="9">
        <f t="shared" si="94"/>
        <v>2024</v>
      </c>
      <c r="F6052" s="4" t="s">
        <v>39</v>
      </c>
      <c r="G6052" s="4" t="s">
        <v>18019</v>
      </c>
      <c r="H6052" s="4" t="s">
        <v>18020</v>
      </c>
      <c r="I6052" s="4" t="s">
        <v>20</v>
      </c>
      <c r="J6052" s="4" t="s">
        <v>62</v>
      </c>
      <c r="K6052" s="4" t="s">
        <v>63</v>
      </c>
      <c r="L6052" s="4" t="s">
        <v>29</v>
      </c>
      <c r="M6052" s="4" t="s">
        <v>90</v>
      </c>
      <c r="N6052" s="4">
        <v>555.91999999999996</v>
      </c>
      <c r="O6052" s="4">
        <v>3</v>
      </c>
      <c r="P6052" s="4">
        <v>0.2</v>
      </c>
      <c r="Q6052" s="4">
        <v>-0.84</v>
      </c>
    </row>
    <row r="6053" spans="1:17" s="4" customFormat="1" ht="12" x14ac:dyDescent="0.3">
      <c r="A6053" s="4">
        <v>6052</v>
      </c>
      <c r="B6053" s="4" t="s">
        <v>18021</v>
      </c>
      <c r="C6053" s="5">
        <v>45666</v>
      </c>
      <c r="D6053" s="5">
        <v>45667</v>
      </c>
      <c r="E6053" s="9">
        <f t="shared" si="94"/>
        <v>2025</v>
      </c>
      <c r="F6053" s="4" t="s">
        <v>39</v>
      </c>
      <c r="G6053" s="4" t="s">
        <v>18022</v>
      </c>
      <c r="H6053" s="4" t="s">
        <v>18023</v>
      </c>
      <c r="I6053" s="4" t="s">
        <v>28</v>
      </c>
      <c r="J6053" s="4" t="s">
        <v>21</v>
      </c>
      <c r="K6053" s="4" t="s">
        <v>26647</v>
      </c>
      <c r="L6053" s="4" t="s">
        <v>22</v>
      </c>
      <c r="M6053" s="4" t="s">
        <v>23</v>
      </c>
      <c r="N6053" s="4">
        <v>25.25</v>
      </c>
      <c r="O6053" s="4">
        <v>9</v>
      </c>
      <c r="P6053" s="4">
        <v>0</v>
      </c>
      <c r="Q6053" s="4">
        <v>6.38</v>
      </c>
    </row>
    <row r="6054" spans="1:17" s="4" customFormat="1" ht="12" x14ac:dyDescent="0.3">
      <c r="A6054" s="4">
        <v>6053</v>
      </c>
      <c r="B6054" s="4" t="s">
        <v>18024</v>
      </c>
      <c r="C6054" s="5">
        <v>45749</v>
      </c>
      <c r="D6054" s="5">
        <v>45753</v>
      </c>
      <c r="E6054" s="9">
        <f t="shared" si="94"/>
        <v>2025</v>
      </c>
      <c r="F6054" s="4" t="s">
        <v>59</v>
      </c>
      <c r="G6054" s="4" t="s">
        <v>18025</v>
      </c>
      <c r="H6054" s="4" t="s">
        <v>18026</v>
      </c>
      <c r="I6054" s="4" t="s">
        <v>20</v>
      </c>
      <c r="J6054" s="4" t="s">
        <v>145</v>
      </c>
      <c r="K6054" s="4" t="s">
        <v>80</v>
      </c>
      <c r="L6054" s="4" t="s">
        <v>22</v>
      </c>
      <c r="M6054" s="4" t="s">
        <v>23</v>
      </c>
      <c r="N6054" s="4">
        <v>888.48</v>
      </c>
      <c r="O6054" s="4">
        <v>5</v>
      </c>
      <c r="P6054" s="4">
        <v>0.2</v>
      </c>
      <c r="Q6054" s="4">
        <v>59.46</v>
      </c>
    </row>
    <row r="6055" spans="1:17" s="4" customFormat="1" ht="12" x14ac:dyDescent="0.3">
      <c r="A6055" s="4">
        <v>6054</v>
      </c>
      <c r="B6055" s="4" t="s">
        <v>18027</v>
      </c>
      <c r="C6055" s="5">
        <v>44973</v>
      </c>
      <c r="D6055" s="5">
        <v>44979</v>
      </c>
      <c r="E6055" s="9">
        <f t="shared" si="94"/>
        <v>2023</v>
      </c>
      <c r="F6055" s="4" t="s">
        <v>17</v>
      </c>
      <c r="G6055" s="4" t="s">
        <v>18028</v>
      </c>
      <c r="H6055" s="4" t="s">
        <v>18029</v>
      </c>
      <c r="I6055" s="4" t="s">
        <v>67</v>
      </c>
      <c r="J6055" s="4" t="s">
        <v>145</v>
      </c>
      <c r="K6055" s="4" t="s">
        <v>80</v>
      </c>
      <c r="L6055" s="4" t="s">
        <v>29</v>
      </c>
      <c r="M6055" s="4" t="s">
        <v>48</v>
      </c>
      <c r="N6055" s="4">
        <v>585.16999999999996</v>
      </c>
      <c r="O6055" s="4">
        <v>2</v>
      </c>
      <c r="P6055" s="4">
        <v>0</v>
      </c>
      <c r="Q6055" s="4">
        <v>124.53</v>
      </c>
    </row>
    <row r="6056" spans="1:17" s="4" customFormat="1" ht="12" x14ac:dyDescent="0.3">
      <c r="A6056" s="4">
        <v>6055</v>
      </c>
      <c r="B6056" s="4" t="s">
        <v>18030</v>
      </c>
      <c r="C6056" s="5">
        <v>45733</v>
      </c>
      <c r="D6056" s="5">
        <v>45737</v>
      </c>
      <c r="E6056" s="9">
        <f t="shared" si="94"/>
        <v>2025</v>
      </c>
      <c r="F6056" s="4" t="s">
        <v>17</v>
      </c>
      <c r="G6056" s="4" t="s">
        <v>18031</v>
      </c>
      <c r="H6056" s="4" t="s">
        <v>18032</v>
      </c>
      <c r="I6056" s="4" t="s">
        <v>67</v>
      </c>
      <c r="J6056" s="4" t="s">
        <v>111</v>
      </c>
      <c r="K6056" s="4" t="s">
        <v>111</v>
      </c>
      <c r="L6056" s="4" t="s">
        <v>29</v>
      </c>
      <c r="M6056" s="4" t="s">
        <v>30</v>
      </c>
      <c r="N6056" s="4">
        <v>1392.21</v>
      </c>
      <c r="O6056" s="4">
        <v>10</v>
      </c>
      <c r="P6056" s="4">
        <v>0.2</v>
      </c>
      <c r="Q6056" s="4">
        <v>70.84</v>
      </c>
    </row>
    <row r="6057" spans="1:17" s="4" customFormat="1" ht="12" x14ac:dyDescent="0.3">
      <c r="A6057" s="4">
        <v>6056</v>
      </c>
      <c r="B6057" s="4" t="s">
        <v>18033</v>
      </c>
      <c r="C6057" s="5">
        <v>44520</v>
      </c>
      <c r="D6057" s="5">
        <v>44526</v>
      </c>
      <c r="E6057" s="9">
        <f t="shared" si="94"/>
        <v>2021</v>
      </c>
      <c r="F6057" s="4" t="s">
        <v>59</v>
      </c>
      <c r="G6057" s="4" t="s">
        <v>18034</v>
      </c>
      <c r="H6057" s="4" t="s">
        <v>18035</v>
      </c>
      <c r="I6057" s="4" t="s">
        <v>67</v>
      </c>
      <c r="J6057" s="4" t="s">
        <v>111</v>
      </c>
      <c r="K6057" s="4" t="s">
        <v>111</v>
      </c>
      <c r="L6057" s="4" t="s">
        <v>29</v>
      </c>
      <c r="M6057" s="4" t="s">
        <v>107</v>
      </c>
      <c r="N6057" s="4">
        <v>568.21</v>
      </c>
      <c r="O6057" s="4">
        <v>3</v>
      </c>
      <c r="P6057" s="4">
        <v>0.2</v>
      </c>
      <c r="Q6057" s="4">
        <v>73.62</v>
      </c>
    </row>
    <row r="6058" spans="1:17" s="4" customFormat="1" ht="12" x14ac:dyDescent="0.3">
      <c r="A6058" s="4">
        <v>6057</v>
      </c>
      <c r="B6058" s="4" t="s">
        <v>18036</v>
      </c>
      <c r="C6058" s="5">
        <v>45723</v>
      </c>
      <c r="D6058" s="5">
        <v>45727</v>
      </c>
      <c r="E6058" s="9">
        <f t="shared" si="94"/>
        <v>2025</v>
      </c>
      <c r="F6058" s="4" t="s">
        <v>39</v>
      </c>
      <c r="G6058" s="4" t="s">
        <v>18037</v>
      </c>
      <c r="H6058" s="4" t="s">
        <v>18038</v>
      </c>
      <c r="I6058" s="4" t="s">
        <v>28</v>
      </c>
      <c r="J6058" s="4" t="s">
        <v>111</v>
      </c>
      <c r="K6058" s="4" t="s">
        <v>111</v>
      </c>
      <c r="L6058" s="4" t="s">
        <v>36</v>
      </c>
      <c r="M6058" s="4" t="s">
        <v>37</v>
      </c>
      <c r="N6058" s="4">
        <v>423.19</v>
      </c>
      <c r="O6058" s="4">
        <v>9</v>
      </c>
      <c r="P6058" s="4">
        <v>0.1</v>
      </c>
      <c r="Q6058" s="4">
        <v>43</v>
      </c>
    </row>
    <row r="6059" spans="1:17" s="4" customFormat="1" ht="12" x14ac:dyDescent="0.3">
      <c r="A6059" s="4">
        <v>6058</v>
      </c>
      <c r="B6059" s="4" t="s">
        <v>18039</v>
      </c>
      <c r="C6059" s="5">
        <v>44905</v>
      </c>
      <c r="D6059" s="5">
        <v>44911</v>
      </c>
      <c r="E6059" s="9">
        <f t="shared" si="94"/>
        <v>2022</v>
      </c>
      <c r="F6059" s="4" t="s">
        <v>59</v>
      </c>
      <c r="G6059" s="4" t="s">
        <v>18040</v>
      </c>
      <c r="H6059" s="4" t="s">
        <v>18041</v>
      </c>
      <c r="I6059" s="4" t="s">
        <v>67</v>
      </c>
      <c r="J6059" s="4" t="s">
        <v>42</v>
      </c>
      <c r="K6059" s="4" t="s">
        <v>43</v>
      </c>
      <c r="L6059" s="4" t="s">
        <v>29</v>
      </c>
      <c r="M6059" s="4" t="s">
        <v>30</v>
      </c>
      <c r="N6059" s="4">
        <v>995.34</v>
      </c>
      <c r="O6059" s="4">
        <v>8</v>
      </c>
      <c r="P6059" s="4">
        <v>0.15</v>
      </c>
      <c r="Q6059" s="4">
        <v>48.28</v>
      </c>
    </row>
    <row r="6060" spans="1:17" s="4" customFormat="1" ht="12" x14ac:dyDescent="0.3">
      <c r="A6060" s="4">
        <v>6059</v>
      </c>
      <c r="B6060" s="4" t="s">
        <v>18042</v>
      </c>
      <c r="C6060" s="5">
        <v>44666</v>
      </c>
      <c r="D6060" s="5">
        <v>44667</v>
      </c>
      <c r="E6060" s="9">
        <f t="shared" si="94"/>
        <v>2022</v>
      </c>
      <c r="F6060" s="4" t="s">
        <v>25</v>
      </c>
      <c r="G6060" s="4" t="s">
        <v>18043</v>
      </c>
      <c r="H6060" s="4" t="s">
        <v>18044</v>
      </c>
      <c r="I6060" s="4" t="s">
        <v>20</v>
      </c>
      <c r="J6060" s="4" t="s">
        <v>79</v>
      </c>
      <c r="K6060" s="4" t="s">
        <v>80</v>
      </c>
      <c r="L6060" s="4" t="s">
        <v>29</v>
      </c>
      <c r="M6060" s="4" t="s">
        <v>30</v>
      </c>
      <c r="N6060" s="4">
        <v>1007.14</v>
      </c>
      <c r="O6060" s="4">
        <v>9</v>
      </c>
      <c r="P6060" s="4">
        <v>0</v>
      </c>
      <c r="Q6060" s="4">
        <v>160.88</v>
      </c>
    </row>
    <row r="6061" spans="1:17" s="4" customFormat="1" ht="12" x14ac:dyDescent="0.3">
      <c r="A6061" s="4">
        <v>6060</v>
      </c>
      <c r="B6061" s="4" t="s">
        <v>18045</v>
      </c>
      <c r="C6061" s="5">
        <v>45491</v>
      </c>
      <c r="D6061" s="5">
        <v>45493</v>
      </c>
      <c r="E6061" s="9">
        <f t="shared" si="94"/>
        <v>2024</v>
      </c>
      <c r="F6061" s="4" t="s">
        <v>25</v>
      </c>
      <c r="G6061" s="4" t="s">
        <v>18046</v>
      </c>
      <c r="H6061" s="4" t="s">
        <v>18047</v>
      </c>
      <c r="I6061" s="4" t="s">
        <v>28</v>
      </c>
      <c r="J6061" s="4" t="s">
        <v>79</v>
      </c>
      <c r="K6061" s="4" t="s">
        <v>80</v>
      </c>
      <c r="L6061" s="4" t="s">
        <v>22</v>
      </c>
      <c r="M6061" s="4" t="s">
        <v>54</v>
      </c>
      <c r="N6061" s="4">
        <v>1238.94</v>
      </c>
      <c r="O6061" s="4">
        <v>8</v>
      </c>
      <c r="P6061" s="4">
        <v>0.2</v>
      </c>
      <c r="Q6061" s="4">
        <v>24.55</v>
      </c>
    </row>
    <row r="6062" spans="1:17" s="4" customFormat="1" ht="12" x14ac:dyDescent="0.3">
      <c r="A6062" s="4">
        <v>6061</v>
      </c>
      <c r="B6062" s="4" t="s">
        <v>18048</v>
      </c>
      <c r="C6062" s="5">
        <v>45053</v>
      </c>
      <c r="D6062" s="5">
        <v>45057</v>
      </c>
      <c r="E6062" s="9">
        <f t="shared" si="94"/>
        <v>2023</v>
      </c>
      <c r="F6062" s="4" t="s">
        <v>39</v>
      </c>
      <c r="G6062" s="4" t="s">
        <v>18049</v>
      </c>
      <c r="H6062" s="4" t="s">
        <v>18050</v>
      </c>
      <c r="I6062" s="4" t="s">
        <v>28</v>
      </c>
      <c r="J6062" s="4" t="s">
        <v>47</v>
      </c>
      <c r="K6062" s="4" t="s">
        <v>47</v>
      </c>
      <c r="L6062" s="4" t="s">
        <v>22</v>
      </c>
      <c r="M6062" s="4" t="s">
        <v>23</v>
      </c>
      <c r="N6062" s="4">
        <v>810.74</v>
      </c>
      <c r="O6062" s="4">
        <v>3</v>
      </c>
      <c r="P6062" s="4">
        <v>0.15</v>
      </c>
      <c r="Q6062" s="4">
        <v>161.52000000000001</v>
      </c>
    </row>
    <row r="6063" spans="1:17" s="4" customFormat="1" ht="12" x14ac:dyDescent="0.3">
      <c r="A6063" s="4">
        <v>6062</v>
      </c>
      <c r="B6063" s="4" t="s">
        <v>18051</v>
      </c>
      <c r="C6063" s="5">
        <v>44727</v>
      </c>
      <c r="D6063" s="5">
        <v>44730</v>
      </c>
      <c r="E6063" s="9">
        <f t="shared" si="94"/>
        <v>2022</v>
      </c>
      <c r="F6063" s="4" t="s">
        <v>17</v>
      </c>
      <c r="G6063" s="4" t="s">
        <v>18052</v>
      </c>
      <c r="H6063" s="4" t="s">
        <v>18053</v>
      </c>
      <c r="I6063" s="4" t="s">
        <v>67</v>
      </c>
      <c r="J6063" s="4" t="s">
        <v>42</v>
      </c>
      <c r="K6063" s="4" t="s">
        <v>43</v>
      </c>
      <c r="L6063" s="4" t="s">
        <v>29</v>
      </c>
      <c r="M6063" s="4" t="s">
        <v>30</v>
      </c>
      <c r="N6063" s="4">
        <v>902.99</v>
      </c>
      <c r="O6063" s="4">
        <v>7</v>
      </c>
      <c r="P6063" s="4">
        <v>0.1</v>
      </c>
      <c r="Q6063" s="4">
        <v>135.06</v>
      </c>
    </row>
    <row r="6064" spans="1:17" s="4" customFormat="1" ht="12" x14ac:dyDescent="0.3">
      <c r="A6064" s="4">
        <v>6063</v>
      </c>
      <c r="B6064" s="4" t="s">
        <v>18054</v>
      </c>
      <c r="C6064" s="5">
        <v>44870</v>
      </c>
      <c r="D6064" s="5">
        <v>44877</v>
      </c>
      <c r="E6064" s="9">
        <f t="shared" si="94"/>
        <v>2022</v>
      </c>
      <c r="F6064" s="4" t="s">
        <v>25</v>
      </c>
      <c r="G6064" s="4" t="s">
        <v>18055</v>
      </c>
      <c r="H6064" s="4" t="s">
        <v>18056</v>
      </c>
      <c r="I6064" s="4" t="s">
        <v>28</v>
      </c>
      <c r="J6064" s="4" t="s">
        <v>62</v>
      </c>
      <c r="K6064" s="4" t="s">
        <v>63</v>
      </c>
      <c r="L6064" s="4" t="s">
        <v>29</v>
      </c>
      <c r="M6064" s="4" t="s">
        <v>30</v>
      </c>
      <c r="N6064" s="4">
        <v>1275.8900000000001</v>
      </c>
      <c r="O6064" s="4">
        <v>3</v>
      </c>
      <c r="P6064" s="4">
        <v>0</v>
      </c>
      <c r="Q6064" s="4">
        <v>326.62</v>
      </c>
    </row>
    <row r="6065" spans="1:17" s="4" customFormat="1" ht="12" x14ac:dyDescent="0.3">
      <c r="A6065" s="4">
        <v>6064</v>
      </c>
      <c r="B6065" s="4" t="s">
        <v>18057</v>
      </c>
      <c r="C6065" s="5">
        <v>44633</v>
      </c>
      <c r="D6065" s="5">
        <v>44638</v>
      </c>
      <c r="E6065" s="9">
        <f t="shared" si="94"/>
        <v>2022</v>
      </c>
      <c r="F6065" s="4" t="s">
        <v>59</v>
      </c>
      <c r="G6065" s="4" t="s">
        <v>18058</v>
      </c>
      <c r="H6065" s="4" t="s">
        <v>18059</v>
      </c>
      <c r="I6065" s="4" t="s">
        <v>20</v>
      </c>
      <c r="J6065" s="4" t="s">
        <v>34</v>
      </c>
      <c r="K6065" s="4" t="s">
        <v>35</v>
      </c>
      <c r="L6065" s="4" t="s">
        <v>29</v>
      </c>
      <c r="M6065" s="4" t="s">
        <v>107</v>
      </c>
      <c r="N6065" s="4">
        <v>221.74</v>
      </c>
      <c r="O6065" s="4">
        <v>10</v>
      </c>
      <c r="P6065" s="4">
        <v>0.1</v>
      </c>
      <c r="Q6065" s="4">
        <v>33.76</v>
      </c>
    </row>
    <row r="6066" spans="1:17" s="4" customFormat="1" ht="12" x14ac:dyDescent="0.3">
      <c r="A6066" s="4">
        <v>6065</v>
      </c>
      <c r="B6066" s="4" t="s">
        <v>18060</v>
      </c>
      <c r="C6066" s="5">
        <v>44545</v>
      </c>
      <c r="D6066" s="5">
        <v>44547</v>
      </c>
      <c r="E6066" s="9">
        <f t="shared" si="94"/>
        <v>2021</v>
      </c>
      <c r="F6066" s="4" t="s">
        <v>25</v>
      </c>
      <c r="G6066" s="4" t="s">
        <v>18061</v>
      </c>
      <c r="H6066" s="4" t="s">
        <v>18062</v>
      </c>
      <c r="I6066" s="4" t="s">
        <v>20</v>
      </c>
      <c r="J6066" s="4" t="s">
        <v>52</v>
      </c>
      <c r="K6066" s="4" t="s">
        <v>53</v>
      </c>
      <c r="L6066" s="4" t="s">
        <v>36</v>
      </c>
      <c r="M6066" s="4" t="s">
        <v>37</v>
      </c>
      <c r="N6066" s="4">
        <v>1457.03</v>
      </c>
      <c r="O6066" s="4">
        <v>3</v>
      </c>
      <c r="P6066" s="4">
        <v>0.15</v>
      </c>
      <c r="Q6066" s="4">
        <v>301.32</v>
      </c>
    </row>
    <row r="6067" spans="1:17" s="4" customFormat="1" ht="12" x14ac:dyDescent="0.3">
      <c r="A6067" s="4">
        <v>6066</v>
      </c>
      <c r="B6067" s="4" t="s">
        <v>18063</v>
      </c>
      <c r="C6067" s="5">
        <v>45097</v>
      </c>
      <c r="D6067" s="5">
        <v>45100</v>
      </c>
      <c r="E6067" s="9">
        <f t="shared" si="94"/>
        <v>2023</v>
      </c>
      <c r="F6067" s="4" t="s">
        <v>39</v>
      </c>
      <c r="G6067" s="4" t="s">
        <v>18064</v>
      </c>
      <c r="H6067" s="4" t="s">
        <v>18065</v>
      </c>
      <c r="I6067" s="4" t="s">
        <v>67</v>
      </c>
      <c r="J6067" s="4" t="s">
        <v>47</v>
      </c>
      <c r="K6067" s="4" t="s">
        <v>47</v>
      </c>
      <c r="L6067" s="4" t="s">
        <v>36</v>
      </c>
      <c r="M6067" s="4" t="s">
        <v>118</v>
      </c>
      <c r="N6067" s="4">
        <v>286.68</v>
      </c>
      <c r="O6067" s="4">
        <v>3</v>
      </c>
      <c r="P6067" s="4">
        <v>0.2</v>
      </c>
      <c r="Q6067" s="4">
        <v>15.96</v>
      </c>
    </row>
    <row r="6068" spans="1:17" s="4" customFormat="1" ht="12" x14ac:dyDescent="0.3">
      <c r="A6068" s="4">
        <v>6067</v>
      </c>
      <c r="B6068" s="4" t="s">
        <v>18066</v>
      </c>
      <c r="C6068" s="5">
        <v>45665</v>
      </c>
      <c r="D6068" s="5">
        <v>45666</v>
      </c>
      <c r="E6068" s="9">
        <f t="shared" si="94"/>
        <v>2025</v>
      </c>
      <c r="F6068" s="4" t="s">
        <v>39</v>
      </c>
      <c r="G6068" s="4" t="s">
        <v>18067</v>
      </c>
      <c r="H6068" s="4" t="s">
        <v>18068</v>
      </c>
      <c r="I6068" s="4" t="s">
        <v>28</v>
      </c>
      <c r="J6068" s="4" t="s">
        <v>34</v>
      </c>
      <c r="K6068" s="4" t="s">
        <v>35</v>
      </c>
      <c r="L6068" s="4" t="s">
        <v>29</v>
      </c>
      <c r="M6068" s="4" t="s">
        <v>107</v>
      </c>
      <c r="N6068" s="4">
        <v>748.01</v>
      </c>
      <c r="O6068" s="4">
        <v>2</v>
      </c>
      <c r="P6068" s="4">
        <v>0.1</v>
      </c>
      <c r="Q6068" s="4">
        <v>188.77</v>
      </c>
    </row>
    <row r="6069" spans="1:17" s="4" customFormat="1" ht="12" x14ac:dyDescent="0.3">
      <c r="A6069" s="4">
        <v>6068</v>
      </c>
      <c r="B6069" s="4" t="s">
        <v>18069</v>
      </c>
      <c r="C6069" s="5">
        <v>44607</v>
      </c>
      <c r="D6069" s="5">
        <v>44608</v>
      </c>
      <c r="E6069" s="9">
        <f t="shared" si="94"/>
        <v>2022</v>
      </c>
      <c r="F6069" s="4" t="s">
        <v>39</v>
      </c>
      <c r="G6069" s="4" t="s">
        <v>18070</v>
      </c>
      <c r="H6069" s="4" t="s">
        <v>18071</v>
      </c>
      <c r="I6069" s="4" t="s">
        <v>28</v>
      </c>
      <c r="J6069" s="4" t="s">
        <v>62</v>
      </c>
      <c r="K6069" s="4" t="s">
        <v>63</v>
      </c>
      <c r="L6069" s="4" t="s">
        <v>36</v>
      </c>
      <c r="M6069" s="4" t="s">
        <v>138</v>
      </c>
      <c r="N6069" s="4">
        <v>1345.92</v>
      </c>
      <c r="O6069" s="4">
        <v>9</v>
      </c>
      <c r="P6069" s="4">
        <v>0.1</v>
      </c>
      <c r="Q6069" s="4">
        <v>279.88</v>
      </c>
    </row>
    <row r="6070" spans="1:17" s="4" customFormat="1" ht="12" x14ac:dyDescent="0.3">
      <c r="A6070" s="4">
        <v>6069</v>
      </c>
      <c r="B6070" s="4" t="s">
        <v>18072</v>
      </c>
      <c r="C6070" s="5">
        <v>45180</v>
      </c>
      <c r="D6070" s="5">
        <v>45182</v>
      </c>
      <c r="E6070" s="9">
        <f t="shared" si="94"/>
        <v>2023</v>
      </c>
      <c r="F6070" s="4" t="s">
        <v>59</v>
      </c>
      <c r="G6070" s="4" t="s">
        <v>18073</v>
      </c>
      <c r="H6070" s="4" t="s">
        <v>18074</v>
      </c>
      <c r="I6070" s="4" t="s">
        <v>67</v>
      </c>
      <c r="J6070" s="4" t="s">
        <v>145</v>
      </c>
      <c r="K6070" s="4" t="s">
        <v>80</v>
      </c>
      <c r="L6070" s="4" t="s">
        <v>36</v>
      </c>
      <c r="M6070" s="4" t="s">
        <v>138</v>
      </c>
      <c r="N6070" s="4">
        <v>877.82</v>
      </c>
      <c r="O6070" s="4">
        <v>8</v>
      </c>
      <c r="P6070" s="4">
        <v>0</v>
      </c>
      <c r="Q6070" s="4">
        <v>110</v>
      </c>
    </row>
    <row r="6071" spans="1:17" s="4" customFormat="1" ht="12" x14ac:dyDescent="0.3">
      <c r="A6071" s="4">
        <v>6070</v>
      </c>
      <c r="B6071" s="4" t="s">
        <v>18075</v>
      </c>
      <c r="C6071" s="5">
        <v>45751</v>
      </c>
      <c r="D6071" s="5">
        <v>45754</v>
      </c>
      <c r="E6071" s="9">
        <f t="shared" si="94"/>
        <v>2025</v>
      </c>
      <c r="F6071" s="4" t="s">
        <v>17</v>
      </c>
      <c r="G6071" s="4" t="s">
        <v>18076</v>
      </c>
      <c r="H6071" s="4" t="s">
        <v>18077</v>
      </c>
      <c r="I6071" s="4" t="s">
        <v>20</v>
      </c>
      <c r="J6071" s="4" t="s">
        <v>106</v>
      </c>
      <c r="K6071" s="4" t="s">
        <v>106</v>
      </c>
      <c r="L6071" s="4" t="s">
        <v>29</v>
      </c>
      <c r="M6071" s="4" t="s">
        <v>90</v>
      </c>
      <c r="N6071" s="4">
        <v>785.93</v>
      </c>
      <c r="O6071" s="4">
        <v>5</v>
      </c>
      <c r="P6071" s="4">
        <v>0.2</v>
      </c>
      <c r="Q6071" s="4">
        <v>9.11</v>
      </c>
    </row>
    <row r="6072" spans="1:17" s="4" customFormat="1" ht="12" x14ac:dyDescent="0.3">
      <c r="A6072" s="4">
        <v>6071</v>
      </c>
      <c r="B6072" s="4" t="s">
        <v>18078</v>
      </c>
      <c r="C6072" s="5">
        <v>44680</v>
      </c>
      <c r="D6072" s="5">
        <v>44684</v>
      </c>
      <c r="E6072" s="9">
        <f t="shared" si="94"/>
        <v>2022</v>
      </c>
      <c r="F6072" s="4" t="s">
        <v>17</v>
      </c>
      <c r="G6072" s="4" t="s">
        <v>18079</v>
      </c>
      <c r="H6072" s="4" t="s">
        <v>18080</v>
      </c>
      <c r="I6072" s="4" t="s">
        <v>67</v>
      </c>
      <c r="J6072" s="4" t="s">
        <v>42</v>
      </c>
      <c r="K6072" s="4" t="s">
        <v>43</v>
      </c>
      <c r="L6072" s="4" t="s">
        <v>29</v>
      </c>
      <c r="M6072" s="4" t="s">
        <v>30</v>
      </c>
      <c r="N6072" s="4">
        <v>1078.57</v>
      </c>
      <c r="O6072" s="4">
        <v>3</v>
      </c>
      <c r="P6072" s="4">
        <v>0</v>
      </c>
      <c r="Q6072" s="4">
        <v>227.03</v>
      </c>
    </row>
    <row r="6073" spans="1:17" s="4" customFormat="1" ht="12" x14ac:dyDescent="0.3">
      <c r="A6073" s="4">
        <v>6072</v>
      </c>
      <c r="B6073" s="4" t="s">
        <v>18081</v>
      </c>
      <c r="C6073" s="5">
        <v>44456</v>
      </c>
      <c r="D6073" s="5">
        <v>44460</v>
      </c>
      <c r="E6073" s="9">
        <f t="shared" si="94"/>
        <v>2021</v>
      </c>
      <c r="F6073" s="4" t="s">
        <v>17</v>
      </c>
      <c r="G6073" s="4" t="s">
        <v>18082</v>
      </c>
      <c r="H6073" s="4" t="s">
        <v>18083</v>
      </c>
      <c r="I6073" s="4" t="s">
        <v>28</v>
      </c>
      <c r="J6073" s="4" t="s">
        <v>42</v>
      </c>
      <c r="K6073" s="4" t="s">
        <v>43</v>
      </c>
      <c r="L6073" s="4" t="s">
        <v>22</v>
      </c>
      <c r="M6073" s="4" t="s">
        <v>54</v>
      </c>
      <c r="N6073" s="4">
        <v>403.83</v>
      </c>
      <c r="O6073" s="4">
        <v>7</v>
      </c>
      <c r="P6073" s="4">
        <v>0.15</v>
      </c>
      <c r="Q6073" s="4">
        <v>2.79</v>
      </c>
    </row>
    <row r="6074" spans="1:17" s="4" customFormat="1" ht="12" x14ac:dyDescent="0.3">
      <c r="A6074" s="4">
        <v>6073</v>
      </c>
      <c r="B6074" s="4" t="s">
        <v>18084</v>
      </c>
      <c r="C6074" s="5">
        <v>45038</v>
      </c>
      <c r="D6074" s="5">
        <v>45044</v>
      </c>
      <c r="E6074" s="9">
        <f t="shared" si="94"/>
        <v>2023</v>
      </c>
      <c r="F6074" s="4" t="s">
        <v>59</v>
      </c>
      <c r="G6074" s="4" t="s">
        <v>18085</v>
      </c>
      <c r="H6074" s="4" t="s">
        <v>18086</v>
      </c>
      <c r="I6074" s="4" t="s">
        <v>67</v>
      </c>
      <c r="J6074" s="4" t="s">
        <v>52</v>
      </c>
      <c r="K6074" s="4" t="s">
        <v>53</v>
      </c>
      <c r="L6074" s="4" t="s">
        <v>29</v>
      </c>
      <c r="M6074" s="4" t="s">
        <v>90</v>
      </c>
      <c r="N6074" s="4">
        <v>972.68</v>
      </c>
      <c r="O6074" s="4">
        <v>8</v>
      </c>
      <c r="P6074" s="4">
        <v>0.15</v>
      </c>
      <c r="Q6074" s="4">
        <v>118.9</v>
      </c>
    </row>
    <row r="6075" spans="1:17" s="4" customFormat="1" ht="12" x14ac:dyDescent="0.3">
      <c r="A6075" s="4">
        <v>6074</v>
      </c>
      <c r="B6075" s="4" t="s">
        <v>18087</v>
      </c>
      <c r="C6075" s="5">
        <v>44974</v>
      </c>
      <c r="D6075" s="5">
        <v>44977</v>
      </c>
      <c r="E6075" s="9">
        <f t="shared" si="94"/>
        <v>2023</v>
      </c>
      <c r="F6075" s="4" t="s">
        <v>59</v>
      </c>
      <c r="G6075" s="4" t="s">
        <v>13671</v>
      </c>
      <c r="H6075" s="4" t="s">
        <v>18088</v>
      </c>
      <c r="I6075" s="4" t="s">
        <v>67</v>
      </c>
      <c r="J6075" s="4" t="s">
        <v>145</v>
      </c>
      <c r="K6075" s="4" t="s">
        <v>80</v>
      </c>
      <c r="L6075" s="4" t="s">
        <v>36</v>
      </c>
      <c r="M6075" s="4" t="s">
        <v>71</v>
      </c>
      <c r="N6075" s="4">
        <v>525.42999999999995</v>
      </c>
      <c r="O6075" s="4">
        <v>9</v>
      </c>
      <c r="P6075" s="4">
        <v>0</v>
      </c>
      <c r="Q6075" s="4">
        <v>53.46</v>
      </c>
    </row>
    <row r="6076" spans="1:17" s="4" customFormat="1" ht="12" x14ac:dyDescent="0.3">
      <c r="A6076" s="4">
        <v>6075</v>
      </c>
      <c r="B6076" s="4" t="s">
        <v>18089</v>
      </c>
      <c r="C6076" s="5">
        <v>44791</v>
      </c>
      <c r="D6076" s="5">
        <v>44793</v>
      </c>
      <c r="E6076" s="9">
        <f t="shared" si="94"/>
        <v>2022</v>
      </c>
      <c r="F6076" s="4" t="s">
        <v>25</v>
      </c>
      <c r="G6076" s="4" t="s">
        <v>18090</v>
      </c>
      <c r="H6076" s="4" t="s">
        <v>18091</v>
      </c>
      <c r="I6076" s="4" t="s">
        <v>67</v>
      </c>
      <c r="J6076" s="4" t="s">
        <v>21</v>
      </c>
      <c r="K6076" s="4" t="s">
        <v>26647</v>
      </c>
      <c r="L6076" s="4" t="s">
        <v>22</v>
      </c>
      <c r="M6076" s="4" t="s">
        <v>75</v>
      </c>
      <c r="N6076" s="4">
        <v>1249.6400000000001</v>
      </c>
      <c r="O6076" s="4">
        <v>3</v>
      </c>
      <c r="P6076" s="4">
        <v>0</v>
      </c>
      <c r="Q6076" s="4">
        <v>8.08</v>
      </c>
    </row>
    <row r="6077" spans="1:17" s="4" customFormat="1" ht="12" x14ac:dyDescent="0.3">
      <c r="A6077" s="4">
        <v>6076</v>
      </c>
      <c r="B6077" s="4" t="s">
        <v>18092</v>
      </c>
      <c r="C6077" s="5">
        <v>44606</v>
      </c>
      <c r="D6077" s="5">
        <v>44613</v>
      </c>
      <c r="E6077" s="9">
        <f t="shared" si="94"/>
        <v>2022</v>
      </c>
      <c r="F6077" s="4" t="s">
        <v>25</v>
      </c>
      <c r="G6077" s="4" t="s">
        <v>18093</v>
      </c>
      <c r="H6077" s="4" t="s">
        <v>18094</v>
      </c>
      <c r="I6077" s="4" t="s">
        <v>20</v>
      </c>
      <c r="J6077" s="4" t="s">
        <v>145</v>
      </c>
      <c r="K6077" s="4" t="s">
        <v>80</v>
      </c>
      <c r="L6077" s="4" t="s">
        <v>22</v>
      </c>
      <c r="M6077" s="4" t="s">
        <v>75</v>
      </c>
      <c r="N6077" s="4">
        <v>820.41</v>
      </c>
      <c r="O6077" s="4">
        <v>4</v>
      </c>
      <c r="P6077" s="4">
        <v>0</v>
      </c>
      <c r="Q6077" s="4">
        <v>188.54</v>
      </c>
    </row>
    <row r="6078" spans="1:17" s="4" customFormat="1" ht="12" x14ac:dyDescent="0.3">
      <c r="A6078" s="4">
        <v>6077</v>
      </c>
      <c r="B6078" s="4" t="s">
        <v>18095</v>
      </c>
      <c r="C6078" s="5">
        <v>44740</v>
      </c>
      <c r="D6078" s="5">
        <v>44744</v>
      </c>
      <c r="E6078" s="9">
        <f t="shared" si="94"/>
        <v>2022</v>
      </c>
      <c r="F6078" s="4" t="s">
        <v>39</v>
      </c>
      <c r="G6078" s="4" t="s">
        <v>18096</v>
      </c>
      <c r="H6078" s="4" t="s">
        <v>18097</v>
      </c>
      <c r="I6078" s="4" t="s">
        <v>20</v>
      </c>
      <c r="J6078" s="4" t="s">
        <v>62</v>
      </c>
      <c r="K6078" s="4" t="s">
        <v>63</v>
      </c>
      <c r="L6078" s="4" t="s">
        <v>22</v>
      </c>
      <c r="M6078" s="4" t="s">
        <v>75</v>
      </c>
      <c r="N6078" s="4">
        <v>428.65</v>
      </c>
      <c r="O6078" s="4">
        <v>6</v>
      </c>
      <c r="P6078" s="4">
        <v>0.2</v>
      </c>
      <c r="Q6078" s="4">
        <v>75.14</v>
      </c>
    </row>
    <row r="6079" spans="1:17" s="4" customFormat="1" ht="12" x14ac:dyDescent="0.3">
      <c r="A6079" s="4">
        <v>6078</v>
      </c>
      <c r="B6079" s="4" t="s">
        <v>18098</v>
      </c>
      <c r="C6079" s="5">
        <v>45130</v>
      </c>
      <c r="D6079" s="5">
        <v>45135</v>
      </c>
      <c r="E6079" s="9">
        <f t="shared" si="94"/>
        <v>2023</v>
      </c>
      <c r="F6079" s="4" t="s">
        <v>17</v>
      </c>
      <c r="G6079" s="4" t="s">
        <v>18099</v>
      </c>
      <c r="H6079" s="4" t="s">
        <v>18100</v>
      </c>
      <c r="I6079" s="4" t="s">
        <v>28</v>
      </c>
      <c r="J6079" s="4" t="s">
        <v>62</v>
      </c>
      <c r="K6079" s="4" t="s">
        <v>63</v>
      </c>
      <c r="L6079" s="4" t="s">
        <v>29</v>
      </c>
      <c r="M6079" s="4" t="s">
        <v>107</v>
      </c>
      <c r="N6079" s="4">
        <v>846.61</v>
      </c>
      <c r="O6079" s="4">
        <v>10</v>
      </c>
      <c r="P6079" s="4">
        <v>0.15</v>
      </c>
      <c r="Q6079" s="4">
        <v>164.37</v>
      </c>
    </row>
    <row r="6080" spans="1:17" s="4" customFormat="1" ht="12" x14ac:dyDescent="0.3">
      <c r="A6080" s="4">
        <v>6079</v>
      </c>
      <c r="B6080" s="4" t="s">
        <v>18101</v>
      </c>
      <c r="C6080" s="5">
        <v>44701</v>
      </c>
      <c r="D6080" s="5">
        <v>44704</v>
      </c>
      <c r="E6080" s="9">
        <f t="shared" si="94"/>
        <v>2022</v>
      </c>
      <c r="F6080" s="4" t="s">
        <v>17</v>
      </c>
      <c r="G6080" s="4" t="s">
        <v>18102</v>
      </c>
      <c r="H6080" s="4" t="s">
        <v>18103</v>
      </c>
      <c r="I6080" s="4" t="s">
        <v>20</v>
      </c>
      <c r="J6080" s="4" t="s">
        <v>42</v>
      </c>
      <c r="K6080" s="4" t="s">
        <v>43</v>
      </c>
      <c r="L6080" s="4" t="s">
        <v>22</v>
      </c>
      <c r="M6080" s="4" t="s">
        <v>54</v>
      </c>
      <c r="N6080" s="4">
        <v>290.04000000000002</v>
      </c>
      <c r="O6080" s="4">
        <v>9</v>
      </c>
      <c r="P6080" s="4">
        <v>0.15</v>
      </c>
      <c r="Q6080" s="4">
        <v>65.36</v>
      </c>
    </row>
    <row r="6081" spans="1:17" s="4" customFormat="1" ht="12" x14ac:dyDescent="0.3">
      <c r="A6081" s="4">
        <v>6080</v>
      </c>
      <c r="B6081" s="4" t="s">
        <v>18104</v>
      </c>
      <c r="C6081" s="5">
        <v>44575</v>
      </c>
      <c r="D6081" s="5">
        <v>44580</v>
      </c>
      <c r="E6081" s="9">
        <f t="shared" si="94"/>
        <v>2022</v>
      </c>
      <c r="F6081" s="4" t="s">
        <v>17</v>
      </c>
      <c r="G6081" s="4" t="s">
        <v>18105</v>
      </c>
      <c r="H6081" s="4" t="s">
        <v>11820</v>
      </c>
      <c r="I6081" s="4" t="s">
        <v>28</v>
      </c>
      <c r="J6081" s="4" t="s">
        <v>106</v>
      </c>
      <c r="K6081" s="4" t="s">
        <v>106</v>
      </c>
      <c r="L6081" s="4" t="s">
        <v>29</v>
      </c>
      <c r="M6081" s="4" t="s">
        <v>107</v>
      </c>
      <c r="N6081" s="4">
        <v>510.91</v>
      </c>
      <c r="O6081" s="4">
        <v>6</v>
      </c>
      <c r="P6081" s="4">
        <v>0.2</v>
      </c>
      <c r="Q6081" s="4">
        <v>80.709999999999994</v>
      </c>
    </row>
    <row r="6082" spans="1:17" s="4" customFormat="1" ht="12" x14ac:dyDescent="0.3">
      <c r="A6082" s="4">
        <v>6081</v>
      </c>
      <c r="B6082" s="4" t="s">
        <v>18106</v>
      </c>
      <c r="C6082" s="5">
        <v>45355</v>
      </c>
      <c r="D6082" s="5">
        <v>45358</v>
      </c>
      <c r="E6082" s="9">
        <f t="shared" ref="E6082:E6145" si="95">YEAR(D6082)</f>
        <v>2024</v>
      </c>
      <c r="F6082" s="4" t="s">
        <v>25</v>
      </c>
      <c r="G6082" s="4" t="s">
        <v>18107</v>
      </c>
      <c r="H6082" s="4" t="s">
        <v>18108</v>
      </c>
      <c r="I6082" s="4" t="s">
        <v>20</v>
      </c>
      <c r="J6082" s="4" t="s">
        <v>79</v>
      </c>
      <c r="K6082" s="4" t="s">
        <v>80</v>
      </c>
      <c r="L6082" s="4" t="s">
        <v>22</v>
      </c>
      <c r="M6082" s="4" t="s">
        <v>23</v>
      </c>
      <c r="N6082" s="4">
        <v>1456.11</v>
      </c>
      <c r="O6082" s="4">
        <v>10</v>
      </c>
      <c r="P6082" s="4">
        <v>0.2</v>
      </c>
      <c r="Q6082" s="4">
        <v>-21.79</v>
      </c>
    </row>
    <row r="6083" spans="1:17" s="4" customFormat="1" ht="12" x14ac:dyDescent="0.3">
      <c r="A6083" s="4">
        <v>6082</v>
      </c>
      <c r="B6083" s="4" t="s">
        <v>18109</v>
      </c>
      <c r="C6083" s="5">
        <v>45173</v>
      </c>
      <c r="D6083" s="5">
        <v>45176</v>
      </c>
      <c r="E6083" s="9">
        <f t="shared" si="95"/>
        <v>2023</v>
      </c>
      <c r="F6083" s="4" t="s">
        <v>39</v>
      </c>
      <c r="G6083" s="4" t="s">
        <v>18110</v>
      </c>
      <c r="H6083" s="4" t="s">
        <v>18111</v>
      </c>
      <c r="I6083" s="4" t="s">
        <v>67</v>
      </c>
      <c r="J6083" s="4" t="s">
        <v>62</v>
      </c>
      <c r="K6083" s="4" t="s">
        <v>63</v>
      </c>
      <c r="L6083" s="4" t="s">
        <v>29</v>
      </c>
      <c r="M6083" s="4" t="s">
        <v>107</v>
      </c>
      <c r="N6083" s="4">
        <v>989.19</v>
      </c>
      <c r="O6083" s="4">
        <v>6</v>
      </c>
      <c r="P6083" s="4">
        <v>0.1</v>
      </c>
      <c r="Q6083" s="4">
        <v>175.76</v>
      </c>
    </row>
    <row r="6084" spans="1:17" s="4" customFormat="1" ht="12" x14ac:dyDescent="0.3">
      <c r="A6084" s="4">
        <v>6083</v>
      </c>
      <c r="B6084" s="4" t="s">
        <v>18112</v>
      </c>
      <c r="C6084" s="5">
        <v>45390</v>
      </c>
      <c r="D6084" s="5">
        <v>45397</v>
      </c>
      <c r="E6084" s="9">
        <f t="shared" si="95"/>
        <v>2024</v>
      </c>
      <c r="F6084" s="4" t="s">
        <v>17</v>
      </c>
      <c r="G6084" s="4" t="s">
        <v>18113</v>
      </c>
      <c r="H6084" s="4" t="s">
        <v>18114</v>
      </c>
      <c r="I6084" s="4" t="s">
        <v>67</v>
      </c>
      <c r="J6084" s="4" t="s">
        <v>79</v>
      </c>
      <c r="K6084" s="4" t="s">
        <v>80</v>
      </c>
      <c r="L6084" s="4" t="s">
        <v>22</v>
      </c>
      <c r="M6084" s="4" t="s">
        <v>134</v>
      </c>
      <c r="N6084" s="4">
        <v>556.69000000000005</v>
      </c>
      <c r="O6084" s="4">
        <v>4</v>
      </c>
      <c r="P6084" s="4">
        <v>0</v>
      </c>
      <c r="Q6084" s="4">
        <v>101.46</v>
      </c>
    </row>
    <row r="6085" spans="1:17" s="4" customFormat="1" ht="12" x14ac:dyDescent="0.3">
      <c r="A6085" s="4">
        <v>6084</v>
      </c>
      <c r="B6085" s="4" t="s">
        <v>18115</v>
      </c>
      <c r="C6085" s="5">
        <v>45188</v>
      </c>
      <c r="D6085" s="5">
        <v>45192</v>
      </c>
      <c r="E6085" s="9">
        <f t="shared" si="95"/>
        <v>2023</v>
      </c>
      <c r="F6085" s="4" t="s">
        <v>39</v>
      </c>
      <c r="G6085" s="4" t="s">
        <v>18116</v>
      </c>
      <c r="H6085" s="4" t="s">
        <v>12207</v>
      </c>
      <c r="I6085" s="4" t="s">
        <v>28</v>
      </c>
      <c r="J6085" s="4" t="s">
        <v>79</v>
      </c>
      <c r="K6085" s="4" t="s">
        <v>80</v>
      </c>
      <c r="L6085" s="4" t="s">
        <v>29</v>
      </c>
      <c r="M6085" s="4" t="s">
        <v>48</v>
      </c>
      <c r="N6085" s="4">
        <v>501.89</v>
      </c>
      <c r="O6085" s="4">
        <v>6</v>
      </c>
      <c r="P6085" s="4">
        <v>0.1</v>
      </c>
      <c r="Q6085" s="4">
        <v>20.34</v>
      </c>
    </row>
    <row r="6086" spans="1:17" s="4" customFormat="1" ht="12" x14ac:dyDescent="0.3">
      <c r="A6086" s="4">
        <v>6085</v>
      </c>
      <c r="B6086" s="4" t="s">
        <v>18117</v>
      </c>
      <c r="C6086" s="5">
        <v>45039</v>
      </c>
      <c r="D6086" s="5">
        <v>45045</v>
      </c>
      <c r="E6086" s="9">
        <f t="shared" si="95"/>
        <v>2023</v>
      </c>
      <c r="F6086" s="4" t="s">
        <v>25</v>
      </c>
      <c r="G6086" s="4" t="s">
        <v>18118</v>
      </c>
      <c r="H6086" s="4" t="s">
        <v>18119</v>
      </c>
      <c r="I6086" s="4" t="s">
        <v>67</v>
      </c>
      <c r="J6086" s="4" t="s">
        <v>47</v>
      </c>
      <c r="K6086" s="4" t="s">
        <v>47</v>
      </c>
      <c r="L6086" s="4" t="s">
        <v>36</v>
      </c>
      <c r="M6086" s="4" t="s">
        <v>37</v>
      </c>
      <c r="N6086" s="4">
        <v>829.27</v>
      </c>
      <c r="O6086" s="4">
        <v>7</v>
      </c>
      <c r="P6086" s="4">
        <v>0.1</v>
      </c>
      <c r="Q6086" s="4">
        <v>-8.09</v>
      </c>
    </row>
    <row r="6087" spans="1:17" s="4" customFormat="1" ht="12" x14ac:dyDescent="0.3">
      <c r="A6087" s="4">
        <v>6086</v>
      </c>
      <c r="B6087" s="4" t="s">
        <v>18120</v>
      </c>
      <c r="C6087" s="5">
        <v>45583</v>
      </c>
      <c r="D6087" s="5">
        <v>45584</v>
      </c>
      <c r="E6087" s="9">
        <f t="shared" si="95"/>
        <v>2024</v>
      </c>
      <c r="F6087" s="4" t="s">
        <v>17</v>
      </c>
      <c r="G6087" s="4" t="s">
        <v>18121</v>
      </c>
      <c r="H6087" s="4" t="s">
        <v>18122</v>
      </c>
      <c r="I6087" s="4" t="s">
        <v>28</v>
      </c>
      <c r="J6087" s="4" t="s">
        <v>52</v>
      </c>
      <c r="K6087" s="4" t="s">
        <v>53</v>
      </c>
      <c r="L6087" s="4" t="s">
        <v>29</v>
      </c>
      <c r="M6087" s="4" t="s">
        <v>107</v>
      </c>
      <c r="N6087" s="4">
        <v>449.86</v>
      </c>
      <c r="O6087" s="4">
        <v>6</v>
      </c>
      <c r="P6087" s="4">
        <v>0.2</v>
      </c>
      <c r="Q6087" s="4">
        <v>12.95</v>
      </c>
    </row>
    <row r="6088" spans="1:17" s="4" customFormat="1" ht="12" x14ac:dyDescent="0.3">
      <c r="A6088" s="4">
        <v>6087</v>
      </c>
      <c r="B6088" s="4" t="s">
        <v>18123</v>
      </c>
      <c r="C6088" s="5">
        <v>45315</v>
      </c>
      <c r="D6088" s="5">
        <v>45317</v>
      </c>
      <c r="E6088" s="9">
        <f t="shared" si="95"/>
        <v>2024</v>
      </c>
      <c r="F6088" s="4" t="s">
        <v>59</v>
      </c>
      <c r="G6088" s="4" t="s">
        <v>18124</v>
      </c>
      <c r="H6088" s="4" t="s">
        <v>10392</v>
      </c>
      <c r="I6088" s="4" t="s">
        <v>20</v>
      </c>
      <c r="J6088" s="4" t="s">
        <v>145</v>
      </c>
      <c r="K6088" s="4" t="s">
        <v>80</v>
      </c>
      <c r="L6088" s="4" t="s">
        <v>29</v>
      </c>
      <c r="M6088" s="4" t="s">
        <v>107</v>
      </c>
      <c r="N6088" s="4">
        <v>813.18</v>
      </c>
      <c r="O6088" s="4">
        <v>6</v>
      </c>
      <c r="P6088" s="4">
        <v>0.15</v>
      </c>
      <c r="Q6088" s="4">
        <v>194.22</v>
      </c>
    </row>
    <row r="6089" spans="1:17" s="4" customFormat="1" ht="12" x14ac:dyDescent="0.3">
      <c r="A6089" s="4">
        <v>6088</v>
      </c>
      <c r="B6089" s="4" t="s">
        <v>18125</v>
      </c>
      <c r="C6089" s="5">
        <v>44870</v>
      </c>
      <c r="D6089" s="5">
        <v>44876</v>
      </c>
      <c r="E6089" s="9">
        <f t="shared" si="95"/>
        <v>2022</v>
      </c>
      <c r="F6089" s="4" t="s">
        <v>39</v>
      </c>
      <c r="G6089" s="4" t="s">
        <v>18126</v>
      </c>
      <c r="H6089" s="4" t="s">
        <v>18127</v>
      </c>
      <c r="I6089" s="4" t="s">
        <v>67</v>
      </c>
      <c r="J6089" s="4" t="s">
        <v>34</v>
      </c>
      <c r="K6089" s="4" t="s">
        <v>35</v>
      </c>
      <c r="L6089" s="4" t="s">
        <v>36</v>
      </c>
      <c r="M6089" s="4" t="s">
        <v>71</v>
      </c>
      <c r="N6089" s="4">
        <v>885.14</v>
      </c>
      <c r="O6089" s="4">
        <v>6</v>
      </c>
      <c r="P6089" s="4">
        <v>0.1</v>
      </c>
      <c r="Q6089" s="4">
        <v>199.42</v>
      </c>
    </row>
    <row r="6090" spans="1:17" s="4" customFormat="1" ht="12" x14ac:dyDescent="0.3">
      <c r="A6090" s="4">
        <v>6089</v>
      </c>
      <c r="B6090" s="4" t="s">
        <v>18128</v>
      </c>
      <c r="C6090" s="5">
        <v>44840</v>
      </c>
      <c r="D6090" s="5">
        <v>44843</v>
      </c>
      <c r="E6090" s="9">
        <f t="shared" si="95"/>
        <v>2022</v>
      </c>
      <c r="F6090" s="4" t="s">
        <v>25</v>
      </c>
      <c r="G6090" s="4" t="s">
        <v>18129</v>
      </c>
      <c r="H6090" s="4" t="s">
        <v>18130</v>
      </c>
      <c r="I6090" s="4" t="s">
        <v>28</v>
      </c>
      <c r="J6090" s="4" t="s">
        <v>79</v>
      </c>
      <c r="K6090" s="4" t="s">
        <v>80</v>
      </c>
      <c r="L6090" s="4" t="s">
        <v>22</v>
      </c>
      <c r="M6090" s="4" t="s">
        <v>75</v>
      </c>
      <c r="N6090" s="4">
        <v>1227.53</v>
      </c>
      <c r="O6090" s="4">
        <v>9</v>
      </c>
      <c r="P6090" s="4">
        <v>0</v>
      </c>
      <c r="Q6090" s="4">
        <v>286.51</v>
      </c>
    </row>
    <row r="6091" spans="1:17" s="4" customFormat="1" ht="12" x14ac:dyDescent="0.3">
      <c r="A6091" s="4">
        <v>6090</v>
      </c>
      <c r="B6091" s="4" t="s">
        <v>18131</v>
      </c>
      <c r="C6091" s="5">
        <v>45377</v>
      </c>
      <c r="D6091" s="5">
        <v>45378</v>
      </c>
      <c r="E6091" s="9">
        <f t="shared" si="95"/>
        <v>2024</v>
      </c>
      <c r="F6091" s="4" t="s">
        <v>17</v>
      </c>
      <c r="G6091" s="4" t="s">
        <v>18132</v>
      </c>
      <c r="H6091" s="4" t="s">
        <v>18133</v>
      </c>
      <c r="I6091" s="4" t="s">
        <v>20</v>
      </c>
      <c r="J6091" s="4" t="s">
        <v>62</v>
      </c>
      <c r="K6091" s="4" t="s">
        <v>63</v>
      </c>
      <c r="L6091" s="4" t="s">
        <v>36</v>
      </c>
      <c r="M6091" s="4" t="s">
        <v>138</v>
      </c>
      <c r="N6091" s="4">
        <v>1122.44</v>
      </c>
      <c r="O6091" s="4">
        <v>7</v>
      </c>
      <c r="P6091" s="4">
        <v>0.1</v>
      </c>
      <c r="Q6091" s="4">
        <v>67.87</v>
      </c>
    </row>
    <row r="6092" spans="1:17" s="4" customFormat="1" ht="12" x14ac:dyDescent="0.3">
      <c r="A6092" s="4">
        <v>6091</v>
      </c>
      <c r="B6092" s="4" t="s">
        <v>18134</v>
      </c>
      <c r="C6092" s="5">
        <v>44850</v>
      </c>
      <c r="D6092" s="5">
        <v>44853</v>
      </c>
      <c r="E6092" s="9">
        <f t="shared" si="95"/>
        <v>2022</v>
      </c>
      <c r="F6092" s="4" t="s">
        <v>39</v>
      </c>
      <c r="G6092" s="4" t="s">
        <v>18135</v>
      </c>
      <c r="H6092" s="4" t="s">
        <v>18136</v>
      </c>
      <c r="I6092" s="4" t="s">
        <v>67</v>
      </c>
      <c r="J6092" s="4" t="s">
        <v>47</v>
      </c>
      <c r="K6092" s="4" t="s">
        <v>47</v>
      </c>
      <c r="L6092" s="4" t="s">
        <v>36</v>
      </c>
      <c r="M6092" s="4" t="s">
        <v>37</v>
      </c>
      <c r="N6092" s="4">
        <v>1439.12</v>
      </c>
      <c r="O6092" s="4">
        <v>6</v>
      </c>
      <c r="P6092" s="4">
        <v>0.15</v>
      </c>
      <c r="Q6092" s="4">
        <v>23.99</v>
      </c>
    </row>
    <row r="6093" spans="1:17" s="4" customFormat="1" ht="12" x14ac:dyDescent="0.3">
      <c r="A6093" s="4">
        <v>6092</v>
      </c>
      <c r="B6093" s="4" t="s">
        <v>18137</v>
      </c>
      <c r="C6093" s="5">
        <v>44693</v>
      </c>
      <c r="D6093" s="5">
        <v>44698</v>
      </c>
      <c r="E6093" s="9">
        <f t="shared" si="95"/>
        <v>2022</v>
      </c>
      <c r="F6093" s="4" t="s">
        <v>39</v>
      </c>
      <c r="G6093" s="4" t="s">
        <v>18138</v>
      </c>
      <c r="H6093" s="4" t="s">
        <v>18139</v>
      </c>
      <c r="I6093" s="4" t="s">
        <v>67</v>
      </c>
      <c r="J6093" s="4" t="s">
        <v>42</v>
      </c>
      <c r="K6093" s="4" t="s">
        <v>43</v>
      </c>
      <c r="L6093" s="4" t="s">
        <v>29</v>
      </c>
      <c r="M6093" s="4" t="s">
        <v>30</v>
      </c>
      <c r="N6093" s="4">
        <v>484.56</v>
      </c>
      <c r="O6093" s="4">
        <v>10</v>
      </c>
      <c r="P6093" s="4">
        <v>0.2</v>
      </c>
      <c r="Q6093" s="4">
        <v>52.01</v>
      </c>
    </row>
    <row r="6094" spans="1:17" s="4" customFormat="1" ht="12" x14ac:dyDescent="0.3">
      <c r="A6094" s="4">
        <v>6093</v>
      </c>
      <c r="B6094" s="4" t="s">
        <v>18140</v>
      </c>
      <c r="C6094" s="5">
        <v>45793</v>
      </c>
      <c r="D6094" s="5">
        <v>45796</v>
      </c>
      <c r="E6094" s="9">
        <f t="shared" si="95"/>
        <v>2025</v>
      </c>
      <c r="F6094" s="4" t="s">
        <v>39</v>
      </c>
      <c r="G6094" s="4" t="s">
        <v>18141</v>
      </c>
      <c r="H6094" s="4" t="s">
        <v>18142</v>
      </c>
      <c r="I6094" s="4" t="s">
        <v>20</v>
      </c>
      <c r="J6094" s="4" t="s">
        <v>79</v>
      </c>
      <c r="K6094" s="4" t="s">
        <v>80</v>
      </c>
      <c r="L6094" s="4" t="s">
        <v>36</v>
      </c>
      <c r="M6094" s="4" t="s">
        <v>71</v>
      </c>
      <c r="N6094" s="4">
        <v>103.37</v>
      </c>
      <c r="O6094" s="4">
        <v>2</v>
      </c>
      <c r="P6094" s="4">
        <v>0.1</v>
      </c>
      <c r="Q6094" s="4">
        <v>1.3</v>
      </c>
    </row>
    <row r="6095" spans="1:17" s="4" customFormat="1" ht="12" x14ac:dyDescent="0.3">
      <c r="A6095" s="4">
        <v>6094</v>
      </c>
      <c r="B6095" s="4" t="s">
        <v>18143</v>
      </c>
      <c r="C6095" s="5">
        <v>44628</v>
      </c>
      <c r="D6095" s="5">
        <v>44632</v>
      </c>
      <c r="E6095" s="9">
        <f t="shared" si="95"/>
        <v>2022</v>
      </c>
      <c r="F6095" s="4" t="s">
        <v>59</v>
      </c>
      <c r="G6095" s="4" t="s">
        <v>18144</v>
      </c>
      <c r="H6095" s="4" t="s">
        <v>18145</v>
      </c>
      <c r="I6095" s="4" t="s">
        <v>67</v>
      </c>
      <c r="J6095" s="4" t="s">
        <v>79</v>
      </c>
      <c r="K6095" s="4" t="s">
        <v>80</v>
      </c>
      <c r="L6095" s="4" t="s">
        <v>29</v>
      </c>
      <c r="M6095" s="4" t="s">
        <v>90</v>
      </c>
      <c r="N6095" s="4">
        <v>1414.28</v>
      </c>
      <c r="O6095" s="4">
        <v>9</v>
      </c>
      <c r="P6095" s="4">
        <v>0.2</v>
      </c>
      <c r="Q6095" s="4">
        <v>86.06</v>
      </c>
    </row>
    <row r="6096" spans="1:17" s="4" customFormat="1" ht="12" x14ac:dyDescent="0.3">
      <c r="A6096" s="4">
        <v>6095</v>
      </c>
      <c r="B6096" s="4" t="s">
        <v>18146</v>
      </c>
      <c r="C6096" s="5">
        <v>45777</v>
      </c>
      <c r="D6096" s="5">
        <v>45781</v>
      </c>
      <c r="E6096" s="9">
        <f t="shared" si="95"/>
        <v>2025</v>
      </c>
      <c r="F6096" s="4" t="s">
        <v>59</v>
      </c>
      <c r="G6096" s="4" t="s">
        <v>18147</v>
      </c>
      <c r="H6096" s="4" t="s">
        <v>18148</v>
      </c>
      <c r="I6096" s="4" t="s">
        <v>67</v>
      </c>
      <c r="J6096" s="4" t="s">
        <v>42</v>
      </c>
      <c r="K6096" s="4" t="s">
        <v>43</v>
      </c>
      <c r="L6096" s="4" t="s">
        <v>36</v>
      </c>
      <c r="M6096" s="4" t="s">
        <v>37</v>
      </c>
      <c r="N6096" s="4">
        <v>404.55</v>
      </c>
      <c r="O6096" s="4">
        <v>8</v>
      </c>
      <c r="P6096" s="4">
        <v>0.2</v>
      </c>
      <c r="Q6096" s="4">
        <v>68.86</v>
      </c>
    </row>
    <row r="6097" spans="1:17" s="4" customFormat="1" ht="12" x14ac:dyDescent="0.3">
      <c r="A6097" s="4">
        <v>6096</v>
      </c>
      <c r="B6097" s="4" t="s">
        <v>18149</v>
      </c>
      <c r="C6097" s="5">
        <v>45132</v>
      </c>
      <c r="D6097" s="5">
        <v>45135</v>
      </c>
      <c r="E6097" s="9">
        <f t="shared" si="95"/>
        <v>2023</v>
      </c>
      <c r="F6097" s="4" t="s">
        <v>17</v>
      </c>
      <c r="G6097" s="4" t="s">
        <v>18150</v>
      </c>
      <c r="H6097" s="4" t="s">
        <v>18151</v>
      </c>
      <c r="I6097" s="4" t="s">
        <v>67</v>
      </c>
      <c r="J6097" s="4" t="s">
        <v>34</v>
      </c>
      <c r="K6097" s="4" t="s">
        <v>35</v>
      </c>
      <c r="L6097" s="4" t="s">
        <v>22</v>
      </c>
      <c r="M6097" s="4" t="s">
        <v>23</v>
      </c>
      <c r="N6097" s="4">
        <v>1113.94</v>
      </c>
      <c r="O6097" s="4">
        <v>6</v>
      </c>
      <c r="P6097" s="4">
        <v>0</v>
      </c>
      <c r="Q6097" s="4">
        <v>203.85</v>
      </c>
    </row>
    <row r="6098" spans="1:17" s="4" customFormat="1" ht="12" x14ac:dyDescent="0.3">
      <c r="A6098" s="4">
        <v>6097</v>
      </c>
      <c r="B6098" s="4" t="s">
        <v>18152</v>
      </c>
      <c r="C6098" s="5">
        <v>45156</v>
      </c>
      <c r="D6098" s="5">
        <v>45158</v>
      </c>
      <c r="E6098" s="9">
        <f t="shared" si="95"/>
        <v>2023</v>
      </c>
      <c r="F6098" s="4" t="s">
        <v>17</v>
      </c>
      <c r="G6098" s="4" t="s">
        <v>18153</v>
      </c>
      <c r="H6098" s="4" t="s">
        <v>18154</v>
      </c>
      <c r="I6098" s="4" t="s">
        <v>28</v>
      </c>
      <c r="J6098" s="4" t="s">
        <v>62</v>
      </c>
      <c r="K6098" s="4" t="s">
        <v>63</v>
      </c>
      <c r="L6098" s="4" t="s">
        <v>29</v>
      </c>
      <c r="M6098" s="4" t="s">
        <v>107</v>
      </c>
      <c r="N6098" s="4">
        <v>1403.74</v>
      </c>
      <c r="O6098" s="4">
        <v>4</v>
      </c>
      <c r="P6098" s="4">
        <v>0.1</v>
      </c>
      <c r="Q6098" s="4">
        <v>234.66</v>
      </c>
    </row>
    <row r="6099" spans="1:17" s="4" customFormat="1" ht="12" x14ac:dyDescent="0.3">
      <c r="A6099" s="4">
        <v>6098</v>
      </c>
      <c r="B6099" s="4" t="s">
        <v>18155</v>
      </c>
      <c r="C6099" s="5">
        <v>45018</v>
      </c>
      <c r="D6099" s="5">
        <v>45020</v>
      </c>
      <c r="E6099" s="9">
        <f t="shared" si="95"/>
        <v>2023</v>
      </c>
      <c r="F6099" s="4" t="s">
        <v>17</v>
      </c>
      <c r="G6099" s="4" t="s">
        <v>18156</v>
      </c>
      <c r="H6099" s="4" t="s">
        <v>18157</v>
      </c>
      <c r="I6099" s="4" t="s">
        <v>67</v>
      </c>
      <c r="J6099" s="4" t="s">
        <v>47</v>
      </c>
      <c r="K6099" s="4" t="s">
        <v>47</v>
      </c>
      <c r="L6099" s="4" t="s">
        <v>22</v>
      </c>
      <c r="M6099" s="4" t="s">
        <v>75</v>
      </c>
      <c r="N6099" s="4">
        <v>798.81</v>
      </c>
      <c r="O6099" s="4">
        <v>3</v>
      </c>
      <c r="P6099" s="4">
        <v>0.15</v>
      </c>
      <c r="Q6099" s="4">
        <v>36.99</v>
      </c>
    </row>
    <row r="6100" spans="1:17" s="4" customFormat="1" ht="12" x14ac:dyDescent="0.3">
      <c r="A6100" s="4">
        <v>6099</v>
      </c>
      <c r="B6100" s="4" t="s">
        <v>18158</v>
      </c>
      <c r="C6100" s="5">
        <v>44543</v>
      </c>
      <c r="D6100" s="5">
        <v>44548</v>
      </c>
      <c r="E6100" s="9">
        <f t="shared" si="95"/>
        <v>2021</v>
      </c>
      <c r="F6100" s="4" t="s">
        <v>39</v>
      </c>
      <c r="G6100" s="4" t="s">
        <v>18159</v>
      </c>
      <c r="H6100" s="4" t="s">
        <v>18160</v>
      </c>
      <c r="I6100" s="4" t="s">
        <v>28</v>
      </c>
      <c r="J6100" s="4" t="s">
        <v>34</v>
      </c>
      <c r="K6100" s="4" t="s">
        <v>35</v>
      </c>
      <c r="L6100" s="4" t="s">
        <v>29</v>
      </c>
      <c r="M6100" s="4" t="s">
        <v>90</v>
      </c>
      <c r="N6100" s="4">
        <v>1323.9</v>
      </c>
      <c r="O6100" s="4">
        <v>7</v>
      </c>
      <c r="P6100" s="4">
        <v>0.1</v>
      </c>
      <c r="Q6100" s="4">
        <v>94.42</v>
      </c>
    </row>
    <row r="6101" spans="1:17" s="4" customFormat="1" ht="12" x14ac:dyDescent="0.3">
      <c r="A6101" s="4">
        <v>6100</v>
      </c>
      <c r="B6101" s="4" t="s">
        <v>18161</v>
      </c>
      <c r="C6101" s="5">
        <v>45307</v>
      </c>
      <c r="D6101" s="5">
        <v>45309</v>
      </c>
      <c r="E6101" s="9">
        <f t="shared" si="95"/>
        <v>2024</v>
      </c>
      <c r="F6101" s="4" t="s">
        <v>25</v>
      </c>
      <c r="G6101" s="4" t="s">
        <v>18162</v>
      </c>
      <c r="H6101" s="4" t="s">
        <v>18163</v>
      </c>
      <c r="I6101" s="4" t="s">
        <v>28</v>
      </c>
      <c r="J6101" s="4" t="s">
        <v>79</v>
      </c>
      <c r="K6101" s="4" t="s">
        <v>80</v>
      </c>
      <c r="L6101" s="4" t="s">
        <v>36</v>
      </c>
      <c r="M6101" s="4" t="s">
        <v>138</v>
      </c>
      <c r="N6101" s="4">
        <v>238.77</v>
      </c>
      <c r="O6101" s="4">
        <v>4</v>
      </c>
      <c r="P6101" s="4">
        <v>0.2</v>
      </c>
      <c r="Q6101" s="4">
        <v>43.57</v>
      </c>
    </row>
    <row r="6102" spans="1:17" s="4" customFormat="1" ht="12" x14ac:dyDescent="0.3">
      <c r="A6102" s="4">
        <v>6101</v>
      </c>
      <c r="B6102" s="4" t="s">
        <v>18164</v>
      </c>
      <c r="C6102" s="5">
        <v>44892</v>
      </c>
      <c r="D6102" s="5">
        <v>44899</v>
      </c>
      <c r="E6102" s="9">
        <f t="shared" si="95"/>
        <v>2022</v>
      </c>
      <c r="F6102" s="4" t="s">
        <v>39</v>
      </c>
      <c r="G6102" s="4" t="s">
        <v>18165</v>
      </c>
      <c r="H6102" s="4" t="s">
        <v>18166</v>
      </c>
      <c r="I6102" s="4" t="s">
        <v>67</v>
      </c>
      <c r="J6102" s="4" t="s">
        <v>47</v>
      </c>
      <c r="K6102" s="4" t="s">
        <v>47</v>
      </c>
      <c r="L6102" s="4" t="s">
        <v>22</v>
      </c>
      <c r="M6102" s="4" t="s">
        <v>54</v>
      </c>
      <c r="N6102" s="4">
        <v>953.06</v>
      </c>
      <c r="O6102" s="4">
        <v>2</v>
      </c>
      <c r="P6102" s="4">
        <v>0.15</v>
      </c>
      <c r="Q6102" s="4">
        <v>91.08</v>
      </c>
    </row>
    <row r="6103" spans="1:17" s="4" customFormat="1" ht="12" x14ac:dyDescent="0.3">
      <c r="A6103" s="4">
        <v>6102</v>
      </c>
      <c r="B6103" s="4" t="s">
        <v>18167</v>
      </c>
      <c r="C6103" s="5">
        <v>45633</v>
      </c>
      <c r="D6103" s="5">
        <v>45637</v>
      </c>
      <c r="E6103" s="9">
        <f t="shared" si="95"/>
        <v>2024</v>
      </c>
      <c r="F6103" s="4" t="s">
        <v>59</v>
      </c>
      <c r="G6103" s="4" t="s">
        <v>18168</v>
      </c>
      <c r="H6103" s="4" t="s">
        <v>18169</v>
      </c>
      <c r="I6103" s="4" t="s">
        <v>20</v>
      </c>
      <c r="J6103" s="4" t="s">
        <v>34</v>
      </c>
      <c r="K6103" s="4" t="s">
        <v>35</v>
      </c>
      <c r="L6103" s="4" t="s">
        <v>29</v>
      </c>
      <c r="M6103" s="4" t="s">
        <v>90</v>
      </c>
      <c r="N6103" s="4">
        <v>366.31</v>
      </c>
      <c r="O6103" s="4">
        <v>6</v>
      </c>
      <c r="P6103" s="4">
        <v>0.15</v>
      </c>
      <c r="Q6103" s="4">
        <v>53.74</v>
      </c>
    </row>
    <row r="6104" spans="1:17" s="4" customFormat="1" ht="12" x14ac:dyDescent="0.3">
      <c r="A6104" s="4">
        <v>6103</v>
      </c>
      <c r="B6104" s="4" t="s">
        <v>18170</v>
      </c>
      <c r="C6104" s="5">
        <v>45105</v>
      </c>
      <c r="D6104" s="5">
        <v>45109</v>
      </c>
      <c r="E6104" s="9">
        <f t="shared" si="95"/>
        <v>2023</v>
      </c>
      <c r="F6104" s="4" t="s">
        <v>17</v>
      </c>
      <c r="G6104" s="4" t="s">
        <v>18171</v>
      </c>
      <c r="H6104" s="4" t="s">
        <v>18172</v>
      </c>
      <c r="I6104" s="4" t="s">
        <v>67</v>
      </c>
      <c r="J6104" s="4" t="s">
        <v>47</v>
      </c>
      <c r="K6104" s="4" t="s">
        <v>47</v>
      </c>
      <c r="L6104" s="4" t="s">
        <v>22</v>
      </c>
      <c r="M6104" s="4" t="s">
        <v>54</v>
      </c>
      <c r="N6104" s="4">
        <v>1482.31</v>
      </c>
      <c r="O6104" s="4">
        <v>6</v>
      </c>
      <c r="P6104" s="4">
        <v>0.2</v>
      </c>
      <c r="Q6104" s="4">
        <v>64.09</v>
      </c>
    </row>
    <row r="6105" spans="1:17" s="4" customFormat="1" ht="12" x14ac:dyDescent="0.3">
      <c r="A6105" s="4">
        <v>6104</v>
      </c>
      <c r="B6105" s="4" t="s">
        <v>18173</v>
      </c>
      <c r="C6105" s="5">
        <v>44910</v>
      </c>
      <c r="D6105" s="5">
        <v>44912</v>
      </c>
      <c r="E6105" s="9">
        <f t="shared" si="95"/>
        <v>2022</v>
      </c>
      <c r="F6105" s="4" t="s">
        <v>17</v>
      </c>
      <c r="G6105" s="4" t="s">
        <v>18174</v>
      </c>
      <c r="H6105" s="4" t="s">
        <v>18175</v>
      </c>
      <c r="I6105" s="4" t="s">
        <v>28</v>
      </c>
      <c r="J6105" s="4" t="s">
        <v>21</v>
      </c>
      <c r="K6105" s="4" t="s">
        <v>26647</v>
      </c>
      <c r="L6105" s="4" t="s">
        <v>22</v>
      </c>
      <c r="M6105" s="4" t="s">
        <v>23</v>
      </c>
      <c r="N6105" s="4">
        <v>997.17</v>
      </c>
      <c r="O6105" s="4">
        <v>6</v>
      </c>
      <c r="P6105" s="4">
        <v>0.2</v>
      </c>
      <c r="Q6105" s="4">
        <v>105.03</v>
      </c>
    </row>
    <row r="6106" spans="1:17" s="4" customFormat="1" ht="12" x14ac:dyDescent="0.3">
      <c r="A6106" s="4">
        <v>6105</v>
      </c>
      <c r="B6106" s="4" t="s">
        <v>18176</v>
      </c>
      <c r="C6106" s="5">
        <v>45796</v>
      </c>
      <c r="D6106" s="5">
        <v>45800</v>
      </c>
      <c r="E6106" s="9">
        <f t="shared" si="95"/>
        <v>2025</v>
      </c>
      <c r="F6106" s="4" t="s">
        <v>25</v>
      </c>
      <c r="G6106" s="4" t="s">
        <v>18177</v>
      </c>
      <c r="H6106" s="4" t="s">
        <v>18178</v>
      </c>
      <c r="I6106" s="4" t="s">
        <v>20</v>
      </c>
      <c r="J6106" s="4" t="s">
        <v>111</v>
      </c>
      <c r="K6106" s="4" t="s">
        <v>111</v>
      </c>
      <c r="L6106" s="4" t="s">
        <v>22</v>
      </c>
      <c r="M6106" s="4" t="s">
        <v>23</v>
      </c>
      <c r="N6106" s="4">
        <v>370.19</v>
      </c>
      <c r="O6106" s="4">
        <v>7</v>
      </c>
      <c r="P6106" s="4">
        <v>0.2</v>
      </c>
      <c r="Q6106" s="4">
        <v>40.479999999999997</v>
      </c>
    </row>
    <row r="6107" spans="1:17" s="4" customFormat="1" ht="12" x14ac:dyDescent="0.3">
      <c r="A6107" s="4">
        <v>6106</v>
      </c>
      <c r="B6107" s="4" t="s">
        <v>18179</v>
      </c>
      <c r="C6107" s="5">
        <v>45651</v>
      </c>
      <c r="D6107" s="5">
        <v>45654</v>
      </c>
      <c r="E6107" s="9">
        <f t="shared" si="95"/>
        <v>2024</v>
      </c>
      <c r="F6107" s="4" t="s">
        <v>25</v>
      </c>
      <c r="G6107" s="4" t="s">
        <v>18180</v>
      </c>
      <c r="H6107" s="4" t="s">
        <v>18181</v>
      </c>
      <c r="I6107" s="4" t="s">
        <v>67</v>
      </c>
      <c r="J6107" s="4" t="s">
        <v>106</v>
      </c>
      <c r="K6107" s="4" t="s">
        <v>106</v>
      </c>
      <c r="L6107" s="4" t="s">
        <v>36</v>
      </c>
      <c r="M6107" s="4" t="s">
        <v>71</v>
      </c>
      <c r="N6107" s="4">
        <v>1349.97</v>
      </c>
      <c r="O6107" s="4">
        <v>6</v>
      </c>
      <c r="P6107" s="4">
        <v>0.2</v>
      </c>
      <c r="Q6107" s="4">
        <v>100.14</v>
      </c>
    </row>
    <row r="6108" spans="1:17" s="4" customFormat="1" ht="12" x14ac:dyDescent="0.3">
      <c r="A6108" s="4">
        <v>6107</v>
      </c>
      <c r="B6108" s="4" t="s">
        <v>18182</v>
      </c>
      <c r="C6108" s="5">
        <v>45684</v>
      </c>
      <c r="D6108" s="5">
        <v>45686</v>
      </c>
      <c r="E6108" s="9">
        <f t="shared" si="95"/>
        <v>2025</v>
      </c>
      <c r="F6108" s="4" t="s">
        <v>25</v>
      </c>
      <c r="G6108" s="4" t="s">
        <v>18183</v>
      </c>
      <c r="H6108" s="4" t="s">
        <v>18184</v>
      </c>
      <c r="I6108" s="4" t="s">
        <v>20</v>
      </c>
      <c r="J6108" s="4" t="s">
        <v>52</v>
      </c>
      <c r="K6108" s="4" t="s">
        <v>53</v>
      </c>
      <c r="L6108" s="4" t="s">
        <v>22</v>
      </c>
      <c r="M6108" s="4" t="s">
        <v>23</v>
      </c>
      <c r="N6108" s="4">
        <v>80.45</v>
      </c>
      <c r="O6108" s="4">
        <v>10</v>
      </c>
      <c r="P6108" s="4">
        <v>0.2</v>
      </c>
      <c r="Q6108" s="4">
        <v>9.9</v>
      </c>
    </row>
    <row r="6109" spans="1:17" s="4" customFormat="1" ht="12" x14ac:dyDescent="0.3">
      <c r="A6109" s="4">
        <v>6108</v>
      </c>
      <c r="B6109" s="4" t="s">
        <v>18185</v>
      </c>
      <c r="C6109" s="5">
        <v>45196</v>
      </c>
      <c r="D6109" s="5">
        <v>45202</v>
      </c>
      <c r="E6109" s="9">
        <f t="shared" si="95"/>
        <v>2023</v>
      </c>
      <c r="F6109" s="4" t="s">
        <v>17</v>
      </c>
      <c r="G6109" s="4" t="s">
        <v>18186</v>
      </c>
      <c r="H6109" s="4" t="s">
        <v>6957</v>
      </c>
      <c r="I6109" s="4" t="s">
        <v>67</v>
      </c>
      <c r="J6109" s="4" t="s">
        <v>145</v>
      </c>
      <c r="K6109" s="4" t="s">
        <v>80</v>
      </c>
      <c r="L6109" s="4" t="s">
        <v>29</v>
      </c>
      <c r="M6109" s="4" t="s">
        <v>90</v>
      </c>
      <c r="N6109" s="4">
        <v>884.79</v>
      </c>
      <c r="O6109" s="4">
        <v>10</v>
      </c>
      <c r="P6109" s="4">
        <v>0.2</v>
      </c>
      <c r="Q6109" s="4">
        <v>9.4499999999999993</v>
      </c>
    </row>
    <row r="6110" spans="1:17" s="4" customFormat="1" ht="12" x14ac:dyDescent="0.3">
      <c r="A6110" s="4">
        <v>6109</v>
      </c>
      <c r="B6110" s="4" t="s">
        <v>18187</v>
      </c>
      <c r="C6110" s="5">
        <v>44753</v>
      </c>
      <c r="D6110" s="5">
        <v>44759</v>
      </c>
      <c r="E6110" s="9">
        <f t="shared" si="95"/>
        <v>2022</v>
      </c>
      <c r="F6110" s="4" t="s">
        <v>17</v>
      </c>
      <c r="G6110" s="4" t="s">
        <v>18188</v>
      </c>
      <c r="H6110" s="4" t="s">
        <v>7032</v>
      </c>
      <c r="I6110" s="4" t="s">
        <v>28</v>
      </c>
      <c r="J6110" s="4" t="s">
        <v>52</v>
      </c>
      <c r="K6110" s="4" t="s">
        <v>53</v>
      </c>
      <c r="L6110" s="4" t="s">
        <v>29</v>
      </c>
      <c r="M6110" s="4" t="s">
        <v>90</v>
      </c>
      <c r="N6110" s="4">
        <v>179.31</v>
      </c>
      <c r="O6110" s="4">
        <v>10</v>
      </c>
      <c r="P6110" s="4">
        <v>0.15</v>
      </c>
      <c r="Q6110" s="4">
        <v>7.32</v>
      </c>
    </row>
    <row r="6111" spans="1:17" s="4" customFormat="1" ht="12" x14ac:dyDescent="0.3">
      <c r="A6111" s="4">
        <v>6110</v>
      </c>
      <c r="B6111" s="4" t="s">
        <v>18189</v>
      </c>
      <c r="C6111" s="5">
        <v>44641</v>
      </c>
      <c r="D6111" s="5">
        <v>44645</v>
      </c>
      <c r="E6111" s="9">
        <f t="shared" si="95"/>
        <v>2022</v>
      </c>
      <c r="F6111" s="4" t="s">
        <v>25</v>
      </c>
      <c r="G6111" s="4" t="s">
        <v>18190</v>
      </c>
      <c r="H6111" s="4" t="s">
        <v>18191</v>
      </c>
      <c r="I6111" s="4" t="s">
        <v>67</v>
      </c>
      <c r="J6111" s="4" t="s">
        <v>52</v>
      </c>
      <c r="K6111" s="4" t="s">
        <v>53</v>
      </c>
      <c r="L6111" s="4" t="s">
        <v>29</v>
      </c>
      <c r="M6111" s="4" t="s">
        <v>30</v>
      </c>
      <c r="N6111" s="4">
        <v>383.84</v>
      </c>
      <c r="O6111" s="4">
        <v>8</v>
      </c>
      <c r="P6111" s="4">
        <v>0.1</v>
      </c>
      <c r="Q6111" s="4">
        <v>-3.55</v>
      </c>
    </row>
    <row r="6112" spans="1:17" s="4" customFormat="1" ht="12" x14ac:dyDescent="0.3">
      <c r="A6112" s="4">
        <v>6111</v>
      </c>
      <c r="B6112" s="4" t="s">
        <v>18192</v>
      </c>
      <c r="C6112" s="5">
        <v>45158</v>
      </c>
      <c r="D6112" s="5">
        <v>45160</v>
      </c>
      <c r="E6112" s="9">
        <f t="shared" si="95"/>
        <v>2023</v>
      </c>
      <c r="F6112" s="4" t="s">
        <v>17</v>
      </c>
      <c r="G6112" s="4" t="s">
        <v>18193</v>
      </c>
      <c r="H6112" s="4" t="s">
        <v>18194</v>
      </c>
      <c r="I6112" s="4" t="s">
        <v>67</v>
      </c>
      <c r="J6112" s="4" t="s">
        <v>106</v>
      </c>
      <c r="K6112" s="4" t="s">
        <v>106</v>
      </c>
      <c r="L6112" s="4" t="s">
        <v>36</v>
      </c>
      <c r="M6112" s="4" t="s">
        <v>37</v>
      </c>
      <c r="N6112" s="4">
        <v>605.16</v>
      </c>
      <c r="O6112" s="4">
        <v>6</v>
      </c>
      <c r="P6112" s="4">
        <v>0</v>
      </c>
      <c r="Q6112" s="4">
        <v>55.28</v>
      </c>
    </row>
    <row r="6113" spans="1:17" s="4" customFormat="1" ht="12" x14ac:dyDescent="0.3">
      <c r="A6113" s="4">
        <v>6112</v>
      </c>
      <c r="B6113" s="4" t="s">
        <v>18195</v>
      </c>
      <c r="C6113" s="5">
        <v>44836</v>
      </c>
      <c r="D6113" s="5">
        <v>44838</v>
      </c>
      <c r="E6113" s="9">
        <f t="shared" si="95"/>
        <v>2022</v>
      </c>
      <c r="F6113" s="4" t="s">
        <v>39</v>
      </c>
      <c r="G6113" s="4" t="s">
        <v>18196</v>
      </c>
      <c r="H6113" s="4" t="s">
        <v>18197</v>
      </c>
      <c r="I6113" s="4" t="s">
        <v>67</v>
      </c>
      <c r="J6113" s="4" t="s">
        <v>42</v>
      </c>
      <c r="K6113" s="4" t="s">
        <v>43</v>
      </c>
      <c r="L6113" s="4" t="s">
        <v>36</v>
      </c>
      <c r="M6113" s="4" t="s">
        <v>118</v>
      </c>
      <c r="N6113" s="4">
        <v>181.55</v>
      </c>
      <c r="O6113" s="4">
        <v>1</v>
      </c>
      <c r="P6113" s="4">
        <v>0.15</v>
      </c>
      <c r="Q6113" s="4">
        <v>40.64</v>
      </c>
    </row>
    <row r="6114" spans="1:17" s="4" customFormat="1" ht="12" x14ac:dyDescent="0.3">
      <c r="A6114" s="4">
        <v>6113</v>
      </c>
      <c r="B6114" s="4" t="s">
        <v>18198</v>
      </c>
      <c r="C6114" s="5">
        <v>45750</v>
      </c>
      <c r="D6114" s="5">
        <v>45756</v>
      </c>
      <c r="E6114" s="9">
        <f t="shared" si="95"/>
        <v>2025</v>
      </c>
      <c r="F6114" s="4" t="s">
        <v>39</v>
      </c>
      <c r="G6114" s="4" t="s">
        <v>18199</v>
      </c>
      <c r="H6114" s="4" t="s">
        <v>18200</v>
      </c>
      <c r="I6114" s="4" t="s">
        <v>67</v>
      </c>
      <c r="J6114" s="4" t="s">
        <v>47</v>
      </c>
      <c r="K6114" s="4" t="s">
        <v>47</v>
      </c>
      <c r="L6114" s="4" t="s">
        <v>36</v>
      </c>
      <c r="M6114" s="4" t="s">
        <v>118</v>
      </c>
      <c r="N6114" s="4">
        <v>736.69</v>
      </c>
      <c r="O6114" s="4">
        <v>10</v>
      </c>
      <c r="P6114" s="4">
        <v>0.1</v>
      </c>
      <c r="Q6114" s="4">
        <v>12.35</v>
      </c>
    </row>
    <row r="6115" spans="1:17" s="4" customFormat="1" ht="12" x14ac:dyDescent="0.3">
      <c r="A6115" s="4">
        <v>6114</v>
      </c>
      <c r="B6115" s="4" t="s">
        <v>18201</v>
      </c>
      <c r="C6115" s="5">
        <v>44422</v>
      </c>
      <c r="D6115" s="5">
        <v>44425</v>
      </c>
      <c r="E6115" s="9">
        <f t="shared" si="95"/>
        <v>2021</v>
      </c>
      <c r="F6115" s="4" t="s">
        <v>17</v>
      </c>
      <c r="G6115" s="4" t="s">
        <v>18202</v>
      </c>
      <c r="H6115" s="4" t="s">
        <v>18203</v>
      </c>
      <c r="I6115" s="4" t="s">
        <v>67</v>
      </c>
      <c r="J6115" s="4" t="s">
        <v>34</v>
      </c>
      <c r="K6115" s="4" t="s">
        <v>35</v>
      </c>
      <c r="L6115" s="4" t="s">
        <v>36</v>
      </c>
      <c r="M6115" s="4" t="s">
        <v>118</v>
      </c>
      <c r="N6115" s="4">
        <v>1443.13</v>
      </c>
      <c r="O6115" s="4">
        <v>7</v>
      </c>
      <c r="P6115" s="4">
        <v>0.15</v>
      </c>
      <c r="Q6115" s="4">
        <v>23.72</v>
      </c>
    </row>
    <row r="6116" spans="1:17" s="4" customFormat="1" ht="12" x14ac:dyDescent="0.3">
      <c r="A6116" s="4">
        <v>6115</v>
      </c>
      <c r="B6116" s="4" t="s">
        <v>18204</v>
      </c>
      <c r="C6116" s="5">
        <v>45671</v>
      </c>
      <c r="D6116" s="5">
        <v>45674</v>
      </c>
      <c r="E6116" s="9">
        <f t="shared" si="95"/>
        <v>2025</v>
      </c>
      <c r="F6116" s="4" t="s">
        <v>17</v>
      </c>
      <c r="G6116" s="4" t="s">
        <v>18205</v>
      </c>
      <c r="H6116" s="4" t="s">
        <v>18206</v>
      </c>
      <c r="I6116" s="4" t="s">
        <v>20</v>
      </c>
      <c r="J6116" s="4" t="s">
        <v>21</v>
      </c>
      <c r="K6116" s="4" t="s">
        <v>26647</v>
      </c>
      <c r="L6116" s="4" t="s">
        <v>22</v>
      </c>
      <c r="M6116" s="4" t="s">
        <v>23</v>
      </c>
      <c r="N6116" s="4">
        <v>566.95000000000005</v>
      </c>
      <c r="O6116" s="4">
        <v>1</v>
      </c>
      <c r="P6116" s="4">
        <v>0.15</v>
      </c>
      <c r="Q6116" s="4">
        <v>90.29</v>
      </c>
    </row>
    <row r="6117" spans="1:17" s="4" customFormat="1" ht="12" x14ac:dyDescent="0.3">
      <c r="A6117" s="4">
        <v>6116</v>
      </c>
      <c r="B6117" s="4" t="s">
        <v>18207</v>
      </c>
      <c r="C6117" s="5">
        <v>44496</v>
      </c>
      <c r="D6117" s="5">
        <v>44501</v>
      </c>
      <c r="E6117" s="9">
        <f t="shared" si="95"/>
        <v>2021</v>
      </c>
      <c r="F6117" s="4" t="s">
        <v>25</v>
      </c>
      <c r="G6117" s="4" t="s">
        <v>18208</v>
      </c>
      <c r="H6117" s="4" t="s">
        <v>18209</v>
      </c>
      <c r="I6117" s="4" t="s">
        <v>20</v>
      </c>
      <c r="J6117" s="4" t="s">
        <v>47</v>
      </c>
      <c r="K6117" s="4" t="s">
        <v>47</v>
      </c>
      <c r="L6117" s="4" t="s">
        <v>36</v>
      </c>
      <c r="M6117" s="4" t="s">
        <v>118</v>
      </c>
      <c r="N6117" s="4">
        <v>558.32000000000005</v>
      </c>
      <c r="O6117" s="4">
        <v>5</v>
      </c>
      <c r="P6117" s="4">
        <v>0</v>
      </c>
      <c r="Q6117" s="4">
        <v>50.41</v>
      </c>
    </row>
    <row r="6118" spans="1:17" s="4" customFormat="1" ht="12" x14ac:dyDescent="0.3">
      <c r="A6118" s="4">
        <v>6117</v>
      </c>
      <c r="B6118" s="4" t="s">
        <v>18210</v>
      </c>
      <c r="C6118" s="5">
        <v>45333</v>
      </c>
      <c r="D6118" s="5">
        <v>45336</v>
      </c>
      <c r="E6118" s="9">
        <f t="shared" si="95"/>
        <v>2024</v>
      </c>
      <c r="F6118" s="4" t="s">
        <v>39</v>
      </c>
      <c r="G6118" s="4" t="s">
        <v>18211</v>
      </c>
      <c r="H6118" s="4" t="s">
        <v>18212</v>
      </c>
      <c r="I6118" s="4" t="s">
        <v>20</v>
      </c>
      <c r="J6118" s="4" t="s">
        <v>52</v>
      </c>
      <c r="K6118" s="4" t="s">
        <v>53</v>
      </c>
      <c r="L6118" s="4" t="s">
        <v>29</v>
      </c>
      <c r="M6118" s="4" t="s">
        <v>90</v>
      </c>
      <c r="N6118" s="4">
        <v>797.02</v>
      </c>
      <c r="O6118" s="4">
        <v>10</v>
      </c>
      <c r="P6118" s="4">
        <v>0.2</v>
      </c>
      <c r="Q6118" s="4">
        <v>163.06</v>
      </c>
    </row>
    <row r="6119" spans="1:17" s="4" customFormat="1" ht="12" x14ac:dyDescent="0.3">
      <c r="A6119" s="4">
        <v>6118</v>
      </c>
      <c r="B6119" s="4" t="s">
        <v>18213</v>
      </c>
      <c r="C6119" s="5">
        <v>45598</v>
      </c>
      <c r="D6119" s="5">
        <v>45603</v>
      </c>
      <c r="E6119" s="9">
        <f t="shared" si="95"/>
        <v>2024</v>
      </c>
      <c r="F6119" s="4" t="s">
        <v>59</v>
      </c>
      <c r="G6119" s="4" t="s">
        <v>18214</v>
      </c>
      <c r="H6119" s="4" t="s">
        <v>18215</v>
      </c>
      <c r="I6119" s="4" t="s">
        <v>28</v>
      </c>
      <c r="J6119" s="4" t="s">
        <v>21</v>
      </c>
      <c r="K6119" s="4" t="s">
        <v>26647</v>
      </c>
      <c r="L6119" s="4" t="s">
        <v>29</v>
      </c>
      <c r="M6119" s="4" t="s">
        <v>48</v>
      </c>
      <c r="N6119" s="4">
        <v>1471.53</v>
      </c>
      <c r="O6119" s="4">
        <v>1</v>
      </c>
      <c r="P6119" s="4">
        <v>0.2</v>
      </c>
      <c r="Q6119" s="4">
        <v>45.28</v>
      </c>
    </row>
    <row r="6120" spans="1:17" s="4" customFormat="1" ht="12" x14ac:dyDescent="0.3">
      <c r="A6120" s="4">
        <v>6119</v>
      </c>
      <c r="B6120" s="4" t="s">
        <v>18216</v>
      </c>
      <c r="C6120" s="5">
        <v>45794</v>
      </c>
      <c r="D6120" s="5">
        <v>45799</v>
      </c>
      <c r="E6120" s="9">
        <f t="shared" si="95"/>
        <v>2025</v>
      </c>
      <c r="F6120" s="4" t="s">
        <v>59</v>
      </c>
      <c r="G6120" s="4" t="s">
        <v>18217</v>
      </c>
      <c r="H6120" s="4" t="s">
        <v>18218</v>
      </c>
      <c r="I6120" s="4" t="s">
        <v>28</v>
      </c>
      <c r="J6120" s="4" t="s">
        <v>34</v>
      </c>
      <c r="K6120" s="4" t="s">
        <v>35</v>
      </c>
      <c r="L6120" s="4" t="s">
        <v>29</v>
      </c>
      <c r="M6120" s="4" t="s">
        <v>107</v>
      </c>
      <c r="N6120" s="4">
        <v>726.79</v>
      </c>
      <c r="O6120" s="4">
        <v>3</v>
      </c>
      <c r="P6120" s="4">
        <v>0</v>
      </c>
      <c r="Q6120" s="4">
        <v>202.38</v>
      </c>
    </row>
    <row r="6121" spans="1:17" s="4" customFormat="1" ht="12" x14ac:dyDescent="0.3">
      <c r="A6121" s="4">
        <v>6120</v>
      </c>
      <c r="B6121" s="4" t="s">
        <v>18219</v>
      </c>
      <c r="C6121" s="5">
        <v>45040</v>
      </c>
      <c r="D6121" s="5">
        <v>45042</v>
      </c>
      <c r="E6121" s="9">
        <f t="shared" si="95"/>
        <v>2023</v>
      </c>
      <c r="F6121" s="4" t="s">
        <v>17</v>
      </c>
      <c r="G6121" s="4" t="s">
        <v>18220</v>
      </c>
      <c r="H6121" s="4" t="s">
        <v>12100</v>
      </c>
      <c r="I6121" s="4" t="s">
        <v>20</v>
      </c>
      <c r="J6121" s="4" t="s">
        <v>79</v>
      </c>
      <c r="K6121" s="4" t="s">
        <v>80</v>
      </c>
      <c r="L6121" s="4" t="s">
        <v>36</v>
      </c>
      <c r="M6121" s="4" t="s">
        <v>37</v>
      </c>
      <c r="N6121" s="4">
        <v>1271.01</v>
      </c>
      <c r="O6121" s="4">
        <v>5</v>
      </c>
      <c r="P6121" s="4">
        <v>0.2</v>
      </c>
      <c r="Q6121" s="4">
        <v>15.76</v>
      </c>
    </row>
    <row r="6122" spans="1:17" s="4" customFormat="1" ht="12" x14ac:dyDescent="0.3">
      <c r="A6122" s="4">
        <v>6121</v>
      </c>
      <c r="B6122" s="4" t="s">
        <v>18221</v>
      </c>
      <c r="C6122" s="5">
        <v>45708</v>
      </c>
      <c r="D6122" s="5">
        <v>45715</v>
      </c>
      <c r="E6122" s="9">
        <f t="shared" si="95"/>
        <v>2025</v>
      </c>
      <c r="F6122" s="4" t="s">
        <v>17</v>
      </c>
      <c r="G6122" s="4" t="s">
        <v>18222</v>
      </c>
      <c r="H6122" s="4" t="s">
        <v>18223</v>
      </c>
      <c r="I6122" s="4" t="s">
        <v>28</v>
      </c>
      <c r="J6122" s="4" t="s">
        <v>79</v>
      </c>
      <c r="K6122" s="4" t="s">
        <v>80</v>
      </c>
      <c r="L6122" s="4" t="s">
        <v>29</v>
      </c>
      <c r="M6122" s="4" t="s">
        <v>30</v>
      </c>
      <c r="N6122" s="4">
        <v>65.92</v>
      </c>
      <c r="O6122" s="4">
        <v>7</v>
      </c>
      <c r="P6122" s="4">
        <v>0.15</v>
      </c>
      <c r="Q6122" s="4">
        <v>11.24</v>
      </c>
    </row>
    <row r="6123" spans="1:17" s="4" customFormat="1" ht="12" x14ac:dyDescent="0.3">
      <c r="A6123" s="4">
        <v>6122</v>
      </c>
      <c r="B6123" s="4" t="s">
        <v>18224</v>
      </c>
      <c r="C6123" s="5">
        <v>44546</v>
      </c>
      <c r="D6123" s="5">
        <v>44548</v>
      </c>
      <c r="E6123" s="9">
        <f t="shared" si="95"/>
        <v>2021</v>
      </c>
      <c r="F6123" s="4" t="s">
        <v>39</v>
      </c>
      <c r="G6123" s="4" t="s">
        <v>18225</v>
      </c>
      <c r="H6123" s="4" t="s">
        <v>18226</v>
      </c>
      <c r="I6123" s="4" t="s">
        <v>67</v>
      </c>
      <c r="J6123" s="4" t="s">
        <v>62</v>
      </c>
      <c r="K6123" s="4" t="s">
        <v>63</v>
      </c>
      <c r="L6123" s="4" t="s">
        <v>36</v>
      </c>
      <c r="M6123" s="4" t="s">
        <v>37</v>
      </c>
      <c r="N6123" s="4">
        <v>681.95</v>
      </c>
      <c r="O6123" s="4">
        <v>1</v>
      </c>
      <c r="P6123" s="4">
        <v>0.2</v>
      </c>
      <c r="Q6123" s="4">
        <v>110.92</v>
      </c>
    </row>
    <row r="6124" spans="1:17" s="4" customFormat="1" ht="12" x14ac:dyDescent="0.3">
      <c r="A6124" s="4">
        <v>6123</v>
      </c>
      <c r="B6124" s="4" t="s">
        <v>18227</v>
      </c>
      <c r="C6124" s="5">
        <v>45644</v>
      </c>
      <c r="D6124" s="5">
        <v>45650</v>
      </c>
      <c r="E6124" s="9">
        <f t="shared" si="95"/>
        <v>2024</v>
      </c>
      <c r="F6124" s="4" t="s">
        <v>17</v>
      </c>
      <c r="G6124" s="4" t="s">
        <v>18228</v>
      </c>
      <c r="H6124" s="4" t="s">
        <v>18229</v>
      </c>
      <c r="I6124" s="4" t="s">
        <v>28</v>
      </c>
      <c r="J6124" s="4" t="s">
        <v>62</v>
      </c>
      <c r="K6124" s="4" t="s">
        <v>63</v>
      </c>
      <c r="L6124" s="4" t="s">
        <v>22</v>
      </c>
      <c r="M6124" s="4" t="s">
        <v>54</v>
      </c>
      <c r="N6124" s="4">
        <v>402.29</v>
      </c>
      <c r="O6124" s="4">
        <v>9</v>
      </c>
      <c r="P6124" s="4">
        <v>0</v>
      </c>
      <c r="Q6124" s="4">
        <v>120.18</v>
      </c>
    </row>
    <row r="6125" spans="1:17" s="4" customFormat="1" ht="12" x14ac:dyDescent="0.3">
      <c r="A6125" s="4">
        <v>6124</v>
      </c>
      <c r="B6125" s="4" t="s">
        <v>18230</v>
      </c>
      <c r="C6125" s="5">
        <v>44499</v>
      </c>
      <c r="D6125" s="5">
        <v>44504</v>
      </c>
      <c r="E6125" s="9">
        <f t="shared" si="95"/>
        <v>2021</v>
      </c>
      <c r="F6125" s="4" t="s">
        <v>17</v>
      </c>
      <c r="G6125" s="4" t="s">
        <v>18231</v>
      </c>
      <c r="H6125" s="4" t="s">
        <v>18232</v>
      </c>
      <c r="I6125" s="4" t="s">
        <v>67</v>
      </c>
      <c r="J6125" s="4" t="s">
        <v>42</v>
      </c>
      <c r="K6125" s="4" t="s">
        <v>43</v>
      </c>
      <c r="L6125" s="4" t="s">
        <v>29</v>
      </c>
      <c r="M6125" s="4" t="s">
        <v>107</v>
      </c>
      <c r="N6125" s="4">
        <v>477.04</v>
      </c>
      <c r="O6125" s="4">
        <v>3</v>
      </c>
      <c r="P6125" s="4">
        <v>0.1</v>
      </c>
      <c r="Q6125" s="4">
        <v>100.2</v>
      </c>
    </row>
    <row r="6126" spans="1:17" s="4" customFormat="1" ht="12" x14ac:dyDescent="0.3">
      <c r="A6126" s="4">
        <v>6125</v>
      </c>
      <c r="B6126" s="4" t="s">
        <v>18233</v>
      </c>
      <c r="C6126" s="5">
        <v>44834</v>
      </c>
      <c r="D6126" s="5">
        <v>44836</v>
      </c>
      <c r="E6126" s="9">
        <f t="shared" si="95"/>
        <v>2022</v>
      </c>
      <c r="F6126" s="4" t="s">
        <v>39</v>
      </c>
      <c r="G6126" s="4" t="s">
        <v>18234</v>
      </c>
      <c r="H6126" s="4" t="s">
        <v>18235</v>
      </c>
      <c r="I6126" s="4" t="s">
        <v>28</v>
      </c>
      <c r="J6126" s="4" t="s">
        <v>145</v>
      </c>
      <c r="K6126" s="4" t="s">
        <v>80</v>
      </c>
      <c r="L6126" s="4" t="s">
        <v>29</v>
      </c>
      <c r="M6126" s="4" t="s">
        <v>107</v>
      </c>
      <c r="N6126" s="4">
        <v>893.85</v>
      </c>
      <c r="O6126" s="4">
        <v>6</v>
      </c>
      <c r="P6126" s="4">
        <v>0.1</v>
      </c>
      <c r="Q6126" s="4">
        <v>15.76</v>
      </c>
    </row>
    <row r="6127" spans="1:17" s="4" customFormat="1" ht="12" x14ac:dyDescent="0.3">
      <c r="A6127" s="4">
        <v>6126</v>
      </c>
      <c r="B6127" s="4" t="s">
        <v>18236</v>
      </c>
      <c r="C6127" s="5">
        <v>45585</v>
      </c>
      <c r="D6127" s="5">
        <v>45591</v>
      </c>
      <c r="E6127" s="9">
        <f t="shared" si="95"/>
        <v>2024</v>
      </c>
      <c r="F6127" s="4" t="s">
        <v>17</v>
      </c>
      <c r="G6127" s="4" t="s">
        <v>18237</v>
      </c>
      <c r="H6127" s="4" t="s">
        <v>18238</v>
      </c>
      <c r="I6127" s="4" t="s">
        <v>20</v>
      </c>
      <c r="J6127" s="4" t="s">
        <v>34</v>
      </c>
      <c r="K6127" s="4" t="s">
        <v>35</v>
      </c>
      <c r="L6127" s="4" t="s">
        <v>36</v>
      </c>
      <c r="M6127" s="4" t="s">
        <v>118</v>
      </c>
      <c r="N6127" s="4">
        <v>1092.94</v>
      </c>
      <c r="O6127" s="4">
        <v>8</v>
      </c>
      <c r="P6127" s="4">
        <v>0</v>
      </c>
      <c r="Q6127" s="4">
        <v>75.25</v>
      </c>
    </row>
    <row r="6128" spans="1:17" s="4" customFormat="1" ht="12" x14ac:dyDescent="0.3">
      <c r="A6128" s="4">
        <v>6127</v>
      </c>
      <c r="B6128" s="4" t="s">
        <v>18239</v>
      </c>
      <c r="C6128" s="5">
        <v>45651</v>
      </c>
      <c r="D6128" s="5">
        <v>45656</v>
      </c>
      <c r="E6128" s="9">
        <f t="shared" si="95"/>
        <v>2024</v>
      </c>
      <c r="F6128" s="4" t="s">
        <v>25</v>
      </c>
      <c r="G6128" s="4" t="s">
        <v>18240</v>
      </c>
      <c r="H6128" s="4" t="s">
        <v>18241</v>
      </c>
      <c r="I6128" s="4" t="s">
        <v>20</v>
      </c>
      <c r="J6128" s="4" t="s">
        <v>62</v>
      </c>
      <c r="K6128" s="4" t="s">
        <v>63</v>
      </c>
      <c r="L6128" s="4" t="s">
        <v>29</v>
      </c>
      <c r="M6128" s="4" t="s">
        <v>90</v>
      </c>
      <c r="N6128" s="4">
        <v>433.37</v>
      </c>
      <c r="O6128" s="4">
        <v>3</v>
      </c>
      <c r="P6128" s="4">
        <v>0.1</v>
      </c>
      <c r="Q6128" s="4">
        <v>92.14</v>
      </c>
    </row>
    <row r="6129" spans="1:17" s="4" customFormat="1" ht="12" x14ac:dyDescent="0.3">
      <c r="A6129" s="4">
        <v>6128</v>
      </c>
      <c r="B6129" s="4" t="s">
        <v>18242</v>
      </c>
      <c r="C6129" s="5">
        <v>44511</v>
      </c>
      <c r="D6129" s="5">
        <v>44516</v>
      </c>
      <c r="E6129" s="9">
        <f t="shared" si="95"/>
        <v>2021</v>
      </c>
      <c r="F6129" s="4" t="s">
        <v>59</v>
      </c>
      <c r="G6129" s="4" t="s">
        <v>18243</v>
      </c>
      <c r="H6129" s="4" t="s">
        <v>18244</v>
      </c>
      <c r="I6129" s="4" t="s">
        <v>28</v>
      </c>
      <c r="J6129" s="4" t="s">
        <v>106</v>
      </c>
      <c r="K6129" s="4" t="s">
        <v>106</v>
      </c>
      <c r="L6129" s="4" t="s">
        <v>22</v>
      </c>
      <c r="M6129" s="4" t="s">
        <v>54</v>
      </c>
      <c r="N6129" s="4">
        <v>39.82</v>
      </c>
      <c r="O6129" s="4">
        <v>2</v>
      </c>
      <c r="P6129" s="4">
        <v>0.15</v>
      </c>
      <c r="Q6129" s="4">
        <v>5.98</v>
      </c>
    </row>
    <row r="6130" spans="1:17" s="4" customFormat="1" ht="12" x14ac:dyDescent="0.3">
      <c r="A6130" s="4">
        <v>6129</v>
      </c>
      <c r="B6130" s="4" t="s">
        <v>18245</v>
      </c>
      <c r="C6130" s="5">
        <v>44992</v>
      </c>
      <c r="D6130" s="5">
        <v>44999</v>
      </c>
      <c r="E6130" s="9">
        <f t="shared" si="95"/>
        <v>2023</v>
      </c>
      <c r="F6130" s="4" t="s">
        <v>25</v>
      </c>
      <c r="G6130" s="4" t="s">
        <v>18246</v>
      </c>
      <c r="H6130" s="4" t="s">
        <v>18247</v>
      </c>
      <c r="I6130" s="4" t="s">
        <v>67</v>
      </c>
      <c r="J6130" s="4" t="s">
        <v>111</v>
      </c>
      <c r="K6130" s="4" t="s">
        <v>111</v>
      </c>
      <c r="L6130" s="4" t="s">
        <v>22</v>
      </c>
      <c r="M6130" s="4" t="s">
        <v>54</v>
      </c>
      <c r="N6130" s="4">
        <v>601.66</v>
      </c>
      <c r="O6130" s="4">
        <v>7</v>
      </c>
      <c r="P6130" s="4">
        <v>0.15</v>
      </c>
      <c r="Q6130" s="4">
        <v>36.64</v>
      </c>
    </row>
    <row r="6131" spans="1:17" s="4" customFormat="1" ht="12" x14ac:dyDescent="0.3">
      <c r="A6131" s="4">
        <v>6130</v>
      </c>
      <c r="B6131" s="4" t="s">
        <v>18248</v>
      </c>
      <c r="C6131" s="5">
        <v>45449</v>
      </c>
      <c r="D6131" s="5">
        <v>45454</v>
      </c>
      <c r="E6131" s="9">
        <f t="shared" si="95"/>
        <v>2024</v>
      </c>
      <c r="F6131" s="4" t="s">
        <v>59</v>
      </c>
      <c r="G6131" s="4" t="s">
        <v>18249</v>
      </c>
      <c r="H6131" s="4" t="s">
        <v>18250</v>
      </c>
      <c r="I6131" s="4" t="s">
        <v>20</v>
      </c>
      <c r="J6131" s="4" t="s">
        <v>145</v>
      </c>
      <c r="K6131" s="4" t="s">
        <v>80</v>
      </c>
      <c r="L6131" s="4" t="s">
        <v>22</v>
      </c>
      <c r="M6131" s="4" t="s">
        <v>75</v>
      </c>
      <c r="N6131" s="4">
        <v>1470.58</v>
      </c>
      <c r="O6131" s="4">
        <v>7</v>
      </c>
      <c r="P6131" s="4">
        <v>0.2</v>
      </c>
      <c r="Q6131" s="4">
        <v>322.27999999999997</v>
      </c>
    </row>
    <row r="6132" spans="1:17" s="4" customFormat="1" ht="12" x14ac:dyDescent="0.3">
      <c r="A6132" s="4">
        <v>6131</v>
      </c>
      <c r="B6132" s="4" t="s">
        <v>18251</v>
      </c>
      <c r="C6132" s="5">
        <v>44938</v>
      </c>
      <c r="D6132" s="5">
        <v>44945</v>
      </c>
      <c r="E6132" s="9">
        <f t="shared" si="95"/>
        <v>2023</v>
      </c>
      <c r="F6132" s="4" t="s">
        <v>39</v>
      </c>
      <c r="G6132" s="4" t="s">
        <v>18252</v>
      </c>
      <c r="H6132" s="4" t="s">
        <v>18253</v>
      </c>
      <c r="I6132" s="4" t="s">
        <v>67</v>
      </c>
      <c r="J6132" s="4" t="s">
        <v>42</v>
      </c>
      <c r="K6132" s="4" t="s">
        <v>43</v>
      </c>
      <c r="L6132" s="4" t="s">
        <v>36</v>
      </c>
      <c r="M6132" s="4" t="s">
        <v>71</v>
      </c>
      <c r="N6132" s="4">
        <v>720.3</v>
      </c>
      <c r="O6132" s="4">
        <v>5</v>
      </c>
      <c r="P6132" s="4">
        <v>0.2</v>
      </c>
      <c r="Q6132" s="4">
        <v>104.71</v>
      </c>
    </row>
    <row r="6133" spans="1:17" s="4" customFormat="1" ht="12" x14ac:dyDescent="0.3">
      <c r="A6133" s="4">
        <v>6132</v>
      </c>
      <c r="B6133" s="4" t="s">
        <v>18254</v>
      </c>
      <c r="C6133" s="5">
        <v>45400</v>
      </c>
      <c r="D6133" s="5">
        <v>45401</v>
      </c>
      <c r="E6133" s="9">
        <f t="shared" si="95"/>
        <v>2024</v>
      </c>
      <c r="F6133" s="4" t="s">
        <v>39</v>
      </c>
      <c r="G6133" s="4" t="s">
        <v>18255</v>
      </c>
      <c r="H6133" s="4" t="s">
        <v>18256</v>
      </c>
      <c r="I6133" s="4" t="s">
        <v>28</v>
      </c>
      <c r="J6133" s="4" t="s">
        <v>62</v>
      </c>
      <c r="K6133" s="4" t="s">
        <v>63</v>
      </c>
      <c r="L6133" s="4" t="s">
        <v>36</v>
      </c>
      <c r="M6133" s="4" t="s">
        <v>118</v>
      </c>
      <c r="N6133" s="4">
        <v>159.69999999999999</v>
      </c>
      <c r="O6133" s="4">
        <v>7</v>
      </c>
      <c r="P6133" s="4">
        <v>0.1</v>
      </c>
      <c r="Q6133" s="4">
        <v>19.72</v>
      </c>
    </row>
    <row r="6134" spans="1:17" s="4" customFormat="1" ht="12" x14ac:dyDescent="0.3">
      <c r="A6134" s="4">
        <v>6133</v>
      </c>
      <c r="B6134" s="4" t="s">
        <v>18257</v>
      </c>
      <c r="C6134" s="5">
        <v>45189</v>
      </c>
      <c r="D6134" s="5">
        <v>45192</v>
      </c>
      <c r="E6134" s="9">
        <f t="shared" si="95"/>
        <v>2023</v>
      </c>
      <c r="F6134" s="4" t="s">
        <v>25</v>
      </c>
      <c r="G6134" s="4" t="s">
        <v>18258</v>
      </c>
      <c r="H6134" s="4" t="s">
        <v>18259</v>
      </c>
      <c r="I6134" s="4" t="s">
        <v>67</v>
      </c>
      <c r="J6134" s="4" t="s">
        <v>111</v>
      </c>
      <c r="K6134" s="4" t="s">
        <v>111</v>
      </c>
      <c r="L6134" s="4" t="s">
        <v>22</v>
      </c>
      <c r="M6134" s="4" t="s">
        <v>134</v>
      </c>
      <c r="N6134" s="4">
        <v>594.46</v>
      </c>
      <c r="O6134" s="4">
        <v>8</v>
      </c>
      <c r="P6134" s="4">
        <v>0.1</v>
      </c>
      <c r="Q6134" s="4">
        <v>95.98</v>
      </c>
    </row>
    <row r="6135" spans="1:17" s="4" customFormat="1" ht="12" x14ac:dyDescent="0.3">
      <c r="A6135" s="4">
        <v>6134</v>
      </c>
      <c r="B6135" s="4" t="s">
        <v>18260</v>
      </c>
      <c r="C6135" s="5">
        <v>45603</v>
      </c>
      <c r="D6135" s="5">
        <v>45610</v>
      </c>
      <c r="E6135" s="9">
        <f t="shared" si="95"/>
        <v>2024</v>
      </c>
      <c r="F6135" s="4" t="s">
        <v>25</v>
      </c>
      <c r="G6135" s="4" t="s">
        <v>18261</v>
      </c>
      <c r="H6135" s="4" t="s">
        <v>18262</v>
      </c>
      <c r="I6135" s="4" t="s">
        <v>28</v>
      </c>
      <c r="J6135" s="4" t="s">
        <v>79</v>
      </c>
      <c r="K6135" s="4" t="s">
        <v>80</v>
      </c>
      <c r="L6135" s="4" t="s">
        <v>36</v>
      </c>
      <c r="M6135" s="4" t="s">
        <v>71</v>
      </c>
      <c r="N6135" s="4">
        <v>546.86</v>
      </c>
      <c r="O6135" s="4">
        <v>2</v>
      </c>
      <c r="P6135" s="4">
        <v>0.1</v>
      </c>
      <c r="Q6135" s="4">
        <v>132.11000000000001</v>
      </c>
    </row>
    <row r="6136" spans="1:17" s="4" customFormat="1" ht="12" x14ac:dyDescent="0.3">
      <c r="A6136" s="4">
        <v>6135</v>
      </c>
      <c r="B6136" s="4" t="s">
        <v>18263</v>
      </c>
      <c r="C6136" s="5">
        <v>44824</v>
      </c>
      <c r="D6136" s="5">
        <v>44825</v>
      </c>
      <c r="E6136" s="9">
        <f t="shared" si="95"/>
        <v>2022</v>
      </c>
      <c r="F6136" s="4" t="s">
        <v>17</v>
      </c>
      <c r="G6136" s="4" t="s">
        <v>18264</v>
      </c>
      <c r="H6136" s="4" t="s">
        <v>18265</v>
      </c>
      <c r="I6136" s="4" t="s">
        <v>28</v>
      </c>
      <c r="J6136" s="4" t="s">
        <v>21</v>
      </c>
      <c r="K6136" s="4" t="s">
        <v>26647</v>
      </c>
      <c r="L6136" s="4" t="s">
        <v>29</v>
      </c>
      <c r="M6136" s="4" t="s">
        <v>30</v>
      </c>
      <c r="N6136" s="4">
        <v>167.05</v>
      </c>
      <c r="O6136" s="4">
        <v>7</v>
      </c>
      <c r="P6136" s="4">
        <v>0.15</v>
      </c>
      <c r="Q6136" s="4">
        <v>35.369999999999997</v>
      </c>
    </row>
    <row r="6137" spans="1:17" s="4" customFormat="1" ht="12" x14ac:dyDescent="0.3">
      <c r="A6137" s="4">
        <v>6136</v>
      </c>
      <c r="B6137" s="4" t="s">
        <v>18266</v>
      </c>
      <c r="C6137" s="5">
        <v>45058</v>
      </c>
      <c r="D6137" s="5">
        <v>45059</v>
      </c>
      <c r="E6137" s="9">
        <f t="shared" si="95"/>
        <v>2023</v>
      </c>
      <c r="F6137" s="4" t="s">
        <v>25</v>
      </c>
      <c r="G6137" s="4" t="s">
        <v>18267</v>
      </c>
      <c r="H6137" s="4" t="s">
        <v>18268</v>
      </c>
      <c r="I6137" s="4" t="s">
        <v>28</v>
      </c>
      <c r="J6137" s="4" t="s">
        <v>145</v>
      </c>
      <c r="K6137" s="4" t="s">
        <v>80</v>
      </c>
      <c r="L6137" s="4" t="s">
        <v>29</v>
      </c>
      <c r="M6137" s="4" t="s">
        <v>107</v>
      </c>
      <c r="N6137" s="4">
        <v>1027.29</v>
      </c>
      <c r="O6137" s="4">
        <v>10</v>
      </c>
      <c r="P6137" s="4">
        <v>0.15</v>
      </c>
      <c r="Q6137" s="4">
        <v>241.81</v>
      </c>
    </row>
    <row r="6138" spans="1:17" s="4" customFormat="1" ht="12" x14ac:dyDescent="0.3">
      <c r="A6138" s="4">
        <v>6137</v>
      </c>
      <c r="B6138" s="4" t="s">
        <v>18269</v>
      </c>
      <c r="C6138" s="5">
        <v>44741</v>
      </c>
      <c r="D6138" s="5">
        <v>44742</v>
      </c>
      <c r="E6138" s="9">
        <f t="shared" si="95"/>
        <v>2022</v>
      </c>
      <c r="F6138" s="4" t="s">
        <v>59</v>
      </c>
      <c r="G6138" s="4" t="s">
        <v>18270</v>
      </c>
      <c r="H6138" s="4" t="s">
        <v>18271</v>
      </c>
      <c r="I6138" s="4" t="s">
        <v>20</v>
      </c>
      <c r="J6138" s="4" t="s">
        <v>79</v>
      </c>
      <c r="K6138" s="4" t="s">
        <v>80</v>
      </c>
      <c r="L6138" s="4" t="s">
        <v>36</v>
      </c>
      <c r="M6138" s="4" t="s">
        <v>118</v>
      </c>
      <c r="N6138" s="4">
        <v>40.79</v>
      </c>
      <c r="O6138" s="4">
        <v>9</v>
      </c>
      <c r="P6138" s="4">
        <v>0.1</v>
      </c>
      <c r="Q6138" s="4">
        <v>2.4900000000000002</v>
      </c>
    </row>
    <row r="6139" spans="1:17" s="4" customFormat="1" ht="12" x14ac:dyDescent="0.3">
      <c r="A6139" s="4">
        <v>6138</v>
      </c>
      <c r="B6139" s="4" t="s">
        <v>18272</v>
      </c>
      <c r="C6139" s="5">
        <v>45537</v>
      </c>
      <c r="D6139" s="5">
        <v>45540</v>
      </c>
      <c r="E6139" s="9">
        <f t="shared" si="95"/>
        <v>2024</v>
      </c>
      <c r="F6139" s="4" t="s">
        <v>17</v>
      </c>
      <c r="G6139" s="4" t="s">
        <v>18273</v>
      </c>
      <c r="H6139" s="4" t="s">
        <v>18274</v>
      </c>
      <c r="I6139" s="4" t="s">
        <v>28</v>
      </c>
      <c r="J6139" s="4" t="s">
        <v>145</v>
      </c>
      <c r="K6139" s="4" t="s">
        <v>80</v>
      </c>
      <c r="L6139" s="4" t="s">
        <v>22</v>
      </c>
      <c r="M6139" s="4" t="s">
        <v>75</v>
      </c>
      <c r="N6139" s="4">
        <v>111.2</v>
      </c>
      <c r="O6139" s="4">
        <v>3</v>
      </c>
      <c r="P6139" s="4">
        <v>0.15</v>
      </c>
      <c r="Q6139" s="4">
        <v>8.77</v>
      </c>
    </row>
    <row r="6140" spans="1:17" s="4" customFormat="1" ht="12" x14ac:dyDescent="0.3">
      <c r="A6140" s="4">
        <v>6139</v>
      </c>
      <c r="B6140" s="4" t="s">
        <v>18275</v>
      </c>
      <c r="C6140" s="5">
        <v>44851</v>
      </c>
      <c r="D6140" s="5">
        <v>44856</v>
      </c>
      <c r="E6140" s="9">
        <f t="shared" si="95"/>
        <v>2022</v>
      </c>
      <c r="F6140" s="4" t="s">
        <v>59</v>
      </c>
      <c r="G6140" s="4" t="s">
        <v>18276</v>
      </c>
      <c r="H6140" s="4" t="s">
        <v>18277</v>
      </c>
      <c r="I6140" s="4" t="s">
        <v>20</v>
      </c>
      <c r="J6140" s="4" t="s">
        <v>34</v>
      </c>
      <c r="K6140" s="4" t="s">
        <v>35</v>
      </c>
      <c r="L6140" s="4" t="s">
        <v>22</v>
      </c>
      <c r="M6140" s="4" t="s">
        <v>54</v>
      </c>
      <c r="N6140" s="4">
        <v>70.900000000000006</v>
      </c>
      <c r="O6140" s="4">
        <v>2</v>
      </c>
      <c r="P6140" s="4">
        <v>0.15</v>
      </c>
      <c r="Q6140" s="4">
        <v>11.96</v>
      </c>
    </row>
    <row r="6141" spans="1:17" s="4" customFormat="1" ht="12" x14ac:dyDescent="0.3">
      <c r="A6141" s="4">
        <v>6140</v>
      </c>
      <c r="B6141" s="4" t="s">
        <v>18278</v>
      </c>
      <c r="C6141" s="5">
        <v>44874</v>
      </c>
      <c r="D6141" s="5">
        <v>44879</v>
      </c>
      <c r="E6141" s="9">
        <f t="shared" si="95"/>
        <v>2022</v>
      </c>
      <c r="F6141" s="4" t="s">
        <v>59</v>
      </c>
      <c r="G6141" s="4" t="s">
        <v>18279</v>
      </c>
      <c r="H6141" s="4" t="s">
        <v>18280</v>
      </c>
      <c r="I6141" s="4" t="s">
        <v>67</v>
      </c>
      <c r="J6141" s="4" t="s">
        <v>145</v>
      </c>
      <c r="K6141" s="4" t="s">
        <v>80</v>
      </c>
      <c r="L6141" s="4" t="s">
        <v>22</v>
      </c>
      <c r="M6141" s="4" t="s">
        <v>134</v>
      </c>
      <c r="N6141" s="4">
        <v>1226.4100000000001</v>
      </c>
      <c r="O6141" s="4">
        <v>4</v>
      </c>
      <c r="P6141" s="4">
        <v>0.2</v>
      </c>
      <c r="Q6141" s="4">
        <v>103.1</v>
      </c>
    </row>
    <row r="6142" spans="1:17" s="4" customFormat="1" ht="12" x14ac:dyDescent="0.3">
      <c r="A6142" s="4">
        <v>6141</v>
      </c>
      <c r="B6142" s="4" t="s">
        <v>18281</v>
      </c>
      <c r="C6142" s="5">
        <v>44606</v>
      </c>
      <c r="D6142" s="5">
        <v>44612</v>
      </c>
      <c r="E6142" s="9">
        <f t="shared" si="95"/>
        <v>2022</v>
      </c>
      <c r="F6142" s="4" t="s">
        <v>25</v>
      </c>
      <c r="G6142" s="4" t="s">
        <v>18282</v>
      </c>
      <c r="H6142" s="4" t="s">
        <v>18283</v>
      </c>
      <c r="I6142" s="4" t="s">
        <v>28</v>
      </c>
      <c r="J6142" s="4" t="s">
        <v>145</v>
      </c>
      <c r="K6142" s="4" t="s">
        <v>80</v>
      </c>
      <c r="L6142" s="4" t="s">
        <v>29</v>
      </c>
      <c r="M6142" s="4" t="s">
        <v>48</v>
      </c>
      <c r="N6142" s="4">
        <v>1431.23</v>
      </c>
      <c r="O6142" s="4">
        <v>10</v>
      </c>
      <c r="P6142" s="4">
        <v>0.2</v>
      </c>
      <c r="Q6142" s="4">
        <v>245.5</v>
      </c>
    </row>
    <row r="6143" spans="1:17" s="4" customFormat="1" ht="12" x14ac:dyDescent="0.3">
      <c r="A6143" s="4">
        <v>6142</v>
      </c>
      <c r="B6143" s="4" t="s">
        <v>18284</v>
      </c>
      <c r="C6143" s="5">
        <v>45793</v>
      </c>
      <c r="D6143" s="5">
        <v>45800</v>
      </c>
      <c r="E6143" s="9">
        <f t="shared" si="95"/>
        <v>2025</v>
      </c>
      <c r="F6143" s="4" t="s">
        <v>59</v>
      </c>
      <c r="G6143" s="4" t="s">
        <v>18285</v>
      </c>
      <c r="H6143" s="4" t="s">
        <v>18286</v>
      </c>
      <c r="I6143" s="4" t="s">
        <v>20</v>
      </c>
      <c r="J6143" s="4" t="s">
        <v>62</v>
      </c>
      <c r="K6143" s="4" t="s">
        <v>63</v>
      </c>
      <c r="L6143" s="4" t="s">
        <v>36</v>
      </c>
      <c r="M6143" s="4" t="s">
        <v>71</v>
      </c>
      <c r="N6143" s="4">
        <v>96.22</v>
      </c>
      <c r="O6143" s="4">
        <v>8</v>
      </c>
      <c r="P6143" s="4">
        <v>0.1</v>
      </c>
      <c r="Q6143" s="4">
        <v>24.34</v>
      </c>
    </row>
    <row r="6144" spans="1:17" s="4" customFormat="1" ht="12" x14ac:dyDescent="0.3">
      <c r="A6144" s="4">
        <v>6143</v>
      </c>
      <c r="B6144" s="4" t="s">
        <v>18287</v>
      </c>
      <c r="C6144" s="5">
        <v>44804</v>
      </c>
      <c r="D6144" s="5">
        <v>44809</v>
      </c>
      <c r="E6144" s="9">
        <f t="shared" si="95"/>
        <v>2022</v>
      </c>
      <c r="F6144" s="4" t="s">
        <v>25</v>
      </c>
      <c r="G6144" s="4" t="s">
        <v>18288</v>
      </c>
      <c r="H6144" s="4" t="s">
        <v>18289</v>
      </c>
      <c r="I6144" s="4" t="s">
        <v>28</v>
      </c>
      <c r="J6144" s="4" t="s">
        <v>34</v>
      </c>
      <c r="K6144" s="4" t="s">
        <v>35</v>
      </c>
      <c r="L6144" s="4" t="s">
        <v>29</v>
      </c>
      <c r="M6144" s="4" t="s">
        <v>90</v>
      </c>
      <c r="N6144" s="4">
        <v>657.52</v>
      </c>
      <c r="O6144" s="4">
        <v>2</v>
      </c>
      <c r="P6144" s="4">
        <v>0.2</v>
      </c>
      <c r="Q6144" s="4">
        <v>30.13</v>
      </c>
    </row>
    <row r="6145" spans="1:17" s="4" customFormat="1" ht="12" x14ac:dyDescent="0.3">
      <c r="A6145" s="4">
        <v>6144</v>
      </c>
      <c r="B6145" s="4" t="s">
        <v>18290</v>
      </c>
      <c r="C6145" s="5">
        <v>44825</v>
      </c>
      <c r="D6145" s="5">
        <v>44828</v>
      </c>
      <c r="E6145" s="9">
        <f t="shared" si="95"/>
        <v>2022</v>
      </c>
      <c r="F6145" s="4" t="s">
        <v>39</v>
      </c>
      <c r="G6145" s="4" t="s">
        <v>18291</v>
      </c>
      <c r="H6145" s="4" t="s">
        <v>18292</v>
      </c>
      <c r="I6145" s="4" t="s">
        <v>67</v>
      </c>
      <c r="J6145" s="4" t="s">
        <v>79</v>
      </c>
      <c r="K6145" s="4" t="s">
        <v>80</v>
      </c>
      <c r="L6145" s="4" t="s">
        <v>22</v>
      </c>
      <c r="M6145" s="4" t="s">
        <v>75</v>
      </c>
      <c r="N6145" s="4">
        <v>357.86</v>
      </c>
      <c r="O6145" s="4">
        <v>6</v>
      </c>
      <c r="P6145" s="4">
        <v>0</v>
      </c>
      <c r="Q6145" s="4">
        <v>77.17</v>
      </c>
    </row>
    <row r="6146" spans="1:17" s="4" customFormat="1" ht="12" x14ac:dyDescent="0.3">
      <c r="A6146" s="4">
        <v>6145</v>
      </c>
      <c r="B6146" s="4" t="s">
        <v>18293</v>
      </c>
      <c r="C6146" s="5">
        <v>45605</v>
      </c>
      <c r="D6146" s="5">
        <v>45607</v>
      </c>
      <c r="E6146" s="9">
        <f t="shared" ref="E6146:E6209" si="96">YEAR(D6146)</f>
        <v>2024</v>
      </c>
      <c r="F6146" s="4" t="s">
        <v>39</v>
      </c>
      <c r="G6146" s="4" t="s">
        <v>18294</v>
      </c>
      <c r="H6146" s="4" t="s">
        <v>18295</v>
      </c>
      <c r="I6146" s="4" t="s">
        <v>67</v>
      </c>
      <c r="J6146" s="4" t="s">
        <v>52</v>
      </c>
      <c r="K6146" s="4" t="s">
        <v>53</v>
      </c>
      <c r="L6146" s="4" t="s">
        <v>22</v>
      </c>
      <c r="M6146" s="4" t="s">
        <v>75</v>
      </c>
      <c r="N6146" s="4">
        <v>829.51</v>
      </c>
      <c r="O6146" s="4">
        <v>7</v>
      </c>
      <c r="P6146" s="4">
        <v>0.1</v>
      </c>
      <c r="Q6146" s="4">
        <v>41.17</v>
      </c>
    </row>
    <row r="6147" spans="1:17" s="4" customFormat="1" ht="12" x14ac:dyDescent="0.3">
      <c r="A6147" s="4">
        <v>6146</v>
      </c>
      <c r="B6147" s="4" t="s">
        <v>18296</v>
      </c>
      <c r="C6147" s="5">
        <v>45455</v>
      </c>
      <c r="D6147" s="5">
        <v>45456</v>
      </c>
      <c r="E6147" s="9">
        <f t="shared" si="96"/>
        <v>2024</v>
      </c>
      <c r="F6147" s="4" t="s">
        <v>25</v>
      </c>
      <c r="G6147" s="4" t="s">
        <v>18297</v>
      </c>
      <c r="H6147" s="4" t="s">
        <v>18298</v>
      </c>
      <c r="I6147" s="4" t="s">
        <v>20</v>
      </c>
      <c r="J6147" s="4" t="s">
        <v>21</v>
      </c>
      <c r="K6147" s="4" t="s">
        <v>26647</v>
      </c>
      <c r="L6147" s="4" t="s">
        <v>36</v>
      </c>
      <c r="M6147" s="4" t="s">
        <v>138</v>
      </c>
      <c r="N6147" s="4">
        <v>485.59</v>
      </c>
      <c r="O6147" s="4">
        <v>8</v>
      </c>
      <c r="P6147" s="4">
        <v>0.15</v>
      </c>
      <c r="Q6147" s="4">
        <v>104.23</v>
      </c>
    </row>
    <row r="6148" spans="1:17" s="4" customFormat="1" ht="12" x14ac:dyDescent="0.3">
      <c r="A6148" s="4">
        <v>6147</v>
      </c>
      <c r="B6148" s="4" t="s">
        <v>18299</v>
      </c>
      <c r="C6148" s="5">
        <v>45525</v>
      </c>
      <c r="D6148" s="5">
        <v>45528</v>
      </c>
      <c r="E6148" s="9">
        <f t="shared" si="96"/>
        <v>2024</v>
      </c>
      <c r="F6148" s="4" t="s">
        <v>17</v>
      </c>
      <c r="G6148" s="4" t="s">
        <v>18300</v>
      </c>
      <c r="H6148" s="4" t="s">
        <v>18301</v>
      </c>
      <c r="I6148" s="4" t="s">
        <v>28</v>
      </c>
      <c r="J6148" s="4" t="s">
        <v>47</v>
      </c>
      <c r="K6148" s="4" t="s">
        <v>47</v>
      </c>
      <c r="L6148" s="4" t="s">
        <v>29</v>
      </c>
      <c r="M6148" s="4" t="s">
        <v>107</v>
      </c>
      <c r="N6148" s="4">
        <v>1266.97</v>
      </c>
      <c r="O6148" s="4">
        <v>9</v>
      </c>
      <c r="P6148" s="4">
        <v>0.2</v>
      </c>
      <c r="Q6148" s="4">
        <v>195.09</v>
      </c>
    </row>
    <row r="6149" spans="1:17" s="4" customFormat="1" ht="12" x14ac:dyDescent="0.3">
      <c r="A6149" s="4">
        <v>6148</v>
      </c>
      <c r="B6149" s="4" t="s">
        <v>18302</v>
      </c>
      <c r="C6149" s="5">
        <v>44817</v>
      </c>
      <c r="D6149" s="5">
        <v>44823</v>
      </c>
      <c r="E6149" s="9">
        <f t="shared" si="96"/>
        <v>2022</v>
      </c>
      <c r="F6149" s="4" t="s">
        <v>25</v>
      </c>
      <c r="G6149" s="4" t="s">
        <v>18303</v>
      </c>
      <c r="H6149" s="4" t="s">
        <v>18304</v>
      </c>
      <c r="I6149" s="4" t="s">
        <v>67</v>
      </c>
      <c r="J6149" s="4" t="s">
        <v>111</v>
      </c>
      <c r="K6149" s="4" t="s">
        <v>111</v>
      </c>
      <c r="L6149" s="4" t="s">
        <v>22</v>
      </c>
      <c r="M6149" s="4" t="s">
        <v>23</v>
      </c>
      <c r="N6149" s="4">
        <v>1286.19</v>
      </c>
      <c r="O6149" s="4">
        <v>3</v>
      </c>
      <c r="P6149" s="4">
        <v>0.2</v>
      </c>
      <c r="Q6149" s="4">
        <v>93.57</v>
      </c>
    </row>
    <row r="6150" spans="1:17" s="4" customFormat="1" ht="12" x14ac:dyDescent="0.3">
      <c r="A6150" s="4">
        <v>6149</v>
      </c>
      <c r="B6150" s="4" t="s">
        <v>18305</v>
      </c>
      <c r="C6150" s="5">
        <v>44822</v>
      </c>
      <c r="D6150" s="5">
        <v>44826</v>
      </c>
      <c r="E6150" s="9">
        <f t="shared" si="96"/>
        <v>2022</v>
      </c>
      <c r="F6150" s="4" t="s">
        <v>25</v>
      </c>
      <c r="G6150" s="4" t="s">
        <v>18306</v>
      </c>
      <c r="H6150" s="4" t="s">
        <v>6254</v>
      </c>
      <c r="I6150" s="4" t="s">
        <v>67</v>
      </c>
      <c r="J6150" s="4" t="s">
        <v>42</v>
      </c>
      <c r="K6150" s="4" t="s">
        <v>43</v>
      </c>
      <c r="L6150" s="4" t="s">
        <v>22</v>
      </c>
      <c r="M6150" s="4" t="s">
        <v>134</v>
      </c>
      <c r="N6150" s="4">
        <v>725.73</v>
      </c>
      <c r="O6150" s="4">
        <v>2</v>
      </c>
      <c r="P6150" s="4">
        <v>0</v>
      </c>
      <c r="Q6150" s="4">
        <v>203.01</v>
      </c>
    </row>
    <row r="6151" spans="1:17" s="4" customFormat="1" ht="12" x14ac:dyDescent="0.3">
      <c r="A6151" s="4">
        <v>6150</v>
      </c>
      <c r="B6151" s="4" t="s">
        <v>18307</v>
      </c>
      <c r="C6151" s="5">
        <v>45124</v>
      </c>
      <c r="D6151" s="5">
        <v>45131</v>
      </c>
      <c r="E6151" s="9">
        <f t="shared" si="96"/>
        <v>2023</v>
      </c>
      <c r="F6151" s="4" t="s">
        <v>17</v>
      </c>
      <c r="G6151" s="4" t="s">
        <v>18308</v>
      </c>
      <c r="H6151" s="4" t="s">
        <v>18309</v>
      </c>
      <c r="I6151" s="4" t="s">
        <v>28</v>
      </c>
      <c r="J6151" s="4" t="s">
        <v>79</v>
      </c>
      <c r="K6151" s="4" t="s">
        <v>80</v>
      </c>
      <c r="L6151" s="4" t="s">
        <v>29</v>
      </c>
      <c r="M6151" s="4" t="s">
        <v>30</v>
      </c>
      <c r="N6151" s="4">
        <v>761.99</v>
      </c>
      <c r="O6151" s="4">
        <v>7</v>
      </c>
      <c r="P6151" s="4">
        <v>0.15</v>
      </c>
      <c r="Q6151" s="4">
        <v>67.709999999999994</v>
      </c>
    </row>
    <row r="6152" spans="1:17" s="4" customFormat="1" ht="12" x14ac:dyDescent="0.3">
      <c r="A6152" s="4">
        <v>6151</v>
      </c>
      <c r="B6152" s="4" t="s">
        <v>18310</v>
      </c>
      <c r="C6152" s="5">
        <v>44637</v>
      </c>
      <c r="D6152" s="5">
        <v>44638</v>
      </c>
      <c r="E6152" s="9">
        <f t="shared" si="96"/>
        <v>2022</v>
      </c>
      <c r="F6152" s="4" t="s">
        <v>17</v>
      </c>
      <c r="G6152" s="4" t="s">
        <v>18311</v>
      </c>
      <c r="H6152" s="4" t="s">
        <v>18312</v>
      </c>
      <c r="I6152" s="4" t="s">
        <v>67</v>
      </c>
      <c r="J6152" s="4" t="s">
        <v>62</v>
      </c>
      <c r="K6152" s="4" t="s">
        <v>63</v>
      </c>
      <c r="L6152" s="4" t="s">
        <v>29</v>
      </c>
      <c r="M6152" s="4" t="s">
        <v>30</v>
      </c>
      <c r="N6152" s="4">
        <v>136.03</v>
      </c>
      <c r="O6152" s="4">
        <v>8</v>
      </c>
      <c r="P6152" s="4">
        <v>0.15</v>
      </c>
      <c r="Q6152" s="4">
        <v>-0.94</v>
      </c>
    </row>
    <row r="6153" spans="1:17" s="4" customFormat="1" ht="12" x14ac:dyDescent="0.3">
      <c r="A6153" s="4">
        <v>6152</v>
      </c>
      <c r="B6153" s="4" t="s">
        <v>18313</v>
      </c>
      <c r="C6153" s="5">
        <v>45542</v>
      </c>
      <c r="D6153" s="5">
        <v>45545</v>
      </c>
      <c r="E6153" s="9">
        <f t="shared" si="96"/>
        <v>2024</v>
      </c>
      <c r="F6153" s="4" t="s">
        <v>17</v>
      </c>
      <c r="G6153" s="4" t="s">
        <v>18314</v>
      </c>
      <c r="H6153" s="4" t="s">
        <v>18315</v>
      </c>
      <c r="I6153" s="4" t="s">
        <v>67</v>
      </c>
      <c r="J6153" s="4" t="s">
        <v>47</v>
      </c>
      <c r="K6153" s="4" t="s">
        <v>47</v>
      </c>
      <c r="L6153" s="4" t="s">
        <v>29</v>
      </c>
      <c r="M6153" s="4" t="s">
        <v>107</v>
      </c>
      <c r="N6153" s="4">
        <v>866.26</v>
      </c>
      <c r="O6153" s="4">
        <v>3</v>
      </c>
      <c r="P6153" s="4">
        <v>0.1</v>
      </c>
      <c r="Q6153" s="4">
        <v>93.08</v>
      </c>
    </row>
    <row r="6154" spans="1:17" s="4" customFormat="1" ht="12" x14ac:dyDescent="0.3">
      <c r="A6154" s="4">
        <v>6153</v>
      </c>
      <c r="B6154" s="4" t="s">
        <v>18316</v>
      </c>
      <c r="C6154" s="5">
        <v>44826</v>
      </c>
      <c r="D6154" s="5">
        <v>44832</v>
      </c>
      <c r="E6154" s="9">
        <f t="shared" si="96"/>
        <v>2022</v>
      </c>
      <c r="F6154" s="4" t="s">
        <v>39</v>
      </c>
      <c r="G6154" s="4" t="s">
        <v>18317</v>
      </c>
      <c r="H6154" s="4" t="s">
        <v>18318</v>
      </c>
      <c r="I6154" s="4" t="s">
        <v>67</v>
      </c>
      <c r="J6154" s="4" t="s">
        <v>62</v>
      </c>
      <c r="K6154" s="4" t="s">
        <v>63</v>
      </c>
      <c r="L6154" s="4" t="s">
        <v>29</v>
      </c>
      <c r="M6154" s="4" t="s">
        <v>90</v>
      </c>
      <c r="N6154" s="4">
        <v>228.83</v>
      </c>
      <c r="O6154" s="4">
        <v>8</v>
      </c>
      <c r="P6154" s="4">
        <v>0</v>
      </c>
      <c r="Q6154" s="4">
        <v>35.25</v>
      </c>
    </row>
    <row r="6155" spans="1:17" s="4" customFormat="1" ht="12" x14ac:dyDescent="0.3">
      <c r="A6155" s="4">
        <v>6154</v>
      </c>
      <c r="B6155" s="4" t="s">
        <v>18319</v>
      </c>
      <c r="C6155" s="5">
        <v>45841</v>
      </c>
      <c r="D6155" s="5">
        <v>45848</v>
      </c>
      <c r="E6155" s="9">
        <f t="shared" si="96"/>
        <v>2025</v>
      </c>
      <c r="F6155" s="4" t="s">
        <v>39</v>
      </c>
      <c r="G6155" s="4" t="s">
        <v>18320</v>
      </c>
      <c r="H6155" s="4" t="s">
        <v>18321</v>
      </c>
      <c r="I6155" s="4" t="s">
        <v>20</v>
      </c>
      <c r="J6155" s="4" t="s">
        <v>52</v>
      </c>
      <c r="K6155" s="4" t="s">
        <v>53</v>
      </c>
      <c r="L6155" s="4" t="s">
        <v>29</v>
      </c>
      <c r="M6155" s="4" t="s">
        <v>107</v>
      </c>
      <c r="N6155" s="4">
        <v>359.18</v>
      </c>
      <c r="O6155" s="4">
        <v>8</v>
      </c>
      <c r="P6155" s="4">
        <v>0.1</v>
      </c>
      <c r="Q6155" s="4">
        <v>15.66</v>
      </c>
    </row>
    <row r="6156" spans="1:17" s="4" customFormat="1" ht="12" x14ac:dyDescent="0.3">
      <c r="A6156" s="4">
        <v>6155</v>
      </c>
      <c r="B6156" s="4" t="s">
        <v>18322</v>
      </c>
      <c r="C6156" s="5">
        <v>44460</v>
      </c>
      <c r="D6156" s="5">
        <v>44465</v>
      </c>
      <c r="E6156" s="9">
        <f t="shared" si="96"/>
        <v>2021</v>
      </c>
      <c r="F6156" s="4" t="s">
        <v>17</v>
      </c>
      <c r="G6156" s="4" t="s">
        <v>18323</v>
      </c>
      <c r="H6156" s="4" t="s">
        <v>18324</v>
      </c>
      <c r="I6156" s="4" t="s">
        <v>67</v>
      </c>
      <c r="J6156" s="4" t="s">
        <v>42</v>
      </c>
      <c r="K6156" s="4" t="s">
        <v>43</v>
      </c>
      <c r="L6156" s="4" t="s">
        <v>29</v>
      </c>
      <c r="M6156" s="4" t="s">
        <v>90</v>
      </c>
      <c r="N6156" s="4">
        <v>312.04000000000002</v>
      </c>
      <c r="O6156" s="4">
        <v>9</v>
      </c>
      <c r="P6156" s="4">
        <v>0.1</v>
      </c>
      <c r="Q6156" s="4">
        <v>18.579999999999998</v>
      </c>
    </row>
    <row r="6157" spans="1:17" s="4" customFormat="1" ht="12" x14ac:dyDescent="0.3">
      <c r="A6157" s="4">
        <v>6156</v>
      </c>
      <c r="B6157" s="4" t="s">
        <v>18325</v>
      </c>
      <c r="C6157" s="5">
        <v>45442</v>
      </c>
      <c r="D6157" s="5">
        <v>45449</v>
      </c>
      <c r="E6157" s="9">
        <f t="shared" si="96"/>
        <v>2024</v>
      </c>
      <c r="F6157" s="4" t="s">
        <v>25</v>
      </c>
      <c r="G6157" s="4" t="s">
        <v>18326</v>
      </c>
      <c r="H6157" s="4" t="s">
        <v>18327</v>
      </c>
      <c r="I6157" s="4" t="s">
        <v>67</v>
      </c>
      <c r="J6157" s="4" t="s">
        <v>52</v>
      </c>
      <c r="K6157" s="4" t="s">
        <v>53</v>
      </c>
      <c r="L6157" s="4" t="s">
        <v>29</v>
      </c>
      <c r="M6157" s="4" t="s">
        <v>107</v>
      </c>
      <c r="N6157" s="4">
        <v>377.21</v>
      </c>
      <c r="O6157" s="4">
        <v>5</v>
      </c>
      <c r="P6157" s="4">
        <v>0.1</v>
      </c>
      <c r="Q6157" s="4">
        <v>52.85</v>
      </c>
    </row>
    <row r="6158" spans="1:17" s="4" customFormat="1" ht="12" x14ac:dyDescent="0.3">
      <c r="A6158" s="4">
        <v>6157</v>
      </c>
      <c r="B6158" s="4" t="s">
        <v>18328</v>
      </c>
      <c r="C6158" s="5">
        <v>44852</v>
      </c>
      <c r="D6158" s="5">
        <v>44855</v>
      </c>
      <c r="E6158" s="9">
        <f t="shared" si="96"/>
        <v>2022</v>
      </c>
      <c r="F6158" s="4" t="s">
        <v>39</v>
      </c>
      <c r="G6158" s="4" t="s">
        <v>18329</v>
      </c>
      <c r="H6158" s="4" t="s">
        <v>18330</v>
      </c>
      <c r="I6158" s="4" t="s">
        <v>20</v>
      </c>
      <c r="J6158" s="4" t="s">
        <v>52</v>
      </c>
      <c r="K6158" s="4" t="s">
        <v>53</v>
      </c>
      <c r="L6158" s="4" t="s">
        <v>22</v>
      </c>
      <c r="M6158" s="4" t="s">
        <v>75</v>
      </c>
      <c r="N6158" s="4">
        <v>1389.32</v>
      </c>
      <c r="O6158" s="4">
        <v>6</v>
      </c>
      <c r="P6158" s="4">
        <v>0.2</v>
      </c>
      <c r="Q6158" s="4">
        <v>140.30000000000001</v>
      </c>
    </row>
    <row r="6159" spans="1:17" s="4" customFormat="1" ht="12" x14ac:dyDescent="0.3">
      <c r="A6159" s="4">
        <v>6158</v>
      </c>
      <c r="B6159" s="4" t="s">
        <v>18331</v>
      </c>
      <c r="C6159" s="5">
        <v>44686</v>
      </c>
      <c r="D6159" s="5">
        <v>44689</v>
      </c>
      <c r="E6159" s="9">
        <f t="shared" si="96"/>
        <v>2022</v>
      </c>
      <c r="F6159" s="4" t="s">
        <v>17</v>
      </c>
      <c r="G6159" s="4" t="s">
        <v>18332</v>
      </c>
      <c r="H6159" s="4" t="s">
        <v>18333</v>
      </c>
      <c r="I6159" s="4" t="s">
        <v>67</v>
      </c>
      <c r="J6159" s="4" t="s">
        <v>145</v>
      </c>
      <c r="K6159" s="4" t="s">
        <v>80</v>
      </c>
      <c r="L6159" s="4" t="s">
        <v>22</v>
      </c>
      <c r="M6159" s="4" t="s">
        <v>75</v>
      </c>
      <c r="N6159" s="4">
        <v>465.84</v>
      </c>
      <c r="O6159" s="4">
        <v>6</v>
      </c>
      <c r="P6159" s="4">
        <v>0.1</v>
      </c>
      <c r="Q6159" s="4">
        <v>106.85</v>
      </c>
    </row>
    <row r="6160" spans="1:17" s="4" customFormat="1" ht="12" x14ac:dyDescent="0.3">
      <c r="A6160" s="4">
        <v>6159</v>
      </c>
      <c r="B6160" s="4" t="s">
        <v>18334</v>
      </c>
      <c r="C6160" s="5">
        <v>45091</v>
      </c>
      <c r="D6160" s="5">
        <v>45092</v>
      </c>
      <c r="E6160" s="9">
        <f t="shared" si="96"/>
        <v>2023</v>
      </c>
      <c r="F6160" s="4" t="s">
        <v>17</v>
      </c>
      <c r="G6160" s="4" t="s">
        <v>18335</v>
      </c>
      <c r="H6160" s="4" t="s">
        <v>18336</v>
      </c>
      <c r="I6160" s="4" t="s">
        <v>67</v>
      </c>
      <c r="J6160" s="4" t="s">
        <v>62</v>
      </c>
      <c r="K6160" s="4" t="s">
        <v>63</v>
      </c>
      <c r="L6160" s="4" t="s">
        <v>29</v>
      </c>
      <c r="M6160" s="4" t="s">
        <v>107</v>
      </c>
      <c r="N6160" s="4">
        <v>970.24</v>
      </c>
      <c r="O6160" s="4">
        <v>3</v>
      </c>
      <c r="P6160" s="4">
        <v>0</v>
      </c>
      <c r="Q6160" s="4">
        <v>138.76</v>
      </c>
    </row>
    <row r="6161" spans="1:17" s="4" customFormat="1" ht="12" x14ac:dyDescent="0.3">
      <c r="A6161" s="4">
        <v>6160</v>
      </c>
      <c r="B6161" s="4" t="s">
        <v>18337</v>
      </c>
      <c r="C6161" s="5">
        <v>44935</v>
      </c>
      <c r="D6161" s="5">
        <v>44939</v>
      </c>
      <c r="E6161" s="9">
        <f t="shared" si="96"/>
        <v>2023</v>
      </c>
      <c r="F6161" s="4" t="s">
        <v>17</v>
      </c>
      <c r="G6161" s="4" t="s">
        <v>18338</v>
      </c>
      <c r="H6161" s="4" t="s">
        <v>18339</v>
      </c>
      <c r="I6161" s="4" t="s">
        <v>67</v>
      </c>
      <c r="J6161" s="4" t="s">
        <v>42</v>
      </c>
      <c r="K6161" s="4" t="s">
        <v>43</v>
      </c>
      <c r="L6161" s="4" t="s">
        <v>29</v>
      </c>
      <c r="M6161" s="4" t="s">
        <v>30</v>
      </c>
      <c r="N6161" s="4">
        <v>1368.68</v>
      </c>
      <c r="O6161" s="4">
        <v>5</v>
      </c>
      <c r="P6161" s="4">
        <v>0.1</v>
      </c>
      <c r="Q6161" s="4">
        <v>329.76</v>
      </c>
    </row>
    <row r="6162" spans="1:17" s="4" customFormat="1" ht="12" x14ac:dyDescent="0.3">
      <c r="A6162" s="4">
        <v>6161</v>
      </c>
      <c r="B6162" s="4" t="s">
        <v>18340</v>
      </c>
      <c r="C6162" s="5">
        <v>45009</v>
      </c>
      <c r="D6162" s="5">
        <v>45011</v>
      </c>
      <c r="E6162" s="9">
        <f t="shared" si="96"/>
        <v>2023</v>
      </c>
      <c r="F6162" s="4" t="s">
        <v>39</v>
      </c>
      <c r="G6162" s="4" t="s">
        <v>18341</v>
      </c>
      <c r="H6162" s="4" t="s">
        <v>18342</v>
      </c>
      <c r="I6162" s="4" t="s">
        <v>67</v>
      </c>
      <c r="J6162" s="4" t="s">
        <v>62</v>
      </c>
      <c r="K6162" s="4" t="s">
        <v>63</v>
      </c>
      <c r="L6162" s="4" t="s">
        <v>22</v>
      </c>
      <c r="M6162" s="4" t="s">
        <v>23</v>
      </c>
      <c r="N6162" s="4">
        <v>905.7</v>
      </c>
      <c r="O6162" s="4">
        <v>1</v>
      </c>
      <c r="P6162" s="4">
        <v>0.2</v>
      </c>
      <c r="Q6162" s="4">
        <v>90.93</v>
      </c>
    </row>
    <row r="6163" spans="1:17" s="4" customFormat="1" ht="12" x14ac:dyDescent="0.3">
      <c r="A6163" s="4">
        <v>6162</v>
      </c>
      <c r="B6163" s="4" t="s">
        <v>18343</v>
      </c>
      <c r="C6163" s="5">
        <v>45229</v>
      </c>
      <c r="D6163" s="5">
        <v>45234</v>
      </c>
      <c r="E6163" s="9">
        <f t="shared" si="96"/>
        <v>2023</v>
      </c>
      <c r="F6163" s="4" t="s">
        <v>59</v>
      </c>
      <c r="G6163" s="4" t="s">
        <v>18344</v>
      </c>
      <c r="H6163" s="4" t="s">
        <v>18345</v>
      </c>
      <c r="I6163" s="4" t="s">
        <v>28</v>
      </c>
      <c r="J6163" s="4" t="s">
        <v>34</v>
      </c>
      <c r="K6163" s="4" t="s">
        <v>35</v>
      </c>
      <c r="L6163" s="4" t="s">
        <v>22</v>
      </c>
      <c r="M6163" s="4" t="s">
        <v>54</v>
      </c>
      <c r="N6163" s="4">
        <v>874.35</v>
      </c>
      <c r="O6163" s="4">
        <v>5</v>
      </c>
      <c r="P6163" s="4">
        <v>0</v>
      </c>
      <c r="Q6163" s="4">
        <v>75.290000000000006</v>
      </c>
    </row>
    <row r="6164" spans="1:17" s="4" customFormat="1" ht="12" x14ac:dyDescent="0.3">
      <c r="A6164" s="4">
        <v>6163</v>
      </c>
      <c r="B6164" s="4" t="s">
        <v>18346</v>
      </c>
      <c r="C6164" s="5">
        <v>45377</v>
      </c>
      <c r="D6164" s="5">
        <v>45383</v>
      </c>
      <c r="E6164" s="9">
        <f t="shared" si="96"/>
        <v>2024</v>
      </c>
      <c r="F6164" s="4" t="s">
        <v>39</v>
      </c>
      <c r="G6164" s="4" t="s">
        <v>18347</v>
      </c>
      <c r="H6164" s="4" t="s">
        <v>18348</v>
      </c>
      <c r="I6164" s="4" t="s">
        <v>20</v>
      </c>
      <c r="J6164" s="4" t="s">
        <v>52</v>
      </c>
      <c r="K6164" s="4" t="s">
        <v>53</v>
      </c>
      <c r="L6164" s="4" t="s">
        <v>22</v>
      </c>
      <c r="M6164" s="4" t="s">
        <v>75</v>
      </c>
      <c r="N6164" s="4">
        <v>243.52</v>
      </c>
      <c r="O6164" s="4">
        <v>1</v>
      </c>
      <c r="P6164" s="4">
        <v>0</v>
      </c>
      <c r="Q6164" s="4">
        <v>26.94</v>
      </c>
    </row>
    <row r="6165" spans="1:17" s="4" customFormat="1" ht="12" x14ac:dyDescent="0.3">
      <c r="A6165" s="4">
        <v>6164</v>
      </c>
      <c r="B6165" s="4" t="s">
        <v>18349</v>
      </c>
      <c r="C6165" s="5">
        <v>45172</v>
      </c>
      <c r="D6165" s="5">
        <v>45177</v>
      </c>
      <c r="E6165" s="9">
        <f t="shared" si="96"/>
        <v>2023</v>
      </c>
      <c r="F6165" s="4" t="s">
        <v>25</v>
      </c>
      <c r="G6165" s="4" t="s">
        <v>18350</v>
      </c>
      <c r="H6165" s="4" t="s">
        <v>18351</v>
      </c>
      <c r="I6165" s="4" t="s">
        <v>20</v>
      </c>
      <c r="J6165" s="4" t="s">
        <v>145</v>
      </c>
      <c r="K6165" s="4" t="s">
        <v>80</v>
      </c>
      <c r="L6165" s="4" t="s">
        <v>29</v>
      </c>
      <c r="M6165" s="4" t="s">
        <v>30</v>
      </c>
      <c r="N6165" s="4">
        <v>1084.8399999999999</v>
      </c>
      <c r="O6165" s="4">
        <v>1</v>
      </c>
      <c r="P6165" s="4">
        <v>0</v>
      </c>
      <c r="Q6165" s="4">
        <v>257.69</v>
      </c>
    </row>
    <row r="6166" spans="1:17" s="4" customFormat="1" ht="12" x14ac:dyDescent="0.3">
      <c r="A6166" s="4">
        <v>6165</v>
      </c>
      <c r="B6166" s="4" t="s">
        <v>18352</v>
      </c>
      <c r="C6166" s="5">
        <v>45608</v>
      </c>
      <c r="D6166" s="5">
        <v>45609</v>
      </c>
      <c r="E6166" s="9">
        <f t="shared" si="96"/>
        <v>2024</v>
      </c>
      <c r="F6166" s="4" t="s">
        <v>25</v>
      </c>
      <c r="G6166" s="4" t="s">
        <v>18353</v>
      </c>
      <c r="H6166" s="4" t="s">
        <v>18354</v>
      </c>
      <c r="I6166" s="4" t="s">
        <v>28</v>
      </c>
      <c r="J6166" s="4" t="s">
        <v>42</v>
      </c>
      <c r="K6166" s="4" t="s">
        <v>43</v>
      </c>
      <c r="L6166" s="4" t="s">
        <v>22</v>
      </c>
      <c r="M6166" s="4" t="s">
        <v>54</v>
      </c>
      <c r="N6166" s="4">
        <v>169.57</v>
      </c>
      <c r="O6166" s="4">
        <v>6</v>
      </c>
      <c r="P6166" s="4">
        <v>0</v>
      </c>
      <c r="Q6166" s="4">
        <v>13.05</v>
      </c>
    </row>
    <row r="6167" spans="1:17" s="4" customFormat="1" ht="12" x14ac:dyDescent="0.3">
      <c r="A6167" s="4">
        <v>6166</v>
      </c>
      <c r="B6167" s="4" t="s">
        <v>18355</v>
      </c>
      <c r="C6167" s="5">
        <v>44970</v>
      </c>
      <c r="D6167" s="5">
        <v>44971</v>
      </c>
      <c r="E6167" s="9">
        <f t="shared" si="96"/>
        <v>2023</v>
      </c>
      <c r="F6167" s="4" t="s">
        <v>17</v>
      </c>
      <c r="G6167" s="4" t="s">
        <v>18356</v>
      </c>
      <c r="H6167" s="4" t="s">
        <v>18357</v>
      </c>
      <c r="I6167" s="4" t="s">
        <v>67</v>
      </c>
      <c r="J6167" s="4" t="s">
        <v>21</v>
      </c>
      <c r="K6167" s="4" t="s">
        <v>26647</v>
      </c>
      <c r="L6167" s="4" t="s">
        <v>36</v>
      </c>
      <c r="M6167" s="4" t="s">
        <v>138</v>
      </c>
      <c r="N6167" s="4">
        <v>372.9</v>
      </c>
      <c r="O6167" s="4">
        <v>3</v>
      </c>
      <c r="P6167" s="4">
        <v>0</v>
      </c>
      <c r="Q6167" s="4">
        <v>85.03</v>
      </c>
    </row>
    <row r="6168" spans="1:17" s="4" customFormat="1" ht="12" x14ac:dyDescent="0.3">
      <c r="A6168" s="4">
        <v>6167</v>
      </c>
      <c r="B6168" s="4" t="s">
        <v>18358</v>
      </c>
      <c r="C6168" s="5">
        <v>44632</v>
      </c>
      <c r="D6168" s="5">
        <v>44638</v>
      </c>
      <c r="E6168" s="9">
        <f t="shared" si="96"/>
        <v>2022</v>
      </c>
      <c r="F6168" s="4" t="s">
        <v>25</v>
      </c>
      <c r="G6168" s="4" t="s">
        <v>18359</v>
      </c>
      <c r="H6168" s="4" t="s">
        <v>18360</v>
      </c>
      <c r="I6168" s="4" t="s">
        <v>28</v>
      </c>
      <c r="J6168" s="4" t="s">
        <v>79</v>
      </c>
      <c r="K6168" s="4" t="s">
        <v>80</v>
      </c>
      <c r="L6168" s="4" t="s">
        <v>22</v>
      </c>
      <c r="M6168" s="4" t="s">
        <v>134</v>
      </c>
      <c r="N6168" s="4">
        <v>813.07</v>
      </c>
      <c r="O6168" s="4">
        <v>4</v>
      </c>
      <c r="P6168" s="4">
        <v>0.1</v>
      </c>
      <c r="Q6168" s="4">
        <v>115.31</v>
      </c>
    </row>
    <row r="6169" spans="1:17" s="4" customFormat="1" ht="12" x14ac:dyDescent="0.3">
      <c r="A6169" s="4">
        <v>6168</v>
      </c>
      <c r="B6169" s="4" t="s">
        <v>18361</v>
      </c>
      <c r="C6169" s="5">
        <v>45038</v>
      </c>
      <c r="D6169" s="5">
        <v>45040</v>
      </c>
      <c r="E6169" s="9">
        <f t="shared" si="96"/>
        <v>2023</v>
      </c>
      <c r="F6169" s="4" t="s">
        <v>39</v>
      </c>
      <c r="G6169" s="4" t="s">
        <v>18362</v>
      </c>
      <c r="H6169" s="4" t="s">
        <v>18363</v>
      </c>
      <c r="I6169" s="4" t="s">
        <v>28</v>
      </c>
      <c r="J6169" s="4" t="s">
        <v>111</v>
      </c>
      <c r="K6169" s="4" t="s">
        <v>111</v>
      </c>
      <c r="L6169" s="4" t="s">
        <v>29</v>
      </c>
      <c r="M6169" s="4" t="s">
        <v>107</v>
      </c>
      <c r="N6169" s="4">
        <v>1179.55</v>
      </c>
      <c r="O6169" s="4">
        <v>1</v>
      </c>
      <c r="P6169" s="4">
        <v>0.2</v>
      </c>
      <c r="Q6169" s="4">
        <v>161.16999999999999</v>
      </c>
    </row>
    <row r="6170" spans="1:17" s="4" customFormat="1" ht="12" x14ac:dyDescent="0.3">
      <c r="A6170" s="4">
        <v>6169</v>
      </c>
      <c r="B6170" s="4" t="s">
        <v>18364</v>
      </c>
      <c r="C6170" s="5">
        <v>45755</v>
      </c>
      <c r="D6170" s="5">
        <v>45759</v>
      </c>
      <c r="E6170" s="9">
        <f t="shared" si="96"/>
        <v>2025</v>
      </c>
      <c r="F6170" s="4" t="s">
        <v>25</v>
      </c>
      <c r="G6170" s="4" t="s">
        <v>18365</v>
      </c>
      <c r="H6170" s="4" t="s">
        <v>18366</v>
      </c>
      <c r="I6170" s="4" t="s">
        <v>28</v>
      </c>
      <c r="J6170" s="4" t="s">
        <v>79</v>
      </c>
      <c r="K6170" s="4" t="s">
        <v>80</v>
      </c>
      <c r="L6170" s="4" t="s">
        <v>36</v>
      </c>
      <c r="M6170" s="4" t="s">
        <v>37</v>
      </c>
      <c r="N6170" s="4">
        <v>1370.26</v>
      </c>
      <c r="O6170" s="4">
        <v>10</v>
      </c>
      <c r="P6170" s="4">
        <v>0.1</v>
      </c>
      <c r="Q6170" s="4">
        <v>22.11</v>
      </c>
    </row>
    <row r="6171" spans="1:17" s="4" customFormat="1" ht="12" x14ac:dyDescent="0.3">
      <c r="A6171" s="4">
        <v>6170</v>
      </c>
      <c r="B6171" s="4" t="s">
        <v>18367</v>
      </c>
      <c r="C6171" s="5">
        <v>45712</v>
      </c>
      <c r="D6171" s="5">
        <v>45713</v>
      </c>
      <c r="E6171" s="9">
        <f t="shared" si="96"/>
        <v>2025</v>
      </c>
      <c r="F6171" s="4" t="s">
        <v>17</v>
      </c>
      <c r="G6171" s="4" t="s">
        <v>18368</v>
      </c>
      <c r="H6171" s="4" t="s">
        <v>18369</v>
      </c>
      <c r="I6171" s="4" t="s">
        <v>28</v>
      </c>
      <c r="J6171" s="4" t="s">
        <v>21</v>
      </c>
      <c r="K6171" s="4" t="s">
        <v>26647</v>
      </c>
      <c r="L6171" s="4" t="s">
        <v>29</v>
      </c>
      <c r="M6171" s="4" t="s">
        <v>107</v>
      </c>
      <c r="N6171" s="4">
        <v>160.81</v>
      </c>
      <c r="O6171" s="4">
        <v>5</v>
      </c>
      <c r="P6171" s="4">
        <v>0</v>
      </c>
      <c r="Q6171" s="4">
        <v>2.88</v>
      </c>
    </row>
    <row r="6172" spans="1:17" s="4" customFormat="1" ht="12" x14ac:dyDescent="0.3">
      <c r="A6172" s="4">
        <v>6171</v>
      </c>
      <c r="B6172" s="4" t="s">
        <v>18370</v>
      </c>
      <c r="C6172" s="5">
        <v>44594</v>
      </c>
      <c r="D6172" s="5">
        <v>44596</v>
      </c>
      <c r="E6172" s="9">
        <f t="shared" si="96"/>
        <v>2022</v>
      </c>
      <c r="F6172" s="4" t="s">
        <v>25</v>
      </c>
      <c r="G6172" s="4" t="s">
        <v>18371</v>
      </c>
      <c r="H6172" s="4" t="s">
        <v>18372</v>
      </c>
      <c r="I6172" s="4" t="s">
        <v>28</v>
      </c>
      <c r="J6172" s="4" t="s">
        <v>47</v>
      </c>
      <c r="K6172" s="4" t="s">
        <v>47</v>
      </c>
      <c r="L6172" s="4" t="s">
        <v>36</v>
      </c>
      <c r="M6172" s="4" t="s">
        <v>71</v>
      </c>
      <c r="N6172" s="4">
        <v>60.28</v>
      </c>
      <c r="O6172" s="4">
        <v>4</v>
      </c>
      <c r="P6172" s="4">
        <v>0.2</v>
      </c>
      <c r="Q6172" s="4">
        <v>1.34</v>
      </c>
    </row>
    <row r="6173" spans="1:17" s="4" customFormat="1" ht="12" x14ac:dyDescent="0.3">
      <c r="A6173" s="4">
        <v>6172</v>
      </c>
      <c r="B6173" s="4" t="s">
        <v>18373</v>
      </c>
      <c r="C6173" s="5">
        <v>44769</v>
      </c>
      <c r="D6173" s="5">
        <v>44770</v>
      </c>
      <c r="E6173" s="9">
        <f t="shared" si="96"/>
        <v>2022</v>
      </c>
      <c r="F6173" s="4" t="s">
        <v>39</v>
      </c>
      <c r="G6173" s="4" t="s">
        <v>18374</v>
      </c>
      <c r="H6173" s="4" t="s">
        <v>18375</v>
      </c>
      <c r="I6173" s="4" t="s">
        <v>20</v>
      </c>
      <c r="J6173" s="4" t="s">
        <v>62</v>
      </c>
      <c r="K6173" s="4" t="s">
        <v>63</v>
      </c>
      <c r="L6173" s="4" t="s">
        <v>22</v>
      </c>
      <c r="M6173" s="4" t="s">
        <v>75</v>
      </c>
      <c r="N6173" s="4">
        <v>1185.92</v>
      </c>
      <c r="O6173" s="4">
        <v>10</v>
      </c>
      <c r="P6173" s="4">
        <v>0.1</v>
      </c>
      <c r="Q6173" s="4">
        <v>50.45</v>
      </c>
    </row>
    <row r="6174" spans="1:17" s="4" customFormat="1" ht="12" x14ac:dyDescent="0.3">
      <c r="A6174" s="4">
        <v>6173</v>
      </c>
      <c r="B6174" s="4" t="s">
        <v>18376</v>
      </c>
      <c r="C6174" s="5">
        <v>44608</v>
      </c>
      <c r="D6174" s="5">
        <v>44610</v>
      </c>
      <c r="E6174" s="9">
        <f t="shared" si="96"/>
        <v>2022</v>
      </c>
      <c r="F6174" s="4" t="s">
        <v>17</v>
      </c>
      <c r="G6174" s="4" t="s">
        <v>18377</v>
      </c>
      <c r="H6174" s="4" t="s">
        <v>18378</v>
      </c>
      <c r="I6174" s="4" t="s">
        <v>67</v>
      </c>
      <c r="J6174" s="4" t="s">
        <v>79</v>
      </c>
      <c r="K6174" s="4" t="s">
        <v>80</v>
      </c>
      <c r="L6174" s="4" t="s">
        <v>22</v>
      </c>
      <c r="M6174" s="4" t="s">
        <v>54</v>
      </c>
      <c r="N6174" s="4">
        <v>574.95000000000005</v>
      </c>
      <c r="O6174" s="4">
        <v>6</v>
      </c>
      <c r="P6174" s="4">
        <v>0.15</v>
      </c>
      <c r="Q6174" s="4">
        <v>104.68</v>
      </c>
    </row>
    <row r="6175" spans="1:17" s="4" customFormat="1" ht="12" x14ac:dyDescent="0.3">
      <c r="A6175" s="4">
        <v>6174</v>
      </c>
      <c r="B6175" s="4" t="s">
        <v>18379</v>
      </c>
      <c r="C6175" s="5">
        <v>45568</v>
      </c>
      <c r="D6175" s="5">
        <v>45570</v>
      </c>
      <c r="E6175" s="9">
        <f t="shared" si="96"/>
        <v>2024</v>
      </c>
      <c r="F6175" s="4" t="s">
        <v>25</v>
      </c>
      <c r="G6175" s="4" t="s">
        <v>18380</v>
      </c>
      <c r="H6175" s="4" t="s">
        <v>18381</v>
      </c>
      <c r="I6175" s="4" t="s">
        <v>67</v>
      </c>
      <c r="J6175" s="4" t="s">
        <v>34</v>
      </c>
      <c r="K6175" s="4" t="s">
        <v>35</v>
      </c>
      <c r="L6175" s="4" t="s">
        <v>36</v>
      </c>
      <c r="M6175" s="4" t="s">
        <v>37</v>
      </c>
      <c r="N6175" s="4">
        <v>133.47</v>
      </c>
      <c r="O6175" s="4">
        <v>7</v>
      </c>
      <c r="P6175" s="4">
        <v>0</v>
      </c>
      <c r="Q6175" s="4">
        <v>28.87</v>
      </c>
    </row>
    <row r="6176" spans="1:17" s="4" customFormat="1" ht="12" x14ac:dyDescent="0.3">
      <c r="A6176" s="4">
        <v>6175</v>
      </c>
      <c r="B6176" s="4" t="s">
        <v>18382</v>
      </c>
      <c r="C6176" s="5">
        <v>45099</v>
      </c>
      <c r="D6176" s="5">
        <v>45103</v>
      </c>
      <c r="E6176" s="9">
        <f t="shared" si="96"/>
        <v>2023</v>
      </c>
      <c r="F6176" s="4" t="s">
        <v>39</v>
      </c>
      <c r="G6176" s="4" t="s">
        <v>18383</v>
      </c>
      <c r="H6176" s="4" t="s">
        <v>18384</v>
      </c>
      <c r="I6176" s="4" t="s">
        <v>67</v>
      </c>
      <c r="J6176" s="4" t="s">
        <v>62</v>
      </c>
      <c r="K6176" s="4" t="s">
        <v>63</v>
      </c>
      <c r="L6176" s="4" t="s">
        <v>36</v>
      </c>
      <c r="M6176" s="4" t="s">
        <v>71</v>
      </c>
      <c r="N6176" s="4">
        <v>412.43</v>
      </c>
      <c r="O6176" s="4">
        <v>4</v>
      </c>
      <c r="P6176" s="4">
        <v>0.15</v>
      </c>
      <c r="Q6176" s="4">
        <v>1.5</v>
      </c>
    </row>
    <row r="6177" spans="1:17" s="4" customFormat="1" ht="12" x14ac:dyDescent="0.3">
      <c r="A6177" s="4">
        <v>6176</v>
      </c>
      <c r="B6177" s="4" t="s">
        <v>18385</v>
      </c>
      <c r="C6177" s="5">
        <v>44602</v>
      </c>
      <c r="D6177" s="5">
        <v>44607</v>
      </c>
      <c r="E6177" s="9">
        <f t="shared" si="96"/>
        <v>2022</v>
      </c>
      <c r="F6177" s="4" t="s">
        <v>25</v>
      </c>
      <c r="G6177" s="4" t="s">
        <v>18386</v>
      </c>
      <c r="H6177" s="4" t="s">
        <v>18387</v>
      </c>
      <c r="I6177" s="4" t="s">
        <v>67</v>
      </c>
      <c r="J6177" s="4" t="s">
        <v>79</v>
      </c>
      <c r="K6177" s="4" t="s">
        <v>80</v>
      </c>
      <c r="L6177" s="4" t="s">
        <v>29</v>
      </c>
      <c r="M6177" s="4" t="s">
        <v>48</v>
      </c>
      <c r="N6177" s="4">
        <v>937.83</v>
      </c>
      <c r="O6177" s="4">
        <v>8</v>
      </c>
      <c r="P6177" s="4">
        <v>0</v>
      </c>
      <c r="Q6177" s="4">
        <v>154.08000000000001</v>
      </c>
    </row>
    <row r="6178" spans="1:17" s="4" customFormat="1" ht="12" x14ac:dyDescent="0.3">
      <c r="A6178" s="4">
        <v>6177</v>
      </c>
      <c r="B6178" s="4" t="s">
        <v>18388</v>
      </c>
      <c r="C6178" s="5">
        <v>45808</v>
      </c>
      <c r="D6178" s="5">
        <v>45815</v>
      </c>
      <c r="E6178" s="9">
        <f t="shared" si="96"/>
        <v>2025</v>
      </c>
      <c r="F6178" s="4" t="s">
        <v>17</v>
      </c>
      <c r="G6178" s="4" t="s">
        <v>18389</v>
      </c>
      <c r="H6178" s="4" t="s">
        <v>18390</v>
      </c>
      <c r="I6178" s="4" t="s">
        <v>67</v>
      </c>
      <c r="J6178" s="4" t="s">
        <v>106</v>
      </c>
      <c r="K6178" s="4" t="s">
        <v>106</v>
      </c>
      <c r="L6178" s="4" t="s">
        <v>36</v>
      </c>
      <c r="M6178" s="4" t="s">
        <v>138</v>
      </c>
      <c r="N6178" s="4">
        <v>571.79</v>
      </c>
      <c r="O6178" s="4">
        <v>1</v>
      </c>
      <c r="P6178" s="4">
        <v>0</v>
      </c>
      <c r="Q6178" s="4">
        <v>87.21</v>
      </c>
    </row>
    <row r="6179" spans="1:17" s="4" customFormat="1" ht="12" x14ac:dyDescent="0.3">
      <c r="A6179" s="4">
        <v>6178</v>
      </c>
      <c r="B6179" s="4" t="s">
        <v>18391</v>
      </c>
      <c r="C6179" s="5">
        <v>44509</v>
      </c>
      <c r="D6179" s="5">
        <v>44512</v>
      </c>
      <c r="E6179" s="9">
        <f t="shared" si="96"/>
        <v>2021</v>
      </c>
      <c r="F6179" s="4" t="s">
        <v>59</v>
      </c>
      <c r="G6179" s="4" t="s">
        <v>18392</v>
      </c>
      <c r="H6179" s="4" t="s">
        <v>3319</v>
      </c>
      <c r="I6179" s="4" t="s">
        <v>67</v>
      </c>
      <c r="J6179" s="4" t="s">
        <v>111</v>
      </c>
      <c r="K6179" s="4" t="s">
        <v>111</v>
      </c>
      <c r="L6179" s="4" t="s">
        <v>29</v>
      </c>
      <c r="M6179" s="4" t="s">
        <v>30</v>
      </c>
      <c r="N6179" s="4">
        <v>1291.17</v>
      </c>
      <c r="O6179" s="4">
        <v>2</v>
      </c>
      <c r="P6179" s="4">
        <v>0</v>
      </c>
      <c r="Q6179" s="4">
        <v>289.41000000000003</v>
      </c>
    </row>
    <row r="6180" spans="1:17" s="4" customFormat="1" ht="12" x14ac:dyDescent="0.3">
      <c r="A6180" s="4">
        <v>6179</v>
      </c>
      <c r="B6180" s="4" t="s">
        <v>18393</v>
      </c>
      <c r="C6180" s="5">
        <v>44865</v>
      </c>
      <c r="D6180" s="5">
        <v>44870</v>
      </c>
      <c r="E6180" s="9">
        <f t="shared" si="96"/>
        <v>2022</v>
      </c>
      <c r="F6180" s="4" t="s">
        <v>17</v>
      </c>
      <c r="G6180" s="4" t="s">
        <v>18394</v>
      </c>
      <c r="H6180" s="4" t="s">
        <v>18395</v>
      </c>
      <c r="I6180" s="4" t="s">
        <v>28</v>
      </c>
      <c r="J6180" s="4" t="s">
        <v>47</v>
      </c>
      <c r="K6180" s="4" t="s">
        <v>47</v>
      </c>
      <c r="L6180" s="4" t="s">
        <v>22</v>
      </c>
      <c r="M6180" s="4" t="s">
        <v>23</v>
      </c>
      <c r="N6180" s="4">
        <v>1111.94</v>
      </c>
      <c r="O6180" s="4">
        <v>10</v>
      </c>
      <c r="P6180" s="4">
        <v>0.1</v>
      </c>
      <c r="Q6180" s="4">
        <v>14.61</v>
      </c>
    </row>
    <row r="6181" spans="1:17" s="4" customFormat="1" ht="12" x14ac:dyDescent="0.3">
      <c r="A6181" s="4">
        <v>6180</v>
      </c>
      <c r="B6181" s="4" t="s">
        <v>18396</v>
      </c>
      <c r="C6181" s="5">
        <v>45149</v>
      </c>
      <c r="D6181" s="5">
        <v>45156</v>
      </c>
      <c r="E6181" s="9">
        <f t="shared" si="96"/>
        <v>2023</v>
      </c>
      <c r="F6181" s="4" t="s">
        <v>39</v>
      </c>
      <c r="G6181" s="4" t="s">
        <v>18397</v>
      </c>
      <c r="H6181" s="4" t="s">
        <v>18398</v>
      </c>
      <c r="I6181" s="4" t="s">
        <v>20</v>
      </c>
      <c r="J6181" s="4" t="s">
        <v>21</v>
      </c>
      <c r="K6181" s="4" t="s">
        <v>26647</v>
      </c>
      <c r="L6181" s="4" t="s">
        <v>29</v>
      </c>
      <c r="M6181" s="4" t="s">
        <v>90</v>
      </c>
      <c r="N6181" s="4">
        <v>1385.63</v>
      </c>
      <c r="O6181" s="4">
        <v>8</v>
      </c>
      <c r="P6181" s="4">
        <v>0</v>
      </c>
      <c r="Q6181" s="4">
        <v>0.42</v>
      </c>
    </row>
    <row r="6182" spans="1:17" s="4" customFormat="1" ht="12" x14ac:dyDescent="0.3">
      <c r="A6182" s="4">
        <v>6181</v>
      </c>
      <c r="B6182" s="4" t="s">
        <v>18399</v>
      </c>
      <c r="C6182" s="5">
        <v>44991</v>
      </c>
      <c r="D6182" s="5">
        <v>44992</v>
      </c>
      <c r="E6182" s="9">
        <f t="shared" si="96"/>
        <v>2023</v>
      </c>
      <c r="F6182" s="4" t="s">
        <v>59</v>
      </c>
      <c r="G6182" s="4" t="s">
        <v>18400</v>
      </c>
      <c r="H6182" s="4" t="s">
        <v>18401</v>
      </c>
      <c r="I6182" s="4" t="s">
        <v>20</v>
      </c>
      <c r="J6182" s="4" t="s">
        <v>106</v>
      </c>
      <c r="K6182" s="4" t="s">
        <v>106</v>
      </c>
      <c r="L6182" s="4" t="s">
        <v>36</v>
      </c>
      <c r="M6182" s="4" t="s">
        <v>71</v>
      </c>
      <c r="N6182" s="4">
        <v>976.62</v>
      </c>
      <c r="O6182" s="4">
        <v>4</v>
      </c>
      <c r="P6182" s="4">
        <v>0.15</v>
      </c>
      <c r="Q6182" s="4">
        <v>68.650000000000006</v>
      </c>
    </row>
    <row r="6183" spans="1:17" s="4" customFormat="1" ht="12" x14ac:dyDescent="0.3">
      <c r="A6183" s="4">
        <v>6182</v>
      </c>
      <c r="B6183" s="4" t="s">
        <v>18402</v>
      </c>
      <c r="C6183" s="5">
        <v>44930</v>
      </c>
      <c r="D6183" s="5">
        <v>44932</v>
      </c>
      <c r="E6183" s="9">
        <f t="shared" si="96"/>
        <v>2023</v>
      </c>
      <c r="F6183" s="4" t="s">
        <v>17</v>
      </c>
      <c r="G6183" s="4" t="s">
        <v>18403</v>
      </c>
      <c r="H6183" s="4" t="s">
        <v>18404</v>
      </c>
      <c r="I6183" s="4" t="s">
        <v>28</v>
      </c>
      <c r="J6183" s="4" t="s">
        <v>106</v>
      </c>
      <c r="K6183" s="4" t="s">
        <v>106</v>
      </c>
      <c r="L6183" s="4" t="s">
        <v>36</v>
      </c>
      <c r="M6183" s="4" t="s">
        <v>71</v>
      </c>
      <c r="N6183" s="4">
        <v>963.18</v>
      </c>
      <c r="O6183" s="4">
        <v>1</v>
      </c>
      <c r="P6183" s="4">
        <v>0.2</v>
      </c>
      <c r="Q6183" s="4">
        <v>155.22</v>
      </c>
    </row>
    <row r="6184" spans="1:17" s="4" customFormat="1" ht="12" x14ac:dyDescent="0.3">
      <c r="A6184" s="4">
        <v>6183</v>
      </c>
      <c r="B6184" s="4" t="s">
        <v>18405</v>
      </c>
      <c r="C6184" s="5">
        <v>45301</v>
      </c>
      <c r="D6184" s="5">
        <v>45305</v>
      </c>
      <c r="E6184" s="9">
        <f t="shared" si="96"/>
        <v>2024</v>
      </c>
      <c r="F6184" s="4" t="s">
        <v>17</v>
      </c>
      <c r="G6184" s="4" t="s">
        <v>18406</v>
      </c>
      <c r="H6184" s="4" t="s">
        <v>17952</v>
      </c>
      <c r="I6184" s="4" t="s">
        <v>28</v>
      </c>
      <c r="J6184" s="4" t="s">
        <v>62</v>
      </c>
      <c r="K6184" s="4" t="s">
        <v>63</v>
      </c>
      <c r="L6184" s="4" t="s">
        <v>22</v>
      </c>
      <c r="M6184" s="4" t="s">
        <v>23</v>
      </c>
      <c r="N6184" s="4">
        <v>299.10000000000002</v>
      </c>
      <c r="O6184" s="4">
        <v>3</v>
      </c>
      <c r="P6184" s="4">
        <v>0</v>
      </c>
      <c r="Q6184" s="4">
        <v>41.41</v>
      </c>
    </row>
    <row r="6185" spans="1:17" s="4" customFormat="1" ht="12" x14ac:dyDescent="0.3">
      <c r="A6185" s="4">
        <v>6184</v>
      </c>
      <c r="B6185" s="4" t="s">
        <v>18407</v>
      </c>
      <c r="C6185" s="5">
        <v>45437</v>
      </c>
      <c r="D6185" s="5">
        <v>45439</v>
      </c>
      <c r="E6185" s="9">
        <f t="shared" si="96"/>
        <v>2024</v>
      </c>
      <c r="F6185" s="4" t="s">
        <v>25</v>
      </c>
      <c r="G6185" s="4" t="s">
        <v>18408</v>
      </c>
      <c r="H6185" s="4" t="s">
        <v>18409</v>
      </c>
      <c r="I6185" s="4" t="s">
        <v>20</v>
      </c>
      <c r="J6185" s="4" t="s">
        <v>21</v>
      </c>
      <c r="K6185" s="4" t="s">
        <v>26647</v>
      </c>
      <c r="L6185" s="4" t="s">
        <v>36</v>
      </c>
      <c r="M6185" s="4" t="s">
        <v>138</v>
      </c>
      <c r="N6185" s="4">
        <v>1210.5899999999999</v>
      </c>
      <c r="O6185" s="4">
        <v>3</v>
      </c>
      <c r="P6185" s="4">
        <v>0.15</v>
      </c>
      <c r="Q6185" s="4">
        <v>53.43</v>
      </c>
    </row>
    <row r="6186" spans="1:17" s="4" customFormat="1" ht="12" x14ac:dyDescent="0.3">
      <c r="A6186" s="4">
        <v>6185</v>
      </c>
      <c r="B6186" s="4" t="s">
        <v>18410</v>
      </c>
      <c r="C6186" s="5">
        <v>45481</v>
      </c>
      <c r="D6186" s="5">
        <v>45486</v>
      </c>
      <c r="E6186" s="9">
        <f t="shared" si="96"/>
        <v>2024</v>
      </c>
      <c r="F6186" s="4" t="s">
        <v>59</v>
      </c>
      <c r="G6186" s="4" t="s">
        <v>18411</v>
      </c>
      <c r="H6186" s="4" t="s">
        <v>18412</v>
      </c>
      <c r="I6186" s="4" t="s">
        <v>67</v>
      </c>
      <c r="J6186" s="4" t="s">
        <v>47</v>
      </c>
      <c r="K6186" s="4" t="s">
        <v>47</v>
      </c>
      <c r="L6186" s="4" t="s">
        <v>29</v>
      </c>
      <c r="M6186" s="4" t="s">
        <v>90</v>
      </c>
      <c r="N6186" s="4">
        <v>716.91</v>
      </c>
      <c r="O6186" s="4">
        <v>9</v>
      </c>
      <c r="P6186" s="4">
        <v>0.2</v>
      </c>
      <c r="Q6186" s="4">
        <v>13.83</v>
      </c>
    </row>
    <row r="6187" spans="1:17" s="4" customFormat="1" ht="12" x14ac:dyDescent="0.3">
      <c r="A6187" s="4">
        <v>6186</v>
      </c>
      <c r="B6187" s="4" t="s">
        <v>18413</v>
      </c>
      <c r="C6187" s="5">
        <v>44895</v>
      </c>
      <c r="D6187" s="5">
        <v>44897</v>
      </c>
      <c r="E6187" s="9">
        <f t="shared" si="96"/>
        <v>2022</v>
      </c>
      <c r="F6187" s="4" t="s">
        <v>25</v>
      </c>
      <c r="G6187" s="4" t="s">
        <v>18414</v>
      </c>
      <c r="H6187" s="4" t="s">
        <v>18415</v>
      </c>
      <c r="I6187" s="4" t="s">
        <v>67</v>
      </c>
      <c r="J6187" s="4" t="s">
        <v>106</v>
      </c>
      <c r="K6187" s="4" t="s">
        <v>106</v>
      </c>
      <c r="L6187" s="4" t="s">
        <v>36</v>
      </c>
      <c r="M6187" s="4" t="s">
        <v>138</v>
      </c>
      <c r="N6187" s="4">
        <v>1396.95</v>
      </c>
      <c r="O6187" s="4">
        <v>9</v>
      </c>
      <c r="P6187" s="4">
        <v>0.1</v>
      </c>
      <c r="Q6187" s="4">
        <v>64.42</v>
      </c>
    </row>
    <row r="6188" spans="1:17" s="4" customFormat="1" ht="12" x14ac:dyDescent="0.3">
      <c r="A6188" s="4">
        <v>6187</v>
      </c>
      <c r="B6188" s="4" t="s">
        <v>18416</v>
      </c>
      <c r="C6188" s="5">
        <v>45782</v>
      </c>
      <c r="D6188" s="5">
        <v>45784</v>
      </c>
      <c r="E6188" s="9">
        <f t="shared" si="96"/>
        <v>2025</v>
      </c>
      <c r="F6188" s="4" t="s">
        <v>17</v>
      </c>
      <c r="G6188" s="4" t="s">
        <v>18417</v>
      </c>
      <c r="H6188" s="4" t="s">
        <v>18418</v>
      </c>
      <c r="I6188" s="4" t="s">
        <v>28</v>
      </c>
      <c r="J6188" s="4" t="s">
        <v>52</v>
      </c>
      <c r="K6188" s="4" t="s">
        <v>53</v>
      </c>
      <c r="L6188" s="4" t="s">
        <v>29</v>
      </c>
      <c r="M6188" s="4" t="s">
        <v>107</v>
      </c>
      <c r="N6188" s="4">
        <v>1375</v>
      </c>
      <c r="O6188" s="4">
        <v>4</v>
      </c>
      <c r="P6188" s="4">
        <v>0.1</v>
      </c>
      <c r="Q6188" s="4">
        <v>8.77</v>
      </c>
    </row>
    <row r="6189" spans="1:17" s="4" customFormat="1" ht="12" x14ac:dyDescent="0.3">
      <c r="A6189" s="4">
        <v>6188</v>
      </c>
      <c r="B6189" s="4" t="s">
        <v>18419</v>
      </c>
      <c r="C6189" s="5">
        <v>45018</v>
      </c>
      <c r="D6189" s="5">
        <v>45025</v>
      </c>
      <c r="E6189" s="9">
        <f t="shared" si="96"/>
        <v>2023</v>
      </c>
      <c r="F6189" s="4" t="s">
        <v>39</v>
      </c>
      <c r="G6189" s="4" t="s">
        <v>18420</v>
      </c>
      <c r="H6189" s="4" t="s">
        <v>16025</v>
      </c>
      <c r="I6189" s="4" t="s">
        <v>28</v>
      </c>
      <c r="J6189" s="4" t="s">
        <v>145</v>
      </c>
      <c r="K6189" s="4" t="s">
        <v>80</v>
      </c>
      <c r="L6189" s="4" t="s">
        <v>29</v>
      </c>
      <c r="M6189" s="4" t="s">
        <v>48</v>
      </c>
      <c r="N6189" s="4">
        <v>214.04</v>
      </c>
      <c r="O6189" s="4">
        <v>2</v>
      </c>
      <c r="P6189" s="4">
        <v>0.1</v>
      </c>
      <c r="Q6189" s="4">
        <v>36.89</v>
      </c>
    </row>
    <row r="6190" spans="1:17" s="4" customFormat="1" ht="12" x14ac:dyDescent="0.3">
      <c r="A6190" s="4">
        <v>6189</v>
      </c>
      <c r="B6190" s="4" t="s">
        <v>18421</v>
      </c>
      <c r="C6190" s="5">
        <v>45066</v>
      </c>
      <c r="D6190" s="5">
        <v>45072</v>
      </c>
      <c r="E6190" s="9">
        <f t="shared" si="96"/>
        <v>2023</v>
      </c>
      <c r="F6190" s="4" t="s">
        <v>25</v>
      </c>
      <c r="G6190" s="4" t="s">
        <v>18422</v>
      </c>
      <c r="H6190" s="4" t="s">
        <v>18423</v>
      </c>
      <c r="I6190" s="4" t="s">
        <v>67</v>
      </c>
      <c r="J6190" s="4" t="s">
        <v>42</v>
      </c>
      <c r="K6190" s="4" t="s">
        <v>43</v>
      </c>
      <c r="L6190" s="4" t="s">
        <v>29</v>
      </c>
      <c r="M6190" s="4" t="s">
        <v>30</v>
      </c>
      <c r="N6190" s="4">
        <v>1059.75</v>
      </c>
      <c r="O6190" s="4">
        <v>3</v>
      </c>
      <c r="P6190" s="4">
        <v>0.2</v>
      </c>
      <c r="Q6190" s="4">
        <v>72.040000000000006</v>
      </c>
    </row>
    <row r="6191" spans="1:17" s="4" customFormat="1" ht="12" x14ac:dyDescent="0.3">
      <c r="A6191" s="4">
        <v>6190</v>
      </c>
      <c r="B6191" s="4" t="s">
        <v>18424</v>
      </c>
      <c r="C6191" s="5">
        <v>45252</v>
      </c>
      <c r="D6191" s="5">
        <v>45258</v>
      </c>
      <c r="E6191" s="9">
        <f t="shared" si="96"/>
        <v>2023</v>
      </c>
      <c r="F6191" s="4" t="s">
        <v>25</v>
      </c>
      <c r="G6191" s="4" t="s">
        <v>18425</v>
      </c>
      <c r="H6191" s="4" t="s">
        <v>18426</v>
      </c>
      <c r="I6191" s="4" t="s">
        <v>20</v>
      </c>
      <c r="J6191" s="4" t="s">
        <v>42</v>
      </c>
      <c r="K6191" s="4" t="s">
        <v>43</v>
      </c>
      <c r="L6191" s="4" t="s">
        <v>29</v>
      </c>
      <c r="M6191" s="4" t="s">
        <v>30</v>
      </c>
      <c r="N6191" s="4">
        <v>98.59</v>
      </c>
      <c r="O6191" s="4">
        <v>3</v>
      </c>
      <c r="P6191" s="4">
        <v>0.2</v>
      </c>
      <c r="Q6191" s="4">
        <v>3.97</v>
      </c>
    </row>
    <row r="6192" spans="1:17" s="4" customFormat="1" ht="12" x14ac:dyDescent="0.3">
      <c r="A6192" s="4">
        <v>6191</v>
      </c>
      <c r="B6192" s="4" t="s">
        <v>18427</v>
      </c>
      <c r="C6192" s="5">
        <v>44501</v>
      </c>
      <c r="D6192" s="5">
        <v>44505</v>
      </c>
      <c r="E6192" s="9">
        <f t="shared" si="96"/>
        <v>2021</v>
      </c>
      <c r="F6192" s="4" t="s">
        <v>59</v>
      </c>
      <c r="G6192" s="4" t="s">
        <v>18428</v>
      </c>
      <c r="H6192" s="4" t="s">
        <v>18429</v>
      </c>
      <c r="I6192" s="4" t="s">
        <v>67</v>
      </c>
      <c r="J6192" s="4" t="s">
        <v>145</v>
      </c>
      <c r="K6192" s="4" t="s">
        <v>80</v>
      </c>
      <c r="L6192" s="4" t="s">
        <v>29</v>
      </c>
      <c r="M6192" s="4" t="s">
        <v>48</v>
      </c>
      <c r="N6192" s="4">
        <v>166.01</v>
      </c>
      <c r="O6192" s="4">
        <v>4</v>
      </c>
      <c r="P6192" s="4">
        <v>0.15</v>
      </c>
      <c r="Q6192" s="4">
        <v>13.35</v>
      </c>
    </row>
    <row r="6193" spans="1:17" s="4" customFormat="1" ht="12" x14ac:dyDescent="0.3">
      <c r="A6193" s="4">
        <v>6192</v>
      </c>
      <c r="B6193" s="4" t="s">
        <v>18430</v>
      </c>
      <c r="C6193" s="5">
        <v>45092</v>
      </c>
      <c r="D6193" s="5">
        <v>45097</v>
      </c>
      <c r="E6193" s="9">
        <f t="shared" si="96"/>
        <v>2023</v>
      </c>
      <c r="F6193" s="4" t="s">
        <v>59</v>
      </c>
      <c r="G6193" s="4" t="s">
        <v>18431</v>
      </c>
      <c r="H6193" s="4" t="s">
        <v>18432</v>
      </c>
      <c r="I6193" s="4" t="s">
        <v>20</v>
      </c>
      <c r="J6193" s="4" t="s">
        <v>62</v>
      </c>
      <c r="K6193" s="4" t="s">
        <v>63</v>
      </c>
      <c r="L6193" s="4" t="s">
        <v>36</v>
      </c>
      <c r="M6193" s="4" t="s">
        <v>118</v>
      </c>
      <c r="N6193" s="4">
        <v>918.85</v>
      </c>
      <c r="O6193" s="4">
        <v>8</v>
      </c>
      <c r="P6193" s="4">
        <v>0.15</v>
      </c>
      <c r="Q6193" s="4">
        <v>88.09</v>
      </c>
    </row>
    <row r="6194" spans="1:17" s="4" customFormat="1" ht="12" x14ac:dyDescent="0.3">
      <c r="A6194" s="4">
        <v>6193</v>
      </c>
      <c r="B6194" s="4" t="s">
        <v>18433</v>
      </c>
      <c r="C6194" s="5">
        <v>45554</v>
      </c>
      <c r="D6194" s="5">
        <v>45558</v>
      </c>
      <c r="E6194" s="9">
        <f t="shared" si="96"/>
        <v>2024</v>
      </c>
      <c r="F6194" s="4" t="s">
        <v>25</v>
      </c>
      <c r="G6194" s="4" t="s">
        <v>18434</v>
      </c>
      <c r="H6194" s="4" t="s">
        <v>18435</v>
      </c>
      <c r="I6194" s="4" t="s">
        <v>28</v>
      </c>
      <c r="J6194" s="4" t="s">
        <v>47</v>
      </c>
      <c r="K6194" s="4" t="s">
        <v>47</v>
      </c>
      <c r="L6194" s="4" t="s">
        <v>29</v>
      </c>
      <c r="M6194" s="4" t="s">
        <v>90</v>
      </c>
      <c r="N6194" s="4">
        <v>276.24</v>
      </c>
      <c r="O6194" s="4">
        <v>3</v>
      </c>
      <c r="P6194" s="4">
        <v>0.15</v>
      </c>
      <c r="Q6194" s="4">
        <v>35.590000000000003</v>
      </c>
    </row>
    <row r="6195" spans="1:17" s="4" customFormat="1" ht="12" x14ac:dyDescent="0.3">
      <c r="A6195" s="4">
        <v>6194</v>
      </c>
      <c r="B6195" s="4" t="s">
        <v>18436</v>
      </c>
      <c r="C6195" s="5">
        <v>45567</v>
      </c>
      <c r="D6195" s="5">
        <v>45568</v>
      </c>
      <c r="E6195" s="9">
        <f t="shared" si="96"/>
        <v>2024</v>
      </c>
      <c r="F6195" s="4" t="s">
        <v>59</v>
      </c>
      <c r="G6195" s="4" t="s">
        <v>18437</v>
      </c>
      <c r="H6195" s="4" t="s">
        <v>18438</v>
      </c>
      <c r="I6195" s="4" t="s">
        <v>67</v>
      </c>
      <c r="J6195" s="4" t="s">
        <v>34</v>
      </c>
      <c r="K6195" s="4" t="s">
        <v>35</v>
      </c>
      <c r="L6195" s="4" t="s">
        <v>22</v>
      </c>
      <c r="M6195" s="4" t="s">
        <v>54</v>
      </c>
      <c r="N6195" s="4">
        <v>1443.46</v>
      </c>
      <c r="O6195" s="4">
        <v>2</v>
      </c>
      <c r="P6195" s="4">
        <v>0</v>
      </c>
      <c r="Q6195" s="4">
        <v>424.75</v>
      </c>
    </row>
    <row r="6196" spans="1:17" s="4" customFormat="1" ht="12" x14ac:dyDescent="0.3">
      <c r="A6196" s="4">
        <v>6195</v>
      </c>
      <c r="B6196" s="4" t="s">
        <v>18439</v>
      </c>
      <c r="C6196" s="5">
        <v>44975</v>
      </c>
      <c r="D6196" s="5">
        <v>44982</v>
      </c>
      <c r="E6196" s="9">
        <f t="shared" si="96"/>
        <v>2023</v>
      </c>
      <c r="F6196" s="4" t="s">
        <v>17</v>
      </c>
      <c r="G6196" s="4" t="s">
        <v>18440</v>
      </c>
      <c r="H6196" s="4" t="s">
        <v>7960</v>
      </c>
      <c r="I6196" s="4" t="s">
        <v>67</v>
      </c>
      <c r="J6196" s="4" t="s">
        <v>106</v>
      </c>
      <c r="K6196" s="4" t="s">
        <v>106</v>
      </c>
      <c r="L6196" s="4" t="s">
        <v>22</v>
      </c>
      <c r="M6196" s="4" t="s">
        <v>134</v>
      </c>
      <c r="N6196" s="4">
        <v>228.46</v>
      </c>
      <c r="O6196" s="4">
        <v>5</v>
      </c>
      <c r="P6196" s="4">
        <v>0.2</v>
      </c>
      <c r="Q6196" s="4">
        <v>31.91</v>
      </c>
    </row>
    <row r="6197" spans="1:17" s="4" customFormat="1" ht="12" x14ac:dyDescent="0.3">
      <c r="A6197" s="4">
        <v>6196</v>
      </c>
      <c r="B6197" s="4" t="s">
        <v>18441</v>
      </c>
      <c r="C6197" s="5">
        <v>44531</v>
      </c>
      <c r="D6197" s="5">
        <v>44532</v>
      </c>
      <c r="E6197" s="9">
        <f t="shared" si="96"/>
        <v>2021</v>
      </c>
      <c r="F6197" s="4" t="s">
        <v>59</v>
      </c>
      <c r="G6197" s="4" t="s">
        <v>18442</v>
      </c>
      <c r="H6197" s="4" t="s">
        <v>18443</v>
      </c>
      <c r="I6197" s="4" t="s">
        <v>28</v>
      </c>
      <c r="J6197" s="4" t="s">
        <v>145</v>
      </c>
      <c r="K6197" s="4" t="s">
        <v>80</v>
      </c>
      <c r="L6197" s="4" t="s">
        <v>22</v>
      </c>
      <c r="M6197" s="4" t="s">
        <v>23</v>
      </c>
      <c r="N6197" s="4">
        <v>996.18</v>
      </c>
      <c r="O6197" s="4">
        <v>5</v>
      </c>
      <c r="P6197" s="4">
        <v>0.2</v>
      </c>
      <c r="Q6197" s="4">
        <v>133.19</v>
      </c>
    </row>
    <row r="6198" spans="1:17" s="4" customFormat="1" ht="12" x14ac:dyDescent="0.3">
      <c r="A6198" s="4">
        <v>6197</v>
      </c>
      <c r="B6198" s="4" t="s">
        <v>18444</v>
      </c>
      <c r="C6198" s="5">
        <v>45128</v>
      </c>
      <c r="D6198" s="5">
        <v>45130</v>
      </c>
      <c r="E6198" s="9">
        <f t="shared" si="96"/>
        <v>2023</v>
      </c>
      <c r="F6198" s="4" t="s">
        <v>17</v>
      </c>
      <c r="G6198" s="4" t="s">
        <v>18445</v>
      </c>
      <c r="H6198" s="4" t="s">
        <v>18446</v>
      </c>
      <c r="I6198" s="4" t="s">
        <v>20</v>
      </c>
      <c r="J6198" s="4" t="s">
        <v>111</v>
      </c>
      <c r="K6198" s="4" t="s">
        <v>111</v>
      </c>
      <c r="L6198" s="4" t="s">
        <v>36</v>
      </c>
      <c r="M6198" s="4" t="s">
        <v>71</v>
      </c>
      <c r="N6198" s="4">
        <v>1476.56</v>
      </c>
      <c r="O6198" s="4">
        <v>7</v>
      </c>
      <c r="P6198" s="4">
        <v>0.15</v>
      </c>
      <c r="Q6198" s="4">
        <v>77.88</v>
      </c>
    </row>
    <row r="6199" spans="1:17" s="4" customFormat="1" ht="12" x14ac:dyDescent="0.3">
      <c r="A6199" s="4">
        <v>6198</v>
      </c>
      <c r="B6199" s="4" t="s">
        <v>18447</v>
      </c>
      <c r="C6199" s="5">
        <v>45670</v>
      </c>
      <c r="D6199" s="5">
        <v>45675</v>
      </c>
      <c r="E6199" s="9">
        <f t="shared" si="96"/>
        <v>2025</v>
      </c>
      <c r="F6199" s="4" t="s">
        <v>25</v>
      </c>
      <c r="G6199" s="4" t="s">
        <v>18448</v>
      </c>
      <c r="H6199" s="4" t="s">
        <v>18449</v>
      </c>
      <c r="I6199" s="4" t="s">
        <v>67</v>
      </c>
      <c r="J6199" s="4" t="s">
        <v>79</v>
      </c>
      <c r="K6199" s="4" t="s">
        <v>80</v>
      </c>
      <c r="L6199" s="4" t="s">
        <v>29</v>
      </c>
      <c r="M6199" s="4" t="s">
        <v>90</v>
      </c>
      <c r="N6199" s="4">
        <v>786.7</v>
      </c>
      <c r="O6199" s="4">
        <v>9</v>
      </c>
      <c r="P6199" s="4">
        <v>0.2</v>
      </c>
      <c r="Q6199" s="4">
        <v>5.6</v>
      </c>
    </row>
    <row r="6200" spans="1:17" s="4" customFormat="1" ht="12" x14ac:dyDescent="0.3">
      <c r="A6200" s="4">
        <v>6199</v>
      </c>
      <c r="B6200" s="4" t="s">
        <v>18450</v>
      </c>
      <c r="C6200" s="5">
        <v>45394</v>
      </c>
      <c r="D6200" s="5">
        <v>45398</v>
      </c>
      <c r="E6200" s="9">
        <f t="shared" si="96"/>
        <v>2024</v>
      </c>
      <c r="F6200" s="4" t="s">
        <v>17</v>
      </c>
      <c r="G6200" s="4" t="s">
        <v>18451</v>
      </c>
      <c r="H6200" s="4" t="s">
        <v>18452</v>
      </c>
      <c r="I6200" s="4" t="s">
        <v>67</v>
      </c>
      <c r="J6200" s="4" t="s">
        <v>145</v>
      </c>
      <c r="K6200" s="4" t="s">
        <v>80</v>
      </c>
      <c r="L6200" s="4" t="s">
        <v>29</v>
      </c>
      <c r="M6200" s="4" t="s">
        <v>30</v>
      </c>
      <c r="N6200" s="4">
        <v>1360.87</v>
      </c>
      <c r="O6200" s="4">
        <v>5</v>
      </c>
      <c r="P6200" s="4">
        <v>0.15</v>
      </c>
      <c r="Q6200" s="4">
        <v>156.72999999999999</v>
      </c>
    </row>
    <row r="6201" spans="1:17" s="4" customFormat="1" ht="12" x14ac:dyDescent="0.3">
      <c r="A6201" s="4">
        <v>6200</v>
      </c>
      <c r="B6201" s="4" t="s">
        <v>18453</v>
      </c>
      <c r="C6201" s="5">
        <v>44791</v>
      </c>
      <c r="D6201" s="5">
        <v>44797</v>
      </c>
      <c r="E6201" s="9">
        <f t="shared" si="96"/>
        <v>2022</v>
      </c>
      <c r="F6201" s="4" t="s">
        <v>17</v>
      </c>
      <c r="G6201" s="4" t="s">
        <v>18454</v>
      </c>
      <c r="H6201" s="4" t="s">
        <v>18455</v>
      </c>
      <c r="I6201" s="4" t="s">
        <v>20</v>
      </c>
      <c r="J6201" s="4" t="s">
        <v>145</v>
      </c>
      <c r="K6201" s="4" t="s">
        <v>80</v>
      </c>
      <c r="L6201" s="4" t="s">
        <v>36</v>
      </c>
      <c r="M6201" s="4" t="s">
        <v>37</v>
      </c>
      <c r="N6201" s="4">
        <v>1014.37</v>
      </c>
      <c r="O6201" s="4">
        <v>9</v>
      </c>
      <c r="P6201" s="4">
        <v>0.15</v>
      </c>
      <c r="Q6201" s="4">
        <v>129.38</v>
      </c>
    </row>
    <row r="6202" spans="1:17" s="4" customFormat="1" ht="12" x14ac:dyDescent="0.3">
      <c r="A6202" s="4">
        <v>6201</v>
      </c>
      <c r="B6202" s="4" t="s">
        <v>18456</v>
      </c>
      <c r="C6202" s="5">
        <v>45304</v>
      </c>
      <c r="D6202" s="5">
        <v>45308</v>
      </c>
      <c r="E6202" s="9">
        <f t="shared" si="96"/>
        <v>2024</v>
      </c>
      <c r="F6202" s="4" t="s">
        <v>59</v>
      </c>
      <c r="G6202" s="4" t="s">
        <v>18457</v>
      </c>
      <c r="H6202" s="4" t="s">
        <v>18458</v>
      </c>
      <c r="I6202" s="4" t="s">
        <v>20</v>
      </c>
      <c r="J6202" s="4" t="s">
        <v>79</v>
      </c>
      <c r="K6202" s="4" t="s">
        <v>80</v>
      </c>
      <c r="L6202" s="4" t="s">
        <v>36</v>
      </c>
      <c r="M6202" s="4" t="s">
        <v>138</v>
      </c>
      <c r="N6202" s="4">
        <v>474.24</v>
      </c>
      <c r="O6202" s="4">
        <v>8</v>
      </c>
      <c r="P6202" s="4">
        <v>0</v>
      </c>
      <c r="Q6202" s="4">
        <v>22.37</v>
      </c>
    </row>
    <row r="6203" spans="1:17" s="4" customFormat="1" ht="12" x14ac:dyDescent="0.3">
      <c r="A6203" s="4">
        <v>6202</v>
      </c>
      <c r="B6203" s="4" t="s">
        <v>18459</v>
      </c>
      <c r="C6203" s="5">
        <v>45426</v>
      </c>
      <c r="D6203" s="5">
        <v>45432</v>
      </c>
      <c r="E6203" s="9">
        <f t="shared" si="96"/>
        <v>2024</v>
      </c>
      <c r="F6203" s="4" t="s">
        <v>59</v>
      </c>
      <c r="G6203" s="4" t="s">
        <v>18460</v>
      </c>
      <c r="H6203" s="4" t="s">
        <v>18461</v>
      </c>
      <c r="I6203" s="4" t="s">
        <v>28</v>
      </c>
      <c r="J6203" s="4" t="s">
        <v>106</v>
      </c>
      <c r="K6203" s="4" t="s">
        <v>106</v>
      </c>
      <c r="L6203" s="4" t="s">
        <v>36</v>
      </c>
      <c r="M6203" s="4" t="s">
        <v>71</v>
      </c>
      <c r="N6203" s="4">
        <v>37.01</v>
      </c>
      <c r="O6203" s="4">
        <v>9</v>
      </c>
      <c r="P6203" s="4">
        <v>0.15</v>
      </c>
      <c r="Q6203" s="4">
        <v>4.29</v>
      </c>
    </row>
    <row r="6204" spans="1:17" s="4" customFormat="1" ht="12" x14ac:dyDescent="0.3">
      <c r="A6204" s="4">
        <v>6203</v>
      </c>
      <c r="B6204" s="4" t="s">
        <v>18462</v>
      </c>
      <c r="C6204" s="5">
        <v>44546</v>
      </c>
      <c r="D6204" s="5">
        <v>44553</v>
      </c>
      <c r="E6204" s="9">
        <f t="shared" si="96"/>
        <v>2021</v>
      </c>
      <c r="F6204" s="4" t="s">
        <v>17</v>
      </c>
      <c r="G6204" s="4" t="s">
        <v>18463</v>
      </c>
      <c r="H6204" s="4" t="s">
        <v>18464</v>
      </c>
      <c r="I6204" s="4" t="s">
        <v>67</v>
      </c>
      <c r="J6204" s="4" t="s">
        <v>47</v>
      </c>
      <c r="K6204" s="4" t="s">
        <v>47</v>
      </c>
      <c r="L6204" s="4" t="s">
        <v>36</v>
      </c>
      <c r="M6204" s="4" t="s">
        <v>118</v>
      </c>
      <c r="N6204" s="4">
        <v>881.48</v>
      </c>
      <c r="O6204" s="4">
        <v>3</v>
      </c>
      <c r="P6204" s="4">
        <v>0.15</v>
      </c>
      <c r="Q6204" s="4">
        <v>116.54</v>
      </c>
    </row>
    <row r="6205" spans="1:17" s="4" customFormat="1" ht="12" x14ac:dyDescent="0.3">
      <c r="A6205" s="4">
        <v>6204</v>
      </c>
      <c r="B6205" s="4" t="s">
        <v>18465</v>
      </c>
      <c r="C6205" s="5">
        <v>45519</v>
      </c>
      <c r="D6205" s="5">
        <v>45521</v>
      </c>
      <c r="E6205" s="9">
        <f t="shared" si="96"/>
        <v>2024</v>
      </c>
      <c r="F6205" s="4" t="s">
        <v>25</v>
      </c>
      <c r="G6205" s="4" t="s">
        <v>18466</v>
      </c>
      <c r="H6205" s="4" t="s">
        <v>18467</v>
      </c>
      <c r="I6205" s="4" t="s">
        <v>28</v>
      </c>
      <c r="J6205" s="4" t="s">
        <v>79</v>
      </c>
      <c r="K6205" s="4" t="s">
        <v>80</v>
      </c>
      <c r="L6205" s="4" t="s">
        <v>29</v>
      </c>
      <c r="M6205" s="4" t="s">
        <v>30</v>
      </c>
      <c r="N6205" s="4">
        <v>75.040000000000006</v>
      </c>
      <c r="O6205" s="4">
        <v>6</v>
      </c>
      <c r="P6205" s="4">
        <v>0.15</v>
      </c>
      <c r="Q6205" s="4">
        <v>8.66</v>
      </c>
    </row>
    <row r="6206" spans="1:17" s="4" customFormat="1" ht="12" x14ac:dyDescent="0.3">
      <c r="A6206" s="4">
        <v>6205</v>
      </c>
      <c r="B6206" s="4" t="s">
        <v>18468</v>
      </c>
      <c r="C6206" s="5">
        <v>45094</v>
      </c>
      <c r="D6206" s="5">
        <v>45098</v>
      </c>
      <c r="E6206" s="9">
        <f t="shared" si="96"/>
        <v>2023</v>
      </c>
      <c r="F6206" s="4" t="s">
        <v>17</v>
      </c>
      <c r="G6206" s="4" t="s">
        <v>18469</v>
      </c>
      <c r="H6206" s="4" t="s">
        <v>18470</v>
      </c>
      <c r="I6206" s="4" t="s">
        <v>28</v>
      </c>
      <c r="J6206" s="4" t="s">
        <v>21</v>
      </c>
      <c r="K6206" s="4" t="s">
        <v>26647</v>
      </c>
      <c r="L6206" s="4" t="s">
        <v>29</v>
      </c>
      <c r="M6206" s="4" t="s">
        <v>90</v>
      </c>
      <c r="N6206" s="4">
        <v>419.11</v>
      </c>
      <c r="O6206" s="4">
        <v>3</v>
      </c>
      <c r="P6206" s="4">
        <v>0</v>
      </c>
      <c r="Q6206" s="4">
        <v>94.09</v>
      </c>
    </row>
    <row r="6207" spans="1:17" s="4" customFormat="1" ht="12" x14ac:dyDescent="0.3">
      <c r="A6207" s="4">
        <v>6206</v>
      </c>
      <c r="B6207" s="4" t="s">
        <v>18471</v>
      </c>
      <c r="C6207" s="5">
        <v>45714</v>
      </c>
      <c r="D6207" s="5">
        <v>45717</v>
      </c>
      <c r="E6207" s="9">
        <f t="shared" si="96"/>
        <v>2025</v>
      </c>
      <c r="F6207" s="4" t="s">
        <v>25</v>
      </c>
      <c r="G6207" s="4" t="s">
        <v>18472</v>
      </c>
      <c r="H6207" s="4" t="s">
        <v>18473</v>
      </c>
      <c r="I6207" s="4" t="s">
        <v>67</v>
      </c>
      <c r="J6207" s="4" t="s">
        <v>79</v>
      </c>
      <c r="K6207" s="4" t="s">
        <v>80</v>
      </c>
      <c r="L6207" s="4" t="s">
        <v>36</v>
      </c>
      <c r="M6207" s="4" t="s">
        <v>118</v>
      </c>
      <c r="N6207" s="4">
        <v>1371.66</v>
      </c>
      <c r="O6207" s="4">
        <v>9</v>
      </c>
      <c r="P6207" s="4">
        <v>0</v>
      </c>
      <c r="Q6207" s="4">
        <v>62.23</v>
      </c>
    </row>
    <row r="6208" spans="1:17" s="4" customFormat="1" ht="12" x14ac:dyDescent="0.3">
      <c r="A6208" s="4">
        <v>6207</v>
      </c>
      <c r="B6208" s="4" t="s">
        <v>18474</v>
      </c>
      <c r="C6208" s="5">
        <v>44816</v>
      </c>
      <c r="D6208" s="5">
        <v>44818</v>
      </c>
      <c r="E6208" s="9">
        <f t="shared" si="96"/>
        <v>2022</v>
      </c>
      <c r="F6208" s="4" t="s">
        <v>59</v>
      </c>
      <c r="G6208" s="4" t="s">
        <v>18475</v>
      </c>
      <c r="H6208" s="4" t="s">
        <v>18476</v>
      </c>
      <c r="I6208" s="4" t="s">
        <v>20</v>
      </c>
      <c r="J6208" s="4" t="s">
        <v>62</v>
      </c>
      <c r="K6208" s="4" t="s">
        <v>63</v>
      </c>
      <c r="L6208" s="4" t="s">
        <v>29</v>
      </c>
      <c r="M6208" s="4" t="s">
        <v>30</v>
      </c>
      <c r="N6208" s="4">
        <v>666.13</v>
      </c>
      <c r="O6208" s="4">
        <v>10</v>
      </c>
      <c r="P6208" s="4">
        <v>0.1</v>
      </c>
      <c r="Q6208" s="4">
        <v>43.86</v>
      </c>
    </row>
    <row r="6209" spans="1:17" s="4" customFormat="1" ht="12" x14ac:dyDescent="0.3">
      <c r="A6209" s="4">
        <v>6208</v>
      </c>
      <c r="B6209" s="4" t="s">
        <v>18477</v>
      </c>
      <c r="C6209" s="5">
        <v>44728</v>
      </c>
      <c r="D6209" s="5">
        <v>44734</v>
      </c>
      <c r="E6209" s="9">
        <f t="shared" si="96"/>
        <v>2022</v>
      </c>
      <c r="F6209" s="4" t="s">
        <v>59</v>
      </c>
      <c r="G6209" s="4" t="s">
        <v>18478</v>
      </c>
      <c r="H6209" s="4" t="s">
        <v>18479</v>
      </c>
      <c r="I6209" s="4" t="s">
        <v>67</v>
      </c>
      <c r="J6209" s="4" t="s">
        <v>106</v>
      </c>
      <c r="K6209" s="4" t="s">
        <v>106</v>
      </c>
      <c r="L6209" s="4" t="s">
        <v>29</v>
      </c>
      <c r="M6209" s="4" t="s">
        <v>30</v>
      </c>
      <c r="N6209" s="4">
        <v>414.34</v>
      </c>
      <c r="O6209" s="4">
        <v>5</v>
      </c>
      <c r="P6209" s="4">
        <v>0</v>
      </c>
      <c r="Q6209" s="4">
        <v>113.3</v>
      </c>
    </row>
    <row r="6210" spans="1:17" s="4" customFormat="1" ht="12" x14ac:dyDescent="0.3">
      <c r="A6210" s="4">
        <v>6209</v>
      </c>
      <c r="B6210" s="4" t="s">
        <v>18480</v>
      </c>
      <c r="C6210" s="5">
        <v>44535</v>
      </c>
      <c r="D6210" s="5">
        <v>44537</v>
      </c>
      <c r="E6210" s="9">
        <f t="shared" ref="E6210:E6273" si="97">YEAR(D6210)</f>
        <v>2021</v>
      </c>
      <c r="F6210" s="4" t="s">
        <v>39</v>
      </c>
      <c r="G6210" s="4" t="s">
        <v>18481</v>
      </c>
      <c r="H6210" s="4" t="s">
        <v>18482</v>
      </c>
      <c r="I6210" s="4" t="s">
        <v>28</v>
      </c>
      <c r="J6210" s="4" t="s">
        <v>145</v>
      </c>
      <c r="K6210" s="4" t="s">
        <v>80</v>
      </c>
      <c r="L6210" s="4" t="s">
        <v>22</v>
      </c>
      <c r="M6210" s="4" t="s">
        <v>23</v>
      </c>
      <c r="N6210" s="4">
        <v>876.83</v>
      </c>
      <c r="O6210" s="4">
        <v>4</v>
      </c>
      <c r="P6210" s="4">
        <v>0.2</v>
      </c>
      <c r="Q6210" s="4">
        <v>82.76</v>
      </c>
    </row>
    <row r="6211" spans="1:17" s="4" customFormat="1" ht="12" x14ac:dyDescent="0.3">
      <c r="A6211" s="4">
        <v>6210</v>
      </c>
      <c r="B6211" s="4" t="s">
        <v>18483</v>
      </c>
      <c r="C6211" s="5">
        <v>45351</v>
      </c>
      <c r="D6211" s="5">
        <v>45352</v>
      </c>
      <c r="E6211" s="9">
        <f t="shared" si="97"/>
        <v>2024</v>
      </c>
      <c r="F6211" s="4" t="s">
        <v>25</v>
      </c>
      <c r="G6211" s="4" t="s">
        <v>18484</v>
      </c>
      <c r="H6211" s="4" t="s">
        <v>18485</v>
      </c>
      <c r="I6211" s="4" t="s">
        <v>67</v>
      </c>
      <c r="J6211" s="4" t="s">
        <v>79</v>
      </c>
      <c r="K6211" s="4" t="s">
        <v>80</v>
      </c>
      <c r="L6211" s="4" t="s">
        <v>36</v>
      </c>
      <c r="M6211" s="4" t="s">
        <v>118</v>
      </c>
      <c r="N6211" s="4">
        <v>893.35</v>
      </c>
      <c r="O6211" s="4">
        <v>5</v>
      </c>
      <c r="P6211" s="4">
        <v>0</v>
      </c>
      <c r="Q6211" s="4">
        <v>223.48</v>
      </c>
    </row>
    <row r="6212" spans="1:17" s="4" customFormat="1" ht="12" x14ac:dyDescent="0.3">
      <c r="A6212" s="4">
        <v>6211</v>
      </c>
      <c r="B6212" s="4" t="s">
        <v>18486</v>
      </c>
      <c r="C6212" s="5">
        <v>45540</v>
      </c>
      <c r="D6212" s="5">
        <v>45541</v>
      </c>
      <c r="E6212" s="9">
        <f t="shared" si="97"/>
        <v>2024</v>
      </c>
      <c r="F6212" s="4" t="s">
        <v>59</v>
      </c>
      <c r="G6212" s="4" t="s">
        <v>18487</v>
      </c>
      <c r="H6212" s="4" t="s">
        <v>18488</v>
      </c>
      <c r="I6212" s="4" t="s">
        <v>20</v>
      </c>
      <c r="J6212" s="4" t="s">
        <v>106</v>
      </c>
      <c r="K6212" s="4" t="s">
        <v>106</v>
      </c>
      <c r="L6212" s="4" t="s">
        <v>36</v>
      </c>
      <c r="M6212" s="4" t="s">
        <v>118</v>
      </c>
      <c r="N6212" s="4">
        <v>530.1</v>
      </c>
      <c r="O6212" s="4">
        <v>3</v>
      </c>
      <c r="P6212" s="4">
        <v>0.15</v>
      </c>
      <c r="Q6212" s="4">
        <v>40.700000000000003</v>
      </c>
    </row>
    <row r="6213" spans="1:17" s="4" customFormat="1" ht="12" x14ac:dyDescent="0.3">
      <c r="A6213" s="4">
        <v>6212</v>
      </c>
      <c r="B6213" s="4" t="s">
        <v>18489</v>
      </c>
      <c r="C6213" s="5">
        <v>45389</v>
      </c>
      <c r="D6213" s="5">
        <v>45390</v>
      </c>
      <c r="E6213" s="9">
        <f t="shared" si="97"/>
        <v>2024</v>
      </c>
      <c r="F6213" s="4" t="s">
        <v>39</v>
      </c>
      <c r="G6213" s="4" t="s">
        <v>18490</v>
      </c>
      <c r="H6213" s="4" t="s">
        <v>18491</v>
      </c>
      <c r="I6213" s="4" t="s">
        <v>67</v>
      </c>
      <c r="J6213" s="4" t="s">
        <v>62</v>
      </c>
      <c r="K6213" s="4" t="s">
        <v>63</v>
      </c>
      <c r="L6213" s="4" t="s">
        <v>29</v>
      </c>
      <c r="M6213" s="4" t="s">
        <v>30</v>
      </c>
      <c r="N6213" s="4">
        <v>1085.49</v>
      </c>
      <c r="O6213" s="4">
        <v>1</v>
      </c>
      <c r="P6213" s="4">
        <v>0</v>
      </c>
      <c r="Q6213" s="4">
        <v>290.26</v>
      </c>
    </row>
    <row r="6214" spans="1:17" s="4" customFormat="1" ht="12" x14ac:dyDescent="0.3">
      <c r="A6214" s="4">
        <v>6213</v>
      </c>
      <c r="B6214" s="4" t="s">
        <v>18492</v>
      </c>
      <c r="C6214" s="5">
        <v>45145</v>
      </c>
      <c r="D6214" s="5">
        <v>45152</v>
      </c>
      <c r="E6214" s="9">
        <f t="shared" si="97"/>
        <v>2023</v>
      </c>
      <c r="F6214" s="4" t="s">
        <v>17</v>
      </c>
      <c r="G6214" s="4" t="s">
        <v>18493</v>
      </c>
      <c r="H6214" s="4" t="s">
        <v>18494</v>
      </c>
      <c r="I6214" s="4" t="s">
        <v>20</v>
      </c>
      <c r="J6214" s="4" t="s">
        <v>42</v>
      </c>
      <c r="K6214" s="4" t="s">
        <v>43</v>
      </c>
      <c r="L6214" s="4" t="s">
        <v>22</v>
      </c>
      <c r="M6214" s="4" t="s">
        <v>54</v>
      </c>
      <c r="N6214" s="4">
        <v>761.18</v>
      </c>
      <c r="O6214" s="4">
        <v>9</v>
      </c>
      <c r="P6214" s="4">
        <v>0.1</v>
      </c>
      <c r="Q6214" s="4">
        <v>5.59</v>
      </c>
    </row>
    <row r="6215" spans="1:17" s="4" customFormat="1" ht="12" x14ac:dyDescent="0.3">
      <c r="A6215" s="4">
        <v>6214</v>
      </c>
      <c r="B6215" s="4" t="s">
        <v>18495</v>
      </c>
      <c r="C6215" s="5">
        <v>45284</v>
      </c>
      <c r="D6215" s="5">
        <v>45286</v>
      </c>
      <c r="E6215" s="9">
        <f t="shared" si="97"/>
        <v>2023</v>
      </c>
      <c r="F6215" s="4" t="s">
        <v>17</v>
      </c>
      <c r="G6215" s="4" t="s">
        <v>18496</v>
      </c>
      <c r="H6215" s="4" t="s">
        <v>18497</v>
      </c>
      <c r="I6215" s="4" t="s">
        <v>67</v>
      </c>
      <c r="J6215" s="4" t="s">
        <v>145</v>
      </c>
      <c r="K6215" s="4" t="s">
        <v>80</v>
      </c>
      <c r="L6215" s="4" t="s">
        <v>36</v>
      </c>
      <c r="M6215" s="4" t="s">
        <v>138</v>
      </c>
      <c r="N6215" s="4">
        <v>759.39</v>
      </c>
      <c r="O6215" s="4">
        <v>9</v>
      </c>
      <c r="P6215" s="4">
        <v>0.15</v>
      </c>
      <c r="Q6215" s="4">
        <v>-0.15</v>
      </c>
    </row>
    <row r="6216" spans="1:17" s="4" customFormat="1" ht="12" x14ac:dyDescent="0.3">
      <c r="A6216" s="4">
        <v>6215</v>
      </c>
      <c r="B6216" s="4" t="s">
        <v>18498</v>
      </c>
      <c r="C6216" s="5">
        <v>44983</v>
      </c>
      <c r="D6216" s="5">
        <v>44987</v>
      </c>
      <c r="E6216" s="9">
        <f t="shared" si="97"/>
        <v>2023</v>
      </c>
      <c r="F6216" s="4" t="s">
        <v>25</v>
      </c>
      <c r="G6216" s="4" t="s">
        <v>18499</v>
      </c>
      <c r="H6216" s="4" t="s">
        <v>18500</v>
      </c>
      <c r="I6216" s="4" t="s">
        <v>28</v>
      </c>
      <c r="J6216" s="4" t="s">
        <v>52</v>
      </c>
      <c r="K6216" s="4" t="s">
        <v>53</v>
      </c>
      <c r="L6216" s="4" t="s">
        <v>36</v>
      </c>
      <c r="M6216" s="4" t="s">
        <v>118</v>
      </c>
      <c r="N6216" s="4">
        <v>259.7</v>
      </c>
      <c r="O6216" s="4">
        <v>10</v>
      </c>
      <c r="P6216" s="4">
        <v>0.2</v>
      </c>
      <c r="Q6216" s="4">
        <v>42.43</v>
      </c>
    </row>
    <row r="6217" spans="1:17" s="4" customFormat="1" ht="12" x14ac:dyDescent="0.3">
      <c r="A6217" s="4">
        <v>6216</v>
      </c>
      <c r="B6217" s="4" t="s">
        <v>18501</v>
      </c>
      <c r="C6217" s="5">
        <v>45555</v>
      </c>
      <c r="D6217" s="5">
        <v>45556</v>
      </c>
      <c r="E6217" s="9">
        <f t="shared" si="97"/>
        <v>2024</v>
      </c>
      <c r="F6217" s="4" t="s">
        <v>39</v>
      </c>
      <c r="G6217" s="4" t="s">
        <v>18502</v>
      </c>
      <c r="H6217" s="4" t="s">
        <v>18503</v>
      </c>
      <c r="I6217" s="4" t="s">
        <v>28</v>
      </c>
      <c r="J6217" s="4" t="s">
        <v>111</v>
      </c>
      <c r="K6217" s="4" t="s">
        <v>111</v>
      </c>
      <c r="L6217" s="4" t="s">
        <v>36</v>
      </c>
      <c r="M6217" s="4" t="s">
        <v>138</v>
      </c>
      <c r="N6217" s="4">
        <v>1228.5</v>
      </c>
      <c r="O6217" s="4">
        <v>4</v>
      </c>
      <c r="P6217" s="4">
        <v>0.15</v>
      </c>
      <c r="Q6217" s="4">
        <v>148.11000000000001</v>
      </c>
    </row>
    <row r="6218" spans="1:17" s="4" customFormat="1" ht="12" x14ac:dyDescent="0.3">
      <c r="A6218" s="4">
        <v>6217</v>
      </c>
      <c r="B6218" s="4" t="s">
        <v>18504</v>
      </c>
      <c r="C6218" s="5">
        <v>45662</v>
      </c>
      <c r="D6218" s="5">
        <v>45665</v>
      </c>
      <c r="E6218" s="9">
        <f t="shared" si="97"/>
        <v>2025</v>
      </c>
      <c r="F6218" s="4" t="s">
        <v>39</v>
      </c>
      <c r="G6218" s="4" t="s">
        <v>18505</v>
      </c>
      <c r="H6218" s="4" t="s">
        <v>18506</v>
      </c>
      <c r="I6218" s="4" t="s">
        <v>28</v>
      </c>
      <c r="J6218" s="4" t="s">
        <v>34</v>
      </c>
      <c r="K6218" s="4" t="s">
        <v>35</v>
      </c>
      <c r="L6218" s="4" t="s">
        <v>36</v>
      </c>
      <c r="M6218" s="4" t="s">
        <v>71</v>
      </c>
      <c r="N6218" s="4">
        <v>607.32000000000005</v>
      </c>
      <c r="O6218" s="4">
        <v>4</v>
      </c>
      <c r="P6218" s="4">
        <v>0</v>
      </c>
      <c r="Q6218" s="4">
        <v>65.34</v>
      </c>
    </row>
    <row r="6219" spans="1:17" s="4" customFormat="1" ht="12" x14ac:dyDescent="0.3">
      <c r="A6219" s="4">
        <v>6218</v>
      </c>
      <c r="B6219" s="4" t="s">
        <v>18507</v>
      </c>
      <c r="C6219" s="5">
        <v>45169</v>
      </c>
      <c r="D6219" s="5">
        <v>45174</v>
      </c>
      <c r="E6219" s="9">
        <f t="shared" si="97"/>
        <v>2023</v>
      </c>
      <c r="F6219" s="4" t="s">
        <v>59</v>
      </c>
      <c r="G6219" s="4" t="s">
        <v>18508</v>
      </c>
      <c r="H6219" s="4" t="s">
        <v>18509</v>
      </c>
      <c r="I6219" s="4" t="s">
        <v>67</v>
      </c>
      <c r="J6219" s="4" t="s">
        <v>106</v>
      </c>
      <c r="K6219" s="4" t="s">
        <v>106</v>
      </c>
      <c r="L6219" s="4" t="s">
        <v>22</v>
      </c>
      <c r="M6219" s="4" t="s">
        <v>54</v>
      </c>
      <c r="N6219" s="4">
        <v>877.47</v>
      </c>
      <c r="O6219" s="4">
        <v>8</v>
      </c>
      <c r="P6219" s="4">
        <v>0.2</v>
      </c>
      <c r="Q6219" s="4">
        <v>147.86000000000001</v>
      </c>
    </row>
    <row r="6220" spans="1:17" s="4" customFormat="1" ht="12" x14ac:dyDescent="0.3">
      <c r="A6220" s="4">
        <v>6219</v>
      </c>
      <c r="B6220" s="4" t="s">
        <v>18510</v>
      </c>
      <c r="C6220" s="5">
        <v>44398</v>
      </c>
      <c r="D6220" s="5">
        <v>44400</v>
      </c>
      <c r="E6220" s="9">
        <f t="shared" si="97"/>
        <v>2021</v>
      </c>
      <c r="F6220" s="4" t="s">
        <v>17</v>
      </c>
      <c r="G6220" s="4" t="s">
        <v>18511</v>
      </c>
      <c r="H6220" s="4" t="s">
        <v>18512</v>
      </c>
      <c r="I6220" s="4" t="s">
        <v>20</v>
      </c>
      <c r="J6220" s="4" t="s">
        <v>42</v>
      </c>
      <c r="K6220" s="4" t="s">
        <v>43</v>
      </c>
      <c r="L6220" s="4" t="s">
        <v>36</v>
      </c>
      <c r="M6220" s="4" t="s">
        <v>138</v>
      </c>
      <c r="N6220" s="4">
        <v>1381.51</v>
      </c>
      <c r="O6220" s="4">
        <v>6</v>
      </c>
      <c r="P6220" s="4">
        <v>0.15</v>
      </c>
      <c r="Q6220" s="4">
        <v>148.93</v>
      </c>
    </row>
    <row r="6221" spans="1:17" s="4" customFormat="1" ht="12" x14ac:dyDescent="0.3">
      <c r="A6221" s="4">
        <v>6220</v>
      </c>
      <c r="B6221" s="4" t="s">
        <v>18513</v>
      </c>
      <c r="C6221" s="5">
        <v>44603</v>
      </c>
      <c r="D6221" s="5">
        <v>44607</v>
      </c>
      <c r="E6221" s="9">
        <f t="shared" si="97"/>
        <v>2022</v>
      </c>
      <c r="F6221" s="4" t="s">
        <v>39</v>
      </c>
      <c r="G6221" s="4" t="s">
        <v>18514</v>
      </c>
      <c r="H6221" s="4" t="s">
        <v>18515</v>
      </c>
      <c r="I6221" s="4" t="s">
        <v>67</v>
      </c>
      <c r="J6221" s="4" t="s">
        <v>47</v>
      </c>
      <c r="K6221" s="4" t="s">
        <v>47</v>
      </c>
      <c r="L6221" s="4" t="s">
        <v>22</v>
      </c>
      <c r="M6221" s="4" t="s">
        <v>54</v>
      </c>
      <c r="N6221" s="4">
        <v>357.04</v>
      </c>
      <c r="O6221" s="4">
        <v>10</v>
      </c>
      <c r="P6221" s="4">
        <v>0.1</v>
      </c>
      <c r="Q6221" s="4">
        <v>32.36</v>
      </c>
    </row>
    <row r="6222" spans="1:17" s="4" customFormat="1" ht="12" x14ac:dyDescent="0.3">
      <c r="A6222" s="4">
        <v>6221</v>
      </c>
      <c r="B6222" s="4" t="s">
        <v>18516</v>
      </c>
      <c r="C6222" s="5">
        <v>45337</v>
      </c>
      <c r="D6222" s="5">
        <v>45343</v>
      </c>
      <c r="E6222" s="9">
        <f t="shared" si="97"/>
        <v>2024</v>
      </c>
      <c r="F6222" s="4" t="s">
        <v>25</v>
      </c>
      <c r="G6222" s="4" t="s">
        <v>18517</v>
      </c>
      <c r="H6222" s="4" t="s">
        <v>18518</v>
      </c>
      <c r="I6222" s="4" t="s">
        <v>20</v>
      </c>
      <c r="J6222" s="4" t="s">
        <v>106</v>
      </c>
      <c r="K6222" s="4" t="s">
        <v>106</v>
      </c>
      <c r="L6222" s="4" t="s">
        <v>22</v>
      </c>
      <c r="M6222" s="4" t="s">
        <v>23</v>
      </c>
      <c r="N6222" s="4">
        <v>1349.89</v>
      </c>
      <c r="O6222" s="4">
        <v>8</v>
      </c>
      <c r="P6222" s="4">
        <v>0</v>
      </c>
      <c r="Q6222" s="4">
        <v>279.08999999999997</v>
      </c>
    </row>
    <row r="6223" spans="1:17" s="4" customFormat="1" ht="12" x14ac:dyDescent="0.3">
      <c r="A6223" s="4">
        <v>6222</v>
      </c>
      <c r="B6223" s="4" t="s">
        <v>18519</v>
      </c>
      <c r="C6223" s="5">
        <v>44828</v>
      </c>
      <c r="D6223" s="5">
        <v>44829</v>
      </c>
      <c r="E6223" s="9">
        <f t="shared" si="97"/>
        <v>2022</v>
      </c>
      <c r="F6223" s="4" t="s">
        <v>17</v>
      </c>
      <c r="G6223" s="4" t="s">
        <v>18520</v>
      </c>
      <c r="H6223" s="4" t="s">
        <v>18521</v>
      </c>
      <c r="I6223" s="4" t="s">
        <v>20</v>
      </c>
      <c r="J6223" s="4" t="s">
        <v>145</v>
      </c>
      <c r="K6223" s="4" t="s">
        <v>80</v>
      </c>
      <c r="L6223" s="4" t="s">
        <v>36</v>
      </c>
      <c r="M6223" s="4" t="s">
        <v>37</v>
      </c>
      <c r="N6223" s="4">
        <v>239.45</v>
      </c>
      <c r="O6223" s="4">
        <v>2</v>
      </c>
      <c r="P6223" s="4">
        <v>0.1</v>
      </c>
      <c r="Q6223" s="4">
        <v>18.739999999999998</v>
      </c>
    </row>
    <row r="6224" spans="1:17" s="4" customFormat="1" ht="12" x14ac:dyDescent="0.3">
      <c r="A6224" s="4">
        <v>6223</v>
      </c>
      <c r="B6224" s="4" t="s">
        <v>18522</v>
      </c>
      <c r="C6224" s="5">
        <v>45019</v>
      </c>
      <c r="D6224" s="5">
        <v>45021</v>
      </c>
      <c r="E6224" s="9">
        <f t="shared" si="97"/>
        <v>2023</v>
      </c>
      <c r="F6224" s="4" t="s">
        <v>39</v>
      </c>
      <c r="G6224" s="4" t="s">
        <v>18523</v>
      </c>
      <c r="H6224" s="4" t="s">
        <v>18524</v>
      </c>
      <c r="I6224" s="4" t="s">
        <v>20</v>
      </c>
      <c r="J6224" s="4" t="s">
        <v>111</v>
      </c>
      <c r="K6224" s="4" t="s">
        <v>111</v>
      </c>
      <c r="L6224" s="4" t="s">
        <v>22</v>
      </c>
      <c r="M6224" s="4" t="s">
        <v>134</v>
      </c>
      <c r="N6224" s="4">
        <v>680.76</v>
      </c>
      <c r="O6224" s="4">
        <v>9</v>
      </c>
      <c r="P6224" s="4">
        <v>0.2</v>
      </c>
      <c r="Q6224" s="4">
        <v>127.97</v>
      </c>
    </row>
    <row r="6225" spans="1:17" s="4" customFormat="1" ht="12" x14ac:dyDescent="0.3">
      <c r="A6225" s="4">
        <v>6224</v>
      </c>
      <c r="B6225" s="4" t="s">
        <v>18525</v>
      </c>
      <c r="C6225" s="5">
        <v>44973</v>
      </c>
      <c r="D6225" s="5">
        <v>44974</v>
      </c>
      <c r="E6225" s="9">
        <f t="shared" si="97"/>
        <v>2023</v>
      </c>
      <c r="F6225" s="4" t="s">
        <v>59</v>
      </c>
      <c r="G6225" s="4" t="s">
        <v>18526</v>
      </c>
      <c r="H6225" s="4" t="s">
        <v>18527</v>
      </c>
      <c r="I6225" s="4" t="s">
        <v>20</v>
      </c>
      <c r="J6225" s="4" t="s">
        <v>111</v>
      </c>
      <c r="K6225" s="4" t="s">
        <v>111</v>
      </c>
      <c r="L6225" s="4" t="s">
        <v>29</v>
      </c>
      <c r="M6225" s="4" t="s">
        <v>107</v>
      </c>
      <c r="N6225" s="4">
        <v>1398.62</v>
      </c>
      <c r="O6225" s="4">
        <v>2</v>
      </c>
      <c r="P6225" s="4">
        <v>0</v>
      </c>
      <c r="Q6225" s="4">
        <v>289.68</v>
      </c>
    </row>
    <row r="6226" spans="1:17" s="4" customFormat="1" ht="12" x14ac:dyDescent="0.3">
      <c r="A6226" s="4">
        <v>6225</v>
      </c>
      <c r="B6226" s="4" t="s">
        <v>18528</v>
      </c>
      <c r="C6226" s="5">
        <v>45026</v>
      </c>
      <c r="D6226" s="5">
        <v>45029</v>
      </c>
      <c r="E6226" s="9">
        <f t="shared" si="97"/>
        <v>2023</v>
      </c>
      <c r="F6226" s="4" t="s">
        <v>25</v>
      </c>
      <c r="G6226" s="4" t="s">
        <v>18529</v>
      </c>
      <c r="H6226" s="4" t="s">
        <v>18530</v>
      </c>
      <c r="I6226" s="4" t="s">
        <v>67</v>
      </c>
      <c r="J6226" s="4" t="s">
        <v>145</v>
      </c>
      <c r="K6226" s="4" t="s">
        <v>80</v>
      </c>
      <c r="L6226" s="4" t="s">
        <v>36</v>
      </c>
      <c r="M6226" s="4" t="s">
        <v>37</v>
      </c>
      <c r="N6226" s="4">
        <v>1249.1199999999999</v>
      </c>
      <c r="O6226" s="4">
        <v>3</v>
      </c>
      <c r="P6226" s="4">
        <v>0.15</v>
      </c>
      <c r="Q6226" s="4">
        <v>112.39</v>
      </c>
    </row>
    <row r="6227" spans="1:17" s="4" customFormat="1" ht="12" x14ac:dyDescent="0.3">
      <c r="A6227" s="4">
        <v>6226</v>
      </c>
      <c r="B6227" s="4" t="s">
        <v>18531</v>
      </c>
      <c r="C6227" s="5">
        <v>45292</v>
      </c>
      <c r="D6227" s="5">
        <v>45293</v>
      </c>
      <c r="E6227" s="9">
        <f t="shared" si="97"/>
        <v>2024</v>
      </c>
      <c r="F6227" s="4" t="s">
        <v>59</v>
      </c>
      <c r="G6227" s="4" t="s">
        <v>18532</v>
      </c>
      <c r="H6227" s="4" t="s">
        <v>18533</v>
      </c>
      <c r="I6227" s="4" t="s">
        <v>20</v>
      </c>
      <c r="J6227" s="4" t="s">
        <v>42</v>
      </c>
      <c r="K6227" s="4" t="s">
        <v>43</v>
      </c>
      <c r="L6227" s="4" t="s">
        <v>22</v>
      </c>
      <c r="M6227" s="4" t="s">
        <v>75</v>
      </c>
      <c r="N6227" s="4">
        <v>561.79999999999995</v>
      </c>
      <c r="O6227" s="4">
        <v>9</v>
      </c>
      <c r="P6227" s="4">
        <v>0</v>
      </c>
      <c r="Q6227" s="4">
        <v>109.39</v>
      </c>
    </row>
    <row r="6228" spans="1:17" s="4" customFormat="1" ht="12" x14ac:dyDescent="0.3">
      <c r="A6228" s="4">
        <v>6227</v>
      </c>
      <c r="B6228" s="4" t="s">
        <v>18534</v>
      </c>
      <c r="C6228" s="5">
        <v>45724</v>
      </c>
      <c r="D6228" s="5">
        <v>45731</v>
      </c>
      <c r="E6228" s="9">
        <f t="shared" si="97"/>
        <v>2025</v>
      </c>
      <c r="F6228" s="4" t="s">
        <v>17</v>
      </c>
      <c r="G6228" s="4" t="s">
        <v>18535</v>
      </c>
      <c r="H6228" s="4" t="s">
        <v>18536</v>
      </c>
      <c r="I6228" s="4" t="s">
        <v>28</v>
      </c>
      <c r="J6228" s="4" t="s">
        <v>34</v>
      </c>
      <c r="K6228" s="4" t="s">
        <v>35</v>
      </c>
      <c r="L6228" s="4" t="s">
        <v>36</v>
      </c>
      <c r="M6228" s="4" t="s">
        <v>37</v>
      </c>
      <c r="N6228" s="4">
        <v>121.39</v>
      </c>
      <c r="O6228" s="4">
        <v>5</v>
      </c>
      <c r="P6228" s="4">
        <v>0.2</v>
      </c>
      <c r="Q6228" s="4">
        <v>-1.1499999999999999</v>
      </c>
    </row>
    <row r="6229" spans="1:17" s="4" customFormat="1" ht="12" x14ac:dyDescent="0.3">
      <c r="A6229" s="4">
        <v>6228</v>
      </c>
      <c r="B6229" s="4" t="s">
        <v>18537</v>
      </c>
      <c r="C6229" s="5">
        <v>45295</v>
      </c>
      <c r="D6229" s="5">
        <v>45296</v>
      </c>
      <c r="E6229" s="9">
        <f t="shared" si="97"/>
        <v>2024</v>
      </c>
      <c r="F6229" s="4" t="s">
        <v>39</v>
      </c>
      <c r="G6229" s="4" t="s">
        <v>18538</v>
      </c>
      <c r="H6229" s="4" t="s">
        <v>18539</v>
      </c>
      <c r="I6229" s="4" t="s">
        <v>20</v>
      </c>
      <c r="J6229" s="4" t="s">
        <v>62</v>
      </c>
      <c r="K6229" s="4" t="s">
        <v>63</v>
      </c>
      <c r="L6229" s="4" t="s">
        <v>29</v>
      </c>
      <c r="M6229" s="4" t="s">
        <v>48</v>
      </c>
      <c r="N6229" s="4">
        <v>561.15</v>
      </c>
      <c r="O6229" s="4">
        <v>5</v>
      </c>
      <c r="P6229" s="4">
        <v>0</v>
      </c>
      <c r="Q6229" s="4">
        <v>54.16</v>
      </c>
    </row>
    <row r="6230" spans="1:17" s="4" customFormat="1" ht="12" x14ac:dyDescent="0.3">
      <c r="A6230" s="4">
        <v>6229</v>
      </c>
      <c r="B6230" s="4" t="s">
        <v>18540</v>
      </c>
      <c r="C6230" s="5">
        <v>44936</v>
      </c>
      <c r="D6230" s="5">
        <v>44941</v>
      </c>
      <c r="E6230" s="9">
        <f t="shared" si="97"/>
        <v>2023</v>
      </c>
      <c r="F6230" s="4" t="s">
        <v>59</v>
      </c>
      <c r="G6230" s="4" t="s">
        <v>18541</v>
      </c>
      <c r="H6230" s="4" t="s">
        <v>18542</v>
      </c>
      <c r="I6230" s="4" t="s">
        <v>20</v>
      </c>
      <c r="J6230" s="4" t="s">
        <v>52</v>
      </c>
      <c r="K6230" s="4" t="s">
        <v>53</v>
      </c>
      <c r="L6230" s="4" t="s">
        <v>36</v>
      </c>
      <c r="M6230" s="4" t="s">
        <v>138</v>
      </c>
      <c r="N6230" s="4">
        <v>883.95</v>
      </c>
      <c r="O6230" s="4">
        <v>3</v>
      </c>
      <c r="P6230" s="4">
        <v>0</v>
      </c>
      <c r="Q6230" s="4">
        <v>5.35</v>
      </c>
    </row>
    <row r="6231" spans="1:17" s="4" customFormat="1" ht="12" x14ac:dyDescent="0.3">
      <c r="A6231" s="4">
        <v>6230</v>
      </c>
      <c r="B6231" s="4" t="s">
        <v>18543</v>
      </c>
      <c r="C6231" s="5">
        <v>45324</v>
      </c>
      <c r="D6231" s="5">
        <v>45327</v>
      </c>
      <c r="E6231" s="9">
        <f t="shared" si="97"/>
        <v>2024</v>
      </c>
      <c r="F6231" s="4" t="s">
        <v>17</v>
      </c>
      <c r="G6231" s="4" t="s">
        <v>18544</v>
      </c>
      <c r="H6231" s="4" t="s">
        <v>18545</v>
      </c>
      <c r="I6231" s="4" t="s">
        <v>20</v>
      </c>
      <c r="J6231" s="4" t="s">
        <v>52</v>
      </c>
      <c r="K6231" s="4" t="s">
        <v>53</v>
      </c>
      <c r="L6231" s="4" t="s">
        <v>29</v>
      </c>
      <c r="M6231" s="4" t="s">
        <v>90</v>
      </c>
      <c r="N6231" s="4">
        <v>1268.79</v>
      </c>
      <c r="O6231" s="4">
        <v>10</v>
      </c>
      <c r="P6231" s="4">
        <v>0.2</v>
      </c>
      <c r="Q6231" s="4">
        <v>183.64</v>
      </c>
    </row>
    <row r="6232" spans="1:17" s="4" customFormat="1" ht="12" x14ac:dyDescent="0.3">
      <c r="A6232" s="4">
        <v>6231</v>
      </c>
      <c r="B6232" s="4" t="s">
        <v>18546</v>
      </c>
      <c r="C6232" s="5">
        <v>44926</v>
      </c>
      <c r="D6232" s="5">
        <v>44929</v>
      </c>
      <c r="E6232" s="9">
        <f t="shared" si="97"/>
        <v>2023</v>
      </c>
      <c r="F6232" s="4" t="s">
        <v>39</v>
      </c>
      <c r="G6232" s="4" t="s">
        <v>18547</v>
      </c>
      <c r="H6232" s="4" t="s">
        <v>18548</v>
      </c>
      <c r="I6232" s="4" t="s">
        <v>67</v>
      </c>
      <c r="J6232" s="4" t="s">
        <v>145</v>
      </c>
      <c r="K6232" s="4" t="s">
        <v>80</v>
      </c>
      <c r="L6232" s="4" t="s">
        <v>22</v>
      </c>
      <c r="M6232" s="4" t="s">
        <v>54</v>
      </c>
      <c r="N6232" s="4">
        <v>301.27999999999997</v>
      </c>
      <c r="O6232" s="4">
        <v>4</v>
      </c>
      <c r="P6232" s="4">
        <v>0.1</v>
      </c>
      <c r="Q6232" s="4">
        <v>69.63</v>
      </c>
    </row>
    <row r="6233" spans="1:17" s="4" customFormat="1" ht="12" x14ac:dyDescent="0.3">
      <c r="A6233" s="4">
        <v>6232</v>
      </c>
      <c r="B6233" s="4" t="s">
        <v>18549</v>
      </c>
      <c r="C6233" s="5">
        <v>44853</v>
      </c>
      <c r="D6233" s="5">
        <v>44854</v>
      </c>
      <c r="E6233" s="9">
        <f t="shared" si="97"/>
        <v>2022</v>
      </c>
      <c r="F6233" s="4" t="s">
        <v>39</v>
      </c>
      <c r="G6233" s="4" t="s">
        <v>18550</v>
      </c>
      <c r="H6233" s="4" t="s">
        <v>18551</v>
      </c>
      <c r="I6233" s="4" t="s">
        <v>28</v>
      </c>
      <c r="J6233" s="4" t="s">
        <v>52</v>
      </c>
      <c r="K6233" s="4" t="s">
        <v>53</v>
      </c>
      <c r="L6233" s="4" t="s">
        <v>22</v>
      </c>
      <c r="M6233" s="4" t="s">
        <v>134</v>
      </c>
      <c r="N6233" s="4">
        <v>984.4</v>
      </c>
      <c r="O6233" s="4">
        <v>10</v>
      </c>
      <c r="P6233" s="4">
        <v>0.15</v>
      </c>
      <c r="Q6233" s="4">
        <v>231.42</v>
      </c>
    </row>
    <row r="6234" spans="1:17" s="4" customFormat="1" ht="12" x14ac:dyDescent="0.3">
      <c r="A6234" s="4">
        <v>6233</v>
      </c>
      <c r="B6234" s="4" t="s">
        <v>18552</v>
      </c>
      <c r="C6234" s="5">
        <v>44757</v>
      </c>
      <c r="D6234" s="5">
        <v>44762</v>
      </c>
      <c r="E6234" s="9">
        <f t="shared" si="97"/>
        <v>2022</v>
      </c>
      <c r="F6234" s="4" t="s">
        <v>39</v>
      </c>
      <c r="G6234" s="4" t="s">
        <v>18553</v>
      </c>
      <c r="H6234" s="4" t="s">
        <v>18554</v>
      </c>
      <c r="I6234" s="4" t="s">
        <v>20</v>
      </c>
      <c r="J6234" s="4" t="s">
        <v>42</v>
      </c>
      <c r="K6234" s="4" t="s">
        <v>43</v>
      </c>
      <c r="L6234" s="4" t="s">
        <v>29</v>
      </c>
      <c r="M6234" s="4" t="s">
        <v>30</v>
      </c>
      <c r="N6234" s="4">
        <v>680.57</v>
      </c>
      <c r="O6234" s="4">
        <v>1</v>
      </c>
      <c r="P6234" s="4">
        <v>0.1</v>
      </c>
      <c r="Q6234" s="4">
        <v>57.37</v>
      </c>
    </row>
    <row r="6235" spans="1:17" s="4" customFormat="1" ht="12" x14ac:dyDescent="0.3">
      <c r="A6235" s="4">
        <v>6234</v>
      </c>
      <c r="B6235" s="4" t="s">
        <v>18555</v>
      </c>
      <c r="C6235" s="5">
        <v>44488</v>
      </c>
      <c r="D6235" s="5">
        <v>44493</v>
      </c>
      <c r="E6235" s="9">
        <f t="shared" si="97"/>
        <v>2021</v>
      </c>
      <c r="F6235" s="4" t="s">
        <v>17</v>
      </c>
      <c r="G6235" s="4" t="s">
        <v>18556</v>
      </c>
      <c r="H6235" s="4" t="s">
        <v>18557</v>
      </c>
      <c r="I6235" s="4" t="s">
        <v>67</v>
      </c>
      <c r="J6235" s="4" t="s">
        <v>111</v>
      </c>
      <c r="K6235" s="4" t="s">
        <v>111</v>
      </c>
      <c r="L6235" s="4" t="s">
        <v>36</v>
      </c>
      <c r="M6235" s="4" t="s">
        <v>37</v>
      </c>
      <c r="N6235" s="4">
        <v>263.14</v>
      </c>
      <c r="O6235" s="4">
        <v>2</v>
      </c>
      <c r="P6235" s="4">
        <v>0.15</v>
      </c>
      <c r="Q6235" s="4">
        <v>58.66</v>
      </c>
    </row>
    <row r="6236" spans="1:17" s="4" customFormat="1" ht="12" x14ac:dyDescent="0.3">
      <c r="A6236" s="4">
        <v>6235</v>
      </c>
      <c r="B6236" s="4" t="s">
        <v>18558</v>
      </c>
      <c r="C6236" s="5">
        <v>44885</v>
      </c>
      <c r="D6236" s="5">
        <v>44890</v>
      </c>
      <c r="E6236" s="9">
        <f t="shared" si="97"/>
        <v>2022</v>
      </c>
      <c r="F6236" s="4" t="s">
        <v>25</v>
      </c>
      <c r="G6236" s="4" t="s">
        <v>18559</v>
      </c>
      <c r="H6236" s="4" t="s">
        <v>18560</v>
      </c>
      <c r="I6236" s="4" t="s">
        <v>20</v>
      </c>
      <c r="J6236" s="4" t="s">
        <v>42</v>
      </c>
      <c r="K6236" s="4" t="s">
        <v>43</v>
      </c>
      <c r="L6236" s="4" t="s">
        <v>29</v>
      </c>
      <c r="M6236" s="4" t="s">
        <v>90</v>
      </c>
      <c r="N6236" s="4">
        <v>964.01</v>
      </c>
      <c r="O6236" s="4">
        <v>8</v>
      </c>
      <c r="P6236" s="4">
        <v>0.1</v>
      </c>
      <c r="Q6236" s="4">
        <v>222.86</v>
      </c>
    </row>
    <row r="6237" spans="1:17" s="4" customFormat="1" ht="12" x14ac:dyDescent="0.3">
      <c r="A6237" s="4">
        <v>6236</v>
      </c>
      <c r="B6237" s="4" t="s">
        <v>18561</v>
      </c>
      <c r="C6237" s="5">
        <v>45511</v>
      </c>
      <c r="D6237" s="5">
        <v>45516</v>
      </c>
      <c r="E6237" s="9">
        <f t="shared" si="97"/>
        <v>2024</v>
      </c>
      <c r="F6237" s="4" t="s">
        <v>39</v>
      </c>
      <c r="G6237" s="4" t="s">
        <v>18562</v>
      </c>
      <c r="H6237" s="4" t="s">
        <v>18563</v>
      </c>
      <c r="I6237" s="4" t="s">
        <v>20</v>
      </c>
      <c r="J6237" s="4" t="s">
        <v>62</v>
      </c>
      <c r="K6237" s="4" t="s">
        <v>63</v>
      </c>
      <c r="L6237" s="4" t="s">
        <v>22</v>
      </c>
      <c r="M6237" s="4" t="s">
        <v>134</v>
      </c>
      <c r="N6237" s="4">
        <v>1073.6199999999999</v>
      </c>
      <c r="O6237" s="4">
        <v>1</v>
      </c>
      <c r="P6237" s="4">
        <v>0.15</v>
      </c>
      <c r="Q6237" s="4">
        <v>186.24</v>
      </c>
    </row>
    <row r="6238" spans="1:17" s="4" customFormat="1" ht="12" x14ac:dyDescent="0.3">
      <c r="A6238" s="4">
        <v>6237</v>
      </c>
      <c r="B6238" s="4" t="s">
        <v>18564</v>
      </c>
      <c r="C6238" s="5">
        <v>45544</v>
      </c>
      <c r="D6238" s="5">
        <v>45548</v>
      </c>
      <c r="E6238" s="9">
        <f t="shared" si="97"/>
        <v>2024</v>
      </c>
      <c r="F6238" s="4" t="s">
        <v>39</v>
      </c>
      <c r="G6238" s="4" t="s">
        <v>18565</v>
      </c>
      <c r="H6238" s="4" t="s">
        <v>18566</v>
      </c>
      <c r="I6238" s="4" t="s">
        <v>28</v>
      </c>
      <c r="J6238" s="4" t="s">
        <v>145</v>
      </c>
      <c r="K6238" s="4" t="s">
        <v>80</v>
      </c>
      <c r="L6238" s="4" t="s">
        <v>22</v>
      </c>
      <c r="M6238" s="4" t="s">
        <v>54</v>
      </c>
      <c r="N6238" s="4">
        <v>1162.75</v>
      </c>
      <c r="O6238" s="4">
        <v>6</v>
      </c>
      <c r="P6238" s="4">
        <v>0.2</v>
      </c>
      <c r="Q6238" s="4">
        <v>2.36</v>
      </c>
    </row>
    <row r="6239" spans="1:17" s="4" customFormat="1" ht="12" x14ac:dyDescent="0.3">
      <c r="A6239" s="4">
        <v>6238</v>
      </c>
      <c r="B6239" s="4" t="s">
        <v>18567</v>
      </c>
      <c r="C6239" s="5">
        <v>44795</v>
      </c>
      <c r="D6239" s="5">
        <v>44799</v>
      </c>
      <c r="E6239" s="9">
        <f t="shared" si="97"/>
        <v>2022</v>
      </c>
      <c r="F6239" s="4" t="s">
        <v>39</v>
      </c>
      <c r="G6239" s="4" t="s">
        <v>18568</v>
      </c>
      <c r="H6239" s="4" t="s">
        <v>18569</v>
      </c>
      <c r="I6239" s="4" t="s">
        <v>67</v>
      </c>
      <c r="J6239" s="4" t="s">
        <v>52</v>
      </c>
      <c r="K6239" s="4" t="s">
        <v>53</v>
      </c>
      <c r="L6239" s="4" t="s">
        <v>29</v>
      </c>
      <c r="M6239" s="4" t="s">
        <v>107</v>
      </c>
      <c r="N6239" s="4">
        <v>1334.51</v>
      </c>
      <c r="O6239" s="4">
        <v>8</v>
      </c>
      <c r="P6239" s="4">
        <v>0.2</v>
      </c>
      <c r="Q6239" s="4">
        <v>151.75</v>
      </c>
    </row>
    <row r="6240" spans="1:17" s="4" customFormat="1" ht="12" x14ac:dyDescent="0.3">
      <c r="A6240" s="4">
        <v>6239</v>
      </c>
      <c r="B6240" s="4" t="s">
        <v>18570</v>
      </c>
      <c r="C6240" s="5">
        <v>45794</v>
      </c>
      <c r="D6240" s="5">
        <v>45800</v>
      </c>
      <c r="E6240" s="9">
        <f t="shared" si="97"/>
        <v>2025</v>
      </c>
      <c r="F6240" s="4" t="s">
        <v>25</v>
      </c>
      <c r="G6240" s="4" t="s">
        <v>18571</v>
      </c>
      <c r="H6240" s="4" t="s">
        <v>18572</v>
      </c>
      <c r="I6240" s="4" t="s">
        <v>67</v>
      </c>
      <c r="J6240" s="4" t="s">
        <v>21</v>
      </c>
      <c r="K6240" s="4" t="s">
        <v>26647</v>
      </c>
      <c r="L6240" s="4" t="s">
        <v>36</v>
      </c>
      <c r="M6240" s="4" t="s">
        <v>138</v>
      </c>
      <c r="N6240" s="4">
        <v>1200.72</v>
      </c>
      <c r="O6240" s="4">
        <v>8</v>
      </c>
      <c r="P6240" s="4">
        <v>0.15</v>
      </c>
      <c r="Q6240" s="4">
        <v>-14.81</v>
      </c>
    </row>
    <row r="6241" spans="1:17" s="4" customFormat="1" ht="12" x14ac:dyDescent="0.3">
      <c r="A6241" s="4">
        <v>6240</v>
      </c>
      <c r="B6241" s="4" t="s">
        <v>18573</v>
      </c>
      <c r="C6241" s="5">
        <v>45136</v>
      </c>
      <c r="D6241" s="5">
        <v>45142</v>
      </c>
      <c r="E6241" s="9">
        <f t="shared" si="97"/>
        <v>2023</v>
      </c>
      <c r="F6241" s="4" t="s">
        <v>25</v>
      </c>
      <c r="G6241" s="4" t="s">
        <v>18574</v>
      </c>
      <c r="H6241" s="4" t="s">
        <v>18575</v>
      </c>
      <c r="I6241" s="4" t="s">
        <v>28</v>
      </c>
      <c r="J6241" s="4" t="s">
        <v>62</v>
      </c>
      <c r="K6241" s="4" t="s">
        <v>63</v>
      </c>
      <c r="L6241" s="4" t="s">
        <v>36</v>
      </c>
      <c r="M6241" s="4" t="s">
        <v>138</v>
      </c>
      <c r="N6241" s="4">
        <v>901.31</v>
      </c>
      <c r="O6241" s="4">
        <v>10</v>
      </c>
      <c r="P6241" s="4">
        <v>0.2</v>
      </c>
      <c r="Q6241" s="4">
        <v>90.48</v>
      </c>
    </row>
    <row r="6242" spans="1:17" s="4" customFormat="1" ht="12" x14ac:dyDescent="0.3">
      <c r="A6242" s="4">
        <v>6241</v>
      </c>
      <c r="B6242" s="4" t="s">
        <v>18576</v>
      </c>
      <c r="C6242" s="5">
        <v>44935</v>
      </c>
      <c r="D6242" s="5">
        <v>44941</v>
      </c>
      <c r="E6242" s="9">
        <f t="shared" si="97"/>
        <v>2023</v>
      </c>
      <c r="F6242" s="4" t="s">
        <v>17</v>
      </c>
      <c r="G6242" s="4" t="s">
        <v>18577</v>
      </c>
      <c r="H6242" s="4" t="s">
        <v>18578</v>
      </c>
      <c r="I6242" s="4" t="s">
        <v>20</v>
      </c>
      <c r="J6242" s="4" t="s">
        <v>34</v>
      </c>
      <c r="K6242" s="4" t="s">
        <v>35</v>
      </c>
      <c r="L6242" s="4" t="s">
        <v>22</v>
      </c>
      <c r="M6242" s="4" t="s">
        <v>134</v>
      </c>
      <c r="N6242" s="4">
        <v>1434.54</v>
      </c>
      <c r="O6242" s="4">
        <v>4</v>
      </c>
      <c r="P6242" s="4">
        <v>0.1</v>
      </c>
      <c r="Q6242" s="4">
        <v>157.47999999999999</v>
      </c>
    </row>
    <row r="6243" spans="1:17" s="4" customFormat="1" ht="12" x14ac:dyDescent="0.3">
      <c r="A6243" s="4">
        <v>6242</v>
      </c>
      <c r="B6243" s="4" t="s">
        <v>18579</v>
      </c>
      <c r="C6243" s="5">
        <v>44697</v>
      </c>
      <c r="D6243" s="5">
        <v>44702</v>
      </c>
      <c r="E6243" s="9">
        <f t="shared" si="97"/>
        <v>2022</v>
      </c>
      <c r="F6243" s="4" t="s">
        <v>17</v>
      </c>
      <c r="G6243" s="4" t="s">
        <v>18580</v>
      </c>
      <c r="H6243" s="4" t="s">
        <v>18581</v>
      </c>
      <c r="I6243" s="4" t="s">
        <v>67</v>
      </c>
      <c r="J6243" s="4" t="s">
        <v>42</v>
      </c>
      <c r="K6243" s="4" t="s">
        <v>43</v>
      </c>
      <c r="L6243" s="4" t="s">
        <v>22</v>
      </c>
      <c r="M6243" s="4" t="s">
        <v>134</v>
      </c>
      <c r="N6243" s="4">
        <v>773.4</v>
      </c>
      <c r="O6243" s="4">
        <v>1</v>
      </c>
      <c r="P6243" s="4">
        <v>0.1</v>
      </c>
      <c r="Q6243" s="4">
        <v>41.97</v>
      </c>
    </row>
    <row r="6244" spans="1:17" s="4" customFormat="1" ht="12" x14ac:dyDescent="0.3">
      <c r="A6244" s="4">
        <v>6243</v>
      </c>
      <c r="B6244" s="4" t="s">
        <v>18582</v>
      </c>
      <c r="C6244" s="5">
        <v>45655</v>
      </c>
      <c r="D6244" s="5">
        <v>45657</v>
      </c>
      <c r="E6244" s="9">
        <f t="shared" si="97"/>
        <v>2024</v>
      </c>
      <c r="F6244" s="4" t="s">
        <v>17</v>
      </c>
      <c r="G6244" s="4" t="s">
        <v>18583</v>
      </c>
      <c r="H6244" s="4" t="s">
        <v>15297</v>
      </c>
      <c r="I6244" s="4" t="s">
        <v>20</v>
      </c>
      <c r="J6244" s="4" t="s">
        <v>47</v>
      </c>
      <c r="K6244" s="4" t="s">
        <v>47</v>
      </c>
      <c r="L6244" s="4" t="s">
        <v>22</v>
      </c>
      <c r="M6244" s="4" t="s">
        <v>75</v>
      </c>
      <c r="N6244" s="4">
        <v>1170.1199999999999</v>
      </c>
      <c r="O6244" s="4">
        <v>4</v>
      </c>
      <c r="P6244" s="4">
        <v>0.2</v>
      </c>
      <c r="Q6244" s="4">
        <v>60.14</v>
      </c>
    </row>
    <row r="6245" spans="1:17" s="4" customFormat="1" ht="12" x14ac:dyDescent="0.3">
      <c r="A6245" s="4">
        <v>6244</v>
      </c>
      <c r="B6245" s="4" t="s">
        <v>18584</v>
      </c>
      <c r="C6245" s="5">
        <v>45777</v>
      </c>
      <c r="D6245" s="5">
        <v>45780</v>
      </c>
      <c r="E6245" s="9">
        <f t="shared" si="97"/>
        <v>2025</v>
      </c>
      <c r="F6245" s="4" t="s">
        <v>59</v>
      </c>
      <c r="G6245" s="4" t="s">
        <v>18585</v>
      </c>
      <c r="H6245" s="4" t="s">
        <v>18586</v>
      </c>
      <c r="I6245" s="4" t="s">
        <v>67</v>
      </c>
      <c r="J6245" s="4" t="s">
        <v>34</v>
      </c>
      <c r="K6245" s="4" t="s">
        <v>35</v>
      </c>
      <c r="L6245" s="4" t="s">
        <v>29</v>
      </c>
      <c r="M6245" s="4" t="s">
        <v>30</v>
      </c>
      <c r="N6245" s="4">
        <v>1281.5899999999999</v>
      </c>
      <c r="O6245" s="4">
        <v>7</v>
      </c>
      <c r="P6245" s="4">
        <v>0.15</v>
      </c>
      <c r="Q6245" s="4">
        <v>55.05</v>
      </c>
    </row>
    <row r="6246" spans="1:17" s="4" customFormat="1" ht="12" x14ac:dyDescent="0.3">
      <c r="A6246" s="4">
        <v>6245</v>
      </c>
      <c r="B6246" s="4" t="s">
        <v>18587</v>
      </c>
      <c r="C6246" s="5">
        <v>44808</v>
      </c>
      <c r="D6246" s="5">
        <v>44815</v>
      </c>
      <c r="E6246" s="9">
        <f t="shared" si="97"/>
        <v>2022</v>
      </c>
      <c r="F6246" s="4" t="s">
        <v>59</v>
      </c>
      <c r="G6246" s="4" t="s">
        <v>18588</v>
      </c>
      <c r="H6246" s="4" t="s">
        <v>18589</v>
      </c>
      <c r="I6246" s="4" t="s">
        <v>67</v>
      </c>
      <c r="J6246" s="4" t="s">
        <v>42</v>
      </c>
      <c r="K6246" s="4" t="s">
        <v>43</v>
      </c>
      <c r="L6246" s="4" t="s">
        <v>22</v>
      </c>
      <c r="M6246" s="4" t="s">
        <v>23</v>
      </c>
      <c r="N6246" s="4">
        <v>354.68</v>
      </c>
      <c r="O6246" s="4">
        <v>2</v>
      </c>
      <c r="P6246" s="4">
        <v>0.1</v>
      </c>
      <c r="Q6246" s="4">
        <v>66.989999999999995</v>
      </c>
    </row>
    <row r="6247" spans="1:17" s="4" customFormat="1" ht="12" x14ac:dyDescent="0.3">
      <c r="A6247" s="4">
        <v>6246</v>
      </c>
      <c r="B6247" s="4" t="s">
        <v>18590</v>
      </c>
      <c r="C6247" s="5">
        <v>45592</v>
      </c>
      <c r="D6247" s="5">
        <v>45593</v>
      </c>
      <c r="E6247" s="9">
        <f t="shared" si="97"/>
        <v>2024</v>
      </c>
      <c r="F6247" s="4" t="s">
        <v>25</v>
      </c>
      <c r="G6247" s="4" t="s">
        <v>18591</v>
      </c>
      <c r="H6247" s="4" t="s">
        <v>18592</v>
      </c>
      <c r="I6247" s="4" t="s">
        <v>28</v>
      </c>
      <c r="J6247" s="4" t="s">
        <v>47</v>
      </c>
      <c r="K6247" s="4" t="s">
        <v>47</v>
      </c>
      <c r="L6247" s="4" t="s">
        <v>22</v>
      </c>
      <c r="M6247" s="4" t="s">
        <v>75</v>
      </c>
      <c r="N6247" s="4">
        <v>1079.95</v>
      </c>
      <c r="O6247" s="4">
        <v>3</v>
      </c>
      <c r="P6247" s="4">
        <v>0</v>
      </c>
      <c r="Q6247" s="4">
        <v>107.25</v>
      </c>
    </row>
    <row r="6248" spans="1:17" s="4" customFormat="1" ht="12" x14ac:dyDescent="0.3">
      <c r="A6248" s="4">
        <v>6247</v>
      </c>
      <c r="B6248" s="4" t="s">
        <v>18593</v>
      </c>
      <c r="C6248" s="5">
        <v>45169</v>
      </c>
      <c r="D6248" s="5">
        <v>45172</v>
      </c>
      <c r="E6248" s="9">
        <f t="shared" si="97"/>
        <v>2023</v>
      </c>
      <c r="F6248" s="4" t="s">
        <v>39</v>
      </c>
      <c r="G6248" s="4" t="s">
        <v>18594</v>
      </c>
      <c r="H6248" s="4" t="s">
        <v>18595</v>
      </c>
      <c r="I6248" s="4" t="s">
        <v>20</v>
      </c>
      <c r="J6248" s="4" t="s">
        <v>21</v>
      </c>
      <c r="K6248" s="4" t="s">
        <v>26647</v>
      </c>
      <c r="L6248" s="4" t="s">
        <v>29</v>
      </c>
      <c r="M6248" s="4" t="s">
        <v>30</v>
      </c>
      <c r="N6248" s="4">
        <v>899.29</v>
      </c>
      <c r="O6248" s="4">
        <v>5</v>
      </c>
      <c r="P6248" s="4">
        <v>0.15</v>
      </c>
      <c r="Q6248" s="4">
        <v>31.18</v>
      </c>
    </row>
    <row r="6249" spans="1:17" s="4" customFormat="1" ht="12" x14ac:dyDescent="0.3">
      <c r="A6249" s="4">
        <v>6248</v>
      </c>
      <c r="B6249" s="4" t="s">
        <v>18596</v>
      </c>
      <c r="C6249" s="5">
        <v>44900</v>
      </c>
      <c r="D6249" s="5">
        <v>44907</v>
      </c>
      <c r="E6249" s="9">
        <f t="shared" si="97"/>
        <v>2022</v>
      </c>
      <c r="F6249" s="4" t="s">
        <v>59</v>
      </c>
      <c r="G6249" s="4" t="s">
        <v>18597</v>
      </c>
      <c r="H6249" s="4" t="s">
        <v>18598</v>
      </c>
      <c r="I6249" s="4" t="s">
        <v>67</v>
      </c>
      <c r="J6249" s="4" t="s">
        <v>145</v>
      </c>
      <c r="K6249" s="4" t="s">
        <v>80</v>
      </c>
      <c r="L6249" s="4" t="s">
        <v>36</v>
      </c>
      <c r="M6249" s="4" t="s">
        <v>37</v>
      </c>
      <c r="N6249" s="4">
        <v>1320.01</v>
      </c>
      <c r="O6249" s="4">
        <v>6</v>
      </c>
      <c r="P6249" s="4">
        <v>0.15</v>
      </c>
      <c r="Q6249" s="4">
        <v>132.06</v>
      </c>
    </row>
    <row r="6250" spans="1:17" s="4" customFormat="1" ht="12" x14ac:dyDescent="0.3">
      <c r="A6250" s="4">
        <v>6249</v>
      </c>
      <c r="B6250" s="4" t="s">
        <v>18599</v>
      </c>
      <c r="C6250" s="5">
        <v>44471</v>
      </c>
      <c r="D6250" s="5">
        <v>44473</v>
      </c>
      <c r="E6250" s="9">
        <f t="shared" si="97"/>
        <v>2021</v>
      </c>
      <c r="F6250" s="4" t="s">
        <v>39</v>
      </c>
      <c r="G6250" s="4" t="s">
        <v>18600</v>
      </c>
      <c r="H6250" s="4" t="s">
        <v>18601</v>
      </c>
      <c r="I6250" s="4" t="s">
        <v>67</v>
      </c>
      <c r="J6250" s="4" t="s">
        <v>145</v>
      </c>
      <c r="K6250" s="4" t="s">
        <v>80</v>
      </c>
      <c r="L6250" s="4" t="s">
        <v>36</v>
      </c>
      <c r="M6250" s="4" t="s">
        <v>71</v>
      </c>
      <c r="N6250" s="4">
        <v>197.26</v>
      </c>
      <c r="O6250" s="4">
        <v>6</v>
      </c>
      <c r="P6250" s="4">
        <v>0.15</v>
      </c>
      <c r="Q6250" s="4">
        <v>32.630000000000003</v>
      </c>
    </row>
    <row r="6251" spans="1:17" s="4" customFormat="1" ht="12" x14ac:dyDescent="0.3">
      <c r="A6251" s="4">
        <v>6250</v>
      </c>
      <c r="B6251" s="4" t="s">
        <v>18602</v>
      </c>
      <c r="C6251" s="5">
        <v>45438</v>
      </c>
      <c r="D6251" s="5">
        <v>45439</v>
      </c>
      <c r="E6251" s="9">
        <f t="shared" si="97"/>
        <v>2024</v>
      </c>
      <c r="F6251" s="4" t="s">
        <v>59</v>
      </c>
      <c r="G6251" s="4" t="s">
        <v>18603</v>
      </c>
      <c r="H6251" s="4" t="s">
        <v>18604</v>
      </c>
      <c r="I6251" s="4" t="s">
        <v>67</v>
      </c>
      <c r="J6251" s="4" t="s">
        <v>62</v>
      </c>
      <c r="K6251" s="4" t="s">
        <v>63</v>
      </c>
      <c r="L6251" s="4" t="s">
        <v>36</v>
      </c>
      <c r="M6251" s="4" t="s">
        <v>37</v>
      </c>
      <c r="N6251" s="4">
        <v>815.44</v>
      </c>
      <c r="O6251" s="4">
        <v>4</v>
      </c>
      <c r="P6251" s="4">
        <v>0</v>
      </c>
      <c r="Q6251" s="4">
        <v>121.41</v>
      </c>
    </row>
    <row r="6252" spans="1:17" s="4" customFormat="1" ht="12" x14ac:dyDescent="0.3">
      <c r="A6252" s="4">
        <v>6251</v>
      </c>
      <c r="B6252" s="4" t="s">
        <v>18605</v>
      </c>
      <c r="C6252" s="5">
        <v>44416</v>
      </c>
      <c r="D6252" s="5">
        <v>44422</v>
      </c>
      <c r="E6252" s="9">
        <f t="shared" si="97"/>
        <v>2021</v>
      </c>
      <c r="F6252" s="4" t="s">
        <v>17</v>
      </c>
      <c r="G6252" s="4" t="s">
        <v>18606</v>
      </c>
      <c r="H6252" s="4" t="s">
        <v>18607</v>
      </c>
      <c r="I6252" s="4" t="s">
        <v>20</v>
      </c>
      <c r="J6252" s="4" t="s">
        <v>42</v>
      </c>
      <c r="K6252" s="4" t="s">
        <v>43</v>
      </c>
      <c r="L6252" s="4" t="s">
        <v>29</v>
      </c>
      <c r="M6252" s="4" t="s">
        <v>48</v>
      </c>
      <c r="N6252" s="4">
        <v>56.94</v>
      </c>
      <c r="O6252" s="4">
        <v>1</v>
      </c>
      <c r="P6252" s="4">
        <v>0</v>
      </c>
      <c r="Q6252" s="4">
        <v>3.36</v>
      </c>
    </row>
    <row r="6253" spans="1:17" s="4" customFormat="1" ht="12" x14ac:dyDescent="0.3">
      <c r="A6253" s="4">
        <v>6252</v>
      </c>
      <c r="B6253" s="4" t="s">
        <v>18608</v>
      </c>
      <c r="C6253" s="5">
        <v>45171</v>
      </c>
      <c r="D6253" s="5">
        <v>45172</v>
      </c>
      <c r="E6253" s="9">
        <f t="shared" si="97"/>
        <v>2023</v>
      </c>
      <c r="F6253" s="4" t="s">
        <v>25</v>
      </c>
      <c r="G6253" s="4" t="s">
        <v>18609</v>
      </c>
      <c r="H6253" s="4" t="s">
        <v>18610</v>
      </c>
      <c r="I6253" s="4" t="s">
        <v>67</v>
      </c>
      <c r="J6253" s="4" t="s">
        <v>79</v>
      </c>
      <c r="K6253" s="4" t="s">
        <v>80</v>
      </c>
      <c r="L6253" s="4" t="s">
        <v>36</v>
      </c>
      <c r="M6253" s="4" t="s">
        <v>138</v>
      </c>
      <c r="N6253" s="4">
        <v>220.52</v>
      </c>
      <c r="O6253" s="4">
        <v>5</v>
      </c>
      <c r="P6253" s="4">
        <v>0.15</v>
      </c>
      <c r="Q6253" s="4">
        <v>51.7</v>
      </c>
    </row>
    <row r="6254" spans="1:17" s="4" customFormat="1" ht="12" x14ac:dyDescent="0.3">
      <c r="A6254" s="4">
        <v>6253</v>
      </c>
      <c r="B6254" s="4" t="s">
        <v>18611</v>
      </c>
      <c r="C6254" s="5">
        <v>45091</v>
      </c>
      <c r="D6254" s="5">
        <v>45095</v>
      </c>
      <c r="E6254" s="9">
        <f t="shared" si="97"/>
        <v>2023</v>
      </c>
      <c r="F6254" s="4" t="s">
        <v>17</v>
      </c>
      <c r="G6254" s="4" t="s">
        <v>18612</v>
      </c>
      <c r="H6254" s="4" t="s">
        <v>18613</v>
      </c>
      <c r="I6254" s="4" t="s">
        <v>67</v>
      </c>
      <c r="J6254" s="4" t="s">
        <v>52</v>
      </c>
      <c r="K6254" s="4" t="s">
        <v>53</v>
      </c>
      <c r="L6254" s="4" t="s">
        <v>29</v>
      </c>
      <c r="M6254" s="4" t="s">
        <v>48</v>
      </c>
      <c r="N6254" s="4">
        <v>63.53</v>
      </c>
      <c r="O6254" s="4">
        <v>1</v>
      </c>
      <c r="P6254" s="4">
        <v>0.2</v>
      </c>
      <c r="Q6254" s="4">
        <v>8.61</v>
      </c>
    </row>
    <row r="6255" spans="1:17" s="4" customFormat="1" ht="12" x14ac:dyDescent="0.3">
      <c r="A6255" s="4">
        <v>6254</v>
      </c>
      <c r="B6255" s="4" t="s">
        <v>18614</v>
      </c>
      <c r="C6255" s="5">
        <v>44682</v>
      </c>
      <c r="D6255" s="5">
        <v>44687</v>
      </c>
      <c r="E6255" s="9">
        <f t="shared" si="97"/>
        <v>2022</v>
      </c>
      <c r="F6255" s="4" t="s">
        <v>59</v>
      </c>
      <c r="G6255" s="4" t="s">
        <v>18615</v>
      </c>
      <c r="H6255" s="4" t="s">
        <v>18616</v>
      </c>
      <c r="I6255" s="4" t="s">
        <v>67</v>
      </c>
      <c r="J6255" s="4" t="s">
        <v>47</v>
      </c>
      <c r="K6255" s="4" t="s">
        <v>47</v>
      </c>
      <c r="L6255" s="4" t="s">
        <v>22</v>
      </c>
      <c r="M6255" s="4" t="s">
        <v>75</v>
      </c>
      <c r="N6255" s="4">
        <v>1143.17</v>
      </c>
      <c r="O6255" s="4">
        <v>10</v>
      </c>
      <c r="P6255" s="4">
        <v>0.1</v>
      </c>
      <c r="Q6255" s="4">
        <v>130.74</v>
      </c>
    </row>
    <row r="6256" spans="1:17" s="4" customFormat="1" ht="12" x14ac:dyDescent="0.3">
      <c r="A6256" s="4">
        <v>6255</v>
      </c>
      <c r="B6256" s="4" t="s">
        <v>18617</v>
      </c>
      <c r="C6256" s="5">
        <v>44620</v>
      </c>
      <c r="D6256" s="5">
        <v>44625</v>
      </c>
      <c r="E6256" s="9">
        <f t="shared" si="97"/>
        <v>2022</v>
      </c>
      <c r="F6256" s="4" t="s">
        <v>17</v>
      </c>
      <c r="G6256" s="4" t="s">
        <v>18618</v>
      </c>
      <c r="H6256" s="4" t="s">
        <v>18619</v>
      </c>
      <c r="I6256" s="4" t="s">
        <v>20</v>
      </c>
      <c r="J6256" s="4" t="s">
        <v>79</v>
      </c>
      <c r="K6256" s="4" t="s">
        <v>80</v>
      </c>
      <c r="L6256" s="4" t="s">
        <v>29</v>
      </c>
      <c r="M6256" s="4" t="s">
        <v>30</v>
      </c>
      <c r="N6256" s="4">
        <v>1183.98</v>
      </c>
      <c r="O6256" s="4">
        <v>6</v>
      </c>
      <c r="P6256" s="4">
        <v>0.1</v>
      </c>
      <c r="Q6256" s="4">
        <v>275.48</v>
      </c>
    </row>
    <row r="6257" spans="1:17" s="4" customFormat="1" ht="12" x14ac:dyDescent="0.3">
      <c r="A6257" s="4">
        <v>6256</v>
      </c>
      <c r="B6257" s="4" t="s">
        <v>18620</v>
      </c>
      <c r="C6257" s="5">
        <v>45724</v>
      </c>
      <c r="D6257" s="5">
        <v>45728</v>
      </c>
      <c r="E6257" s="9">
        <f t="shared" si="97"/>
        <v>2025</v>
      </c>
      <c r="F6257" s="4" t="s">
        <v>59</v>
      </c>
      <c r="G6257" s="4" t="s">
        <v>18621</v>
      </c>
      <c r="H6257" s="4" t="s">
        <v>18622</v>
      </c>
      <c r="I6257" s="4" t="s">
        <v>67</v>
      </c>
      <c r="J6257" s="4" t="s">
        <v>42</v>
      </c>
      <c r="K6257" s="4" t="s">
        <v>43</v>
      </c>
      <c r="L6257" s="4" t="s">
        <v>29</v>
      </c>
      <c r="M6257" s="4" t="s">
        <v>48</v>
      </c>
      <c r="N6257" s="4">
        <v>170.39</v>
      </c>
      <c r="O6257" s="4">
        <v>4</v>
      </c>
      <c r="P6257" s="4">
        <v>0.15</v>
      </c>
      <c r="Q6257" s="4">
        <v>40.25</v>
      </c>
    </row>
    <row r="6258" spans="1:17" s="4" customFormat="1" ht="12" x14ac:dyDescent="0.3">
      <c r="A6258" s="4">
        <v>6257</v>
      </c>
      <c r="B6258" s="4" t="s">
        <v>18623</v>
      </c>
      <c r="C6258" s="5">
        <v>44917</v>
      </c>
      <c r="D6258" s="5">
        <v>44919</v>
      </c>
      <c r="E6258" s="9">
        <f t="shared" si="97"/>
        <v>2022</v>
      </c>
      <c r="F6258" s="4" t="s">
        <v>25</v>
      </c>
      <c r="G6258" s="4" t="s">
        <v>18624</v>
      </c>
      <c r="H6258" s="4" t="s">
        <v>18625</v>
      </c>
      <c r="I6258" s="4" t="s">
        <v>20</v>
      </c>
      <c r="J6258" s="4" t="s">
        <v>62</v>
      </c>
      <c r="K6258" s="4" t="s">
        <v>63</v>
      </c>
      <c r="L6258" s="4" t="s">
        <v>22</v>
      </c>
      <c r="M6258" s="4" t="s">
        <v>134</v>
      </c>
      <c r="N6258" s="4">
        <v>314.24</v>
      </c>
      <c r="O6258" s="4">
        <v>2</v>
      </c>
      <c r="P6258" s="4">
        <v>0.1</v>
      </c>
      <c r="Q6258" s="4">
        <v>1.79</v>
      </c>
    </row>
    <row r="6259" spans="1:17" s="4" customFormat="1" ht="12" x14ac:dyDescent="0.3">
      <c r="A6259" s="4">
        <v>6258</v>
      </c>
      <c r="B6259" s="4" t="s">
        <v>18626</v>
      </c>
      <c r="C6259" s="5">
        <v>44482</v>
      </c>
      <c r="D6259" s="5">
        <v>44487</v>
      </c>
      <c r="E6259" s="9">
        <f t="shared" si="97"/>
        <v>2021</v>
      </c>
      <c r="F6259" s="4" t="s">
        <v>59</v>
      </c>
      <c r="G6259" s="4" t="s">
        <v>18627</v>
      </c>
      <c r="H6259" s="4" t="s">
        <v>18628</v>
      </c>
      <c r="I6259" s="4" t="s">
        <v>20</v>
      </c>
      <c r="J6259" s="4" t="s">
        <v>52</v>
      </c>
      <c r="K6259" s="4" t="s">
        <v>53</v>
      </c>
      <c r="L6259" s="4" t="s">
        <v>29</v>
      </c>
      <c r="M6259" s="4" t="s">
        <v>90</v>
      </c>
      <c r="N6259" s="4">
        <v>594.28</v>
      </c>
      <c r="O6259" s="4">
        <v>9</v>
      </c>
      <c r="P6259" s="4">
        <v>0</v>
      </c>
      <c r="Q6259" s="4">
        <v>137.21</v>
      </c>
    </row>
    <row r="6260" spans="1:17" s="4" customFormat="1" ht="12" x14ac:dyDescent="0.3">
      <c r="A6260" s="4">
        <v>6259</v>
      </c>
      <c r="B6260" s="4" t="s">
        <v>18629</v>
      </c>
      <c r="C6260" s="5">
        <v>45239</v>
      </c>
      <c r="D6260" s="5">
        <v>45242</v>
      </c>
      <c r="E6260" s="9">
        <f t="shared" si="97"/>
        <v>2023</v>
      </c>
      <c r="F6260" s="4" t="s">
        <v>17</v>
      </c>
      <c r="G6260" s="4" t="s">
        <v>18630</v>
      </c>
      <c r="H6260" s="4" t="s">
        <v>18631</v>
      </c>
      <c r="I6260" s="4" t="s">
        <v>20</v>
      </c>
      <c r="J6260" s="4" t="s">
        <v>145</v>
      </c>
      <c r="K6260" s="4" t="s">
        <v>80</v>
      </c>
      <c r="L6260" s="4" t="s">
        <v>36</v>
      </c>
      <c r="M6260" s="4" t="s">
        <v>37</v>
      </c>
      <c r="N6260" s="4">
        <v>1137.29</v>
      </c>
      <c r="O6260" s="4">
        <v>8</v>
      </c>
      <c r="P6260" s="4">
        <v>0.1</v>
      </c>
      <c r="Q6260" s="4">
        <v>251.85</v>
      </c>
    </row>
    <row r="6261" spans="1:17" s="4" customFormat="1" ht="12" x14ac:dyDescent="0.3">
      <c r="A6261" s="4">
        <v>6260</v>
      </c>
      <c r="B6261" s="4" t="s">
        <v>18632</v>
      </c>
      <c r="C6261" s="5">
        <v>45526</v>
      </c>
      <c r="D6261" s="5">
        <v>45528</v>
      </c>
      <c r="E6261" s="9">
        <f t="shared" si="97"/>
        <v>2024</v>
      </c>
      <c r="F6261" s="4" t="s">
        <v>59</v>
      </c>
      <c r="G6261" s="4" t="s">
        <v>18633</v>
      </c>
      <c r="H6261" s="4" t="s">
        <v>18634</v>
      </c>
      <c r="I6261" s="4" t="s">
        <v>67</v>
      </c>
      <c r="J6261" s="4" t="s">
        <v>47</v>
      </c>
      <c r="K6261" s="4" t="s">
        <v>47</v>
      </c>
      <c r="L6261" s="4" t="s">
        <v>36</v>
      </c>
      <c r="M6261" s="4" t="s">
        <v>37</v>
      </c>
      <c r="N6261" s="4">
        <v>46.05</v>
      </c>
      <c r="O6261" s="4">
        <v>6</v>
      </c>
      <c r="P6261" s="4">
        <v>0.2</v>
      </c>
      <c r="Q6261" s="4">
        <v>8.07</v>
      </c>
    </row>
    <row r="6262" spans="1:17" s="4" customFormat="1" ht="12" x14ac:dyDescent="0.3">
      <c r="A6262" s="4">
        <v>6261</v>
      </c>
      <c r="B6262" s="4" t="s">
        <v>18635</v>
      </c>
      <c r="C6262" s="5">
        <v>44651</v>
      </c>
      <c r="D6262" s="5">
        <v>44654</v>
      </c>
      <c r="E6262" s="9">
        <f t="shared" si="97"/>
        <v>2022</v>
      </c>
      <c r="F6262" s="4" t="s">
        <v>25</v>
      </c>
      <c r="G6262" s="4" t="s">
        <v>18636</v>
      </c>
      <c r="H6262" s="4" t="s">
        <v>18637</v>
      </c>
      <c r="I6262" s="4" t="s">
        <v>67</v>
      </c>
      <c r="J6262" s="4" t="s">
        <v>21</v>
      </c>
      <c r="K6262" s="4" t="s">
        <v>26647</v>
      </c>
      <c r="L6262" s="4" t="s">
        <v>29</v>
      </c>
      <c r="M6262" s="4" t="s">
        <v>30</v>
      </c>
      <c r="N6262" s="4">
        <v>1479.37</v>
      </c>
      <c r="O6262" s="4">
        <v>9</v>
      </c>
      <c r="P6262" s="4">
        <v>0</v>
      </c>
      <c r="Q6262" s="4">
        <v>442.09</v>
      </c>
    </row>
    <row r="6263" spans="1:17" s="4" customFormat="1" ht="12" x14ac:dyDescent="0.3">
      <c r="A6263" s="4">
        <v>6262</v>
      </c>
      <c r="B6263" s="4" t="s">
        <v>18638</v>
      </c>
      <c r="C6263" s="5">
        <v>44582</v>
      </c>
      <c r="D6263" s="5">
        <v>44586</v>
      </c>
      <c r="E6263" s="9">
        <f t="shared" si="97"/>
        <v>2022</v>
      </c>
      <c r="F6263" s="4" t="s">
        <v>59</v>
      </c>
      <c r="G6263" s="4" t="s">
        <v>18639</v>
      </c>
      <c r="H6263" s="4" t="s">
        <v>18640</v>
      </c>
      <c r="I6263" s="4" t="s">
        <v>67</v>
      </c>
      <c r="J6263" s="4" t="s">
        <v>145</v>
      </c>
      <c r="K6263" s="4" t="s">
        <v>80</v>
      </c>
      <c r="L6263" s="4" t="s">
        <v>22</v>
      </c>
      <c r="M6263" s="4" t="s">
        <v>75</v>
      </c>
      <c r="N6263" s="4">
        <v>317.86</v>
      </c>
      <c r="O6263" s="4">
        <v>4</v>
      </c>
      <c r="P6263" s="4">
        <v>0</v>
      </c>
      <c r="Q6263" s="4">
        <v>90.59</v>
      </c>
    </row>
    <row r="6264" spans="1:17" s="4" customFormat="1" ht="12" x14ac:dyDescent="0.3">
      <c r="A6264" s="4">
        <v>6263</v>
      </c>
      <c r="B6264" s="4" t="s">
        <v>18641</v>
      </c>
      <c r="C6264" s="5">
        <v>45839</v>
      </c>
      <c r="D6264" s="5">
        <v>45844</v>
      </c>
      <c r="E6264" s="9">
        <f t="shared" si="97"/>
        <v>2025</v>
      </c>
      <c r="F6264" s="4" t="s">
        <v>25</v>
      </c>
      <c r="G6264" s="4" t="s">
        <v>18642</v>
      </c>
      <c r="H6264" s="4" t="s">
        <v>18643</v>
      </c>
      <c r="I6264" s="4" t="s">
        <v>20</v>
      </c>
      <c r="J6264" s="4" t="s">
        <v>52</v>
      </c>
      <c r="K6264" s="4" t="s">
        <v>53</v>
      </c>
      <c r="L6264" s="4" t="s">
        <v>36</v>
      </c>
      <c r="M6264" s="4" t="s">
        <v>118</v>
      </c>
      <c r="N6264" s="4">
        <v>1033.6300000000001</v>
      </c>
      <c r="O6264" s="4">
        <v>4</v>
      </c>
      <c r="P6264" s="4">
        <v>0.2</v>
      </c>
      <c r="Q6264" s="4">
        <v>101.81</v>
      </c>
    </row>
    <row r="6265" spans="1:17" s="4" customFormat="1" ht="12" x14ac:dyDescent="0.3">
      <c r="A6265" s="4">
        <v>6264</v>
      </c>
      <c r="B6265" s="4" t="s">
        <v>18644</v>
      </c>
      <c r="C6265" s="5">
        <v>44455</v>
      </c>
      <c r="D6265" s="5">
        <v>44458</v>
      </c>
      <c r="E6265" s="9">
        <f t="shared" si="97"/>
        <v>2021</v>
      </c>
      <c r="F6265" s="4" t="s">
        <v>17</v>
      </c>
      <c r="G6265" s="4" t="s">
        <v>18645</v>
      </c>
      <c r="H6265" s="4" t="s">
        <v>18646</v>
      </c>
      <c r="I6265" s="4" t="s">
        <v>28</v>
      </c>
      <c r="J6265" s="4" t="s">
        <v>47</v>
      </c>
      <c r="K6265" s="4" t="s">
        <v>47</v>
      </c>
      <c r="L6265" s="4" t="s">
        <v>22</v>
      </c>
      <c r="M6265" s="4" t="s">
        <v>134</v>
      </c>
      <c r="N6265" s="4">
        <v>320.29000000000002</v>
      </c>
      <c r="O6265" s="4">
        <v>4</v>
      </c>
      <c r="P6265" s="4">
        <v>0.1</v>
      </c>
      <c r="Q6265" s="4">
        <v>45.27</v>
      </c>
    </row>
    <row r="6266" spans="1:17" s="4" customFormat="1" ht="12" x14ac:dyDescent="0.3">
      <c r="A6266" s="4">
        <v>6265</v>
      </c>
      <c r="B6266" s="4" t="s">
        <v>18647</v>
      </c>
      <c r="C6266" s="5">
        <v>44810</v>
      </c>
      <c r="D6266" s="5">
        <v>44817</v>
      </c>
      <c r="E6266" s="9">
        <f t="shared" si="97"/>
        <v>2022</v>
      </c>
      <c r="F6266" s="4" t="s">
        <v>59</v>
      </c>
      <c r="G6266" s="4" t="s">
        <v>18648</v>
      </c>
      <c r="H6266" s="4" t="s">
        <v>18649</v>
      </c>
      <c r="I6266" s="4" t="s">
        <v>20</v>
      </c>
      <c r="J6266" s="4" t="s">
        <v>34</v>
      </c>
      <c r="K6266" s="4" t="s">
        <v>35</v>
      </c>
      <c r="L6266" s="4" t="s">
        <v>29</v>
      </c>
      <c r="M6266" s="4" t="s">
        <v>30</v>
      </c>
      <c r="N6266" s="4">
        <v>1403.69</v>
      </c>
      <c r="O6266" s="4">
        <v>2</v>
      </c>
      <c r="P6266" s="4">
        <v>0.1</v>
      </c>
      <c r="Q6266" s="4">
        <v>166.43</v>
      </c>
    </row>
    <row r="6267" spans="1:17" s="4" customFormat="1" ht="12" x14ac:dyDescent="0.3">
      <c r="A6267" s="4">
        <v>6266</v>
      </c>
      <c r="B6267" s="4" t="s">
        <v>18650</v>
      </c>
      <c r="C6267" s="5">
        <v>45374</v>
      </c>
      <c r="D6267" s="5">
        <v>45376</v>
      </c>
      <c r="E6267" s="9">
        <f t="shared" si="97"/>
        <v>2024</v>
      </c>
      <c r="F6267" s="4" t="s">
        <v>59</v>
      </c>
      <c r="G6267" s="4" t="s">
        <v>18651</v>
      </c>
      <c r="H6267" s="4" t="s">
        <v>18652</v>
      </c>
      <c r="I6267" s="4" t="s">
        <v>28</v>
      </c>
      <c r="J6267" s="4" t="s">
        <v>111</v>
      </c>
      <c r="K6267" s="4" t="s">
        <v>111</v>
      </c>
      <c r="L6267" s="4" t="s">
        <v>36</v>
      </c>
      <c r="M6267" s="4" t="s">
        <v>118</v>
      </c>
      <c r="N6267" s="4">
        <v>1461.6</v>
      </c>
      <c r="O6267" s="4">
        <v>5</v>
      </c>
      <c r="P6267" s="4">
        <v>0.2</v>
      </c>
      <c r="Q6267" s="4">
        <v>221.9</v>
      </c>
    </row>
    <row r="6268" spans="1:17" s="4" customFormat="1" ht="12" x14ac:dyDescent="0.3">
      <c r="A6268" s="4">
        <v>6267</v>
      </c>
      <c r="B6268" s="4" t="s">
        <v>18653</v>
      </c>
      <c r="C6268" s="5">
        <v>45679</v>
      </c>
      <c r="D6268" s="5">
        <v>45686</v>
      </c>
      <c r="E6268" s="9">
        <f t="shared" si="97"/>
        <v>2025</v>
      </c>
      <c r="F6268" s="4" t="s">
        <v>59</v>
      </c>
      <c r="G6268" s="4" t="s">
        <v>18654</v>
      </c>
      <c r="H6268" s="4" t="s">
        <v>18655</v>
      </c>
      <c r="I6268" s="4" t="s">
        <v>20</v>
      </c>
      <c r="J6268" s="4" t="s">
        <v>34</v>
      </c>
      <c r="K6268" s="4" t="s">
        <v>35</v>
      </c>
      <c r="L6268" s="4" t="s">
        <v>36</v>
      </c>
      <c r="M6268" s="4" t="s">
        <v>37</v>
      </c>
      <c r="N6268" s="4">
        <v>1364.95</v>
      </c>
      <c r="O6268" s="4">
        <v>9</v>
      </c>
      <c r="P6268" s="4">
        <v>0.2</v>
      </c>
      <c r="Q6268" s="4">
        <v>65.97</v>
      </c>
    </row>
    <row r="6269" spans="1:17" s="4" customFormat="1" ht="12" x14ac:dyDescent="0.3">
      <c r="A6269" s="4">
        <v>6268</v>
      </c>
      <c r="B6269" s="4" t="s">
        <v>18656</v>
      </c>
      <c r="C6269" s="5">
        <v>44410</v>
      </c>
      <c r="D6269" s="5">
        <v>44412</v>
      </c>
      <c r="E6269" s="9">
        <f t="shared" si="97"/>
        <v>2021</v>
      </c>
      <c r="F6269" s="4" t="s">
        <v>25</v>
      </c>
      <c r="G6269" s="4" t="s">
        <v>18657</v>
      </c>
      <c r="H6269" s="4" t="s">
        <v>18658</v>
      </c>
      <c r="I6269" s="4" t="s">
        <v>28</v>
      </c>
      <c r="J6269" s="4" t="s">
        <v>111</v>
      </c>
      <c r="K6269" s="4" t="s">
        <v>111</v>
      </c>
      <c r="L6269" s="4" t="s">
        <v>29</v>
      </c>
      <c r="M6269" s="4" t="s">
        <v>90</v>
      </c>
      <c r="N6269" s="4">
        <v>1413.27</v>
      </c>
      <c r="O6269" s="4">
        <v>10</v>
      </c>
      <c r="P6269" s="4">
        <v>0.15</v>
      </c>
      <c r="Q6269" s="4">
        <v>210.85</v>
      </c>
    </row>
    <row r="6270" spans="1:17" s="4" customFormat="1" ht="12" x14ac:dyDescent="0.3">
      <c r="A6270" s="4">
        <v>6269</v>
      </c>
      <c r="B6270" s="4" t="s">
        <v>18659</v>
      </c>
      <c r="C6270" s="5">
        <v>44860</v>
      </c>
      <c r="D6270" s="5">
        <v>44865</v>
      </c>
      <c r="E6270" s="9">
        <f t="shared" si="97"/>
        <v>2022</v>
      </c>
      <c r="F6270" s="4" t="s">
        <v>17</v>
      </c>
      <c r="G6270" s="4" t="s">
        <v>18660</v>
      </c>
      <c r="H6270" s="4" t="s">
        <v>18661</v>
      </c>
      <c r="I6270" s="4" t="s">
        <v>67</v>
      </c>
      <c r="J6270" s="4" t="s">
        <v>21</v>
      </c>
      <c r="K6270" s="4" t="s">
        <v>26647</v>
      </c>
      <c r="L6270" s="4" t="s">
        <v>36</v>
      </c>
      <c r="M6270" s="4" t="s">
        <v>37</v>
      </c>
      <c r="N6270" s="4">
        <v>164.98</v>
      </c>
      <c r="O6270" s="4">
        <v>10</v>
      </c>
      <c r="P6270" s="4">
        <v>0.1</v>
      </c>
      <c r="Q6270" s="4">
        <v>7.04</v>
      </c>
    </row>
    <row r="6271" spans="1:17" s="4" customFormat="1" ht="12" x14ac:dyDescent="0.3">
      <c r="A6271" s="4">
        <v>6270</v>
      </c>
      <c r="B6271" s="4" t="s">
        <v>18662</v>
      </c>
      <c r="C6271" s="5">
        <v>45650</v>
      </c>
      <c r="D6271" s="5">
        <v>45657</v>
      </c>
      <c r="E6271" s="9">
        <f t="shared" si="97"/>
        <v>2024</v>
      </c>
      <c r="F6271" s="4" t="s">
        <v>17</v>
      </c>
      <c r="G6271" s="4" t="s">
        <v>18663</v>
      </c>
      <c r="H6271" s="4" t="s">
        <v>18664</v>
      </c>
      <c r="I6271" s="4" t="s">
        <v>28</v>
      </c>
      <c r="J6271" s="4" t="s">
        <v>106</v>
      </c>
      <c r="K6271" s="4" t="s">
        <v>106</v>
      </c>
      <c r="L6271" s="4" t="s">
        <v>36</v>
      </c>
      <c r="M6271" s="4" t="s">
        <v>37</v>
      </c>
      <c r="N6271" s="4">
        <v>673.67</v>
      </c>
      <c r="O6271" s="4">
        <v>4</v>
      </c>
      <c r="P6271" s="4">
        <v>0.15</v>
      </c>
      <c r="Q6271" s="4">
        <v>131.63</v>
      </c>
    </row>
    <row r="6272" spans="1:17" s="4" customFormat="1" ht="12" x14ac:dyDescent="0.3">
      <c r="A6272" s="4">
        <v>6271</v>
      </c>
      <c r="B6272" s="4" t="s">
        <v>18665</v>
      </c>
      <c r="C6272" s="5">
        <v>45593</v>
      </c>
      <c r="D6272" s="5">
        <v>45599</v>
      </c>
      <c r="E6272" s="9">
        <f t="shared" si="97"/>
        <v>2024</v>
      </c>
      <c r="F6272" s="4" t="s">
        <v>17</v>
      </c>
      <c r="G6272" s="4" t="s">
        <v>18666</v>
      </c>
      <c r="H6272" s="4" t="s">
        <v>18667</v>
      </c>
      <c r="I6272" s="4" t="s">
        <v>28</v>
      </c>
      <c r="J6272" s="4" t="s">
        <v>52</v>
      </c>
      <c r="K6272" s="4" t="s">
        <v>53</v>
      </c>
      <c r="L6272" s="4" t="s">
        <v>22</v>
      </c>
      <c r="M6272" s="4" t="s">
        <v>75</v>
      </c>
      <c r="N6272" s="4">
        <v>1026.74</v>
      </c>
      <c r="O6272" s="4">
        <v>8</v>
      </c>
      <c r="P6272" s="4">
        <v>0.15</v>
      </c>
      <c r="Q6272" s="4">
        <v>95.74</v>
      </c>
    </row>
    <row r="6273" spans="1:17" s="4" customFormat="1" ht="12" x14ac:dyDescent="0.3">
      <c r="A6273" s="4">
        <v>6272</v>
      </c>
      <c r="B6273" s="4" t="s">
        <v>18668</v>
      </c>
      <c r="C6273" s="5">
        <v>44947</v>
      </c>
      <c r="D6273" s="5">
        <v>44954</v>
      </c>
      <c r="E6273" s="9">
        <f t="shared" si="97"/>
        <v>2023</v>
      </c>
      <c r="F6273" s="4" t="s">
        <v>39</v>
      </c>
      <c r="G6273" s="4" t="s">
        <v>18669</v>
      </c>
      <c r="H6273" s="4" t="s">
        <v>18670</v>
      </c>
      <c r="I6273" s="4" t="s">
        <v>20</v>
      </c>
      <c r="J6273" s="4" t="s">
        <v>79</v>
      </c>
      <c r="K6273" s="4" t="s">
        <v>80</v>
      </c>
      <c r="L6273" s="4" t="s">
        <v>22</v>
      </c>
      <c r="M6273" s="4" t="s">
        <v>23</v>
      </c>
      <c r="N6273" s="4">
        <v>659.27</v>
      </c>
      <c r="O6273" s="4">
        <v>7</v>
      </c>
      <c r="P6273" s="4">
        <v>0</v>
      </c>
      <c r="Q6273" s="4">
        <v>81.489999999999995</v>
      </c>
    </row>
    <row r="6274" spans="1:17" s="4" customFormat="1" ht="12" x14ac:dyDescent="0.3">
      <c r="A6274" s="4">
        <v>6273</v>
      </c>
      <c r="B6274" s="4" t="s">
        <v>18671</v>
      </c>
      <c r="C6274" s="5">
        <v>44733</v>
      </c>
      <c r="D6274" s="5">
        <v>44735</v>
      </c>
      <c r="E6274" s="9">
        <f t="shared" ref="E6274:E6337" si="98">YEAR(D6274)</f>
        <v>2022</v>
      </c>
      <c r="F6274" s="4" t="s">
        <v>25</v>
      </c>
      <c r="G6274" s="4" t="s">
        <v>18672</v>
      </c>
      <c r="H6274" s="4" t="s">
        <v>18673</v>
      </c>
      <c r="I6274" s="4" t="s">
        <v>20</v>
      </c>
      <c r="J6274" s="4" t="s">
        <v>34</v>
      </c>
      <c r="K6274" s="4" t="s">
        <v>35</v>
      </c>
      <c r="L6274" s="4" t="s">
        <v>22</v>
      </c>
      <c r="M6274" s="4" t="s">
        <v>54</v>
      </c>
      <c r="N6274" s="4">
        <v>612.54999999999995</v>
      </c>
      <c r="O6274" s="4">
        <v>8</v>
      </c>
      <c r="P6274" s="4">
        <v>0.1</v>
      </c>
      <c r="Q6274" s="4">
        <v>90</v>
      </c>
    </row>
    <row r="6275" spans="1:17" s="4" customFormat="1" ht="12" x14ac:dyDescent="0.3">
      <c r="A6275" s="4">
        <v>6274</v>
      </c>
      <c r="B6275" s="4" t="s">
        <v>18674</v>
      </c>
      <c r="C6275" s="5">
        <v>44837</v>
      </c>
      <c r="D6275" s="5">
        <v>44841</v>
      </c>
      <c r="E6275" s="9">
        <f t="shared" si="98"/>
        <v>2022</v>
      </c>
      <c r="F6275" s="4" t="s">
        <v>59</v>
      </c>
      <c r="G6275" s="4" t="s">
        <v>18675</v>
      </c>
      <c r="H6275" s="4" t="s">
        <v>18676</v>
      </c>
      <c r="I6275" s="4" t="s">
        <v>20</v>
      </c>
      <c r="J6275" s="4" t="s">
        <v>34</v>
      </c>
      <c r="K6275" s="4" t="s">
        <v>35</v>
      </c>
      <c r="L6275" s="4" t="s">
        <v>36</v>
      </c>
      <c r="M6275" s="4" t="s">
        <v>118</v>
      </c>
      <c r="N6275" s="4">
        <v>368.18</v>
      </c>
      <c r="O6275" s="4">
        <v>1</v>
      </c>
      <c r="P6275" s="4">
        <v>0.2</v>
      </c>
      <c r="Q6275" s="4">
        <v>26.79</v>
      </c>
    </row>
    <row r="6276" spans="1:17" s="4" customFormat="1" ht="12" x14ac:dyDescent="0.3">
      <c r="A6276" s="4">
        <v>6275</v>
      </c>
      <c r="B6276" s="4" t="s">
        <v>18677</v>
      </c>
      <c r="C6276" s="5">
        <v>44905</v>
      </c>
      <c r="D6276" s="5">
        <v>44906</v>
      </c>
      <c r="E6276" s="9">
        <f t="shared" si="98"/>
        <v>2022</v>
      </c>
      <c r="F6276" s="4" t="s">
        <v>59</v>
      </c>
      <c r="G6276" s="4" t="s">
        <v>18678</v>
      </c>
      <c r="H6276" s="4" t="s">
        <v>18679</v>
      </c>
      <c r="I6276" s="4" t="s">
        <v>20</v>
      </c>
      <c r="J6276" s="4" t="s">
        <v>62</v>
      </c>
      <c r="K6276" s="4" t="s">
        <v>63</v>
      </c>
      <c r="L6276" s="4" t="s">
        <v>29</v>
      </c>
      <c r="M6276" s="4" t="s">
        <v>48</v>
      </c>
      <c r="N6276" s="4">
        <v>702.43</v>
      </c>
      <c r="O6276" s="4">
        <v>1</v>
      </c>
      <c r="P6276" s="4">
        <v>0.15</v>
      </c>
      <c r="Q6276" s="4">
        <v>69.75</v>
      </c>
    </row>
    <row r="6277" spans="1:17" s="4" customFormat="1" ht="12" x14ac:dyDescent="0.3">
      <c r="A6277" s="4">
        <v>6276</v>
      </c>
      <c r="B6277" s="4" t="s">
        <v>18680</v>
      </c>
      <c r="C6277" s="5">
        <v>44729</v>
      </c>
      <c r="D6277" s="5">
        <v>44734</v>
      </c>
      <c r="E6277" s="9">
        <f t="shared" si="98"/>
        <v>2022</v>
      </c>
      <c r="F6277" s="4" t="s">
        <v>25</v>
      </c>
      <c r="G6277" s="4" t="s">
        <v>18681</v>
      </c>
      <c r="H6277" s="4" t="s">
        <v>18682</v>
      </c>
      <c r="I6277" s="4" t="s">
        <v>67</v>
      </c>
      <c r="J6277" s="4" t="s">
        <v>111</v>
      </c>
      <c r="K6277" s="4" t="s">
        <v>111</v>
      </c>
      <c r="L6277" s="4" t="s">
        <v>22</v>
      </c>
      <c r="M6277" s="4" t="s">
        <v>134</v>
      </c>
      <c r="N6277" s="4">
        <v>419.8</v>
      </c>
      <c r="O6277" s="4">
        <v>8</v>
      </c>
      <c r="P6277" s="4">
        <v>0.2</v>
      </c>
      <c r="Q6277" s="4">
        <v>56.73</v>
      </c>
    </row>
    <row r="6278" spans="1:17" s="4" customFormat="1" ht="12" x14ac:dyDescent="0.3">
      <c r="A6278" s="4">
        <v>6277</v>
      </c>
      <c r="B6278" s="4" t="s">
        <v>18683</v>
      </c>
      <c r="C6278" s="5">
        <v>44681</v>
      </c>
      <c r="D6278" s="5">
        <v>44686</v>
      </c>
      <c r="E6278" s="9">
        <f t="shared" si="98"/>
        <v>2022</v>
      </c>
      <c r="F6278" s="4" t="s">
        <v>59</v>
      </c>
      <c r="G6278" s="4" t="s">
        <v>18684</v>
      </c>
      <c r="H6278" s="4" t="s">
        <v>18685</v>
      </c>
      <c r="I6278" s="4" t="s">
        <v>20</v>
      </c>
      <c r="J6278" s="4" t="s">
        <v>21</v>
      </c>
      <c r="K6278" s="4" t="s">
        <v>26647</v>
      </c>
      <c r="L6278" s="4" t="s">
        <v>29</v>
      </c>
      <c r="M6278" s="4" t="s">
        <v>48</v>
      </c>
      <c r="N6278" s="4">
        <v>1165.29</v>
      </c>
      <c r="O6278" s="4">
        <v>7</v>
      </c>
      <c r="P6278" s="4">
        <v>0.2</v>
      </c>
      <c r="Q6278" s="4">
        <v>187.72</v>
      </c>
    </row>
    <row r="6279" spans="1:17" s="4" customFormat="1" ht="12" x14ac:dyDescent="0.3">
      <c r="A6279" s="4">
        <v>6278</v>
      </c>
      <c r="B6279" s="4" t="s">
        <v>18686</v>
      </c>
      <c r="C6279" s="5">
        <v>45059</v>
      </c>
      <c r="D6279" s="5">
        <v>45061</v>
      </c>
      <c r="E6279" s="9">
        <f t="shared" si="98"/>
        <v>2023</v>
      </c>
      <c r="F6279" s="4" t="s">
        <v>39</v>
      </c>
      <c r="G6279" s="4" t="s">
        <v>18687</v>
      </c>
      <c r="H6279" s="4" t="s">
        <v>18688</v>
      </c>
      <c r="I6279" s="4" t="s">
        <v>67</v>
      </c>
      <c r="J6279" s="4" t="s">
        <v>34</v>
      </c>
      <c r="K6279" s="4" t="s">
        <v>35</v>
      </c>
      <c r="L6279" s="4" t="s">
        <v>22</v>
      </c>
      <c r="M6279" s="4" t="s">
        <v>75</v>
      </c>
      <c r="N6279" s="4">
        <v>548.35</v>
      </c>
      <c r="O6279" s="4">
        <v>7</v>
      </c>
      <c r="P6279" s="4">
        <v>0</v>
      </c>
      <c r="Q6279" s="4">
        <v>122.79</v>
      </c>
    </row>
    <row r="6280" spans="1:17" s="4" customFormat="1" ht="12" x14ac:dyDescent="0.3">
      <c r="A6280" s="4">
        <v>6279</v>
      </c>
      <c r="B6280" s="4" t="s">
        <v>18689</v>
      </c>
      <c r="C6280" s="5">
        <v>45529</v>
      </c>
      <c r="D6280" s="5">
        <v>45530</v>
      </c>
      <c r="E6280" s="9">
        <f t="shared" si="98"/>
        <v>2024</v>
      </c>
      <c r="F6280" s="4" t="s">
        <v>17</v>
      </c>
      <c r="G6280" s="4" t="s">
        <v>18690</v>
      </c>
      <c r="H6280" s="4" t="s">
        <v>18691</v>
      </c>
      <c r="I6280" s="4" t="s">
        <v>28</v>
      </c>
      <c r="J6280" s="4" t="s">
        <v>106</v>
      </c>
      <c r="K6280" s="4" t="s">
        <v>106</v>
      </c>
      <c r="L6280" s="4" t="s">
        <v>36</v>
      </c>
      <c r="M6280" s="4" t="s">
        <v>138</v>
      </c>
      <c r="N6280" s="4">
        <v>680.07</v>
      </c>
      <c r="O6280" s="4">
        <v>4</v>
      </c>
      <c r="P6280" s="4">
        <v>0.2</v>
      </c>
      <c r="Q6280" s="4">
        <v>95.95</v>
      </c>
    </row>
    <row r="6281" spans="1:17" s="4" customFormat="1" ht="12" x14ac:dyDescent="0.3">
      <c r="A6281" s="4">
        <v>6280</v>
      </c>
      <c r="B6281" s="4" t="s">
        <v>18692</v>
      </c>
      <c r="C6281" s="5">
        <v>45639</v>
      </c>
      <c r="D6281" s="5">
        <v>45643</v>
      </c>
      <c r="E6281" s="9">
        <f t="shared" si="98"/>
        <v>2024</v>
      </c>
      <c r="F6281" s="4" t="s">
        <v>25</v>
      </c>
      <c r="G6281" s="4" t="s">
        <v>18693</v>
      </c>
      <c r="H6281" s="4" t="s">
        <v>18694</v>
      </c>
      <c r="I6281" s="4" t="s">
        <v>67</v>
      </c>
      <c r="J6281" s="4" t="s">
        <v>106</v>
      </c>
      <c r="K6281" s="4" t="s">
        <v>106</v>
      </c>
      <c r="L6281" s="4" t="s">
        <v>22</v>
      </c>
      <c r="M6281" s="4" t="s">
        <v>23</v>
      </c>
      <c r="N6281" s="4">
        <v>1114.45</v>
      </c>
      <c r="O6281" s="4">
        <v>7</v>
      </c>
      <c r="P6281" s="4">
        <v>0.1</v>
      </c>
      <c r="Q6281" s="4">
        <v>46.89</v>
      </c>
    </row>
    <row r="6282" spans="1:17" s="4" customFormat="1" ht="12" x14ac:dyDescent="0.3">
      <c r="A6282" s="4">
        <v>6281</v>
      </c>
      <c r="B6282" s="4" t="s">
        <v>18695</v>
      </c>
      <c r="C6282" s="5">
        <v>45479</v>
      </c>
      <c r="D6282" s="5">
        <v>45482</v>
      </c>
      <c r="E6282" s="9">
        <f t="shared" si="98"/>
        <v>2024</v>
      </c>
      <c r="F6282" s="4" t="s">
        <v>39</v>
      </c>
      <c r="G6282" s="4" t="s">
        <v>18696</v>
      </c>
      <c r="H6282" s="4" t="s">
        <v>18697</v>
      </c>
      <c r="I6282" s="4" t="s">
        <v>28</v>
      </c>
      <c r="J6282" s="4" t="s">
        <v>111</v>
      </c>
      <c r="K6282" s="4" t="s">
        <v>111</v>
      </c>
      <c r="L6282" s="4" t="s">
        <v>36</v>
      </c>
      <c r="M6282" s="4" t="s">
        <v>37</v>
      </c>
      <c r="N6282" s="4">
        <v>213.74</v>
      </c>
      <c r="O6282" s="4">
        <v>3</v>
      </c>
      <c r="P6282" s="4">
        <v>0.1</v>
      </c>
      <c r="Q6282" s="4">
        <v>51.76</v>
      </c>
    </row>
    <row r="6283" spans="1:17" s="4" customFormat="1" ht="12" x14ac:dyDescent="0.3">
      <c r="A6283" s="4">
        <v>6282</v>
      </c>
      <c r="B6283" s="4" t="s">
        <v>18698</v>
      </c>
      <c r="C6283" s="5">
        <v>45448</v>
      </c>
      <c r="D6283" s="5">
        <v>45449</v>
      </c>
      <c r="E6283" s="9">
        <f t="shared" si="98"/>
        <v>2024</v>
      </c>
      <c r="F6283" s="4" t="s">
        <v>25</v>
      </c>
      <c r="G6283" s="4" t="s">
        <v>18699</v>
      </c>
      <c r="H6283" s="4" t="s">
        <v>18700</v>
      </c>
      <c r="I6283" s="4" t="s">
        <v>20</v>
      </c>
      <c r="J6283" s="4" t="s">
        <v>111</v>
      </c>
      <c r="K6283" s="4" t="s">
        <v>111</v>
      </c>
      <c r="L6283" s="4" t="s">
        <v>29</v>
      </c>
      <c r="M6283" s="4" t="s">
        <v>30</v>
      </c>
      <c r="N6283" s="4">
        <v>97.4</v>
      </c>
      <c r="O6283" s="4">
        <v>6</v>
      </c>
      <c r="P6283" s="4">
        <v>0.15</v>
      </c>
      <c r="Q6283" s="4">
        <v>15.34</v>
      </c>
    </row>
    <row r="6284" spans="1:17" s="4" customFormat="1" ht="12" x14ac:dyDescent="0.3">
      <c r="A6284" s="4">
        <v>6283</v>
      </c>
      <c r="B6284" s="4" t="s">
        <v>18701</v>
      </c>
      <c r="C6284" s="5">
        <v>45517</v>
      </c>
      <c r="D6284" s="5">
        <v>45522</v>
      </c>
      <c r="E6284" s="9">
        <f t="shared" si="98"/>
        <v>2024</v>
      </c>
      <c r="F6284" s="4" t="s">
        <v>59</v>
      </c>
      <c r="G6284" s="4" t="s">
        <v>18702</v>
      </c>
      <c r="H6284" s="4" t="s">
        <v>18703</v>
      </c>
      <c r="I6284" s="4" t="s">
        <v>28</v>
      </c>
      <c r="J6284" s="4" t="s">
        <v>47</v>
      </c>
      <c r="K6284" s="4" t="s">
        <v>47</v>
      </c>
      <c r="L6284" s="4" t="s">
        <v>22</v>
      </c>
      <c r="M6284" s="4" t="s">
        <v>23</v>
      </c>
      <c r="N6284" s="4">
        <v>1331.47</v>
      </c>
      <c r="O6284" s="4">
        <v>10</v>
      </c>
      <c r="P6284" s="4">
        <v>0.1</v>
      </c>
      <c r="Q6284" s="4">
        <v>237.78</v>
      </c>
    </row>
    <row r="6285" spans="1:17" s="4" customFormat="1" ht="12" x14ac:dyDescent="0.3">
      <c r="A6285" s="4">
        <v>6284</v>
      </c>
      <c r="B6285" s="4" t="s">
        <v>18704</v>
      </c>
      <c r="C6285" s="5">
        <v>44860</v>
      </c>
      <c r="D6285" s="5">
        <v>44863</v>
      </c>
      <c r="E6285" s="9">
        <f t="shared" si="98"/>
        <v>2022</v>
      </c>
      <c r="F6285" s="4" t="s">
        <v>59</v>
      </c>
      <c r="G6285" s="4" t="s">
        <v>18705</v>
      </c>
      <c r="H6285" s="4" t="s">
        <v>18706</v>
      </c>
      <c r="I6285" s="4" t="s">
        <v>20</v>
      </c>
      <c r="J6285" s="4" t="s">
        <v>52</v>
      </c>
      <c r="K6285" s="4" t="s">
        <v>53</v>
      </c>
      <c r="L6285" s="4" t="s">
        <v>22</v>
      </c>
      <c r="M6285" s="4" t="s">
        <v>134</v>
      </c>
      <c r="N6285" s="4">
        <v>999.51</v>
      </c>
      <c r="O6285" s="4">
        <v>1</v>
      </c>
      <c r="P6285" s="4">
        <v>0.15</v>
      </c>
      <c r="Q6285" s="4">
        <v>21.88</v>
      </c>
    </row>
    <row r="6286" spans="1:17" s="4" customFormat="1" ht="12" x14ac:dyDescent="0.3">
      <c r="A6286" s="4">
        <v>6285</v>
      </c>
      <c r="B6286" s="4" t="s">
        <v>18707</v>
      </c>
      <c r="C6286" s="5">
        <v>45242</v>
      </c>
      <c r="D6286" s="5">
        <v>45249</v>
      </c>
      <c r="E6286" s="9">
        <f t="shared" si="98"/>
        <v>2023</v>
      </c>
      <c r="F6286" s="4" t="s">
        <v>59</v>
      </c>
      <c r="G6286" s="4" t="s">
        <v>18708</v>
      </c>
      <c r="H6286" s="4" t="s">
        <v>18709</v>
      </c>
      <c r="I6286" s="4" t="s">
        <v>67</v>
      </c>
      <c r="J6286" s="4" t="s">
        <v>79</v>
      </c>
      <c r="K6286" s="4" t="s">
        <v>80</v>
      </c>
      <c r="L6286" s="4" t="s">
        <v>29</v>
      </c>
      <c r="M6286" s="4" t="s">
        <v>30</v>
      </c>
      <c r="N6286" s="4">
        <v>405.35</v>
      </c>
      <c r="O6286" s="4">
        <v>4</v>
      </c>
      <c r="P6286" s="4">
        <v>0.2</v>
      </c>
      <c r="Q6286" s="4">
        <v>35.53</v>
      </c>
    </row>
    <row r="6287" spans="1:17" s="4" customFormat="1" ht="12" x14ac:dyDescent="0.3">
      <c r="A6287" s="4">
        <v>6286</v>
      </c>
      <c r="B6287" s="4" t="s">
        <v>18710</v>
      </c>
      <c r="C6287" s="5">
        <v>44631</v>
      </c>
      <c r="D6287" s="5">
        <v>44632</v>
      </c>
      <c r="E6287" s="9">
        <f t="shared" si="98"/>
        <v>2022</v>
      </c>
      <c r="F6287" s="4" t="s">
        <v>25</v>
      </c>
      <c r="G6287" s="4" t="s">
        <v>18711</v>
      </c>
      <c r="H6287" s="4" t="s">
        <v>18712</v>
      </c>
      <c r="I6287" s="4" t="s">
        <v>20</v>
      </c>
      <c r="J6287" s="4" t="s">
        <v>21</v>
      </c>
      <c r="K6287" s="4" t="s">
        <v>26647</v>
      </c>
      <c r="L6287" s="4" t="s">
        <v>29</v>
      </c>
      <c r="M6287" s="4" t="s">
        <v>48</v>
      </c>
      <c r="N6287" s="4">
        <v>615.99</v>
      </c>
      <c r="O6287" s="4">
        <v>5</v>
      </c>
      <c r="P6287" s="4">
        <v>0.1</v>
      </c>
      <c r="Q6287" s="4">
        <v>16.690000000000001</v>
      </c>
    </row>
    <row r="6288" spans="1:17" s="4" customFormat="1" ht="12" x14ac:dyDescent="0.3">
      <c r="A6288" s="4">
        <v>6287</v>
      </c>
      <c r="B6288" s="4" t="s">
        <v>18713</v>
      </c>
      <c r="C6288" s="5">
        <v>45116</v>
      </c>
      <c r="D6288" s="5">
        <v>45118</v>
      </c>
      <c r="E6288" s="9">
        <f t="shared" si="98"/>
        <v>2023</v>
      </c>
      <c r="F6288" s="4" t="s">
        <v>17</v>
      </c>
      <c r="G6288" s="4" t="s">
        <v>18714</v>
      </c>
      <c r="H6288" s="4" t="s">
        <v>18715</v>
      </c>
      <c r="I6288" s="4" t="s">
        <v>20</v>
      </c>
      <c r="J6288" s="4" t="s">
        <v>34</v>
      </c>
      <c r="K6288" s="4" t="s">
        <v>35</v>
      </c>
      <c r="L6288" s="4" t="s">
        <v>36</v>
      </c>
      <c r="M6288" s="4" t="s">
        <v>37</v>
      </c>
      <c r="N6288" s="4">
        <v>207.53</v>
      </c>
      <c r="O6288" s="4">
        <v>6</v>
      </c>
      <c r="P6288" s="4">
        <v>0.2</v>
      </c>
      <c r="Q6288" s="4">
        <v>41.22</v>
      </c>
    </row>
    <row r="6289" spans="1:17" s="4" customFormat="1" ht="12" x14ac:dyDescent="0.3">
      <c r="A6289" s="4">
        <v>6288</v>
      </c>
      <c r="B6289" s="4" t="s">
        <v>18716</v>
      </c>
      <c r="C6289" s="5">
        <v>45009</v>
      </c>
      <c r="D6289" s="5">
        <v>45011</v>
      </c>
      <c r="E6289" s="9">
        <f t="shared" si="98"/>
        <v>2023</v>
      </c>
      <c r="F6289" s="4" t="s">
        <v>39</v>
      </c>
      <c r="G6289" s="4" t="s">
        <v>18717</v>
      </c>
      <c r="H6289" s="4" t="s">
        <v>18718</v>
      </c>
      <c r="I6289" s="4" t="s">
        <v>28</v>
      </c>
      <c r="J6289" s="4" t="s">
        <v>21</v>
      </c>
      <c r="K6289" s="4" t="s">
        <v>26647</v>
      </c>
      <c r="L6289" s="4" t="s">
        <v>22</v>
      </c>
      <c r="M6289" s="4" t="s">
        <v>23</v>
      </c>
      <c r="N6289" s="4">
        <v>1258.73</v>
      </c>
      <c r="O6289" s="4">
        <v>1</v>
      </c>
      <c r="P6289" s="4">
        <v>0.15</v>
      </c>
      <c r="Q6289" s="4">
        <v>171.65</v>
      </c>
    </row>
    <row r="6290" spans="1:17" s="4" customFormat="1" ht="12" x14ac:dyDescent="0.3">
      <c r="A6290" s="4">
        <v>6289</v>
      </c>
      <c r="B6290" s="4" t="s">
        <v>18719</v>
      </c>
      <c r="C6290" s="5">
        <v>44742</v>
      </c>
      <c r="D6290" s="5">
        <v>44744</v>
      </c>
      <c r="E6290" s="9">
        <f t="shared" si="98"/>
        <v>2022</v>
      </c>
      <c r="F6290" s="4" t="s">
        <v>17</v>
      </c>
      <c r="G6290" s="4" t="s">
        <v>18720</v>
      </c>
      <c r="H6290" s="4" t="s">
        <v>18721</v>
      </c>
      <c r="I6290" s="4" t="s">
        <v>20</v>
      </c>
      <c r="J6290" s="4" t="s">
        <v>62</v>
      </c>
      <c r="K6290" s="4" t="s">
        <v>63</v>
      </c>
      <c r="L6290" s="4" t="s">
        <v>36</v>
      </c>
      <c r="M6290" s="4" t="s">
        <v>71</v>
      </c>
      <c r="N6290" s="4">
        <v>1474.24</v>
      </c>
      <c r="O6290" s="4">
        <v>2</v>
      </c>
      <c r="P6290" s="4">
        <v>0.2</v>
      </c>
      <c r="Q6290" s="4">
        <v>-16.760000000000002</v>
      </c>
    </row>
    <row r="6291" spans="1:17" s="4" customFormat="1" ht="12" x14ac:dyDescent="0.3">
      <c r="A6291" s="4">
        <v>6290</v>
      </c>
      <c r="B6291" s="4" t="s">
        <v>18722</v>
      </c>
      <c r="C6291" s="5">
        <v>44720</v>
      </c>
      <c r="D6291" s="5">
        <v>44725</v>
      </c>
      <c r="E6291" s="9">
        <f t="shared" si="98"/>
        <v>2022</v>
      </c>
      <c r="F6291" s="4" t="s">
        <v>17</v>
      </c>
      <c r="G6291" s="4" t="s">
        <v>18723</v>
      </c>
      <c r="H6291" s="4" t="s">
        <v>18724</v>
      </c>
      <c r="I6291" s="4" t="s">
        <v>67</v>
      </c>
      <c r="J6291" s="4" t="s">
        <v>106</v>
      </c>
      <c r="K6291" s="4" t="s">
        <v>106</v>
      </c>
      <c r="L6291" s="4" t="s">
        <v>36</v>
      </c>
      <c r="M6291" s="4" t="s">
        <v>37</v>
      </c>
      <c r="N6291" s="4">
        <v>1321.58</v>
      </c>
      <c r="O6291" s="4">
        <v>2</v>
      </c>
      <c r="P6291" s="4">
        <v>0.15</v>
      </c>
      <c r="Q6291" s="4">
        <v>156.94999999999999</v>
      </c>
    </row>
    <row r="6292" spans="1:17" s="4" customFormat="1" ht="12" x14ac:dyDescent="0.3">
      <c r="A6292" s="4">
        <v>6291</v>
      </c>
      <c r="B6292" s="4" t="s">
        <v>18725</v>
      </c>
      <c r="C6292" s="5">
        <v>45683</v>
      </c>
      <c r="D6292" s="5">
        <v>45684</v>
      </c>
      <c r="E6292" s="9">
        <f t="shared" si="98"/>
        <v>2025</v>
      </c>
      <c r="F6292" s="4" t="s">
        <v>17</v>
      </c>
      <c r="G6292" s="4" t="s">
        <v>18726</v>
      </c>
      <c r="H6292" s="4" t="s">
        <v>18727</v>
      </c>
      <c r="I6292" s="4" t="s">
        <v>20</v>
      </c>
      <c r="J6292" s="4" t="s">
        <v>79</v>
      </c>
      <c r="K6292" s="4" t="s">
        <v>80</v>
      </c>
      <c r="L6292" s="4" t="s">
        <v>36</v>
      </c>
      <c r="M6292" s="4" t="s">
        <v>71</v>
      </c>
      <c r="N6292" s="4">
        <v>952.17</v>
      </c>
      <c r="O6292" s="4">
        <v>2</v>
      </c>
      <c r="P6292" s="4">
        <v>0.15</v>
      </c>
      <c r="Q6292" s="4">
        <v>164.5</v>
      </c>
    </row>
    <row r="6293" spans="1:17" s="4" customFormat="1" ht="12" x14ac:dyDescent="0.3">
      <c r="A6293" s="4">
        <v>6292</v>
      </c>
      <c r="B6293" s="4" t="s">
        <v>18728</v>
      </c>
      <c r="C6293" s="5">
        <v>45805</v>
      </c>
      <c r="D6293" s="5">
        <v>45807</v>
      </c>
      <c r="E6293" s="9">
        <f t="shared" si="98"/>
        <v>2025</v>
      </c>
      <c r="F6293" s="4" t="s">
        <v>17</v>
      </c>
      <c r="G6293" s="4" t="s">
        <v>18729</v>
      </c>
      <c r="H6293" s="4" t="s">
        <v>18730</v>
      </c>
      <c r="I6293" s="4" t="s">
        <v>28</v>
      </c>
      <c r="J6293" s="4" t="s">
        <v>111</v>
      </c>
      <c r="K6293" s="4" t="s">
        <v>111</v>
      </c>
      <c r="L6293" s="4" t="s">
        <v>36</v>
      </c>
      <c r="M6293" s="4" t="s">
        <v>138</v>
      </c>
      <c r="N6293" s="4">
        <v>665.77</v>
      </c>
      <c r="O6293" s="4">
        <v>3</v>
      </c>
      <c r="P6293" s="4">
        <v>0.2</v>
      </c>
      <c r="Q6293" s="4">
        <v>-2.4</v>
      </c>
    </row>
    <row r="6294" spans="1:17" s="4" customFormat="1" ht="12" x14ac:dyDescent="0.3">
      <c r="A6294" s="4">
        <v>6293</v>
      </c>
      <c r="B6294" s="4" t="s">
        <v>18731</v>
      </c>
      <c r="C6294" s="5">
        <v>45551</v>
      </c>
      <c r="D6294" s="5">
        <v>45554</v>
      </c>
      <c r="E6294" s="9">
        <f t="shared" si="98"/>
        <v>2024</v>
      </c>
      <c r="F6294" s="4" t="s">
        <v>39</v>
      </c>
      <c r="G6294" s="4" t="s">
        <v>18732</v>
      </c>
      <c r="H6294" s="4" t="s">
        <v>18733</v>
      </c>
      <c r="I6294" s="4" t="s">
        <v>20</v>
      </c>
      <c r="J6294" s="4" t="s">
        <v>34</v>
      </c>
      <c r="K6294" s="4" t="s">
        <v>35</v>
      </c>
      <c r="L6294" s="4" t="s">
        <v>36</v>
      </c>
      <c r="M6294" s="4" t="s">
        <v>71</v>
      </c>
      <c r="N6294" s="4">
        <v>1289.42</v>
      </c>
      <c r="O6294" s="4">
        <v>9</v>
      </c>
      <c r="P6294" s="4">
        <v>0.2</v>
      </c>
      <c r="Q6294" s="4">
        <v>127.1</v>
      </c>
    </row>
    <row r="6295" spans="1:17" s="4" customFormat="1" ht="12" x14ac:dyDescent="0.3">
      <c r="A6295" s="4">
        <v>6294</v>
      </c>
      <c r="B6295" s="4" t="s">
        <v>18734</v>
      </c>
      <c r="C6295" s="5">
        <v>45085</v>
      </c>
      <c r="D6295" s="5">
        <v>45086</v>
      </c>
      <c r="E6295" s="9">
        <f t="shared" si="98"/>
        <v>2023</v>
      </c>
      <c r="F6295" s="4" t="s">
        <v>59</v>
      </c>
      <c r="G6295" s="4" t="s">
        <v>18735</v>
      </c>
      <c r="H6295" s="4" t="s">
        <v>18348</v>
      </c>
      <c r="I6295" s="4" t="s">
        <v>28</v>
      </c>
      <c r="J6295" s="4" t="s">
        <v>21</v>
      </c>
      <c r="K6295" s="4" t="s">
        <v>26647</v>
      </c>
      <c r="L6295" s="4" t="s">
        <v>22</v>
      </c>
      <c r="M6295" s="4" t="s">
        <v>75</v>
      </c>
      <c r="N6295" s="4">
        <v>1017.45</v>
      </c>
      <c r="O6295" s="4">
        <v>8</v>
      </c>
      <c r="P6295" s="4">
        <v>0.15</v>
      </c>
      <c r="Q6295" s="4">
        <v>93.12</v>
      </c>
    </row>
    <row r="6296" spans="1:17" s="4" customFormat="1" ht="12" x14ac:dyDescent="0.3">
      <c r="A6296" s="4">
        <v>6295</v>
      </c>
      <c r="B6296" s="4" t="s">
        <v>18736</v>
      </c>
      <c r="C6296" s="5">
        <v>45425</v>
      </c>
      <c r="D6296" s="5">
        <v>45432</v>
      </c>
      <c r="E6296" s="9">
        <f t="shared" si="98"/>
        <v>2024</v>
      </c>
      <c r="F6296" s="4" t="s">
        <v>39</v>
      </c>
      <c r="G6296" s="4" t="s">
        <v>18737</v>
      </c>
      <c r="H6296" s="4" t="s">
        <v>18738</v>
      </c>
      <c r="I6296" s="4" t="s">
        <v>20</v>
      </c>
      <c r="J6296" s="4" t="s">
        <v>21</v>
      </c>
      <c r="K6296" s="4" t="s">
        <v>26647</v>
      </c>
      <c r="L6296" s="4" t="s">
        <v>29</v>
      </c>
      <c r="M6296" s="4" t="s">
        <v>107</v>
      </c>
      <c r="N6296" s="4">
        <v>1138.1400000000001</v>
      </c>
      <c r="O6296" s="4">
        <v>3</v>
      </c>
      <c r="P6296" s="4">
        <v>0</v>
      </c>
      <c r="Q6296" s="4">
        <v>55.36</v>
      </c>
    </row>
    <row r="6297" spans="1:17" s="4" customFormat="1" ht="12" x14ac:dyDescent="0.3">
      <c r="A6297" s="4">
        <v>6296</v>
      </c>
      <c r="B6297" s="4" t="s">
        <v>18739</v>
      </c>
      <c r="C6297" s="5">
        <v>44432</v>
      </c>
      <c r="D6297" s="5">
        <v>44438</v>
      </c>
      <c r="E6297" s="9">
        <f t="shared" si="98"/>
        <v>2021</v>
      </c>
      <c r="F6297" s="4" t="s">
        <v>25</v>
      </c>
      <c r="G6297" s="4" t="s">
        <v>18740</v>
      </c>
      <c r="H6297" s="4" t="s">
        <v>18741</v>
      </c>
      <c r="I6297" s="4" t="s">
        <v>28</v>
      </c>
      <c r="J6297" s="4" t="s">
        <v>42</v>
      </c>
      <c r="K6297" s="4" t="s">
        <v>43</v>
      </c>
      <c r="L6297" s="4" t="s">
        <v>22</v>
      </c>
      <c r="M6297" s="4" t="s">
        <v>134</v>
      </c>
      <c r="N6297" s="4">
        <v>1222.99</v>
      </c>
      <c r="O6297" s="4">
        <v>6</v>
      </c>
      <c r="P6297" s="4">
        <v>0.15</v>
      </c>
      <c r="Q6297" s="4">
        <v>163.41999999999999</v>
      </c>
    </row>
    <row r="6298" spans="1:17" s="4" customFormat="1" ht="12" x14ac:dyDescent="0.3">
      <c r="A6298" s="4">
        <v>6297</v>
      </c>
      <c r="B6298" s="4" t="s">
        <v>18742</v>
      </c>
      <c r="C6298" s="5">
        <v>44678</v>
      </c>
      <c r="D6298" s="5">
        <v>44685</v>
      </c>
      <c r="E6298" s="9">
        <f t="shared" si="98"/>
        <v>2022</v>
      </c>
      <c r="F6298" s="4" t="s">
        <v>17</v>
      </c>
      <c r="G6298" s="4" t="s">
        <v>18743</v>
      </c>
      <c r="H6298" s="4" t="s">
        <v>18744</v>
      </c>
      <c r="I6298" s="4" t="s">
        <v>67</v>
      </c>
      <c r="J6298" s="4" t="s">
        <v>34</v>
      </c>
      <c r="K6298" s="4" t="s">
        <v>35</v>
      </c>
      <c r="L6298" s="4" t="s">
        <v>36</v>
      </c>
      <c r="M6298" s="4" t="s">
        <v>138</v>
      </c>
      <c r="N6298" s="4">
        <v>246.55</v>
      </c>
      <c r="O6298" s="4">
        <v>8</v>
      </c>
      <c r="P6298" s="4">
        <v>0.2</v>
      </c>
      <c r="Q6298" s="4">
        <v>0.26</v>
      </c>
    </row>
    <row r="6299" spans="1:17" s="4" customFormat="1" ht="12" x14ac:dyDescent="0.3">
      <c r="A6299" s="4">
        <v>6298</v>
      </c>
      <c r="B6299" s="4" t="s">
        <v>18745</v>
      </c>
      <c r="C6299" s="5">
        <v>45344</v>
      </c>
      <c r="D6299" s="5">
        <v>45346</v>
      </c>
      <c r="E6299" s="9">
        <f t="shared" si="98"/>
        <v>2024</v>
      </c>
      <c r="F6299" s="4" t="s">
        <v>39</v>
      </c>
      <c r="G6299" s="4" t="s">
        <v>18746</v>
      </c>
      <c r="H6299" s="4" t="s">
        <v>18747</v>
      </c>
      <c r="I6299" s="4" t="s">
        <v>67</v>
      </c>
      <c r="J6299" s="4" t="s">
        <v>79</v>
      </c>
      <c r="K6299" s="4" t="s">
        <v>80</v>
      </c>
      <c r="L6299" s="4" t="s">
        <v>22</v>
      </c>
      <c r="M6299" s="4" t="s">
        <v>54</v>
      </c>
      <c r="N6299" s="4">
        <v>674.57</v>
      </c>
      <c r="O6299" s="4">
        <v>2</v>
      </c>
      <c r="P6299" s="4">
        <v>0.15</v>
      </c>
      <c r="Q6299" s="4">
        <v>32.71</v>
      </c>
    </row>
    <row r="6300" spans="1:17" s="4" customFormat="1" ht="12" x14ac:dyDescent="0.3">
      <c r="A6300" s="4">
        <v>6299</v>
      </c>
      <c r="B6300" s="4" t="s">
        <v>18748</v>
      </c>
      <c r="C6300" s="5">
        <v>44465</v>
      </c>
      <c r="D6300" s="5">
        <v>44468</v>
      </c>
      <c r="E6300" s="9">
        <f t="shared" si="98"/>
        <v>2021</v>
      </c>
      <c r="F6300" s="4" t="s">
        <v>17</v>
      </c>
      <c r="G6300" s="4" t="s">
        <v>18749</v>
      </c>
      <c r="H6300" s="4" t="s">
        <v>18750</v>
      </c>
      <c r="I6300" s="4" t="s">
        <v>67</v>
      </c>
      <c r="J6300" s="4" t="s">
        <v>21</v>
      </c>
      <c r="K6300" s="4" t="s">
        <v>26647</v>
      </c>
      <c r="L6300" s="4" t="s">
        <v>29</v>
      </c>
      <c r="M6300" s="4" t="s">
        <v>48</v>
      </c>
      <c r="N6300" s="4">
        <v>1287.23</v>
      </c>
      <c r="O6300" s="4">
        <v>5</v>
      </c>
      <c r="P6300" s="4">
        <v>0.2</v>
      </c>
      <c r="Q6300" s="4">
        <v>150.96</v>
      </c>
    </row>
    <row r="6301" spans="1:17" s="4" customFormat="1" ht="12" x14ac:dyDescent="0.3">
      <c r="A6301" s="4">
        <v>6300</v>
      </c>
      <c r="B6301" s="4" t="s">
        <v>18751</v>
      </c>
      <c r="C6301" s="5">
        <v>44764</v>
      </c>
      <c r="D6301" s="5">
        <v>44768</v>
      </c>
      <c r="E6301" s="9">
        <f t="shared" si="98"/>
        <v>2022</v>
      </c>
      <c r="F6301" s="4" t="s">
        <v>59</v>
      </c>
      <c r="G6301" s="4" t="s">
        <v>18752</v>
      </c>
      <c r="H6301" s="4" t="s">
        <v>18753</v>
      </c>
      <c r="I6301" s="4" t="s">
        <v>20</v>
      </c>
      <c r="J6301" s="4" t="s">
        <v>52</v>
      </c>
      <c r="K6301" s="4" t="s">
        <v>53</v>
      </c>
      <c r="L6301" s="4" t="s">
        <v>36</v>
      </c>
      <c r="M6301" s="4" t="s">
        <v>37</v>
      </c>
      <c r="N6301" s="4">
        <v>204.87</v>
      </c>
      <c r="O6301" s="4">
        <v>7</v>
      </c>
      <c r="P6301" s="4">
        <v>0</v>
      </c>
      <c r="Q6301" s="4">
        <v>49.32</v>
      </c>
    </row>
    <row r="6302" spans="1:17" s="4" customFormat="1" ht="12" x14ac:dyDescent="0.3">
      <c r="A6302" s="4">
        <v>6301</v>
      </c>
      <c r="B6302" s="4" t="s">
        <v>18754</v>
      </c>
      <c r="C6302" s="5">
        <v>45764</v>
      </c>
      <c r="D6302" s="5">
        <v>45769</v>
      </c>
      <c r="E6302" s="9">
        <f t="shared" si="98"/>
        <v>2025</v>
      </c>
      <c r="F6302" s="4" t="s">
        <v>39</v>
      </c>
      <c r="G6302" s="4" t="s">
        <v>18755</v>
      </c>
      <c r="H6302" s="4" t="s">
        <v>1498</v>
      </c>
      <c r="I6302" s="4" t="s">
        <v>20</v>
      </c>
      <c r="J6302" s="4" t="s">
        <v>145</v>
      </c>
      <c r="K6302" s="4" t="s">
        <v>80</v>
      </c>
      <c r="L6302" s="4" t="s">
        <v>22</v>
      </c>
      <c r="M6302" s="4" t="s">
        <v>23</v>
      </c>
      <c r="N6302" s="4">
        <v>226.43</v>
      </c>
      <c r="O6302" s="4">
        <v>9</v>
      </c>
      <c r="P6302" s="4">
        <v>0.2</v>
      </c>
      <c r="Q6302" s="4">
        <v>35.54</v>
      </c>
    </row>
    <row r="6303" spans="1:17" s="4" customFormat="1" ht="12" x14ac:dyDescent="0.3">
      <c r="A6303" s="4">
        <v>6302</v>
      </c>
      <c r="B6303" s="4" t="s">
        <v>18756</v>
      </c>
      <c r="C6303" s="5">
        <v>45470</v>
      </c>
      <c r="D6303" s="5">
        <v>45473</v>
      </c>
      <c r="E6303" s="9">
        <f t="shared" si="98"/>
        <v>2024</v>
      </c>
      <c r="F6303" s="4" t="s">
        <v>39</v>
      </c>
      <c r="G6303" s="4" t="s">
        <v>18757</v>
      </c>
      <c r="H6303" s="4" t="s">
        <v>18758</v>
      </c>
      <c r="I6303" s="4" t="s">
        <v>20</v>
      </c>
      <c r="J6303" s="4" t="s">
        <v>42</v>
      </c>
      <c r="K6303" s="4" t="s">
        <v>43</v>
      </c>
      <c r="L6303" s="4" t="s">
        <v>22</v>
      </c>
      <c r="M6303" s="4" t="s">
        <v>134</v>
      </c>
      <c r="N6303" s="4">
        <v>1035.32</v>
      </c>
      <c r="O6303" s="4">
        <v>3</v>
      </c>
      <c r="P6303" s="4">
        <v>0.2</v>
      </c>
      <c r="Q6303" s="4">
        <v>145.54</v>
      </c>
    </row>
    <row r="6304" spans="1:17" s="4" customFormat="1" ht="12" x14ac:dyDescent="0.3">
      <c r="A6304" s="4">
        <v>6303</v>
      </c>
      <c r="B6304" s="4" t="s">
        <v>18759</v>
      </c>
      <c r="C6304" s="5">
        <v>45308</v>
      </c>
      <c r="D6304" s="5">
        <v>45309</v>
      </c>
      <c r="E6304" s="9">
        <f t="shared" si="98"/>
        <v>2024</v>
      </c>
      <c r="F6304" s="4" t="s">
        <v>39</v>
      </c>
      <c r="G6304" s="4" t="s">
        <v>18760</v>
      </c>
      <c r="H6304" s="4" t="s">
        <v>18761</v>
      </c>
      <c r="I6304" s="4" t="s">
        <v>28</v>
      </c>
      <c r="J6304" s="4" t="s">
        <v>106</v>
      </c>
      <c r="K6304" s="4" t="s">
        <v>106</v>
      </c>
      <c r="L6304" s="4" t="s">
        <v>29</v>
      </c>
      <c r="M6304" s="4" t="s">
        <v>90</v>
      </c>
      <c r="N6304" s="4">
        <v>1165.8699999999999</v>
      </c>
      <c r="O6304" s="4">
        <v>5</v>
      </c>
      <c r="P6304" s="4">
        <v>0.1</v>
      </c>
      <c r="Q6304" s="4">
        <v>98.38</v>
      </c>
    </row>
    <row r="6305" spans="1:17" s="4" customFormat="1" ht="12" x14ac:dyDescent="0.3">
      <c r="A6305" s="4">
        <v>6304</v>
      </c>
      <c r="B6305" s="4" t="s">
        <v>18762</v>
      </c>
      <c r="C6305" s="5">
        <v>44769</v>
      </c>
      <c r="D6305" s="5">
        <v>44775</v>
      </c>
      <c r="E6305" s="9">
        <f t="shared" si="98"/>
        <v>2022</v>
      </c>
      <c r="F6305" s="4" t="s">
        <v>25</v>
      </c>
      <c r="G6305" s="4" t="s">
        <v>18763</v>
      </c>
      <c r="H6305" s="4" t="s">
        <v>18764</v>
      </c>
      <c r="I6305" s="4" t="s">
        <v>20</v>
      </c>
      <c r="J6305" s="4" t="s">
        <v>79</v>
      </c>
      <c r="K6305" s="4" t="s">
        <v>80</v>
      </c>
      <c r="L6305" s="4" t="s">
        <v>22</v>
      </c>
      <c r="M6305" s="4" t="s">
        <v>75</v>
      </c>
      <c r="N6305" s="4">
        <v>375.02</v>
      </c>
      <c r="O6305" s="4">
        <v>6</v>
      </c>
      <c r="P6305" s="4">
        <v>0.1</v>
      </c>
      <c r="Q6305" s="4">
        <v>40.15</v>
      </c>
    </row>
    <row r="6306" spans="1:17" s="4" customFormat="1" ht="12" x14ac:dyDescent="0.3">
      <c r="A6306" s="4">
        <v>6305</v>
      </c>
      <c r="B6306" s="4" t="s">
        <v>18765</v>
      </c>
      <c r="C6306" s="5">
        <v>44616</v>
      </c>
      <c r="D6306" s="5">
        <v>44622</v>
      </c>
      <c r="E6306" s="9">
        <f t="shared" si="98"/>
        <v>2022</v>
      </c>
      <c r="F6306" s="4" t="s">
        <v>39</v>
      </c>
      <c r="G6306" s="4" t="s">
        <v>18766</v>
      </c>
      <c r="H6306" s="4" t="s">
        <v>18767</v>
      </c>
      <c r="I6306" s="4" t="s">
        <v>28</v>
      </c>
      <c r="J6306" s="4" t="s">
        <v>21</v>
      </c>
      <c r="K6306" s="4" t="s">
        <v>26647</v>
      </c>
      <c r="L6306" s="4" t="s">
        <v>36</v>
      </c>
      <c r="M6306" s="4" t="s">
        <v>37</v>
      </c>
      <c r="N6306" s="4">
        <v>1085.3900000000001</v>
      </c>
      <c r="O6306" s="4">
        <v>1</v>
      </c>
      <c r="P6306" s="4">
        <v>0.15</v>
      </c>
      <c r="Q6306" s="4">
        <v>248.99</v>
      </c>
    </row>
    <row r="6307" spans="1:17" s="4" customFormat="1" ht="12" x14ac:dyDescent="0.3">
      <c r="A6307" s="4">
        <v>6306</v>
      </c>
      <c r="B6307" s="4" t="s">
        <v>18768</v>
      </c>
      <c r="C6307" s="5">
        <v>45798</v>
      </c>
      <c r="D6307" s="5">
        <v>45800</v>
      </c>
      <c r="E6307" s="9">
        <f t="shared" si="98"/>
        <v>2025</v>
      </c>
      <c r="F6307" s="4" t="s">
        <v>59</v>
      </c>
      <c r="G6307" s="4" t="s">
        <v>18769</v>
      </c>
      <c r="H6307" s="4" t="s">
        <v>18770</v>
      </c>
      <c r="I6307" s="4" t="s">
        <v>67</v>
      </c>
      <c r="J6307" s="4" t="s">
        <v>111</v>
      </c>
      <c r="K6307" s="4" t="s">
        <v>111</v>
      </c>
      <c r="L6307" s="4" t="s">
        <v>22</v>
      </c>
      <c r="M6307" s="4" t="s">
        <v>54</v>
      </c>
      <c r="N6307" s="4">
        <v>391.1</v>
      </c>
      <c r="O6307" s="4">
        <v>4</v>
      </c>
      <c r="P6307" s="4">
        <v>0.1</v>
      </c>
      <c r="Q6307" s="4">
        <v>70.510000000000005</v>
      </c>
    </row>
    <row r="6308" spans="1:17" s="4" customFormat="1" ht="12" x14ac:dyDescent="0.3">
      <c r="A6308" s="4">
        <v>6307</v>
      </c>
      <c r="B6308" s="4" t="s">
        <v>18771</v>
      </c>
      <c r="C6308" s="5">
        <v>45794</v>
      </c>
      <c r="D6308" s="5">
        <v>45795</v>
      </c>
      <c r="E6308" s="9">
        <f t="shared" si="98"/>
        <v>2025</v>
      </c>
      <c r="F6308" s="4" t="s">
        <v>25</v>
      </c>
      <c r="G6308" s="4" t="s">
        <v>18772</v>
      </c>
      <c r="H6308" s="4" t="s">
        <v>18773</v>
      </c>
      <c r="I6308" s="4" t="s">
        <v>28</v>
      </c>
      <c r="J6308" s="4" t="s">
        <v>111</v>
      </c>
      <c r="K6308" s="4" t="s">
        <v>111</v>
      </c>
      <c r="L6308" s="4" t="s">
        <v>36</v>
      </c>
      <c r="M6308" s="4" t="s">
        <v>71</v>
      </c>
      <c r="N6308" s="4">
        <v>502.25</v>
      </c>
      <c r="O6308" s="4">
        <v>5</v>
      </c>
      <c r="P6308" s="4">
        <v>0.1</v>
      </c>
      <c r="Q6308" s="4">
        <v>26.51</v>
      </c>
    </row>
    <row r="6309" spans="1:17" s="4" customFormat="1" ht="12" x14ac:dyDescent="0.3">
      <c r="A6309" s="4">
        <v>6308</v>
      </c>
      <c r="B6309" s="4" t="s">
        <v>18774</v>
      </c>
      <c r="C6309" s="5">
        <v>45720</v>
      </c>
      <c r="D6309" s="5">
        <v>45721</v>
      </c>
      <c r="E6309" s="9">
        <f t="shared" si="98"/>
        <v>2025</v>
      </c>
      <c r="F6309" s="4" t="s">
        <v>25</v>
      </c>
      <c r="G6309" s="4" t="s">
        <v>18775</v>
      </c>
      <c r="H6309" s="4" t="s">
        <v>18776</v>
      </c>
      <c r="I6309" s="4" t="s">
        <v>20</v>
      </c>
      <c r="J6309" s="4" t="s">
        <v>145</v>
      </c>
      <c r="K6309" s="4" t="s">
        <v>80</v>
      </c>
      <c r="L6309" s="4" t="s">
        <v>36</v>
      </c>
      <c r="M6309" s="4" t="s">
        <v>138</v>
      </c>
      <c r="N6309" s="4">
        <v>1256.29</v>
      </c>
      <c r="O6309" s="4">
        <v>3</v>
      </c>
      <c r="P6309" s="4">
        <v>0</v>
      </c>
      <c r="Q6309" s="4">
        <v>27.12</v>
      </c>
    </row>
    <row r="6310" spans="1:17" s="4" customFormat="1" ht="12" x14ac:dyDescent="0.3">
      <c r="A6310" s="4">
        <v>6309</v>
      </c>
      <c r="B6310" s="4" t="s">
        <v>18777</v>
      </c>
      <c r="C6310" s="5">
        <v>44974</v>
      </c>
      <c r="D6310" s="5">
        <v>44980</v>
      </c>
      <c r="E6310" s="9">
        <f t="shared" si="98"/>
        <v>2023</v>
      </c>
      <c r="F6310" s="4" t="s">
        <v>39</v>
      </c>
      <c r="G6310" s="4" t="s">
        <v>18778</v>
      </c>
      <c r="H6310" s="4" t="s">
        <v>18779</v>
      </c>
      <c r="I6310" s="4" t="s">
        <v>20</v>
      </c>
      <c r="J6310" s="4" t="s">
        <v>111</v>
      </c>
      <c r="K6310" s="4" t="s">
        <v>111</v>
      </c>
      <c r="L6310" s="4" t="s">
        <v>36</v>
      </c>
      <c r="M6310" s="4" t="s">
        <v>71</v>
      </c>
      <c r="N6310" s="4">
        <v>354.12</v>
      </c>
      <c r="O6310" s="4">
        <v>1</v>
      </c>
      <c r="P6310" s="4">
        <v>0.2</v>
      </c>
      <c r="Q6310" s="4">
        <v>27.06</v>
      </c>
    </row>
    <row r="6311" spans="1:17" s="4" customFormat="1" ht="12" x14ac:dyDescent="0.3">
      <c r="A6311" s="4">
        <v>6310</v>
      </c>
      <c r="B6311" s="4" t="s">
        <v>18780</v>
      </c>
      <c r="C6311" s="5">
        <v>45630</v>
      </c>
      <c r="D6311" s="5">
        <v>45633</v>
      </c>
      <c r="E6311" s="9">
        <f t="shared" si="98"/>
        <v>2024</v>
      </c>
      <c r="F6311" s="4" t="s">
        <v>25</v>
      </c>
      <c r="G6311" s="4" t="s">
        <v>18781</v>
      </c>
      <c r="H6311" s="4" t="s">
        <v>18782</v>
      </c>
      <c r="I6311" s="4" t="s">
        <v>67</v>
      </c>
      <c r="J6311" s="4" t="s">
        <v>106</v>
      </c>
      <c r="K6311" s="4" t="s">
        <v>106</v>
      </c>
      <c r="L6311" s="4" t="s">
        <v>36</v>
      </c>
      <c r="M6311" s="4" t="s">
        <v>71</v>
      </c>
      <c r="N6311" s="4">
        <v>1354.07</v>
      </c>
      <c r="O6311" s="4">
        <v>1</v>
      </c>
      <c r="P6311" s="4">
        <v>0.2</v>
      </c>
      <c r="Q6311" s="4">
        <v>253.66</v>
      </c>
    </row>
    <row r="6312" spans="1:17" s="4" customFormat="1" ht="12" x14ac:dyDescent="0.3">
      <c r="A6312" s="4">
        <v>6311</v>
      </c>
      <c r="B6312" s="4" t="s">
        <v>18783</v>
      </c>
      <c r="C6312" s="5">
        <v>44897</v>
      </c>
      <c r="D6312" s="5">
        <v>44901</v>
      </c>
      <c r="E6312" s="9">
        <f t="shared" si="98"/>
        <v>2022</v>
      </c>
      <c r="F6312" s="4" t="s">
        <v>17</v>
      </c>
      <c r="G6312" s="4" t="s">
        <v>18784</v>
      </c>
      <c r="H6312" s="4" t="s">
        <v>18785</v>
      </c>
      <c r="I6312" s="4" t="s">
        <v>67</v>
      </c>
      <c r="J6312" s="4" t="s">
        <v>111</v>
      </c>
      <c r="K6312" s="4" t="s">
        <v>111</v>
      </c>
      <c r="L6312" s="4" t="s">
        <v>22</v>
      </c>
      <c r="M6312" s="4" t="s">
        <v>134</v>
      </c>
      <c r="N6312" s="4">
        <v>263.74</v>
      </c>
      <c r="O6312" s="4">
        <v>2</v>
      </c>
      <c r="P6312" s="4">
        <v>0.15</v>
      </c>
      <c r="Q6312" s="4">
        <v>37.03</v>
      </c>
    </row>
    <row r="6313" spans="1:17" s="4" customFormat="1" ht="12" x14ac:dyDescent="0.3">
      <c r="A6313" s="4">
        <v>6312</v>
      </c>
      <c r="B6313" s="4" t="s">
        <v>18786</v>
      </c>
      <c r="C6313" s="5">
        <v>44518</v>
      </c>
      <c r="D6313" s="5">
        <v>44521</v>
      </c>
      <c r="E6313" s="9">
        <f t="shared" si="98"/>
        <v>2021</v>
      </c>
      <c r="F6313" s="4" t="s">
        <v>25</v>
      </c>
      <c r="G6313" s="4" t="s">
        <v>18787</v>
      </c>
      <c r="H6313" s="4" t="s">
        <v>18788</v>
      </c>
      <c r="I6313" s="4" t="s">
        <v>20</v>
      </c>
      <c r="J6313" s="4" t="s">
        <v>34</v>
      </c>
      <c r="K6313" s="4" t="s">
        <v>35</v>
      </c>
      <c r="L6313" s="4" t="s">
        <v>36</v>
      </c>
      <c r="M6313" s="4" t="s">
        <v>118</v>
      </c>
      <c r="N6313" s="4">
        <v>913.51</v>
      </c>
      <c r="O6313" s="4">
        <v>3</v>
      </c>
      <c r="P6313" s="4">
        <v>0.15</v>
      </c>
      <c r="Q6313" s="4">
        <v>131.07</v>
      </c>
    </row>
    <row r="6314" spans="1:17" s="4" customFormat="1" ht="12" x14ac:dyDescent="0.3">
      <c r="A6314" s="4">
        <v>6313</v>
      </c>
      <c r="B6314" s="4" t="s">
        <v>18789</v>
      </c>
      <c r="C6314" s="5">
        <v>45249</v>
      </c>
      <c r="D6314" s="5">
        <v>45254</v>
      </c>
      <c r="E6314" s="9">
        <f t="shared" si="98"/>
        <v>2023</v>
      </c>
      <c r="F6314" s="4" t="s">
        <v>25</v>
      </c>
      <c r="G6314" s="4" t="s">
        <v>18790</v>
      </c>
      <c r="H6314" s="4" t="s">
        <v>18791</v>
      </c>
      <c r="I6314" s="4" t="s">
        <v>28</v>
      </c>
      <c r="J6314" s="4" t="s">
        <v>145</v>
      </c>
      <c r="K6314" s="4" t="s">
        <v>80</v>
      </c>
      <c r="L6314" s="4" t="s">
        <v>36</v>
      </c>
      <c r="M6314" s="4" t="s">
        <v>71</v>
      </c>
      <c r="N6314" s="4">
        <v>527.03</v>
      </c>
      <c r="O6314" s="4">
        <v>4</v>
      </c>
      <c r="P6314" s="4">
        <v>0</v>
      </c>
      <c r="Q6314" s="4">
        <v>61.29</v>
      </c>
    </row>
    <row r="6315" spans="1:17" s="4" customFormat="1" ht="12" x14ac:dyDescent="0.3">
      <c r="A6315" s="4">
        <v>6314</v>
      </c>
      <c r="B6315" s="4" t="s">
        <v>18792</v>
      </c>
      <c r="C6315" s="5">
        <v>45219</v>
      </c>
      <c r="D6315" s="5">
        <v>45224</v>
      </c>
      <c r="E6315" s="9">
        <f t="shared" si="98"/>
        <v>2023</v>
      </c>
      <c r="F6315" s="4" t="s">
        <v>17</v>
      </c>
      <c r="G6315" s="4" t="s">
        <v>18793</v>
      </c>
      <c r="H6315" s="4" t="s">
        <v>18794</v>
      </c>
      <c r="I6315" s="4" t="s">
        <v>67</v>
      </c>
      <c r="J6315" s="4" t="s">
        <v>111</v>
      </c>
      <c r="K6315" s="4" t="s">
        <v>111</v>
      </c>
      <c r="L6315" s="4" t="s">
        <v>36</v>
      </c>
      <c r="M6315" s="4" t="s">
        <v>118</v>
      </c>
      <c r="N6315" s="4">
        <v>1351.13</v>
      </c>
      <c r="O6315" s="4">
        <v>2</v>
      </c>
      <c r="P6315" s="4">
        <v>0</v>
      </c>
      <c r="Q6315" s="4">
        <v>290.82</v>
      </c>
    </row>
    <row r="6316" spans="1:17" s="4" customFormat="1" ht="12" x14ac:dyDescent="0.3">
      <c r="A6316" s="4">
        <v>6315</v>
      </c>
      <c r="B6316" s="4" t="s">
        <v>18795</v>
      </c>
      <c r="C6316" s="5">
        <v>45793</v>
      </c>
      <c r="D6316" s="5">
        <v>45798</v>
      </c>
      <c r="E6316" s="9">
        <f t="shared" si="98"/>
        <v>2025</v>
      </c>
      <c r="F6316" s="4" t="s">
        <v>59</v>
      </c>
      <c r="G6316" s="4" t="s">
        <v>18796</v>
      </c>
      <c r="H6316" s="4" t="s">
        <v>18797</v>
      </c>
      <c r="I6316" s="4" t="s">
        <v>67</v>
      </c>
      <c r="J6316" s="4" t="s">
        <v>145</v>
      </c>
      <c r="K6316" s="4" t="s">
        <v>80</v>
      </c>
      <c r="L6316" s="4" t="s">
        <v>29</v>
      </c>
      <c r="M6316" s="4" t="s">
        <v>90</v>
      </c>
      <c r="N6316" s="4">
        <v>687.9</v>
      </c>
      <c r="O6316" s="4">
        <v>8</v>
      </c>
      <c r="P6316" s="4">
        <v>0.2</v>
      </c>
      <c r="Q6316" s="4">
        <v>74.5</v>
      </c>
    </row>
    <row r="6317" spans="1:17" s="4" customFormat="1" ht="12" x14ac:dyDescent="0.3">
      <c r="A6317" s="4">
        <v>6316</v>
      </c>
      <c r="B6317" s="4" t="s">
        <v>18798</v>
      </c>
      <c r="C6317" s="5">
        <v>44949</v>
      </c>
      <c r="D6317" s="5">
        <v>44951</v>
      </c>
      <c r="E6317" s="9">
        <f t="shared" si="98"/>
        <v>2023</v>
      </c>
      <c r="F6317" s="4" t="s">
        <v>59</v>
      </c>
      <c r="G6317" s="4" t="s">
        <v>18799</v>
      </c>
      <c r="H6317" s="4" t="s">
        <v>18800</v>
      </c>
      <c r="I6317" s="4" t="s">
        <v>28</v>
      </c>
      <c r="J6317" s="4" t="s">
        <v>62</v>
      </c>
      <c r="K6317" s="4" t="s">
        <v>63</v>
      </c>
      <c r="L6317" s="4" t="s">
        <v>29</v>
      </c>
      <c r="M6317" s="4" t="s">
        <v>107</v>
      </c>
      <c r="N6317" s="4">
        <v>473.86</v>
      </c>
      <c r="O6317" s="4">
        <v>10</v>
      </c>
      <c r="P6317" s="4">
        <v>0.15</v>
      </c>
      <c r="Q6317" s="4">
        <v>22.88</v>
      </c>
    </row>
    <row r="6318" spans="1:17" s="4" customFormat="1" ht="12" x14ac:dyDescent="0.3">
      <c r="A6318" s="4">
        <v>6317</v>
      </c>
      <c r="B6318" s="4" t="s">
        <v>18801</v>
      </c>
      <c r="C6318" s="5">
        <v>44634</v>
      </c>
      <c r="D6318" s="5">
        <v>44640</v>
      </c>
      <c r="E6318" s="9">
        <f t="shared" si="98"/>
        <v>2022</v>
      </c>
      <c r="F6318" s="4" t="s">
        <v>17</v>
      </c>
      <c r="G6318" s="4" t="s">
        <v>18802</v>
      </c>
      <c r="H6318" s="4" t="s">
        <v>18803</v>
      </c>
      <c r="I6318" s="4" t="s">
        <v>28</v>
      </c>
      <c r="J6318" s="4" t="s">
        <v>145</v>
      </c>
      <c r="K6318" s="4" t="s">
        <v>80</v>
      </c>
      <c r="L6318" s="4" t="s">
        <v>29</v>
      </c>
      <c r="M6318" s="4" t="s">
        <v>107</v>
      </c>
      <c r="N6318" s="4">
        <v>179.42</v>
      </c>
      <c r="O6318" s="4">
        <v>3</v>
      </c>
      <c r="P6318" s="4">
        <v>0</v>
      </c>
      <c r="Q6318" s="4">
        <v>31.09</v>
      </c>
    </row>
    <row r="6319" spans="1:17" s="4" customFormat="1" ht="12" x14ac:dyDescent="0.3">
      <c r="A6319" s="4">
        <v>6318</v>
      </c>
      <c r="B6319" s="4" t="s">
        <v>18804</v>
      </c>
      <c r="C6319" s="5">
        <v>45345</v>
      </c>
      <c r="D6319" s="5">
        <v>45347</v>
      </c>
      <c r="E6319" s="9">
        <f t="shared" si="98"/>
        <v>2024</v>
      </c>
      <c r="F6319" s="4" t="s">
        <v>59</v>
      </c>
      <c r="G6319" s="4" t="s">
        <v>18805</v>
      </c>
      <c r="H6319" s="4" t="s">
        <v>18806</v>
      </c>
      <c r="I6319" s="4" t="s">
        <v>28</v>
      </c>
      <c r="J6319" s="4" t="s">
        <v>79</v>
      </c>
      <c r="K6319" s="4" t="s">
        <v>80</v>
      </c>
      <c r="L6319" s="4" t="s">
        <v>22</v>
      </c>
      <c r="M6319" s="4" t="s">
        <v>54</v>
      </c>
      <c r="N6319" s="4">
        <v>705.21</v>
      </c>
      <c r="O6319" s="4">
        <v>4</v>
      </c>
      <c r="P6319" s="4">
        <v>0.1</v>
      </c>
      <c r="Q6319" s="4">
        <v>146.83000000000001</v>
      </c>
    </row>
    <row r="6320" spans="1:17" s="4" customFormat="1" ht="12" x14ac:dyDescent="0.3">
      <c r="A6320" s="4">
        <v>6319</v>
      </c>
      <c r="B6320" s="4" t="s">
        <v>18807</v>
      </c>
      <c r="C6320" s="5">
        <v>45668</v>
      </c>
      <c r="D6320" s="5">
        <v>45672</v>
      </c>
      <c r="E6320" s="9">
        <f t="shared" si="98"/>
        <v>2025</v>
      </c>
      <c r="F6320" s="4" t="s">
        <v>25</v>
      </c>
      <c r="G6320" s="4" t="s">
        <v>18808</v>
      </c>
      <c r="H6320" s="4" t="s">
        <v>18809</v>
      </c>
      <c r="I6320" s="4" t="s">
        <v>20</v>
      </c>
      <c r="J6320" s="4" t="s">
        <v>106</v>
      </c>
      <c r="K6320" s="4" t="s">
        <v>106</v>
      </c>
      <c r="L6320" s="4" t="s">
        <v>29</v>
      </c>
      <c r="M6320" s="4" t="s">
        <v>30</v>
      </c>
      <c r="N6320" s="4">
        <v>1300</v>
      </c>
      <c r="O6320" s="4">
        <v>10</v>
      </c>
      <c r="P6320" s="4">
        <v>0</v>
      </c>
      <c r="Q6320" s="4">
        <v>13.28</v>
      </c>
    </row>
    <row r="6321" spans="1:17" s="4" customFormat="1" ht="12" x14ac:dyDescent="0.3">
      <c r="A6321" s="4">
        <v>6320</v>
      </c>
      <c r="B6321" s="4" t="s">
        <v>18810</v>
      </c>
      <c r="C6321" s="5">
        <v>45080</v>
      </c>
      <c r="D6321" s="5">
        <v>45081</v>
      </c>
      <c r="E6321" s="9">
        <f t="shared" si="98"/>
        <v>2023</v>
      </c>
      <c r="F6321" s="4" t="s">
        <v>25</v>
      </c>
      <c r="G6321" s="4" t="s">
        <v>18811</v>
      </c>
      <c r="H6321" s="4" t="s">
        <v>18812</v>
      </c>
      <c r="I6321" s="4" t="s">
        <v>67</v>
      </c>
      <c r="J6321" s="4" t="s">
        <v>79</v>
      </c>
      <c r="K6321" s="4" t="s">
        <v>80</v>
      </c>
      <c r="L6321" s="4" t="s">
        <v>36</v>
      </c>
      <c r="M6321" s="4" t="s">
        <v>71</v>
      </c>
      <c r="N6321" s="4">
        <v>1056.21</v>
      </c>
      <c r="O6321" s="4">
        <v>2</v>
      </c>
      <c r="P6321" s="4">
        <v>0.15</v>
      </c>
      <c r="Q6321" s="4">
        <v>239.35</v>
      </c>
    </row>
    <row r="6322" spans="1:17" s="4" customFormat="1" ht="12" x14ac:dyDescent="0.3">
      <c r="A6322" s="4">
        <v>6321</v>
      </c>
      <c r="B6322" s="4" t="s">
        <v>18813</v>
      </c>
      <c r="C6322" s="5">
        <v>44969</v>
      </c>
      <c r="D6322" s="5">
        <v>44974</v>
      </c>
      <c r="E6322" s="9">
        <f t="shared" si="98"/>
        <v>2023</v>
      </c>
      <c r="F6322" s="4" t="s">
        <v>25</v>
      </c>
      <c r="G6322" s="4" t="s">
        <v>18814</v>
      </c>
      <c r="H6322" s="4" t="s">
        <v>18815</v>
      </c>
      <c r="I6322" s="4" t="s">
        <v>28</v>
      </c>
      <c r="J6322" s="4" t="s">
        <v>47</v>
      </c>
      <c r="K6322" s="4" t="s">
        <v>47</v>
      </c>
      <c r="L6322" s="4" t="s">
        <v>22</v>
      </c>
      <c r="M6322" s="4" t="s">
        <v>54</v>
      </c>
      <c r="N6322" s="4">
        <v>242.98</v>
      </c>
      <c r="O6322" s="4">
        <v>9</v>
      </c>
      <c r="P6322" s="4">
        <v>0.1</v>
      </c>
      <c r="Q6322" s="4">
        <v>32.049999999999997</v>
      </c>
    </row>
    <row r="6323" spans="1:17" s="4" customFormat="1" ht="12" x14ac:dyDescent="0.3">
      <c r="A6323" s="4">
        <v>6322</v>
      </c>
      <c r="B6323" s="4" t="s">
        <v>18816</v>
      </c>
      <c r="C6323" s="5">
        <v>45258</v>
      </c>
      <c r="D6323" s="5">
        <v>45263</v>
      </c>
      <c r="E6323" s="9">
        <f t="shared" si="98"/>
        <v>2023</v>
      </c>
      <c r="F6323" s="4" t="s">
        <v>59</v>
      </c>
      <c r="G6323" s="4" t="s">
        <v>18817</v>
      </c>
      <c r="H6323" s="4" t="s">
        <v>18818</v>
      </c>
      <c r="I6323" s="4" t="s">
        <v>28</v>
      </c>
      <c r="J6323" s="4" t="s">
        <v>145</v>
      </c>
      <c r="K6323" s="4" t="s">
        <v>80</v>
      </c>
      <c r="L6323" s="4" t="s">
        <v>36</v>
      </c>
      <c r="M6323" s="4" t="s">
        <v>37</v>
      </c>
      <c r="N6323" s="4">
        <v>1009.22</v>
      </c>
      <c r="O6323" s="4">
        <v>7</v>
      </c>
      <c r="P6323" s="4">
        <v>0.1</v>
      </c>
      <c r="Q6323" s="4">
        <v>241.1</v>
      </c>
    </row>
    <row r="6324" spans="1:17" s="4" customFormat="1" ht="12" x14ac:dyDescent="0.3">
      <c r="A6324" s="4">
        <v>6323</v>
      </c>
      <c r="B6324" s="4" t="s">
        <v>18819</v>
      </c>
      <c r="C6324" s="5">
        <v>45526</v>
      </c>
      <c r="D6324" s="5">
        <v>45531</v>
      </c>
      <c r="E6324" s="9">
        <f t="shared" si="98"/>
        <v>2024</v>
      </c>
      <c r="F6324" s="4" t="s">
        <v>39</v>
      </c>
      <c r="G6324" s="4" t="s">
        <v>18820</v>
      </c>
      <c r="H6324" s="4" t="s">
        <v>18821</v>
      </c>
      <c r="I6324" s="4" t="s">
        <v>67</v>
      </c>
      <c r="J6324" s="4" t="s">
        <v>52</v>
      </c>
      <c r="K6324" s="4" t="s">
        <v>53</v>
      </c>
      <c r="L6324" s="4" t="s">
        <v>36</v>
      </c>
      <c r="M6324" s="4" t="s">
        <v>37</v>
      </c>
      <c r="N6324" s="4">
        <v>891.88</v>
      </c>
      <c r="O6324" s="4">
        <v>4</v>
      </c>
      <c r="P6324" s="4">
        <v>0.1</v>
      </c>
      <c r="Q6324" s="4">
        <v>22.94</v>
      </c>
    </row>
    <row r="6325" spans="1:17" s="4" customFormat="1" ht="12" x14ac:dyDescent="0.3">
      <c r="A6325" s="4">
        <v>6324</v>
      </c>
      <c r="B6325" s="4" t="s">
        <v>18822</v>
      </c>
      <c r="C6325" s="5">
        <v>44781</v>
      </c>
      <c r="D6325" s="5">
        <v>44782</v>
      </c>
      <c r="E6325" s="9">
        <f t="shared" si="98"/>
        <v>2022</v>
      </c>
      <c r="F6325" s="4" t="s">
        <v>39</v>
      </c>
      <c r="G6325" s="4" t="s">
        <v>18823</v>
      </c>
      <c r="H6325" s="4" t="s">
        <v>18824</v>
      </c>
      <c r="I6325" s="4" t="s">
        <v>28</v>
      </c>
      <c r="J6325" s="4" t="s">
        <v>42</v>
      </c>
      <c r="K6325" s="4" t="s">
        <v>43</v>
      </c>
      <c r="L6325" s="4" t="s">
        <v>22</v>
      </c>
      <c r="M6325" s="4" t="s">
        <v>134</v>
      </c>
      <c r="N6325" s="4">
        <v>376.88</v>
      </c>
      <c r="O6325" s="4">
        <v>9</v>
      </c>
      <c r="P6325" s="4">
        <v>0.2</v>
      </c>
      <c r="Q6325" s="4">
        <v>69.069999999999993</v>
      </c>
    </row>
    <row r="6326" spans="1:17" s="4" customFormat="1" ht="12" x14ac:dyDescent="0.3">
      <c r="A6326" s="4">
        <v>6325</v>
      </c>
      <c r="B6326" s="4" t="s">
        <v>18825</v>
      </c>
      <c r="C6326" s="5">
        <v>45643</v>
      </c>
      <c r="D6326" s="5">
        <v>45645</v>
      </c>
      <c r="E6326" s="9">
        <f t="shared" si="98"/>
        <v>2024</v>
      </c>
      <c r="F6326" s="4" t="s">
        <v>39</v>
      </c>
      <c r="G6326" s="4" t="s">
        <v>18826</v>
      </c>
      <c r="H6326" s="4" t="s">
        <v>18827</v>
      </c>
      <c r="I6326" s="4" t="s">
        <v>28</v>
      </c>
      <c r="J6326" s="4" t="s">
        <v>145</v>
      </c>
      <c r="K6326" s="4" t="s">
        <v>80</v>
      </c>
      <c r="L6326" s="4" t="s">
        <v>29</v>
      </c>
      <c r="M6326" s="4" t="s">
        <v>90</v>
      </c>
      <c r="N6326" s="4">
        <v>39.56</v>
      </c>
      <c r="O6326" s="4">
        <v>9</v>
      </c>
      <c r="P6326" s="4">
        <v>0</v>
      </c>
      <c r="Q6326" s="4">
        <v>1.5</v>
      </c>
    </row>
    <row r="6327" spans="1:17" s="4" customFormat="1" ht="12" x14ac:dyDescent="0.3">
      <c r="A6327" s="4">
        <v>6326</v>
      </c>
      <c r="B6327" s="4" t="s">
        <v>18828</v>
      </c>
      <c r="C6327" s="5">
        <v>44713</v>
      </c>
      <c r="D6327" s="5">
        <v>44719</v>
      </c>
      <c r="E6327" s="9">
        <f t="shared" si="98"/>
        <v>2022</v>
      </c>
      <c r="F6327" s="4" t="s">
        <v>17</v>
      </c>
      <c r="G6327" s="4" t="s">
        <v>18829</v>
      </c>
      <c r="H6327" s="4" t="s">
        <v>18830</v>
      </c>
      <c r="I6327" s="4" t="s">
        <v>67</v>
      </c>
      <c r="J6327" s="4" t="s">
        <v>42</v>
      </c>
      <c r="K6327" s="4" t="s">
        <v>43</v>
      </c>
      <c r="L6327" s="4" t="s">
        <v>22</v>
      </c>
      <c r="M6327" s="4" t="s">
        <v>75</v>
      </c>
      <c r="N6327" s="4">
        <v>1236.71</v>
      </c>
      <c r="O6327" s="4">
        <v>6</v>
      </c>
      <c r="P6327" s="4">
        <v>0.15</v>
      </c>
      <c r="Q6327" s="4">
        <v>18.13</v>
      </c>
    </row>
    <row r="6328" spans="1:17" s="4" customFormat="1" ht="12" x14ac:dyDescent="0.3">
      <c r="A6328" s="4">
        <v>6327</v>
      </c>
      <c r="B6328" s="4" t="s">
        <v>18831</v>
      </c>
      <c r="C6328" s="5">
        <v>45012</v>
      </c>
      <c r="D6328" s="5">
        <v>45019</v>
      </c>
      <c r="E6328" s="9">
        <f t="shared" si="98"/>
        <v>2023</v>
      </c>
      <c r="F6328" s="4" t="s">
        <v>59</v>
      </c>
      <c r="G6328" s="4" t="s">
        <v>3267</v>
      </c>
      <c r="H6328" s="4" t="s">
        <v>18832</v>
      </c>
      <c r="I6328" s="4" t="s">
        <v>20</v>
      </c>
      <c r="J6328" s="4" t="s">
        <v>47</v>
      </c>
      <c r="K6328" s="4" t="s">
        <v>47</v>
      </c>
      <c r="L6328" s="4" t="s">
        <v>22</v>
      </c>
      <c r="M6328" s="4" t="s">
        <v>134</v>
      </c>
      <c r="N6328" s="4">
        <v>1369.04</v>
      </c>
      <c r="O6328" s="4">
        <v>7</v>
      </c>
      <c r="P6328" s="4">
        <v>0</v>
      </c>
      <c r="Q6328" s="4">
        <v>197.23</v>
      </c>
    </row>
    <row r="6329" spans="1:17" s="4" customFormat="1" ht="12" x14ac:dyDescent="0.3">
      <c r="A6329" s="4">
        <v>6328</v>
      </c>
      <c r="B6329" s="4" t="s">
        <v>18833</v>
      </c>
      <c r="C6329" s="5">
        <v>44699</v>
      </c>
      <c r="D6329" s="5">
        <v>44703</v>
      </c>
      <c r="E6329" s="9">
        <f t="shared" si="98"/>
        <v>2022</v>
      </c>
      <c r="F6329" s="4" t="s">
        <v>17</v>
      </c>
      <c r="G6329" s="4" t="s">
        <v>18834</v>
      </c>
      <c r="H6329" s="4" t="s">
        <v>18835</v>
      </c>
      <c r="I6329" s="4" t="s">
        <v>20</v>
      </c>
      <c r="J6329" s="4" t="s">
        <v>42</v>
      </c>
      <c r="K6329" s="4" t="s">
        <v>43</v>
      </c>
      <c r="L6329" s="4" t="s">
        <v>29</v>
      </c>
      <c r="M6329" s="4" t="s">
        <v>90</v>
      </c>
      <c r="N6329" s="4">
        <v>1447.62</v>
      </c>
      <c r="O6329" s="4">
        <v>7</v>
      </c>
      <c r="P6329" s="4">
        <v>0</v>
      </c>
      <c r="Q6329" s="4">
        <v>133.63999999999999</v>
      </c>
    </row>
    <row r="6330" spans="1:17" s="4" customFormat="1" ht="12" x14ac:dyDescent="0.3">
      <c r="A6330" s="4">
        <v>6329</v>
      </c>
      <c r="B6330" s="4" t="s">
        <v>18836</v>
      </c>
      <c r="C6330" s="5">
        <v>44564</v>
      </c>
      <c r="D6330" s="5">
        <v>44569</v>
      </c>
      <c r="E6330" s="9">
        <f t="shared" si="98"/>
        <v>2022</v>
      </c>
      <c r="F6330" s="4" t="s">
        <v>39</v>
      </c>
      <c r="G6330" s="4" t="s">
        <v>18837</v>
      </c>
      <c r="H6330" s="4" t="s">
        <v>18838</v>
      </c>
      <c r="I6330" s="4" t="s">
        <v>28</v>
      </c>
      <c r="J6330" s="4" t="s">
        <v>47</v>
      </c>
      <c r="K6330" s="4" t="s">
        <v>47</v>
      </c>
      <c r="L6330" s="4" t="s">
        <v>36</v>
      </c>
      <c r="M6330" s="4" t="s">
        <v>71</v>
      </c>
      <c r="N6330" s="4">
        <v>1312.99</v>
      </c>
      <c r="O6330" s="4">
        <v>9</v>
      </c>
      <c r="P6330" s="4">
        <v>0.2</v>
      </c>
      <c r="Q6330" s="4">
        <v>58.17</v>
      </c>
    </row>
    <row r="6331" spans="1:17" s="4" customFormat="1" ht="12" x14ac:dyDescent="0.3">
      <c r="A6331" s="4">
        <v>6330</v>
      </c>
      <c r="B6331" s="4" t="s">
        <v>18839</v>
      </c>
      <c r="C6331" s="5">
        <v>44963</v>
      </c>
      <c r="D6331" s="5">
        <v>44968</v>
      </c>
      <c r="E6331" s="9">
        <f t="shared" si="98"/>
        <v>2023</v>
      </c>
      <c r="F6331" s="4" t="s">
        <v>39</v>
      </c>
      <c r="G6331" s="4" t="s">
        <v>18840</v>
      </c>
      <c r="H6331" s="4" t="s">
        <v>18841</v>
      </c>
      <c r="I6331" s="4" t="s">
        <v>28</v>
      </c>
      <c r="J6331" s="4" t="s">
        <v>34</v>
      </c>
      <c r="K6331" s="4" t="s">
        <v>35</v>
      </c>
      <c r="L6331" s="4" t="s">
        <v>36</v>
      </c>
      <c r="M6331" s="4" t="s">
        <v>118</v>
      </c>
      <c r="N6331" s="4">
        <v>421.91</v>
      </c>
      <c r="O6331" s="4">
        <v>1</v>
      </c>
      <c r="P6331" s="4">
        <v>0</v>
      </c>
      <c r="Q6331" s="4">
        <v>57.52</v>
      </c>
    </row>
    <row r="6332" spans="1:17" s="4" customFormat="1" ht="12" x14ac:dyDescent="0.3">
      <c r="A6332" s="4">
        <v>6331</v>
      </c>
      <c r="B6332" s="4" t="s">
        <v>18842</v>
      </c>
      <c r="C6332" s="5">
        <v>45522</v>
      </c>
      <c r="D6332" s="5">
        <v>45528</v>
      </c>
      <c r="E6332" s="9">
        <f t="shared" si="98"/>
        <v>2024</v>
      </c>
      <c r="F6332" s="4" t="s">
        <v>17</v>
      </c>
      <c r="G6332" s="4" t="s">
        <v>4192</v>
      </c>
      <c r="H6332" s="4" t="s">
        <v>18843</v>
      </c>
      <c r="I6332" s="4" t="s">
        <v>67</v>
      </c>
      <c r="J6332" s="4" t="s">
        <v>52</v>
      </c>
      <c r="K6332" s="4" t="s">
        <v>53</v>
      </c>
      <c r="L6332" s="4" t="s">
        <v>22</v>
      </c>
      <c r="M6332" s="4" t="s">
        <v>134</v>
      </c>
      <c r="N6332" s="4">
        <v>44.61</v>
      </c>
      <c r="O6332" s="4">
        <v>10</v>
      </c>
      <c r="P6332" s="4">
        <v>0</v>
      </c>
      <c r="Q6332" s="4">
        <v>5.47</v>
      </c>
    </row>
    <row r="6333" spans="1:17" s="4" customFormat="1" ht="12" x14ac:dyDescent="0.3">
      <c r="A6333" s="4">
        <v>6332</v>
      </c>
      <c r="B6333" s="4" t="s">
        <v>18844</v>
      </c>
      <c r="C6333" s="5">
        <v>45431</v>
      </c>
      <c r="D6333" s="5">
        <v>45434</v>
      </c>
      <c r="E6333" s="9">
        <f t="shared" si="98"/>
        <v>2024</v>
      </c>
      <c r="F6333" s="4" t="s">
        <v>59</v>
      </c>
      <c r="G6333" s="4" t="s">
        <v>18845</v>
      </c>
      <c r="H6333" s="4" t="s">
        <v>18846</v>
      </c>
      <c r="I6333" s="4" t="s">
        <v>28</v>
      </c>
      <c r="J6333" s="4" t="s">
        <v>62</v>
      </c>
      <c r="K6333" s="4" t="s">
        <v>63</v>
      </c>
      <c r="L6333" s="4" t="s">
        <v>36</v>
      </c>
      <c r="M6333" s="4" t="s">
        <v>138</v>
      </c>
      <c r="N6333" s="4">
        <v>1046.4000000000001</v>
      </c>
      <c r="O6333" s="4">
        <v>5</v>
      </c>
      <c r="P6333" s="4">
        <v>0.1</v>
      </c>
      <c r="Q6333" s="4">
        <v>28.67</v>
      </c>
    </row>
    <row r="6334" spans="1:17" s="4" customFormat="1" ht="12" x14ac:dyDescent="0.3">
      <c r="A6334" s="4">
        <v>6333</v>
      </c>
      <c r="B6334" s="4" t="s">
        <v>18847</v>
      </c>
      <c r="C6334" s="5">
        <v>45333</v>
      </c>
      <c r="D6334" s="5">
        <v>45334</v>
      </c>
      <c r="E6334" s="9">
        <f t="shared" si="98"/>
        <v>2024</v>
      </c>
      <c r="F6334" s="4" t="s">
        <v>25</v>
      </c>
      <c r="G6334" s="4" t="s">
        <v>18848</v>
      </c>
      <c r="H6334" s="4" t="s">
        <v>18849</v>
      </c>
      <c r="I6334" s="4" t="s">
        <v>28</v>
      </c>
      <c r="J6334" s="4" t="s">
        <v>79</v>
      </c>
      <c r="K6334" s="4" t="s">
        <v>80</v>
      </c>
      <c r="L6334" s="4" t="s">
        <v>29</v>
      </c>
      <c r="M6334" s="4" t="s">
        <v>48</v>
      </c>
      <c r="N6334" s="4">
        <v>944.33</v>
      </c>
      <c r="O6334" s="4">
        <v>6</v>
      </c>
      <c r="P6334" s="4">
        <v>0</v>
      </c>
      <c r="Q6334" s="4">
        <v>167.51</v>
      </c>
    </row>
    <row r="6335" spans="1:17" s="4" customFormat="1" ht="12" x14ac:dyDescent="0.3">
      <c r="A6335" s="4">
        <v>6334</v>
      </c>
      <c r="B6335" s="4" t="s">
        <v>18850</v>
      </c>
      <c r="C6335" s="5">
        <v>45439</v>
      </c>
      <c r="D6335" s="5">
        <v>45444</v>
      </c>
      <c r="E6335" s="9">
        <f t="shared" si="98"/>
        <v>2024</v>
      </c>
      <c r="F6335" s="4" t="s">
        <v>25</v>
      </c>
      <c r="G6335" s="4" t="s">
        <v>18851</v>
      </c>
      <c r="H6335" s="4" t="s">
        <v>18852</v>
      </c>
      <c r="I6335" s="4" t="s">
        <v>67</v>
      </c>
      <c r="J6335" s="4" t="s">
        <v>42</v>
      </c>
      <c r="K6335" s="4" t="s">
        <v>43</v>
      </c>
      <c r="L6335" s="4" t="s">
        <v>36</v>
      </c>
      <c r="M6335" s="4" t="s">
        <v>37</v>
      </c>
      <c r="N6335" s="4">
        <v>508.47</v>
      </c>
      <c r="O6335" s="4">
        <v>3</v>
      </c>
      <c r="P6335" s="4">
        <v>0.2</v>
      </c>
      <c r="Q6335" s="4">
        <v>107.71</v>
      </c>
    </row>
    <row r="6336" spans="1:17" s="4" customFormat="1" ht="12" x14ac:dyDescent="0.3">
      <c r="A6336" s="4">
        <v>6335</v>
      </c>
      <c r="B6336" s="4" t="s">
        <v>18853</v>
      </c>
      <c r="C6336" s="5">
        <v>45688</v>
      </c>
      <c r="D6336" s="5">
        <v>45693</v>
      </c>
      <c r="E6336" s="9">
        <f t="shared" si="98"/>
        <v>2025</v>
      </c>
      <c r="F6336" s="4" t="s">
        <v>59</v>
      </c>
      <c r="G6336" s="4" t="s">
        <v>18854</v>
      </c>
      <c r="H6336" s="4" t="s">
        <v>18855</v>
      </c>
      <c r="I6336" s="4" t="s">
        <v>67</v>
      </c>
      <c r="J6336" s="4" t="s">
        <v>42</v>
      </c>
      <c r="K6336" s="4" t="s">
        <v>43</v>
      </c>
      <c r="L6336" s="4" t="s">
        <v>36</v>
      </c>
      <c r="M6336" s="4" t="s">
        <v>71</v>
      </c>
      <c r="N6336" s="4">
        <v>279.13</v>
      </c>
      <c r="O6336" s="4">
        <v>9</v>
      </c>
      <c r="P6336" s="4">
        <v>0.2</v>
      </c>
      <c r="Q6336" s="4">
        <v>54.08</v>
      </c>
    </row>
    <row r="6337" spans="1:17" s="4" customFormat="1" ht="12" x14ac:dyDescent="0.3">
      <c r="A6337" s="4">
        <v>6336</v>
      </c>
      <c r="B6337" s="4" t="s">
        <v>18856</v>
      </c>
      <c r="C6337" s="5">
        <v>45114</v>
      </c>
      <c r="D6337" s="5">
        <v>45115</v>
      </c>
      <c r="E6337" s="9">
        <f t="shared" si="98"/>
        <v>2023</v>
      </c>
      <c r="F6337" s="4" t="s">
        <v>17</v>
      </c>
      <c r="G6337" s="4" t="s">
        <v>18857</v>
      </c>
      <c r="H6337" s="4" t="s">
        <v>18858</v>
      </c>
      <c r="I6337" s="4" t="s">
        <v>28</v>
      </c>
      <c r="J6337" s="4" t="s">
        <v>62</v>
      </c>
      <c r="K6337" s="4" t="s">
        <v>63</v>
      </c>
      <c r="L6337" s="4" t="s">
        <v>36</v>
      </c>
      <c r="M6337" s="4" t="s">
        <v>118</v>
      </c>
      <c r="N6337" s="4">
        <v>1424.03</v>
      </c>
      <c r="O6337" s="4">
        <v>7</v>
      </c>
      <c r="P6337" s="4">
        <v>0.2</v>
      </c>
      <c r="Q6337" s="4">
        <v>259.35000000000002</v>
      </c>
    </row>
    <row r="6338" spans="1:17" s="4" customFormat="1" ht="12" x14ac:dyDescent="0.3">
      <c r="A6338" s="4">
        <v>6337</v>
      </c>
      <c r="B6338" s="4" t="s">
        <v>18859</v>
      </c>
      <c r="C6338" s="5">
        <v>44471</v>
      </c>
      <c r="D6338" s="5">
        <v>44472</v>
      </c>
      <c r="E6338" s="9">
        <f t="shared" ref="E6338:E6401" si="99">YEAR(D6338)</f>
        <v>2021</v>
      </c>
      <c r="F6338" s="4" t="s">
        <v>59</v>
      </c>
      <c r="G6338" s="4" t="s">
        <v>18860</v>
      </c>
      <c r="H6338" s="4" t="s">
        <v>18861</v>
      </c>
      <c r="I6338" s="4" t="s">
        <v>28</v>
      </c>
      <c r="J6338" s="4" t="s">
        <v>106</v>
      </c>
      <c r="K6338" s="4" t="s">
        <v>106</v>
      </c>
      <c r="L6338" s="4" t="s">
        <v>29</v>
      </c>
      <c r="M6338" s="4" t="s">
        <v>90</v>
      </c>
      <c r="N6338" s="4">
        <v>380.79</v>
      </c>
      <c r="O6338" s="4">
        <v>6</v>
      </c>
      <c r="P6338" s="4">
        <v>0.1</v>
      </c>
      <c r="Q6338" s="4">
        <v>-3.5</v>
      </c>
    </row>
    <row r="6339" spans="1:17" s="4" customFormat="1" ht="12" x14ac:dyDescent="0.3">
      <c r="A6339" s="4">
        <v>6338</v>
      </c>
      <c r="B6339" s="4" t="s">
        <v>18862</v>
      </c>
      <c r="C6339" s="5">
        <v>44923</v>
      </c>
      <c r="D6339" s="5">
        <v>44929</v>
      </c>
      <c r="E6339" s="9">
        <f t="shared" si="99"/>
        <v>2023</v>
      </c>
      <c r="F6339" s="4" t="s">
        <v>25</v>
      </c>
      <c r="G6339" s="4" t="s">
        <v>18863</v>
      </c>
      <c r="H6339" s="4" t="s">
        <v>18864</v>
      </c>
      <c r="I6339" s="4" t="s">
        <v>28</v>
      </c>
      <c r="J6339" s="4" t="s">
        <v>21</v>
      </c>
      <c r="K6339" s="4" t="s">
        <v>26647</v>
      </c>
      <c r="L6339" s="4" t="s">
        <v>29</v>
      </c>
      <c r="M6339" s="4" t="s">
        <v>30</v>
      </c>
      <c r="N6339" s="4">
        <v>177.93</v>
      </c>
      <c r="O6339" s="4">
        <v>2</v>
      </c>
      <c r="P6339" s="4">
        <v>0.15</v>
      </c>
      <c r="Q6339" s="4">
        <v>39.96</v>
      </c>
    </row>
    <row r="6340" spans="1:17" s="4" customFormat="1" ht="12" x14ac:dyDescent="0.3">
      <c r="A6340" s="4">
        <v>6339</v>
      </c>
      <c r="B6340" s="4" t="s">
        <v>18865</v>
      </c>
      <c r="C6340" s="5">
        <v>45708</v>
      </c>
      <c r="D6340" s="5">
        <v>45709</v>
      </c>
      <c r="E6340" s="9">
        <f t="shared" si="99"/>
        <v>2025</v>
      </c>
      <c r="F6340" s="4" t="s">
        <v>17</v>
      </c>
      <c r="G6340" s="4" t="s">
        <v>18866</v>
      </c>
      <c r="H6340" s="4" t="s">
        <v>18867</v>
      </c>
      <c r="I6340" s="4" t="s">
        <v>20</v>
      </c>
      <c r="J6340" s="4" t="s">
        <v>21</v>
      </c>
      <c r="K6340" s="4" t="s">
        <v>26647</v>
      </c>
      <c r="L6340" s="4" t="s">
        <v>29</v>
      </c>
      <c r="M6340" s="4" t="s">
        <v>90</v>
      </c>
      <c r="N6340" s="4">
        <v>554.1</v>
      </c>
      <c r="O6340" s="4">
        <v>2</v>
      </c>
      <c r="P6340" s="4">
        <v>0</v>
      </c>
      <c r="Q6340" s="4">
        <v>149.63</v>
      </c>
    </row>
    <row r="6341" spans="1:17" s="4" customFormat="1" ht="12" x14ac:dyDescent="0.3">
      <c r="A6341" s="4">
        <v>6340</v>
      </c>
      <c r="B6341" s="4" t="s">
        <v>18868</v>
      </c>
      <c r="C6341" s="5">
        <v>44915</v>
      </c>
      <c r="D6341" s="5">
        <v>44917</v>
      </c>
      <c r="E6341" s="9">
        <f t="shared" si="99"/>
        <v>2022</v>
      </c>
      <c r="F6341" s="4" t="s">
        <v>17</v>
      </c>
      <c r="G6341" s="4" t="s">
        <v>13960</v>
      </c>
      <c r="H6341" s="4" t="s">
        <v>18869</v>
      </c>
      <c r="I6341" s="4" t="s">
        <v>20</v>
      </c>
      <c r="J6341" s="4" t="s">
        <v>145</v>
      </c>
      <c r="K6341" s="4" t="s">
        <v>80</v>
      </c>
      <c r="L6341" s="4" t="s">
        <v>22</v>
      </c>
      <c r="M6341" s="4" t="s">
        <v>23</v>
      </c>
      <c r="N6341" s="4">
        <v>329.57</v>
      </c>
      <c r="O6341" s="4">
        <v>7</v>
      </c>
      <c r="P6341" s="4">
        <v>0.15</v>
      </c>
      <c r="Q6341" s="4">
        <v>0.18</v>
      </c>
    </row>
    <row r="6342" spans="1:17" s="4" customFormat="1" ht="12" x14ac:dyDescent="0.3">
      <c r="A6342" s="4">
        <v>6341</v>
      </c>
      <c r="B6342" s="4" t="s">
        <v>18870</v>
      </c>
      <c r="C6342" s="5">
        <v>45386</v>
      </c>
      <c r="D6342" s="5">
        <v>45390</v>
      </c>
      <c r="E6342" s="9">
        <f t="shared" si="99"/>
        <v>2024</v>
      </c>
      <c r="F6342" s="4" t="s">
        <v>17</v>
      </c>
      <c r="G6342" s="4" t="s">
        <v>18871</v>
      </c>
      <c r="H6342" s="4" t="s">
        <v>18872</v>
      </c>
      <c r="I6342" s="4" t="s">
        <v>20</v>
      </c>
      <c r="J6342" s="4" t="s">
        <v>79</v>
      </c>
      <c r="K6342" s="4" t="s">
        <v>80</v>
      </c>
      <c r="L6342" s="4" t="s">
        <v>22</v>
      </c>
      <c r="M6342" s="4" t="s">
        <v>23</v>
      </c>
      <c r="N6342" s="4">
        <v>1154.93</v>
      </c>
      <c r="O6342" s="4">
        <v>9</v>
      </c>
      <c r="P6342" s="4">
        <v>0.15</v>
      </c>
      <c r="Q6342" s="4">
        <v>49.8</v>
      </c>
    </row>
    <row r="6343" spans="1:17" s="4" customFormat="1" ht="12" x14ac:dyDescent="0.3">
      <c r="A6343" s="4">
        <v>6342</v>
      </c>
      <c r="B6343" s="4" t="s">
        <v>18873</v>
      </c>
      <c r="C6343" s="5">
        <v>45305</v>
      </c>
      <c r="D6343" s="5">
        <v>45311</v>
      </c>
      <c r="E6343" s="9">
        <f t="shared" si="99"/>
        <v>2024</v>
      </c>
      <c r="F6343" s="4" t="s">
        <v>59</v>
      </c>
      <c r="G6343" s="4" t="s">
        <v>18874</v>
      </c>
      <c r="H6343" s="4" t="s">
        <v>18875</v>
      </c>
      <c r="I6343" s="4" t="s">
        <v>20</v>
      </c>
      <c r="J6343" s="4" t="s">
        <v>42</v>
      </c>
      <c r="K6343" s="4" t="s">
        <v>43</v>
      </c>
      <c r="L6343" s="4" t="s">
        <v>22</v>
      </c>
      <c r="M6343" s="4" t="s">
        <v>75</v>
      </c>
      <c r="N6343" s="4">
        <v>388.7</v>
      </c>
      <c r="O6343" s="4">
        <v>10</v>
      </c>
      <c r="P6343" s="4">
        <v>0</v>
      </c>
      <c r="Q6343" s="4">
        <v>44.72</v>
      </c>
    </row>
    <row r="6344" spans="1:17" s="4" customFormat="1" ht="12" x14ac:dyDescent="0.3">
      <c r="A6344" s="4">
        <v>6343</v>
      </c>
      <c r="B6344" s="4" t="s">
        <v>18876</v>
      </c>
      <c r="C6344" s="5">
        <v>45768</v>
      </c>
      <c r="D6344" s="5">
        <v>45773</v>
      </c>
      <c r="E6344" s="9">
        <f t="shared" si="99"/>
        <v>2025</v>
      </c>
      <c r="F6344" s="4" t="s">
        <v>17</v>
      </c>
      <c r="G6344" s="4" t="s">
        <v>18877</v>
      </c>
      <c r="H6344" s="4" t="s">
        <v>18878</v>
      </c>
      <c r="I6344" s="4" t="s">
        <v>28</v>
      </c>
      <c r="J6344" s="4" t="s">
        <v>79</v>
      </c>
      <c r="K6344" s="4" t="s">
        <v>80</v>
      </c>
      <c r="L6344" s="4" t="s">
        <v>36</v>
      </c>
      <c r="M6344" s="4" t="s">
        <v>138</v>
      </c>
      <c r="N6344" s="4">
        <v>1494.89</v>
      </c>
      <c r="O6344" s="4">
        <v>4</v>
      </c>
      <c r="P6344" s="4">
        <v>0</v>
      </c>
      <c r="Q6344" s="4">
        <v>180.11</v>
      </c>
    </row>
    <row r="6345" spans="1:17" s="4" customFormat="1" ht="12" x14ac:dyDescent="0.3">
      <c r="A6345" s="4">
        <v>6344</v>
      </c>
      <c r="B6345" s="4" t="s">
        <v>18879</v>
      </c>
      <c r="C6345" s="5">
        <v>45192</v>
      </c>
      <c r="D6345" s="5">
        <v>45197</v>
      </c>
      <c r="E6345" s="9">
        <f t="shared" si="99"/>
        <v>2023</v>
      </c>
      <c r="F6345" s="4" t="s">
        <v>59</v>
      </c>
      <c r="G6345" s="4" t="s">
        <v>18880</v>
      </c>
      <c r="H6345" s="4" t="s">
        <v>18881</v>
      </c>
      <c r="I6345" s="4" t="s">
        <v>67</v>
      </c>
      <c r="J6345" s="4" t="s">
        <v>47</v>
      </c>
      <c r="K6345" s="4" t="s">
        <v>47</v>
      </c>
      <c r="L6345" s="4" t="s">
        <v>22</v>
      </c>
      <c r="M6345" s="4" t="s">
        <v>134</v>
      </c>
      <c r="N6345" s="4">
        <v>1285.97</v>
      </c>
      <c r="O6345" s="4">
        <v>10</v>
      </c>
      <c r="P6345" s="4">
        <v>0</v>
      </c>
      <c r="Q6345" s="4">
        <v>225.2</v>
      </c>
    </row>
    <row r="6346" spans="1:17" s="4" customFormat="1" ht="12" x14ac:dyDescent="0.3">
      <c r="A6346" s="4">
        <v>6345</v>
      </c>
      <c r="B6346" s="4" t="s">
        <v>18882</v>
      </c>
      <c r="C6346" s="5">
        <v>44758</v>
      </c>
      <c r="D6346" s="5">
        <v>44762</v>
      </c>
      <c r="E6346" s="9">
        <f t="shared" si="99"/>
        <v>2022</v>
      </c>
      <c r="F6346" s="4" t="s">
        <v>17</v>
      </c>
      <c r="G6346" s="4" t="s">
        <v>18883</v>
      </c>
      <c r="H6346" s="4" t="s">
        <v>18884</v>
      </c>
      <c r="I6346" s="4" t="s">
        <v>67</v>
      </c>
      <c r="J6346" s="4" t="s">
        <v>111</v>
      </c>
      <c r="K6346" s="4" t="s">
        <v>111</v>
      </c>
      <c r="L6346" s="4" t="s">
        <v>22</v>
      </c>
      <c r="M6346" s="4" t="s">
        <v>23</v>
      </c>
      <c r="N6346" s="4">
        <v>932.1</v>
      </c>
      <c r="O6346" s="4">
        <v>1</v>
      </c>
      <c r="P6346" s="4">
        <v>0.1</v>
      </c>
      <c r="Q6346" s="4">
        <v>43.14</v>
      </c>
    </row>
    <row r="6347" spans="1:17" s="4" customFormat="1" ht="12" x14ac:dyDescent="0.3">
      <c r="A6347" s="4">
        <v>6346</v>
      </c>
      <c r="B6347" s="4" t="s">
        <v>18885</v>
      </c>
      <c r="C6347" s="5">
        <v>44654</v>
      </c>
      <c r="D6347" s="5">
        <v>44656</v>
      </c>
      <c r="E6347" s="9">
        <f t="shared" si="99"/>
        <v>2022</v>
      </c>
      <c r="F6347" s="4" t="s">
        <v>25</v>
      </c>
      <c r="G6347" s="4" t="s">
        <v>18886</v>
      </c>
      <c r="H6347" s="4" t="s">
        <v>18887</v>
      </c>
      <c r="I6347" s="4" t="s">
        <v>28</v>
      </c>
      <c r="J6347" s="4" t="s">
        <v>62</v>
      </c>
      <c r="K6347" s="4" t="s">
        <v>63</v>
      </c>
      <c r="L6347" s="4" t="s">
        <v>29</v>
      </c>
      <c r="M6347" s="4" t="s">
        <v>90</v>
      </c>
      <c r="N6347" s="4">
        <v>256.52999999999997</v>
      </c>
      <c r="O6347" s="4">
        <v>6</v>
      </c>
      <c r="P6347" s="4">
        <v>0.1</v>
      </c>
      <c r="Q6347" s="4">
        <v>15.23</v>
      </c>
    </row>
    <row r="6348" spans="1:17" s="4" customFormat="1" ht="12" x14ac:dyDescent="0.3">
      <c r="A6348" s="4">
        <v>6347</v>
      </c>
      <c r="B6348" s="4" t="s">
        <v>18888</v>
      </c>
      <c r="C6348" s="5">
        <v>45518</v>
      </c>
      <c r="D6348" s="5">
        <v>45522</v>
      </c>
      <c r="E6348" s="9">
        <f t="shared" si="99"/>
        <v>2024</v>
      </c>
      <c r="F6348" s="4" t="s">
        <v>17</v>
      </c>
      <c r="G6348" s="4" t="s">
        <v>18889</v>
      </c>
      <c r="H6348" s="4" t="s">
        <v>18890</v>
      </c>
      <c r="I6348" s="4" t="s">
        <v>67</v>
      </c>
      <c r="J6348" s="4" t="s">
        <v>62</v>
      </c>
      <c r="K6348" s="4" t="s">
        <v>63</v>
      </c>
      <c r="L6348" s="4" t="s">
        <v>36</v>
      </c>
      <c r="M6348" s="4" t="s">
        <v>118</v>
      </c>
      <c r="N6348" s="4">
        <v>1484.62</v>
      </c>
      <c r="O6348" s="4">
        <v>1</v>
      </c>
      <c r="P6348" s="4">
        <v>0.15</v>
      </c>
      <c r="Q6348" s="4">
        <v>-1.25</v>
      </c>
    </row>
    <row r="6349" spans="1:17" s="4" customFormat="1" ht="12" x14ac:dyDescent="0.3">
      <c r="A6349" s="4">
        <v>6348</v>
      </c>
      <c r="B6349" s="4" t="s">
        <v>18891</v>
      </c>
      <c r="C6349" s="5">
        <v>45276</v>
      </c>
      <c r="D6349" s="5">
        <v>45279</v>
      </c>
      <c r="E6349" s="9">
        <f t="shared" si="99"/>
        <v>2023</v>
      </c>
      <c r="F6349" s="4" t="s">
        <v>17</v>
      </c>
      <c r="G6349" s="4" t="s">
        <v>18892</v>
      </c>
      <c r="H6349" s="4" t="s">
        <v>18893</v>
      </c>
      <c r="I6349" s="4" t="s">
        <v>67</v>
      </c>
      <c r="J6349" s="4" t="s">
        <v>145</v>
      </c>
      <c r="K6349" s="4" t="s">
        <v>80</v>
      </c>
      <c r="L6349" s="4" t="s">
        <v>36</v>
      </c>
      <c r="M6349" s="4" t="s">
        <v>37</v>
      </c>
      <c r="N6349" s="4">
        <v>515.64</v>
      </c>
      <c r="O6349" s="4">
        <v>2</v>
      </c>
      <c r="P6349" s="4">
        <v>0</v>
      </c>
      <c r="Q6349" s="4">
        <v>79.66</v>
      </c>
    </row>
    <row r="6350" spans="1:17" s="4" customFormat="1" ht="12" x14ac:dyDescent="0.3">
      <c r="A6350" s="4">
        <v>6349</v>
      </c>
      <c r="B6350" s="4" t="s">
        <v>18894</v>
      </c>
      <c r="C6350" s="5">
        <v>44394</v>
      </c>
      <c r="D6350" s="5">
        <v>44396</v>
      </c>
      <c r="E6350" s="9">
        <f t="shared" si="99"/>
        <v>2021</v>
      </c>
      <c r="F6350" s="4" t="s">
        <v>59</v>
      </c>
      <c r="G6350" s="4" t="s">
        <v>18895</v>
      </c>
      <c r="H6350" s="4" t="s">
        <v>18896</v>
      </c>
      <c r="I6350" s="4" t="s">
        <v>20</v>
      </c>
      <c r="J6350" s="4" t="s">
        <v>111</v>
      </c>
      <c r="K6350" s="4" t="s">
        <v>111</v>
      </c>
      <c r="L6350" s="4" t="s">
        <v>22</v>
      </c>
      <c r="M6350" s="4" t="s">
        <v>54</v>
      </c>
      <c r="N6350" s="4">
        <v>415.86</v>
      </c>
      <c r="O6350" s="4">
        <v>1</v>
      </c>
      <c r="P6350" s="4">
        <v>0.15</v>
      </c>
      <c r="Q6350" s="4">
        <v>41.73</v>
      </c>
    </row>
    <row r="6351" spans="1:17" s="4" customFormat="1" ht="12" x14ac:dyDescent="0.3">
      <c r="A6351" s="4">
        <v>6350</v>
      </c>
      <c r="B6351" s="4" t="s">
        <v>18897</v>
      </c>
      <c r="C6351" s="5">
        <v>45556</v>
      </c>
      <c r="D6351" s="5">
        <v>45558</v>
      </c>
      <c r="E6351" s="9">
        <f t="shared" si="99"/>
        <v>2024</v>
      </c>
      <c r="F6351" s="4" t="s">
        <v>59</v>
      </c>
      <c r="G6351" s="4" t="s">
        <v>18898</v>
      </c>
      <c r="H6351" s="4" t="s">
        <v>18899</v>
      </c>
      <c r="I6351" s="4" t="s">
        <v>28</v>
      </c>
      <c r="J6351" s="4" t="s">
        <v>21</v>
      </c>
      <c r="K6351" s="4" t="s">
        <v>26647</v>
      </c>
      <c r="L6351" s="4" t="s">
        <v>22</v>
      </c>
      <c r="M6351" s="4" t="s">
        <v>54</v>
      </c>
      <c r="N6351" s="4">
        <v>1437.34</v>
      </c>
      <c r="O6351" s="4">
        <v>10</v>
      </c>
      <c r="P6351" s="4">
        <v>0.2</v>
      </c>
      <c r="Q6351" s="4">
        <v>148.15</v>
      </c>
    </row>
    <row r="6352" spans="1:17" s="4" customFormat="1" ht="12" x14ac:dyDescent="0.3">
      <c r="A6352" s="4">
        <v>6351</v>
      </c>
      <c r="B6352" s="4" t="s">
        <v>18900</v>
      </c>
      <c r="C6352" s="5">
        <v>45555</v>
      </c>
      <c r="D6352" s="5">
        <v>45562</v>
      </c>
      <c r="E6352" s="9">
        <f t="shared" si="99"/>
        <v>2024</v>
      </c>
      <c r="F6352" s="4" t="s">
        <v>59</v>
      </c>
      <c r="G6352" s="4" t="s">
        <v>18901</v>
      </c>
      <c r="H6352" s="4" t="s">
        <v>18902</v>
      </c>
      <c r="I6352" s="4" t="s">
        <v>28</v>
      </c>
      <c r="J6352" s="4" t="s">
        <v>34</v>
      </c>
      <c r="K6352" s="4" t="s">
        <v>35</v>
      </c>
      <c r="L6352" s="4" t="s">
        <v>22</v>
      </c>
      <c r="M6352" s="4" t="s">
        <v>75</v>
      </c>
      <c r="N6352" s="4">
        <v>1166.08</v>
      </c>
      <c r="O6352" s="4">
        <v>1</v>
      </c>
      <c r="P6352" s="4">
        <v>0.2</v>
      </c>
      <c r="Q6352" s="4">
        <v>48.73</v>
      </c>
    </row>
    <row r="6353" spans="1:17" s="4" customFormat="1" ht="12" x14ac:dyDescent="0.3">
      <c r="A6353" s="4">
        <v>6352</v>
      </c>
      <c r="B6353" s="4" t="s">
        <v>18903</v>
      </c>
      <c r="C6353" s="5">
        <v>44559</v>
      </c>
      <c r="D6353" s="5">
        <v>44563</v>
      </c>
      <c r="E6353" s="9">
        <f t="shared" si="99"/>
        <v>2022</v>
      </c>
      <c r="F6353" s="4" t="s">
        <v>59</v>
      </c>
      <c r="G6353" s="4" t="s">
        <v>18904</v>
      </c>
      <c r="H6353" s="4" t="s">
        <v>18905</v>
      </c>
      <c r="I6353" s="4" t="s">
        <v>20</v>
      </c>
      <c r="J6353" s="4" t="s">
        <v>111</v>
      </c>
      <c r="K6353" s="4" t="s">
        <v>111</v>
      </c>
      <c r="L6353" s="4" t="s">
        <v>22</v>
      </c>
      <c r="M6353" s="4" t="s">
        <v>23</v>
      </c>
      <c r="N6353" s="4">
        <v>972.34</v>
      </c>
      <c r="O6353" s="4">
        <v>3</v>
      </c>
      <c r="P6353" s="4">
        <v>0.15</v>
      </c>
      <c r="Q6353" s="4">
        <v>98.91</v>
      </c>
    </row>
    <row r="6354" spans="1:17" s="4" customFormat="1" ht="12" x14ac:dyDescent="0.3">
      <c r="A6354" s="4">
        <v>6353</v>
      </c>
      <c r="B6354" s="4" t="s">
        <v>18906</v>
      </c>
      <c r="C6354" s="5">
        <v>44965</v>
      </c>
      <c r="D6354" s="5">
        <v>44966</v>
      </c>
      <c r="E6354" s="9">
        <f t="shared" si="99"/>
        <v>2023</v>
      </c>
      <c r="F6354" s="4" t="s">
        <v>39</v>
      </c>
      <c r="G6354" s="4" t="s">
        <v>18907</v>
      </c>
      <c r="H6354" s="4" t="s">
        <v>18908</v>
      </c>
      <c r="I6354" s="4" t="s">
        <v>20</v>
      </c>
      <c r="J6354" s="4" t="s">
        <v>79</v>
      </c>
      <c r="K6354" s="4" t="s">
        <v>80</v>
      </c>
      <c r="L6354" s="4" t="s">
        <v>29</v>
      </c>
      <c r="M6354" s="4" t="s">
        <v>107</v>
      </c>
      <c r="N6354" s="4">
        <v>251.6</v>
      </c>
      <c r="O6354" s="4">
        <v>1</v>
      </c>
      <c r="P6354" s="4">
        <v>0</v>
      </c>
      <c r="Q6354" s="4">
        <v>52.53</v>
      </c>
    </row>
    <row r="6355" spans="1:17" s="4" customFormat="1" ht="12" x14ac:dyDescent="0.3">
      <c r="A6355" s="4">
        <v>6354</v>
      </c>
      <c r="B6355" s="4" t="s">
        <v>18909</v>
      </c>
      <c r="C6355" s="5">
        <v>45290</v>
      </c>
      <c r="D6355" s="5">
        <v>45291</v>
      </c>
      <c r="E6355" s="9">
        <f t="shared" si="99"/>
        <v>2023</v>
      </c>
      <c r="F6355" s="4" t="s">
        <v>17</v>
      </c>
      <c r="G6355" s="4" t="s">
        <v>18910</v>
      </c>
      <c r="H6355" s="4" t="s">
        <v>18911</v>
      </c>
      <c r="I6355" s="4" t="s">
        <v>20</v>
      </c>
      <c r="J6355" s="4" t="s">
        <v>62</v>
      </c>
      <c r="K6355" s="4" t="s">
        <v>63</v>
      </c>
      <c r="L6355" s="4" t="s">
        <v>22</v>
      </c>
      <c r="M6355" s="4" t="s">
        <v>23</v>
      </c>
      <c r="N6355" s="4">
        <v>677.71</v>
      </c>
      <c r="O6355" s="4">
        <v>3</v>
      </c>
      <c r="P6355" s="4">
        <v>0.2</v>
      </c>
      <c r="Q6355" s="4">
        <v>13.9</v>
      </c>
    </row>
    <row r="6356" spans="1:17" s="4" customFormat="1" ht="12" x14ac:dyDescent="0.3">
      <c r="A6356" s="4">
        <v>6355</v>
      </c>
      <c r="B6356" s="4" t="s">
        <v>18912</v>
      </c>
      <c r="C6356" s="5">
        <v>44816</v>
      </c>
      <c r="D6356" s="5">
        <v>44819</v>
      </c>
      <c r="E6356" s="9">
        <f t="shared" si="99"/>
        <v>2022</v>
      </c>
      <c r="F6356" s="4" t="s">
        <v>25</v>
      </c>
      <c r="G6356" s="4" t="s">
        <v>18913</v>
      </c>
      <c r="H6356" s="4" t="s">
        <v>18914</v>
      </c>
      <c r="I6356" s="4" t="s">
        <v>67</v>
      </c>
      <c r="J6356" s="4" t="s">
        <v>79</v>
      </c>
      <c r="K6356" s="4" t="s">
        <v>80</v>
      </c>
      <c r="L6356" s="4" t="s">
        <v>36</v>
      </c>
      <c r="M6356" s="4" t="s">
        <v>138</v>
      </c>
      <c r="N6356" s="4">
        <v>501.43</v>
      </c>
      <c r="O6356" s="4">
        <v>6</v>
      </c>
      <c r="P6356" s="4">
        <v>0.1</v>
      </c>
      <c r="Q6356" s="4">
        <v>-4.91</v>
      </c>
    </row>
    <row r="6357" spans="1:17" s="4" customFormat="1" ht="12" x14ac:dyDescent="0.3">
      <c r="A6357" s="4">
        <v>6356</v>
      </c>
      <c r="B6357" s="4" t="s">
        <v>18915</v>
      </c>
      <c r="C6357" s="5">
        <v>44543</v>
      </c>
      <c r="D6357" s="5">
        <v>44548</v>
      </c>
      <c r="E6357" s="9">
        <f t="shared" si="99"/>
        <v>2021</v>
      </c>
      <c r="F6357" s="4" t="s">
        <v>39</v>
      </c>
      <c r="G6357" s="4" t="s">
        <v>18916</v>
      </c>
      <c r="H6357" s="4" t="s">
        <v>18917</v>
      </c>
      <c r="I6357" s="4" t="s">
        <v>28</v>
      </c>
      <c r="J6357" s="4" t="s">
        <v>79</v>
      </c>
      <c r="K6357" s="4" t="s">
        <v>80</v>
      </c>
      <c r="L6357" s="4" t="s">
        <v>22</v>
      </c>
      <c r="M6357" s="4" t="s">
        <v>134</v>
      </c>
      <c r="N6357" s="4">
        <v>1002.87</v>
      </c>
      <c r="O6357" s="4">
        <v>10</v>
      </c>
      <c r="P6357" s="4">
        <v>0</v>
      </c>
      <c r="Q6357" s="4">
        <v>49.35</v>
      </c>
    </row>
    <row r="6358" spans="1:17" s="4" customFormat="1" ht="12" x14ac:dyDescent="0.3">
      <c r="A6358" s="4">
        <v>6357</v>
      </c>
      <c r="B6358" s="4" t="s">
        <v>18918</v>
      </c>
      <c r="C6358" s="5">
        <v>44919</v>
      </c>
      <c r="D6358" s="5">
        <v>44926</v>
      </c>
      <c r="E6358" s="9">
        <f t="shared" si="99"/>
        <v>2022</v>
      </c>
      <c r="F6358" s="4" t="s">
        <v>17</v>
      </c>
      <c r="G6358" s="4" t="s">
        <v>18919</v>
      </c>
      <c r="H6358" s="4" t="s">
        <v>18920</v>
      </c>
      <c r="I6358" s="4" t="s">
        <v>20</v>
      </c>
      <c r="J6358" s="4" t="s">
        <v>34</v>
      </c>
      <c r="K6358" s="4" t="s">
        <v>35</v>
      </c>
      <c r="L6358" s="4" t="s">
        <v>36</v>
      </c>
      <c r="M6358" s="4" t="s">
        <v>71</v>
      </c>
      <c r="N6358" s="4">
        <v>1193.04</v>
      </c>
      <c r="O6358" s="4">
        <v>10</v>
      </c>
      <c r="P6358" s="4">
        <v>0.15</v>
      </c>
      <c r="Q6358" s="4">
        <v>133.77000000000001</v>
      </c>
    </row>
    <row r="6359" spans="1:17" s="4" customFormat="1" ht="12" x14ac:dyDescent="0.3">
      <c r="A6359" s="4">
        <v>6358</v>
      </c>
      <c r="B6359" s="4" t="s">
        <v>18921</v>
      </c>
      <c r="C6359" s="5">
        <v>45121</v>
      </c>
      <c r="D6359" s="5">
        <v>45123</v>
      </c>
      <c r="E6359" s="9">
        <f t="shared" si="99"/>
        <v>2023</v>
      </c>
      <c r="F6359" s="4" t="s">
        <v>59</v>
      </c>
      <c r="G6359" s="4" t="s">
        <v>18922</v>
      </c>
      <c r="H6359" s="4" t="s">
        <v>18923</v>
      </c>
      <c r="I6359" s="4" t="s">
        <v>28</v>
      </c>
      <c r="J6359" s="4" t="s">
        <v>79</v>
      </c>
      <c r="K6359" s="4" t="s">
        <v>80</v>
      </c>
      <c r="L6359" s="4" t="s">
        <v>29</v>
      </c>
      <c r="M6359" s="4" t="s">
        <v>30</v>
      </c>
      <c r="N6359" s="4">
        <v>1058.3399999999999</v>
      </c>
      <c r="O6359" s="4">
        <v>1</v>
      </c>
      <c r="P6359" s="4">
        <v>0.2</v>
      </c>
      <c r="Q6359" s="4">
        <v>91.67</v>
      </c>
    </row>
    <row r="6360" spans="1:17" s="4" customFormat="1" ht="12" x14ac:dyDescent="0.3">
      <c r="A6360" s="4">
        <v>6359</v>
      </c>
      <c r="B6360" s="4" t="s">
        <v>18924</v>
      </c>
      <c r="C6360" s="5">
        <v>45197</v>
      </c>
      <c r="D6360" s="5">
        <v>45200</v>
      </c>
      <c r="E6360" s="9">
        <f t="shared" si="99"/>
        <v>2023</v>
      </c>
      <c r="F6360" s="4" t="s">
        <v>17</v>
      </c>
      <c r="G6360" s="4" t="s">
        <v>18925</v>
      </c>
      <c r="H6360" s="4" t="s">
        <v>18926</v>
      </c>
      <c r="I6360" s="4" t="s">
        <v>28</v>
      </c>
      <c r="J6360" s="4" t="s">
        <v>47</v>
      </c>
      <c r="K6360" s="4" t="s">
        <v>47</v>
      </c>
      <c r="L6360" s="4" t="s">
        <v>22</v>
      </c>
      <c r="M6360" s="4" t="s">
        <v>75</v>
      </c>
      <c r="N6360" s="4">
        <v>481.61</v>
      </c>
      <c r="O6360" s="4">
        <v>3</v>
      </c>
      <c r="P6360" s="4">
        <v>0.1</v>
      </c>
      <c r="Q6360" s="4">
        <v>21.9</v>
      </c>
    </row>
    <row r="6361" spans="1:17" s="4" customFormat="1" ht="12" x14ac:dyDescent="0.3">
      <c r="A6361" s="4">
        <v>6360</v>
      </c>
      <c r="B6361" s="4" t="s">
        <v>18927</v>
      </c>
      <c r="C6361" s="5">
        <v>45692</v>
      </c>
      <c r="D6361" s="5">
        <v>45699</v>
      </c>
      <c r="E6361" s="9">
        <f t="shared" si="99"/>
        <v>2025</v>
      </c>
      <c r="F6361" s="4" t="s">
        <v>25</v>
      </c>
      <c r="G6361" s="4" t="s">
        <v>18928</v>
      </c>
      <c r="H6361" s="4" t="s">
        <v>18929</v>
      </c>
      <c r="I6361" s="4" t="s">
        <v>20</v>
      </c>
      <c r="J6361" s="4" t="s">
        <v>62</v>
      </c>
      <c r="K6361" s="4" t="s">
        <v>63</v>
      </c>
      <c r="L6361" s="4" t="s">
        <v>22</v>
      </c>
      <c r="M6361" s="4" t="s">
        <v>134</v>
      </c>
      <c r="N6361" s="4">
        <v>1224.53</v>
      </c>
      <c r="O6361" s="4">
        <v>8</v>
      </c>
      <c r="P6361" s="4">
        <v>0.2</v>
      </c>
      <c r="Q6361" s="4">
        <v>100.05</v>
      </c>
    </row>
    <row r="6362" spans="1:17" s="4" customFormat="1" ht="12" x14ac:dyDescent="0.3">
      <c r="A6362" s="4">
        <v>6361</v>
      </c>
      <c r="B6362" s="4" t="s">
        <v>18930</v>
      </c>
      <c r="C6362" s="5">
        <v>44890</v>
      </c>
      <c r="D6362" s="5">
        <v>44893</v>
      </c>
      <c r="E6362" s="9">
        <f t="shared" si="99"/>
        <v>2022</v>
      </c>
      <c r="F6362" s="4" t="s">
        <v>17</v>
      </c>
      <c r="G6362" s="4" t="s">
        <v>18931</v>
      </c>
      <c r="H6362" s="4" t="s">
        <v>18932</v>
      </c>
      <c r="I6362" s="4" t="s">
        <v>20</v>
      </c>
      <c r="J6362" s="4" t="s">
        <v>21</v>
      </c>
      <c r="K6362" s="4" t="s">
        <v>26647</v>
      </c>
      <c r="L6362" s="4" t="s">
        <v>29</v>
      </c>
      <c r="M6362" s="4" t="s">
        <v>107</v>
      </c>
      <c r="N6362" s="4">
        <v>899.89</v>
      </c>
      <c r="O6362" s="4">
        <v>3</v>
      </c>
      <c r="P6362" s="4">
        <v>0</v>
      </c>
      <c r="Q6362" s="4">
        <v>115.55</v>
      </c>
    </row>
    <row r="6363" spans="1:17" s="4" customFormat="1" ht="12" x14ac:dyDescent="0.3">
      <c r="A6363" s="4">
        <v>6362</v>
      </c>
      <c r="B6363" s="4" t="s">
        <v>18933</v>
      </c>
      <c r="C6363" s="5">
        <v>44819</v>
      </c>
      <c r="D6363" s="5">
        <v>44826</v>
      </c>
      <c r="E6363" s="9">
        <f t="shared" si="99"/>
        <v>2022</v>
      </c>
      <c r="F6363" s="4" t="s">
        <v>25</v>
      </c>
      <c r="G6363" s="4" t="s">
        <v>18934</v>
      </c>
      <c r="H6363" s="4" t="s">
        <v>18935</v>
      </c>
      <c r="I6363" s="4" t="s">
        <v>28</v>
      </c>
      <c r="J6363" s="4" t="s">
        <v>79</v>
      </c>
      <c r="K6363" s="4" t="s">
        <v>80</v>
      </c>
      <c r="L6363" s="4" t="s">
        <v>36</v>
      </c>
      <c r="M6363" s="4" t="s">
        <v>138</v>
      </c>
      <c r="N6363" s="4">
        <v>94.66</v>
      </c>
      <c r="O6363" s="4">
        <v>5</v>
      </c>
      <c r="P6363" s="4">
        <v>0</v>
      </c>
      <c r="Q6363" s="4">
        <v>25.93</v>
      </c>
    </row>
    <row r="6364" spans="1:17" s="4" customFormat="1" ht="12" x14ac:dyDescent="0.3">
      <c r="A6364" s="4">
        <v>6363</v>
      </c>
      <c r="B6364" s="4" t="s">
        <v>18936</v>
      </c>
      <c r="C6364" s="5">
        <v>45589</v>
      </c>
      <c r="D6364" s="5">
        <v>45593</v>
      </c>
      <c r="E6364" s="9">
        <f t="shared" si="99"/>
        <v>2024</v>
      </c>
      <c r="F6364" s="4" t="s">
        <v>59</v>
      </c>
      <c r="G6364" s="4" t="s">
        <v>18937</v>
      </c>
      <c r="H6364" s="4" t="s">
        <v>18938</v>
      </c>
      <c r="I6364" s="4" t="s">
        <v>28</v>
      </c>
      <c r="J6364" s="4" t="s">
        <v>111</v>
      </c>
      <c r="K6364" s="4" t="s">
        <v>111</v>
      </c>
      <c r="L6364" s="4" t="s">
        <v>36</v>
      </c>
      <c r="M6364" s="4" t="s">
        <v>37</v>
      </c>
      <c r="N6364" s="4">
        <v>730.94</v>
      </c>
      <c r="O6364" s="4">
        <v>10</v>
      </c>
      <c r="P6364" s="4">
        <v>0.1</v>
      </c>
      <c r="Q6364" s="4">
        <v>8.9700000000000006</v>
      </c>
    </row>
    <row r="6365" spans="1:17" s="4" customFormat="1" ht="12" x14ac:dyDescent="0.3">
      <c r="A6365" s="4">
        <v>6364</v>
      </c>
      <c r="B6365" s="4" t="s">
        <v>18939</v>
      </c>
      <c r="C6365" s="5">
        <v>44461</v>
      </c>
      <c r="D6365" s="5">
        <v>44464</v>
      </c>
      <c r="E6365" s="9">
        <f t="shared" si="99"/>
        <v>2021</v>
      </c>
      <c r="F6365" s="4" t="s">
        <v>59</v>
      </c>
      <c r="G6365" s="4" t="s">
        <v>18940</v>
      </c>
      <c r="H6365" s="4" t="s">
        <v>18941</v>
      </c>
      <c r="I6365" s="4" t="s">
        <v>28</v>
      </c>
      <c r="J6365" s="4" t="s">
        <v>79</v>
      </c>
      <c r="K6365" s="4" t="s">
        <v>80</v>
      </c>
      <c r="L6365" s="4" t="s">
        <v>22</v>
      </c>
      <c r="M6365" s="4" t="s">
        <v>54</v>
      </c>
      <c r="N6365" s="4">
        <v>1060.3</v>
      </c>
      <c r="O6365" s="4">
        <v>2</v>
      </c>
      <c r="P6365" s="4">
        <v>0.1</v>
      </c>
      <c r="Q6365" s="4">
        <v>43.98</v>
      </c>
    </row>
    <row r="6366" spans="1:17" s="4" customFormat="1" ht="12" x14ac:dyDescent="0.3">
      <c r="A6366" s="4">
        <v>6365</v>
      </c>
      <c r="B6366" s="4" t="s">
        <v>18942</v>
      </c>
      <c r="C6366" s="5">
        <v>45832</v>
      </c>
      <c r="D6366" s="5">
        <v>45835</v>
      </c>
      <c r="E6366" s="9">
        <f t="shared" si="99"/>
        <v>2025</v>
      </c>
      <c r="F6366" s="4" t="s">
        <v>59</v>
      </c>
      <c r="G6366" s="4" t="s">
        <v>18943</v>
      </c>
      <c r="H6366" s="4" t="s">
        <v>18944</v>
      </c>
      <c r="I6366" s="4" t="s">
        <v>67</v>
      </c>
      <c r="J6366" s="4" t="s">
        <v>34</v>
      </c>
      <c r="K6366" s="4" t="s">
        <v>35</v>
      </c>
      <c r="L6366" s="4" t="s">
        <v>36</v>
      </c>
      <c r="M6366" s="4" t="s">
        <v>71</v>
      </c>
      <c r="N6366" s="4">
        <v>68.790000000000006</v>
      </c>
      <c r="O6366" s="4">
        <v>7</v>
      </c>
      <c r="P6366" s="4">
        <v>0.1</v>
      </c>
      <c r="Q6366" s="4">
        <v>15.51</v>
      </c>
    </row>
    <row r="6367" spans="1:17" s="4" customFormat="1" ht="12" x14ac:dyDescent="0.3">
      <c r="A6367" s="4">
        <v>6366</v>
      </c>
      <c r="B6367" s="4" t="s">
        <v>18945</v>
      </c>
      <c r="C6367" s="5">
        <v>45820</v>
      </c>
      <c r="D6367" s="5">
        <v>45827</v>
      </c>
      <c r="E6367" s="9">
        <f t="shared" si="99"/>
        <v>2025</v>
      </c>
      <c r="F6367" s="4" t="s">
        <v>59</v>
      </c>
      <c r="G6367" s="4" t="s">
        <v>18946</v>
      </c>
      <c r="H6367" s="4" t="s">
        <v>18947</v>
      </c>
      <c r="I6367" s="4" t="s">
        <v>20</v>
      </c>
      <c r="J6367" s="4" t="s">
        <v>111</v>
      </c>
      <c r="K6367" s="4" t="s">
        <v>111</v>
      </c>
      <c r="L6367" s="4" t="s">
        <v>36</v>
      </c>
      <c r="M6367" s="4" t="s">
        <v>118</v>
      </c>
      <c r="N6367" s="4">
        <v>1092.19</v>
      </c>
      <c r="O6367" s="4">
        <v>1</v>
      </c>
      <c r="P6367" s="4">
        <v>0.2</v>
      </c>
      <c r="Q6367" s="4">
        <v>227.23</v>
      </c>
    </row>
    <row r="6368" spans="1:17" s="4" customFormat="1" ht="12" x14ac:dyDescent="0.3">
      <c r="A6368" s="4">
        <v>6367</v>
      </c>
      <c r="B6368" s="4" t="s">
        <v>18948</v>
      </c>
      <c r="C6368" s="5">
        <v>44885</v>
      </c>
      <c r="D6368" s="5">
        <v>44891</v>
      </c>
      <c r="E6368" s="9">
        <f t="shared" si="99"/>
        <v>2022</v>
      </c>
      <c r="F6368" s="4" t="s">
        <v>17</v>
      </c>
      <c r="G6368" s="4" t="s">
        <v>18949</v>
      </c>
      <c r="H6368" s="4" t="s">
        <v>18950</v>
      </c>
      <c r="I6368" s="4" t="s">
        <v>20</v>
      </c>
      <c r="J6368" s="4" t="s">
        <v>106</v>
      </c>
      <c r="K6368" s="4" t="s">
        <v>106</v>
      </c>
      <c r="L6368" s="4" t="s">
        <v>36</v>
      </c>
      <c r="M6368" s="4" t="s">
        <v>37</v>
      </c>
      <c r="N6368" s="4">
        <v>1334.32</v>
      </c>
      <c r="O6368" s="4">
        <v>10</v>
      </c>
      <c r="P6368" s="4">
        <v>0.15</v>
      </c>
      <c r="Q6368" s="4">
        <v>77.23</v>
      </c>
    </row>
    <row r="6369" spans="1:17" s="4" customFormat="1" ht="12" x14ac:dyDescent="0.3">
      <c r="A6369" s="4">
        <v>6368</v>
      </c>
      <c r="B6369" s="4" t="s">
        <v>18951</v>
      </c>
      <c r="C6369" s="5">
        <v>45818</v>
      </c>
      <c r="D6369" s="5">
        <v>45822</v>
      </c>
      <c r="E6369" s="9">
        <f t="shared" si="99"/>
        <v>2025</v>
      </c>
      <c r="F6369" s="4" t="s">
        <v>17</v>
      </c>
      <c r="G6369" s="4" t="s">
        <v>18952</v>
      </c>
      <c r="H6369" s="4" t="s">
        <v>14535</v>
      </c>
      <c r="I6369" s="4" t="s">
        <v>67</v>
      </c>
      <c r="J6369" s="4" t="s">
        <v>145</v>
      </c>
      <c r="K6369" s="4" t="s">
        <v>80</v>
      </c>
      <c r="L6369" s="4" t="s">
        <v>36</v>
      </c>
      <c r="M6369" s="4" t="s">
        <v>37</v>
      </c>
      <c r="N6369" s="4">
        <v>480.91</v>
      </c>
      <c r="O6369" s="4">
        <v>4</v>
      </c>
      <c r="P6369" s="4">
        <v>0.15</v>
      </c>
      <c r="Q6369" s="4">
        <v>29.42</v>
      </c>
    </row>
    <row r="6370" spans="1:17" s="4" customFormat="1" ht="12" x14ac:dyDescent="0.3">
      <c r="A6370" s="4">
        <v>6369</v>
      </c>
      <c r="B6370" s="4" t="s">
        <v>18953</v>
      </c>
      <c r="C6370" s="5">
        <v>45452</v>
      </c>
      <c r="D6370" s="5">
        <v>45453</v>
      </c>
      <c r="E6370" s="9">
        <f t="shared" si="99"/>
        <v>2024</v>
      </c>
      <c r="F6370" s="4" t="s">
        <v>25</v>
      </c>
      <c r="G6370" s="4" t="s">
        <v>18954</v>
      </c>
      <c r="H6370" s="4" t="s">
        <v>18955</v>
      </c>
      <c r="I6370" s="4" t="s">
        <v>20</v>
      </c>
      <c r="J6370" s="4" t="s">
        <v>21</v>
      </c>
      <c r="K6370" s="4" t="s">
        <v>26647</v>
      </c>
      <c r="L6370" s="4" t="s">
        <v>36</v>
      </c>
      <c r="M6370" s="4" t="s">
        <v>118</v>
      </c>
      <c r="N6370" s="4">
        <v>555.04999999999995</v>
      </c>
      <c r="O6370" s="4">
        <v>5</v>
      </c>
      <c r="P6370" s="4">
        <v>0.1</v>
      </c>
      <c r="Q6370" s="4">
        <v>103.85</v>
      </c>
    </row>
    <row r="6371" spans="1:17" s="4" customFormat="1" ht="12" x14ac:dyDescent="0.3">
      <c r="A6371" s="4">
        <v>6370</v>
      </c>
      <c r="B6371" s="4" t="s">
        <v>18956</v>
      </c>
      <c r="C6371" s="5">
        <v>45581</v>
      </c>
      <c r="D6371" s="5">
        <v>45588</v>
      </c>
      <c r="E6371" s="9">
        <f t="shared" si="99"/>
        <v>2024</v>
      </c>
      <c r="F6371" s="4" t="s">
        <v>39</v>
      </c>
      <c r="G6371" s="4" t="s">
        <v>18957</v>
      </c>
      <c r="H6371" s="4" t="s">
        <v>18958</v>
      </c>
      <c r="I6371" s="4" t="s">
        <v>28</v>
      </c>
      <c r="J6371" s="4" t="s">
        <v>42</v>
      </c>
      <c r="K6371" s="4" t="s">
        <v>43</v>
      </c>
      <c r="L6371" s="4" t="s">
        <v>29</v>
      </c>
      <c r="M6371" s="4" t="s">
        <v>107</v>
      </c>
      <c r="N6371" s="4">
        <v>495.68</v>
      </c>
      <c r="O6371" s="4">
        <v>6</v>
      </c>
      <c r="P6371" s="4">
        <v>0</v>
      </c>
      <c r="Q6371" s="4">
        <v>98.9</v>
      </c>
    </row>
    <row r="6372" spans="1:17" s="4" customFormat="1" ht="12" x14ac:dyDescent="0.3">
      <c r="A6372" s="4">
        <v>6371</v>
      </c>
      <c r="B6372" s="4" t="s">
        <v>18959</v>
      </c>
      <c r="C6372" s="5">
        <v>45549</v>
      </c>
      <c r="D6372" s="5">
        <v>45552</v>
      </c>
      <c r="E6372" s="9">
        <f t="shared" si="99"/>
        <v>2024</v>
      </c>
      <c r="F6372" s="4" t="s">
        <v>17</v>
      </c>
      <c r="G6372" s="4" t="s">
        <v>18960</v>
      </c>
      <c r="H6372" s="4" t="s">
        <v>18961</v>
      </c>
      <c r="I6372" s="4" t="s">
        <v>67</v>
      </c>
      <c r="J6372" s="4" t="s">
        <v>111</v>
      </c>
      <c r="K6372" s="4" t="s">
        <v>111</v>
      </c>
      <c r="L6372" s="4" t="s">
        <v>22</v>
      </c>
      <c r="M6372" s="4" t="s">
        <v>134</v>
      </c>
      <c r="N6372" s="4">
        <v>507.6</v>
      </c>
      <c r="O6372" s="4">
        <v>5</v>
      </c>
      <c r="P6372" s="4">
        <v>0.1</v>
      </c>
      <c r="Q6372" s="4">
        <v>4.99</v>
      </c>
    </row>
    <row r="6373" spans="1:17" s="4" customFormat="1" ht="12" x14ac:dyDescent="0.3">
      <c r="A6373" s="4">
        <v>6372</v>
      </c>
      <c r="B6373" s="4" t="s">
        <v>18962</v>
      </c>
      <c r="C6373" s="5">
        <v>45567</v>
      </c>
      <c r="D6373" s="5">
        <v>45572</v>
      </c>
      <c r="E6373" s="9">
        <f t="shared" si="99"/>
        <v>2024</v>
      </c>
      <c r="F6373" s="4" t="s">
        <v>25</v>
      </c>
      <c r="G6373" s="4" t="s">
        <v>18963</v>
      </c>
      <c r="H6373" s="4" t="s">
        <v>10230</v>
      </c>
      <c r="I6373" s="4" t="s">
        <v>28</v>
      </c>
      <c r="J6373" s="4" t="s">
        <v>52</v>
      </c>
      <c r="K6373" s="4" t="s">
        <v>53</v>
      </c>
      <c r="L6373" s="4" t="s">
        <v>36</v>
      </c>
      <c r="M6373" s="4" t="s">
        <v>71</v>
      </c>
      <c r="N6373" s="4">
        <v>250.98</v>
      </c>
      <c r="O6373" s="4">
        <v>7</v>
      </c>
      <c r="P6373" s="4">
        <v>0</v>
      </c>
      <c r="Q6373" s="4">
        <v>42.31</v>
      </c>
    </row>
    <row r="6374" spans="1:17" s="4" customFormat="1" ht="12" x14ac:dyDescent="0.3">
      <c r="A6374" s="4">
        <v>6373</v>
      </c>
      <c r="B6374" s="4" t="s">
        <v>18964</v>
      </c>
      <c r="C6374" s="5">
        <v>45596</v>
      </c>
      <c r="D6374" s="5">
        <v>45602</v>
      </c>
      <c r="E6374" s="9">
        <f t="shared" si="99"/>
        <v>2024</v>
      </c>
      <c r="F6374" s="4" t="s">
        <v>59</v>
      </c>
      <c r="G6374" s="4" t="s">
        <v>18965</v>
      </c>
      <c r="H6374" s="4" t="s">
        <v>18966</v>
      </c>
      <c r="I6374" s="4" t="s">
        <v>28</v>
      </c>
      <c r="J6374" s="4" t="s">
        <v>79</v>
      </c>
      <c r="K6374" s="4" t="s">
        <v>80</v>
      </c>
      <c r="L6374" s="4" t="s">
        <v>29</v>
      </c>
      <c r="M6374" s="4" t="s">
        <v>107</v>
      </c>
      <c r="N6374" s="4">
        <v>393.78</v>
      </c>
      <c r="O6374" s="4">
        <v>5</v>
      </c>
      <c r="P6374" s="4">
        <v>0.15</v>
      </c>
      <c r="Q6374" s="4">
        <v>58.15</v>
      </c>
    </row>
    <row r="6375" spans="1:17" s="4" customFormat="1" ht="12" x14ac:dyDescent="0.3">
      <c r="A6375" s="4">
        <v>6374</v>
      </c>
      <c r="B6375" s="4" t="s">
        <v>18967</v>
      </c>
      <c r="C6375" s="5">
        <v>45326</v>
      </c>
      <c r="D6375" s="5">
        <v>45328</v>
      </c>
      <c r="E6375" s="9">
        <f t="shared" si="99"/>
        <v>2024</v>
      </c>
      <c r="F6375" s="4" t="s">
        <v>25</v>
      </c>
      <c r="G6375" s="4" t="s">
        <v>18968</v>
      </c>
      <c r="H6375" s="4" t="s">
        <v>18969</v>
      </c>
      <c r="I6375" s="4" t="s">
        <v>67</v>
      </c>
      <c r="J6375" s="4" t="s">
        <v>52</v>
      </c>
      <c r="K6375" s="4" t="s">
        <v>53</v>
      </c>
      <c r="L6375" s="4" t="s">
        <v>29</v>
      </c>
      <c r="M6375" s="4" t="s">
        <v>48</v>
      </c>
      <c r="N6375" s="4">
        <v>389.11</v>
      </c>
      <c r="O6375" s="4">
        <v>10</v>
      </c>
      <c r="P6375" s="4">
        <v>0</v>
      </c>
      <c r="Q6375" s="4">
        <v>48.74</v>
      </c>
    </row>
    <row r="6376" spans="1:17" s="4" customFormat="1" ht="12" x14ac:dyDescent="0.3">
      <c r="A6376" s="4">
        <v>6375</v>
      </c>
      <c r="B6376" s="4" t="s">
        <v>18970</v>
      </c>
      <c r="C6376" s="5">
        <v>45395</v>
      </c>
      <c r="D6376" s="5">
        <v>45400</v>
      </c>
      <c r="E6376" s="9">
        <f t="shared" si="99"/>
        <v>2024</v>
      </c>
      <c r="F6376" s="4" t="s">
        <v>17</v>
      </c>
      <c r="G6376" s="4" t="s">
        <v>18971</v>
      </c>
      <c r="H6376" s="4" t="s">
        <v>18972</v>
      </c>
      <c r="I6376" s="4" t="s">
        <v>67</v>
      </c>
      <c r="J6376" s="4" t="s">
        <v>62</v>
      </c>
      <c r="K6376" s="4" t="s">
        <v>63</v>
      </c>
      <c r="L6376" s="4" t="s">
        <v>22</v>
      </c>
      <c r="M6376" s="4" t="s">
        <v>54</v>
      </c>
      <c r="N6376" s="4">
        <v>622.82000000000005</v>
      </c>
      <c r="O6376" s="4">
        <v>9</v>
      </c>
      <c r="P6376" s="4">
        <v>0.1</v>
      </c>
      <c r="Q6376" s="4">
        <v>81.73</v>
      </c>
    </row>
    <row r="6377" spans="1:17" s="4" customFormat="1" ht="12" x14ac:dyDescent="0.3">
      <c r="A6377" s="4">
        <v>6376</v>
      </c>
      <c r="B6377" s="4" t="s">
        <v>18973</v>
      </c>
      <c r="C6377" s="5">
        <v>45808</v>
      </c>
      <c r="D6377" s="5">
        <v>45815</v>
      </c>
      <c r="E6377" s="9">
        <f t="shared" si="99"/>
        <v>2025</v>
      </c>
      <c r="F6377" s="4" t="s">
        <v>17</v>
      </c>
      <c r="G6377" s="4" t="s">
        <v>18974</v>
      </c>
      <c r="H6377" s="4" t="s">
        <v>18975</v>
      </c>
      <c r="I6377" s="4" t="s">
        <v>28</v>
      </c>
      <c r="J6377" s="4" t="s">
        <v>62</v>
      </c>
      <c r="K6377" s="4" t="s">
        <v>63</v>
      </c>
      <c r="L6377" s="4" t="s">
        <v>36</v>
      </c>
      <c r="M6377" s="4" t="s">
        <v>138</v>
      </c>
      <c r="N6377" s="4">
        <v>949.99</v>
      </c>
      <c r="O6377" s="4">
        <v>8</v>
      </c>
      <c r="P6377" s="4">
        <v>0.1</v>
      </c>
      <c r="Q6377" s="4">
        <v>156.29</v>
      </c>
    </row>
    <row r="6378" spans="1:17" s="4" customFormat="1" ht="12" x14ac:dyDescent="0.3">
      <c r="A6378" s="4">
        <v>6377</v>
      </c>
      <c r="B6378" s="4" t="s">
        <v>18976</v>
      </c>
      <c r="C6378" s="5">
        <v>44806</v>
      </c>
      <c r="D6378" s="5">
        <v>44808</v>
      </c>
      <c r="E6378" s="9">
        <f t="shared" si="99"/>
        <v>2022</v>
      </c>
      <c r="F6378" s="4" t="s">
        <v>39</v>
      </c>
      <c r="G6378" s="4" t="s">
        <v>18977</v>
      </c>
      <c r="H6378" s="4" t="s">
        <v>18978</v>
      </c>
      <c r="I6378" s="4" t="s">
        <v>20</v>
      </c>
      <c r="J6378" s="4" t="s">
        <v>62</v>
      </c>
      <c r="K6378" s="4" t="s">
        <v>63</v>
      </c>
      <c r="L6378" s="4" t="s">
        <v>22</v>
      </c>
      <c r="M6378" s="4" t="s">
        <v>54</v>
      </c>
      <c r="N6378" s="4">
        <v>756.37</v>
      </c>
      <c r="O6378" s="4">
        <v>5</v>
      </c>
      <c r="P6378" s="4">
        <v>0.1</v>
      </c>
      <c r="Q6378" s="4">
        <v>127.73</v>
      </c>
    </row>
    <row r="6379" spans="1:17" s="4" customFormat="1" ht="12" x14ac:dyDescent="0.3">
      <c r="A6379" s="4">
        <v>6378</v>
      </c>
      <c r="B6379" s="4" t="s">
        <v>18979</v>
      </c>
      <c r="C6379" s="5">
        <v>45569</v>
      </c>
      <c r="D6379" s="5">
        <v>45570</v>
      </c>
      <c r="E6379" s="9">
        <f t="shared" si="99"/>
        <v>2024</v>
      </c>
      <c r="F6379" s="4" t="s">
        <v>25</v>
      </c>
      <c r="G6379" s="4" t="s">
        <v>18980</v>
      </c>
      <c r="H6379" s="4" t="s">
        <v>18981</v>
      </c>
      <c r="I6379" s="4" t="s">
        <v>28</v>
      </c>
      <c r="J6379" s="4" t="s">
        <v>42</v>
      </c>
      <c r="K6379" s="4" t="s">
        <v>43</v>
      </c>
      <c r="L6379" s="4" t="s">
        <v>22</v>
      </c>
      <c r="M6379" s="4" t="s">
        <v>54</v>
      </c>
      <c r="N6379" s="4">
        <v>67.36</v>
      </c>
      <c r="O6379" s="4">
        <v>9</v>
      </c>
      <c r="P6379" s="4">
        <v>0.2</v>
      </c>
      <c r="Q6379" s="4">
        <v>2.9</v>
      </c>
    </row>
    <row r="6380" spans="1:17" s="4" customFormat="1" ht="12" x14ac:dyDescent="0.3">
      <c r="A6380" s="4">
        <v>6379</v>
      </c>
      <c r="B6380" s="4" t="s">
        <v>18982</v>
      </c>
      <c r="C6380" s="5">
        <v>45542</v>
      </c>
      <c r="D6380" s="5">
        <v>45545</v>
      </c>
      <c r="E6380" s="9">
        <f t="shared" si="99"/>
        <v>2024</v>
      </c>
      <c r="F6380" s="4" t="s">
        <v>17</v>
      </c>
      <c r="G6380" s="4" t="s">
        <v>18983</v>
      </c>
      <c r="H6380" s="4" t="s">
        <v>18984</v>
      </c>
      <c r="I6380" s="4" t="s">
        <v>67</v>
      </c>
      <c r="J6380" s="4" t="s">
        <v>111</v>
      </c>
      <c r="K6380" s="4" t="s">
        <v>111</v>
      </c>
      <c r="L6380" s="4" t="s">
        <v>22</v>
      </c>
      <c r="M6380" s="4" t="s">
        <v>134</v>
      </c>
      <c r="N6380" s="4">
        <v>984.37</v>
      </c>
      <c r="O6380" s="4">
        <v>6</v>
      </c>
      <c r="P6380" s="4">
        <v>0.1</v>
      </c>
      <c r="Q6380" s="4">
        <v>32.75</v>
      </c>
    </row>
    <row r="6381" spans="1:17" s="4" customFormat="1" ht="12" x14ac:dyDescent="0.3">
      <c r="A6381" s="4">
        <v>6380</v>
      </c>
      <c r="B6381" s="4" t="s">
        <v>18985</v>
      </c>
      <c r="C6381" s="5">
        <v>45388</v>
      </c>
      <c r="D6381" s="5">
        <v>45394</v>
      </c>
      <c r="E6381" s="9">
        <f t="shared" si="99"/>
        <v>2024</v>
      </c>
      <c r="F6381" s="4" t="s">
        <v>59</v>
      </c>
      <c r="G6381" s="4" t="s">
        <v>18986</v>
      </c>
      <c r="H6381" s="4" t="s">
        <v>18987</v>
      </c>
      <c r="I6381" s="4" t="s">
        <v>20</v>
      </c>
      <c r="J6381" s="4" t="s">
        <v>62</v>
      </c>
      <c r="K6381" s="4" t="s">
        <v>63</v>
      </c>
      <c r="L6381" s="4" t="s">
        <v>29</v>
      </c>
      <c r="M6381" s="4" t="s">
        <v>107</v>
      </c>
      <c r="N6381" s="4">
        <v>626.57000000000005</v>
      </c>
      <c r="O6381" s="4">
        <v>5</v>
      </c>
      <c r="P6381" s="4">
        <v>0.1</v>
      </c>
      <c r="Q6381" s="4">
        <v>35.700000000000003</v>
      </c>
    </row>
    <row r="6382" spans="1:17" s="4" customFormat="1" ht="12" x14ac:dyDescent="0.3">
      <c r="A6382" s="4">
        <v>6381</v>
      </c>
      <c r="B6382" s="4" t="s">
        <v>18988</v>
      </c>
      <c r="C6382" s="5">
        <v>45059</v>
      </c>
      <c r="D6382" s="5">
        <v>45066</v>
      </c>
      <c r="E6382" s="9">
        <f t="shared" si="99"/>
        <v>2023</v>
      </c>
      <c r="F6382" s="4" t="s">
        <v>25</v>
      </c>
      <c r="G6382" s="4" t="s">
        <v>18989</v>
      </c>
      <c r="H6382" s="4" t="s">
        <v>18990</v>
      </c>
      <c r="I6382" s="4" t="s">
        <v>20</v>
      </c>
      <c r="J6382" s="4" t="s">
        <v>111</v>
      </c>
      <c r="K6382" s="4" t="s">
        <v>111</v>
      </c>
      <c r="L6382" s="4" t="s">
        <v>22</v>
      </c>
      <c r="M6382" s="4" t="s">
        <v>23</v>
      </c>
      <c r="N6382" s="4">
        <v>1444.64</v>
      </c>
      <c r="O6382" s="4">
        <v>5</v>
      </c>
      <c r="P6382" s="4">
        <v>0</v>
      </c>
      <c r="Q6382" s="4">
        <v>281.39999999999998</v>
      </c>
    </row>
    <row r="6383" spans="1:17" s="4" customFormat="1" ht="12" x14ac:dyDescent="0.3">
      <c r="A6383" s="4">
        <v>6382</v>
      </c>
      <c r="B6383" s="4" t="s">
        <v>18991</v>
      </c>
      <c r="C6383" s="5">
        <v>45187</v>
      </c>
      <c r="D6383" s="5">
        <v>45192</v>
      </c>
      <c r="E6383" s="9">
        <f t="shared" si="99"/>
        <v>2023</v>
      </c>
      <c r="F6383" s="4" t="s">
        <v>59</v>
      </c>
      <c r="G6383" s="4" t="s">
        <v>18992</v>
      </c>
      <c r="H6383" s="4" t="s">
        <v>18993</v>
      </c>
      <c r="I6383" s="4" t="s">
        <v>20</v>
      </c>
      <c r="J6383" s="4" t="s">
        <v>106</v>
      </c>
      <c r="K6383" s="4" t="s">
        <v>106</v>
      </c>
      <c r="L6383" s="4" t="s">
        <v>29</v>
      </c>
      <c r="M6383" s="4" t="s">
        <v>90</v>
      </c>
      <c r="N6383" s="4">
        <v>1069.79</v>
      </c>
      <c r="O6383" s="4">
        <v>6</v>
      </c>
      <c r="P6383" s="4">
        <v>0.2</v>
      </c>
      <c r="Q6383" s="4">
        <v>24.63</v>
      </c>
    </row>
    <row r="6384" spans="1:17" s="4" customFormat="1" ht="12" x14ac:dyDescent="0.3">
      <c r="A6384" s="4">
        <v>6383</v>
      </c>
      <c r="B6384" s="4" t="s">
        <v>18994</v>
      </c>
      <c r="C6384" s="5">
        <v>45508</v>
      </c>
      <c r="D6384" s="5">
        <v>45513</v>
      </c>
      <c r="E6384" s="9">
        <f t="shared" si="99"/>
        <v>2024</v>
      </c>
      <c r="F6384" s="4" t="s">
        <v>39</v>
      </c>
      <c r="G6384" s="4" t="s">
        <v>18995</v>
      </c>
      <c r="H6384" s="4" t="s">
        <v>18996</v>
      </c>
      <c r="I6384" s="4" t="s">
        <v>67</v>
      </c>
      <c r="J6384" s="4" t="s">
        <v>47</v>
      </c>
      <c r="K6384" s="4" t="s">
        <v>47</v>
      </c>
      <c r="L6384" s="4" t="s">
        <v>36</v>
      </c>
      <c r="M6384" s="4" t="s">
        <v>138</v>
      </c>
      <c r="N6384" s="4">
        <v>723.72</v>
      </c>
      <c r="O6384" s="4">
        <v>9</v>
      </c>
      <c r="P6384" s="4">
        <v>0.1</v>
      </c>
      <c r="Q6384" s="4">
        <v>122.48</v>
      </c>
    </row>
    <row r="6385" spans="1:17" s="4" customFormat="1" ht="12" x14ac:dyDescent="0.3">
      <c r="A6385" s="4">
        <v>6384</v>
      </c>
      <c r="B6385" s="4" t="s">
        <v>18997</v>
      </c>
      <c r="C6385" s="5">
        <v>44826</v>
      </c>
      <c r="D6385" s="5">
        <v>44828</v>
      </c>
      <c r="E6385" s="9">
        <f t="shared" si="99"/>
        <v>2022</v>
      </c>
      <c r="F6385" s="4" t="s">
        <v>59</v>
      </c>
      <c r="G6385" s="4" t="s">
        <v>18998</v>
      </c>
      <c r="H6385" s="4" t="s">
        <v>18999</v>
      </c>
      <c r="I6385" s="4" t="s">
        <v>67</v>
      </c>
      <c r="J6385" s="4" t="s">
        <v>111</v>
      </c>
      <c r="K6385" s="4" t="s">
        <v>111</v>
      </c>
      <c r="L6385" s="4" t="s">
        <v>36</v>
      </c>
      <c r="M6385" s="4" t="s">
        <v>138</v>
      </c>
      <c r="N6385" s="4">
        <v>84.42</v>
      </c>
      <c r="O6385" s="4">
        <v>9</v>
      </c>
      <c r="P6385" s="4">
        <v>0.2</v>
      </c>
      <c r="Q6385" s="4">
        <v>12.77</v>
      </c>
    </row>
    <row r="6386" spans="1:17" s="4" customFormat="1" ht="12" x14ac:dyDescent="0.3">
      <c r="A6386" s="4">
        <v>6385</v>
      </c>
      <c r="B6386" s="4" t="s">
        <v>19000</v>
      </c>
      <c r="C6386" s="5">
        <v>44633</v>
      </c>
      <c r="D6386" s="5">
        <v>44636</v>
      </c>
      <c r="E6386" s="9">
        <f t="shared" si="99"/>
        <v>2022</v>
      </c>
      <c r="F6386" s="4" t="s">
        <v>59</v>
      </c>
      <c r="G6386" s="4" t="s">
        <v>19001</v>
      </c>
      <c r="H6386" s="4" t="s">
        <v>19002</v>
      </c>
      <c r="I6386" s="4" t="s">
        <v>20</v>
      </c>
      <c r="J6386" s="4" t="s">
        <v>111</v>
      </c>
      <c r="K6386" s="4" t="s">
        <v>111</v>
      </c>
      <c r="L6386" s="4" t="s">
        <v>36</v>
      </c>
      <c r="M6386" s="4" t="s">
        <v>37</v>
      </c>
      <c r="N6386" s="4">
        <v>1265.3699999999999</v>
      </c>
      <c r="O6386" s="4">
        <v>9</v>
      </c>
      <c r="P6386" s="4">
        <v>0</v>
      </c>
      <c r="Q6386" s="4">
        <v>296.69</v>
      </c>
    </row>
    <row r="6387" spans="1:17" s="4" customFormat="1" ht="12" x14ac:dyDescent="0.3">
      <c r="A6387" s="4">
        <v>6386</v>
      </c>
      <c r="B6387" s="4" t="s">
        <v>19003</v>
      </c>
      <c r="C6387" s="5">
        <v>45691</v>
      </c>
      <c r="D6387" s="5">
        <v>45697</v>
      </c>
      <c r="E6387" s="9">
        <f t="shared" si="99"/>
        <v>2025</v>
      </c>
      <c r="F6387" s="4" t="s">
        <v>25</v>
      </c>
      <c r="G6387" s="4" t="s">
        <v>19004</v>
      </c>
      <c r="H6387" s="4" t="s">
        <v>19005</v>
      </c>
      <c r="I6387" s="4" t="s">
        <v>67</v>
      </c>
      <c r="J6387" s="4" t="s">
        <v>21</v>
      </c>
      <c r="K6387" s="4" t="s">
        <v>26647</v>
      </c>
      <c r="L6387" s="4" t="s">
        <v>36</v>
      </c>
      <c r="M6387" s="4" t="s">
        <v>71</v>
      </c>
      <c r="N6387" s="4">
        <v>357.84</v>
      </c>
      <c r="O6387" s="4">
        <v>6</v>
      </c>
      <c r="P6387" s="4">
        <v>0</v>
      </c>
      <c r="Q6387" s="4">
        <v>16.079999999999998</v>
      </c>
    </row>
    <row r="6388" spans="1:17" s="4" customFormat="1" ht="12" x14ac:dyDescent="0.3">
      <c r="A6388" s="4">
        <v>6387</v>
      </c>
      <c r="B6388" s="4" t="s">
        <v>19006</v>
      </c>
      <c r="C6388" s="5">
        <v>45168</v>
      </c>
      <c r="D6388" s="5">
        <v>45171</v>
      </c>
      <c r="E6388" s="9">
        <f t="shared" si="99"/>
        <v>2023</v>
      </c>
      <c r="F6388" s="4" t="s">
        <v>59</v>
      </c>
      <c r="G6388" s="4" t="s">
        <v>19007</v>
      </c>
      <c r="H6388" s="4" t="s">
        <v>19008</v>
      </c>
      <c r="I6388" s="4" t="s">
        <v>20</v>
      </c>
      <c r="J6388" s="4" t="s">
        <v>79</v>
      </c>
      <c r="K6388" s="4" t="s">
        <v>80</v>
      </c>
      <c r="L6388" s="4" t="s">
        <v>22</v>
      </c>
      <c r="M6388" s="4" t="s">
        <v>54</v>
      </c>
      <c r="N6388" s="4">
        <v>1166.06</v>
      </c>
      <c r="O6388" s="4">
        <v>8</v>
      </c>
      <c r="P6388" s="4">
        <v>0.2</v>
      </c>
      <c r="Q6388" s="4">
        <v>220.32</v>
      </c>
    </row>
    <row r="6389" spans="1:17" s="4" customFormat="1" ht="12" x14ac:dyDescent="0.3">
      <c r="A6389" s="4">
        <v>6388</v>
      </c>
      <c r="B6389" s="4" t="s">
        <v>19009</v>
      </c>
      <c r="C6389" s="5">
        <v>44618</v>
      </c>
      <c r="D6389" s="5">
        <v>44625</v>
      </c>
      <c r="E6389" s="9">
        <f t="shared" si="99"/>
        <v>2022</v>
      </c>
      <c r="F6389" s="4" t="s">
        <v>25</v>
      </c>
      <c r="G6389" s="4" t="s">
        <v>19010</v>
      </c>
      <c r="H6389" s="4" t="s">
        <v>19011</v>
      </c>
      <c r="I6389" s="4" t="s">
        <v>67</v>
      </c>
      <c r="J6389" s="4" t="s">
        <v>111</v>
      </c>
      <c r="K6389" s="4" t="s">
        <v>111</v>
      </c>
      <c r="L6389" s="4" t="s">
        <v>29</v>
      </c>
      <c r="M6389" s="4" t="s">
        <v>107</v>
      </c>
      <c r="N6389" s="4">
        <v>1213.5999999999999</v>
      </c>
      <c r="O6389" s="4">
        <v>3</v>
      </c>
      <c r="P6389" s="4">
        <v>0.1</v>
      </c>
      <c r="Q6389" s="4">
        <v>79.760000000000005</v>
      </c>
    </row>
    <row r="6390" spans="1:17" s="4" customFormat="1" ht="12" x14ac:dyDescent="0.3">
      <c r="A6390" s="4">
        <v>6389</v>
      </c>
      <c r="B6390" s="4" t="s">
        <v>19012</v>
      </c>
      <c r="C6390" s="5">
        <v>44753</v>
      </c>
      <c r="D6390" s="5">
        <v>44759</v>
      </c>
      <c r="E6390" s="9">
        <f t="shared" si="99"/>
        <v>2022</v>
      </c>
      <c r="F6390" s="4" t="s">
        <v>25</v>
      </c>
      <c r="G6390" s="4" t="s">
        <v>19013</v>
      </c>
      <c r="H6390" s="4" t="s">
        <v>19014</v>
      </c>
      <c r="I6390" s="4" t="s">
        <v>28</v>
      </c>
      <c r="J6390" s="4" t="s">
        <v>111</v>
      </c>
      <c r="K6390" s="4" t="s">
        <v>111</v>
      </c>
      <c r="L6390" s="4" t="s">
        <v>36</v>
      </c>
      <c r="M6390" s="4" t="s">
        <v>138</v>
      </c>
      <c r="N6390" s="4">
        <v>381.98</v>
      </c>
      <c r="O6390" s="4">
        <v>5</v>
      </c>
      <c r="P6390" s="4">
        <v>0.1</v>
      </c>
      <c r="Q6390" s="4">
        <v>61.71</v>
      </c>
    </row>
    <row r="6391" spans="1:17" s="4" customFormat="1" ht="12" x14ac:dyDescent="0.3">
      <c r="A6391" s="4">
        <v>6390</v>
      </c>
      <c r="B6391" s="4" t="s">
        <v>19015</v>
      </c>
      <c r="C6391" s="5">
        <v>44872</v>
      </c>
      <c r="D6391" s="5">
        <v>44878</v>
      </c>
      <c r="E6391" s="9">
        <f t="shared" si="99"/>
        <v>2022</v>
      </c>
      <c r="F6391" s="4" t="s">
        <v>59</v>
      </c>
      <c r="G6391" s="4" t="s">
        <v>19016</v>
      </c>
      <c r="H6391" s="4" t="s">
        <v>19017</v>
      </c>
      <c r="I6391" s="4" t="s">
        <v>28</v>
      </c>
      <c r="J6391" s="4" t="s">
        <v>145</v>
      </c>
      <c r="K6391" s="4" t="s">
        <v>80</v>
      </c>
      <c r="L6391" s="4" t="s">
        <v>29</v>
      </c>
      <c r="M6391" s="4" t="s">
        <v>107</v>
      </c>
      <c r="N6391" s="4">
        <v>1026.42</v>
      </c>
      <c r="O6391" s="4">
        <v>2</v>
      </c>
      <c r="P6391" s="4">
        <v>0.15</v>
      </c>
      <c r="Q6391" s="4">
        <v>187.67</v>
      </c>
    </row>
    <row r="6392" spans="1:17" s="4" customFormat="1" ht="12" x14ac:dyDescent="0.3">
      <c r="A6392" s="4">
        <v>6391</v>
      </c>
      <c r="B6392" s="4" t="s">
        <v>19018</v>
      </c>
      <c r="C6392" s="5">
        <v>44743</v>
      </c>
      <c r="D6392" s="5">
        <v>44745</v>
      </c>
      <c r="E6392" s="9">
        <f t="shared" si="99"/>
        <v>2022</v>
      </c>
      <c r="F6392" s="4" t="s">
        <v>39</v>
      </c>
      <c r="G6392" s="4" t="s">
        <v>19019</v>
      </c>
      <c r="H6392" s="4" t="s">
        <v>19020</v>
      </c>
      <c r="I6392" s="4" t="s">
        <v>20</v>
      </c>
      <c r="J6392" s="4" t="s">
        <v>145</v>
      </c>
      <c r="K6392" s="4" t="s">
        <v>80</v>
      </c>
      <c r="L6392" s="4" t="s">
        <v>22</v>
      </c>
      <c r="M6392" s="4" t="s">
        <v>75</v>
      </c>
      <c r="N6392" s="4">
        <v>92.28</v>
      </c>
      <c r="O6392" s="4">
        <v>4</v>
      </c>
      <c r="P6392" s="4">
        <v>0.1</v>
      </c>
      <c r="Q6392" s="4">
        <v>10.6</v>
      </c>
    </row>
    <row r="6393" spans="1:17" s="4" customFormat="1" ht="12" x14ac:dyDescent="0.3">
      <c r="A6393" s="4">
        <v>6392</v>
      </c>
      <c r="B6393" s="4" t="s">
        <v>19021</v>
      </c>
      <c r="C6393" s="5">
        <v>45290</v>
      </c>
      <c r="D6393" s="5">
        <v>45294</v>
      </c>
      <c r="E6393" s="9">
        <f t="shared" si="99"/>
        <v>2024</v>
      </c>
      <c r="F6393" s="4" t="s">
        <v>25</v>
      </c>
      <c r="G6393" s="4" t="s">
        <v>19022</v>
      </c>
      <c r="H6393" s="4" t="s">
        <v>6358</v>
      </c>
      <c r="I6393" s="4" t="s">
        <v>20</v>
      </c>
      <c r="J6393" s="4" t="s">
        <v>111</v>
      </c>
      <c r="K6393" s="4" t="s">
        <v>111</v>
      </c>
      <c r="L6393" s="4" t="s">
        <v>36</v>
      </c>
      <c r="M6393" s="4" t="s">
        <v>118</v>
      </c>
      <c r="N6393" s="4">
        <v>637.22</v>
      </c>
      <c r="O6393" s="4">
        <v>9</v>
      </c>
      <c r="P6393" s="4">
        <v>0.15</v>
      </c>
      <c r="Q6393" s="4">
        <v>25.22</v>
      </c>
    </row>
    <row r="6394" spans="1:17" s="4" customFormat="1" ht="12" x14ac:dyDescent="0.3">
      <c r="A6394" s="4">
        <v>6393</v>
      </c>
      <c r="B6394" s="4" t="s">
        <v>19023</v>
      </c>
      <c r="C6394" s="5">
        <v>44680</v>
      </c>
      <c r="D6394" s="5">
        <v>44684</v>
      </c>
      <c r="E6394" s="9">
        <f t="shared" si="99"/>
        <v>2022</v>
      </c>
      <c r="F6394" s="4" t="s">
        <v>17</v>
      </c>
      <c r="G6394" s="4" t="s">
        <v>19024</v>
      </c>
      <c r="H6394" s="4" t="s">
        <v>19025</v>
      </c>
      <c r="I6394" s="4" t="s">
        <v>20</v>
      </c>
      <c r="J6394" s="4" t="s">
        <v>145</v>
      </c>
      <c r="K6394" s="4" t="s">
        <v>80</v>
      </c>
      <c r="L6394" s="4" t="s">
        <v>29</v>
      </c>
      <c r="M6394" s="4" t="s">
        <v>107</v>
      </c>
      <c r="N6394" s="4">
        <v>583.35</v>
      </c>
      <c r="O6394" s="4">
        <v>8</v>
      </c>
      <c r="P6394" s="4">
        <v>0.2</v>
      </c>
      <c r="Q6394" s="4">
        <v>57.28</v>
      </c>
    </row>
    <row r="6395" spans="1:17" s="4" customFormat="1" ht="12" x14ac:dyDescent="0.3">
      <c r="A6395" s="4">
        <v>6394</v>
      </c>
      <c r="B6395" s="4" t="s">
        <v>19026</v>
      </c>
      <c r="C6395" s="5">
        <v>45270</v>
      </c>
      <c r="D6395" s="5">
        <v>45273</v>
      </c>
      <c r="E6395" s="9">
        <f t="shared" si="99"/>
        <v>2023</v>
      </c>
      <c r="F6395" s="4" t="s">
        <v>17</v>
      </c>
      <c r="G6395" s="4" t="s">
        <v>19027</v>
      </c>
      <c r="H6395" s="4" t="s">
        <v>19028</v>
      </c>
      <c r="I6395" s="4" t="s">
        <v>28</v>
      </c>
      <c r="J6395" s="4" t="s">
        <v>106</v>
      </c>
      <c r="K6395" s="4" t="s">
        <v>106</v>
      </c>
      <c r="L6395" s="4" t="s">
        <v>22</v>
      </c>
      <c r="M6395" s="4" t="s">
        <v>54</v>
      </c>
      <c r="N6395" s="4">
        <v>1473.79</v>
      </c>
      <c r="O6395" s="4">
        <v>4</v>
      </c>
      <c r="P6395" s="4">
        <v>0.15</v>
      </c>
      <c r="Q6395" s="4">
        <v>329.57</v>
      </c>
    </row>
    <row r="6396" spans="1:17" s="4" customFormat="1" ht="12" x14ac:dyDescent="0.3">
      <c r="A6396" s="4">
        <v>6395</v>
      </c>
      <c r="B6396" s="4" t="s">
        <v>19029</v>
      </c>
      <c r="C6396" s="5">
        <v>44809</v>
      </c>
      <c r="D6396" s="5">
        <v>44813</v>
      </c>
      <c r="E6396" s="9">
        <f t="shared" si="99"/>
        <v>2022</v>
      </c>
      <c r="F6396" s="4" t="s">
        <v>25</v>
      </c>
      <c r="G6396" s="4" t="s">
        <v>19030</v>
      </c>
      <c r="H6396" s="4" t="s">
        <v>19031</v>
      </c>
      <c r="I6396" s="4" t="s">
        <v>67</v>
      </c>
      <c r="J6396" s="4" t="s">
        <v>42</v>
      </c>
      <c r="K6396" s="4" t="s">
        <v>43</v>
      </c>
      <c r="L6396" s="4" t="s">
        <v>22</v>
      </c>
      <c r="M6396" s="4" t="s">
        <v>23</v>
      </c>
      <c r="N6396" s="4">
        <v>725.94</v>
      </c>
      <c r="O6396" s="4">
        <v>1</v>
      </c>
      <c r="P6396" s="4">
        <v>0</v>
      </c>
      <c r="Q6396" s="4">
        <v>22.31</v>
      </c>
    </row>
    <row r="6397" spans="1:17" s="4" customFormat="1" ht="12" x14ac:dyDescent="0.3">
      <c r="A6397" s="4">
        <v>6396</v>
      </c>
      <c r="B6397" s="4" t="s">
        <v>19032</v>
      </c>
      <c r="C6397" s="5">
        <v>45103</v>
      </c>
      <c r="D6397" s="5">
        <v>45104</v>
      </c>
      <c r="E6397" s="9">
        <f t="shared" si="99"/>
        <v>2023</v>
      </c>
      <c r="F6397" s="4" t="s">
        <v>39</v>
      </c>
      <c r="G6397" s="4" t="s">
        <v>19033</v>
      </c>
      <c r="H6397" s="4" t="s">
        <v>19034</v>
      </c>
      <c r="I6397" s="4" t="s">
        <v>28</v>
      </c>
      <c r="J6397" s="4" t="s">
        <v>106</v>
      </c>
      <c r="K6397" s="4" t="s">
        <v>106</v>
      </c>
      <c r="L6397" s="4" t="s">
        <v>22</v>
      </c>
      <c r="M6397" s="4" t="s">
        <v>23</v>
      </c>
      <c r="N6397" s="4">
        <v>837.77</v>
      </c>
      <c r="O6397" s="4">
        <v>7</v>
      </c>
      <c r="P6397" s="4">
        <v>0</v>
      </c>
      <c r="Q6397" s="4">
        <v>228.34</v>
      </c>
    </row>
    <row r="6398" spans="1:17" s="4" customFormat="1" ht="12" x14ac:dyDescent="0.3">
      <c r="A6398" s="4">
        <v>6397</v>
      </c>
      <c r="B6398" s="4" t="s">
        <v>19035</v>
      </c>
      <c r="C6398" s="5">
        <v>45476</v>
      </c>
      <c r="D6398" s="5">
        <v>45480</v>
      </c>
      <c r="E6398" s="9">
        <f t="shared" si="99"/>
        <v>2024</v>
      </c>
      <c r="F6398" s="4" t="s">
        <v>17</v>
      </c>
      <c r="G6398" s="4" t="s">
        <v>19036</v>
      </c>
      <c r="H6398" s="4" t="s">
        <v>19037</v>
      </c>
      <c r="I6398" s="4" t="s">
        <v>28</v>
      </c>
      <c r="J6398" s="4" t="s">
        <v>145</v>
      </c>
      <c r="K6398" s="4" t="s">
        <v>80</v>
      </c>
      <c r="L6398" s="4" t="s">
        <v>36</v>
      </c>
      <c r="M6398" s="4" t="s">
        <v>37</v>
      </c>
      <c r="N6398" s="4">
        <v>596.91999999999996</v>
      </c>
      <c r="O6398" s="4">
        <v>8</v>
      </c>
      <c r="P6398" s="4">
        <v>0.1</v>
      </c>
      <c r="Q6398" s="4">
        <v>112.64</v>
      </c>
    </row>
    <row r="6399" spans="1:17" s="4" customFormat="1" ht="12" x14ac:dyDescent="0.3">
      <c r="A6399" s="4">
        <v>6398</v>
      </c>
      <c r="B6399" s="4" t="s">
        <v>19038</v>
      </c>
      <c r="C6399" s="5">
        <v>45063</v>
      </c>
      <c r="D6399" s="5">
        <v>45064</v>
      </c>
      <c r="E6399" s="9">
        <f t="shared" si="99"/>
        <v>2023</v>
      </c>
      <c r="F6399" s="4" t="s">
        <v>39</v>
      </c>
      <c r="G6399" s="4" t="s">
        <v>19039</v>
      </c>
      <c r="H6399" s="4" t="s">
        <v>14763</v>
      </c>
      <c r="I6399" s="4" t="s">
        <v>67</v>
      </c>
      <c r="J6399" s="4" t="s">
        <v>21</v>
      </c>
      <c r="K6399" s="4" t="s">
        <v>26647</v>
      </c>
      <c r="L6399" s="4" t="s">
        <v>22</v>
      </c>
      <c r="M6399" s="4" t="s">
        <v>23</v>
      </c>
      <c r="N6399" s="4">
        <v>53.21</v>
      </c>
      <c r="O6399" s="4">
        <v>3</v>
      </c>
      <c r="P6399" s="4">
        <v>0.2</v>
      </c>
      <c r="Q6399" s="4">
        <v>4.57</v>
      </c>
    </row>
    <row r="6400" spans="1:17" s="4" customFormat="1" ht="12" x14ac:dyDescent="0.3">
      <c r="A6400" s="4">
        <v>6399</v>
      </c>
      <c r="B6400" s="4" t="s">
        <v>19040</v>
      </c>
      <c r="C6400" s="5">
        <v>45627</v>
      </c>
      <c r="D6400" s="5">
        <v>45631</v>
      </c>
      <c r="E6400" s="9">
        <f t="shared" si="99"/>
        <v>2024</v>
      </c>
      <c r="F6400" s="4" t="s">
        <v>17</v>
      </c>
      <c r="G6400" s="4" t="s">
        <v>19041</v>
      </c>
      <c r="H6400" s="4" t="s">
        <v>19042</v>
      </c>
      <c r="I6400" s="4" t="s">
        <v>20</v>
      </c>
      <c r="J6400" s="4" t="s">
        <v>47</v>
      </c>
      <c r="K6400" s="4" t="s">
        <v>47</v>
      </c>
      <c r="L6400" s="4" t="s">
        <v>29</v>
      </c>
      <c r="M6400" s="4" t="s">
        <v>30</v>
      </c>
      <c r="N6400" s="4">
        <v>1191.02</v>
      </c>
      <c r="O6400" s="4">
        <v>1</v>
      </c>
      <c r="P6400" s="4">
        <v>0.2</v>
      </c>
      <c r="Q6400" s="4">
        <v>106.66</v>
      </c>
    </row>
    <row r="6401" spans="1:17" s="4" customFormat="1" ht="12" x14ac:dyDescent="0.3">
      <c r="A6401" s="4">
        <v>6400</v>
      </c>
      <c r="B6401" s="4" t="s">
        <v>19043</v>
      </c>
      <c r="C6401" s="5">
        <v>44701</v>
      </c>
      <c r="D6401" s="5">
        <v>44703</v>
      </c>
      <c r="E6401" s="9">
        <f t="shared" si="99"/>
        <v>2022</v>
      </c>
      <c r="F6401" s="4" t="s">
        <v>17</v>
      </c>
      <c r="G6401" s="4" t="s">
        <v>19044</v>
      </c>
      <c r="H6401" s="4" t="s">
        <v>19045</v>
      </c>
      <c r="I6401" s="4" t="s">
        <v>20</v>
      </c>
      <c r="J6401" s="4" t="s">
        <v>47</v>
      </c>
      <c r="K6401" s="4" t="s">
        <v>47</v>
      </c>
      <c r="L6401" s="4" t="s">
        <v>36</v>
      </c>
      <c r="M6401" s="4" t="s">
        <v>71</v>
      </c>
      <c r="N6401" s="4">
        <v>1064.8699999999999</v>
      </c>
      <c r="O6401" s="4">
        <v>8</v>
      </c>
      <c r="P6401" s="4">
        <v>0.2</v>
      </c>
      <c r="Q6401" s="4">
        <v>65.13</v>
      </c>
    </row>
    <row r="6402" spans="1:17" s="4" customFormat="1" ht="12" x14ac:dyDescent="0.3">
      <c r="A6402" s="4">
        <v>6401</v>
      </c>
      <c r="B6402" s="4" t="s">
        <v>19046</v>
      </c>
      <c r="C6402" s="5">
        <v>45709</v>
      </c>
      <c r="D6402" s="5">
        <v>45710</v>
      </c>
      <c r="E6402" s="9">
        <f t="shared" ref="E6402:E6465" si="100">YEAR(D6402)</f>
        <v>2025</v>
      </c>
      <c r="F6402" s="4" t="s">
        <v>17</v>
      </c>
      <c r="G6402" s="4" t="s">
        <v>19047</v>
      </c>
      <c r="H6402" s="4" t="s">
        <v>19048</v>
      </c>
      <c r="I6402" s="4" t="s">
        <v>20</v>
      </c>
      <c r="J6402" s="4" t="s">
        <v>21</v>
      </c>
      <c r="K6402" s="4" t="s">
        <v>26647</v>
      </c>
      <c r="L6402" s="4" t="s">
        <v>22</v>
      </c>
      <c r="M6402" s="4" t="s">
        <v>54</v>
      </c>
      <c r="N6402" s="4">
        <v>1125.18</v>
      </c>
      <c r="O6402" s="4">
        <v>3</v>
      </c>
      <c r="P6402" s="4">
        <v>0</v>
      </c>
      <c r="Q6402" s="4">
        <v>196.75</v>
      </c>
    </row>
    <row r="6403" spans="1:17" s="4" customFormat="1" ht="12" x14ac:dyDescent="0.3">
      <c r="A6403" s="4">
        <v>6402</v>
      </c>
      <c r="B6403" s="4" t="s">
        <v>19049</v>
      </c>
      <c r="C6403" s="5">
        <v>44654</v>
      </c>
      <c r="D6403" s="5">
        <v>44660</v>
      </c>
      <c r="E6403" s="9">
        <f t="shared" si="100"/>
        <v>2022</v>
      </c>
      <c r="F6403" s="4" t="s">
        <v>17</v>
      </c>
      <c r="G6403" s="4" t="s">
        <v>19050</v>
      </c>
      <c r="H6403" s="4" t="s">
        <v>19051</v>
      </c>
      <c r="I6403" s="4" t="s">
        <v>67</v>
      </c>
      <c r="J6403" s="4" t="s">
        <v>52</v>
      </c>
      <c r="K6403" s="4" t="s">
        <v>53</v>
      </c>
      <c r="L6403" s="4" t="s">
        <v>29</v>
      </c>
      <c r="M6403" s="4" t="s">
        <v>90</v>
      </c>
      <c r="N6403" s="4">
        <v>903.9</v>
      </c>
      <c r="O6403" s="4">
        <v>5</v>
      </c>
      <c r="P6403" s="4">
        <v>0</v>
      </c>
      <c r="Q6403" s="4">
        <v>11.58</v>
      </c>
    </row>
    <row r="6404" spans="1:17" s="4" customFormat="1" ht="12" x14ac:dyDescent="0.3">
      <c r="A6404" s="4">
        <v>6403</v>
      </c>
      <c r="B6404" s="4" t="s">
        <v>19052</v>
      </c>
      <c r="C6404" s="5">
        <v>44441</v>
      </c>
      <c r="D6404" s="5">
        <v>44448</v>
      </c>
      <c r="E6404" s="9">
        <f t="shared" si="100"/>
        <v>2021</v>
      </c>
      <c r="F6404" s="4" t="s">
        <v>17</v>
      </c>
      <c r="G6404" s="4" t="s">
        <v>2550</v>
      </c>
      <c r="H6404" s="4" t="s">
        <v>19053</v>
      </c>
      <c r="I6404" s="4" t="s">
        <v>20</v>
      </c>
      <c r="J6404" s="4" t="s">
        <v>42</v>
      </c>
      <c r="K6404" s="4" t="s">
        <v>43</v>
      </c>
      <c r="L6404" s="4" t="s">
        <v>36</v>
      </c>
      <c r="M6404" s="4" t="s">
        <v>71</v>
      </c>
      <c r="N6404" s="4">
        <v>301.87</v>
      </c>
      <c r="O6404" s="4">
        <v>1</v>
      </c>
      <c r="P6404" s="4">
        <v>0</v>
      </c>
      <c r="Q6404" s="4">
        <v>87.59</v>
      </c>
    </row>
    <row r="6405" spans="1:17" s="4" customFormat="1" ht="12" x14ac:dyDescent="0.3">
      <c r="A6405" s="4">
        <v>6404</v>
      </c>
      <c r="B6405" s="4" t="s">
        <v>19054</v>
      </c>
      <c r="C6405" s="5">
        <v>45823</v>
      </c>
      <c r="D6405" s="5">
        <v>45828</v>
      </c>
      <c r="E6405" s="9">
        <f t="shared" si="100"/>
        <v>2025</v>
      </c>
      <c r="F6405" s="4" t="s">
        <v>59</v>
      </c>
      <c r="G6405" s="4" t="s">
        <v>19055</v>
      </c>
      <c r="H6405" s="4" t="s">
        <v>19056</v>
      </c>
      <c r="I6405" s="4" t="s">
        <v>20</v>
      </c>
      <c r="J6405" s="4" t="s">
        <v>52</v>
      </c>
      <c r="K6405" s="4" t="s">
        <v>53</v>
      </c>
      <c r="L6405" s="4" t="s">
        <v>36</v>
      </c>
      <c r="M6405" s="4" t="s">
        <v>71</v>
      </c>
      <c r="N6405" s="4">
        <v>804.51</v>
      </c>
      <c r="O6405" s="4">
        <v>6</v>
      </c>
      <c r="P6405" s="4">
        <v>0</v>
      </c>
      <c r="Q6405" s="4">
        <v>233.9</v>
      </c>
    </row>
    <row r="6406" spans="1:17" s="4" customFormat="1" ht="12" x14ac:dyDescent="0.3">
      <c r="A6406" s="4">
        <v>6405</v>
      </c>
      <c r="B6406" s="4" t="s">
        <v>19057</v>
      </c>
      <c r="C6406" s="5">
        <v>44593</v>
      </c>
      <c r="D6406" s="5">
        <v>44598</v>
      </c>
      <c r="E6406" s="9">
        <f t="shared" si="100"/>
        <v>2022</v>
      </c>
      <c r="F6406" s="4" t="s">
        <v>39</v>
      </c>
      <c r="G6406" s="4" t="s">
        <v>19058</v>
      </c>
      <c r="H6406" s="4" t="s">
        <v>19059</v>
      </c>
      <c r="I6406" s="4" t="s">
        <v>20</v>
      </c>
      <c r="J6406" s="4" t="s">
        <v>34</v>
      </c>
      <c r="K6406" s="4" t="s">
        <v>35</v>
      </c>
      <c r="L6406" s="4" t="s">
        <v>36</v>
      </c>
      <c r="M6406" s="4" t="s">
        <v>37</v>
      </c>
      <c r="N6406" s="4">
        <v>1121.24</v>
      </c>
      <c r="O6406" s="4">
        <v>4</v>
      </c>
      <c r="P6406" s="4">
        <v>0.2</v>
      </c>
      <c r="Q6406" s="4">
        <v>167.67</v>
      </c>
    </row>
    <row r="6407" spans="1:17" s="4" customFormat="1" ht="12" x14ac:dyDescent="0.3">
      <c r="A6407" s="4">
        <v>6406</v>
      </c>
      <c r="B6407" s="4" t="s">
        <v>19060</v>
      </c>
      <c r="C6407" s="5">
        <v>45568</v>
      </c>
      <c r="D6407" s="5">
        <v>45573</v>
      </c>
      <c r="E6407" s="9">
        <f t="shared" si="100"/>
        <v>2024</v>
      </c>
      <c r="F6407" s="4" t="s">
        <v>39</v>
      </c>
      <c r="G6407" s="4" t="s">
        <v>19061</v>
      </c>
      <c r="H6407" s="4" t="s">
        <v>19062</v>
      </c>
      <c r="I6407" s="4" t="s">
        <v>28</v>
      </c>
      <c r="J6407" s="4" t="s">
        <v>145</v>
      </c>
      <c r="K6407" s="4" t="s">
        <v>80</v>
      </c>
      <c r="L6407" s="4" t="s">
        <v>22</v>
      </c>
      <c r="M6407" s="4" t="s">
        <v>134</v>
      </c>
      <c r="N6407" s="4">
        <v>111.27</v>
      </c>
      <c r="O6407" s="4">
        <v>9</v>
      </c>
      <c r="P6407" s="4">
        <v>0.2</v>
      </c>
      <c r="Q6407" s="4">
        <v>21.53</v>
      </c>
    </row>
    <row r="6408" spans="1:17" s="4" customFormat="1" ht="12" x14ac:dyDescent="0.3">
      <c r="A6408" s="4">
        <v>6407</v>
      </c>
      <c r="B6408" s="4" t="s">
        <v>19063</v>
      </c>
      <c r="C6408" s="5">
        <v>45409</v>
      </c>
      <c r="D6408" s="5">
        <v>45411</v>
      </c>
      <c r="E6408" s="9">
        <f t="shared" si="100"/>
        <v>2024</v>
      </c>
      <c r="F6408" s="4" t="s">
        <v>39</v>
      </c>
      <c r="G6408" s="4" t="s">
        <v>19064</v>
      </c>
      <c r="H6408" s="4" t="s">
        <v>19065</v>
      </c>
      <c r="I6408" s="4" t="s">
        <v>67</v>
      </c>
      <c r="J6408" s="4" t="s">
        <v>21</v>
      </c>
      <c r="K6408" s="4" t="s">
        <v>26647</v>
      </c>
      <c r="L6408" s="4" t="s">
        <v>29</v>
      </c>
      <c r="M6408" s="4" t="s">
        <v>30</v>
      </c>
      <c r="N6408" s="4">
        <v>485.95</v>
      </c>
      <c r="O6408" s="4">
        <v>5</v>
      </c>
      <c r="P6408" s="4">
        <v>0.2</v>
      </c>
      <c r="Q6408" s="4">
        <v>2.4500000000000002</v>
      </c>
    </row>
    <row r="6409" spans="1:17" s="4" customFormat="1" ht="12" x14ac:dyDescent="0.3">
      <c r="A6409" s="4">
        <v>6408</v>
      </c>
      <c r="B6409" s="4" t="s">
        <v>19066</v>
      </c>
      <c r="C6409" s="5">
        <v>44744</v>
      </c>
      <c r="D6409" s="5">
        <v>44749</v>
      </c>
      <c r="E6409" s="9">
        <f t="shared" si="100"/>
        <v>2022</v>
      </c>
      <c r="F6409" s="4" t="s">
        <v>39</v>
      </c>
      <c r="G6409" s="4" t="s">
        <v>19067</v>
      </c>
      <c r="H6409" s="4" t="s">
        <v>19068</v>
      </c>
      <c r="I6409" s="4" t="s">
        <v>20</v>
      </c>
      <c r="J6409" s="4" t="s">
        <v>79</v>
      </c>
      <c r="K6409" s="4" t="s">
        <v>80</v>
      </c>
      <c r="L6409" s="4" t="s">
        <v>29</v>
      </c>
      <c r="M6409" s="4" t="s">
        <v>30</v>
      </c>
      <c r="N6409" s="4">
        <v>145.37</v>
      </c>
      <c r="O6409" s="4">
        <v>9</v>
      </c>
      <c r="P6409" s="4">
        <v>0.2</v>
      </c>
      <c r="Q6409" s="4">
        <v>25.7</v>
      </c>
    </row>
    <row r="6410" spans="1:17" s="4" customFormat="1" ht="12" x14ac:dyDescent="0.3">
      <c r="A6410" s="4">
        <v>6409</v>
      </c>
      <c r="B6410" s="4" t="s">
        <v>19069</v>
      </c>
      <c r="C6410" s="5">
        <v>44941</v>
      </c>
      <c r="D6410" s="5">
        <v>44947</v>
      </c>
      <c r="E6410" s="9">
        <f t="shared" si="100"/>
        <v>2023</v>
      </c>
      <c r="F6410" s="4" t="s">
        <v>39</v>
      </c>
      <c r="G6410" s="4" t="s">
        <v>19070</v>
      </c>
      <c r="H6410" s="4" t="s">
        <v>19071</v>
      </c>
      <c r="I6410" s="4" t="s">
        <v>20</v>
      </c>
      <c r="J6410" s="4" t="s">
        <v>106</v>
      </c>
      <c r="K6410" s="4" t="s">
        <v>106</v>
      </c>
      <c r="L6410" s="4" t="s">
        <v>22</v>
      </c>
      <c r="M6410" s="4" t="s">
        <v>23</v>
      </c>
      <c r="N6410" s="4">
        <v>1149.56</v>
      </c>
      <c r="O6410" s="4">
        <v>9</v>
      </c>
      <c r="P6410" s="4">
        <v>0.15</v>
      </c>
      <c r="Q6410" s="4">
        <v>126.77</v>
      </c>
    </row>
    <row r="6411" spans="1:17" s="4" customFormat="1" ht="12" x14ac:dyDescent="0.3">
      <c r="A6411" s="4">
        <v>6410</v>
      </c>
      <c r="B6411" s="4" t="s">
        <v>19072</v>
      </c>
      <c r="C6411" s="5">
        <v>45626</v>
      </c>
      <c r="D6411" s="5">
        <v>45627</v>
      </c>
      <c r="E6411" s="9">
        <f t="shared" si="100"/>
        <v>2024</v>
      </c>
      <c r="F6411" s="4" t="s">
        <v>39</v>
      </c>
      <c r="G6411" s="4" t="s">
        <v>19073</v>
      </c>
      <c r="H6411" s="4" t="s">
        <v>19074</v>
      </c>
      <c r="I6411" s="4" t="s">
        <v>28</v>
      </c>
      <c r="J6411" s="4" t="s">
        <v>42</v>
      </c>
      <c r="K6411" s="4" t="s">
        <v>43</v>
      </c>
      <c r="L6411" s="4" t="s">
        <v>22</v>
      </c>
      <c r="M6411" s="4" t="s">
        <v>75</v>
      </c>
      <c r="N6411" s="4">
        <v>289.64</v>
      </c>
      <c r="O6411" s="4">
        <v>10</v>
      </c>
      <c r="P6411" s="4">
        <v>0.1</v>
      </c>
      <c r="Q6411" s="4">
        <v>9.89</v>
      </c>
    </row>
    <row r="6412" spans="1:17" s="4" customFormat="1" ht="12" x14ac:dyDescent="0.3">
      <c r="A6412" s="4">
        <v>6411</v>
      </c>
      <c r="B6412" s="4" t="s">
        <v>19075</v>
      </c>
      <c r="C6412" s="5">
        <v>45236</v>
      </c>
      <c r="D6412" s="5">
        <v>45238</v>
      </c>
      <c r="E6412" s="9">
        <f t="shared" si="100"/>
        <v>2023</v>
      </c>
      <c r="F6412" s="4" t="s">
        <v>59</v>
      </c>
      <c r="G6412" s="4" t="s">
        <v>19076</v>
      </c>
      <c r="H6412" s="4" t="s">
        <v>19077</v>
      </c>
      <c r="I6412" s="4" t="s">
        <v>67</v>
      </c>
      <c r="J6412" s="4" t="s">
        <v>34</v>
      </c>
      <c r="K6412" s="4" t="s">
        <v>35</v>
      </c>
      <c r="L6412" s="4" t="s">
        <v>22</v>
      </c>
      <c r="M6412" s="4" t="s">
        <v>23</v>
      </c>
      <c r="N6412" s="4">
        <v>471.74</v>
      </c>
      <c r="O6412" s="4">
        <v>4</v>
      </c>
      <c r="P6412" s="4">
        <v>0.1</v>
      </c>
      <c r="Q6412" s="4">
        <v>116.13</v>
      </c>
    </row>
    <row r="6413" spans="1:17" s="4" customFormat="1" ht="12" x14ac:dyDescent="0.3">
      <c r="A6413" s="4">
        <v>6412</v>
      </c>
      <c r="B6413" s="4" t="s">
        <v>19078</v>
      </c>
      <c r="C6413" s="5">
        <v>44819</v>
      </c>
      <c r="D6413" s="5">
        <v>44824</v>
      </c>
      <c r="E6413" s="9">
        <f t="shared" si="100"/>
        <v>2022</v>
      </c>
      <c r="F6413" s="4" t="s">
        <v>17</v>
      </c>
      <c r="G6413" s="4" t="s">
        <v>19079</v>
      </c>
      <c r="H6413" s="4" t="s">
        <v>19080</v>
      </c>
      <c r="I6413" s="4" t="s">
        <v>20</v>
      </c>
      <c r="J6413" s="4" t="s">
        <v>21</v>
      </c>
      <c r="K6413" s="4" t="s">
        <v>26647</v>
      </c>
      <c r="L6413" s="4" t="s">
        <v>36</v>
      </c>
      <c r="M6413" s="4" t="s">
        <v>71</v>
      </c>
      <c r="N6413" s="4">
        <v>484.54</v>
      </c>
      <c r="O6413" s="4">
        <v>7</v>
      </c>
      <c r="P6413" s="4">
        <v>0</v>
      </c>
      <c r="Q6413" s="4">
        <v>54.57</v>
      </c>
    </row>
    <row r="6414" spans="1:17" s="4" customFormat="1" ht="12" x14ac:dyDescent="0.3">
      <c r="A6414" s="4">
        <v>6413</v>
      </c>
      <c r="B6414" s="4" t="s">
        <v>19081</v>
      </c>
      <c r="C6414" s="5">
        <v>45031</v>
      </c>
      <c r="D6414" s="5">
        <v>45032</v>
      </c>
      <c r="E6414" s="9">
        <f t="shared" si="100"/>
        <v>2023</v>
      </c>
      <c r="F6414" s="4" t="s">
        <v>25</v>
      </c>
      <c r="G6414" s="4" t="s">
        <v>19082</v>
      </c>
      <c r="H6414" s="4" t="s">
        <v>19083</v>
      </c>
      <c r="I6414" s="4" t="s">
        <v>28</v>
      </c>
      <c r="J6414" s="4" t="s">
        <v>52</v>
      </c>
      <c r="K6414" s="4" t="s">
        <v>53</v>
      </c>
      <c r="L6414" s="4" t="s">
        <v>22</v>
      </c>
      <c r="M6414" s="4" t="s">
        <v>54</v>
      </c>
      <c r="N6414" s="4">
        <v>348.32</v>
      </c>
      <c r="O6414" s="4">
        <v>8</v>
      </c>
      <c r="P6414" s="4">
        <v>0.1</v>
      </c>
      <c r="Q6414" s="4">
        <v>70.62</v>
      </c>
    </row>
    <row r="6415" spans="1:17" s="4" customFormat="1" ht="12" x14ac:dyDescent="0.3">
      <c r="A6415" s="4">
        <v>6414</v>
      </c>
      <c r="B6415" s="4" t="s">
        <v>19084</v>
      </c>
      <c r="C6415" s="5">
        <v>44578</v>
      </c>
      <c r="D6415" s="5">
        <v>44582</v>
      </c>
      <c r="E6415" s="9">
        <f t="shared" si="100"/>
        <v>2022</v>
      </c>
      <c r="F6415" s="4" t="s">
        <v>17</v>
      </c>
      <c r="G6415" s="4" t="s">
        <v>19085</v>
      </c>
      <c r="H6415" s="4" t="s">
        <v>19086</v>
      </c>
      <c r="I6415" s="4" t="s">
        <v>20</v>
      </c>
      <c r="J6415" s="4" t="s">
        <v>62</v>
      </c>
      <c r="K6415" s="4" t="s">
        <v>63</v>
      </c>
      <c r="L6415" s="4" t="s">
        <v>36</v>
      </c>
      <c r="M6415" s="4" t="s">
        <v>118</v>
      </c>
      <c r="N6415" s="4">
        <v>1484.38</v>
      </c>
      <c r="O6415" s="4">
        <v>9</v>
      </c>
      <c r="P6415" s="4">
        <v>0.1</v>
      </c>
      <c r="Q6415" s="4">
        <v>340.47</v>
      </c>
    </row>
    <row r="6416" spans="1:17" s="4" customFormat="1" ht="12" x14ac:dyDescent="0.3">
      <c r="A6416" s="4">
        <v>6415</v>
      </c>
      <c r="B6416" s="4" t="s">
        <v>19087</v>
      </c>
      <c r="C6416" s="5">
        <v>44425</v>
      </c>
      <c r="D6416" s="5">
        <v>44431</v>
      </c>
      <c r="E6416" s="9">
        <f t="shared" si="100"/>
        <v>2021</v>
      </c>
      <c r="F6416" s="4" t="s">
        <v>39</v>
      </c>
      <c r="G6416" s="4" t="s">
        <v>19088</v>
      </c>
      <c r="H6416" s="4" t="s">
        <v>19089</v>
      </c>
      <c r="I6416" s="4" t="s">
        <v>20</v>
      </c>
      <c r="J6416" s="4" t="s">
        <v>111</v>
      </c>
      <c r="K6416" s="4" t="s">
        <v>111</v>
      </c>
      <c r="L6416" s="4" t="s">
        <v>36</v>
      </c>
      <c r="M6416" s="4" t="s">
        <v>138</v>
      </c>
      <c r="N6416" s="4">
        <v>1425.68</v>
      </c>
      <c r="O6416" s="4">
        <v>8</v>
      </c>
      <c r="P6416" s="4">
        <v>0.15</v>
      </c>
      <c r="Q6416" s="4">
        <v>158.06</v>
      </c>
    </row>
    <row r="6417" spans="1:17" s="4" customFormat="1" ht="12" x14ac:dyDescent="0.3">
      <c r="A6417" s="4">
        <v>6416</v>
      </c>
      <c r="B6417" s="4" t="s">
        <v>19090</v>
      </c>
      <c r="C6417" s="5">
        <v>44677</v>
      </c>
      <c r="D6417" s="5">
        <v>44679</v>
      </c>
      <c r="E6417" s="9">
        <f t="shared" si="100"/>
        <v>2022</v>
      </c>
      <c r="F6417" s="4" t="s">
        <v>17</v>
      </c>
      <c r="G6417" s="4" t="s">
        <v>19091</v>
      </c>
      <c r="H6417" s="4" t="s">
        <v>19092</v>
      </c>
      <c r="I6417" s="4" t="s">
        <v>67</v>
      </c>
      <c r="J6417" s="4" t="s">
        <v>145</v>
      </c>
      <c r="K6417" s="4" t="s">
        <v>80</v>
      </c>
      <c r="L6417" s="4" t="s">
        <v>22</v>
      </c>
      <c r="M6417" s="4" t="s">
        <v>23</v>
      </c>
      <c r="N6417" s="4">
        <v>1103.1199999999999</v>
      </c>
      <c r="O6417" s="4">
        <v>3</v>
      </c>
      <c r="P6417" s="4">
        <v>0.2</v>
      </c>
      <c r="Q6417" s="4">
        <v>108.44</v>
      </c>
    </row>
    <row r="6418" spans="1:17" s="4" customFormat="1" ht="12" x14ac:dyDescent="0.3">
      <c r="A6418" s="4">
        <v>6417</v>
      </c>
      <c r="B6418" s="4" t="s">
        <v>19093</v>
      </c>
      <c r="C6418" s="5">
        <v>45007</v>
      </c>
      <c r="D6418" s="5">
        <v>45011</v>
      </c>
      <c r="E6418" s="9">
        <f t="shared" si="100"/>
        <v>2023</v>
      </c>
      <c r="F6418" s="4" t="s">
        <v>17</v>
      </c>
      <c r="G6418" s="4" t="s">
        <v>19094</v>
      </c>
      <c r="H6418" s="4" t="s">
        <v>19095</v>
      </c>
      <c r="I6418" s="4" t="s">
        <v>67</v>
      </c>
      <c r="J6418" s="4" t="s">
        <v>111</v>
      </c>
      <c r="K6418" s="4" t="s">
        <v>111</v>
      </c>
      <c r="L6418" s="4" t="s">
        <v>29</v>
      </c>
      <c r="M6418" s="4" t="s">
        <v>107</v>
      </c>
      <c r="N6418" s="4">
        <v>293.67</v>
      </c>
      <c r="O6418" s="4">
        <v>8</v>
      </c>
      <c r="P6418" s="4">
        <v>0.15</v>
      </c>
      <c r="Q6418" s="4">
        <v>58.59</v>
      </c>
    </row>
    <row r="6419" spans="1:17" s="4" customFormat="1" ht="12" x14ac:dyDescent="0.3">
      <c r="A6419" s="4">
        <v>6418</v>
      </c>
      <c r="B6419" s="4" t="s">
        <v>19096</v>
      </c>
      <c r="C6419" s="5">
        <v>44819</v>
      </c>
      <c r="D6419" s="5">
        <v>44821</v>
      </c>
      <c r="E6419" s="9">
        <f t="shared" si="100"/>
        <v>2022</v>
      </c>
      <c r="F6419" s="4" t="s">
        <v>59</v>
      </c>
      <c r="G6419" s="4" t="s">
        <v>19097</v>
      </c>
      <c r="H6419" s="4" t="s">
        <v>19098</v>
      </c>
      <c r="I6419" s="4" t="s">
        <v>28</v>
      </c>
      <c r="J6419" s="4" t="s">
        <v>111</v>
      </c>
      <c r="K6419" s="4" t="s">
        <v>111</v>
      </c>
      <c r="L6419" s="4" t="s">
        <v>22</v>
      </c>
      <c r="M6419" s="4" t="s">
        <v>134</v>
      </c>
      <c r="N6419" s="4">
        <v>796.12</v>
      </c>
      <c r="O6419" s="4">
        <v>9</v>
      </c>
      <c r="P6419" s="4">
        <v>0.15</v>
      </c>
      <c r="Q6419" s="4">
        <v>132.22</v>
      </c>
    </row>
    <row r="6420" spans="1:17" s="4" customFormat="1" ht="12" x14ac:dyDescent="0.3">
      <c r="A6420" s="4">
        <v>6419</v>
      </c>
      <c r="B6420" s="4" t="s">
        <v>19099</v>
      </c>
      <c r="C6420" s="5">
        <v>44876</v>
      </c>
      <c r="D6420" s="5">
        <v>44878</v>
      </c>
      <c r="E6420" s="9">
        <f t="shared" si="100"/>
        <v>2022</v>
      </c>
      <c r="F6420" s="4" t="s">
        <v>39</v>
      </c>
      <c r="G6420" s="4" t="s">
        <v>19100</v>
      </c>
      <c r="H6420" s="4" t="s">
        <v>4762</v>
      </c>
      <c r="I6420" s="4" t="s">
        <v>28</v>
      </c>
      <c r="J6420" s="4" t="s">
        <v>111</v>
      </c>
      <c r="K6420" s="4" t="s">
        <v>111</v>
      </c>
      <c r="L6420" s="4" t="s">
        <v>22</v>
      </c>
      <c r="M6420" s="4" t="s">
        <v>75</v>
      </c>
      <c r="N6420" s="4">
        <v>1179.6099999999999</v>
      </c>
      <c r="O6420" s="4">
        <v>10</v>
      </c>
      <c r="P6420" s="4">
        <v>0</v>
      </c>
      <c r="Q6420" s="4">
        <v>116.01</v>
      </c>
    </row>
    <row r="6421" spans="1:17" s="4" customFormat="1" ht="12" x14ac:dyDescent="0.3">
      <c r="A6421" s="4">
        <v>6420</v>
      </c>
      <c r="B6421" s="4" t="s">
        <v>19101</v>
      </c>
      <c r="C6421" s="5">
        <v>45682</v>
      </c>
      <c r="D6421" s="5">
        <v>45687</v>
      </c>
      <c r="E6421" s="9">
        <f t="shared" si="100"/>
        <v>2025</v>
      </c>
      <c r="F6421" s="4" t="s">
        <v>59</v>
      </c>
      <c r="G6421" s="4" t="s">
        <v>19102</v>
      </c>
      <c r="H6421" s="4" t="s">
        <v>19103</v>
      </c>
      <c r="I6421" s="4" t="s">
        <v>20</v>
      </c>
      <c r="J6421" s="4" t="s">
        <v>79</v>
      </c>
      <c r="K6421" s="4" t="s">
        <v>80</v>
      </c>
      <c r="L6421" s="4" t="s">
        <v>22</v>
      </c>
      <c r="M6421" s="4" t="s">
        <v>75</v>
      </c>
      <c r="N6421" s="4">
        <v>1085.3599999999999</v>
      </c>
      <c r="O6421" s="4">
        <v>5</v>
      </c>
      <c r="P6421" s="4">
        <v>0.2</v>
      </c>
      <c r="Q6421" s="4">
        <v>28.71</v>
      </c>
    </row>
    <row r="6422" spans="1:17" s="4" customFormat="1" ht="12" x14ac:dyDescent="0.3">
      <c r="A6422" s="4">
        <v>6421</v>
      </c>
      <c r="B6422" s="4" t="s">
        <v>19104</v>
      </c>
      <c r="C6422" s="5">
        <v>45396</v>
      </c>
      <c r="D6422" s="5">
        <v>45399</v>
      </c>
      <c r="E6422" s="9">
        <f t="shared" si="100"/>
        <v>2024</v>
      </c>
      <c r="F6422" s="4" t="s">
        <v>59</v>
      </c>
      <c r="G6422" s="4" t="s">
        <v>19105</v>
      </c>
      <c r="H6422" s="4" t="s">
        <v>19106</v>
      </c>
      <c r="I6422" s="4" t="s">
        <v>28</v>
      </c>
      <c r="J6422" s="4" t="s">
        <v>111</v>
      </c>
      <c r="K6422" s="4" t="s">
        <v>111</v>
      </c>
      <c r="L6422" s="4" t="s">
        <v>36</v>
      </c>
      <c r="M6422" s="4" t="s">
        <v>138</v>
      </c>
      <c r="N6422" s="4">
        <v>455.59</v>
      </c>
      <c r="O6422" s="4">
        <v>10</v>
      </c>
      <c r="P6422" s="4">
        <v>0.1</v>
      </c>
      <c r="Q6422" s="4">
        <v>49.71</v>
      </c>
    </row>
    <row r="6423" spans="1:17" s="4" customFormat="1" ht="12" x14ac:dyDescent="0.3">
      <c r="A6423" s="4">
        <v>6422</v>
      </c>
      <c r="B6423" s="4" t="s">
        <v>19107</v>
      </c>
      <c r="C6423" s="5">
        <v>44415</v>
      </c>
      <c r="D6423" s="5">
        <v>44422</v>
      </c>
      <c r="E6423" s="9">
        <f t="shared" si="100"/>
        <v>2021</v>
      </c>
      <c r="F6423" s="4" t="s">
        <v>17</v>
      </c>
      <c r="G6423" s="4" t="s">
        <v>19108</v>
      </c>
      <c r="H6423" s="4" t="s">
        <v>19109</v>
      </c>
      <c r="I6423" s="4" t="s">
        <v>20</v>
      </c>
      <c r="J6423" s="4" t="s">
        <v>47</v>
      </c>
      <c r="K6423" s="4" t="s">
        <v>47</v>
      </c>
      <c r="L6423" s="4" t="s">
        <v>29</v>
      </c>
      <c r="M6423" s="4" t="s">
        <v>107</v>
      </c>
      <c r="N6423" s="4">
        <v>452.59</v>
      </c>
      <c r="O6423" s="4">
        <v>3</v>
      </c>
      <c r="P6423" s="4">
        <v>0.15</v>
      </c>
      <c r="Q6423" s="4">
        <v>80.98</v>
      </c>
    </row>
    <row r="6424" spans="1:17" s="4" customFormat="1" ht="12" x14ac:dyDescent="0.3">
      <c r="A6424" s="4">
        <v>6423</v>
      </c>
      <c r="B6424" s="4" t="s">
        <v>19110</v>
      </c>
      <c r="C6424" s="5">
        <v>44412</v>
      </c>
      <c r="D6424" s="5">
        <v>44417</v>
      </c>
      <c r="E6424" s="9">
        <f t="shared" si="100"/>
        <v>2021</v>
      </c>
      <c r="F6424" s="4" t="s">
        <v>59</v>
      </c>
      <c r="G6424" s="4" t="s">
        <v>19111</v>
      </c>
      <c r="H6424" s="4" t="s">
        <v>19112</v>
      </c>
      <c r="I6424" s="4" t="s">
        <v>28</v>
      </c>
      <c r="J6424" s="4" t="s">
        <v>21</v>
      </c>
      <c r="K6424" s="4" t="s">
        <v>26647</v>
      </c>
      <c r="L6424" s="4" t="s">
        <v>29</v>
      </c>
      <c r="M6424" s="4" t="s">
        <v>30</v>
      </c>
      <c r="N6424" s="4">
        <v>704.99</v>
      </c>
      <c r="O6424" s="4">
        <v>4</v>
      </c>
      <c r="P6424" s="4">
        <v>0</v>
      </c>
      <c r="Q6424" s="4">
        <v>147.63</v>
      </c>
    </row>
    <row r="6425" spans="1:17" s="4" customFormat="1" ht="12" x14ac:dyDescent="0.3">
      <c r="A6425" s="4">
        <v>6424</v>
      </c>
      <c r="B6425" s="4" t="s">
        <v>19113</v>
      </c>
      <c r="C6425" s="5">
        <v>44915</v>
      </c>
      <c r="D6425" s="5">
        <v>44920</v>
      </c>
      <c r="E6425" s="9">
        <f t="shared" si="100"/>
        <v>2022</v>
      </c>
      <c r="F6425" s="4" t="s">
        <v>59</v>
      </c>
      <c r="G6425" s="4" t="s">
        <v>19114</v>
      </c>
      <c r="H6425" s="4" t="s">
        <v>15134</v>
      </c>
      <c r="I6425" s="4" t="s">
        <v>67</v>
      </c>
      <c r="J6425" s="4" t="s">
        <v>42</v>
      </c>
      <c r="K6425" s="4" t="s">
        <v>43</v>
      </c>
      <c r="L6425" s="4" t="s">
        <v>22</v>
      </c>
      <c r="M6425" s="4" t="s">
        <v>23</v>
      </c>
      <c r="N6425" s="4">
        <v>1061.4000000000001</v>
      </c>
      <c r="O6425" s="4">
        <v>2</v>
      </c>
      <c r="P6425" s="4">
        <v>0.1</v>
      </c>
      <c r="Q6425" s="4">
        <v>73.77</v>
      </c>
    </row>
    <row r="6426" spans="1:17" s="4" customFormat="1" ht="12" x14ac:dyDescent="0.3">
      <c r="A6426" s="4">
        <v>6425</v>
      </c>
      <c r="B6426" s="4" t="s">
        <v>19115</v>
      </c>
      <c r="C6426" s="5">
        <v>45505</v>
      </c>
      <c r="D6426" s="5">
        <v>45508</v>
      </c>
      <c r="E6426" s="9">
        <f t="shared" si="100"/>
        <v>2024</v>
      </c>
      <c r="F6426" s="4" t="s">
        <v>59</v>
      </c>
      <c r="G6426" s="4" t="s">
        <v>19116</v>
      </c>
      <c r="H6426" s="4" t="s">
        <v>19117</v>
      </c>
      <c r="I6426" s="4" t="s">
        <v>67</v>
      </c>
      <c r="J6426" s="4" t="s">
        <v>21</v>
      </c>
      <c r="K6426" s="4" t="s">
        <v>26647</v>
      </c>
      <c r="L6426" s="4" t="s">
        <v>22</v>
      </c>
      <c r="M6426" s="4" t="s">
        <v>75</v>
      </c>
      <c r="N6426" s="4">
        <v>51.03</v>
      </c>
      <c r="O6426" s="4">
        <v>6</v>
      </c>
      <c r="P6426" s="4">
        <v>0.1</v>
      </c>
      <c r="Q6426" s="4">
        <v>5.3</v>
      </c>
    </row>
    <row r="6427" spans="1:17" s="4" customFormat="1" ht="12" x14ac:dyDescent="0.3">
      <c r="A6427" s="4">
        <v>6426</v>
      </c>
      <c r="B6427" s="4" t="s">
        <v>19118</v>
      </c>
      <c r="C6427" s="5">
        <v>45046</v>
      </c>
      <c r="D6427" s="5">
        <v>45053</v>
      </c>
      <c r="E6427" s="9">
        <f t="shared" si="100"/>
        <v>2023</v>
      </c>
      <c r="F6427" s="4" t="s">
        <v>25</v>
      </c>
      <c r="G6427" s="4" t="s">
        <v>19119</v>
      </c>
      <c r="H6427" s="4" t="s">
        <v>19120</v>
      </c>
      <c r="I6427" s="4" t="s">
        <v>20</v>
      </c>
      <c r="J6427" s="4" t="s">
        <v>34</v>
      </c>
      <c r="K6427" s="4" t="s">
        <v>35</v>
      </c>
      <c r="L6427" s="4" t="s">
        <v>22</v>
      </c>
      <c r="M6427" s="4" t="s">
        <v>134</v>
      </c>
      <c r="N6427" s="4">
        <v>1290.53</v>
      </c>
      <c r="O6427" s="4">
        <v>10</v>
      </c>
      <c r="P6427" s="4">
        <v>0.15</v>
      </c>
      <c r="Q6427" s="4">
        <v>302.62</v>
      </c>
    </row>
    <row r="6428" spans="1:17" s="4" customFormat="1" ht="12" x14ac:dyDescent="0.3">
      <c r="A6428" s="4">
        <v>6427</v>
      </c>
      <c r="B6428" s="4" t="s">
        <v>19121</v>
      </c>
      <c r="C6428" s="5">
        <v>45235</v>
      </c>
      <c r="D6428" s="5">
        <v>45240</v>
      </c>
      <c r="E6428" s="9">
        <f t="shared" si="100"/>
        <v>2023</v>
      </c>
      <c r="F6428" s="4" t="s">
        <v>17</v>
      </c>
      <c r="G6428" s="4" t="s">
        <v>19122</v>
      </c>
      <c r="H6428" s="4" t="s">
        <v>19123</v>
      </c>
      <c r="I6428" s="4" t="s">
        <v>67</v>
      </c>
      <c r="J6428" s="4" t="s">
        <v>42</v>
      </c>
      <c r="K6428" s="4" t="s">
        <v>43</v>
      </c>
      <c r="L6428" s="4" t="s">
        <v>29</v>
      </c>
      <c r="M6428" s="4" t="s">
        <v>48</v>
      </c>
      <c r="N6428" s="4">
        <v>231.87</v>
      </c>
      <c r="O6428" s="4">
        <v>3</v>
      </c>
      <c r="P6428" s="4">
        <v>0</v>
      </c>
      <c r="Q6428" s="4">
        <v>42.16</v>
      </c>
    </row>
    <row r="6429" spans="1:17" s="4" customFormat="1" ht="12" x14ac:dyDescent="0.3">
      <c r="A6429" s="4">
        <v>6428</v>
      </c>
      <c r="B6429" s="4" t="s">
        <v>19124</v>
      </c>
      <c r="C6429" s="5">
        <v>44731</v>
      </c>
      <c r="D6429" s="5">
        <v>44738</v>
      </c>
      <c r="E6429" s="9">
        <f t="shared" si="100"/>
        <v>2022</v>
      </c>
      <c r="F6429" s="4" t="s">
        <v>59</v>
      </c>
      <c r="G6429" s="4" t="s">
        <v>19125</v>
      </c>
      <c r="H6429" s="4" t="s">
        <v>19126</v>
      </c>
      <c r="I6429" s="4" t="s">
        <v>67</v>
      </c>
      <c r="J6429" s="4" t="s">
        <v>42</v>
      </c>
      <c r="K6429" s="4" t="s">
        <v>43</v>
      </c>
      <c r="L6429" s="4" t="s">
        <v>36</v>
      </c>
      <c r="M6429" s="4" t="s">
        <v>118</v>
      </c>
      <c r="N6429" s="4">
        <v>681.09</v>
      </c>
      <c r="O6429" s="4">
        <v>2</v>
      </c>
      <c r="P6429" s="4">
        <v>0</v>
      </c>
      <c r="Q6429" s="4">
        <v>66.23</v>
      </c>
    </row>
    <row r="6430" spans="1:17" s="4" customFormat="1" ht="12" x14ac:dyDescent="0.3">
      <c r="A6430" s="4">
        <v>6429</v>
      </c>
      <c r="B6430" s="4" t="s">
        <v>19127</v>
      </c>
      <c r="C6430" s="5">
        <v>45144</v>
      </c>
      <c r="D6430" s="5">
        <v>45147</v>
      </c>
      <c r="E6430" s="9">
        <f t="shared" si="100"/>
        <v>2023</v>
      </c>
      <c r="F6430" s="4" t="s">
        <v>17</v>
      </c>
      <c r="G6430" s="4" t="s">
        <v>19128</v>
      </c>
      <c r="H6430" s="4" t="s">
        <v>19129</v>
      </c>
      <c r="I6430" s="4" t="s">
        <v>28</v>
      </c>
      <c r="J6430" s="4" t="s">
        <v>106</v>
      </c>
      <c r="K6430" s="4" t="s">
        <v>106</v>
      </c>
      <c r="L6430" s="4" t="s">
        <v>22</v>
      </c>
      <c r="M6430" s="4" t="s">
        <v>134</v>
      </c>
      <c r="N6430" s="4">
        <v>1078.6400000000001</v>
      </c>
      <c r="O6430" s="4">
        <v>3</v>
      </c>
      <c r="P6430" s="4">
        <v>0.2</v>
      </c>
      <c r="Q6430" s="4">
        <v>15.35</v>
      </c>
    </row>
    <row r="6431" spans="1:17" s="4" customFormat="1" ht="12" x14ac:dyDescent="0.3">
      <c r="A6431" s="4">
        <v>6430</v>
      </c>
      <c r="B6431" s="4" t="s">
        <v>19130</v>
      </c>
      <c r="C6431" s="5">
        <v>45112</v>
      </c>
      <c r="D6431" s="5">
        <v>45113</v>
      </c>
      <c r="E6431" s="9">
        <f t="shared" si="100"/>
        <v>2023</v>
      </c>
      <c r="F6431" s="4" t="s">
        <v>39</v>
      </c>
      <c r="G6431" s="4" t="s">
        <v>19131</v>
      </c>
      <c r="H6431" s="4" t="s">
        <v>19132</v>
      </c>
      <c r="I6431" s="4" t="s">
        <v>67</v>
      </c>
      <c r="J6431" s="4" t="s">
        <v>106</v>
      </c>
      <c r="K6431" s="4" t="s">
        <v>106</v>
      </c>
      <c r="L6431" s="4" t="s">
        <v>22</v>
      </c>
      <c r="M6431" s="4" t="s">
        <v>75</v>
      </c>
      <c r="N6431" s="4">
        <v>959.1</v>
      </c>
      <c r="O6431" s="4">
        <v>4</v>
      </c>
      <c r="P6431" s="4">
        <v>0.15</v>
      </c>
      <c r="Q6431" s="4">
        <v>105.17</v>
      </c>
    </row>
    <row r="6432" spans="1:17" s="4" customFormat="1" ht="12" x14ac:dyDescent="0.3">
      <c r="A6432" s="4">
        <v>6431</v>
      </c>
      <c r="B6432" s="4" t="s">
        <v>19133</v>
      </c>
      <c r="C6432" s="5">
        <v>44408</v>
      </c>
      <c r="D6432" s="5">
        <v>44412</v>
      </c>
      <c r="E6432" s="9">
        <f t="shared" si="100"/>
        <v>2021</v>
      </c>
      <c r="F6432" s="4" t="s">
        <v>59</v>
      </c>
      <c r="G6432" s="4" t="s">
        <v>19134</v>
      </c>
      <c r="H6432" s="4" t="s">
        <v>19135</v>
      </c>
      <c r="I6432" s="4" t="s">
        <v>20</v>
      </c>
      <c r="J6432" s="4" t="s">
        <v>52</v>
      </c>
      <c r="K6432" s="4" t="s">
        <v>53</v>
      </c>
      <c r="L6432" s="4" t="s">
        <v>36</v>
      </c>
      <c r="M6432" s="4" t="s">
        <v>138</v>
      </c>
      <c r="N6432" s="4">
        <v>469.77</v>
      </c>
      <c r="O6432" s="4">
        <v>7</v>
      </c>
      <c r="P6432" s="4">
        <v>0.2</v>
      </c>
      <c r="Q6432" s="4">
        <v>20.64</v>
      </c>
    </row>
    <row r="6433" spans="1:17" s="4" customFormat="1" ht="12" x14ac:dyDescent="0.3">
      <c r="A6433" s="4">
        <v>6432</v>
      </c>
      <c r="B6433" s="4" t="s">
        <v>19136</v>
      </c>
      <c r="C6433" s="5">
        <v>44965</v>
      </c>
      <c r="D6433" s="5">
        <v>44968</v>
      </c>
      <c r="E6433" s="9">
        <f t="shared" si="100"/>
        <v>2023</v>
      </c>
      <c r="F6433" s="4" t="s">
        <v>39</v>
      </c>
      <c r="G6433" s="4" t="s">
        <v>19137</v>
      </c>
      <c r="H6433" s="4" t="s">
        <v>19138</v>
      </c>
      <c r="I6433" s="4" t="s">
        <v>67</v>
      </c>
      <c r="J6433" s="4" t="s">
        <v>34</v>
      </c>
      <c r="K6433" s="4" t="s">
        <v>35</v>
      </c>
      <c r="L6433" s="4" t="s">
        <v>36</v>
      </c>
      <c r="M6433" s="4" t="s">
        <v>71</v>
      </c>
      <c r="N6433" s="4">
        <v>419.73</v>
      </c>
      <c r="O6433" s="4">
        <v>1</v>
      </c>
      <c r="P6433" s="4">
        <v>0</v>
      </c>
      <c r="Q6433" s="4">
        <v>106.09</v>
      </c>
    </row>
    <row r="6434" spans="1:17" s="4" customFormat="1" ht="12" x14ac:dyDescent="0.3">
      <c r="A6434" s="4">
        <v>6433</v>
      </c>
      <c r="B6434" s="4" t="s">
        <v>19139</v>
      </c>
      <c r="C6434" s="5">
        <v>45807</v>
      </c>
      <c r="D6434" s="5">
        <v>45811</v>
      </c>
      <c r="E6434" s="9">
        <f t="shared" si="100"/>
        <v>2025</v>
      </c>
      <c r="F6434" s="4" t="s">
        <v>25</v>
      </c>
      <c r="G6434" s="4" t="s">
        <v>19140</v>
      </c>
      <c r="H6434" s="4" t="s">
        <v>19141</v>
      </c>
      <c r="I6434" s="4" t="s">
        <v>28</v>
      </c>
      <c r="J6434" s="4" t="s">
        <v>145</v>
      </c>
      <c r="K6434" s="4" t="s">
        <v>80</v>
      </c>
      <c r="L6434" s="4" t="s">
        <v>36</v>
      </c>
      <c r="M6434" s="4" t="s">
        <v>118</v>
      </c>
      <c r="N6434" s="4">
        <v>460.56</v>
      </c>
      <c r="O6434" s="4">
        <v>7</v>
      </c>
      <c r="P6434" s="4">
        <v>0.15</v>
      </c>
      <c r="Q6434" s="4">
        <v>39.950000000000003</v>
      </c>
    </row>
    <row r="6435" spans="1:17" s="4" customFormat="1" ht="12" x14ac:dyDescent="0.3">
      <c r="A6435" s="4">
        <v>6434</v>
      </c>
      <c r="B6435" s="4" t="s">
        <v>19142</v>
      </c>
      <c r="C6435" s="5">
        <v>44568</v>
      </c>
      <c r="D6435" s="5">
        <v>44575</v>
      </c>
      <c r="E6435" s="9">
        <f t="shared" si="100"/>
        <v>2022</v>
      </c>
      <c r="F6435" s="4" t="s">
        <v>39</v>
      </c>
      <c r="G6435" s="4" t="s">
        <v>19143</v>
      </c>
      <c r="H6435" s="4" t="s">
        <v>19144</v>
      </c>
      <c r="I6435" s="4" t="s">
        <v>28</v>
      </c>
      <c r="J6435" s="4" t="s">
        <v>106</v>
      </c>
      <c r="K6435" s="4" t="s">
        <v>106</v>
      </c>
      <c r="L6435" s="4" t="s">
        <v>29</v>
      </c>
      <c r="M6435" s="4" t="s">
        <v>30</v>
      </c>
      <c r="N6435" s="4">
        <v>1478.89</v>
      </c>
      <c r="O6435" s="4">
        <v>6</v>
      </c>
      <c r="P6435" s="4">
        <v>0.2</v>
      </c>
      <c r="Q6435" s="4">
        <v>44.39</v>
      </c>
    </row>
    <row r="6436" spans="1:17" s="4" customFormat="1" ht="12" x14ac:dyDescent="0.3">
      <c r="A6436" s="4">
        <v>6435</v>
      </c>
      <c r="B6436" s="4" t="s">
        <v>19145</v>
      </c>
      <c r="C6436" s="5">
        <v>45207</v>
      </c>
      <c r="D6436" s="5">
        <v>45210</v>
      </c>
      <c r="E6436" s="9">
        <f t="shared" si="100"/>
        <v>2023</v>
      </c>
      <c r="F6436" s="4" t="s">
        <v>59</v>
      </c>
      <c r="G6436" s="4" t="s">
        <v>19146</v>
      </c>
      <c r="H6436" s="4" t="s">
        <v>19147</v>
      </c>
      <c r="I6436" s="4" t="s">
        <v>28</v>
      </c>
      <c r="J6436" s="4" t="s">
        <v>106</v>
      </c>
      <c r="K6436" s="4" t="s">
        <v>106</v>
      </c>
      <c r="L6436" s="4" t="s">
        <v>22</v>
      </c>
      <c r="M6436" s="4" t="s">
        <v>23</v>
      </c>
      <c r="N6436" s="4">
        <v>735.91</v>
      </c>
      <c r="O6436" s="4">
        <v>2</v>
      </c>
      <c r="P6436" s="4">
        <v>0</v>
      </c>
      <c r="Q6436" s="4">
        <v>100.13</v>
      </c>
    </row>
    <row r="6437" spans="1:17" s="4" customFormat="1" ht="12" x14ac:dyDescent="0.3">
      <c r="A6437" s="4">
        <v>6436</v>
      </c>
      <c r="B6437" s="4" t="s">
        <v>19148</v>
      </c>
      <c r="C6437" s="5">
        <v>44751</v>
      </c>
      <c r="D6437" s="5">
        <v>44752</v>
      </c>
      <c r="E6437" s="9">
        <f t="shared" si="100"/>
        <v>2022</v>
      </c>
      <c r="F6437" s="4" t="s">
        <v>59</v>
      </c>
      <c r="G6437" s="4" t="s">
        <v>19149</v>
      </c>
      <c r="H6437" s="4" t="s">
        <v>19150</v>
      </c>
      <c r="I6437" s="4" t="s">
        <v>67</v>
      </c>
      <c r="J6437" s="4" t="s">
        <v>79</v>
      </c>
      <c r="K6437" s="4" t="s">
        <v>80</v>
      </c>
      <c r="L6437" s="4" t="s">
        <v>29</v>
      </c>
      <c r="M6437" s="4" t="s">
        <v>90</v>
      </c>
      <c r="N6437" s="4">
        <v>632.85</v>
      </c>
      <c r="O6437" s="4">
        <v>6</v>
      </c>
      <c r="P6437" s="4">
        <v>0.15</v>
      </c>
      <c r="Q6437" s="4">
        <v>91.25</v>
      </c>
    </row>
    <row r="6438" spans="1:17" s="4" customFormat="1" ht="12" x14ac:dyDescent="0.3">
      <c r="A6438" s="4">
        <v>6437</v>
      </c>
      <c r="B6438" s="4" t="s">
        <v>19151</v>
      </c>
      <c r="C6438" s="5">
        <v>45405</v>
      </c>
      <c r="D6438" s="5">
        <v>45411</v>
      </c>
      <c r="E6438" s="9">
        <f t="shared" si="100"/>
        <v>2024</v>
      </c>
      <c r="F6438" s="4" t="s">
        <v>59</v>
      </c>
      <c r="G6438" s="4" t="s">
        <v>19152</v>
      </c>
      <c r="H6438" s="4" t="s">
        <v>19153</v>
      </c>
      <c r="I6438" s="4" t="s">
        <v>28</v>
      </c>
      <c r="J6438" s="4" t="s">
        <v>47</v>
      </c>
      <c r="K6438" s="4" t="s">
        <v>47</v>
      </c>
      <c r="L6438" s="4" t="s">
        <v>22</v>
      </c>
      <c r="M6438" s="4" t="s">
        <v>75</v>
      </c>
      <c r="N6438" s="4">
        <v>81.14</v>
      </c>
      <c r="O6438" s="4">
        <v>2</v>
      </c>
      <c r="P6438" s="4">
        <v>0.2</v>
      </c>
      <c r="Q6438" s="4">
        <v>14.19</v>
      </c>
    </row>
    <row r="6439" spans="1:17" s="4" customFormat="1" ht="12" x14ac:dyDescent="0.3">
      <c r="A6439" s="4">
        <v>6438</v>
      </c>
      <c r="B6439" s="4" t="s">
        <v>19154</v>
      </c>
      <c r="C6439" s="5">
        <v>44767</v>
      </c>
      <c r="D6439" s="5">
        <v>44773</v>
      </c>
      <c r="E6439" s="9">
        <f t="shared" si="100"/>
        <v>2022</v>
      </c>
      <c r="F6439" s="4" t="s">
        <v>25</v>
      </c>
      <c r="G6439" s="4" t="s">
        <v>19155</v>
      </c>
      <c r="H6439" s="4" t="s">
        <v>19156</v>
      </c>
      <c r="I6439" s="4" t="s">
        <v>28</v>
      </c>
      <c r="J6439" s="4" t="s">
        <v>47</v>
      </c>
      <c r="K6439" s="4" t="s">
        <v>47</v>
      </c>
      <c r="L6439" s="4" t="s">
        <v>29</v>
      </c>
      <c r="M6439" s="4" t="s">
        <v>107</v>
      </c>
      <c r="N6439" s="4">
        <v>466.65</v>
      </c>
      <c r="O6439" s="4">
        <v>2</v>
      </c>
      <c r="P6439" s="4">
        <v>0.1</v>
      </c>
      <c r="Q6439" s="4">
        <v>35.619999999999997</v>
      </c>
    </row>
    <row r="6440" spans="1:17" s="4" customFormat="1" ht="12" x14ac:dyDescent="0.3">
      <c r="A6440" s="4">
        <v>6439</v>
      </c>
      <c r="B6440" s="4" t="s">
        <v>19157</v>
      </c>
      <c r="C6440" s="5">
        <v>45328</v>
      </c>
      <c r="D6440" s="5">
        <v>45334</v>
      </c>
      <c r="E6440" s="9">
        <f t="shared" si="100"/>
        <v>2024</v>
      </c>
      <c r="F6440" s="4" t="s">
        <v>59</v>
      </c>
      <c r="G6440" s="4" t="s">
        <v>19158</v>
      </c>
      <c r="H6440" s="4" t="s">
        <v>19159</v>
      </c>
      <c r="I6440" s="4" t="s">
        <v>67</v>
      </c>
      <c r="J6440" s="4" t="s">
        <v>79</v>
      </c>
      <c r="K6440" s="4" t="s">
        <v>80</v>
      </c>
      <c r="L6440" s="4" t="s">
        <v>36</v>
      </c>
      <c r="M6440" s="4" t="s">
        <v>138</v>
      </c>
      <c r="N6440" s="4">
        <v>572.24</v>
      </c>
      <c r="O6440" s="4">
        <v>6</v>
      </c>
      <c r="P6440" s="4">
        <v>0.15</v>
      </c>
      <c r="Q6440" s="4">
        <v>120.41</v>
      </c>
    </row>
    <row r="6441" spans="1:17" s="4" customFormat="1" ht="12" x14ac:dyDescent="0.3">
      <c r="A6441" s="4">
        <v>6440</v>
      </c>
      <c r="B6441" s="4" t="s">
        <v>19160</v>
      </c>
      <c r="C6441" s="5">
        <v>44808</v>
      </c>
      <c r="D6441" s="5">
        <v>44815</v>
      </c>
      <c r="E6441" s="9">
        <f t="shared" si="100"/>
        <v>2022</v>
      </c>
      <c r="F6441" s="4" t="s">
        <v>17</v>
      </c>
      <c r="G6441" s="4" t="s">
        <v>19161</v>
      </c>
      <c r="H6441" s="4" t="s">
        <v>19162</v>
      </c>
      <c r="I6441" s="4" t="s">
        <v>67</v>
      </c>
      <c r="J6441" s="4" t="s">
        <v>106</v>
      </c>
      <c r="K6441" s="4" t="s">
        <v>106</v>
      </c>
      <c r="L6441" s="4" t="s">
        <v>29</v>
      </c>
      <c r="M6441" s="4" t="s">
        <v>107</v>
      </c>
      <c r="N6441" s="4">
        <v>1346.81</v>
      </c>
      <c r="O6441" s="4">
        <v>8</v>
      </c>
      <c r="P6441" s="4">
        <v>0</v>
      </c>
      <c r="Q6441" s="4">
        <v>387.58</v>
      </c>
    </row>
    <row r="6442" spans="1:17" s="4" customFormat="1" ht="12" x14ac:dyDescent="0.3">
      <c r="A6442" s="4">
        <v>6441</v>
      </c>
      <c r="B6442" s="4" t="s">
        <v>19163</v>
      </c>
      <c r="C6442" s="5">
        <v>44925</v>
      </c>
      <c r="D6442" s="5">
        <v>44926</v>
      </c>
      <c r="E6442" s="9">
        <f t="shared" si="100"/>
        <v>2022</v>
      </c>
      <c r="F6442" s="4" t="s">
        <v>59</v>
      </c>
      <c r="G6442" s="4" t="s">
        <v>19164</v>
      </c>
      <c r="H6442" s="4" t="s">
        <v>19165</v>
      </c>
      <c r="I6442" s="4" t="s">
        <v>28</v>
      </c>
      <c r="J6442" s="4" t="s">
        <v>42</v>
      </c>
      <c r="K6442" s="4" t="s">
        <v>43</v>
      </c>
      <c r="L6442" s="4" t="s">
        <v>22</v>
      </c>
      <c r="M6442" s="4" t="s">
        <v>23</v>
      </c>
      <c r="N6442" s="4">
        <v>218.11</v>
      </c>
      <c r="O6442" s="4">
        <v>10</v>
      </c>
      <c r="P6442" s="4">
        <v>0.2</v>
      </c>
      <c r="Q6442" s="4">
        <v>30.61</v>
      </c>
    </row>
    <row r="6443" spans="1:17" s="4" customFormat="1" ht="12" x14ac:dyDescent="0.3">
      <c r="A6443" s="4">
        <v>6442</v>
      </c>
      <c r="B6443" s="4" t="s">
        <v>19166</v>
      </c>
      <c r="C6443" s="5">
        <v>44920</v>
      </c>
      <c r="D6443" s="5">
        <v>44927</v>
      </c>
      <c r="E6443" s="9">
        <f t="shared" si="100"/>
        <v>2023</v>
      </c>
      <c r="F6443" s="4" t="s">
        <v>59</v>
      </c>
      <c r="G6443" s="4" t="s">
        <v>19167</v>
      </c>
      <c r="H6443" s="4" t="s">
        <v>19168</v>
      </c>
      <c r="I6443" s="4" t="s">
        <v>20</v>
      </c>
      <c r="J6443" s="4" t="s">
        <v>52</v>
      </c>
      <c r="K6443" s="4" t="s">
        <v>53</v>
      </c>
      <c r="L6443" s="4" t="s">
        <v>22</v>
      </c>
      <c r="M6443" s="4" t="s">
        <v>23</v>
      </c>
      <c r="N6443" s="4">
        <v>153.75</v>
      </c>
      <c r="O6443" s="4">
        <v>8</v>
      </c>
      <c r="P6443" s="4">
        <v>0.2</v>
      </c>
      <c r="Q6443" s="4">
        <v>6.53</v>
      </c>
    </row>
    <row r="6444" spans="1:17" s="4" customFormat="1" ht="12" x14ac:dyDescent="0.3">
      <c r="A6444" s="4">
        <v>6443</v>
      </c>
      <c r="B6444" s="4" t="s">
        <v>19169</v>
      </c>
      <c r="C6444" s="5">
        <v>45048</v>
      </c>
      <c r="D6444" s="5">
        <v>45053</v>
      </c>
      <c r="E6444" s="9">
        <f t="shared" si="100"/>
        <v>2023</v>
      </c>
      <c r="F6444" s="4" t="s">
        <v>39</v>
      </c>
      <c r="G6444" s="4" t="s">
        <v>19170</v>
      </c>
      <c r="H6444" s="4" t="s">
        <v>19171</v>
      </c>
      <c r="I6444" s="4" t="s">
        <v>67</v>
      </c>
      <c r="J6444" s="4" t="s">
        <v>52</v>
      </c>
      <c r="K6444" s="4" t="s">
        <v>53</v>
      </c>
      <c r="L6444" s="4" t="s">
        <v>22</v>
      </c>
      <c r="M6444" s="4" t="s">
        <v>75</v>
      </c>
      <c r="N6444" s="4">
        <v>633.49</v>
      </c>
      <c r="O6444" s="4">
        <v>3</v>
      </c>
      <c r="P6444" s="4">
        <v>0.1</v>
      </c>
      <c r="Q6444" s="4">
        <v>79.16</v>
      </c>
    </row>
    <row r="6445" spans="1:17" s="4" customFormat="1" ht="12" x14ac:dyDescent="0.3">
      <c r="A6445" s="4">
        <v>6444</v>
      </c>
      <c r="B6445" s="4" t="s">
        <v>19172</v>
      </c>
      <c r="C6445" s="5">
        <v>44668</v>
      </c>
      <c r="D6445" s="5">
        <v>44670</v>
      </c>
      <c r="E6445" s="9">
        <f t="shared" si="100"/>
        <v>2022</v>
      </c>
      <c r="F6445" s="4" t="s">
        <v>25</v>
      </c>
      <c r="G6445" s="4" t="s">
        <v>19173</v>
      </c>
      <c r="H6445" s="4" t="s">
        <v>19174</v>
      </c>
      <c r="I6445" s="4" t="s">
        <v>20</v>
      </c>
      <c r="J6445" s="4" t="s">
        <v>34</v>
      </c>
      <c r="K6445" s="4" t="s">
        <v>35</v>
      </c>
      <c r="L6445" s="4" t="s">
        <v>36</v>
      </c>
      <c r="M6445" s="4" t="s">
        <v>37</v>
      </c>
      <c r="N6445" s="4">
        <v>1073.6600000000001</v>
      </c>
      <c r="O6445" s="4">
        <v>9</v>
      </c>
      <c r="P6445" s="4">
        <v>0.2</v>
      </c>
      <c r="Q6445" s="4">
        <v>73.22</v>
      </c>
    </row>
    <row r="6446" spans="1:17" s="4" customFormat="1" ht="12" x14ac:dyDescent="0.3">
      <c r="A6446" s="4">
        <v>6445</v>
      </c>
      <c r="B6446" s="4" t="s">
        <v>19175</v>
      </c>
      <c r="C6446" s="5">
        <v>45658</v>
      </c>
      <c r="D6446" s="5">
        <v>45664</v>
      </c>
      <c r="E6446" s="9">
        <f t="shared" si="100"/>
        <v>2025</v>
      </c>
      <c r="F6446" s="4" t="s">
        <v>59</v>
      </c>
      <c r="G6446" s="4" t="s">
        <v>19176</v>
      </c>
      <c r="H6446" s="4" t="s">
        <v>19177</v>
      </c>
      <c r="I6446" s="4" t="s">
        <v>20</v>
      </c>
      <c r="J6446" s="4" t="s">
        <v>42</v>
      </c>
      <c r="K6446" s="4" t="s">
        <v>43</v>
      </c>
      <c r="L6446" s="4" t="s">
        <v>22</v>
      </c>
      <c r="M6446" s="4" t="s">
        <v>54</v>
      </c>
      <c r="N6446" s="4">
        <v>1406.97</v>
      </c>
      <c r="O6446" s="4">
        <v>8</v>
      </c>
      <c r="P6446" s="4">
        <v>0.15</v>
      </c>
      <c r="Q6446" s="4">
        <v>287.33</v>
      </c>
    </row>
    <row r="6447" spans="1:17" s="4" customFormat="1" ht="12" x14ac:dyDescent="0.3">
      <c r="A6447" s="4">
        <v>6446</v>
      </c>
      <c r="B6447" s="4" t="s">
        <v>19178</v>
      </c>
      <c r="C6447" s="5">
        <v>44804</v>
      </c>
      <c r="D6447" s="5">
        <v>44810</v>
      </c>
      <c r="E6447" s="9">
        <f t="shared" si="100"/>
        <v>2022</v>
      </c>
      <c r="F6447" s="4" t="s">
        <v>59</v>
      </c>
      <c r="G6447" s="4" t="s">
        <v>19179</v>
      </c>
      <c r="H6447" s="4" t="s">
        <v>19180</v>
      </c>
      <c r="I6447" s="4" t="s">
        <v>20</v>
      </c>
      <c r="J6447" s="4" t="s">
        <v>52</v>
      </c>
      <c r="K6447" s="4" t="s">
        <v>53</v>
      </c>
      <c r="L6447" s="4" t="s">
        <v>22</v>
      </c>
      <c r="M6447" s="4" t="s">
        <v>134</v>
      </c>
      <c r="N6447" s="4">
        <v>1092.27</v>
      </c>
      <c r="O6447" s="4">
        <v>9</v>
      </c>
      <c r="P6447" s="4">
        <v>0.2</v>
      </c>
      <c r="Q6447" s="4">
        <v>107.62</v>
      </c>
    </row>
    <row r="6448" spans="1:17" s="4" customFormat="1" ht="12" x14ac:dyDescent="0.3">
      <c r="A6448" s="4">
        <v>6447</v>
      </c>
      <c r="B6448" s="4" t="s">
        <v>19181</v>
      </c>
      <c r="C6448" s="5">
        <v>45520</v>
      </c>
      <c r="D6448" s="5">
        <v>45525</v>
      </c>
      <c r="E6448" s="9">
        <f t="shared" si="100"/>
        <v>2024</v>
      </c>
      <c r="F6448" s="4" t="s">
        <v>17</v>
      </c>
      <c r="G6448" s="4" t="s">
        <v>18693</v>
      </c>
      <c r="H6448" s="4" t="s">
        <v>19182</v>
      </c>
      <c r="I6448" s="4" t="s">
        <v>67</v>
      </c>
      <c r="J6448" s="4" t="s">
        <v>111</v>
      </c>
      <c r="K6448" s="4" t="s">
        <v>111</v>
      </c>
      <c r="L6448" s="4" t="s">
        <v>29</v>
      </c>
      <c r="M6448" s="4" t="s">
        <v>30</v>
      </c>
      <c r="N6448" s="4">
        <v>960.27</v>
      </c>
      <c r="O6448" s="4">
        <v>4</v>
      </c>
      <c r="P6448" s="4">
        <v>0</v>
      </c>
      <c r="Q6448" s="4">
        <v>36.42</v>
      </c>
    </row>
    <row r="6449" spans="1:17" s="4" customFormat="1" ht="12" x14ac:dyDescent="0.3">
      <c r="A6449" s="4">
        <v>6448</v>
      </c>
      <c r="B6449" s="4" t="s">
        <v>19183</v>
      </c>
      <c r="C6449" s="5">
        <v>44967</v>
      </c>
      <c r="D6449" s="5">
        <v>44972</v>
      </c>
      <c r="E6449" s="9">
        <f t="shared" si="100"/>
        <v>2023</v>
      </c>
      <c r="F6449" s="4" t="s">
        <v>59</v>
      </c>
      <c r="G6449" s="4" t="s">
        <v>19184</v>
      </c>
      <c r="H6449" s="4" t="s">
        <v>19185</v>
      </c>
      <c r="I6449" s="4" t="s">
        <v>67</v>
      </c>
      <c r="J6449" s="4" t="s">
        <v>52</v>
      </c>
      <c r="K6449" s="4" t="s">
        <v>53</v>
      </c>
      <c r="L6449" s="4" t="s">
        <v>36</v>
      </c>
      <c r="M6449" s="4" t="s">
        <v>37</v>
      </c>
      <c r="N6449" s="4">
        <v>750.55</v>
      </c>
      <c r="O6449" s="4">
        <v>3</v>
      </c>
      <c r="P6449" s="4">
        <v>0.2</v>
      </c>
      <c r="Q6449" s="4">
        <v>154.77000000000001</v>
      </c>
    </row>
    <row r="6450" spans="1:17" s="4" customFormat="1" ht="12" x14ac:dyDescent="0.3">
      <c r="A6450" s="4">
        <v>6449</v>
      </c>
      <c r="B6450" s="4" t="s">
        <v>19186</v>
      </c>
      <c r="C6450" s="5">
        <v>45500</v>
      </c>
      <c r="D6450" s="5">
        <v>45503</v>
      </c>
      <c r="E6450" s="9">
        <f t="shared" si="100"/>
        <v>2024</v>
      </c>
      <c r="F6450" s="4" t="s">
        <v>17</v>
      </c>
      <c r="G6450" s="4" t="s">
        <v>19187</v>
      </c>
      <c r="H6450" s="4" t="s">
        <v>11008</v>
      </c>
      <c r="I6450" s="4" t="s">
        <v>20</v>
      </c>
      <c r="J6450" s="4" t="s">
        <v>111</v>
      </c>
      <c r="K6450" s="4" t="s">
        <v>111</v>
      </c>
      <c r="L6450" s="4" t="s">
        <v>36</v>
      </c>
      <c r="M6450" s="4" t="s">
        <v>71</v>
      </c>
      <c r="N6450" s="4">
        <v>470.55</v>
      </c>
      <c r="O6450" s="4">
        <v>1</v>
      </c>
      <c r="P6450" s="4">
        <v>0.2</v>
      </c>
      <c r="Q6450" s="4">
        <v>43.12</v>
      </c>
    </row>
    <row r="6451" spans="1:17" s="4" customFormat="1" ht="12" x14ac:dyDescent="0.3">
      <c r="A6451" s="4">
        <v>6450</v>
      </c>
      <c r="B6451" s="4" t="s">
        <v>19188</v>
      </c>
      <c r="C6451" s="5">
        <v>44719</v>
      </c>
      <c r="D6451" s="5">
        <v>44721</v>
      </c>
      <c r="E6451" s="9">
        <f t="shared" si="100"/>
        <v>2022</v>
      </c>
      <c r="F6451" s="4" t="s">
        <v>17</v>
      </c>
      <c r="G6451" s="4" t="s">
        <v>19189</v>
      </c>
      <c r="H6451" s="4" t="s">
        <v>19190</v>
      </c>
      <c r="I6451" s="4" t="s">
        <v>28</v>
      </c>
      <c r="J6451" s="4" t="s">
        <v>62</v>
      </c>
      <c r="K6451" s="4" t="s">
        <v>63</v>
      </c>
      <c r="L6451" s="4" t="s">
        <v>36</v>
      </c>
      <c r="M6451" s="4" t="s">
        <v>118</v>
      </c>
      <c r="N6451" s="4">
        <v>239.66</v>
      </c>
      <c r="O6451" s="4">
        <v>3</v>
      </c>
      <c r="P6451" s="4">
        <v>0.15</v>
      </c>
      <c r="Q6451" s="4">
        <v>55.38</v>
      </c>
    </row>
    <row r="6452" spans="1:17" s="4" customFormat="1" ht="12" x14ac:dyDescent="0.3">
      <c r="A6452" s="4">
        <v>6451</v>
      </c>
      <c r="B6452" s="4" t="s">
        <v>19191</v>
      </c>
      <c r="C6452" s="5">
        <v>44954</v>
      </c>
      <c r="D6452" s="5">
        <v>44955</v>
      </c>
      <c r="E6452" s="9">
        <f t="shared" si="100"/>
        <v>2023</v>
      </c>
      <c r="F6452" s="4" t="s">
        <v>17</v>
      </c>
      <c r="G6452" s="4" t="s">
        <v>19192</v>
      </c>
      <c r="H6452" s="4" t="s">
        <v>19193</v>
      </c>
      <c r="I6452" s="4" t="s">
        <v>20</v>
      </c>
      <c r="J6452" s="4" t="s">
        <v>111</v>
      </c>
      <c r="K6452" s="4" t="s">
        <v>111</v>
      </c>
      <c r="L6452" s="4" t="s">
        <v>36</v>
      </c>
      <c r="M6452" s="4" t="s">
        <v>37</v>
      </c>
      <c r="N6452" s="4">
        <v>1287.8399999999999</v>
      </c>
      <c r="O6452" s="4">
        <v>3</v>
      </c>
      <c r="P6452" s="4">
        <v>0.2</v>
      </c>
      <c r="Q6452" s="4">
        <v>-14.01</v>
      </c>
    </row>
    <row r="6453" spans="1:17" s="4" customFormat="1" ht="12" x14ac:dyDescent="0.3">
      <c r="A6453" s="4">
        <v>6452</v>
      </c>
      <c r="B6453" s="4" t="s">
        <v>19194</v>
      </c>
      <c r="C6453" s="5">
        <v>44660</v>
      </c>
      <c r="D6453" s="5">
        <v>44662</v>
      </c>
      <c r="E6453" s="9">
        <f t="shared" si="100"/>
        <v>2022</v>
      </c>
      <c r="F6453" s="4" t="s">
        <v>25</v>
      </c>
      <c r="G6453" s="4" t="s">
        <v>19195</v>
      </c>
      <c r="H6453" s="4" t="s">
        <v>19196</v>
      </c>
      <c r="I6453" s="4" t="s">
        <v>20</v>
      </c>
      <c r="J6453" s="4" t="s">
        <v>52</v>
      </c>
      <c r="K6453" s="4" t="s">
        <v>53</v>
      </c>
      <c r="L6453" s="4" t="s">
        <v>29</v>
      </c>
      <c r="M6453" s="4" t="s">
        <v>90</v>
      </c>
      <c r="N6453" s="4">
        <v>1285.1099999999999</v>
      </c>
      <c r="O6453" s="4">
        <v>1</v>
      </c>
      <c r="P6453" s="4">
        <v>0.1</v>
      </c>
      <c r="Q6453" s="4">
        <v>322</v>
      </c>
    </row>
    <row r="6454" spans="1:17" s="4" customFormat="1" ht="12" x14ac:dyDescent="0.3">
      <c r="A6454" s="4">
        <v>6453</v>
      </c>
      <c r="B6454" s="4" t="s">
        <v>19197</v>
      </c>
      <c r="C6454" s="5">
        <v>44990</v>
      </c>
      <c r="D6454" s="5">
        <v>44991</v>
      </c>
      <c r="E6454" s="9">
        <f t="shared" si="100"/>
        <v>2023</v>
      </c>
      <c r="F6454" s="4" t="s">
        <v>17</v>
      </c>
      <c r="G6454" s="4" t="s">
        <v>19198</v>
      </c>
      <c r="H6454" s="4" t="s">
        <v>19199</v>
      </c>
      <c r="I6454" s="4" t="s">
        <v>67</v>
      </c>
      <c r="J6454" s="4" t="s">
        <v>111</v>
      </c>
      <c r="K6454" s="4" t="s">
        <v>111</v>
      </c>
      <c r="L6454" s="4" t="s">
        <v>29</v>
      </c>
      <c r="M6454" s="4" t="s">
        <v>30</v>
      </c>
      <c r="N6454" s="4">
        <v>1364.75</v>
      </c>
      <c r="O6454" s="4">
        <v>8</v>
      </c>
      <c r="P6454" s="4">
        <v>0.1</v>
      </c>
      <c r="Q6454" s="4">
        <v>47.09</v>
      </c>
    </row>
    <row r="6455" spans="1:17" s="4" customFormat="1" ht="12" x14ac:dyDescent="0.3">
      <c r="A6455" s="4">
        <v>6454</v>
      </c>
      <c r="B6455" s="4" t="s">
        <v>19200</v>
      </c>
      <c r="C6455" s="5">
        <v>44865</v>
      </c>
      <c r="D6455" s="5">
        <v>44872</v>
      </c>
      <c r="E6455" s="9">
        <f t="shared" si="100"/>
        <v>2022</v>
      </c>
      <c r="F6455" s="4" t="s">
        <v>25</v>
      </c>
      <c r="G6455" s="4" t="s">
        <v>19201</v>
      </c>
      <c r="H6455" s="4" t="s">
        <v>19202</v>
      </c>
      <c r="I6455" s="4" t="s">
        <v>67</v>
      </c>
      <c r="J6455" s="4" t="s">
        <v>62</v>
      </c>
      <c r="K6455" s="4" t="s">
        <v>63</v>
      </c>
      <c r="L6455" s="4" t="s">
        <v>36</v>
      </c>
      <c r="M6455" s="4" t="s">
        <v>37</v>
      </c>
      <c r="N6455" s="4">
        <v>91.68</v>
      </c>
      <c r="O6455" s="4">
        <v>9</v>
      </c>
      <c r="P6455" s="4">
        <v>0.1</v>
      </c>
      <c r="Q6455" s="4">
        <v>6.14</v>
      </c>
    </row>
    <row r="6456" spans="1:17" s="4" customFormat="1" ht="12" x14ac:dyDescent="0.3">
      <c r="A6456" s="4">
        <v>6455</v>
      </c>
      <c r="B6456" s="4" t="s">
        <v>19203</v>
      </c>
      <c r="C6456" s="5">
        <v>45835</v>
      </c>
      <c r="D6456" s="5">
        <v>45837</v>
      </c>
      <c r="E6456" s="9">
        <f t="shared" si="100"/>
        <v>2025</v>
      </c>
      <c r="F6456" s="4" t="s">
        <v>39</v>
      </c>
      <c r="G6456" s="4" t="s">
        <v>19204</v>
      </c>
      <c r="H6456" s="4" t="s">
        <v>19205</v>
      </c>
      <c r="I6456" s="4" t="s">
        <v>20</v>
      </c>
      <c r="J6456" s="4" t="s">
        <v>106</v>
      </c>
      <c r="K6456" s="4" t="s">
        <v>106</v>
      </c>
      <c r="L6456" s="4" t="s">
        <v>22</v>
      </c>
      <c r="M6456" s="4" t="s">
        <v>23</v>
      </c>
      <c r="N6456" s="4">
        <v>423.99</v>
      </c>
      <c r="O6456" s="4">
        <v>2</v>
      </c>
      <c r="P6456" s="4">
        <v>0</v>
      </c>
      <c r="Q6456" s="4">
        <v>46.63</v>
      </c>
    </row>
    <row r="6457" spans="1:17" s="4" customFormat="1" ht="12" x14ac:dyDescent="0.3">
      <c r="A6457" s="4">
        <v>6456</v>
      </c>
      <c r="B6457" s="4" t="s">
        <v>19206</v>
      </c>
      <c r="C6457" s="5">
        <v>44845</v>
      </c>
      <c r="D6457" s="5">
        <v>44849</v>
      </c>
      <c r="E6457" s="9">
        <f t="shared" si="100"/>
        <v>2022</v>
      </c>
      <c r="F6457" s="4" t="s">
        <v>59</v>
      </c>
      <c r="G6457" s="4" t="s">
        <v>19207</v>
      </c>
      <c r="H6457" s="4" t="s">
        <v>19208</v>
      </c>
      <c r="I6457" s="4" t="s">
        <v>28</v>
      </c>
      <c r="J6457" s="4" t="s">
        <v>52</v>
      </c>
      <c r="K6457" s="4" t="s">
        <v>53</v>
      </c>
      <c r="L6457" s="4" t="s">
        <v>29</v>
      </c>
      <c r="M6457" s="4" t="s">
        <v>48</v>
      </c>
      <c r="N6457" s="4">
        <v>792.08</v>
      </c>
      <c r="O6457" s="4">
        <v>10</v>
      </c>
      <c r="P6457" s="4">
        <v>0</v>
      </c>
      <c r="Q6457" s="4">
        <v>75.05</v>
      </c>
    </row>
    <row r="6458" spans="1:17" s="4" customFormat="1" ht="12" x14ac:dyDescent="0.3">
      <c r="A6458" s="4">
        <v>6457</v>
      </c>
      <c r="B6458" s="4" t="s">
        <v>19209</v>
      </c>
      <c r="C6458" s="5">
        <v>44730</v>
      </c>
      <c r="D6458" s="5">
        <v>44731</v>
      </c>
      <c r="E6458" s="9">
        <f t="shared" si="100"/>
        <v>2022</v>
      </c>
      <c r="F6458" s="4" t="s">
        <v>39</v>
      </c>
      <c r="G6458" s="4" t="s">
        <v>19210</v>
      </c>
      <c r="H6458" s="4" t="s">
        <v>19211</v>
      </c>
      <c r="I6458" s="4" t="s">
        <v>67</v>
      </c>
      <c r="J6458" s="4" t="s">
        <v>42</v>
      </c>
      <c r="K6458" s="4" t="s">
        <v>43</v>
      </c>
      <c r="L6458" s="4" t="s">
        <v>36</v>
      </c>
      <c r="M6458" s="4" t="s">
        <v>118</v>
      </c>
      <c r="N6458" s="4">
        <v>150.31</v>
      </c>
      <c r="O6458" s="4">
        <v>10</v>
      </c>
      <c r="P6458" s="4">
        <v>0.1</v>
      </c>
      <c r="Q6458" s="4">
        <v>27.31</v>
      </c>
    </row>
    <row r="6459" spans="1:17" s="4" customFormat="1" ht="12" x14ac:dyDescent="0.3">
      <c r="A6459" s="4">
        <v>6458</v>
      </c>
      <c r="B6459" s="4" t="s">
        <v>19212</v>
      </c>
      <c r="C6459" s="5">
        <v>44789</v>
      </c>
      <c r="D6459" s="5">
        <v>44791</v>
      </c>
      <c r="E6459" s="9">
        <f t="shared" si="100"/>
        <v>2022</v>
      </c>
      <c r="F6459" s="4" t="s">
        <v>59</v>
      </c>
      <c r="G6459" s="4" t="s">
        <v>19213</v>
      </c>
      <c r="H6459" s="4" t="s">
        <v>19214</v>
      </c>
      <c r="I6459" s="4" t="s">
        <v>28</v>
      </c>
      <c r="J6459" s="4" t="s">
        <v>79</v>
      </c>
      <c r="K6459" s="4" t="s">
        <v>80</v>
      </c>
      <c r="L6459" s="4" t="s">
        <v>29</v>
      </c>
      <c r="M6459" s="4" t="s">
        <v>30</v>
      </c>
      <c r="N6459" s="4">
        <v>322.18</v>
      </c>
      <c r="O6459" s="4">
        <v>9</v>
      </c>
      <c r="P6459" s="4">
        <v>0.1</v>
      </c>
      <c r="Q6459" s="4">
        <v>38.26</v>
      </c>
    </row>
    <row r="6460" spans="1:17" s="4" customFormat="1" ht="12" x14ac:dyDescent="0.3">
      <c r="A6460" s="4">
        <v>6459</v>
      </c>
      <c r="B6460" s="4" t="s">
        <v>19215</v>
      </c>
      <c r="C6460" s="5">
        <v>44984</v>
      </c>
      <c r="D6460" s="5">
        <v>44988</v>
      </c>
      <c r="E6460" s="9">
        <f t="shared" si="100"/>
        <v>2023</v>
      </c>
      <c r="F6460" s="4" t="s">
        <v>25</v>
      </c>
      <c r="G6460" s="4" t="s">
        <v>19216</v>
      </c>
      <c r="H6460" s="4" t="s">
        <v>19217</v>
      </c>
      <c r="I6460" s="4" t="s">
        <v>20</v>
      </c>
      <c r="J6460" s="4" t="s">
        <v>52</v>
      </c>
      <c r="K6460" s="4" t="s">
        <v>53</v>
      </c>
      <c r="L6460" s="4" t="s">
        <v>22</v>
      </c>
      <c r="M6460" s="4" t="s">
        <v>75</v>
      </c>
      <c r="N6460" s="4">
        <v>1390.58</v>
      </c>
      <c r="O6460" s="4">
        <v>2</v>
      </c>
      <c r="P6460" s="4">
        <v>0.2</v>
      </c>
      <c r="Q6460" s="4">
        <v>37.71</v>
      </c>
    </row>
    <row r="6461" spans="1:17" s="4" customFormat="1" ht="12" x14ac:dyDescent="0.3">
      <c r="A6461" s="4">
        <v>6460</v>
      </c>
      <c r="B6461" s="4" t="s">
        <v>19218</v>
      </c>
      <c r="C6461" s="5">
        <v>45088</v>
      </c>
      <c r="D6461" s="5">
        <v>45090</v>
      </c>
      <c r="E6461" s="9">
        <f t="shared" si="100"/>
        <v>2023</v>
      </c>
      <c r="F6461" s="4" t="s">
        <v>17</v>
      </c>
      <c r="G6461" s="4" t="s">
        <v>19219</v>
      </c>
      <c r="H6461" s="4" t="s">
        <v>19220</v>
      </c>
      <c r="I6461" s="4" t="s">
        <v>28</v>
      </c>
      <c r="J6461" s="4" t="s">
        <v>62</v>
      </c>
      <c r="K6461" s="4" t="s">
        <v>63</v>
      </c>
      <c r="L6461" s="4" t="s">
        <v>36</v>
      </c>
      <c r="M6461" s="4" t="s">
        <v>118</v>
      </c>
      <c r="N6461" s="4">
        <v>704.52</v>
      </c>
      <c r="O6461" s="4">
        <v>10</v>
      </c>
      <c r="P6461" s="4">
        <v>0</v>
      </c>
      <c r="Q6461" s="4">
        <v>67.13</v>
      </c>
    </row>
    <row r="6462" spans="1:17" s="4" customFormat="1" ht="12" x14ac:dyDescent="0.3">
      <c r="A6462" s="4">
        <v>6461</v>
      </c>
      <c r="B6462" s="4" t="s">
        <v>19221</v>
      </c>
      <c r="C6462" s="5">
        <v>44997</v>
      </c>
      <c r="D6462" s="5">
        <v>45002</v>
      </c>
      <c r="E6462" s="9">
        <f t="shared" si="100"/>
        <v>2023</v>
      </c>
      <c r="F6462" s="4" t="s">
        <v>59</v>
      </c>
      <c r="G6462" s="4" t="s">
        <v>19222</v>
      </c>
      <c r="H6462" s="4" t="s">
        <v>19223</v>
      </c>
      <c r="I6462" s="4" t="s">
        <v>20</v>
      </c>
      <c r="J6462" s="4" t="s">
        <v>42</v>
      </c>
      <c r="K6462" s="4" t="s">
        <v>43</v>
      </c>
      <c r="L6462" s="4" t="s">
        <v>22</v>
      </c>
      <c r="M6462" s="4" t="s">
        <v>23</v>
      </c>
      <c r="N6462" s="4">
        <v>565.01</v>
      </c>
      <c r="O6462" s="4">
        <v>5</v>
      </c>
      <c r="P6462" s="4">
        <v>0.2</v>
      </c>
      <c r="Q6462" s="4">
        <v>43.66</v>
      </c>
    </row>
    <row r="6463" spans="1:17" s="4" customFormat="1" ht="12" x14ac:dyDescent="0.3">
      <c r="A6463" s="4">
        <v>6462</v>
      </c>
      <c r="B6463" s="4" t="s">
        <v>19224</v>
      </c>
      <c r="C6463" s="5">
        <v>45558</v>
      </c>
      <c r="D6463" s="5">
        <v>45559</v>
      </c>
      <c r="E6463" s="9">
        <f t="shared" si="100"/>
        <v>2024</v>
      </c>
      <c r="F6463" s="4" t="s">
        <v>59</v>
      </c>
      <c r="G6463" s="4" t="s">
        <v>19225</v>
      </c>
      <c r="H6463" s="4" t="s">
        <v>19226</v>
      </c>
      <c r="I6463" s="4" t="s">
        <v>20</v>
      </c>
      <c r="J6463" s="4" t="s">
        <v>52</v>
      </c>
      <c r="K6463" s="4" t="s">
        <v>53</v>
      </c>
      <c r="L6463" s="4" t="s">
        <v>29</v>
      </c>
      <c r="M6463" s="4" t="s">
        <v>107</v>
      </c>
      <c r="N6463" s="4">
        <v>701.48</v>
      </c>
      <c r="O6463" s="4">
        <v>6</v>
      </c>
      <c r="P6463" s="4">
        <v>0.1</v>
      </c>
      <c r="Q6463" s="4">
        <v>155.12</v>
      </c>
    </row>
    <row r="6464" spans="1:17" s="4" customFormat="1" ht="12" x14ac:dyDescent="0.3">
      <c r="A6464" s="4">
        <v>6463</v>
      </c>
      <c r="B6464" s="4" t="s">
        <v>19227</v>
      </c>
      <c r="C6464" s="5">
        <v>45012</v>
      </c>
      <c r="D6464" s="5">
        <v>45015</v>
      </c>
      <c r="E6464" s="9">
        <f t="shared" si="100"/>
        <v>2023</v>
      </c>
      <c r="F6464" s="4" t="s">
        <v>59</v>
      </c>
      <c r="G6464" s="4" t="s">
        <v>19228</v>
      </c>
      <c r="H6464" s="4" t="s">
        <v>19229</v>
      </c>
      <c r="I6464" s="4" t="s">
        <v>20</v>
      </c>
      <c r="J6464" s="4" t="s">
        <v>21</v>
      </c>
      <c r="K6464" s="4" t="s">
        <v>26647</v>
      </c>
      <c r="L6464" s="4" t="s">
        <v>36</v>
      </c>
      <c r="M6464" s="4" t="s">
        <v>37</v>
      </c>
      <c r="N6464" s="4">
        <v>590.77</v>
      </c>
      <c r="O6464" s="4">
        <v>4</v>
      </c>
      <c r="P6464" s="4">
        <v>0.2</v>
      </c>
      <c r="Q6464" s="4">
        <v>100.88</v>
      </c>
    </row>
    <row r="6465" spans="1:17" s="4" customFormat="1" ht="12" x14ac:dyDescent="0.3">
      <c r="A6465" s="4">
        <v>6464</v>
      </c>
      <c r="B6465" s="4" t="s">
        <v>19230</v>
      </c>
      <c r="C6465" s="5">
        <v>45276</v>
      </c>
      <c r="D6465" s="5">
        <v>45282</v>
      </c>
      <c r="E6465" s="9">
        <f t="shared" si="100"/>
        <v>2023</v>
      </c>
      <c r="F6465" s="4" t="s">
        <v>39</v>
      </c>
      <c r="G6465" s="4" t="s">
        <v>19231</v>
      </c>
      <c r="H6465" s="4" t="s">
        <v>19232</v>
      </c>
      <c r="I6465" s="4" t="s">
        <v>20</v>
      </c>
      <c r="J6465" s="4" t="s">
        <v>42</v>
      </c>
      <c r="K6465" s="4" t="s">
        <v>43</v>
      </c>
      <c r="L6465" s="4" t="s">
        <v>36</v>
      </c>
      <c r="M6465" s="4" t="s">
        <v>138</v>
      </c>
      <c r="N6465" s="4">
        <v>53.74</v>
      </c>
      <c r="O6465" s="4">
        <v>1</v>
      </c>
      <c r="P6465" s="4">
        <v>0.15</v>
      </c>
      <c r="Q6465" s="4">
        <v>2.9</v>
      </c>
    </row>
    <row r="6466" spans="1:17" s="4" customFormat="1" ht="12" x14ac:dyDescent="0.3">
      <c r="A6466" s="4">
        <v>6465</v>
      </c>
      <c r="B6466" s="4" t="s">
        <v>19233</v>
      </c>
      <c r="C6466" s="5">
        <v>45824</v>
      </c>
      <c r="D6466" s="5">
        <v>45828</v>
      </c>
      <c r="E6466" s="9">
        <f t="shared" ref="E6466:E6529" si="101">YEAR(D6466)</f>
        <v>2025</v>
      </c>
      <c r="F6466" s="4" t="s">
        <v>17</v>
      </c>
      <c r="G6466" s="4" t="s">
        <v>19234</v>
      </c>
      <c r="H6466" s="4" t="s">
        <v>19235</v>
      </c>
      <c r="I6466" s="4" t="s">
        <v>20</v>
      </c>
      <c r="J6466" s="4" t="s">
        <v>21</v>
      </c>
      <c r="K6466" s="4" t="s">
        <v>26647</v>
      </c>
      <c r="L6466" s="4" t="s">
        <v>29</v>
      </c>
      <c r="M6466" s="4" t="s">
        <v>48</v>
      </c>
      <c r="N6466" s="4">
        <v>396.68</v>
      </c>
      <c r="O6466" s="4">
        <v>8</v>
      </c>
      <c r="P6466" s="4">
        <v>0.15</v>
      </c>
      <c r="Q6466" s="4">
        <v>79.64</v>
      </c>
    </row>
    <row r="6467" spans="1:17" s="4" customFormat="1" ht="12" x14ac:dyDescent="0.3">
      <c r="A6467" s="4">
        <v>6466</v>
      </c>
      <c r="B6467" s="4" t="s">
        <v>19236</v>
      </c>
      <c r="C6467" s="5">
        <v>45713</v>
      </c>
      <c r="D6467" s="5">
        <v>45715</v>
      </c>
      <c r="E6467" s="9">
        <f t="shared" si="101"/>
        <v>2025</v>
      </c>
      <c r="F6467" s="4" t="s">
        <v>59</v>
      </c>
      <c r="G6467" s="4" t="s">
        <v>19237</v>
      </c>
      <c r="H6467" s="4" t="s">
        <v>19238</v>
      </c>
      <c r="I6467" s="4" t="s">
        <v>20</v>
      </c>
      <c r="J6467" s="4" t="s">
        <v>111</v>
      </c>
      <c r="K6467" s="4" t="s">
        <v>111</v>
      </c>
      <c r="L6467" s="4" t="s">
        <v>36</v>
      </c>
      <c r="M6467" s="4" t="s">
        <v>71</v>
      </c>
      <c r="N6467" s="4">
        <v>1269.79</v>
      </c>
      <c r="O6467" s="4">
        <v>8</v>
      </c>
      <c r="P6467" s="4">
        <v>0.15</v>
      </c>
      <c r="Q6467" s="4">
        <v>179.35</v>
      </c>
    </row>
    <row r="6468" spans="1:17" s="4" customFormat="1" ht="12" x14ac:dyDescent="0.3">
      <c r="A6468" s="4">
        <v>6467</v>
      </c>
      <c r="B6468" s="4" t="s">
        <v>19239</v>
      </c>
      <c r="C6468" s="5">
        <v>44399</v>
      </c>
      <c r="D6468" s="5">
        <v>44402</v>
      </c>
      <c r="E6468" s="9">
        <f t="shared" si="101"/>
        <v>2021</v>
      </c>
      <c r="F6468" s="4" t="s">
        <v>25</v>
      </c>
      <c r="G6468" s="4" t="s">
        <v>19240</v>
      </c>
      <c r="H6468" s="4" t="s">
        <v>19241</v>
      </c>
      <c r="I6468" s="4" t="s">
        <v>67</v>
      </c>
      <c r="J6468" s="4" t="s">
        <v>21</v>
      </c>
      <c r="K6468" s="4" t="s">
        <v>26647</v>
      </c>
      <c r="L6468" s="4" t="s">
        <v>22</v>
      </c>
      <c r="M6468" s="4" t="s">
        <v>134</v>
      </c>
      <c r="N6468" s="4">
        <v>783.36</v>
      </c>
      <c r="O6468" s="4">
        <v>3</v>
      </c>
      <c r="P6468" s="4">
        <v>0.1</v>
      </c>
      <c r="Q6468" s="4">
        <v>-0.38</v>
      </c>
    </row>
    <row r="6469" spans="1:17" s="4" customFormat="1" ht="12" x14ac:dyDescent="0.3">
      <c r="A6469" s="4">
        <v>6468</v>
      </c>
      <c r="B6469" s="4" t="s">
        <v>19242</v>
      </c>
      <c r="C6469" s="5">
        <v>44770</v>
      </c>
      <c r="D6469" s="5">
        <v>44777</v>
      </c>
      <c r="E6469" s="9">
        <f t="shared" si="101"/>
        <v>2022</v>
      </c>
      <c r="F6469" s="4" t="s">
        <v>25</v>
      </c>
      <c r="G6469" s="4" t="s">
        <v>19243</v>
      </c>
      <c r="H6469" s="4" t="s">
        <v>19244</v>
      </c>
      <c r="I6469" s="4" t="s">
        <v>20</v>
      </c>
      <c r="J6469" s="4" t="s">
        <v>145</v>
      </c>
      <c r="K6469" s="4" t="s">
        <v>80</v>
      </c>
      <c r="L6469" s="4" t="s">
        <v>36</v>
      </c>
      <c r="M6469" s="4" t="s">
        <v>37</v>
      </c>
      <c r="N6469" s="4">
        <v>672.2</v>
      </c>
      <c r="O6469" s="4">
        <v>7</v>
      </c>
      <c r="P6469" s="4">
        <v>0.15</v>
      </c>
      <c r="Q6469" s="4">
        <v>116.3</v>
      </c>
    </row>
    <row r="6470" spans="1:17" s="4" customFormat="1" ht="12" x14ac:dyDescent="0.3">
      <c r="A6470" s="4">
        <v>6469</v>
      </c>
      <c r="B6470" s="4" t="s">
        <v>19245</v>
      </c>
      <c r="C6470" s="5">
        <v>44667</v>
      </c>
      <c r="D6470" s="5">
        <v>44673</v>
      </c>
      <c r="E6470" s="9">
        <f t="shared" si="101"/>
        <v>2022</v>
      </c>
      <c r="F6470" s="4" t="s">
        <v>59</v>
      </c>
      <c r="G6470" s="4" t="s">
        <v>19246</v>
      </c>
      <c r="H6470" s="4" t="s">
        <v>19247</v>
      </c>
      <c r="I6470" s="4" t="s">
        <v>20</v>
      </c>
      <c r="J6470" s="4" t="s">
        <v>106</v>
      </c>
      <c r="K6470" s="4" t="s">
        <v>106</v>
      </c>
      <c r="L6470" s="4" t="s">
        <v>29</v>
      </c>
      <c r="M6470" s="4" t="s">
        <v>30</v>
      </c>
      <c r="N6470" s="4">
        <v>137.80000000000001</v>
      </c>
      <c r="O6470" s="4">
        <v>1</v>
      </c>
      <c r="P6470" s="4">
        <v>0.15</v>
      </c>
      <c r="Q6470" s="4">
        <v>13.72</v>
      </c>
    </row>
    <row r="6471" spans="1:17" s="4" customFormat="1" ht="12" x14ac:dyDescent="0.3">
      <c r="A6471" s="4">
        <v>6470</v>
      </c>
      <c r="B6471" s="4" t="s">
        <v>19248</v>
      </c>
      <c r="C6471" s="5">
        <v>45277</v>
      </c>
      <c r="D6471" s="5">
        <v>45278</v>
      </c>
      <c r="E6471" s="9">
        <f t="shared" si="101"/>
        <v>2023</v>
      </c>
      <c r="F6471" s="4" t="s">
        <v>39</v>
      </c>
      <c r="G6471" s="4" t="s">
        <v>19249</v>
      </c>
      <c r="H6471" s="4" t="s">
        <v>19250</v>
      </c>
      <c r="I6471" s="4" t="s">
        <v>28</v>
      </c>
      <c r="J6471" s="4" t="s">
        <v>106</v>
      </c>
      <c r="K6471" s="4" t="s">
        <v>106</v>
      </c>
      <c r="L6471" s="4" t="s">
        <v>36</v>
      </c>
      <c r="M6471" s="4" t="s">
        <v>138</v>
      </c>
      <c r="N6471" s="4">
        <v>996.09</v>
      </c>
      <c r="O6471" s="4">
        <v>8</v>
      </c>
      <c r="P6471" s="4">
        <v>0.2</v>
      </c>
      <c r="Q6471" s="4">
        <v>185.75</v>
      </c>
    </row>
    <row r="6472" spans="1:17" s="4" customFormat="1" ht="12" x14ac:dyDescent="0.3">
      <c r="A6472" s="4">
        <v>6471</v>
      </c>
      <c r="B6472" s="4" t="s">
        <v>19251</v>
      </c>
      <c r="C6472" s="5">
        <v>45286</v>
      </c>
      <c r="D6472" s="5">
        <v>45290</v>
      </c>
      <c r="E6472" s="9">
        <f t="shared" si="101"/>
        <v>2023</v>
      </c>
      <c r="F6472" s="4" t="s">
        <v>39</v>
      </c>
      <c r="G6472" s="4" t="s">
        <v>19252</v>
      </c>
      <c r="H6472" s="4" t="s">
        <v>19253</v>
      </c>
      <c r="I6472" s="4" t="s">
        <v>67</v>
      </c>
      <c r="J6472" s="4" t="s">
        <v>106</v>
      </c>
      <c r="K6472" s="4" t="s">
        <v>106</v>
      </c>
      <c r="L6472" s="4" t="s">
        <v>29</v>
      </c>
      <c r="M6472" s="4" t="s">
        <v>90</v>
      </c>
      <c r="N6472" s="4">
        <v>838.15</v>
      </c>
      <c r="O6472" s="4">
        <v>8</v>
      </c>
      <c r="P6472" s="4">
        <v>0.2</v>
      </c>
      <c r="Q6472" s="4">
        <v>108.88</v>
      </c>
    </row>
    <row r="6473" spans="1:17" s="4" customFormat="1" ht="12" x14ac:dyDescent="0.3">
      <c r="A6473" s="4">
        <v>6472</v>
      </c>
      <c r="B6473" s="4" t="s">
        <v>19254</v>
      </c>
      <c r="C6473" s="5">
        <v>45778</v>
      </c>
      <c r="D6473" s="5">
        <v>45784</v>
      </c>
      <c r="E6473" s="9">
        <f t="shared" si="101"/>
        <v>2025</v>
      </c>
      <c r="F6473" s="4" t="s">
        <v>59</v>
      </c>
      <c r="G6473" s="4" t="s">
        <v>19255</v>
      </c>
      <c r="H6473" s="4" t="s">
        <v>19256</v>
      </c>
      <c r="I6473" s="4" t="s">
        <v>20</v>
      </c>
      <c r="J6473" s="4" t="s">
        <v>145</v>
      </c>
      <c r="K6473" s="4" t="s">
        <v>80</v>
      </c>
      <c r="L6473" s="4" t="s">
        <v>36</v>
      </c>
      <c r="M6473" s="4" t="s">
        <v>71</v>
      </c>
      <c r="N6473" s="4">
        <v>970.8</v>
      </c>
      <c r="O6473" s="4">
        <v>2</v>
      </c>
      <c r="P6473" s="4">
        <v>0.2</v>
      </c>
      <c r="Q6473" s="4">
        <v>75.12</v>
      </c>
    </row>
    <row r="6474" spans="1:17" s="4" customFormat="1" ht="12" x14ac:dyDescent="0.3">
      <c r="A6474" s="4">
        <v>6473</v>
      </c>
      <c r="B6474" s="4" t="s">
        <v>19257</v>
      </c>
      <c r="C6474" s="5">
        <v>45333</v>
      </c>
      <c r="D6474" s="5">
        <v>45334</v>
      </c>
      <c r="E6474" s="9">
        <f t="shared" si="101"/>
        <v>2024</v>
      </c>
      <c r="F6474" s="4" t="s">
        <v>39</v>
      </c>
      <c r="G6474" s="4" t="s">
        <v>19258</v>
      </c>
      <c r="H6474" s="4" t="s">
        <v>19259</v>
      </c>
      <c r="I6474" s="4" t="s">
        <v>67</v>
      </c>
      <c r="J6474" s="4" t="s">
        <v>111</v>
      </c>
      <c r="K6474" s="4" t="s">
        <v>111</v>
      </c>
      <c r="L6474" s="4" t="s">
        <v>22</v>
      </c>
      <c r="M6474" s="4" t="s">
        <v>23</v>
      </c>
      <c r="N6474" s="4">
        <v>966.57</v>
      </c>
      <c r="O6474" s="4">
        <v>8</v>
      </c>
      <c r="P6474" s="4">
        <v>0</v>
      </c>
      <c r="Q6474" s="4">
        <v>156.80000000000001</v>
      </c>
    </row>
    <row r="6475" spans="1:17" s="4" customFormat="1" ht="12" x14ac:dyDescent="0.3">
      <c r="A6475" s="4">
        <v>6474</v>
      </c>
      <c r="B6475" s="4" t="s">
        <v>19260</v>
      </c>
      <c r="C6475" s="5">
        <v>45166</v>
      </c>
      <c r="D6475" s="5">
        <v>45170</v>
      </c>
      <c r="E6475" s="9">
        <f t="shared" si="101"/>
        <v>2023</v>
      </c>
      <c r="F6475" s="4" t="s">
        <v>25</v>
      </c>
      <c r="G6475" s="4" t="s">
        <v>19261</v>
      </c>
      <c r="H6475" s="4" t="s">
        <v>19262</v>
      </c>
      <c r="I6475" s="4" t="s">
        <v>67</v>
      </c>
      <c r="J6475" s="4" t="s">
        <v>47</v>
      </c>
      <c r="K6475" s="4" t="s">
        <v>47</v>
      </c>
      <c r="L6475" s="4" t="s">
        <v>22</v>
      </c>
      <c r="M6475" s="4" t="s">
        <v>75</v>
      </c>
      <c r="N6475" s="4">
        <v>174.38</v>
      </c>
      <c r="O6475" s="4">
        <v>10</v>
      </c>
      <c r="P6475" s="4">
        <v>0</v>
      </c>
      <c r="Q6475" s="4">
        <v>13.79</v>
      </c>
    </row>
    <row r="6476" spans="1:17" s="4" customFormat="1" ht="12" x14ac:dyDescent="0.3">
      <c r="A6476" s="4">
        <v>6475</v>
      </c>
      <c r="B6476" s="4" t="s">
        <v>19263</v>
      </c>
      <c r="C6476" s="5">
        <v>44630</v>
      </c>
      <c r="D6476" s="5">
        <v>44634</v>
      </c>
      <c r="E6476" s="9">
        <f t="shared" si="101"/>
        <v>2022</v>
      </c>
      <c r="F6476" s="4" t="s">
        <v>17</v>
      </c>
      <c r="G6476" s="4" t="s">
        <v>19264</v>
      </c>
      <c r="H6476" s="4" t="s">
        <v>19265</v>
      </c>
      <c r="I6476" s="4" t="s">
        <v>67</v>
      </c>
      <c r="J6476" s="4" t="s">
        <v>111</v>
      </c>
      <c r="K6476" s="4" t="s">
        <v>111</v>
      </c>
      <c r="L6476" s="4" t="s">
        <v>22</v>
      </c>
      <c r="M6476" s="4" t="s">
        <v>134</v>
      </c>
      <c r="N6476" s="4">
        <v>141.47</v>
      </c>
      <c r="O6476" s="4">
        <v>3</v>
      </c>
      <c r="P6476" s="4">
        <v>0.15</v>
      </c>
      <c r="Q6476" s="4">
        <v>7.06</v>
      </c>
    </row>
    <row r="6477" spans="1:17" s="4" customFormat="1" ht="12" x14ac:dyDescent="0.3">
      <c r="A6477" s="4">
        <v>6476</v>
      </c>
      <c r="B6477" s="4" t="s">
        <v>19266</v>
      </c>
      <c r="C6477" s="5">
        <v>44706</v>
      </c>
      <c r="D6477" s="5">
        <v>44710</v>
      </c>
      <c r="E6477" s="9">
        <f t="shared" si="101"/>
        <v>2022</v>
      </c>
      <c r="F6477" s="4" t="s">
        <v>39</v>
      </c>
      <c r="G6477" s="4" t="s">
        <v>19267</v>
      </c>
      <c r="H6477" s="4" t="s">
        <v>19268</v>
      </c>
      <c r="I6477" s="4" t="s">
        <v>67</v>
      </c>
      <c r="J6477" s="4" t="s">
        <v>47</v>
      </c>
      <c r="K6477" s="4" t="s">
        <v>47</v>
      </c>
      <c r="L6477" s="4" t="s">
        <v>29</v>
      </c>
      <c r="M6477" s="4" t="s">
        <v>90</v>
      </c>
      <c r="N6477" s="4">
        <v>253.31</v>
      </c>
      <c r="O6477" s="4">
        <v>7</v>
      </c>
      <c r="P6477" s="4">
        <v>0.1</v>
      </c>
      <c r="Q6477" s="4">
        <v>40.590000000000003</v>
      </c>
    </row>
    <row r="6478" spans="1:17" s="4" customFormat="1" ht="12" x14ac:dyDescent="0.3">
      <c r="A6478" s="4">
        <v>6477</v>
      </c>
      <c r="B6478" s="4" t="s">
        <v>19269</v>
      </c>
      <c r="C6478" s="5">
        <v>44531</v>
      </c>
      <c r="D6478" s="5">
        <v>44532</v>
      </c>
      <c r="E6478" s="9">
        <f t="shared" si="101"/>
        <v>2021</v>
      </c>
      <c r="F6478" s="4" t="s">
        <v>25</v>
      </c>
      <c r="G6478" s="4" t="s">
        <v>19270</v>
      </c>
      <c r="H6478" s="4" t="s">
        <v>19271</v>
      </c>
      <c r="I6478" s="4" t="s">
        <v>20</v>
      </c>
      <c r="J6478" s="4" t="s">
        <v>42</v>
      </c>
      <c r="K6478" s="4" t="s">
        <v>43</v>
      </c>
      <c r="L6478" s="4" t="s">
        <v>22</v>
      </c>
      <c r="M6478" s="4" t="s">
        <v>134</v>
      </c>
      <c r="N6478" s="4">
        <v>1153.75</v>
      </c>
      <c r="O6478" s="4">
        <v>5</v>
      </c>
      <c r="P6478" s="4">
        <v>0.1</v>
      </c>
      <c r="Q6478" s="4">
        <v>29.06</v>
      </c>
    </row>
    <row r="6479" spans="1:17" s="4" customFormat="1" ht="12" x14ac:dyDescent="0.3">
      <c r="A6479" s="4">
        <v>6478</v>
      </c>
      <c r="B6479" s="4" t="s">
        <v>19272</v>
      </c>
      <c r="C6479" s="5">
        <v>45064</v>
      </c>
      <c r="D6479" s="5">
        <v>45070</v>
      </c>
      <c r="E6479" s="9">
        <f t="shared" si="101"/>
        <v>2023</v>
      </c>
      <c r="F6479" s="4" t="s">
        <v>17</v>
      </c>
      <c r="G6479" s="4" t="s">
        <v>19273</v>
      </c>
      <c r="H6479" s="4" t="s">
        <v>19274</v>
      </c>
      <c r="I6479" s="4" t="s">
        <v>20</v>
      </c>
      <c r="J6479" s="4" t="s">
        <v>42</v>
      </c>
      <c r="K6479" s="4" t="s">
        <v>43</v>
      </c>
      <c r="L6479" s="4" t="s">
        <v>22</v>
      </c>
      <c r="M6479" s="4" t="s">
        <v>54</v>
      </c>
      <c r="N6479" s="4">
        <v>439.21</v>
      </c>
      <c r="O6479" s="4">
        <v>10</v>
      </c>
      <c r="P6479" s="4">
        <v>0.1</v>
      </c>
      <c r="Q6479" s="4">
        <v>4.68</v>
      </c>
    </row>
    <row r="6480" spans="1:17" s="4" customFormat="1" ht="12" x14ac:dyDescent="0.3">
      <c r="A6480" s="4">
        <v>6479</v>
      </c>
      <c r="B6480" s="4" t="s">
        <v>19275</v>
      </c>
      <c r="C6480" s="5">
        <v>45047</v>
      </c>
      <c r="D6480" s="5">
        <v>45051</v>
      </c>
      <c r="E6480" s="9">
        <f t="shared" si="101"/>
        <v>2023</v>
      </c>
      <c r="F6480" s="4" t="s">
        <v>17</v>
      </c>
      <c r="G6480" s="4" t="s">
        <v>19276</v>
      </c>
      <c r="H6480" s="4" t="s">
        <v>19277</v>
      </c>
      <c r="I6480" s="4" t="s">
        <v>28</v>
      </c>
      <c r="J6480" s="4" t="s">
        <v>21</v>
      </c>
      <c r="K6480" s="4" t="s">
        <v>26647</v>
      </c>
      <c r="L6480" s="4" t="s">
        <v>36</v>
      </c>
      <c r="M6480" s="4" t="s">
        <v>37</v>
      </c>
      <c r="N6480" s="4">
        <v>835.2</v>
      </c>
      <c r="O6480" s="4">
        <v>3</v>
      </c>
      <c r="P6480" s="4">
        <v>0.1</v>
      </c>
      <c r="Q6480" s="4">
        <v>150.09</v>
      </c>
    </row>
    <row r="6481" spans="1:17" s="4" customFormat="1" ht="12" x14ac:dyDescent="0.3">
      <c r="A6481" s="4">
        <v>6480</v>
      </c>
      <c r="B6481" s="4" t="s">
        <v>19278</v>
      </c>
      <c r="C6481" s="5">
        <v>44412</v>
      </c>
      <c r="D6481" s="5">
        <v>44417</v>
      </c>
      <c r="E6481" s="9">
        <f t="shared" si="101"/>
        <v>2021</v>
      </c>
      <c r="F6481" s="4" t="s">
        <v>17</v>
      </c>
      <c r="G6481" s="4" t="s">
        <v>19279</v>
      </c>
      <c r="H6481" s="4" t="s">
        <v>19280</v>
      </c>
      <c r="I6481" s="4" t="s">
        <v>67</v>
      </c>
      <c r="J6481" s="4" t="s">
        <v>79</v>
      </c>
      <c r="K6481" s="4" t="s">
        <v>80</v>
      </c>
      <c r="L6481" s="4" t="s">
        <v>29</v>
      </c>
      <c r="M6481" s="4" t="s">
        <v>30</v>
      </c>
      <c r="N6481" s="4">
        <v>721.14</v>
      </c>
      <c r="O6481" s="4">
        <v>3</v>
      </c>
      <c r="P6481" s="4">
        <v>0.2</v>
      </c>
      <c r="Q6481" s="4">
        <v>79.510000000000005</v>
      </c>
    </row>
    <row r="6482" spans="1:17" s="4" customFormat="1" ht="12" x14ac:dyDescent="0.3">
      <c r="A6482" s="4">
        <v>6481</v>
      </c>
      <c r="B6482" s="4" t="s">
        <v>19281</v>
      </c>
      <c r="C6482" s="5">
        <v>45670</v>
      </c>
      <c r="D6482" s="5">
        <v>45672</v>
      </c>
      <c r="E6482" s="9">
        <f t="shared" si="101"/>
        <v>2025</v>
      </c>
      <c r="F6482" s="4" t="s">
        <v>25</v>
      </c>
      <c r="G6482" s="4" t="s">
        <v>19282</v>
      </c>
      <c r="H6482" s="4" t="s">
        <v>19283</v>
      </c>
      <c r="I6482" s="4" t="s">
        <v>28</v>
      </c>
      <c r="J6482" s="4" t="s">
        <v>21</v>
      </c>
      <c r="K6482" s="4" t="s">
        <v>26647</v>
      </c>
      <c r="L6482" s="4" t="s">
        <v>22</v>
      </c>
      <c r="M6482" s="4" t="s">
        <v>54</v>
      </c>
      <c r="N6482" s="4">
        <v>841.58</v>
      </c>
      <c r="O6482" s="4">
        <v>10</v>
      </c>
      <c r="P6482" s="4">
        <v>0.1</v>
      </c>
      <c r="Q6482" s="4">
        <v>177.81</v>
      </c>
    </row>
    <row r="6483" spans="1:17" s="4" customFormat="1" ht="12" x14ac:dyDescent="0.3">
      <c r="A6483" s="4">
        <v>6482</v>
      </c>
      <c r="B6483" s="4" t="s">
        <v>19284</v>
      </c>
      <c r="C6483" s="5">
        <v>45826</v>
      </c>
      <c r="D6483" s="5">
        <v>45831</v>
      </c>
      <c r="E6483" s="9">
        <f t="shared" si="101"/>
        <v>2025</v>
      </c>
      <c r="F6483" s="4" t="s">
        <v>39</v>
      </c>
      <c r="G6483" s="4" t="s">
        <v>19073</v>
      </c>
      <c r="H6483" s="4" t="s">
        <v>19285</v>
      </c>
      <c r="I6483" s="4" t="s">
        <v>67</v>
      </c>
      <c r="J6483" s="4" t="s">
        <v>111</v>
      </c>
      <c r="K6483" s="4" t="s">
        <v>111</v>
      </c>
      <c r="L6483" s="4" t="s">
        <v>36</v>
      </c>
      <c r="M6483" s="4" t="s">
        <v>138</v>
      </c>
      <c r="N6483" s="4">
        <v>683.17</v>
      </c>
      <c r="O6483" s="4">
        <v>5</v>
      </c>
      <c r="P6483" s="4">
        <v>0</v>
      </c>
      <c r="Q6483" s="4">
        <v>169.82</v>
      </c>
    </row>
    <row r="6484" spans="1:17" s="4" customFormat="1" ht="12" x14ac:dyDescent="0.3">
      <c r="A6484" s="4">
        <v>6483</v>
      </c>
      <c r="B6484" s="4" t="s">
        <v>19286</v>
      </c>
      <c r="C6484" s="5">
        <v>44712</v>
      </c>
      <c r="D6484" s="5">
        <v>44715</v>
      </c>
      <c r="E6484" s="9">
        <f t="shared" si="101"/>
        <v>2022</v>
      </c>
      <c r="F6484" s="4" t="s">
        <v>39</v>
      </c>
      <c r="G6484" s="4" t="s">
        <v>19287</v>
      </c>
      <c r="H6484" s="4" t="s">
        <v>19288</v>
      </c>
      <c r="I6484" s="4" t="s">
        <v>20</v>
      </c>
      <c r="J6484" s="4" t="s">
        <v>42</v>
      </c>
      <c r="K6484" s="4" t="s">
        <v>43</v>
      </c>
      <c r="L6484" s="4" t="s">
        <v>29</v>
      </c>
      <c r="M6484" s="4" t="s">
        <v>107</v>
      </c>
      <c r="N6484" s="4">
        <v>999.33</v>
      </c>
      <c r="O6484" s="4">
        <v>10</v>
      </c>
      <c r="P6484" s="4">
        <v>0.15</v>
      </c>
      <c r="Q6484" s="4">
        <v>32.22</v>
      </c>
    </row>
    <row r="6485" spans="1:17" s="4" customFormat="1" ht="12" x14ac:dyDescent="0.3">
      <c r="A6485" s="4">
        <v>6484</v>
      </c>
      <c r="B6485" s="4" t="s">
        <v>19289</v>
      </c>
      <c r="C6485" s="5">
        <v>45075</v>
      </c>
      <c r="D6485" s="5">
        <v>45076</v>
      </c>
      <c r="E6485" s="9">
        <f t="shared" si="101"/>
        <v>2023</v>
      </c>
      <c r="F6485" s="4" t="s">
        <v>17</v>
      </c>
      <c r="G6485" s="4" t="s">
        <v>19290</v>
      </c>
      <c r="H6485" s="4" t="s">
        <v>19291</v>
      </c>
      <c r="I6485" s="4" t="s">
        <v>67</v>
      </c>
      <c r="J6485" s="4" t="s">
        <v>42</v>
      </c>
      <c r="K6485" s="4" t="s">
        <v>43</v>
      </c>
      <c r="L6485" s="4" t="s">
        <v>22</v>
      </c>
      <c r="M6485" s="4" t="s">
        <v>75</v>
      </c>
      <c r="N6485" s="4">
        <v>1411.81</v>
      </c>
      <c r="O6485" s="4">
        <v>10</v>
      </c>
      <c r="P6485" s="4">
        <v>0</v>
      </c>
      <c r="Q6485" s="4">
        <v>71.31</v>
      </c>
    </row>
    <row r="6486" spans="1:17" s="4" customFormat="1" ht="12" x14ac:dyDescent="0.3">
      <c r="A6486" s="4">
        <v>6485</v>
      </c>
      <c r="B6486" s="4" t="s">
        <v>19292</v>
      </c>
      <c r="C6486" s="5">
        <v>44993</v>
      </c>
      <c r="D6486" s="5">
        <v>44994</v>
      </c>
      <c r="E6486" s="9">
        <f t="shared" si="101"/>
        <v>2023</v>
      </c>
      <c r="F6486" s="4" t="s">
        <v>25</v>
      </c>
      <c r="G6486" s="4" t="s">
        <v>19293</v>
      </c>
      <c r="H6486" s="4" t="s">
        <v>19294</v>
      </c>
      <c r="I6486" s="4" t="s">
        <v>28</v>
      </c>
      <c r="J6486" s="4" t="s">
        <v>21</v>
      </c>
      <c r="K6486" s="4" t="s">
        <v>26647</v>
      </c>
      <c r="L6486" s="4" t="s">
        <v>29</v>
      </c>
      <c r="M6486" s="4" t="s">
        <v>30</v>
      </c>
      <c r="N6486" s="4">
        <v>1460.15</v>
      </c>
      <c r="O6486" s="4">
        <v>5</v>
      </c>
      <c r="P6486" s="4">
        <v>0</v>
      </c>
      <c r="Q6486" s="4">
        <v>344.25</v>
      </c>
    </row>
    <row r="6487" spans="1:17" s="4" customFormat="1" ht="12" x14ac:dyDescent="0.3">
      <c r="A6487" s="4">
        <v>6486</v>
      </c>
      <c r="B6487" s="4" t="s">
        <v>19295</v>
      </c>
      <c r="C6487" s="5">
        <v>44452</v>
      </c>
      <c r="D6487" s="5">
        <v>44453</v>
      </c>
      <c r="E6487" s="9">
        <f t="shared" si="101"/>
        <v>2021</v>
      </c>
      <c r="F6487" s="4" t="s">
        <v>17</v>
      </c>
      <c r="G6487" s="4" t="s">
        <v>19296</v>
      </c>
      <c r="H6487" s="4" t="s">
        <v>13695</v>
      </c>
      <c r="I6487" s="4" t="s">
        <v>28</v>
      </c>
      <c r="J6487" s="4" t="s">
        <v>79</v>
      </c>
      <c r="K6487" s="4" t="s">
        <v>80</v>
      </c>
      <c r="L6487" s="4" t="s">
        <v>22</v>
      </c>
      <c r="M6487" s="4" t="s">
        <v>54</v>
      </c>
      <c r="N6487" s="4">
        <v>1374.85</v>
      </c>
      <c r="O6487" s="4">
        <v>9</v>
      </c>
      <c r="P6487" s="4">
        <v>0.1</v>
      </c>
      <c r="Q6487" s="4">
        <v>20.18</v>
      </c>
    </row>
    <row r="6488" spans="1:17" s="4" customFormat="1" ht="12" x14ac:dyDescent="0.3">
      <c r="A6488" s="4">
        <v>6487</v>
      </c>
      <c r="B6488" s="4" t="s">
        <v>19297</v>
      </c>
      <c r="C6488" s="5">
        <v>45729</v>
      </c>
      <c r="D6488" s="5">
        <v>45730</v>
      </c>
      <c r="E6488" s="9">
        <f t="shared" si="101"/>
        <v>2025</v>
      </c>
      <c r="F6488" s="4" t="s">
        <v>25</v>
      </c>
      <c r="G6488" s="4" t="s">
        <v>19298</v>
      </c>
      <c r="H6488" s="4" t="s">
        <v>19299</v>
      </c>
      <c r="I6488" s="4" t="s">
        <v>67</v>
      </c>
      <c r="J6488" s="4" t="s">
        <v>47</v>
      </c>
      <c r="K6488" s="4" t="s">
        <v>47</v>
      </c>
      <c r="L6488" s="4" t="s">
        <v>36</v>
      </c>
      <c r="M6488" s="4" t="s">
        <v>118</v>
      </c>
      <c r="N6488" s="4">
        <v>326.73</v>
      </c>
      <c r="O6488" s="4">
        <v>1</v>
      </c>
      <c r="P6488" s="4">
        <v>0</v>
      </c>
      <c r="Q6488" s="4">
        <v>80.959999999999994</v>
      </c>
    </row>
    <row r="6489" spans="1:17" s="4" customFormat="1" ht="12" x14ac:dyDescent="0.3">
      <c r="A6489" s="4">
        <v>6488</v>
      </c>
      <c r="B6489" s="4" t="s">
        <v>19300</v>
      </c>
      <c r="C6489" s="5">
        <v>45141</v>
      </c>
      <c r="D6489" s="5">
        <v>45145</v>
      </c>
      <c r="E6489" s="9">
        <f t="shared" si="101"/>
        <v>2023</v>
      </c>
      <c r="F6489" s="4" t="s">
        <v>25</v>
      </c>
      <c r="G6489" s="4" t="s">
        <v>19301</v>
      </c>
      <c r="H6489" s="4" t="s">
        <v>19302</v>
      </c>
      <c r="I6489" s="4" t="s">
        <v>67</v>
      </c>
      <c r="J6489" s="4" t="s">
        <v>106</v>
      </c>
      <c r="K6489" s="4" t="s">
        <v>106</v>
      </c>
      <c r="L6489" s="4" t="s">
        <v>22</v>
      </c>
      <c r="M6489" s="4" t="s">
        <v>54</v>
      </c>
      <c r="N6489" s="4">
        <v>1353.8</v>
      </c>
      <c r="O6489" s="4">
        <v>5</v>
      </c>
      <c r="P6489" s="4">
        <v>0</v>
      </c>
      <c r="Q6489" s="4">
        <v>307.95</v>
      </c>
    </row>
    <row r="6490" spans="1:17" s="4" customFormat="1" ht="12" x14ac:dyDescent="0.3">
      <c r="A6490" s="4">
        <v>6489</v>
      </c>
      <c r="B6490" s="4" t="s">
        <v>19303</v>
      </c>
      <c r="C6490" s="5">
        <v>44887</v>
      </c>
      <c r="D6490" s="5">
        <v>44893</v>
      </c>
      <c r="E6490" s="9">
        <f t="shared" si="101"/>
        <v>2022</v>
      </c>
      <c r="F6490" s="4" t="s">
        <v>17</v>
      </c>
      <c r="G6490" s="4" t="s">
        <v>19304</v>
      </c>
      <c r="H6490" s="4" t="s">
        <v>19305</v>
      </c>
      <c r="I6490" s="4" t="s">
        <v>67</v>
      </c>
      <c r="J6490" s="4" t="s">
        <v>42</v>
      </c>
      <c r="K6490" s="4" t="s">
        <v>43</v>
      </c>
      <c r="L6490" s="4" t="s">
        <v>29</v>
      </c>
      <c r="M6490" s="4" t="s">
        <v>90</v>
      </c>
      <c r="N6490" s="4">
        <v>188.73</v>
      </c>
      <c r="O6490" s="4">
        <v>5</v>
      </c>
      <c r="P6490" s="4">
        <v>0.15</v>
      </c>
      <c r="Q6490" s="4">
        <v>2.84</v>
      </c>
    </row>
    <row r="6491" spans="1:17" s="4" customFormat="1" ht="12" x14ac:dyDescent="0.3">
      <c r="A6491" s="4">
        <v>6490</v>
      </c>
      <c r="B6491" s="4" t="s">
        <v>19306</v>
      </c>
      <c r="C6491" s="5">
        <v>44637</v>
      </c>
      <c r="D6491" s="5">
        <v>44642</v>
      </c>
      <c r="E6491" s="9">
        <f t="shared" si="101"/>
        <v>2022</v>
      </c>
      <c r="F6491" s="4" t="s">
        <v>39</v>
      </c>
      <c r="G6491" s="4" t="s">
        <v>19307</v>
      </c>
      <c r="H6491" s="4" t="s">
        <v>19308</v>
      </c>
      <c r="I6491" s="4" t="s">
        <v>67</v>
      </c>
      <c r="J6491" s="4" t="s">
        <v>34</v>
      </c>
      <c r="K6491" s="4" t="s">
        <v>35</v>
      </c>
      <c r="L6491" s="4" t="s">
        <v>22</v>
      </c>
      <c r="M6491" s="4" t="s">
        <v>23</v>
      </c>
      <c r="N6491" s="4">
        <v>304.31</v>
      </c>
      <c r="O6491" s="4">
        <v>9</v>
      </c>
      <c r="P6491" s="4">
        <v>0.15</v>
      </c>
      <c r="Q6491" s="4">
        <v>60.26</v>
      </c>
    </row>
    <row r="6492" spans="1:17" s="4" customFormat="1" ht="12" x14ac:dyDescent="0.3">
      <c r="A6492" s="4">
        <v>6491</v>
      </c>
      <c r="B6492" s="4" t="s">
        <v>19309</v>
      </c>
      <c r="C6492" s="5">
        <v>45356</v>
      </c>
      <c r="D6492" s="5">
        <v>45359</v>
      </c>
      <c r="E6492" s="9">
        <f t="shared" si="101"/>
        <v>2024</v>
      </c>
      <c r="F6492" s="4" t="s">
        <v>17</v>
      </c>
      <c r="G6492" s="4" t="s">
        <v>19310</v>
      </c>
      <c r="H6492" s="4" t="s">
        <v>19311</v>
      </c>
      <c r="I6492" s="4" t="s">
        <v>28</v>
      </c>
      <c r="J6492" s="4" t="s">
        <v>106</v>
      </c>
      <c r="K6492" s="4" t="s">
        <v>106</v>
      </c>
      <c r="L6492" s="4" t="s">
        <v>36</v>
      </c>
      <c r="M6492" s="4" t="s">
        <v>71</v>
      </c>
      <c r="N6492" s="4">
        <v>292.24</v>
      </c>
      <c r="O6492" s="4">
        <v>3</v>
      </c>
      <c r="P6492" s="4">
        <v>0.15</v>
      </c>
      <c r="Q6492" s="4">
        <v>26.3</v>
      </c>
    </row>
    <row r="6493" spans="1:17" s="4" customFormat="1" ht="12" x14ac:dyDescent="0.3">
      <c r="A6493" s="4">
        <v>6492</v>
      </c>
      <c r="B6493" s="4" t="s">
        <v>19312</v>
      </c>
      <c r="C6493" s="5">
        <v>45064</v>
      </c>
      <c r="D6493" s="5">
        <v>45071</v>
      </c>
      <c r="E6493" s="9">
        <f t="shared" si="101"/>
        <v>2023</v>
      </c>
      <c r="F6493" s="4" t="s">
        <v>25</v>
      </c>
      <c r="G6493" s="4" t="s">
        <v>19313</v>
      </c>
      <c r="H6493" s="4" t="s">
        <v>19314</v>
      </c>
      <c r="I6493" s="4" t="s">
        <v>67</v>
      </c>
      <c r="J6493" s="4" t="s">
        <v>79</v>
      </c>
      <c r="K6493" s="4" t="s">
        <v>80</v>
      </c>
      <c r="L6493" s="4" t="s">
        <v>22</v>
      </c>
      <c r="M6493" s="4" t="s">
        <v>75</v>
      </c>
      <c r="N6493" s="4">
        <v>1045.29</v>
      </c>
      <c r="O6493" s="4">
        <v>8</v>
      </c>
      <c r="P6493" s="4">
        <v>0.2</v>
      </c>
      <c r="Q6493" s="4">
        <v>206.49</v>
      </c>
    </row>
    <row r="6494" spans="1:17" s="4" customFormat="1" ht="12" x14ac:dyDescent="0.3">
      <c r="A6494" s="4">
        <v>6493</v>
      </c>
      <c r="B6494" s="4" t="s">
        <v>19315</v>
      </c>
      <c r="C6494" s="5">
        <v>45576</v>
      </c>
      <c r="D6494" s="5">
        <v>45578</v>
      </c>
      <c r="E6494" s="9">
        <f t="shared" si="101"/>
        <v>2024</v>
      </c>
      <c r="F6494" s="4" t="s">
        <v>39</v>
      </c>
      <c r="G6494" s="4" t="s">
        <v>19316</v>
      </c>
      <c r="H6494" s="4" t="s">
        <v>19317</v>
      </c>
      <c r="I6494" s="4" t="s">
        <v>67</v>
      </c>
      <c r="J6494" s="4" t="s">
        <v>62</v>
      </c>
      <c r="K6494" s="4" t="s">
        <v>63</v>
      </c>
      <c r="L6494" s="4" t="s">
        <v>29</v>
      </c>
      <c r="M6494" s="4" t="s">
        <v>30</v>
      </c>
      <c r="N6494" s="4">
        <v>656.2</v>
      </c>
      <c r="O6494" s="4">
        <v>3</v>
      </c>
      <c r="P6494" s="4">
        <v>0</v>
      </c>
      <c r="Q6494" s="4">
        <v>132.76</v>
      </c>
    </row>
    <row r="6495" spans="1:17" s="4" customFormat="1" ht="12" x14ac:dyDescent="0.3">
      <c r="A6495" s="4">
        <v>6494</v>
      </c>
      <c r="B6495" s="4" t="s">
        <v>19318</v>
      </c>
      <c r="C6495" s="5">
        <v>45371</v>
      </c>
      <c r="D6495" s="5">
        <v>45372</v>
      </c>
      <c r="E6495" s="9">
        <f t="shared" si="101"/>
        <v>2024</v>
      </c>
      <c r="F6495" s="4" t="s">
        <v>17</v>
      </c>
      <c r="G6495" s="4" t="s">
        <v>19319</v>
      </c>
      <c r="H6495" s="4" t="s">
        <v>19320</v>
      </c>
      <c r="I6495" s="4" t="s">
        <v>28</v>
      </c>
      <c r="J6495" s="4" t="s">
        <v>21</v>
      </c>
      <c r="K6495" s="4" t="s">
        <v>26647</v>
      </c>
      <c r="L6495" s="4" t="s">
        <v>29</v>
      </c>
      <c r="M6495" s="4" t="s">
        <v>107</v>
      </c>
      <c r="N6495" s="4">
        <v>352.43</v>
      </c>
      <c r="O6495" s="4">
        <v>8</v>
      </c>
      <c r="P6495" s="4">
        <v>0.1</v>
      </c>
      <c r="Q6495" s="4">
        <v>90.42</v>
      </c>
    </row>
    <row r="6496" spans="1:17" s="4" customFormat="1" ht="12" x14ac:dyDescent="0.3">
      <c r="A6496" s="4">
        <v>6495</v>
      </c>
      <c r="B6496" s="4" t="s">
        <v>19321</v>
      </c>
      <c r="C6496" s="5">
        <v>45133</v>
      </c>
      <c r="D6496" s="5">
        <v>45134</v>
      </c>
      <c r="E6496" s="9">
        <f t="shared" si="101"/>
        <v>2023</v>
      </c>
      <c r="F6496" s="4" t="s">
        <v>17</v>
      </c>
      <c r="G6496" s="4" t="s">
        <v>19322</v>
      </c>
      <c r="H6496" s="4" t="s">
        <v>19323</v>
      </c>
      <c r="I6496" s="4" t="s">
        <v>20</v>
      </c>
      <c r="J6496" s="4" t="s">
        <v>34</v>
      </c>
      <c r="K6496" s="4" t="s">
        <v>35</v>
      </c>
      <c r="L6496" s="4" t="s">
        <v>22</v>
      </c>
      <c r="M6496" s="4" t="s">
        <v>54</v>
      </c>
      <c r="N6496" s="4">
        <v>749.48</v>
      </c>
      <c r="O6496" s="4">
        <v>2</v>
      </c>
      <c r="P6496" s="4">
        <v>0.15</v>
      </c>
      <c r="Q6496" s="4">
        <v>176.48</v>
      </c>
    </row>
    <row r="6497" spans="1:17" s="4" customFormat="1" ht="12" x14ac:dyDescent="0.3">
      <c r="A6497" s="4">
        <v>6496</v>
      </c>
      <c r="B6497" s="4" t="s">
        <v>19324</v>
      </c>
      <c r="C6497" s="5">
        <v>45565</v>
      </c>
      <c r="D6497" s="5">
        <v>45572</v>
      </c>
      <c r="E6497" s="9">
        <f t="shared" si="101"/>
        <v>2024</v>
      </c>
      <c r="F6497" s="4" t="s">
        <v>17</v>
      </c>
      <c r="G6497" s="4" t="s">
        <v>19325</v>
      </c>
      <c r="H6497" s="4" t="s">
        <v>19326</v>
      </c>
      <c r="I6497" s="4" t="s">
        <v>28</v>
      </c>
      <c r="J6497" s="4" t="s">
        <v>62</v>
      </c>
      <c r="K6497" s="4" t="s">
        <v>63</v>
      </c>
      <c r="L6497" s="4" t="s">
        <v>22</v>
      </c>
      <c r="M6497" s="4" t="s">
        <v>134</v>
      </c>
      <c r="N6497" s="4">
        <v>991.06</v>
      </c>
      <c r="O6497" s="4">
        <v>3</v>
      </c>
      <c r="P6497" s="4">
        <v>0.15</v>
      </c>
      <c r="Q6497" s="4">
        <v>232.5</v>
      </c>
    </row>
    <row r="6498" spans="1:17" s="4" customFormat="1" ht="12" x14ac:dyDescent="0.3">
      <c r="A6498" s="4">
        <v>6497</v>
      </c>
      <c r="B6498" s="4" t="s">
        <v>19327</v>
      </c>
      <c r="C6498" s="5">
        <v>45660</v>
      </c>
      <c r="D6498" s="5">
        <v>45663</v>
      </c>
      <c r="E6498" s="9">
        <f t="shared" si="101"/>
        <v>2025</v>
      </c>
      <c r="F6498" s="4" t="s">
        <v>59</v>
      </c>
      <c r="G6498" s="4" t="s">
        <v>19328</v>
      </c>
      <c r="H6498" s="4" t="s">
        <v>19329</v>
      </c>
      <c r="I6498" s="4" t="s">
        <v>20</v>
      </c>
      <c r="J6498" s="4" t="s">
        <v>52</v>
      </c>
      <c r="K6498" s="4" t="s">
        <v>53</v>
      </c>
      <c r="L6498" s="4" t="s">
        <v>29</v>
      </c>
      <c r="M6498" s="4" t="s">
        <v>30</v>
      </c>
      <c r="N6498" s="4">
        <v>1496.9</v>
      </c>
      <c r="O6498" s="4">
        <v>4</v>
      </c>
      <c r="P6498" s="4">
        <v>0.15</v>
      </c>
      <c r="Q6498" s="4">
        <v>281.42</v>
      </c>
    </row>
    <row r="6499" spans="1:17" s="4" customFormat="1" ht="12" x14ac:dyDescent="0.3">
      <c r="A6499" s="4">
        <v>6498</v>
      </c>
      <c r="B6499" s="4" t="s">
        <v>19330</v>
      </c>
      <c r="C6499" s="5">
        <v>44952</v>
      </c>
      <c r="D6499" s="5">
        <v>44956</v>
      </c>
      <c r="E6499" s="9">
        <f t="shared" si="101"/>
        <v>2023</v>
      </c>
      <c r="F6499" s="4" t="s">
        <v>39</v>
      </c>
      <c r="G6499" s="4" t="s">
        <v>19331</v>
      </c>
      <c r="H6499" s="4" t="s">
        <v>19332</v>
      </c>
      <c r="I6499" s="4" t="s">
        <v>20</v>
      </c>
      <c r="J6499" s="4" t="s">
        <v>34</v>
      </c>
      <c r="K6499" s="4" t="s">
        <v>35</v>
      </c>
      <c r="L6499" s="4" t="s">
        <v>22</v>
      </c>
      <c r="M6499" s="4" t="s">
        <v>54</v>
      </c>
      <c r="N6499" s="4">
        <v>155.51</v>
      </c>
      <c r="O6499" s="4">
        <v>8</v>
      </c>
      <c r="P6499" s="4">
        <v>0.15</v>
      </c>
      <c r="Q6499" s="4">
        <v>37.1</v>
      </c>
    </row>
    <row r="6500" spans="1:17" s="4" customFormat="1" ht="12" x14ac:dyDescent="0.3">
      <c r="A6500" s="4">
        <v>6499</v>
      </c>
      <c r="B6500" s="4" t="s">
        <v>19333</v>
      </c>
      <c r="C6500" s="5">
        <v>44792</v>
      </c>
      <c r="D6500" s="5">
        <v>44793</v>
      </c>
      <c r="E6500" s="9">
        <f t="shared" si="101"/>
        <v>2022</v>
      </c>
      <c r="F6500" s="4" t="s">
        <v>39</v>
      </c>
      <c r="G6500" s="4" t="s">
        <v>19334</v>
      </c>
      <c r="H6500" s="4" t="s">
        <v>19335</v>
      </c>
      <c r="I6500" s="4" t="s">
        <v>67</v>
      </c>
      <c r="J6500" s="4" t="s">
        <v>52</v>
      </c>
      <c r="K6500" s="4" t="s">
        <v>53</v>
      </c>
      <c r="L6500" s="4" t="s">
        <v>22</v>
      </c>
      <c r="M6500" s="4" t="s">
        <v>23</v>
      </c>
      <c r="N6500" s="4">
        <v>1105.98</v>
      </c>
      <c r="O6500" s="4">
        <v>9</v>
      </c>
      <c r="P6500" s="4">
        <v>0.2</v>
      </c>
      <c r="Q6500" s="4">
        <v>229.74</v>
      </c>
    </row>
    <row r="6501" spans="1:17" s="4" customFormat="1" ht="12" x14ac:dyDescent="0.3">
      <c r="A6501" s="4">
        <v>6500</v>
      </c>
      <c r="B6501" s="4" t="s">
        <v>19336</v>
      </c>
      <c r="C6501" s="5">
        <v>45487</v>
      </c>
      <c r="D6501" s="5">
        <v>45490</v>
      </c>
      <c r="E6501" s="9">
        <f t="shared" si="101"/>
        <v>2024</v>
      </c>
      <c r="F6501" s="4" t="s">
        <v>59</v>
      </c>
      <c r="G6501" s="4" t="s">
        <v>19337</v>
      </c>
      <c r="H6501" s="4" t="s">
        <v>19338</v>
      </c>
      <c r="I6501" s="4" t="s">
        <v>28</v>
      </c>
      <c r="J6501" s="4" t="s">
        <v>42</v>
      </c>
      <c r="K6501" s="4" t="s">
        <v>43</v>
      </c>
      <c r="L6501" s="4" t="s">
        <v>22</v>
      </c>
      <c r="M6501" s="4" t="s">
        <v>54</v>
      </c>
      <c r="N6501" s="4">
        <v>538.89</v>
      </c>
      <c r="O6501" s="4">
        <v>6</v>
      </c>
      <c r="P6501" s="4">
        <v>0.1</v>
      </c>
      <c r="Q6501" s="4">
        <v>138.97999999999999</v>
      </c>
    </row>
    <row r="6502" spans="1:17" s="4" customFormat="1" ht="12" x14ac:dyDescent="0.3">
      <c r="A6502" s="4">
        <v>6501</v>
      </c>
      <c r="B6502" s="4" t="s">
        <v>19339</v>
      </c>
      <c r="C6502" s="5">
        <v>45355</v>
      </c>
      <c r="D6502" s="5">
        <v>45356</v>
      </c>
      <c r="E6502" s="9">
        <f t="shared" si="101"/>
        <v>2024</v>
      </c>
      <c r="F6502" s="4" t="s">
        <v>39</v>
      </c>
      <c r="G6502" s="4" t="s">
        <v>19340</v>
      </c>
      <c r="H6502" s="4" t="s">
        <v>19341</v>
      </c>
      <c r="I6502" s="4" t="s">
        <v>28</v>
      </c>
      <c r="J6502" s="4" t="s">
        <v>42</v>
      </c>
      <c r="K6502" s="4" t="s">
        <v>43</v>
      </c>
      <c r="L6502" s="4" t="s">
        <v>22</v>
      </c>
      <c r="M6502" s="4" t="s">
        <v>134</v>
      </c>
      <c r="N6502" s="4">
        <v>64.069999999999993</v>
      </c>
      <c r="O6502" s="4">
        <v>4</v>
      </c>
      <c r="P6502" s="4">
        <v>0.15</v>
      </c>
      <c r="Q6502" s="4">
        <v>1.31</v>
      </c>
    </row>
    <row r="6503" spans="1:17" s="4" customFormat="1" ht="12" x14ac:dyDescent="0.3">
      <c r="A6503" s="4">
        <v>6502</v>
      </c>
      <c r="B6503" s="4" t="s">
        <v>19342</v>
      </c>
      <c r="C6503" s="5">
        <v>45763</v>
      </c>
      <c r="D6503" s="5">
        <v>45764</v>
      </c>
      <c r="E6503" s="9">
        <f t="shared" si="101"/>
        <v>2025</v>
      </c>
      <c r="F6503" s="4" t="s">
        <v>39</v>
      </c>
      <c r="G6503" s="4" t="s">
        <v>19343</v>
      </c>
      <c r="H6503" s="4" t="s">
        <v>19344</v>
      </c>
      <c r="I6503" s="4" t="s">
        <v>20</v>
      </c>
      <c r="J6503" s="4" t="s">
        <v>47</v>
      </c>
      <c r="K6503" s="4" t="s">
        <v>47</v>
      </c>
      <c r="L6503" s="4" t="s">
        <v>29</v>
      </c>
      <c r="M6503" s="4" t="s">
        <v>30</v>
      </c>
      <c r="N6503" s="4">
        <v>867</v>
      </c>
      <c r="O6503" s="4">
        <v>6</v>
      </c>
      <c r="P6503" s="4">
        <v>0</v>
      </c>
      <c r="Q6503" s="4">
        <v>27.4</v>
      </c>
    </row>
    <row r="6504" spans="1:17" s="4" customFormat="1" ht="12" x14ac:dyDescent="0.3">
      <c r="A6504" s="4">
        <v>6503</v>
      </c>
      <c r="B6504" s="4" t="s">
        <v>19345</v>
      </c>
      <c r="C6504" s="5">
        <v>45667</v>
      </c>
      <c r="D6504" s="5">
        <v>45668</v>
      </c>
      <c r="E6504" s="9">
        <f t="shared" si="101"/>
        <v>2025</v>
      </c>
      <c r="F6504" s="4" t="s">
        <v>17</v>
      </c>
      <c r="G6504" s="4" t="s">
        <v>19346</v>
      </c>
      <c r="H6504" s="4" t="s">
        <v>19347</v>
      </c>
      <c r="I6504" s="4" t="s">
        <v>67</v>
      </c>
      <c r="J6504" s="4" t="s">
        <v>34</v>
      </c>
      <c r="K6504" s="4" t="s">
        <v>35</v>
      </c>
      <c r="L6504" s="4" t="s">
        <v>22</v>
      </c>
      <c r="M6504" s="4" t="s">
        <v>23</v>
      </c>
      <c r="N6504" s="4">
        <v>222.85</v>
      </c>
      <c r="O6504" s="4">
        <v>10</v>
      </c>
      <c r="P6504" s="4">
        <v>0.2</v>
      </c>
      <c r="Q6504" s="4">
        <v>17.440000000000001</v>
      </c>
    </row>
    <row r="6505" spans="1:17" s="4" customFormat="1" ht="12" x14ac:dyDescent="0.3">
      <c r="A6505" s="4">
        <v>6504</v>
      </c>
      <c r="B6505" s="4" t="s">
        <v>19348</v>
      </c>
      <c r="C6505" s="5">
        <v>45252</v>
      </c>
      <c r="D6505" s="5">
        <v>45253</v>
      </c>
      <c r="E6505" s="9">
        <f t="shared" si="101"/>
        <v>2023</v>
      </c>
      <c r="F6505" s="4" t="s">
        <v>39</v>
      </c>
      <c r="G6505" s="4" t="s">
        <v>19349</v>
      </c>
      <c r="H6505" s="4" t="s">
        <v>19350</v>
      </c>
      <c r="I6505" s="4" t="s">
        <v>67</v>
      </c>
      <c r="J6505" s="4" t="s">
        <v>42</v>
      </c>
      <c r="K6505" s="4" t="s">
        <v>43</v>
      </c>
      <c r="L6505" s="4" t="s">
        <v>22</v>
      </c>
      <c r="M6505" s="4" t="s">
        <v>75</v>
      </c>
      <c r="N6505" s="4">
        <v>1286.6199999999999</v>
      </c>
      <c r="O6505" s="4">
        <v>1</v>
      </c>
      <c r="P6505" s="4">
        <v>0.1</v>
      </c>
      <c r="Q6505" s="4">
        <v>259.27</v>
      </c>
    </row>
    <row r="6506" spans="1:17" s="4" customFormat="1" ht="12" x14ac:dyDescent="0.3">
      <c r="A6506" s="4">
        <v>6505</v>
      </c>
      <c r="B6506" s="4" t="s">
        <v>19351</v>
      </c>
      <c r="C6506" s="5">
        <v>44872</v>
      </c>
      <c r="D6506" s="5">
        <v>44879</v>
      </c>
      <c r="E6506" s="9">
        <f t="shared" si="101"/>
        <v>2022</v>
      </c>
      <c r="F6506" s="4" t="s">
        <v>39</v>
      </c>
      <c r="G6506" s="4" t="s">
        <v>19352</v>
      </c>
      <c r="H6506" s="4" t="s">
        <v>19353</v>
      </c>
      <c r="I6506" s="4" t="s">
        <v>67</v>
      </c>
      <c r="J6506" s="4" t="s">
        <v>62</v>
      </c>
      <c r="K6506" s="4" t="s">
        <v>63</v>
      </c>
      <c r="L6506" s="4" t="s">
        <v>36</v>
      </c>
      <c r="M6506" s="4" t="s">
        <v>37</v>
      </c>
      <c r="N6506" s="4">
        <v>1382.41</v>
      </c>
      <c r="O6506" s="4">
        <v>5</v>
      </c>
      <c r="P6506" s="4">
        <v>0</v>
      </c>
      <c r="Q6506" s="4">
        <v>51.63</v>
      </c>
    </row>
    <row r="6507" spans="1:17" s="4" customFormat="1" ht="12" x14ac:dyDescent="0.3">
      <c r="A6507" s="4">
        <v>6506</v>
      </c>
      <c r="B6507" s="4" t="s">
        <v>19354</v>
      </c>
      <c r="C6507" s="5">
        <v>45447</v>
      </c>
      <c r="D6507" s="5">
        <v>45453</v>
      </c>
      <c r="E6507" s="9">
        <f t="shared" si="101"/>
        <v>2024</v>
      </c>
      <c r="F6507" s="4" t="s">
        <v>25</v>
      </c>
      <c r="G6507" s="4" t="s">
        <v>19355</v>
      </c>
      <c r="H6507" s="4" t="s">
        <v>19356</v>
      </c>
      <c r="I6507" s="4" t="s">
        <v>28</v>
      </c>
      <c r="J6507" s="4" t="s">
        <v>106</v>
      </c>
      <c r="K6507" s="4" t="s">
        <v>106</v>
      </c>
      <c r="L6507" s="4" t="s">
        <v>36</v>
      </c>
      <c r="M6507" s="4" t="s">
        <v>118</v>
      </c>
      <c r="N6507" s="4">
        <v>1236.69</v>
      </c>
      <c r="O6507" s="4">
        <v>5</v>
      </c>
      <c r="P6507" s="4">
        <v>0.2</v>
      </c>
      <c r="Q6507" s="4">
        <v>227.92</v>
      </c>
    </row>
    <row r="6508" spans="1:17" s="4" customFormat="1" ht="12" x14ac:dyDescent="0.3">
      <c r="A6508" s="4">
        <v>6507</v>
      </c>
      <c r="B6508" s="4" t="s">
        <v>19357</v>
      </c>
      <c r="C6508" s="5">
        <v>45105</v>
      </c>
      <c r="D6508" s="5">
        <v>45108</v>
      </c>
      <c r="E6508" s="9">
        <f t="shared" si="101"/>
        <v>2023</v>
      </c>
      <c r="F6508" s="4" t="s">
        <v>25</v>
      </c>
      <c r="G6508" s="4" t="s">
        <v>19358</v>
      </c>
      <c r="H6508" s="4" t="s">
        <v>19359</v>
      </c>
      <c r="I6508" s="4" t="s">
        <v>28</v>
      </c>
      <c r="J6508" s="4" t="s">
        <v>111</v>
      </c>
      <c r="K6508" s="4" t="s">
        <v>111</v>
      </c>
      <c r="L6508" s="4" t="s">
        <v>36</v>
      </c>
      <c r="M6508" s="4" t="s">
        <v>71</v>
      </c>
      <c r="N6508" s="4">
        <v>220.39</v>
      </c>
      <c r="O6508" s="4">
        <v>7</v>
      </c>
      <c r="P6508" s="4">
        <v>0.1</v>
      </c>
      <c r="Q6508" s="4">
        <v>17.5</v>
      </c>
    </row>
    <row r="6509" spans="1:17" s="4" customFormat="1" ht="12" x14ac:dyDescent="0.3">
      <c r="A6509" s="4">
        <v>6508</v>
      </c>
      <c r="B6509" s="4" t="s">
        <v>19360</v>
      </c>
      <c r="C6509" s="5">
        <v>44698</v>
      </c>
      <c r="D6509" s="5">
        <v>44700</v>
      </c>
      <c r="E6509" s="9">
        <f t="shared" si="101"/>
        <v>2022</v>
      </c>
      <c r="F6509" s="4" t="s">
        <v>59</v>
      </c>
      <c r="G6509" s="4" t="s">
        <v>19361</v>
      </c>
      <c r="H6509" s="4" t="s">
        <v>1901</v>
      </c>
      <c r="I6509" s="4" t="s">
        <v>20</v>
      </c>
      <c r="J6509" s="4" t="s">
        <v>34</v>
      </c>
      <c r="K6509" s="4" t="s">
        <v>35</v>
      </c>
      <c r="L6509" s="4" t="s">
        <v>29</v>
      </c>
      <c r="M6509" s="4" t="s">
        <v>30</v>
      </c>
      <c r="N6509" s="4">
        <v>861.07</v>
      </c>
      <c r="O6509" s="4">
        <v>1</v>
      </c>
      <c r="P6509" s="4">
        <v>0.2</v>
      </c>
      <c r="Q6509" s="4">
        <v>-2.42</v>
      </c>
    </row>
    <row r="6510" spans="1:17" s="4" customFormat="1" ht="12" x14ac:dyDescent="0.3">
      <c r="A6510" s="4">
        <v>6509</v>
      </c>
      <c r="B6510" s="4" t="s">
        <v>19362</v>
      </c>
      <c r="C6510" s="5">
        <v>45787</v>
      </c>
      <c r="D6510" s="5">
        <v>45788</v>
      </c>
      <c r="E6510" s="9">
        <f t="shared" si="101"/>
        <v>2025</v>
      </c>
      <c r="F6510" s="4" t="s">
        <v>39</v>
      </c>
      <c r="G6510" s="4" t="s">
        <v>19363</v>
      </c>
      <c r="H6510" s="4" t="s">
        <v>19364</v>
      </c>
      <c r="I6510" s="4" t="s">
        <v>28</v>
      </c>
      <c r="J6510" s="4" t="s">
        <v>47</v>
      </c>
      <c r="K6510" s="4" t="s">
        <v>47</v>
      </c>
      <c r="L6510" s="4" t="s">
        <v>22</v>
      </c>
      <c r="M6510" s="4" t="s">
        <v>134</v>
      </c>
      <c r="N6510" s="4">
        <v>1372.99</v>
      </c>
      <c r="O6510" s="4">
        <v>10</v>
      </c>
      <c r="P6510" s="4">
        <v>0.1</v>
      </c>
      <c r="Q6510" s="4">
        <v>268.58999999999997</v>
      </c>
    </row>
    <row r="6511" spans="1:17" s="4" customFormat="1" ht="12" x14ac:dyDescent="0.3">
      <c r="A6511" s="4">
        <v>6510</v>
      </c>
      <c r="B6511" s="4" t="s">
        <v>19365</v>
      </c>
      <c r="C6511" s="5">
        <v>45418</v>
      </c>
      <c r="D6511" s="5">
        <v>45421</v>
      </c>
      <c r="E6511" s="9">
        <f t="shared" si="101"/>
        <v>2024</v>
      </c>
      <c r="F6511" s="4" t="s">
        <v>59</v>
      </c>
      <c r="G6511" s="4" t="s">
        <v>19366</v>
      </c>
      <c r="H6511" s="4" t="s">
        <v>19367</v>
      </c>
      <c r="I6511" s="4" t="s">
        <v>20</v>
      </c>
      <c r="J6511" s="4" t="s">
        <v>52</v>
      </c>
      <c r="K6511" s="4" t="s">
        <v>53</v>
      </c>
      <c r="L6511" s="4" t="s">
        <v>29</v>
      </c>
      <c r="M6511" s="4" t="s">
        <v>90</v>
      </c>
      <c r="N6511" s="4">
        <v>148.27000000000001</v>
      </c>
      <c r="O6511" s="4">
        <v>3</v>
      </c>
      <c r="P6511" s="4">
        <v>0.15</v>
      </c>
      <c r="Q6511" s="4">
        <v>5.68</v>
      </c>
    </row>
    <row r="6512" spans="1:17" s="4" customFormat="1" ht="12" x14ac:dyDescent="0.3">
      <c r="A6512" s="4">
        <v>6511</v>
      </c>
      <c r="B6512" s="4" t="s">
        <v>19368</v>
      </c>
      <c r="C6512" s="5">
        <v>44906</v>
      </c>
      <c r="D6512" s="5">
        <v>44913</v>
      </c>
      <c r="E6512" s="9">
        <f t="shared" si="101"/>
        <v>2022</v>
      </c>
      <c r="F6512" s="4" t="s">
        <v>17</v>
      </c>
      <c r="G6512" s="4" t="s">
        <v>19369</v>
      </c>
      <c r="H6512" s="4" t="s">
        <v>19370</v>
      </c>
      <c r="I6512" s="4" t="s">
        <v>67</v>
      </c>
      <c r="J6512" s="4" t="s">
        <v>34</v>
      </c>
      <c r="K6512" s="4" t="s">
        <v>35</v>
      </c>
      <c r="L6512" s="4" t="s">
        <v>36</v>
      </c>
      <c r="M6512" s="4" t="s">
        <v>37</v>
      </c>
      <c r="N6512" s="4">
        <v>625.79</v>
      </c>
      <c r="O6512" s="4">
        <v>3</v>
      </c>
      <c r="P6512" s="4">
        <v>0</v>
      </c>
      <c r="Q6512" s="4">
        <v>27.64</v>
      </c>
    </row>
    <row r="6513" spans="1:17" s="4" customFormat="1" ht="12" x14ac:dyDescent="0.3">
      <c r="A6513" s="4">
        <v>6512</v>
      </c>
      <c r="B6513" s="4" t="s">
        <v>19371</v>
      </c>
      <c r="C6513" s="5">
        <v>45615</v>
      </c>
      <c r="D6513" s="5">
        <v>45618</v>
      </c>
      <c r="E6513" s="9">
        <f t="shared" si="101"/>
        <v>2024</v>
      </c>
      <c r="F6513" s="4" t="s">
        <v>25</v>
      </c>
      <c r="G6513" s="4" t="s">
        <v>19372</v>
      </c>
      <c r="H6513" s="4" t="s">
        <v>19373</v>
      </c>
      <c r="I6513" s="4" t="s">
        <v>20</v>
      </c>
      <c r="J6513" s="4" t="s">
        <v>42</v>
      </c>
      <c r="K6513" s="4" t="s">
        <v>43</v>
      </c>
      <c r="L6513" s="4" t="s">
        <v>36</v>
      </c>
      <c r="M6513" s="4" t="s">
        <v>118</v>
      </c>
      <c r="N6513" s="4">
        <v>700.89</v>
      </c>
      <c r="O6513" s="4">
        <v>1</v>
      </c>
      <c r="P6513" s="4">
        <v>0.2</v>
      </c>
      <c r="Q6513" s="4">
        <v>-9.31</v>
      </c>
    </row>
    <row r="6514" spans="1:17" s="4" customFormat="1" ht="12" x14ac:dyDescent="0.3">
      <c r="A6514" s="4">
        <v>6513</v>
      </c>
      <c r="B6514" s="4" t="s">
        <v>19374</v>
      </c>
      <c r="C6514" s="5">
        <v>44908</v>
      </c>
      <c r="D6514" s="5">
        <v>44909</v>
      </c>
      <c r="E6514" s="9">
        <f t="shared" si="101"/>
        <v>2022</v>
      </c>
      <c r="F6514" s="4" t="s">
        <v>39</v>
      </c>
      <c r="G6514" s="4" t="s">
        <v>19375</v>
      </c>
      <c r="H6514" s="4" t="s">
        <v>19376</v>
      </c>
      <c r="I6514" s="4" t="s">
        <v>28</v>
      </c>
      <c r="J6514" s="4" t="s">
        <v>52</v>
      </c>
      <c r="K6514" s="4" t="s">
        <v>53</v>
      </c>
      <c r="L6514" s="4" t="s">
        <v>36</v>
      </c>
      <c r="M6514" s="4" t="s">
        <v>118</v>
      </c>
      <c r="N6514" s="4">
        <v>95.7</v>
      </c>
      <c r="O6514" s="4">
        <v>5</v>
      </c>
      <c r="P6514" s="4">
        <v>0</v>
      </c>
      <c r="Q6514" s="4">
        <v>1.02</v>
      </c>
    </row>
    <row r="6515" spans="1:17" s="4" customFormat="1" ht="12" x14ac:dyDescent="0.3">
      <c r="A6515" s="4">
        <v>6514</v>
      </c>
      <c r="B6515" s="4" t="s">
        <v>19377</v>
      </c>
      <c r="C6515" s="5">
        <v>45592</v>
      </c>
      <c r="D6515" s="5">
        <v>45597</v>
      </c>
      <c r="E6515" s="9">
        <f t="shared" si="101"/>
        <v>2024</v>
      </c>
      <c r="F6515" s="4" t="s">
        <v>25</v>
      </c>
      <c r="G6515" s="4" t="s">
        <v>19378</v>
      </c>
      <c r="H6515" s="4" t="s">
        <v>19379</v>
      </c>
      <c r="I6515" s="4" t="s">
        <v>28</v>
      </c>
      <c r="J6515" s="4" t="s">
        <v>145</v>
      </c>
      <c r="K6515" s="4" t="s">
        <v>80</v>
      </c>
      <c r="L6515" s="4" t="s">
        <v>36</v>
      </c>
      <c r="M6515" s="4" t="s">
        <v>37</v>
      </c>
      <c r="N6515" s="4">
        <v>462.19</v>
      </c>
      <c r="O6515" s="4">
        <v>6</v>
      </c>
      <c r="P6515" s="4">
        <v>0.15</v>
      </c>
      <c r="Q6515" s="4">
        <v>2.85</v>
      </c>
    </row>
    <row r="6516" spans="1:17" s="4" customFormat="1" ht="12" x14ac:dyDescent="0.3">
      <c r="A6516" s="4">
        <v>6515</v>
      </c>
      <c r="B6516" s="4" t="s">
        <v>19380</v>
      </c>
      <c r="C6516" s="5">
        <v>44600</v>
      </c>
      <c r="D6516" s="5">
        <v>44603</v>
      </c>
      <c r="E6516" s="9">
        <f t="shared" si="101"/>
        <v>2022</v>
      </c>
      <c r="F6516" s="4" t="s">
        <v>17</v>
      </c>
      <c r="G6516" s="4" t="s">
        <v>19381</v>
      </c>
      <c r="H6516" s="4" t="s">
        <v>19382</v>
      </c>
      <c r="I6516" s="4" t="s">
        <v>67</v>
      </c>
      <c r="J6516" s="4" t="s">
        <v>106</v>
      </c>
      <c r="K6516" s="4" t="s">
        <v>106</v>
      </c>
      <c r="L6516" s="4" t="s">
        <v>36</v>
      </c>
      <c r="M6516" s="4" t="s">
        <v>118</v>
      </c>
      <c r="N6516" s="4">
        <v>720.22</v>
      </c>
      <c r="O6516" s="4">
        <v>2</v>
      </c>
      <c r="P6516" s="4">
        <v>0.1</v>
      </c>
      <c r="Q6516" s="4">
        <v>73.14</v>
      </c>
    </row>
    <row r="6517" spans="1:17" s="4" customFormat="1" ht="12" x14ac:dyDescent="0.3">
      <c r="A6517" s="4">
        <v>6516</v>
      </c>
      <c r="B6517" s="4" t="s">
        <v>19383</v>
      </c>
      <c r="C6517" s="5">
        <v>45134</v>
      </c>
      <c r="D6517" s="5">
        <v>45140</v>
      </c>
      <c r="E6517" s="9">
        <f t="shared" si="101"/>
        <v>2023</v>
      </c>
      <c r="F6517" s="4" t="s">
        <v>59</v>
      </c>
      <c r="G6517" s="4" t="s">
        <v>19384</v>
      </c>
      <c r="H6517" s="4" t="s">
        <v>19385</v>
      </c>
      <c r="I6517" s="4" t="s">
        <v>28</v>
      </c>
      <c r="J6517" s="4" t="s">
        <v>42</v>
      </c>
      <c r="K6517" s="4" t="s">
        <v>43</v>
      </c>
      <c r="L6517" s="4" t="s">
        <v>36</v>
      </c>
      <c r="M6517" s="4" t="s">
        <v>138</v>
      </c>
      <c r="N6517" s="4">
        <v>231.84</v>
      </c>
      <c r="O6517" s="4">
        <v>10</v>
      </c>
      <c r="P6517" s="4">
        <v>0.15</v>
      </c>
      <c r="Q6517" s="4">
        <v>5.17</v>
      </c>
    </row>
    <row r="6518" spans="1:17" s="4" customFormat="1" ht="12" x14ac:dyDescent="0.3">
      <c r="A6518" s="4">
        <v>6517</v>
      </c>
      <c r="B6518" s="4" t="s">
        <v>19386</v>
      </c>
      <c r="C6518" s="5">
        <v>45273</v>
      </c>
      <c r="D6518" s="5">
        <v>45276</v>
      </c>
      <c r="E6518" s="9">
        <f t="shared" si="101"/>
        <v>2023</v>
      </c>
      <c r="F6518" s="4" t="s">
        <v>25</v>
      </c>
      <c r="G6518" s="4" t="s">
        <v>19387</v>
      </c>
      <c r="H6518" s="4" t="s">
        <v>19388</v>
      </c>
      <c r="I6518" s="4" t="s">
        <v>28</v>
      </c>
      <c r="J6518" s="4" t="s">
        <v>42</v>
      </c>
      <c r="K6518" s="4" t="s">
        <v>43</v>
      </c>
      <c r="L6518" s="4" t="s">
        <v>22</v>
      </c>
      <c r="M6518" s="4" t="s">
        <v>54</v>
      </c>
      <c r="N6518" s="4">
        <v>730.52</v>
      </c>
      <c r="O6518" s="4">
        <v>2</v>
      </c>
      <c r="P6518" s="4">
        <v>0</v>
      </c>
      <c r="Q6518" s="4">
        <v>37.090000000000003</v>
      </c>
    </row>
    <row r="6519" spans="1:17" s="4" customFormat="1" ht="12" x14ac:dyDescent="0.3">
      <c r="A6519" s="4">
        <v>6518</v>
      </c>
      <c r="B6519" s="4" t="s">
        <v>19389</v>
      </c>
      <c r="C6519" s="5">
        <v>45325</v>
      </c>
      <c r="D6519" s="5">
        <v>45326</v>
      </c>
      <c r="E6519" s="9">
        <f t="shared" si="101"/>
        <v>2024</v>
      </c>
      <c r="F6519" s="4" t="s">
        <v>17</v>
      </c>
      <c r="G6519" s="4" t="s">
        <v>19390</v>
      </c>
      <c r="H6519" s="4" t="s">
        <v>12638</v>
      </c>
      <c r="I6519" s="4" t="s">
        <v>67</v>
      </c>
      <c r="J6519" s="4" t="s">
        <v>79</v>
      </c>
      <c r="K6519" s="4" t="s">
        <v>80</v>
      </c>
      <c r="L6519" s="4" t="s">
        <v>29</v>
      </c>
      <c r="M6519" s="4" t="s">
        <v>30</v>
      </c>
      <c r="N6519" s="4">
        <v>220.97</v>
      </c>
      <c r="O6519" s="4">
        <v>7</v>
      </c>
      <c r="P6519" s="4">
        <v>0.1</v>
      </c>
      <c r="Q6519" s="4">
        <v>22.99</v>
      </c>
    </row>
    <row r="6520" spans="1:17" s="4" customFormat="1" ht="12" x14ac:dyDescent="0.3">
      <c r="A6520" s="4">
        <v>6519</v>
      </c>
      <c r="B6520" s="4" t="s">
        <v>19391</v>
      </c>
      <c r="C6520" s="5">
        <v>45558</v>
      </c>
      <c r="D6520" s="5">
        <v>45563</v>
      </c>
      <c r="E6520" s="9">
        <f t="shared" si="101"/>
        <v>2024</v>
      </c>
      <c r="F6520" s="4" t="s">
        <v>39</v>
      </c>
      <c r="G6520" s="4" t="s">
        <v>19392</v>
      </c>
      <c r="H6520" s="4" t="s">
        <v>19393</v>
      </c>
      <c r="I6520" s="4" t="s">
        <v>67</v>
      </c>
      <c r="J6520" s="4" t="s">
        <v>52</v>
      </c>
      <c r="K6520" s="4" t="s">
        <v>53</v>
      </c>
      <c r="L6520" s="4" t="s">
        <v>22</v>
      </c>
      <c r="M6520" s="4" t="s">
        <v>54</v>
      </c>
      <c r="N6520" s="4">
        <v>838.05</v>
      </c>
      <c r="O6520" s="4">
        <v>3</v>
      </c>
      <c r="P6520" s="4">
        <v>0</v>
      </c>
      <c r="Q6520" s="4">
        <v>8.19</v>
      </c>
    </row>
    <row r="6521" spans="1:17" s="4" customFormat="1" ht="12" x14ac:dyDescent="0.3">
      <c r="A6521" s="4">
        <v>6520</v>
      </c>
      <c r="B6521" s="4" t="s">
        <v>19394</v>
      </c>
      <c r="C6521" s="5">
        <v>45223</v>
      </c>
      <c r="D6521" s="5">
        <v>45230</v>
      </c>
      <c r="E6521" s="9">
        <f t="shared" si="101"/>
        <v>2023</v>
      </c>
      <c r="F6521" s="4" t="s">
        <v>39</v>
      </c>
      <c r="G6521" s="4" t="s">
        <v>19395</v>
      </c>
      <c r="H6521" s="4" t="s">
        <v>19396</v>
      </c>
      <c r="I6521" s="4" t="s">
        <v>20</v>
      </c>
      <c r="J6521" s="4" t="s">
        <v>145</v>
      </c>
      <c r="K6521" s="4" t="s">
        <v>80</v>
      </c>
      <c r="L6521" s="4" t="s">
        <v>36</v>
      </c>
      <c r="M6521" s="4" t="s">
        <v>71</v>
      </c>
      <c r="N6521" s="4">
        <v>331.6</v>
      </c>
      <c r="O6521" s="4">
        <v>5</v>
      </c>
      <c r="P6521" s="4">
        <v>0.2</v>
      </c>
      <c r="Q6521" s="4">
        <v>48.11</v>
      </c>
    </row>
    <row r="6522" spans="1:17" s="4" customFormat="1" ht="12" x14ac:dyDescent="0.3">
      <c r="A6522" s="4">
        <v>6521</v>
      </c>
      <c r="B6522" s="4" t="s">
        <v>19397</v>
      </c>
      <c r="C6522" s="5">
        <v>44888</v>
      </c>
      <c r="D6522" s="5">
        <v>44891</v>
      </c>
      <c r="E6522" s="9">
        <f t="shared" si="101"/>
        <v>2022</v>
      </c>
      <c r="F6522" s="4" t="s">
        <v>59</v>
      </c>
      <c r="G6522" s="4" t="s">
        <v>19398</v>
      </c>
      <c r="H6522" s="4" t="s">
        <v>19399</v>
      </c>
      <c r="I6522" s="4" t="s">
        <v>28</v>
      </c>
      <c r="J6522" s="4" t="s">
        <v>52</v>
      </c>
      <c r="K6522" s="4" t="s">
        <v>53</v>
      </c>
      <c r="L6522" s="4" t="s">
        <v>29</v>
      </c>
      <c r="M6522" s="4" t="s">
        <v>30</v>
      </c>
      <c r="N6522" s="4">
        <v>160.63</v>
      </c>
      <c r="O6522" s="4">
        <v>1</v>
      </c>
      <c r="P6522" s="4">
        <v>0.1</v>
      </c>
      <c r="Q6522" s="4">
        <v>1.47</v>
      </c>
    </row>
    <row r="6523" spans="1:17" s="4" customFormat="1" ht="12" x14ac:dyDescent="0.3">
      <c r="A6523" s="4">
        <v>6522</v>
      </c>
      <c r="B6523" s="4" t="s">
        <v>19400</v>
      </c>
      <c r="C6523" s="5">
        <v>45167</v>
      </c>
      <c r="D6523" s="5">
        <v>45169</v>
      </c>
      <c r="E6523" s="9">
        <f t="shared" si="101"/>
        <v>2023</v>
      </c>
      <c r="F6523" s="4" t="s">
        <v>25</v>
      </c>
      <c r="G6523" s="4" t="s">
        <v>19401</v>
      </c>
      <c r="H6523" s="4" t="s">
        <v>19402</v>
      </c>
      <c r="I6523" s="4" t="s">
        <v>20</v>
      </c>
      <c r="J6523" s="4" t="s">
        <v>106</v>
      </c>
      <c r="K6523" s="4" t="s">
        <v>106</v>
      </c>
      <c r="L6523" s="4" t="s">
        <v>36</v>
      </c>
      <c r="M6523" s="4" t="s">
        <v>118</v>
      </c>
      <c r="N6523" s="4">
        <v>963.08</v>
      </c>
      <c r="O6523" s="4">
        <v>7</v>
      </c>
      <c r="P6523" s="4">
        <v>0.2</v>
      </c>
      <c r="Q6523" s="4">
        <v>-2.23</v>
      </c>
    </row>
    <row r="6524" spans="1:17" s="4" customFormat="1" ht="12" x14ac:dyDescent="0.3">
      <c r="A6524" s="4">
        <v>6523</v>
      </c>
      <c r="B6524" s="4" t="s">
        <v>19403</v>
      </c>
      <c r="C6524" s="5">
        <v>45568</v>
      </c>
      <c r="D6524" s="5">
        <v>45573</v>
      </c>
      <c r="E6524" s="9">
        <f t="shared" si="101"/>
        <v>2024</v>
      </c>
      <c r="F6524" s="4" t="s">
        <v>39</v>
      </c>
      <c r="G6524" s="4" t="s">
        <v>19404</v>
      </c>
      <c r="H6524" s="4" t="s">
        <v>19405</v>
      </c>
      <c r="I6524" s="4" t="s">
        <v>28</v>
      </c>
      <c r="J6524" s="4" t="s">
        <v>47</v>
      </c>
      <c r="K6524" s="4" t="s">
        <v>47</v>
      </c>
      <c r="L6524" s="4" t="s">
        <v>29</v>
      </c>
      <c r="M6524" s="4" t="s">
        <v>107</v>
      </c>
      <c r="N6524" s="4">
        <v>1043.94</v>
      </c>
      <c r="O6524" s="4">
        <v>5</v>
      </c>
      <c r="P6524" s="4">
        <v>0.15</v>
      </c>
      <c r="Q6524" s="4">
        <v>233.39</v>
      </c>
    </row>
    <row r="6525" spans="1:17" s="4" customFormat="1" ht="12" x14ac:dyDescent="0.3">
      <c r="A6525" s="4">
        <v>6524</v>
      </c>
      <c r="B6525" s="4" t="s">
        <v>19406</v>
      </c>
      <c r="C6525" s="5">
        <v>45218</v>
      </c>
      <c r="D6525" s="5">
        <v>45219</v>
      </c>
      <c r="E6525" s="9">
        <f t="shared" si="101"/>
        <v>2023</v>
      </c>
      <c r="F6525" s="4" t="s">
        <v>59</v>
      </c>
      <c r="G6525" s="4" t="s">
        <v>19407</v>
      </c>
      <c r="H6525" s="4" t="s">
        <v>9061</v>
      </c>
      <c r="I6525" s="4" t="s">
        <v>67</v>
      </c>
      <c r="J6525" s="4" t="s">
        <v>52</v>
      </c>
      <c r="K6525" s="4" t="s">
        <v>53</v>
      </c>
      <c r="L6525" s="4" t="s">
        <v>29</v>
      </c>
      <c r="M6525" s="4" t="s">
        <v>90</v>
      </c>
      <c r="N6525" s="4">
        <v>104.67</v>
      </c>
      <c r="O6525" s="4">
        <v>9</v>
      </c>
      <c r="P6525" s="4">
        <v>0.2</v>
      </c>
      <c r="Q6525" s="4">
        <v>-1.06</v>
      </c>
    </row>
    <row r="6526" spans="1:17" s="4" customFormat="1" ht="12" x14ac:dyDescent="0.3">
      <c r="A6526" s="4">
        <v>6525</v>
      </c>
      <c r="B6526" s="4" t="s">
        <v>19408</v>
      </c>
      <c r="C6526" s="5">
        <v>45539</v>
      </c>
      <c r="D6526" s="5">
        <v>45540</v>
      </c>
      <c r="E6526" s="9">
        <f t="shared" si="101"/>
        <v>2024</v>
      </c>
      <c r="F6526" s="4" t="s">
        <v>59</v>
      </c>
      <c r="G6526" s="4" t="s">
        <v>19409</v>
      </c>
      <c r="H6526" s="4" t="s">
        <v>19410</v>
      </c>
      <c r="I6526" s="4" t="s">
        <v>67</v>
      </c>
      <c r="J6526" s="4" t="s">
        <v>47</v>
      </c>
      <c r="K6526" s="4" t="s">
        <v>47</v>
      </c>
      <c r="L6526" s="4" t="s">
        <v>29</v>
      </c>
      <c r="M6526" s="4" t="s">
        <v>48</v>
      </c>
      <c r="N6526" s="4">
        <v>1394.39</v>
      </c>
      <c r="O6526" s="4">
        <v>2</v>
      </c>
      <c r="P6526" s="4">
        <v>0.2</v>
      </c>
      <c r="Q6526" s="4">
        <v>114.01</v>
      </c>
    </row>
    <row r="6527" spans="1:17" s="4" customFormat="1" ht="12" x14ac:dyDescent="0.3">
      <c r="A6527" s="4">
        <v>6526</v>
      </c>
      <c r="B6527" s="4" t="s">
        <v>19411</v>
      </c>
      <c r="C6527" s="5">
        <v>45526</v>
      </c>
      <c r="D6527" s="5">
        <v>45531</v>
      </c>
      <c r="E6527" s="9">
        <f t="shared" si="101"/>
        <v>2024</v>
      </c>
      <c r="F6527" s="4" t="s">
        <v>59</v>
      </c>
      <c r="G6527" s="4" t="s">
        <v>19412</v>
      </c>
      <c r="H6527" s="4" t="s">
        <v>19413</v>
      </c>
      <c r="I6527" s="4" t="s">
        <v>28</v>
      </c>
      <c r="J6527" s="4" t="s">
        <v>21</v>
      </c>
      <c r="K6527" s="4" t="s">
        <v>26647</v>
      </c>
      <c r="L6527" s="4" t="s">
        <v>36</v>
      </c>
      <c r="M6527" s="4" t="s">
        <v>118</v>
      </c>
      <c r="N6527" s="4">
        <v>114.95</v>
      </c>
      <c r="O6527" s="4">
        <v>8</v>
      </c>
      <c r="P6527" s="4">
        <v>0.1</v>
      </c>
      <c r="Q6527" s="4">
        <v>20.350000000000001</v>
      </c>
    </row>
    <row r="6528" spans="1:17" s="4" customFormat="1" ht="12" x14ac:dyDescent="0.3">
      <c r="A6528" s="4">
        <v>6527</v>
      </c>
      <c r="B6528" s="4" t="s">
        <v>19414</v>
      </c>
      <c r="C6528" s="5">
        <v>45663</v>
      </c>
      <c r="D6528" s="5">
        <v>45664</v>
      </c>
      <c r="E6528" s="9">
        <f t="shared" si="101"/>
        <v>2025</v>
      </c>
      <c r="F6528" s="4" t="s">
        <v>39</v>
      </c>
      <c r="G6528" s="4" t="s">
        <v>19415</v>
      </c>
      <c r="H6528" s="4" t="s">
        <v>19416</v>
      </c>
      <c r="I6528" s="4" t="s">
        <v>20</v>
      </c>
      <c r="J6528" s="4" t="s">
        <v>21</v>
      </c>
      <c r="K6528" s="4" t="s">
        <v>26647</v>
      </c>
      <c r="L6528" s="4" t="s">
        <v>22</v>
      </c>
      <c r="M6528" s="4" t="s">
        <v>75</v>
      </c>
      <c r="N6528" s="4">
        <v>537.28</v>
      </c>
      <c r="O6528" s="4">
        <v>10</v>
      </c>
      <c r="P6528" s="4">
        <v>0.15</v>
      </c>
      <c r="Q6528" s="4">
        <v>60.84</v>
      </c>
    </row>
    <row r="6529" spans="1:17" s="4" customFormat="1" ht="12" x14ac:dyDescent="0.3">
      <c r="A6529" s="4">
        <v>6528</v>
      </c>
      <c r="B6529" s="4" t="s">
        <v>19417</v>
      </c>
      <c r="C6529" s="5">
        <v>44975</v>
      </c>
      <c r="D6529" s="5">
        <v>44977</v>
      </c>
      <c r="E6529" s="9">
        <f t="shared" si="101"/>
        <v>2023</v>
      </c>
      <c r="F6529" s="4" t="s">
        <v>17</v>
      </c>
      <c r="G6529" s="4" t="s">
        <v>19418</v>
      </c>
      <c r="H6529" s="4" t="s">
        <v>19419</v>
      </c>
      <c r="I6529" s="4" t="s">
        <v>20</v>
      </c>
      <c r="J6529" s="4" t="s">
        <v>42</v>
      </c>
      <c r="K6529" s="4" t="s">
        <v>43</v>
      </c>
      <c r="L6529" s="4" t="s">
        <v>22</v>
      </c>
      <c r="M6529" s="4" t="s">
        <v>23</v>
      </c>
      <c r="N6529" s="4">
        <v>654.91</v>
      </c>
      <c r="O6529" s="4">
        <v>8</v>
      </c>
      <c r="P6529" s="4">
        <v>0</v>
      </c>
      <c r="Q6529" s="4">
        <v>84.14</v>
      </c>
    </row>
    <row r="6530" spans="1:17" s="4" customFormat="1" ht="12" x14ac:dyDescent="0.3">
      <c r="A6530" s="4">
        <v>6529</v>
      </c>
      <c r="B6530" s="4" t="s">
        <v>19420</v>
      </c>
      <c r="C6530" s="5">
        <v>45556</v>
      </c>
      <c r="D6530" s="5">
        <v>45562</v>
      </c>
      <c r="E6530" s="9">
        <f t="shared" ref="E6530:E6593" si="102">YEAR(D6530)</f>
        <v>2024</v>
      </c>
      <c r="F6530" s="4" t="s">
        <v>59</v>
      </c>
      <c r="G6530" s="4" t="s">
        <v>19421</v>
      </c>
      <c r="H6530" s="4" t="s">
        <v>18181</v>
      </c>
      <c r="I6530" s="4" t="s">
        <v>67</v>
      </c>
      <c r="J6530" s="4" t="s">
        <v>52</v>
      </c>
      <c r="K6530" s="4" t="s">
        <v>53</v>
      </c>
      <c r="L6530" s="4" t="s">
        <v>36</v>
      </c>
      <c r="M6530" s="4" t="s">
        <v>37</v>
      </c>
      <c r="N6530" s="4">
        <v>739.7</v>
      </c>
      <c r="O6530" s="4">
        <v>8</v>
      </c>
      <c r="P6530" s="4">
        <v>0.15</v>
      </c>
      <c r="Q6530" s="4">
        <v>140.72999999999999</v>
      </c>
    </row>
    <row r="6531" spans="1:17" s="4" customFormat="1" ht="12" x14ac:dyDescent="0.3">
      <c r="A6531" s="4">
        <v>6530</v>
      </c>
      <c r="B6531" s="4" t="s">
        <v>19422</v>
      </c>
      <c r="C6531" s="5">
        <v>45198</v>
      </c>
      <c r="D6531" s="5">
        <v>45204</v>
      </c>
      <c r="E6531" s="9">
        <f t="shared" si="102"/>
        <v>2023</v>
      </c>
      <c r="F6531" s="4" t="s">
        <v>39</v>
      </c>
      <c r="G6531" s="4" t="s">
        <v>19423</v>
      </c>
      <c r="H6531" s="4" t="s">
        <v>19424</v>
      </c>
      <c r="I6531" s="4" t="s">
        <v>67</v>
      </c>
      <c r="J6531" s="4" t="s">
        <v>79</v>
      </c>
      <c r="K6531" s="4" t="s">
        <v>80</v>
      </c>
      <c r="L6531" s="4" t="s">
        <v>22</v>
      </c>
      <c r="M6531" s="4" t="s">
        <v>23</v>
      </c>
      <c r="N6531" s="4">
        <v>608.86</v>
      </c>
      <c r="O6531" s="4">
        <v>4</v>
      </c>
      <c r="P6531" s="4">
        <v>0.2</v>
      </c>
      <c r="Q6531" s="4">
        <v>106.16</v>
      </c>
    </row>
    <row r="6532" spans="1:17" s="4" customFormat="1" ht="12" x14ac:dyDescent="0.3">
      <c r="A6532" s="4">
        <v>6531</v>
      </c>
      <c r="B6532" s="4" t="s">
        <v>19425</v>
      </c>
      <c r="C6532" s="5">
        <v>44816</v>
      </c>
      <c r="D6532" s="5">
        <v>44823</v>
      </c>
      <c r="E6532" s="9">
        <f t="shared" si="102"/>
        <v>2022</v>
      </c>
      <c r="F6532" s="4" t="s">
        <v>17</v>
      </c>
      <c r="G6532" s="4" t="s">
        <v>19426</v>
      </c>
      <c r="H6532" s="4" t="s">
        <v>19427</v>
      </c>
      <c r="I6532" s="4" t="s">
        <v>28</v>
      </c>
      <c r="J6532" s="4" t="s">
        <v>79</v>
      </c>
      <c r="K6532" s="4" t="s">
        <v>80</v>
      </c>
      <c r="L6532" s="4" t="s">
        <v>36</v>
      </c>
      <c r="M6532" s="4" t="s">
        <v>71</v>
      </c>
      <c r="N6532" s="4">
        <v>1206.01</v>
      </c>
      <c r="O6532" s="4">
        <v>10</v>
      </c>
      <c r="P6532" s="4">
        <v>0.15</v>
      </c>
      <c r="Q6532" s="4">
        <v>81.69</v>
      </c>
    </row>
    <row r="6533" spans="1:17" s="4" customFormat="1" ht="12" x14ac:dyDescent="0.3">
      <c r="A6533" s="4">
        <v>6532</v>
      </c>
      <c r="B6533" s="4" t="s">
        <v>19428</v>
      </c>
      <c r="C6533" s="5">
        <v>45092</v>
      </c>
      <c r="D6533" s="5">
        <v>45093</v>
      </c>
      <c r="E6533" s="9">
        <f t="shared" si="102"/>
        <v>2023</v>
      </c>
      <c r="F6533" s="4" t="s">
        <v>17</v>
      </c>
      <c r="G6533" s="4" t="s">
        <v>19429</v>
      </c>
      <c r="H6533" s="4" t="s">
        <v>19430</v>
      </c>
      <c r="I6533" s="4" t="s">
        <v>28</v>
      </c>
      <c r="J6533" s="4" t="s">
        <v>21</v>
      </c>
      <c r="K6533" s="4" t="s">
        <v>26647</v>
      </c>
      <c r="L6533" s="4" t="s">
        <v>22</v>
      </c>
      <c r="M6533" s="4" t="s">
        <v>134</v>
      </c>
      <c r="N6533" s="4">
        <v>960.29</v>
      </c>
      <c r="O6533" s="4">
        <v>5</v>
      </c>
      <c r="P6533" s="4">
        <v>0.2</v>
      </c>
      <c r="Q6533" s="4">
        <v>147.63</v>
      </c>
    </row>
    <row r="6534" spans="1:17" s="4" customFormat="1" ht="12" x14ac:dyDescent="0.3">
      <c r="A6534" s="4">
        <v>6533</v>
      </c>
      <c r="B6534" s="4" t="s">
        <v>19431</v>
      </c>
      <c r="C6534" s="5">
        <v>45451</v>
      </c>
      <c r="D6534" s="5">
        <v>45455</v>
      </c>
      <c r="E6534" s="9">
        <f t="shared" si="102"/>
        <v>2024</v>
      </c>
      <c r="F6534" s="4" t="s">
        <v>17</v>
      </c>
      <c r="G6534" s="4" t="s">
        <v>19432</v>
      </c>
      <c r="H6534" s="4" t="s">
        <v>19433</v>
      </c>
      <c r="I6534" s="4" t="s">
        <v>67</v>
      </c>
      <c r="J6534" s="4" t="s">
        <v>34</v>
      </c>
      <c r="K6534" s="4" t="s">
        <v>35</v>
      </c>
      <c r="L6534" s="4" t="s">
        <v>29</v>
      </c>
      <c r="M6534" s="4" t="s">
        <v>48</v>
      </c>
      <c r="N6534" s="4">
        <v>979.17</v>
      </c>
      <c r="O6534" s="4">
        <v>9</v>
      </c>
      <c r="P6534" s="4">
        <v>0</v>
      </c>
      <c r="Q6534" s="4">
        <v>168.19</v>
      </c>
    </row>
    <row r="6535" spans="1:17" s="4" customFormat="1" ht="12" x14ac:dyDescent="0.3">
      <c r="A6535" s="4">
        <v>6534</v>
      </c>
      <c r="B6535" s="4" t="s">
        <v>19434</v>
      </c>
      <c r="C6535" s="5">
        <v>45105</v>
      </c>
      <c r="D6535" s="5">
        <v>45107</v>
      </c>
      <c r="E6535" s="9">
        <f t="shared" si="102"/>
        <v>2023</v>
      </c>
      <c r="F6535" s="4" t="s">
        <v>59</v>
      </c>
      <c r="G6535" s="4" t="s">
        <v>19435</v>
      </c>
      <c r="H6535" s="4" t="s">
        <v>19436</v>
      </c>
      <c r="I6535" s="4" t="s">
        <v>67</v>
      </c>
      <c r="J6535" s="4" t="s">
        <v>52</v>
      </c>
      <c r="K6535" s="4" t="s">
        <v>53</v>
      </c>
      <c r="L6535" s="4" t="s">
        <v>29</v>
      </c>
      <c r="M6535" s="4" t="s">
        <v>48</v>
      </c>
      <c r="N6535" s="4">
        <v>640.71</v>
      </c>
      <c r="O6535" s="4">
        <v>1</v>
      </c>
      <c r="P6535" s="4">
        <v>0.2</v>
      </c>
      <c r="Q6535" s="4">
        <v>68.510000000000005</v>
      </c>
    </row>
    <row r="6536" spans="1:17" s="4" customFormat="1" ht="12" x14ac:dyDescent="0.3">
      <c r="A6536" s="4">
        <v>6535</v>
      </c>
      <c r="B6536" s="4" t="s">
        <v>19437</v>
      </c>
      <c r="C6536" s="5">
        <v>45352</v>
      </c>
      <c r="D6536" s="5">
        <v>45355</v>
      </c>
      <c r="E6536" s="9">
        <f t="shared" si="102"/>
        <v>2024</v>
      </c>
      <c r="F6536" s="4" t="s">
        <v>25</v>
      </c>
      <c r="G6536" s="4" t="s">
        <v>19438</v>
      </c>
      <c r="H6536" s="4" t="s">
        <v>19439</v>
      </c>
      <c r="I6536" s="4" t="s">
        <v>67</v>
      </c>
      <c r="J6536" s="4" t="s">
        <v>21</v>
      </c>
      <c r="K6536" s="4" t="s">
        <v>26647</v>
      </c>
      <c r="L6536" s="4" t="s">
        <v>36</v>
      </c>
      <c r="M6536" s="4" t="s">
        <v>71</v>
      </c>
      <c r="N6536" s="4">
        <v>1120.83</v>
      </c>
      <c r="O6536" s="4">
        <v>1</v>
      </c>
      <c r="P6536" s="4">
        <v>0.2</v>
      </c>
      <c r="Q6536" s="4">
        <v>-12.49</v>
      </c>
    </row>
    <row r="6537" spans="1:17" s="4" customFormat="1" ht="12" x14ac:dyDescent="0.3">
      <c r="A6537" s="4">
        <v>6536</v>
      </c>
      <c r="B6537" s="4" t="s">
        <v>19440</v>
      </c>
      <c r="C6537" s="5">
        <v>45679</v>
      </c>
      <c r="D6537" s="5">
        <v>45682</v>
      </c>
      <c r="E6537" s="9">
        <f t="shared" si="102"/>
        <v>2025</v>
      </c>
      <c r="F6537" s="4" t="s">
        <v>17</v>
      </c>
      <c r="G6537" s="4" t="s">
        <v>19441</v>
      </c>
      <c r="H6537" s="4" t="s">
        <v>7747</v>
      </c>
      <c r="I6537" s="4" t="s">
        <v>67</v>
      </c>
      <c r="J6537" s="4" t="s">
        <v>111</v>
      </c>
      <c r="K6537" s="4" t="s">
        <v>111</v>
      </c>
      <c r="L6537" s="4" t="s">
        <v>29</v>
      </c>
      <c r="M6537" s="4" t="s">
        <v>90</v>
      </c>
      <c r="N6537" s="4">
        <v>944.07</v>
      </c>
      <c r="O6537" s="4">
        <v>4</v>
      </c>
      <c r="P6537" s="4">
        <v>0.2</v>
      </c>
      <c r="Q6537" s="4">
        <v>29.17</v>
      </c>
    </row>
    <row r="6538" spans="1:17" s="4" customFormat="1" ht="12" x14ac:dyDescent="0.3">
      <c r="A6538" s="4">
        <v>6537</v>
      </c>
      <c r="B6538" s="4" t="s">
        <v>19442</v>
      </c>
      <c r="C6538" s="5">
        <v>44790</v>
      </c>
      <c r="D6538" s="5">
        <v>44793</v>
      </c>
      <c r="E6538" s="9">
        <f t="shared" si="102"/>
        <v>2022</v>
      </c>
      <c r="F6538" s="4" t="s">
        <v>25</v>
      </c>
      <c r="G6538" s="4" t="s">
        <v>19443</v>
      </c>
      <c r="H6538" s="4" t="s">
        <v>19444</v>
      </c>
      <c r="I6538" s="4" t="s">
        <v>20</v>
      </c>
      <c r="J6538" s="4" t="s">
        <v>42</v>
      </c>
      <c r="K6538" s="4" t="s">
        <v>43</v>
      </c>
      <c r="L6538" s="4" t="s">
        <v>22</v>
      </c>
      <c r="M6538" s="4" t="s">
        <v>134</v>
      </c>
      <c r="N6538" s="4">
        <v>450.75</v>
      </c>
      <c r="O6538" s="4">
        <v>9</v>
      </c>
      <c r="P6538" s="4">
        <v>0.2</v>
      </c>
      <c r="Q6538" s="4">
        <v>43.56</v>
      </c>
    </row>
    <row r="6539" spans="1:17" s="4" customFormat="1" ht="12" x14ac:dyDescent="0.3">
      <c r="A6539" s="4">
        <v>6538</v>
      </c>
      <c r="B6539" s="4" t="s">
        <v>19445</v>
      </c>
      <c r="C6539" s="5">
        <v>44615</v>
      </c>
      <c r="D6539" s="5">
        <v>44617</v>
      </c>
      <c r="E6539" s="9">
        <f t="shared" si="102"/>
        <v>2022</v>
      </c>
      <c r="F6539" s="4" t="s">
        <v>25</v>
      </c>
      <c r="G6539" s="4" t="s">
        <v>19446</v>
      </c>
      <c r="H6539" s="4" t="s">
        <v>19447</v>
      </c>
      <c r="I6539" s="4" t="s">
        <v>67</v>
      </c>
      <c r="J6539" s="4" t="s">
        <v>79</v>
      </c>
      <c r="K6539" s="4" t="s">
        <v>80</v>
      </c>
      <c r="L6539" s="4" t="s">
        <v>22</v>
      </c>
      <c r="M6539" s="4" t="s">
        <v>54</v>
      </c>
      <c r="N6539" s="4">
        <v>470.62</v>
      </c>
      <c r="O6539" s="4">
        <v>6</v>
      </c>
      <c r="P6539" s="4">
        <v>0</v>
      </c>
      <c r="Q6539" s="4">
        <v>65.290000000000006</v>
      </c>
    </row>
    <row r="6540" spans="1:17" s="4" customFormat="1" ht="12" x14ac:dyDescent="0.3">
      <c r="A6540" s="4">
        <v>6539</v>
      </c>
      <c r="B6540" s="4" t="s">
        <v>19448</v>
      </c>
      <c r="C6540" s="5">
        <v>44626</v>
      </c>
      <c r="D6540" s="5">
        <v>44632</v>
      </c>
      <c r="E6540" s="9">
        <f t="shared" si="102"/>
        <v>2022</v>
      </c>
      <c r="F6540" s="4" t="s">
        <v>25</v>
      </c>
      <c r="G6540" s="4" t="s">
        <v>19449</v>
      </c>
      <c r="H6540" s="4" t="s">
        <v>19450</v>
      </c>
      <c r="I6540" s="4" t="s">
        <v>28</v>
      </c>
      <c r="J6540" s="4" t="s">
        <v>42</v>
      </c>
      <c r="K6540" s="4" t="s">
        <v>43</v>
      </c>
      <c r="L6540" s="4" t="s">
        <v>36</v>
      </c>
      <c r="M6540" s="4" t="s">
        <v>37</v>
      </c>
      <c r="N6540" s="4">
        <v>1433.26</v>
      </c>
      <c r="O6540" s="4">
        <v>3</v>
      </c>
      <c r="P6540" s="4">
        <v>0.15</v>
      </c>
      <c r="Q6540" s="4">
        <v>116.34</v>
      </c>
    </row>
    <row r="6541" spans="1:17" s="4" customFormat="1" ht="12" x14ac:dyDescent="0.3">
      <c r="A6541" s="4">
        <v>6540</v>
      </c>
      <c r="B6541" s="4" t="s">
        <v>19451</v>
      </c>
      <c r="C6541" s="5">
        <v>44877</v>
      </c>
      <c r="D6541" s="5">
        <v>44879</v>
      </c>
      <c r="E6541" s="9">
        <f t="shared" si="102"/>
        <v>2022</v>
      </c>
      <c r="F6541" s="4" t="s">
        <v>25</v>
      </c>
      <c r="G6541" s="4" t="s">
        <v>19452</v>
      </c>
      <c r="H6541" s="4" t="s">
        <v>19453</v>
      </c>
      <c r="I6541" s="4" t="s">
        <v>28</v>
      </c>
      <c r="J6541" s="4" t="s">
        <v>106</v>
      </c>
      <c r="K6541" s="4" t="s">
        <v>106</v>
      </c>
      <c r="L6541" s="4" t="s">
        <v>22</v>
      </c>
      <c r="M6541" s="4" t="s">
        <v>75</v>
      </c>
      <c r="N6541" s="4">
        <v>182.81</v>
      </c>
      <c r="O6541" s="4">
        <v>3</v>
      </c>
      <c r="P6541" s="4">
        <v>0</v>
      </c>
      <c r="Q6541" s="4">
        <v>0.3</v>
      </c>
    </row>
    <row r="6542" spans="1:17" s="4" customFormat="1" ht="12" x14ac:dyDescent="0.3">
      <c r="A6542" s="4">
        <v>6541</v>
      </c>
      <c r="B6542" s="4" t="s">
        <v>19454</v>
      </c>
      <c r="C6542" s="5">
        <v>44991</v>
      </c>
      <c r="D6542" s="5">
        <v>44996</v>
      </c>
      <c r="E6542" s="9">
        <f t="shared" si="102"/>
        <v>2023</v>
      </c>
      <c r="F6542" s="4" t="s">
        <v>39</v>
      </c>
      <c r="G6542" s="4" t="s">
        <v>19455</v>
      </c>
      <c r="H6542" s="4" t="s">
        <v>19456</v>
      </c>
      <c r="I6542" s="4" t="s">
        <v>20</v>
      </c>
      <c r="J6542" s="4" t="s">
        <v>145</v>
      </c>
      <c r="K6542" s="4" t="s">
        <v>80</v>
      </c>
      <c r="L6542" s="4" t="s">
        <v>36</v>
      </c>
      <c r="M6542" s="4" t="s">
        <v>118</v>
      </c>
      <c r="N6542" s="4">
        <v>729.42</v>
      </c>
      <c r="O6542" s="4">
        <v>2</v>
      </c>
      <c r="P6542" s="4">
        <v>0.2</v>
      </c>
      <c r="Q6542" s="4">
        <v>141.31</v>
      </c>
    </row>
    <row r="6543" spans="1:17" s="4" customFormat="1" ht="12" x14ac:dyDescent="0.3">
      <c r="A6543" s="4">
        <v>6542</v>
      </c>
      <c r="B6543" s="4" t="s">
        <v>19457</v>
      </c>
      <c r="C6543" s="5">
        <v>45398</v>
      </c>
      <c r="D6543" s="5">
        <v>45401</v>
      </c>
      <c r="E6543" s="9">
        <f t="shared" si="102"/>
        <v>2024</v>
      </c>
      <c r="F6543" s="4" t="s">
        <v>25</v>
      </c>
      <c r="G6543" s="4" t="s">
        <v>19458</v>
      </c>
      <c r="H6543" s="4" t="s">
        <v>18360</v>
      </c>
      <c r="I6543" s="4" t="s">
        <v>28</v>
      </c>
      <c r="J6543" s="4" t="s">
        <v>47</v>
      </c>
      <c r="K6543" s="4" t="s">
        <v>47</v>
      </c>
      <c r="L6543" s="4" t="s">
        <v>29</v>
      </c>
      <c r="M6543" s="4" t="s">
        <v>48</v>
      </c>
      <c r="N6543" s="4">
        <v>1156.8800000000001</v>
      </c>
      <c r="O6543" s="4">
        <v>3</v>
      </c>
      <c r="P6543" s="4">
        <v>0</v>
      </c>
      <c r="Q6543" s="4">
        <v>37.03</v>
      </c>
    </row>
    <row r="6544" spans="1:17" s="4" customFormat="1" ht="12" x14ac:dyDescent="0.3">
      <c r="A6544" s="4">
        <v>6543</v>
      </c>
      <c r="B6544" s="4" t="s">
        <v>19459</v>
      </c>
      <c r="C6544" s="5">
        <v>45554</v>
      </c>
      <c r="D6544" s="5">
        <v>45559</v>
      </c>
      <c r="E6544" s="9">
        <f t="shared" si="102"/>
        <v>2024</v>
      </c>
      <c r="F6544" s="4" t="s">
        <v>25</v>
      </c>
      <c r="G6544" s="4" t="s">
        <v>19460</v>
      </c>
      <c r="H6544" s="4" t="s">
        <v>19461</v>
      </c>
      <c r="I6544" s="4" t="s">
        <v>28</v>
      </c>
      <c r="J6544" s="4" t="s">
        <v>47</v>
      </c>
      <c r="K6544" s="4" t="s">
        <v>47</v>
      </c>
      <c r="L6544" s="4" t="s">
        <v>22</v>
      </c>
      <c r="M6544" s="4" t="s">
        <v>75</v>
      </c>
      <c r="N6544" s="4">
        <v>947.07</v>
      </c>
      <c r="O6544" s="4">
        <v>9</v>
      </c>
      <c r="P6544" s="4">
        <v>0.2</v>
      </c>
      <c r="Q6544" s="4">
        <v>58.2</v>
      </c>
    </row>
    <row r="6545" spans="1:17" s="4" customFormat="1" ht="12" x14ac:dyDescent="0.3">
      <c r="A6545" s="4">
        <v>6544</v>
      </c>
      <c r="B6545" s="4" t="s">
        <v>19462</v>
      </c>
      <c r="C6545" s="5">
        <v>45636</v>
      </c>
      <c r="D6545" s="5">
        <v>45642</v>
      </c>
      <c r="E6545" s="9">
        <f t="shared" si="102"/>
        <v>2024</v>
      </c>
      <c r="F6545" s="4" t="s">
        <v>17</v>
      </c>
      <c r="G6545" s="4" t="s">
        <v>19463</v>
      </c>
      <c r="H6545" s="4" t="s">
        <v>19464</v>
      </c>
      <c r="I6545" s="4" t="s">
        <v>20</v>
      </c>
      <c r="J6545" s="4" t="s">
        <v>111</v>
      </c>
      <c r="K6545" s="4" t="s">
        <v>111</v>
      </c>
      <c r="L6545" s="4" t="s">
        <v>22</v>
      </c>
      <c r="M6545" s="4" t="s">
        <v>75</v>
      </c>
      <c r="N6545" s="4">
        <v>1297.5899999999999</v>
      </c>
      <c r="O6545" s="4">
        <v>3</v>
      </c>
      <c r="P6545" s="4">
        <v>0.2</v>
      </c>
      <c r="Q6545" s="4">
        <v>80.84</v>
      </c>
    </row>
    <row r="6546" spans="1:17" s="4" customFormat="1" ht="12" x14ac:dyDescent="0.3">
      <c r="A6546" s="4">
        <v>6545</v>
      </c>
      <c r="B6546" s="4" t="s">
        <v>19465</v>
      </c>
      <c r="C6546" s="5">
        <v>44750</v>
      </c>
      <c r="D6546" s="5">
        <v>44751</v>
      </c>
      <c r="E6546" s="9">
        <f t="shared" si="102"/>
        <v>2022</v>
      </c>
      <c r="F6546" s="4" t="s">
        <v>39</v>
      </c>
      <c r="G6546" s="4" t="s">
        <v>19466</v>
      </c>
      <c r="H6546" s="4" t="s">
        <v>19467</v>
      </c>
      <c r="I6546" s="4" t="s">
        <v>20</v>
      </c>
      <c r="J6546" s="4" t="s">
        <v>111</v>
      </c>
      <c r="K6546" s="4" t="s">
        <v>111</v>
      </c>
      <c r="L6546" s="4" t="s">
        <v>22</v>
      </c>
      <c r="M6546" s="4" t="s">
        <v>134</v>
      </c>
      <c r="N6546" s="4">
        <v>1379.75</v>
      </c>
      <c r="O6546" s="4">
        <v>7</v>
      </c>
      <c r="P6546" s="4">
        <v>0.2</v>
      </c>
      <c r="Q6546" s="4">
        <v>207.17</v>
      </c>
    </row>
    <row r="6547" spans="1:17" s="4" customFormat="1" ht="12" x14ac:dyDescent="0.3">
      <c r="A6547" s="4">
        <v>6546</v>
      </c>
      <c r="B6547" s="4" t="s">
        <v>19468</v>
      </c>
      <c r="C6547" s="5">
        <v>44959</v>
      </c>
      <c r="D6547" s="5">
        <v>44961</v>
      </c>
      <c r="E6547" s="9">
        <f t="shared" si="102"/>
        <v>2023</v>
      </c>
      <c r="F6547" s="4" t="s">
        <v>17</v>
      </c>
      <c r="G6547" s="4" t="s">
        <v>19469</v>
      </c>
      <c r="H6547" s="4" t="s">
        <v>19470</v>
      </c>
      <c r="I6547" s="4" t="s">
        <v>20</v>
      </c>
      <c r="J6547" s="4" t="s">
        <v>47</v>
      </c>
      <c r="K6547" s="4" t="s">
        <v>47</v>
      </c>
      <c r="L6547" s="4" t="s">
        <v>36</v>
      </c>
      <c r="M6547" s="4" t="s">
        <v>118</v>
      </c>
      <c r="N6547" s="4">
        <v>1184.97</v>
      </c>
      <c r="O6547" s="4">
        <v>10</v>
      </c>
      <c r="P6547" s="4">
        <v>0.15</v>
      </c>
      <c r="Q6547" s="4">
        <v>118.45</v>
      </c>
    </row>
    <row r="6548" spans="1:17" s="4" customFormat="1" ht="12" x14ac:dyDescent="0.3">
      <c r="A6548" s="4">
        <v>6547</v>
      </c>
      <c r="B6548" s="4" t="s">
        <v>19471</v>
      </c>
      <c r="C6548" s="5">
        <v>45399</v>
      </c>
      <c r="D6548" s="5">
        <v>45402</v>
      </c>
      <c r="E6548" s="9">
        <f t="shared" si="102"/>
        <v>2024</v>
      </c>
      <c r="F6548" s="4" t="s">
        <v>59</v>
      </c>
      <c r="G6548" s="4" t="s">
        <v>19472</v>
      </c>
      <c r="H6548" s="4" t="s">
        <v>196</v>
      </c>
      <c r="I6548" s="4" t="s">
        <v>28</v>
      </c>
      <c r="J6548" s="4" t="s">
        <v>42</v>
      </c>
      <c r="K6548" s="4" t="s">
        <v>43</v>
      </c>
      <c r="L6548" s="4" t="s">
        <v>22</v>
      </c>
      <c r="M6548" s="4" t="s">
        <v>134</v>
      </c>
      <c r="N6548" s="4">
        <v>911.82</v>
      </c>
      <c r="O6548" s="4">
        <v>3</v>
      </c>
      <c r="P6548" s="4">
        <v>0.2</v>
      </c>
      <c r="Q6548" s="4">
        <v>159.65</v>
      </c>
    </row>
    <row r="6549" spans="1:17" s="4" customFormat="1" ht="12" x14ac:dyDescent="0.3">
      <c r="A6549" s="4">
        <v>6548</v>
      </c>
      <c r="B6549" s="4" t="s">
        <v>19473</v>
      </c>
      <c r="C6549" s="5">
        <v>44770</v>
      </c>
      <c r="D6549" s="5">
        <v>44774</v>
      </c>
      <c r="E6549" s="9">
        <f t="shared" si="102"/>
        <v>2022</v>
      </c>
      <c r="F6549" s="4" t="s">
        <v>59</v>
      </c>
      <c r="G6549" s="4" t="s">
        <v>19474</v>
      </c>
      <c r="H6549" s="4" t="s">
        <v>19475</v>
      </c>
      <c r="I6549" s="4" t="s">
        <v>28</v>
      </c>
      <c r="J6549" s="4" t="s">
        <v>62</v>
      </c>
      <c r="K6549" s="4" t="s">
        <v>63</v>
      </c>
      <c r="L6549" s="4" t="s">
        <v>22</v>
      </c>
      <c r="M6549" s="4" t="s">
        <v>54</v>
      </c>
      <c r="N6549" s="4">
        <v>1256.4000000000001</v>
      </c>
      <c r="O6549" s="4">
        <v>6</v>
      </c>
      <c r="P6549" s="4">
        <v>0.1</v>
      </c>
      <c r="Q6549" s="4">
        <v>123.16</v>
      </c>
    </row>
    <row r="6550" spans="1:17" s="4" customFormat="1" ht="12" x14ac:dyDescent="0.3">
      <c r="A6550" s="4">
        <v>6549</v>
      </c>
      <c r="B6550" s="4" t="s">
        <v>19476</v>
      </c>
      <c r="C6550" s="5">
        <v>45511</v>
      </c>
      <c r="D6550" s="5">
        <v>45513</v>
      </c>
      <c r="E6550" s="9">
        <f t="shared" si="102"/>
        <v>2024</v>
      </c>
      <c r="F6550" s="4" t="s">
        <v>39</v>
      </c>
      <c r="G6550" s="4" t="s">
        <v>19477</v>
      </c>
      <c r="H6550" s="4" t="s">
        <v>19478</v>
      </c>
      <c r="I6550" s="4" t="s">
        <v>28</v>
      </c>
      <c r="J6550" s="4" t="s">
        <v>21</v>
      </c>
      <c r="K6550" s="4" t="s">
        <v>26647</v>
      </c>
      <c r="L6550" s="4" t="s">
        <v>29</v>
      </c>
      <c r="M6550" s="4" t="s">
        <v>90</v>
      </c>
      <c r="N6550" s="4">
        <v>815.77</v>
      </c>
      <c r="O6550" s="4">
        <v>6</v>
      </c>
      <c r="P6550" s="4">
        <v>0.15</v>
      </c>
      <c r="Q6550" s="4">
        <v>67.8</v>
      </c>
    </row>
    <row r="6551" spans="1:17" s="4" customFormat="1" ht="12" x14ac:dyDescent="0.3">
      <c r="A6551" s="4">
        <v>6550</v>
      </c>
      <c r="B6551" s="4" t="s">
        <v>19479</v>
      </c>
      <c r="C6551" s="5">
        <v>45462</v>
      </c>
      <c r="D6551" s="5">
        <v>45466</v>
      </c>
      <c r="E6551" s="9">
        <f t="shared" si="102"/>
        <v>2024</v>
      </c>
      <c r="F6551" s="4" t="s">
        <v>39</v>
      </c>
      <c r="G6551" s="4" t="s">
        <v>19480</v>
      </c>
      <c r="H6551" s="4" t="s">
        <v>15774</v>
      </c>
      <c r="I6551" s="4" t="s">
        <v>67</v>
      </c>
      <c r="J6551" s="4" t="s">
        <v>21</v>
      </c>
      <c r="K6551" s="4" t="s">
        <v>26647</v>
      </c>
      <c r="L6551" s="4" t="s">
        <v>22</v>
      </c>
      <c r="M6551" s="4" t="s">
        <v>54</v>
      </c>
      <c r="N6551" s="4">
        <v>1182.76</v>
      </c>
      <c r="O6551" s="4">
        <v>7</v>
      </c>
      <c r="P6551" s="4">
        <v>0.15</v>
      </c>
      <c r="Q6551" s="4">
        <v>256.01</v>
      </c>
    </row>
    <row r="6552" spans="1:17" s="4" customFormat="1" ht="12" x14ac:dyDescent="0.3">
      <c r="A6552" s="4">
        <v>6551</v>
      </c>
      <c r="B6552" s="4" t="s">
        <v>19481</v>
      </c>
      <c r="C6552" s="5">
        <v>44575</v>
      </c>
      <c r="D6552" s="5">
        <v>44577</v>
      </c>
      <c r="E6552" s="9">
        <f t="shared" si="102"/>
        <v>2022</v>
      </c>
      <c r="F6552" s="4" t="s">
        <v>59</v>
      </c>
      <c r="G6552" s="4" t="s">
        <v>19482</v>
      </c>
      <c r="H6552" s="4" t="s">
        <v>19483</v>
      </c>
      <c r="I6552" s="4" t="s">
        <v>20</v>
      </c>
      <c r="J6552" s="4" t="s">
        <v>47</v>
      </c>
      <c r="K6552" s="4" t="s">
        <v>47</v>
      </c>
      <c r="L6552" s="4" t="s">
        <v>36</v>
      </c>
      <c r="M6552" s="4" t="s">
        <v>138</v>
      </c>
      <c r="N6552" s="4">
        <v>36.729999999999997</v>
      </c>
      <c r="O6552" s="4">
        <v>5</v>
      </c>
      <c r="P6552" s="4">
        <v>0.2</v>
      </c>
      <c r="Q6552" s="4">
        <v>1.35</v>
      </c>
    </row>
    <row r="6553" spans="1:17" s="4" customFormat="1" ht="12" x14ac:dyDescent="0.3">
      <c r="A6553" s="4">
        <v>6552</v>
      </c>
      <c r="B6553" s="4" t="s">
        <v>19484</v>
      </c>
      <c r="C6553" s="5">
        <v>45181</v>
      </c>
      <c r="D6553" s="5">
        <v>45186</v>
      </c>
      <c r="E6553" s="9">
        <f t="shared" si="102"/>
        <v>2023</v>
      </c>
      <c r="F6553" s="4" t="s">
        <v>17</v>
      </c>
      <c r="G6553" s="4" t="s">
        <v>19485</v>
      </c>
      <c r="H6553" s="4" t="s">
        <v>19486</v>
      </c>
      <c r="I6553" s="4" t="s">
        <v>20</v>
      </c>
      <c r="J6553" s="4" t="s">
        <v>111</v>
      </c>
      <c r="K6553" s="4" t="s">
        <v>111</v>
      </c>
      <c r="L6553" s="4" t="s">
        <v>22</v>
      </c>
      <c r="M6553" s="4" t="s">
        <v>134</v>
      </c>
      <c r="N6553" s="4">
        <v>562.63</v>
      </c>
      <c r="O6553" s="4">
        <v>8</v>
      </c>
      <c r="P6553" s="4">
        <v>0.1</v>
      </c>
      <c r="Q6553" s="4">
        <v>8.23</v>
      </c>
    </row>
    <row r="6554" spans="1:17" s="4" customFormat="1" ht="12" x14ac:dyDescent="0.3">
      <c r="A6554" s="4">
        <v>6553</v>
      </c>
      <c r="B6554" s="4" t="s">
        <v>19487</v>
      </c>
      <c r="C6554" s="5">
        <v>44673</v>
      </c>
      <c r="D6554" s="5">
        <v>44675</v>
      </c>
      <c r="E6554" s="9">
        <f t="shared" si="102"/>
        <v>2022</v>
      </c>
      <c r="F6554" s="4" t="s">
        <v>25</v>
      </c>
      <c r="G6554" s="4" t="s">
        <v>19488</v>
      </c>
      <c r="H6554" s="4" t="s">
        <v>19489</v>
      </c>
      <c r="I6554" s="4" t="s">
        <v>20</v>
      </c>
      <c r="J6554" s="4" t="s">
        <v>34</v>
      </c>
      <c r="K6554" s="4" t="s">
        <v>35</v>
      </c>
      <c r="L6554" s="4" t="s">
        <v>29</v>
      </c>
      <c r="M6554" s="4" t="s">
        <v>30</v>
      </c>
      <c r="N6554" s="4">
        <v>63.44</v>
      </c>
      <c r="O6554" s="4">
        <v>2</v>
      </c>
      <c r="P6554" s="4">
        <v>0</v>
      </c>
      <c r="Q6554" s="4">
        <v>10.53</v>
      </c>
    </row>
    <row r="6555" spans="1:17" s="4" customFormat="1" ht="12" x14ac:dyDescent="0.3">
      <c r="A6555" s="4">
        <v>6554</v>
      </c>
      <c r="B6555" s="4" t="s">
        <v>19490</v>
      </c>
      <c r="C6555" s="5">
        <v>45626</v>
      </c>
      <c r="D6555" s="5">
        <v>45627</v>
      </c>
      <c r="E6555" s="9">
        <f t="shared" si="102"/>
        <v>2024</v>
      </c>
      <c r="F6555" s="4" t="s">
        <v>39</v>
      </c>
      <c r="G6555" s="4" t="s">
        <v>19491</v>
      </c>
      <c r="H6555" s="4" t="s">
        <v>19492</v>
      </c>
      <c r="I6555" s="4" t="s">
        <v>28</v>
      </c>
      <c r="J6555" s="4" t="s">
        <v>106</v>
      </c>
      <c r="K6555" s="4" t="s">
        <v>106</v>
      </c>
      <c r="L6555" s="4" t="s">
        <v>36</v>
      </c>
      <c r="M6555" s="4" t="s">
        <v>138</v>
      </c>
      <c r="N6555" s="4">
        <v>1206</v>
      </c>
      <c r="O6555" s="4">
        <v>9</v>
      </c>
      <c r="P6555" s="4">
        <v>0.15</v>
      </c>
      <c r="Q6555" s="4">
        <v>176.64</v>
      </c>
    </row>
    <row r="6556" spans="1:17" s="4" customFormat="1" ht="12" x14ac:dyDescent="0.3">
      <c r="A6556" s="4">
        <v>6555</v>
      </c>
      <c r="B6556" s="4" t="s">
        <v>19493</v>
      </c>
      <c r="C6556" s="5">
        <v>44972</v>
      </c>
      <c r="D6556" s="5">
        <v>44977</v>
      </c>
      <c r="E6556" s="9">
        <f t="shared" si="102"/>
        <v>2023</v>
      </c>
      <c r="F6556" s="4" t="s">
        <v>39</v>
      </c>
      <c r="G6556" s="4" t="s">
        <v>19494</v>
      </c>
      <c r="H6556" s="4" t="s">
        <v>19495</v>
      </c>
      <c r="I6556" s="4" t="s">
        <v>20</v>
      </c>
      <c r="J6556" s="4" t="s">
        <v>42</v>
      </c>
      <c r="K6556" s="4" t="s">
        <v>43</v>
      </c>
      <c r="L6556" s="4" t="s">
        <v>36</v>
      </c>
      <c r="M6556" s="4" t="s">
        <v>37</v>
      </c>
      <c r="N6556" s="4">
        <v>1099.8699999999999</v>
      </c>
      <c r="O6556" s="4">
        <v>9</v>
      </c>
      <c r="P6556" s="4">
        <v>0.1</v>
      </c>
      <c r="Q6556" s="4">
        <v>-4.01</v>
      </c>
    </row>
    <row r="6557" spans="1:17" s="4" customFormat="1" ht="12" x14ac:dyDescent="0.3">
      <c r="A6557" s="4">
        <v>6556</v>
      </c>
      <c r="B6557" s="4" t="s">
        <v>19496</v>
      </c>
      <c r="C6557" s="5">
        <v>45613</v>
      </c>
      <c r="D6557" s="5">
        <v>45614</v>
      </c>
      <c r="E6557" s="9">
        <f t="shared" si="102"/>
        <v>2024</v>
      </c>
      <c r="F6557" s="4" t="s">
        <v>17</v>
      </c>
      <c r="G6557" s="4" t="s">
        <v>19497</v>
      </c>
      <c r="H6557" s="4" t="s">
        <v>19498</v>
      </c>
      <c r="I6557" s="4" t="s">
        <v>67</v>
      </c>
      <c r="J6557" s="4" t="s">
        <v>111</v>
      </c>
      <c r="K6557" s="4" t="s">
        <v>111</v>
      </c>
      <c r="L6557" s="4" t="s">
        <v>29</v>
      </c>
      <c r="M6557" s="4" t="s">
        <v>107</v>
      </c>
      <c r="N6557" s="4">
        <v>1266.29</v>
      </c>
      <c r="O6557" s="4">
        <v>5</v>
      </c>
      <c r="P6557" s="4">
        <v>0.2</v>
      </c>
      <c r="Q6557" s="4">
        <v>191.77</v>
      </c>
    </row>
    <row r="6558" spans="1:17" s="4" customFormat="1" ht="12" x14ac:dyDescent="0.3">
      <c r="A6558" s="4">
        <v>6557</v>
      </c>
      <c r="B6558" s="4" t="s">
        <v>19499</v>
      </c>
      <c r="C6558" s="5">
        <v>44866</v>
      </c>
      <c r="D6558" s="5">
        <v>44868</v>
      </c>
      <c r="E6558" s="9">
        <f t="shared" si="102"/>
        <v>2022</v>
      </c>
      <c r="F6558" s="4" t="s">
        <v>17</v>
      </c>
      <c r="G6558" s="4" t="s">
        <v>19500</v>
      </c>
      <c r="H6558" s="4" t="s">
        <v>19501</v>
      </c>
      <c r="I6558" s="4" t="s">
        <v>67</v>
      </c>
      <c r="J6558" s="4" t="s">
        <v>21</v>
      </c>
      <c r="K6558" s="4" t="s">
        <v>26647</v>
      </c>
      <c r="L6558" s="4" t="s">
        <v>22</v>
      </c>
      <c r="M6558" s="4" t="s">
        <v>23</v>
      </c>
      <c r="N6558" s="4">
        <v>1408.92</v>
      </c>
      <c r="O6558" s="4">
        <v>1</v>
      </c>
      <c r="P6558" s="4">
        <v>0.2</v>
      </c>
      <c r="Q6558" s="4">
        <v>3.65</v>
      </c>
    </row>
    <row r="6559" spans="1:17" s="4" customFormat="1" ht="12" x14ac:dyDescent="0.3">
      <c r="A6559" s="4">
        <v>6558</v>
      </c>
      <c r="B6559" s="4" t="s">
        <v>19502</v>
      </c>
      <c r="C6559" s="5">
        <v>44575</v>
      </c>
      <c r="D6559" s="5">
        <v>44581</v>
      </c>
      <c r="E6559" s="9">
        <f t="shared" si="102"/>
        <v>2022</v>
      </c>
      <c r="F6559" s="4" t="s">
        <v>25</v>
      </c>
      <c r="G6559" s="4" t="s">
        <v>19503</v>
      </c>
      <c r="H6559" s="4" t="s">
        <v>19504</v>
      </c>
      <c r="I6559" s="4" t="s">
        <v>28</v>
      </c>
      <c r="J6559" s="4" t="s">
        <v>145</v>
      </c>
      <c r="K6559" s="4" t="s">
        <v>80</v>
      </c>
      <c r="L6559" s="4" t="s">
        <v>22</v>
      </c>
      <c r="M6559" s="4" t="s">
        <v>54</v>
      </c>
      <c r="N6559" s="4">
        <v>827.17</v>
      </c>
      <c r="O6559" s="4">
        <v>8</v>
      </c>
      <c r="P6559" s="4">
        <v>0.2</v>
      </c>
      <c r="Q6559" s="4">
        <v>71.040000000000006</v>
      </c>
    </row>
    <row r="6560" spans="1:17" s="4" customFormat="1" ht="12" x14ac:dyDescent="0.3">
      <c r="A6560" s="4">
        <v>6559</v>
      </c>
      <c r="B6560" s="4" t="s">
        <v>19505</v>
      </c>
      <c r="C6560" s="5">
        <v>44452</v>
      </c>
      <c r="D6560" s="5">
        <v>44455</v>
      </c>
      <c r="E6560" s="9">
        <f t="shared" si="102"/>
        <v>2021</v>
      </c>
      <c r="F6560" s="4" t="s">
        <v>17</v>
      </c>
      <c r="G6560" s="4" t="s">
        <v>19506</v>
      </c>
      <c r="H6560" s="4" t="s">
        <v>19507</v>
      </c>
      <c r="I6560" s="4" t="s">
        <v>28</v>
      </c>
      <c r="J6560" s="4" t="s">
        <v>52</v>
      </c>
      <c r="K6560" s="4" t="s">
        <v>53</v>
      </c>
      <c r="L6560" s="4" t="s">
        <v>36</v>
      </c>
      <c r="M6560" s="4" t="s">
        <v>138</v>
      </c>
      <c r="N6560" s="4">
        <v>913.87</v>
      </c>
      <c r="O6560" s="4">
        <v>6</v>
      </c>
      <c r="P6560" s="4">
        <v>0.15</v>
      </c>
      <c r="Q6560" s="4">
        <v>177.21</v>
      </c>
    </row>
    <row r="6561" spans="1:17" s="4" customFormat="1" ht="12" x14ac:dyDescent="0.3">
      <c r="A6561" s="4">
        <v>6560</v>
      </c>
      <c r="B6561" s="4" t="s">
        <v>19508</v>
      </c>
      <c r="C6561" s="5">
        <v>45062</v>
      </c>
      <c r="D6561" s="5">
        <v>45063</v>
      </c>
      <c r="E6561" s="9">
        <f t="shared" si="102"/>
        <v>2023</v>
      </c>
      <c r="F6561" s="4" t="s">
        <v>59</v>
      </c>
      <c r="G6561" s="4" t="s">
        <v>19509</v>
      </c>
      <c r="H6561" s="4" t="s">
        <v>19510</v>
      </c>
      <c r="I6561" s="4" t="s">
        <v>67</v>
      </c>
      <c r="J6561" s="4" t="s">
        <v>42</v>
      </c>
      <c r="K6561" s="4" t="s">
        <v>43</v>
      </c>
      <c r="L6561" s="4" t="s">
        <v>29</v>
      </c>
      <c r="M6561" s="4" t="s">
        <v>107</v>
      </c>
      <c r="N6561" s="4">
        <v>1385.65</v>
      </c>
      <c r="O6561" s="4">
        <v>4</v>
      </c>
      <c r="P6561" s="4">
        <v>0.2</v>
      </c>
      <c r="Q6561" s="4">
        <v>291.68</v>
      </c>
    </row>
    <row r="6562" spans="1:17" s="4" customFormat="1" ht="12" x14ac:dyDescent="0.3">
      <c r="A6562" s="4">
        <v>6561</v>
      </c>
      <c r="B6562" s="4" t="s">
        <v>19511</v>
      </c>
      <c r="C6562" s="5">
        <v>45603</v>
      </c>
      <c r="D6562" s="5">
        <v>45605</v>
      </c>
      <c r="E6562" s="9">
        <f t="shared" si="102"/>
        <v>2024</v>
      </c>
      <c r="F6562" s="4" t="s">
        <v>17</v>
      </c>
      <c r="G6562" s="4" t="s">
        <v>19512</v>
      </c>
      <c r="H6562" s="4" t="s">
        <v>19513</v>
      </c>
      <c r="I6562" s="4" t="s">
        <v>20</v>
      </c>
      <c r="J6562" s="4" t="s">
        <v>79</v>
      </c>
      <c r="K6562" s="4" t="s">
        <v>80</v>
      </c>
      <c r="L6562" s="4" t="s">
        <v>36</v>
      </c>
      <c r="M6562" s="4" t="s">
        <v>138</v>
      </c>
      <c r="N6562" s="4">
        <v>134.19</v>
      </c>
      <c r="O6562" s="4">
        <v>2</v>
      </c>
      <c r="P6562" s="4">
        <v>0.1</v>
      </c>
      <c r="Q6562" s="4">
        <v>-0.71</v>
      </c>
    </row>
    <row r="6563" spans="1:17" s="4" customFormat="1" ht="12" x14ac:dyDescent="0.3">
      <c r="A6563" s="4">
        <v>6562</v>
      </c>
      <c r="B6563" s="4" t="s">
        <v>19514</v>
      </c>
      <c r="C6563" s="5">
        <v>45285</v>
      </c>
      <c r="D6563" s="5">
        <v>45290</v>
      </c>
      <c r="E6563" s="9">
        <f t="shared" si="102"/>
        <v>2023</v>
      </c>
      <c r="F6563" s="4" t="s">
        <v>39</v>
      </c>
      <c r="G6563" s="4" t="s">
        <v>19515</v>
      </c>
      <c r="H6563" s="4" t="s">
        <v>19516</v>
      </c>
      <c r="I6563" s="4" t="s">
        <v>67</v>
      </c>
      <c r="J6563" s="4" t="s">
        <v>145</v>
      </c>
      <c r="K6563" s="4" t="s">
        <v>80</v>
      </c>
      <c r="L6563" s="4" t="s">
        <v>22</v>
      </c>
      <c r="M6563" s="4" t="s">
        <v>54</v>
      </c>
      <c r="N6563" s="4">
        <v>926.78</v>
      </c>
      <c r="O6563" s="4">
        <v>8</v>
      </c>
      <c r="P6563" s="4">
        <v>0.2</v>
      </c>
      <c r="Q6563" s="4">
        <v>133.46</v>
      </c>
    </row>
    <row r="6564" spans="1:17" s="4" customFormat="1" ht="12" x14ac:dyDescent="0.3">
      <c r="A6564" s="4">
        <v>6563</v>
      </c>
      <c r="B6564" s="4" t="s">
        <v>19517</v>
      </c>
      <c r="C6564" s="5">
        <v>45567</v>
      </c>
      <c r="D6564" s="5">
        <v>45570</v>
      </c>
      <c r="E6564" s="9">
        <f t="shared" si="102"/>
        <v>2024</v>
      </c>
      <c r="F6564" s="4" t="s">
        <v>25</v>
      </c>
      <c r="G6564" s="4" t="s">
        <v>19518</v>
      </c>
      <c r="H6564" s="4" t="s">
        <v>19519</v>
      </c>
      <c r="I6564" s="4" t="s">
        <v>28</v>
      </c>
      <c r="J6564" s="4" t="s">
        <v>106</v>
      </c>
      <c r="K6564" s="4" t="s">
        <v>106</v>
      </c>
      <c r="L6564" s="4" t="s">
        <v>36</v>
      </c>
      <c r="M6564" s="4" t="s">
        <v>138</v>
      </c>
      <c r="N6564" s="4">
        <v>999.65</v>
      </c>
      <c r="O6564" s="4">
        <v>1</v>
      </c>
      <c r="P6564" s="4">
        <v>0.2</v>
      </c>
      <c r="Q6564" s="4">
        <v>179.17</v>
      </c>
    </row>
    <row r="6565" spans="1:17" s="4" customFormat="1" ht="12" x14ac:dyDescent="0.3">
      <c r="A6565" s="4">
        <v>6564</v>
      </c>
      <c r="B6565" s="4" t="s">
        <v>19520</v>
      </c>
      <c r="C6565" s="5">
        <v>44714</v>
      </c>
      <c r="D6565" s="5">
        <v>44721</v>
      </c>
      <c r="E6565" s="9">
        <f t="shared" si="102"/>
        <v>2022</v>
      </c>
      <c r="F6565" s="4" t="s">
        <v>59</v>
      </c>
      <c r="G6565" s="4" t="s">
        <v>19521</v>
      </c>
      <c r="H6565" s="4" t="s">
        <v>19522</v>
      </c>
      <c r="I6565" s="4" t="s">
        <v>67</v>
      </c>
      <c r="J6565" s="4" t="s">
        <v>42</v>
      </c>
      <c r="K6565" s="4" t="s">
        <v>43</v>
      </c>
      <c r="L6565" s="4" t="s">
        <v>29</v>
      </c>
      <c r="M6565" s="4" t="s">
        <v>90</v>
      </c>
      <c r="N6565" s="4">
        <v>739.11</v>
      </c>
      <c r="O6565" s="4">
        <v>1</v>
      </c>
      <c r="P6565" s="4">
        <v>0.1</v>
      </c>
      <c r="Q6565" s="4">
        <v>20.85</v>
      </c>
    </row>
    <row r="6566" spans="1:17" s="4" customFormat="1" ht="12" x14ac:dyDescent="0.3">
      <c r="A6566" s="4">
        <v>6565</v>
      </c>
      <c r="B6566" s="4" t="s">
        <v>19523</v>
      </c>
      <c r="C6566" s="5">
        <v>44968</v>
      </c>
      <c r="D6566" s="5">
        <v>44970</v>
      </c>
      <c r="E6566" s="9">
        <f t="shared" si="102"/>
        <v>2023</v>
      </c>
      <c r="F6566" s="4" t="s">
        <v>59</v>
      </c>
      <c r="G6566" s="4" t="s">
        <v>19524</v>
      </c>
      <c r="H6566" s="4" t="s">
        <v>19525</v>
      </c>
      <c r="I6566" s="4" t="s">
        <v>28</v>
      </c>
      <c r="J6566" s="4" t="s">
        <v>106</v>
      </c>
      <c r="K6566" s="4" t="s">
        <v>106</v>
      </c>
      <c r="L6566" s="4" t="s">
        <v>29</v>
      </c>
      <c r="M6566" s="4" t="s">
        <v>107</v>
      </c>
      <c r="N6566" s="4">
        <v>1255.98</v>
      </c>
      <c r="O6566" s="4">
        <v>3</v>
      </c>
      <c r="P6566" s="4">
        <v>0</v>
      </c>
      <c r="Q6566" s="4">
        <v>214.31</v>
      </c>
    </row>
    <row r="6567" spans="1:17" s="4" customFormat="1" ht="12" x14ac:dyDescent="0.3">
      <c r="A6567" s="4">
        <v>6566</v>
      </c>
      <c r="B6567" s="4" t="s">
        <v>19526</v>
      </c>
      <c r="C6567" s="5">
        <v>45592</v>
      </c>
      <c r="D6567" s="5">
        <v>45594</v>
      </c>
      <c r="E6567" s="9">
        <f t="shared" si="102"/>
        <v>2024</v>
      </c>
      <c r="F6567" s="4" t="s">
        <v>59</v>
      </c>
      <c r="G6567" s="4" t="s">
        <v>19527</v>
      </c>
      <c r="H6567" s="4" t="s">
        <v>19528</v>
      </c>
      <c r="I6567" s="4" t="s">
        <v>28</v>
      </c>
      <c r="J6567" s="4" t="s">
        <v>21</v>
      </c>
      <c r="K6567" s="4" t="s">
        <v>26647</v>
      </c>
      <c r="L6567" s="4" t="s">
        <v>36</v>
      </c>
      <c r="M6567" s="4" t="s">
        <v>71</v>
      </c>
      <c r="N6567" s="4">
        <v>1342.66</v>
      </c>
      <c r="O6567" s="4">
        <v>6</v>
      </c>
      <c r="P6567" s="4">
        <v>0.1</v>
      </c>
      <c r="Q6567" s="4">
        <v>60.37</v>
      </c>
    </row>
    <row r="6568" spans="1:17" s="4" customFormat="1" ht="12" x14ac:dyDescent="0.3">
      <c r="A6568" s="4">
        <v>6567</v>
      </c>
      <c r="B6568" s="4" t="s">
        <v>19529</v>
      </c>
      <c r="C6568" s="5">
        <v>44503</v>
      </c>
      <c r="D6568" s="5">
        <v>44510</v>
      </c>
      <c r="E6568" s="9">
        <f t="shared" si="102"/>
        <v>2021</v>
      </c>
      <c r="F6568" s="4" t="s">
        <v>17</v>
      </c>
      <c r="G6568" s="4" t="s">
        <v>19530</v>
      </c>
      <c r="H6568" s="4" t="s">
        <v>19531</v>
      </c>
      <c r="I6568" s="4" t="s">
        <v>20</v>
      </c>
      <c r="J6568" s="4" t="s">
        <v>62</v>
      </c>
      <c r="K6568" s="4" t="s">
        <v>63</v>
      </c>
      <c r="L6568" s="4" t="s">
        <v>36</v>
      </c>
      <c r="M6568" s="4" t="s">
        <v>37</v>
      </c>
      <c r="N6568" s="4">
        <v>1257.52</v>
      </c>
      <c r="O6568" s="4">
        <v>4</v>
      </c>
      <c r="P6568" s="4">
        <v>0</v>
      </c>
      <c r="Q6568" s="4">
        <v>4.46</v>
      </c>
    </row>
    <row r="6569" spans="1:17" s="4" customFormat="1" ht="12" x14ac:dyDescent="0.3">
      <c r="A6569" s="4">
        <v>6568</v>
      </c>
      <c r="B6569" s="4" t="s">
        <v>19532</v>
      </c>
      <c r="C6569" s="5">
        <v>45714</v>
      </c>
      <c r="D6569" s="5">
        <v>45719</v>
      </c>
      <c r="E6569" s="9">
        <f t="shared" si="102"/>
        <v>2025</v>
      </c>
      <c r="F6569" s="4" t="s">
        <v>25</v>
      </c>
      <c r="G6569" s="4" t="s">
        <v>19533</v>
      </c>
      <c r="H6569" s="4" t="s">
        <v>19534</v>
      </c>
      <c r="I6569" s="4" t="s">
        <v>28</v>
      </c>
      <c r="J6569" s="4" t="s">
        <v>47</v>
      </c>
      <c r="K6569" s="4" t="s">
        <v>47</v>
      </c>
      <c r="L6569" s="4" t="s">
        <v>29</v>
      </c>
      <c r="M6569" s="4" t="s">
        <v>30</v>
      </c>
      <c r="N6569" s="4">
        <v>310.3</v>
      </c>
      <c r="O6569" s="4">
        <v>6</v>
      </c>
      <c r="P6569" s="4">
        <v>0.1</v>
      </c>
      <c r="Q6569" s="4">
        <v>76.569999999999993</v>
      </c>
    </row>
    <row r="6570" spans="1:17" s="4" customFormat="1" ht="12" x14ac:dyDescent="0.3">
      <c r="A6570" s="4">
        <v>6569</v>
      </c>
      <c r="B6570" s="4" t="s">
        <v>19535</v>
      </c>
      <c r="C6570" s="5">
        <v>44408</v>
      </c>
      <c r="D6570" s="5">
        <v>44415</v>
      </c>
      <c r="E6570" s="9">
        <f t="shared" si="102"/>
        <v>2021</v>
      </c>
      <c r="F6570" s="4" t="s">
        <v>25</v>
      </c>
      <c r="G6570" s="4" t="s">
        <v>19536</v>
      </c>
      <c r="H6570" s="4" t="s">
        <v>19537</v>
      </c>
      <c r="I6570" s="4" t="s">
        <v>20</v>
      </c>
      <c r="J6570" s="4" t="s">
        <v>145</v>
      </c>
      <c r="K6570" s="4" t="s">
        <v>80</v>
      </c>
      <c r="L6570" s="4" t="s">
        <v>29</v>
      </c>
      <c r="M6570" s="4" t="s">
        <v>48</v>
      </c>
      <c r="N6570" s="4">
        <v>321.44</v>
      </c>
      <c r="O6570" s="4">
        <v>9</v>
      </c>
      <c r="P6570" s="4">
        <v>0.15</v>
      </c>
      <c r="Q6570" s="4">
        <v>36.049999999999997</v>
      </c>
    </row>
    <row r="6571" spans="1:17" s="4" customFormat="1" ht="12" x14ac:dyDescent="0.3">
      <c r="A6571" s="4">
        <v>6570</v>
      </c>
      <c r="B6571" s="4" t="s">
        <v>19538</v>
      </c>
      <c r="C6571" s="5">
        <v>44901</v>
      </c>
      <c r="D6571" s="5">
        <v>44906</v>
      </c>
      <c r="E6571" s="9">
        <f t="shared" si="102"/>
        <v>2022</v>
      </c>
      <c r="F6571" s="4" t="s">
        <v>39</v>
      </c>
      <c r="G6571" s="4" t="s">
        <v>19539</v>
      </c>
      <c r="H6571" s="4" t="s">
        <v>19540</v>
      </c>
      <c r="I6571" s="4" t="s">
        <v>67</v>
      </c>
      <c r="J6571" s="4" t="s">
        <v>106</v>
      </c>
      <c r="K6571" s="4" t="s">
        <v>106</v>
      </c>
      <c r="L6571" s="4" t="s">
        <v>36</v>
      </c>
      <c r="M6571" s="4" t="s">
        <v>71</v>
      </c>
      <c r="N6571" s="4">
        <v>746.6</v>
      </c>
      <c r="O6571" s="4">
        <v>4</v>
      </c>
      <c r="P6571" s="4">
        <v>0.15</v>
      </c>
      <c r="Q6571" s="4">
        <v>128.06</v>
      </c>
    </row>
    <row r="6572" spans="1:17" s="4" customFormat="1" ht="12" x14ac:dyDescent="0.3">
      <c r="A6572" s="4">
        <v>6571</v>
      </c>
      <c r="B6572" s="4" t="s">
        <v>19541</v>
      </c>
      <c r="C6572" s="5">
        <v>44753</v>
      </c>
      <c r="D6572" s="5">
        <v>44758</v>
      </c>
      <c r="E6572" s="9">
        <f t="shared" si="102"/>
        <v>2022</v>
      </c>
      <c r="F6572" s="4" t="s">
        <v>39</v>
      </c>
      <c r="G6572" s="4" t="s">
        <v>19542</v>
      </c>
      <c r="H6572" s="4" t="s">
        <v>19543</v>
      </c>
      <c r="I6572" s="4" t="s">
        <v>20</v>
      </c>
      <c r="J6572" s="4" t="s">
        <v>79</v>
      </c>
      <c r="K6572" s="4" t="s">
        <v>80</v>
      </c>
      <c r="L6572" s="4" t="s">
        <v>29</v>
      </c>
      <c r="M6572" s="4" t="s">
        <v>30</v>
      </c>
      <c r="N6572" s="4">
        <v>1356.73</v>
      </c>
      <c r="O6572" s="4">
        <v>7</v>
      </c>
      <c r="P6572" s="4">
        <v>0</v>
      </c>
      <c r="Q6572" s="4">
        <v>157.56</v>
      </c>
    </row>
    <row r="6573" spans="1:17" s="4" customFormat="1" ht="12" x14ac:dyDescent="0.3">
      <c r="A6573" s="4">
        <v>6572</v>
      </c>
      <c r="B6573" s="4" t="s">
        <v>19544</v>
      </c>
      <c r="C6573" s="5">
        <v>44960</v>
      </c>
      <c r="D6573" s="5">
        <v>44966</v>
      </c>
      <c r="E6573" s="9">
        <f t="shared" si="102"/>
        <v>2023</v>
      </c>
      <c r="F6573" s="4" t="s">
        <v>39</v>
      </c>
      <c r="G6573" s="4" t="s">
        <v>19545</v>
      </c>
      <c r="H6573" s="4" t="s">
        <v>19546</v>
      </c>
      <c r="I6573" s="4" t="s">
        <v>67</v>
      </c>
      <c r="J6573" s="4" t="s">
        <v>106</v>
      </c>
      <c r="K6573" s="4" t="s">
        <v>106</v>
      </c>
      <c r="L6573" s="4" t="s">
        <v>29</v>
      </c>
      <c r="M6573" s="4" t="s">
        <v>48</v>
      </c>
      <c r="N6573" s="4">
        <v>585.16</v>
      </c>
      <c r="O6573" s="4">
        <v>9</v>
      </c>
      <c r="P6573" s="4">
        <v>0.2</v>
      </c>
      <c r="Q6573" s="4">
        <v>57.15</v>
      </c>
    </row>
    <row r="6574" spans="1:17" s="4" customFormat="1" ht="12" x14ac:dyDescent="0.3">
      <c r="A6574" s="4">
        <v>6573</v>
      </c>
      <c r="B6574" s="4" t="s">
        <v>19547</v>
      </c>
      <c r="C6574" s="5">
        <v>44594</v>
      </c>
      <c r="D6574" s="5">
        <v>44599</v>
      </c>
      <c r="E6574" s="9">
        <f t="shared" si="102"/>
        <v>2022</v>
      </c>
      <c r="F6574" s="4" t="s">
        <v>25</v>
      </c>
      <c r="G6574" s="4" t="s">
        <v>19548</v>
      </c>
      <c r="H6574" s="4" t="s">
        <v>19549</v>
      </c>
      <c r="I6574" s="4" t="s">
        <v>28</v>
      </c>
      <c r="J6574" s="4" t="s">
        <v>62</v>
      </c>
      <c r="K6574" s="4" t="s">
        <v>63</v>
      </c>
      <c r="L6574" s="4" t="s">
        <v>29</v>
      </c>
      <c r="M6574" s="4" t="s">
        <v>107</v>
      </c>
      <c r="N6574" s="4">
        <v>1460.34</v>
      </c>
      <c r="O6574" s="4">
        <v>3</v>
      </c>
      <c r="P6574" s="4">
        <v>0.2</v>
      </c>
      <c r="Q6574" s="4">
        <v>-8.1199999999999992</v>
      </c>
    </row>
    <row r="6575" spans="1:17" s="4" customFormat="1" ht="12" x14ac:dyDescent="0.3">
      <c r="A6575" s="4">
        <v>6574</v>
      </c>
      <c r="B6575" s="4" t="s">
        <v>19550</v>
      </c>
      <c r="C6575" s="5">
        <v>45545</v>
      </c>
      <c r="D6575" s="5">
        <v>45547</v>
      </c>
      <c r="E6575" s="9">
        <f t="shared" si="102"/>
        <v>2024</v>
      </c>
      <c r="F6575" s="4" t="s">
        <v>39</v>
      </c>
      <c r="G6575" s="4" t="s">
        <v>19551</v>
      </c>
      <c r="H6575" s="4" t="s">
        <v>19552</v>
      </c>
      <c r="I6575" s="4" t="s">
        <v>20</v>
      </c>
      <c r="J6575" s="4" t="s">
        <v>111</v>
      </c>
      <c r="K6575" s="4" t="s">
        <v>111</v>
      </c>
      <c r="L6575" s="4" t="s">
        <v>29</v>
      </c>
      <c r="M6575" s="4" t="s">
        <v>48</v>
      </c>
      <c r="N6575" s="4">
        <v>1003.23</v>
      </c>
      <c r="O6575" s="4">
        <v>6</v>
      </c>
      <c r="P6575" s="4">
        <v>0.1</v>
      </c>
      <c r="Q6575" s="4">
        <v>54.01</v>
      </c>
    </row>
    <row r="6576" spans="1:17" s="4" customFormat="1" ht="12" x14ac:dyDescent="0.3">
      <c r="A6576" s="4">
        <v>6575</v>
      </c>
      <c r="B6576" s="4" t="s">
        <v>19553</v>
      </c>
      <c r="C6576" s="5">
        <v>44972</v>
      </c>
      <c r="D6576" s="5">
        <v>44978</v>
      </c>
      <c r="E6576" s="9">
        <f t="shared" si="102"/>
        <v>2023</v>
      </c>
      <c r="F6576" s="4" t="s">
        <v>25</v>
      </c>
      <c r="G6576" s="4" t="s">
        <v>19554</v>
      </c>
      <c r="H6576" s="4" t="s">
        <v>19555</v>
      </c>
      <c r="I6576" s="4" t="s">
        <v>20</v>
      </c>
      <c r="J6576" s="4" t="s">
        <v>47</v>
      </c>
      <c r="K6576" s="4" t="s">
        <v>47</v>
      </c>
      <c r="L6576" s="4" t="s">
        <v>22</v>
      </c>
      <c r="M6576" s="4" t="s">
        <v>75</v>
      </c>
      <c r="N6576" s="4">
        <v>715.19</v>
      </c>
      <c r="O6576" s="4">
        <v>2</v>
      </c>
      <c r="P6576" s="4">
        <v>0.2</v>
      </c>
      <c r="Q6576" s="4">
        <v>115.29</v>
      </c>
    </row>
    <row r="6577" spans="1:17" s="4" customFormat="1" ht="12" x14ac:dyDescent="0.3">
      <c r="A6577" s="4">
        <v>6576</v>
      </c>
      <c r="B6577" s="4" t="s">
        <v>19556</v>
      </c>
      <c r="C6577" s="5">
        <v>45655</v>
      </c>
      <c r="D6577" s="5">
        <v>45656</v>
      </c>
      <c r="E6577" s="9">
        <f t="shared" si="102"/>
        <v>2024</v>
      </c>
      <c r="F6577" s="4" t="s">
        <v>17</v>
      </c>
      <c r="G6577" s="4" t="s">
        <v>19557</v>
      </c>
      <c r="H6577" s="4" t="s">
        <v>19558</v>
      </c>
      <c r="I6577" s="4" t="s">
        <v>28</v>
      </c>
      <c r="J6577" s="4" t="s">
        <v>145</v>
      </c>
      <c r="K6577" s="4" t="s">
        <v>80</v>
      </c>
      <c r="L6577" s="4" t="s">
        <v>36</v>
      </c>
      <c r="M6577" s="4" t="s">
        <v>138</v>
      </c>
      <c r="N6577" s="4">
        <v>1358.43</v>
      </c>
      <c r="O6577" s="4">
        <v>9</v>
      </c>
      <c r="P6577" s="4">
        <v>0</v>
      </c>
      <c r="Q6577" s="4">
        <v>320.76</v>
      </c>
    </row>
    <row r="6578" spans="1:17" s="4" customFormat="1" ht="12" x14ac:dyDescent="0.3">
      <c r="A6578" s="4">
        <v>6577</v>
      </c>
      <c r="B6578" s="4" t="s">
        <v>19559</v>
      </c>
      <c r="C6578" s="5">
        <v>45009</v>
      </c>
      <c r="D6578" s="5">
        <v>45010</v>
      </c>
      <c r="E6578" s="9">
        <f t="shared" si="102"/>
        <v>2023</v>
      </c>
      <c r="F6578" s="4" t="s">
        <v>59</v>
      </c>
      <c r="G6578" s="4" t="s">
        <v>19560</v>
      </c>
      <c r="H6578" s="4" t="s">
        <v>19561</v>
      </c>
      <c r="I6578" s="4" t="s">
        <v>67</v>
      </c>
      <c r="J6578" s="4" t="s">
        <v>47</v>
      </c>
      <c r="K6578" s="4" t="s">
        <v>47</v>
      </c>
      <c r="L6578" s="4" t="s">
        <v>29</v>
      </c>
      <c r="M6578" s="4" t="s">
        <v>107</v>
      </c>
      <c r="N6578" s="4">
        <v>135.16999999999999</v>
      </c>
      <c r="O6578" s="4">
        <v>9</v>
      </c>
      <c r="P6578" s="4">
        <v>0.2</v>
      </c>
      <c r="Q6578" s="4">
        <v>-2.31</v>
      </c>
    </row>
    <row r="6579" spans="1:17" s="4" customFormat="1" ht="12" x14ac:dyDescent="0.3">
      <c r="A6579" s="4">
        <v>6578</v>
      </c>
      <c r="B6579" s="4" t="s">
        <v>19562</v>
      </c>
      <c r="C6579" s="5">
        <v>45424</v>
      </c>
      <c r="D6579" s="5">
        <v>45429</v>
      </c>
      <c r="E6579" s="9">
        <f t="shared" si="102"/>
        <v>2024</v>
      </c>
      <c r="F6579" s="4" t="s">
        <v>39</v>
      </c>
      <c r="G6579" s="4" t="s">
        <v>19563</v>
      </c>
      <c r="H6579" s="4" t="s">
        <v>19564</v>
      </c>
      <c r="I6579" s="4" t="s">
        <v>20</v>
      </c>
      <c r="J6579" s="4" t="s">
        <v>145</v>
      </c>
      <c r="K6579" s="4" t="s">
        <v>80</v>
      </c>
      <c r="L6579" s="4" t="s">
        <v>22</v>
      </c>
      <c r="M6579" s="4" t="s">
        <v>54</v>
      </c>
      <c r="N6579" s="4">
        <v>1000.32</v>
      </c>
      <c r="O6579" s="4">
        <v>3</v>
      </c>
      <c r="P6579" s="4">
        <v>0.1</v>
      </c>
      <c r="Q6579" s="4">
        <v>6.87</v>
      </c>
    </row>
    <row r="6580" spans="1:17" s="4" customFormat="1" ht="12" x14ac:dyDescent="0.3">
      <c r="A6580" s="4">
        <v>6579</v>
      </c>
      <c r="B6580" s="4" t="s">
        <v>19565</v>
      </c>
      <c r="C6580" s="5">
        <v>45605</v>
      </c>
      <c r="D6580" s="5">
        <v>45607</v>
      </c>
      <c r="E6580" s="9">
        <f t="shared" si="102"/>
        <v>2024</v>
      </c>
      <c r="F6580" s="4" t="s">
        <v>59</v>
      </c>
      <c r="G6580" s="4" t="s">
        <v>19566</v>
      </c>
      <c r="H6580" s="4" t="s">
        <v>19567</v>
      </c>
      <c r="I6580" s="4" t="s">
        <v>28</v>
      </c>
      <c r="J6580" s="4" t="s">
        <v>62</v>
      </c>
      <c r="K6580" s="4" t="s">
        <v>63</v>
      </c>
      <c r="L6580" s="4" t="s">
        <v>36</v>
      </c>
      <c r="M6580" s="4" t="s">
        <v>118</v>
      </c>
      <c r="N6580" s="4">
        <v>805.76</v>
      </c>
      <c r="O6580" s="4">
        <v>4</v>
      </c>
      <c r="P6580" s="4">
        <v>0</v>
      </c>
      <c r="Q6580" s="4">
        <v>84.96</v>
      </c>
    </row>
    <row r="6581" spans="1:17" s="4" customFormat="1" ht="12" x14ac:dyDescent="0.3">
      <c r="A6581" s="4">
        <v>6580</v>
      </c>
      <c r="B6581" s="4" t="s">
        <v>19568</v>
      </c>
      <c r="C6581" s="5">
        <v>45415</v>
      </c>
      <c r="D6581" s="5">
        <v>45422</v>
      </c>
      <c r="E6581" s="9">
        <f t="shared" si="102"/>
        <v>2024</v>
      </c>
      <c r="F6581" s="4" t="s">
        <v>59</v>
      </c>
      <c r="G6581" s="4" t="s">
        <v>19569</v>
      </c>
      <c r="H6581" s="4" t="s">
        <v>19570</v>
      </c>
      <c r="I6581" s="4" t="s">
        <v>20</v>
      </c>
      <c r="J6581" s="4" t="s">
        <v>62</v>
      </c>
      <c r="K6581" s="4" t="s">
        <v>63</v>
      </c>
      <c r="L6581" s="4" t="s">
        <v>36</v>
      </c>
      <c r="M6581" s="4" t="s">
        <v>138</v>
      </c>
      <c r="N6581" s="4">
        <v>1280.06</v>
      </c>
      <c r="O6581" s="4">
        <v>2</v>
      </c>
      <c r="P6581" s="4">
        <v>0.1</v>
      </c>
      <c r="Q6581" s="4">
        <v>135.96</v>
      </c>
    </row>
    <row r="6582" spans="1:17" s="4" customFormat="1" ht="12" x14ac:dyDescent="0.3">
      <c r="A6582" s="4">
        <v>6581</v>
      </c>
      <c r="B6582" s="4" t="s">
        <v>19571</v>
      </c>
      <c r="C6582" s="5">
        <v>44709</v>
      </c>
      <c r="D6582" s="5">
        <v>44714</v>
      </c>
      <c r="E6582" s="9">
        <f t="shared" si="102"/>
        <v>2022</v>
      </c>
      <c r="F6582" s="4" t="s">
        <v>59</v>
      </c>
      <c r="G6582" s="4" t="s">
        <v>19572</v>
      </c>
      <c r="H6582" s="4" t="s">
        <v>9835</v>
      </c>
      <c r="I6582" s="4" t="s">
        <v>67</v>
      </c>
      <c r="J6582" s="4" t="s">
        <v>111</v>
      </c>
      <c r="K6582" s="4" t="s">
        <v>111</v>
      </c>
      <c r="L6582" s="4" t="s">
        <v>29</v>
      </c>
      <c r="M6582" s="4" t="s">
        <v>107</v>
      </c>
      <c r="N6582" s="4">
        <v>298.62</v>
      </c>
      <c r="O6582" s="4">
        <v>4</v>
      </c>
      <c r="P6582" s="4">
        <v>0</v>
      </c>
      <c r="Q6582" s="4">
        <v>48.6</v>
      </c>
    </row>
    <row r="6583" spans="1:17" s="4" customFormat="1" ht="12" x14ac:dyDescent="0.3">
      <c r="A6583" s="4">
        <v>6582</v>
      </c>
      <c r="B6583" s="4" t="s">
        <v>19573</v>
      </c>
      <c r="C6583" s="5">
        <v>44512</v>
      </c>
      <c r="D6583" s="5">
        <v>44516</v>
      </c>
      <c r="E6583" s="9">
        <f t="shared" si="102"/>
        <v>2021</v>
      </c>
      <c r="F6583" s="4" t="s">
        <v>25</v>
      </c>
      <c r="G6583" s="4" t="s">
        <v>19574</v>
      </c>
      <c r="H6583" s="4" t="s">
        <v>19575</v>
      </c>
      <c r="I6583" s="4" t="s">
        <v>20</v>
      </c>
      <c r="J6583" s="4" t="s">
        <v>111</v>
      </c>
      <c r="K6583" s="4" t="s">
        <v>111</v>
      </c>
      <c r="L6583" s="4" t="s">
        <v>29</v>
      </c>
      <c r="M6583" s="4" t="s">
        <v>48</v>
      </c>
      <c r="N6583" s="4">
        <v>882.82</v>
      </c>
      <c r="O6583" s="4">
        <v>1</v>
      </c>
      <c r="P6583" s="4">
        <v>0</v>
      </c>
      <c r="Q6583" s="4">
        <v>220.93</v>
      </c>
    </row>
    <row r="6584" spans="1:17" s="4" customFormat="1" ht="12" x14ac:dyDescent="0.3">
      <c r="A6584" s="4">
        <v>6583</v>
      </c>
      <c r="B6584" s="4" t="s">
        <v>19576</v>
      </c>
      <c r="C6584" s="5">
        <v>45453</v>
      </c>
      <c r="D6584" s="5">
        <v>45460</v>
      </c>
      <c r="E6584" s="9">
        <f t="shared" si="102"/>
        <v>2024</v>
      </c>
      <c r="F6584" s="4" t="s">
        <v>39</v>
      </c>
      <c r="G6584" s="4" t="s">
        <v>19577</v>
      </c>
      <c r="H6584" s="4" t="s">
        <v>19578</v>
      </c>
      <c r="I6584" s="4" t="s">
        <v>20</v>
      </c>
      <c r="J6584" s="4" t="s">
        <v>21</v>
      </c>
      <c r="K6584" s="4" t="s">
        <v>26647</v>
      </c>
      <c r="L6584" s="4" t="s">
        <v>29</v>
      </c>
      <c r="M6584" s="4" t="s">
        <v>90</v>
      </c>
      <c r="N6584" s="4">
        <v>766.71</v>
      </c>
      <c r="O6584" s="4">
        <v>9</v>
      </c>
      <c r="P6584" s="4">
        <v>0.1</v>
      </c>
      <c r="Q6584" s="4">
        <v>108.96</v>
      </c>
    </row>
    <row r="6585" spans="1:17" s="4" customFormat="1" ht="12" x14ac:dyDescent="0.3">
      <c r="A6585" s="4">
        <v>6584</v>
      </c>
      <c r="B6585" s="4" t="s">
        <v>19579</v>
      </c>
      <c r="C6585" s="5">
        <v>45693</v>
      </c>
      <c r="D6585" s="5">
        <v>45698</v>
      </c>
      <c r="E6585" s="9">
        <f t="shared" si="102"/>
        <v>2025</v>
      </c>
      <c r="F6585" s="4" t="s">
        <v>39</v>
      </c>
      <c r="G6585" s="4" t="s">
        <v>19580</v>
      </c>
      <c r="H6585" s="4" t="s">
        <v>19581</v>
      </c>
      <c r="I6585" s="4" t="s">
        <v>67</v>
      </c>
      <c r="J6585" s="4" t="s">
        <v>47</v>
      </c>
      <c r="K6585" s="4" t="s">
        <v>47</v>
      </c>
      <c r="L6585" s="4" t="s">
        <v>36</v>
      </c>
      <c r="M6585" s="4" t="s">
        <v>37</v>
      </c>
      <c r="N6585" s="4">
        <v>1205.02</v>
      </c>
      <c r="O6585" s="4">
        <v>1</v>
      </c>
      <c r="P6585" s="4">
        <v>0</v>
      </c>
      <c r="Q6585" s="4">
        <v>346.05</v>
      </c>
    </row>
    <row r="6586" spans="1:17" s="4" customFormat="1" ht="12" x14ac:dyDescent="0.3">
      <c r="A6586" s="4">
        <v>6585</v>
      </c>
      <c r="B6586" s="4" t="s">
        <v>19582</v>
      </c>
      <c r="C6586" s="5">
        <v>44586</v>
      </c>
      <c r="D6586" s="5">
        <v>44589</v>
      </c>
      <c r="E6586" s="9">
        <f t="shared" si="102"/>
        <v>2022</v>
      </c>
      <c r="F6586" s="4" t="s">
        <v>39</v>
      </c>
      <c r="G6586" s="4" t="s">
        <v>19583</v>
      </c>
      <c r="H6586" s="4" t="s">
        <v>19584</v>
      </c>
      <c r="I6586" s="4" t="s">
        <v>28</v>
      </c>
      <c r="J6586" s="4" t="s">
        <v>42</v>
      </c>
      <c r="K6586" s="4" t="s">
        <v>43</v>
      </c>
      <c r="L6586" s="4" t="s">
        <v>29</v>
      </c>
      <c r="M6586" s="4" t="s">
        <v>30</v>
      </c>
      <c r="N6586" s="4">
        <v>1430.12</v>
      </c>
      <c r="O6586" s="4">
        <v>4</v>
      </c>
      <c r="P6586" s="4">
        <v>0</v>
      </c>
      <c r="Q6586" s="4">
        <v>145.69</v>
      </c>
    </row>
    <row r="6587" spans="1:17" s="4" customFormat="1" ht="12" x14ac:dyDescent="0.3">
      <c r="A6587" s="4">
        <v>6586</v>
      </c>
      <c r="B6587" s="4" t="s">
        <v>19585</v>
      </c>
      <c r="C6587" s="5">
        <v>45472</v>
      </c>
      <c r="D6587" s="5">
        <v>45474</v>
      </c>
      <c r="E6587" s="9">
        <f t="shared" si="102"/>
        <v>2024</v>
      </c>
      <c r="F6587" s="4" t="s">
        <v>59</v>
      </c>
      <c r="G6587" s="4" t="s">
        <v>19586</v>
      </c>
      <c r="H6587" s="4" t="s">
        <v>19587</v>
      </c>
      <c r="I6587" s="4" t="s">
        <v>28</v>
      </c>
      <c r="J6587" s="4" t="s">
        <v>106</v>
      </c>
      <c r="K6587" s="4" t="s">
        <v>106</v>
      </c>
      <c r="L6587" s="4" t="s">
        <v>22</v>
      </c>
      <c r="M6587" s="4" t="s">
        <v>134</v>
      </c>
      <c r="N6587" s="4">
        <v>86.94</v>
      </c>
      <c r="O6587" s="4">
        <v>9</v>
      </c>
      <c r="P6587" s="4">
        <v>0.15</v>
      </c>
      <c r="Q6587" s="4">
        <v>17.59</v>
      </c>
    </row>
    <row r="6588" spans="1:17" s="4" customFormat="1" ht="12" x14ac:dyDescent="0.3">
      <c r="A6588" s="4">
        <v>6587</v>
      </c>
      <c r="B6588" s="4" t="s">
        <v>19588</v>
      </c>
      <c r="C6588" s="5">
        <v>45421</v>
      </c>
      <c r="D6588" s="5">
        <v>45423</v>
      </c>
      <c r="E6588" s="9">
        <f t="shared" si="102"/>
        <v>2024</v>
      </c>
      <c r="F6588" s="4" t="s">
        <v>59</v>
      </c>
      <c r="G6588" s="4" t="s">
        <v>19589</v>
      </c>
      <c r="H6588" s="4" t="s">
        <v>19590</v>
      </c>
      <c r="I6588" s="4" t="s">
        <v>67</v>
      </c>
      <c r="J6588" s="4" t="s">
        <v>62</v>
      </c>
      <c r="K6588" s="4" t="s">
        <v>63</v>
      </c>
      <c r="L6588" s="4" t="s">
        <v>22</v>
      </c>
      <c r="M6588" s="4" t="s">
        <v>134</v>
      </c>
      <c r="N6588" s="4">
        <v>1408.46</v>
      </c>
      <c r="O6588" s="4">
        <v>2</v>
      </c>
      <c r="P6588" s="4">
        <v>0.2</v>
      </c>
      <c r="Q6588" s="4">
        <v>171</v>
      </c>
    </row>
    <row r="6589" spans="1:17" s="4" customFormat="1" ht="12" x14ac:dyDescent="0.3">
      <c r="A6589" s="4">
        <v>6588</v>
      </c>
      <c r="B6589" s="4" t="s">
        <v>19591</v>
      </c>
      <c r="C6589" s="5">
        <v>44554</v>
      </c>
      <c r="D6589" s="5">
        <v>44560</v>
      </c>
      <c r="E6589" s="9">
        <f t="shared" si="102"/>
        <v>2021</v>
      </c>
      <c r="F6589" s="4" t="s">
        <v>25</v>
      </c>
      <c r="G6589" s="4" t="s">
        <v>19592</v>
      </c>
      <c r="H6589" s="4" t="s">
        <v>19593</v>
      </c>
      <c r="I6589" s="4" t="s">
        <v>67</v>
      </c>
      <c r="J6589" s="4" t="s">
        <v>42</v>
      </c>
      <c r="K6589" s="4" t="s">
        <v>43</v>
      </c>
      <c r="L6589" s="4" t="s">
        <v>22</v>
      </c>
      <c r="M6589" s="4" t="s">
        <v>134</v>
      </c>
      <c r="N6589" s="4">
        <v>812.82</v>
      </c>
      <c r="O6589" s="4">
        <v>8</v>
      </c>
      <c r="P6589" s="4">
        <v>0.1</v>
      </c>
      <c r="Q6589" s="4">
        <v>23.74</v>
      </c>
    </row>
    <row r="6590" spans="1:17" s="4" customFormat="1" ht="12" x14ac:dyDescent="0.3">
      <c r="A6590" s="4">
        <v>6589</v>
      </c>
      <c r="B6590" s="4" t="s">
        <v>19594</v>
      </c>
      <c r="C6590" s="5">
        <v>45287</v>
      </c>
      <c r="D6590" s="5">
        <v>45292</v>
      </c>
      <c r="E6590" s="9">
        <f t="shared" si="102"/>
        <v>2024</v>
      </c>
      <c r="F6590" s="4" t="s">
        <v>39</v>
      </c>
      <c r="G6590" s="4" t="s">
        <v>19595</v>
      </c>
      <c r="H6590" s="4" t="s">
        <v>19596</v>
      </c>
      <c r="I6590" s="4" t="s">
        <v>28</v>
      </c>
      <c r="J6590" s="4" t="s">
        <v>79</v>
      </c>
      <c r="K6590" s="4" t="s">
        <v>80</v>
      </c>
      <c r="L6590" s="4" t="s">
        <v>29</v>
      </c>
      <c r="M6590" s="4" t="s">
        <v>48</v>
      </c>
      <c r="N6590" s="4">
        <v>650.33000000000004</v>
      </c>
      <c r="O6590" s="4">
        <v>8</v>
      </c>
      <c r="P6590" s="4">
        <v>0.1</v>
      </c>
      <c r="Q6590" s="4">
        <v>-1.51</v>
      </c>
    </row>
    <row r="6591" spans="1:17" s="4" customFormat="1" ht="12" x14ac:dyDescent="0.3">
      <c r="A6591" s="4">
        <v>6590</v>
      </c>
      <c r="B6591" s="4" t="s">
        <v>19597</v>
      </c>
      <c r="C6591" s="5">
        <v>44706</v>
      </c>
      <c r="D6591" s="5">
        <v>44707</v>
      </c>
      <c r="E6591" s="9">
        <f t="shared" si="102"/>
        <v>2022</v>
      </c>
      <c r="F6591" s="4" t="s">
        <v>39</v>
      </c>
      <c r="G6591" s="4" t="s">
        <v>19598</v>
      </c>
      <c r="H6591" s="4" t="s">
        <v>19599</v>
      </c>
      <c r="I6591" s="4" t="s">
        <v>67</v>
      </c>
      <c r="J6591" s="4" t="s">
        <v>62</v>
      </c>
      <c r="K6591" s="4" t="s">
        <v>63</v>
      </c>
      <c r="L6591" s="4" t="s">
        <v>36</v>
      </c>
      <c r="M6591" s="4" t="s">
        <v>138</v>
      </c>
      <c r="N6591" s="4">
        <v>865.34</v>
      </c>
      <c r="O6591" s="4">
        <v>4</v>
      </c>
      <c r="P6591" s="4">
        <v>0</v>
      </c>
      <c r="Q6591" s="4">
        <v>14.53</v>
      </c>
    </row>
    <row r="6592" spans="1:17" s="4" customFormat="1" ht="12" x14ac:dyDescent="0.3">
      <c r="A6592" s="4">
        <v>6591</v>
      </c>
      <c r="B6592" s="4" t="s">
        <v>19600</v>
      </c>
      <c r="C6592" s="5">
        <v>45630</v>
      </c>
      <c r="D6592" s="5">
        <v>45633</v>
      </c>
      <c r="E6592" s="9">
        <f t="shared" si="102"/>
        <v>2024</v>
      </c>
      <c r="F6592" s="4" t="s">
        <v>17</v>
      </c>
      <c r="G6592" s="4" t="s">
        <v>19601</v>
      </c>
      <c r="H6592" s="4" t="s">
        <v>19602</v>
      </c>
      <c r="I6592" s="4" t="s">
        <v>28</v>
      </c>
      <c r="J6592" s="4" t="s">
        <v>106</v>
      </c>
      <c r="K6592" s="4" t="s">
        <v>106</v>
      </c>
      <c r="L6592" s="4" t="s">
        <v>36</v>
      </c>
      <c r="M6592" s="4" t="s">
        <v>138</v>
      </c>
      <c r="N6592" s="4">
        <v>491.17</v>
      </c>
      <c r="O6592" s="4">
        <v>10</v>
      </c>
      <c r="P6592" s="4">
        <v>0.2</v>
      </c>
      <c r="Q6592" s="4">
        <v>7.05</v>
      </c>
    </row>
    <row r="6593" spans="1:17" s="4" customFormat="1" ht="12" x14ac:dyDescent="0.3">
      <c r="A6593" s="4">
        <v>6592</v>
      </c>
      <c r="B6593" s="4" t="s">
        <v>19603</v>
      </c>
      <c r="C6593" s="5">
        <v>44738</v>
      </c>
      <c r="D6593" s="5">
        <v>44743</v>
      </c>
      <c r="E6593" s="9">
        <f t="shared" si="102"/>
        <v>2022</v>
      </c>
      <c r="F6593" s="4" t="s">
        <v>39</v>
      </c>
      <c r="G6593" s="4" t="s">
        <v>19604</v>
      </c>
      <c r="H6593" s="4" t="s">
        <v>19605</v>
      </c>
      <c r="I6593" s="4" t="s">
        <v>28</v>
      </c>
      <c r="J6593" s="4" t="s">
        <v>42</v>
      </c>
      <c r="K6593" s="4" t="s">
        <v>43</v>
      </c>
      <c r="L6593" s="4" t="s">
        <v>29</v>
      </c>
      <c r="M6593" s="4" t="s">
        <v>107</v>
      </c>
      <c r="N6593" s="4">
        <v>970.19</v>
      </c>
      <c r="O6593" s="4">
        <v>8</v>
      </c>
      <c r="P6593" s="4">
        <v>0.2</v>
      </c>
      <c r="Q6593" s="4">
        <v>173.93</v>
      </c>
    </row>
    <row r="6594" spans="1:17" s="4" customFormat="1" ht="12" x14ac:dyDescent="0.3">
      <c r="A6594" s="4">
        <v>6593</v>
      </c>
      <c r="B6594" s="4" t="s">
        <v>19606</v>
      </c>
      <c r="C6594" s="5">
        <v>45607</v>
      </c>
      <c r="D6594" s="5">
        <v>45611</v>
      </c>
      <c r="E6594" s="9">
        <f t="shared" ref="E6594:E6657" si="103">YEAR(D6594)</f>
        <v>2024</v>
      </c>
      <c r="F6594" s="4" t="s">
        <v>25</v>
      </c>
      <c r="G6594" s="4" t="s">
        <v>19607</v>
      </c>
      <c r="H6594" s="4" t="s">
        <v>19608</v>
      </c>
      <c r="I6594" s="4" t="s">
        <v>28</v>
      </c>
      <c r="J6594" s="4" t="s">
        <v>145</v>
      </c>
      <c r="K6594" s="4" t="s">
        <v>80</v>
      </c>
      <c r="L6594" s="4" t="s">
        <v>36</v>
      </c>
      <c r="M6594" s="4" t="s">
        <v>37</v>
      </c>
      <c r="N6594" s="4">
        <v>1444.9</v>
      </c>
      <c r="O6594" s="4">
        <v>6</v>
      </c>
      <c r="P6594" s="4">
        <v>0.2</v>
      </c>
      <c r="Q6594" s="4">
        <v>56.82</v>
      </c>
    </row>
    <row r="6595" spans="1:17" s="4" customFormat="1" ht="12" x14ac:dyDescent="0.3">
      <c r="A6595" s="4">
        <v>6594</v>
      </c>
      <c r="B6595" s="4" t="s">
        <v>19609</v>
      </c>
      <c r="C6595" s="5">
        <v>44854</v>
      </c>
      <c r="D6595" s="5">
        <v>44859</v>
      </c>
      <c r="E6595" s="9">
        <f t="shared" si="103"/>
        <v>2022</v>
      </c>
      <c r="F6595" s="4" t="s">
        <v>17</v>
      </c>
      <c r="G6595" s="4" t="s">
        <v>19610</v>
      </c>
      <c r="H6595" s="4" t="s">
        <v>19611</v>
      </c>
      <c r="I6595" s="4" t="s">
        <v>28</v>
      </c>
      <c r="J6595" s="4" t="s">
        <v>52</v>
      </c>
      <c r="K6595" s="4" t="s">
        <v>53</v>
      </c>
      <c r="L6595" s="4" t="s">
        <v>29</v>
      </c>
      <c r="M6595" s="4" t="s">
        <v>30</v>
      </c>
      <c r="N6595" s="4">
        <v>743.14</v>
      </c>
      <c r="O6595" s="4">
        <v>5</v>
      </c>
      <c r="P6595" s="4">
        <v>0.15</v>
      </c>
      <c r="Q6595" s="4">
        <v>83.44</v>
      </c>
    </row>
    <row r="6596" spans="1:17" s="4" customFormat="1" ht="12" x14ac:dyDescent="0.3">
      <c r="A6596" s="4">
        <v>6595</v>
      </c>
      <c r="B6596" s="4" t="s">
        <v>19612</v>
      </c>
      <c r="C6596" s="5">
        <v>44446</v>
      </c>
      <c r="D6596" s="5">
        <v>44448</v>
      </c>
      <c r="E6596" s="9">
        <f t="shared" si="103"/>
        <v>2021</v>
      </c>
      <c r="F6596" s="4" t="s">
        <v>17</v>
      </c>
      <c r="G6596" s="4" t="s">
        <v>19613</v>
      </c>
      <c r="H6596" s="4" t="s">
        <v>19614</v>
      </c>
      <c r="I6596" s="4" t="s">
        <v>28</v>
      </c>
      <c r="J6596" s="4" t="s">
        <v>34</v>
      </c>
      <c r="K6596" s="4" t="s">
        <v>35</v>
      </c>
      <c r="L6596" s="4" t="s">
        <v>22</v>
      </c>
      <c r="M6596" s="4" t="s">
        <v>75</v>
      </c>
      <c r="N6596" s="4">
        <v>1061.75</v>
      </c>
      <c r="O6596" s="4">
        <v>9</v>
      </c>
      <c r="P6596" s="4">
        <v>0</v>
      </c>
      <c r="Q6596" s="4">
        <v>9.66</v>
      </c>
    </row>
    <row r="6597" spans="1:17" s="4" customFormat="1" ht="12" x14ac:dyDescent="0.3">
      <c r="A6597" s="4">
        <v>6596</v>
      </c>
      <c r="B6597" s="4" t="s">
        <v>19615</v>
      </c>
      <c r="C6597" s="5">
        <v>44846</v>
      </c>
      <c r="D6597" s="5">
        <v>44847</v>
      </c>
      <c r="E6597" s="9">
        <f t="shared" si="103"/>
        <v>2022</v>
      </c>
      <c r="F6597" s="4" t="s">
        <v>39</v>
      </c>
      <c r="G6597" s="4" t="s">
        <v>19616</v>
      </c>
      <c r="H6597" s="4" t="s">
        <v>19617</v>
      </c>
      <c r="I6597" s="4" t="s">
        <v>67</v>
      </c>
      <c r="J6597" s="4" t="s">
        <v>62</v>
      </c>
      <c r="K6597" s="4" t="s">
        <v>63</v>
      </c>
      <c r="L6597" s="4" t="s">
        <v>36</v>
      </c>
      <c r="M6597" s="4" t="s">
        <v>71</v>
      </c>
      <c r="N6597" s="4">
        <v>833.62</v>
      </c>
      <c r="O6597" s="4">
        <v>7</v>
      </c>
      <c r="P6597" s="4">
        <v>0.1</v>
      </c>
      <c r="Q6597" s="4">
        <v>30.67</v>
      </c>
    </row>
    <row r="6598" spans="1:17" s="4" customFormat="1" ht="12" x14ac:dyDescent="0.3">
      <c r="A6598" s="4">
        <v>6597</v>
      </c>
      <c r="B6598" s="4" t="s">
        <v>19618</v>
      </c>
      <c r="C6598" s="5">
        <v>45749</v>
      </c>
      <c r="D6598" s="5">
        <v>45755</v>
      </c>
      <c r="E6598" s="9">
        <f t="shared" si="103"/>
        <v>2025</v>
      </c>
      <c r="F6598" s="4" t="s">
        <v>39</v>
      </c>
      <c r="G6598" s="4" t="s">
        <v>19619</v>
      </c>
      <c r="H6598" s="4" t="s">
        <v>19620</v>
      </c>
      <c r="I6598" s="4" t="s">
        <v>20</v>
      </c>
      <c r="J6598" s="4" t="s">
        <v>106</v>
      </c>
      <c r="K6598" s="4" t="s">
        <v>106</v>
      </c>
      <c r="L6598" s="4" t="s">
        <v>36</v>
      </c>
      <c r="M6598" s="4" t="s">
        <v>118</v>
      </c>
      <c r="N6598" s="4">
        <v>839.79</v>
      </c>
      <c r="O6598" s="4">
        <v>9</v>
      </c>
      <c r="P6598" s="4">
        <v>0</v>
      </c>
      <c r="Q6598" s="4">
        <v>130.24</v>
      </c>
    </row>
    <row r="6599" spans="1:17" s="4" customFormat="1" ht="12" x14ac:dyDescent="0.3">
      <c r="A6599" s="4">
        <v>6598</v>
      </c>
      <c r="B6599" s="4" t="s">
        <v>19621</v>
      </c>
      <c r="C6599" s="5">
        <v>45576</v>
      </c>
      <c r="D6599" s="5">
        <v>45582</v>
      </c>
      <c r="E6599" s="9">
        <f t="shared" si="103"/>
        <v>2024</v>
      </c>
      <c r="F6599" s="4" t="s">
        <v>39</v>
      </c>
      <c r="G6599" s="4" t="s">
        <v>19622</v>
      </c>
      <c r="H6599" s="4" t="s">
        <v>19623</v>
      </c>
      <c r="I6599" s="4" t="s">
        <v>20</v>
      </c>
      <c r="J6599" s="4" t="s">
        <v>52</v>
      </c>
      <c r="K6599" s="4" t="s">
        <v>53</v>
      </c>
      <c r="L6599" s="4" t="s">
        <v>36</v>
      </c>
      <c r="M6599" s="4" t="s">
        <v>37</v>
      </c>
      <c r="N6599" s="4">
        <v>1426.55</v>
      </c>
      <c r="O6599" s="4">
        <v>7</v>
      </c>
      <c r="P6599" s="4">
        <v>0.15</v>
      </c>
      <c r="Q6599" s="4">
        <v>198.77</v>
      </c>
    </row>
    <row r="6600" spans="1:17" s="4" customFormat="1" ht="12" x14ac:dyDescent="0.3">
      <c r="A6600" s="4">
        <v>6599</v>
      </c>
      <c r="B6600" s="4" t="s">
        <v>19624</v>
      </c>
      <c r="C6600" s="5">
        <v>44922</v>
      </c>
      <c r="D6600" s="5">
        <v>44925</v>
      </c>
      <c r="E6600" s="9">
        <f t="shared" si="103"/>
        <v>2022</v>
      </c>
      <c r="F6600" s="4" t="s">
        <v>59</v>
      </c>
      <c r="G6600" s="4" t="s">
        <v>19625</v>
      </c>
      <c r="H6600" s="4" t="s">
        <v>930</v>
      </c>
      <c r="I6600" s="4" t="s">
        <v>67</v>
      </c>
      <c r="J6600" s="4" t="s">
        <v>79</v>
      </c>
      <c r="K6600" s="4" t="s">
        <v>80</v>
      </c>
      <c r="L6600" s="4" t="s">
        <v>36</v>
      </c>
      <c r="M6600" s="4" t="s">
        <v>138</v>
      </c>
      <c r="N6600" s="4">
        <v>385.29</v>
      </c>
      <c r="O6600" s="4">
        <v>6</v>
      </c>
      <c r="P6600" s="4">
        <v>0.15</v>
      </c>
      <c r="Q6600" s="4">
        <v>60.35</v>
      </c>
    </row>
    <row r="6601" spans="1:17" s="4" customFormat="1" ht="12" x14ac:dyDescent="0.3">
      <c r="A6601" s="4">
        <v>6600</v>
      </c>
      <c r="B6601" s="4" t="s">
        <v>19626</v>
      </c>
      <c r="C6601" s="5">
        <v>45146</v>
      </c>
      <c r="D6601" s="5">
        <v>45153</v>
      </c>
      <c r="E6601" s="9">
        <f t="shared" si="103"/>
        <v>2023</v>
      </c>
      <c r="F6601" s="4" t="s">
        <v>39</v>
      </c>
      <c r="G6601" s="4" t="s">
        <v>19627</v>
      </c>
      <c r="H6601" s="4" t="s">
        <v>19628</v>
      </c>
      <c r="I6601" s="4" t="s">
        <v>67</v>
      </c>
      <c r="J6601" s="4" t="s">
        <v>106</v>
      </c>
      <c r="K6601" s="4" t="s">
        <v>106</v>
      </c>
      <c r="L6601" s="4" t="s">
        <v>22</v>
      </c>
      <c r="M6601" s="4" t="s">
        <v>54</v>
      </c>
      <c r="N6601" s="4">
        <v>1304.82</v>
      </c>
      <c r="O6601" s="4">
        <v>8</v>
      </c>
      <c r="P6601" s="4">
        <v>0.2</v>
      </c>
      <c r="Q6601" s="4">
        <v>101.42</v>
      </c>
    </row>
    <row r="6602" spans="1:17" s="4" customFormat="1" ht="12" x14ac:dyDescent="0.3">
      <c r="A6602" s="4">
        <v>6601</v>
      </c>
      <c r="B6602" s="4" t="s">
        <v>19629</v>
      </c>
      <c r="C6602" s="5">
        <v>44506</v>
      </c>
      <c r="D6602" s="5">
        <v>44510</v>
      </c>
      <c r="E6602" s="9">
        <f t="shared" si="103"/>
        <v>2021</v>
      </c>
      <c r="F6602" s="4" t="s">
        <v>59</v>
      </c>
      <c r="G6602" s="4" t="s">
        <v>19630</v>
      </c>
      <c r="H6602" s="4" t="s">
        <v>19631</v>
      </c>
      <c r="I6602" s="4" t="s">
        <v>28</v>
      </c>
      <c r="J6602" s="4" t="s">
        <v>34</v>
      </c>
      <c r="K6602" s="4" t="s">
        <v>35</v>
      </c>
      <c r="L6602" s="4" t="s">
        <v>22</v>
      </c>
      <c r="M6602" s="4" t="s">
        <v>75</v>
      </c>
      <c r="N6602" s="4">
        <v>36.43</v>
      </c>
      <c r="O6602" s="4">
        <v>3</v>
      </c>
      <c r="P6602" s="4">
        <v>0.1</v>
      </c>
      <c r="Q6602" s="4">
        <v>0.28999999999999998</v>
      </c>
    </row>
    <row r="6603" spans="1:17" s="4" customFormat="1" ht="12" x14ac:dyDescent="0.3">
      <c r="A6603" s="4">
        <v>6602</v>
      </c>
      <c r="B6603" s="4" t="s">
        <v>19632</v>
      </c>
      <c r="C6603" s="5">
        <v>44537</v>
      </c>
      <c r="D6603" s="5">
        <v>44539</v>
      </c>
      <c r="E6603" s="9">
        <f t="shared" si="103"/>
        <v>2021</v>
      </c>
      <c r="F6603" s="4" t="s">
        <v>17</v>
      </c>
      <c r="G6603" s="4" t="s">
        <v>19633</v>
      </c>
      <c r="H6603" s="4" t="s">
        <v>19634</v>
      </c>
      <c r="I6603" s="4" t="s">
        <v>67</v>
      </c>
      <c r="J6603" s="4" t="s">
        <v>106</v>
      </c>
      <c r="K6603" s="4" t="s">
        <v>106</v>
      </c>
      <c r="L6603" s="4" t="s">
        <v>29</v>
      </c>
      <c r="M6603" s="4" t="s">
        <v>48</v>
      </c>
      <c r="N6603" s="4">
        <v>398.75</v>
      </c>
      <c r="O6603" s="4">
        <v>10</v>
      </c>
      <c r="P6603" s="4">
        <v>0</v>
      </c>
      <c r="Q6603" s="4">
        <v>46.61</v>
      </c>
    </row>
    <row r="6604" spans="1:17" s="4" customFormat="1" ht="12" x14ac:dyDescent="0.3">
      <c r="A6604" s="4">
        <v>6603</v>
      </c>
      <c r="B6604" s="4" t="s">
        <v>19635</v>
      </c>
      <c r="C6604" s="5">
        <v>45133</v>
      </c>
      <c r="D6604" s="5">
        <v>45138</v>
      </c>
      <c r="E6604" s="9">
        <f t="shared" si="103"/>
        <v>2023</v>
      </c>
      <c r="F6604" s="4" t="s">
        <v>39</v>
      </c>
      <c r="G6604" s="4" t="s">
        <v>19636</v>
      </c>
      <c r="H6604" s="4" t="s">
        <v>19637</v>
      </c>
      <c r="I6604" s="4" t="s">
        <v>28</v>
      </c>
      <c r="J6604" s="4" t="s">
        <v>111</v>
      </c>
      <c r="K6604" s="4" t="s">
        <v>111</v>
      </c>
      <c r="L6604" s="4" t="s">
        <v>22</v>
      </c>
      <c r="M6604" s="4" t="s">
        <v>75</v>
      </c>
      <c r="N6604" s="4">
        <v>214.11</v>
      </c>
      <c r="O6604" s="4">
        <v>2</v>
      </c>
      <c r="P6604" s="4">
        <v>0.1</v>
      </c>
      <c r="Q6604" s="4">
        <v>21.56</v>
      </c>
    </row>
    <row r="6605" spans="1:17" s="4" customFormat="1" ht="12" x14ac:dyDescent="0.3">
      <c r="A6605" s="4">
        <v>6604</v>
      </c>
      <c r="B6605" s="4" t="s">
        <v>19638</v>
      </c>
      <c r="C6605" s="5">
        <v>44709</v>
      </c>
      <c r="D6605" s="5">
        <v>44715</v>
      </c>
      <c r="E6605" s="9">
        <f t="shared" si="103"/>
        <v>2022</v>
      </c>
      <c r="F6605" s="4" t="s">
        <v>39</v>
      </c>
      <c r="G6605" s="4" t="s">
        <v>19639</v>
      </c>
      <c r="H6605" s="4" t="s">
        <v>19640</v>
      </c>
      <c r="I6605" s="4" t="s">
        <v>67</v>
      </c>
      <c r="J6605" s="4" t="s">
        <v>79</v>
      </c>
      <c r="K6605" s="4" t="s">
        <v>80</v>
      </c>
      <c r="L6605" s="4" t="s">
        <v>36</v>
      </c>
      <c r="M6605" s="4" t="s">
        <v>71</v>
      </c>
      <c r="N6605" s="4">
        <v>1292.3499999999999</v>
      </c>
      <c r="O6605" s="4">
        <v>3</v>
      </c>
      <c r="P6605" s="4">
        <v>0.15</v>
      </c>
      <c r="Q6605" s="4">
        <v>-9.67</v>
      </c>
    </row>
    <row r="6606" spans="1:17" s="4" customFormat="1" ht="12" x14ac:dyDescent="0.3">
      <c r="A6606" s="4">
        <v>6605</v>
      </c>
      <c r="B6606" s="4" t="s">
        <v>19641</v>
      </c>
      <c r="C6606" s="5">
        <v>45708</v>
      </c>
      <c r="D6606" s="5">
        <v>45713</v>
      </c>
      <c r="E6606" s="9">
        <f t="shared" si="103"/>
        <v>2025</v>
      </c>
      <c r="F6606" s="4" t="s">
        <v>17</v>
      </c>
      <c r="G6606" s="4" t="s">
        <v>19642</v>
      </c>
      <c r="H6606" s="4" t="s">
        <v>19643</v>
      </c>
      <c r="I6606" s="4" t="s">
        <v>28</v>
      </c>
      <c r="J6606" s="4" t="s">
        <v>47</v>
      </c>
      <c r="K6606" s="4" t="s">
        <v>47</v>
      </c>
      <c r="L6606" s="4" t="s">
        <v>36</v>
      </c>
      <c r="M6606" s="4" t="s">
        <v>138</v>
      </c>
      <c r="N6606" s="4">
        <v>956.75</v>
      </c>
      <c r="O6606" s="4">
        <v>2</v>
      </c>
      <c r="P6606" s="4">
        <v>0</v>
      </c>
      <c r="Q6606" s="4">
        <v>169.34</v>
      </c>
    </row>
    <row r="6607" spans="1:17" s="4" customFormat="1" ht="12" x14ac:dyDescent="0.3">
      <c r="A6607" s="4">
        <v>6606</v>
      </c>
      <c r="B6607" s="4" t="s">
        <v>19644</v>
      </c>
      <c r="C6607" s="5">
        <v>45465</v>
      </c>
      <c r="D6607" s="5">
        <v>45470</v>
      </c>
      <c r="E6607" s="9">
        <f t="shared" si="103"/>
        <v>2024</v>
      </c>
      <c r="F6607" s="4" t="s">
        <v>25</v>
      </c>
      <c r="G6607" s="4" t="s">
        <v>19645</v>
      </c>
      <c r="H6607" s="4" t="s">
        <v>19646</v>
      </c>
      <c r="I6607" s="4" t="s">
        <v>67</v>
      </c>
      <c r="J6607" s="4" t="s">
        <v>52</v>
      </c>
      <c r="K6607" s="4" t="s">
        <v>53</v>
      </c>
      <c r="L6607" s="4" t="s">
        <v>29</v>
      </c>
      <c r="M6607" s="4" t="s">
        <v>107</v>
      </c>
      <c r="N6607" s="4">
        <v>1232.26</v>
      </c>
      <c r="O6607" s="4">
        <v>6</v>
      </c>
      <c r="P6607" s="4">
        <v>0.15</v>
      </c>
      <c r="Q6607" s="4">
        <v>276.45</v>
      </c>
    </row>
    <row r="6608" spans="1:17" s="4" customFormat="1" ht="12" x14ac:dyDescent="0.3">
      <c r="A6608" s="4">
        <v>6607</v>
      </c>
      <c r="B6608" s="4" t="s">
        <v>19647</v>
      </c>
      <c r="C6608" s="5">
        <v>44448</v>
      </c>
      <c r="D6608" s="5">
        <v>44450</v>
      </c>
      <c r="E6608" s="9">
        <f t="shared" si="103"/>
        <v>2021</v>
      </c>
      <c r="F6608" s="4" t="s">
        <v>39</v>
      </c>
      <c r="G6608" s="4" t="s">
        <v>19648</v>
      </c>
      <c r="H6608" s="4" t="s">
        <v>19649</v>
      </c>
      <c r="I6608" s="4" t="s">
        <v>67</v>
      </c>
      <c r="J6608" s="4" t="s">
        <v>106</v>
      </c>
      <c r="K6608" s="4" t="s">
        <v>106</v>
      </c>
      <c r="L6608" s="4" t="s">
        <v>36</v>
      </c>
      <c r="M6608" s="4" t="s">
        <v>118</v>
      </c>
      <c r="N6608" s="4">
        <v>1323.45</v>
      </c>
      <c r="O6608" s="4">
        <v>6</v>
      </c>
      <c r="P6608" s="4">
        <v>0.15</v>
      </c>
      <c r="Q6608" s="4">
        <v>262.52999999999997</v>
      </c>
    </row>
    <row r="6609" spans="1:17" s="4" customFormat="1" ht="12" x14ac:dyDescent="0.3">
      <c r="A6609" s="4">
        <v>6608</v>
      </c>
      <c r="B6609" s="4" t="s">
        <v>19650</v>
      </c>
      <c r="C6609" s="5">
        <v>44846</v>
      </c>
      <c r="D6609" s="5">
        <v>44847</v>
      </c>
      <c r="E6609" s="9">
        <f t="shared" si="103"/>
        <v>2022</v>
      </c>
      <c r="F6609" s="4" t="s">
        <v>25</v>
      </c>
      <c r="G6609" s="4" t="s">
        <v>19651</v>
      </c>
      <c r="H6609" s="4" t="s">
        <v>19652</v>
      </c>
      <c r="I6609" s="4" t="s">
        <v>20</v>
      </c>
      <c r="J6609" s="4" t="s">
        <v>62</v>
      </c>
      <c r="K6609" s="4" t="s">
        <v>63</v>
      </c>
      <c r="L6609" s="4" t="s">
        <v>36</v>
      </c>
      <c r="M6609" s="4" t="s">
        <v>71</v>
      </c>
      <c r="N6609" s="4">
        <v>827.65</v>
      </c>
      <c r="O6609" s="4">
        <v>8</v>
      </c>
      <c r="P6609" s="4">
        <v>0</v>
      </c>
      <c r="Q6609" s="4">
        <v>239.2</v>
      </c>
    </row>
    <row r="6610" spans="1:17" s="4" customFormat="1" ht="12" x14ac:dyDescent="0.3">
      <c r="A6610" s="4">
        <v>6609</v>
      </c>
      <c r="B6610" s="4" t="s">
        <v>19653</v>
      </c>
      <c r="C6610" s="5">
        <v>44509</v>
      </c>
      <c r="D6610" s="5">
        <v>44512</v>
      </c>
      <c r="E6610" s="9">
        <f t="shared" si="103"/>
        <v>2021</v>
      </c>
      <c r="F6610" s="4" t="s">
        <v>39</v>
      </c>
      <c r="G6610" s="4" t="s">
        <v>19654</v>
      </c>
      <c r="H6610" s="4" t="s">
        <v>19655</v>
      </c>
      <c r="I6610" s="4" t="s">
        <v>28</v>
      </c>
      <c r="J6610" s="4" t="s">
        <v>145</v>
      </c>
      <c r="K6610" s="4" t="s">
        <v>80</v>
      </c>
      <c r="L6610" s="4" t="s">
        <v>36</v>
      </c>
      <c r="M6610" s="4" t="s">
        <v>138</v>
      </c>
      <c r="N6610" s="4">
        <v>34.369999999999997</v>
      </c>
      <c r="O6610" s="4">
        <v>9</v>
      </c>
      <c r="P6610" s="4">
        <v>0.15</v>
      </c>
      <c r="Q6610" s="4">
        <v>5.56</v>
      </c>
    </row>
    <row r="6611" spans="1:17" s="4" customFormat="1" ht="12" x14ac:dyDescent="0.3">
      <c r="A6611" s="4">
        <v>6610</v>
      </c>
      <c r="B6611" s="4" t="s">
        <v>19656</v>
      </c>
      <c r="C6611" s="5">
        <v>45219</v>
      </c>
      <c r="D6611" s="5">
        <v>45225</v>
      </c>
      <c r="E6611" s="9">
        <f t="shared" si="103"/>
        <v>2023</v>
      </c>
      <c r="F6611" s="4" t="s">
        <v>25</v>
      </c>
      <c r="G6611" s="4" t="s">
        <v>19657</v>
      </c>
      <c r="H6611" s="4" t="s">
        <v>19658</v>
      </c>
      <c r="I6611" s="4" t="s">
        <v>28</v>
      </c>
      <c r="J6611" s="4" t="s">
        <v>52</v>
      </c>
      <c r="K6611" s="4" t="s">
        <v>53</v>
      </c>
      <c r="L6611" s="4" t="s">
        <v>22</v>
      </c>
      <c r="M6611" s="4" t="s">
        <v>23</v>
      </c>
      <c r="N6611" s="4">
        <v>48.63</v>
      </c>
      <c r="O6611" s="4">
        <v>5</v>
      </c>
      <c r="P6611" s="4">
        <v>0.2</v>
      </c>
      <c r="Q6611" s="4">
        <v>3.81</v>
      </c>
    </row>
    <row r="6612" spans="1:17" s="4" customFormat="1" ht="12" x14ac:dyDescent="0.3">
      <c r="A6612" s="4">
        <v>6611</v>
      </c>
      <c r="B6612" s="4" t="s">
        <v>19659</v>
      </c>
      <c r="C6612" s="5">
        <v>45589</v>
      </c>
      <c r="D6612" s="5">
        <v>45592</v>
      </c>
      <c r="E6612" s="9">
        <f t="shared" si="103"/>
        <v>2024</v>
      </c>
      <c r="F6612" s="4" t="s">
        <v>25</v>
      </c>
      <c r="G6612" s="4" t="s">
        <v>19660</v>
      </c>
      <c r="H6612" s="4" t="s">
        <v>19661</v>
      </c>
      <c r="I6612" s="4" t="s">
        <v>67</v>
      </c>
      <c r="J6612" s="4" t="s">
        <v>106</v>
      </c>
      <c r="K6612" s="4" t="s">
        <v>106</v>
      </c>
      <c r="L6612" s="4" t="s">
        <v>36</v>
      </c>
      <c r="M6612" s="4" t="s">
        <v>71</v>
      </c>
      <c r="N6612" s="4">
        <v>72.16</v>
      </c>
      <c r="O6612" s="4">
        <v>2</v>
      </c>
      <c r="P6612" s="4">
        <v>0.2</v>
      </c>
      <c r="Q6612" s="4">
        <v>-0.48</v>
      </c>
    </row>
    <row r="6613" spans="1:17" s="4" customFormat="1" ht="12" x14ac:dyDescent="0.3">
      <c r="A6613" s="4">
        <v>6612</v>
      </c>
      <c r="B6613" s="4" t="s">
        <v>19662</v>
      </c>
      <c r="C6613" s="5">
        <v>45457</v>
      </c>
      <c r="D6613" s="5">
        <v>45462</v>
      </c>
      <c r="E6613" s="9">
        <f t="shared" si="103"/>
        <v>2024</v>
      </c>
      <c r="F6613" s="4" t="s">
        <v>25</v>
      </c>
      <c r="G6613" s="4" t="s">
        <v>19663</v>
      </c>
      <c r="H6613" s="4" t="s">
        <v>19664</v>
      </c>
      <c r="I6613" s="4" t="s">
        <v>67</v>
      </c>
      <c r="J6613" s="4" t="s">
        <v>42</v>
      </c>
      <c r="K6613" s="4" t="s">
        <v>43</v>
      </c>
      <c r="L6613" s="4" t="s">
        <v>29</v>
      </c>
      <c r="M6613" s="4" t="s">
        <v>30</v>
      </c>
      <c r="N6613" s="4">
        <v>104.3</v>
      </c>
      <c r="O6613" s="4">
        <v>8</v>
      </c>
      <c r="P6613" s="4">
        <v>0.1</v>
      </c>
      <c r="Q6613" s="4">
        <v>20.52</v>
      </c>
    </row>
    <row r="6614" spans="1:17" s="4" customFormat="1" ht="12" x14ac:dyDescent="0.3">
      <c r="A6614" s="4">
        <v>6613</v>
      </c>
      <c r="B6614" s="4" t="s">
        <v>19665</v>
      </c>
      <c r="C6614" s="5">
        <v>45024</v>
      </c>
      <c r="D6614" s="5">
        <v>45026</v>
      </c>
      <c r="E6614" s="9">
        <f t="shared" si="103"/>
        <v>2023</v>
      </c>
      <c r="F6614" s="4" t="s">
        <v>59</v>
      </c>
      <c r="G6614" s="4" t="s">
        <v>19666</v>
      </c>
      <c r="H6614" s="4" t="s">
        <v>19667</v>
      </c>
      <c r="I6614" s="4" t="s">
        <v>67</v>
      </c>
      <c r="J6614" s="4" t="s">
        <v>145</v>
      </c>
      <c r="K6614" s="4" t="s">
        <v>80</v>
      </c>
      <c r="L6614" s="4" t="s">
        <v>29</v>
      </c>
      <c r="M6614" s="4" t="s">
        <v>107</v>
      </c>
      <c r="N6614" s="4">
        <v>684.97</v>
      </c>
      <c r="O6614" s="4">
        <v>1</v>
      </c>
      <c r="P6614" s="4">
        <v>0.15</v>
      </c>
      <c r="Q6614" s="4">
        <v>139.69999999999999</v>
      </c>
    </row>
    <row r="6615" spans="1:17" s="4" customFormat="1" ht="12" x14ac:dyDescent="0.3">
      <c r="A6615" s="4">
        <v>6614</v>
      </c>
      <c r="B6615" s="4" t="s">
        <v>19668</v>
      </c>
      <c r="C6615" s="5">
        <v>45114</v>
      </c>
      <c r="D6615" s="5">
        <v>45120</v>
      </c>
      <c r="E6615" s="9">
        <f t="shared" si="103"/>
        <v>2023</v>
      </c>
      <c r="F6615" s="4" t="s">
        <v>25</v>
      </c>
      <c r="G6615" s="4" t="s">
        <v>19669</v>
      </c>
      <c r="H6615" s="4" t="s">
        <v>19670</v>
      </c>
      <c r="I6615" s="4" t="s">
        <v>28</v>
      </c>
      <c r="J6615" s="4" t="s">
        <v>111</v>
      </c>
      <c r="K6615" s="4" t="s">
        <v>111</v>
      </c>
      <c r="L6615" s="4" t="s">
        <v>29</v>
      </c>
      <c r="M6615" s="4" t="s">
        <v>107</v>
      </c>
      <c r="N6615" s="4">
        <v>423.79</v>
      </c>
      <c r="O6615" s="4">
        <v>10</v>
      </c>
      <c r="P6615" s="4">
        <v>0</v>
      </c>
      <c r="Q6615" s="4">
        <v>63.07</v>
      </c>
    </row>
    <row r="6616" spans="1:17" s="4" customFormat="1" ht="12" x14ac:dyDescent="0.3">
      <c r="A6616" s="4">
        <v>6615</v>
      </c>
      <c r="B6616" s="4" t="s">
        <v>19671</v>
      </c>
      <c r="C6616" s="5">
        <v>45785</v>
      </c>
      <c r="D6616" s="5">
        <v>45787</v>
      </c>
      <c r="E6616" s="9">
        <f t="shared" si="103"/>
        <v>2025</v>
      </c>
      <c r="F6616" s="4" t="s">
        <v>17</v>
      </c>
      <c r="G6616" s="4" t="s">
        <v>19672</v>
      </c>
      <c r="H6616" s="4" t="s">
        <v>19673</v>
      </c>
      <c r="I6616" s="4" t="s">
        <v>28</v>
      </c>
      <c r="J6616" s="4" t="s">
        <v>52</v>
      </c>
      <c r="K6616" s="4" t="s">
        <v>53</v>
      </c>
      <c r="L6616" s="4" t="s">
        <v>29</v>
      </c>
      <c r="M6616" s="4" t="s">
        <v>48</v>
      </c>
      <c r="N6616" s="4">
        <v>1442.22</v>
      </c>
      <c r="O6616" s="4">
        <v>7</v>
      </c>
      <c r="P6616" s="4">
        <v>0.1</v>
      </c>
      <c r="Q6616" s="4">
        <v>6.63</v>
      </c>
    </row>
    <row r="6617" spans="1:17" s="4" customFormat="1" ht="12" x14ac:dyDescent="0.3">
      <c r="A6617" s="4">
        <v>6616</v>
      </c>
      <c r="B6617" s="4" t="s">
        <v>19674</v>
      </c>
      <c r="C6617" s="5">
        <v>44462</v>
      </c>
      <c r="D6617" s="5">
        <v>44466</v>
      </c>
      <c r="E6617" s="9">
        <f t="shared" si="103"/>
        <v>2021</v>
      </c>
      <c r="F6617" s="4" t="s">
        <v>17</v>
      </c>
      <c r="G6617" s="4" t="s">
        <v>19675</v>
      </c>
      <c r="H6617" s="4" t="s">
        <v>19676</v>
      </c>
      <c r="I6617" s="4" t="s">
        <v>67</v>
      </c>
      <c r="J6617" s="4" t="s">
        <v>106</v>
      </c>
      <c r="K6617" s="4" t="s">
        <v>106</v>
      </c>
      <c r="L6617" s="4" t="s">
        <v>36</v>
      </c>
      <c r="M6617" s="4" t="s">
        <v>37</v>
      </c>
      <c r="N6617" s="4">
        <v>180.54</v>
      </c>
      <c r="O6617" s="4">
        <v>3</v>
      </c>
      <c r="P6617" s="4">
        <v>0</v>
      </c>
      <c r="Q6617" s="4">
        <v>29.43</v>
      </c>
    </row>
    <row r="6618" spans="1:17" s="4" customFormat="1" ht="12" x14ac:dyDescent="0.3">
      <c r="A6618" s="4">
        <v>6617</v>
      </c>
      <c r="B6618" s="4" t="s">
        <v>19677</v>
      </c>
      <c r="C6618" s="5">
        <v>45645</v>
      </c>
      <c r="D6618" s="5">
        <v>45649</v>
      </c>
      <c r="E6618" s="9">
        <f t="shared" si="103"/>
        <v>2024</v>
      </c>
      <c r="F6618" s="4" t="s">
        <v>59</v>
      </c>
      <c r="G6618" s="4" t="s">
        <v>19678</v>
      </c>
      <c r="H6618" s="4" t="s">
        <v>19679</v>
      </c>
      <c r="I6618" s="4" t="s">
        <v>28</v>
      </c>
      <c r="J6618" s="4" t="s">
        <v>47</v>
      </c>
      <c r="K6618" s="4" t="s">
        <v>47</v>
      </c>
      <c r="L6618" s="4" t="s">
        <v>36</v>
      </c>
      <c r="M6618" s="4" t="s">
        <v>71</v>
      </c>
      <c r="N6618" s="4">
        <v>431.48</v>
      </c>
      <c r="O6618" s="4">
        <v>5</v>
      </c>
      <c r="P6618" s="4">
        <v>0.2</v>
      </c>
      <c r="Q6618" s="4">
        <v>94.17</v>
      </c>
    </row>
    <row r="6619" spans="1:17" s="4" customFormat="1" ht="12" x14ac:dyDescent="0.3">
      <c r="A6619" s="4">
        <v>6618</v>
      </c>
      <c r="B6619" s="4" t="s">
        <v>19680</v>
      </c>
      <c r="C6619" s="5">
        <v>45706</v>
      </c>
      <c r="D6619" s="5">
        <v>45710</v>
      </c>
      <c r="E6619" s="9">
        <f t="shared" si="103"/>
        <v>2025</v>
      </c>
      <c r="F6619" s="4" t="s">
        <v>25</v>
      </c>
      <c r="G6619" s="4" t="s">
        <v>19681</v>
      </c>
      <c r="H6619" s="4" t="s">
        <v>11361</v>
      </c>
      <c r="I6619" s="4" t="s">
        <v>28</v>
      </c>
      <c r="J6619" s="4" t="s">
        <v>47</v>
      </c>
      <c r="K6619" s="4" t="s">
        <v>47</v>
      </c>
      <c r="L6619" s="4" t="s">
        <v>36</v>
      </c>
      <c r="M6619" s="4" t="s">
        <v>37</v>
      </c>
      <c r="N6619" s="4">
        <v>238.51</v>
      </c>
      <c r="O6619" s="4">
        <v>3</v>
      </c>
      <c r="P6619" s="4">
        <v>0.15</v>
      </c>
      <c r="Q6619" s="4">
        <v>16.36</v>
      </c>
    </row>
    <row r="6620" spans="1:17" s="4" customFormat="1" ht="12" x14ac:dyDescent="0.3">
      <c r="A6620" s="4">
        <v>6619</v>
      </c>
      <c r="B6620" s="4" t="s">
        <v>19682</v>
      </c>
      <c r="C6620" s="5">
        <v>44997</v>
      </c>
      <c r="D6620" s="5">
        <v>45003</v>
      </c>
      <c r="E6620" s="9">
        <f t="shared" si="103"/>
        <v>2023</v>
      </c>
      <c r="F6620" s="4" t="s">
        <v>17</v>
      </c>
      <c r="G6620" s="4" t="s">
        <v>19683</v>
      </c>
      <c r="H6620" s="4" t="s">
        <v>19684</v>
      </c>
      <c r="I6620" s="4" t="s">
        <v>67</v>
      </c>
      <c r="J6620" s="4" t="s">
        <v>145</v>
      </c>
      <c r="K6620" s="4" t="s">
        <v>80</v>
      </c>
      <c r="L6620" s="4" t="s">
        <v>22</v>
      </c>
      <c r="M6620" s="4" t="s">
        <v>75</v>
      </c>
      <c r="N6620" s="4">
        <v>600.08000000000004</v>
      </c>
      <c r="O6620" s="4">
        <v>3</v>
      </c>
      <c r="P6620" s="4">
        <v>0.15</v>
      </c>
      <c r="Q6620" s="4">
        <v>-2.81</v>
      </c>
    </row>
    <row r="6621" spans="1:17" s="4" customFormat="1" ht="12" x14ac:dyDescent="0.3">
      <c r="A6621" s="4">
        <v>6620</v>
      </c>
      <c r="B6621" s="4" t="s">
        <v>19685</v>
      </c>
      <c r="C6621" s="5">
        <v>44715</v>
      </c>
      <c r="D6621" s="5">
        <v>44718</v>
      </c>
      <c r="E6621" s="9">
        <f t="shared" si="103"/>
        <v>2022</v>
      </c>
      <c r="F6621" s="4" t="s">
        <v>59</v>
      </c>
      <c r="G6621" s="4" t="s">
        <v>19686</v>
      </c>
      <c r="H6621" s="4" t="s">
        <v>19687</v>
      </c>
      <c r="I6621" s="4" t="s">
        <v>67</v>
      </c>
      <c r="J6621" s="4" t="s">
        <v>34</v>
      </c>
      <c r="K6621" s="4" t="s">
        <v>35</v>
      </c>
      <c r="L6621" s="4" t="s">
        <v>36</v>
      </c>
      <c r="M6621" s="4" t="s">
        <v>118</v>
      </c>
      <c r="N6621" s="4">
        <v>68.069999999999993</v>
      </c>
      <c r="O6621" s="4">
        <v>1</v>
      </c>
      <c r="P6621" s="4">
        <v>0</v>
      </c>
      <c r="Q6621" s="4">
        <v>20.38</v>
      </c>
    </row>
    <row r="6622" spans="1:17" s="4" customFormat="1" ht="12" x14ac:dyDescent="0.3">
      <c r="A6622" s="4">
        <v>6621</v>
      </c>
      <c r="B6622" s="4" t="s">
        <v>19688</v>
      </c>
      <c r="C6622" s="5">
        <v>45672</v>
      </c>
      <c r="D6622" s="5">
        <v>45678</v>
      </c>
      <c r="E6622" s="9">
        <f t="shared" si="103"/>
        <v>2025</v>
      </c>
      <c r="F6622" s="4" t="s">
        <v>39</v>
      </c>
      <c r="G6622" s="4" t="s">
        <v>19689</v>
      </c>
      <c r="H6622" s="4" t="s">
        <v>19690</v>
      </c>
      <c r="I6622" s="4" t="s">
        <v>28</v>
      </c>
      <c r="J6622" s="4" t="s">
        <v>52</v>
      </c>
      <c r="K6622" s="4" t="s">
        <v>53</v>
      </c>
      <c r="L6622" s="4" t="s">
        <v>29</v>
      </c>
      <c r="M6622" s="4" t="s">
        <v>107</v>
      </c>
      <c r="N6622" s="4">
        <v>1365.31</v>
      </c>
      <c r="O6622" s="4">
        <v>9</v>
      </c>
      <c r="P6622" s="4">
        <v>0</v>
      </c>
      <c r="Q6622" s="4">
        <v>213.04</v>
      </c>
    </row>
    <row r="6623" spans="1:17" s="4" customFormat="1" ht="12" x14ac:dyDescent="0.3">
      <c r="A6623" s="4">
        <v>6622</v>
      </c>
      <c r="B6623" s="4" t="s">
        <v>19691</v>
      </c>
      <c r="C6623" s="5">
        <v>45452</v>
      </c>
      <c r="D6623" s="5">
        <v>45458</v>
      </c>
      <c r="E6623" s="9">
        <f t="shared" si="103"/>
        <v>2024</v>
      </c>
      <c r="F6623" s="4" t="s">
        <v>39</v>
      </c>
      <c r="G6623" s="4" t="s">
        <v>19692</v>
      </c>
      <c r="H6623" s="4" t="s">
        <v>19693</v>
      </c>
      <c r="I6623" s="4" t="s">
        <v>28</v>
      </c>
      <c r="J6623" s="4" t="s">
        <v>106</v>
      </c>
      <c r="K6623" s="4" t="s">
        <v>106</v>
      </c>
      <c r="L6623" s="4" t="s">
        <v>29</v>
      </c>
      <c r="M6623" s="4" t="s">
        <v>107</v>
      </c>
      <c r="N6623" s="4">
        <v>1340.17</v>
      </c>
      <c r="O6623" s="4">
        <v>7</v>
      </c>
      <c r="P6623" s="4">
        <v>0.2</v>
      </c>
      <c r="Q6623" s="4">
        <v>285.55</v>
      </c>
    </row>
    <row r="6624" spans="1:17" s="4" customFormat="1" ht="12" x14ac:dyDescent="0.3">
      <c r="A6624" s="4">
        <v>6623</v>
      </c>
      <c r="B6624" s="4" t="s">
        <v>19694</v>
      </c>
      <c r="C6624" s="5">
        <v>45126</v>
      </c>
      <c r="D6624" s="5">
        <v>45131</v>
      </c>
      <c r="E6624" s="9">
        <f t="shared" si="103"/>
        <v>2023</v>
      </c>
      <c r="F6624" s="4" t="s">
        <v>39</v>
      </c>
      <c r="G6624" s="4" t="s">
        <v>19695</v>
      </c>
      <c r="H6624" s="4" t="s">
        <v>19696</v>
      </c>
      <c r="I6624" s="4" t="s">
        <v>20</v>
      </c>
      <c r="J6624" s="4" t="s">
        <v>106</v>
      </c>
      <c r="K6624" s="4" t="s">
        <v>106</v>
      </c>
      <c r="L6624" s="4" t="s">
        <v>36</v>
      </c>
      <c r="M6624" s="4" t="s">
        <v>71</v>
      </c>
      <c r="N6624" s="4">
        <v>853.74</v>
      </c>
      <c r="O6624" s="4">
        <v>7</v>
      </c>
      <c r="P6624" s="4">
        <v>0.2</v>
      </c>
      <c r="Q6624" s="4">
        <v>183.81</v>
      </c>
    </row>
    <row r="6625" spans="1:17" s="4" customFormat="1" ht="12" x14ac:dyDescent="0.3">
      <c r="A6625" s="4">
        <v>6624</v>
      </c>
      <c r="B6625" s="4" t="s">
        <v>19697</v>
      </c>
      <c r="C6625" s="5">
        <v>45167</v>
      </c>
      <c r="D6625" s="5">
        <v>45172</v>
      </c>
      <c r="E6625" s="9">
        <f t="shared" si="103"/>
        <v>2023</v>
      </c>
      <c r="F6625" s="4" t="s">
        <v>39</v>
      </c>
      <c r="G6625" s="4" t="s">
        <v>19698</v>
      </c>
      <c r="H6625" s="4" t="s">
        <v>19699</v>
      </c>
      <c r="I6625" s="4" t="s">
        <v>20</v>
      </c>
      <c r="J6625" s="4" t="s">
        <v>79</v>
      </c>
      <c r="K6625" s="4" t="s">
        <v>80</v>
      </c>
      <c r="L6625" s="4" t="s">
        <v>36</v>
      </c>
      <c r="M6625" s="4" t="s">
        <v>138</v>
      </c>
      <c r="N6625" s="4">
        <v>1226.22</v>
      </c>
      <c r="O6625" s="4">
        <v>6</v>
      </c>
      <c r="P6625" s="4">
        <v>0.1</v>
      </c>
      <c r="Q6625" s="4">
        <v>30.52</v>
      </c>
    </row>
    <row r="6626" spans="1:17" s="4" customFormat="1" ht="12" x14ac:dyDescent="0.3">
      <c r="A6626" s="4">
        <v>6625</v>
      </c>
      <c r="B6626" s="4" t="s">
        <v>19700</v>
      </c>
      <c r="C6626" s="5">
        <v>45089</v>
      </c>
      <c r="D6626" s="5">
        <v>45096</v>
      </c>
      <c r="E6626" s="9">
        <f t="shared" si="103"/>
        <v>2023</v>
      </c>
      <c r="F6626" s="4" t="s">
        <v>17</v>
      </c>
      <c r="G6626" s="4" t="s">
        <v>19701</v>
      </c>
      <c r="H6626" s="4" t="s">
        <v>19702</v>
      </c>
      <c r="I6626" s="4" t="s">
        <v>67</v>
      </c>
      <c r="J6626" s="4" t="s">
        <v>52</v>
      </c>
      <c r="K6626" s="4" t="s">
        <v>53</v>
      </c>
      <c r="L6626" s="4" t="s">
        <v>22</v>
      </c>
      <c r="M6626" s="4" t="s">
        <v>54</v>
      </c>
      <c r="N6626" s="4">
        <v>499.36</v>
      </c>
      <c r="O6626" s="4">
        <v>5</v>
      </c>
      <c r="P6626" s="4">
        <v>0.1</v>
      </c>
      <c r="Q6626" s="4">
        <v>-2.5499999999999998</v>
      </c>
    </row>
    <row r="6627" spans="1:17" s="4" customFormat="1" ht="12" x14ac:dyDescent="0.3">
      <c r="A6627" s="4">
        <v>6626</v>
      </c>
      <c r="B6627" s="4" t="s">
        <v>19703</v>
      </c>
      <c r="C6627" s="5">
        <v>44401</v>
      </c>
      <c r="D6627" s="5">
        <v>44404</v>
      </c>
      <c r="E6627" s="9">
        <f t="shared" si="103"/>
        <v>2021</v>
      </c>
      <c r="F6627" s="4" t="s">
        <v>25</v>
      </c>
      <c r="G6627" s="4" t="s">
        <v>19704</v>
      </c>
      <c r="H6627" s="4" t="s">
        <v>19705</v>
      </c>
      <c r="I6627" s="4" t="s">
        <v>28</v>
      </c>
      <c r="J6627" s="4" t="s">
        <v>111</v>
      </c>
      <c r="K6627" s="4" t="s">
        <v>111</v>
      </c>
      <c r="L6627" s="4" t="s">
        <v>36</v>
      </c>
      <c r="M6627" s="4" t="s">
        <v>138</v>
      </c>
      <c r="N6627" s="4">
        <v>894.64</v>
      </c>
      <c r="O6627" s="4">
        <v>9</v>
      </c>
      <c r="P6627" s="4">
        <v>0.2</v>
      </c>
      <c r="Q6627" s="4">
        <v>57.58</v>
      </c>
    </row>
    <row r="6628" spans="1:17" s="4" customFormat="1" ht="12" x14ac:dyDescent="0.3">
      <c r="A6628" s="4">
        <v>6627</v>
      </c>
      <c r="B6628" s="4" t="s">
        <v>19706</v>
      </c>
      <c r="C6628" s="5">
        <v>44813</v>
      </c>
      <c r="D6628" s="5">
        <v>44819</v>
      </c>
      <c r="E6628" s="9">
        <f t="shared" si="103"/>
        <v>2022</v>
      </c>
      <c r="F6628" s="4" t="s">
        <v>25</v>
      </c>
      <c r="G6628" s="4" t="s">
        <v>19707</v>
      </c>
      <c r="H6628" s="4" t="s">
        <v>19708</v>
      </c>
      <c r="I6628" s="4" t="s">
        <v>67</v>
      </c>
      <c r="J6628" s="4" t="s">
        <v>111</v>
      </c>
      <c r="K6628" s="4" t="s">
        <v>111</v>
      </c>
      <c r="L6628" s="4" t="s">
        <v>22</v>
      </c>
      <c r="M6628" s="4" t="s">
        <v>75</v>
      </c>
      <c r="N6628" s="4">
        <v>285.58999999999997</v>
      </c>
      <c r="O6628" s="4">
        <v>8</v>
      </c>
      <c r="P6628" s="4">
        <v>0</v>
      </c>
      <c r="Q6628" s="4">
        <v>51.03</v>
      </c>
    </row>
    <row r="6629" spans="1:17" s="4" customFormat="1" ht="12" x14ac:dyDescent="0.3">
      <c r="A6629" s="4">
        <v>6628</v>
      </c>
      <c r="B6629" s="4" t="s">
        <v>19709</v>
      </c>
      <c r="C6629" s="5">
        <v>45329</v>
      </c>
      <c r="D6629" s="5">
        <v>45330</v>
      </c>
      <c r="E6629" s="9">
        <f t="shared" si="103"/>
        <v>2024</v>
      </c>
      <c r="F6629" s="4" t="s">
        <v>39</v>
      </c>
      <c r="G6629" s="4" t="s">
        <v>19710</v>
      </c>
      <c r="H6629" s="4" t="s">
        <v>19711</v>
      </c>
      <c r="I6629" s="4" t="s">
        <v>20</v>
      </c>
      <c r="J6629" s="4" t="s">
        <v>106</v>
      </c>
      <c r="K6629" s="4" t="s">
        <v>106</v>
      </c>
      <c r="L6629" s="4" t="s">
        <v>22</v>
      </c>
      <c r="M6629" s="4" t="s">
        <v>23</v>
      </c>
      <c r="N6629" s="4">
        <v>1478.78</v>
      </c>
      <c r="O6629" s="4">
        <v>7</v>
      </c>
      <c r="P6629" s="4">
        <v>0.1</v>
      </c>
      <c r="Q6629" s="4">
        <v>219.85</v>
      </c>
    </row>
    <row r="6630" spans="1:17" s="4" customFormat="1" ht="12" x14ac:dyDescent="0.3">
      <c r="A6630" s="4">
        <v>6629</v>
      </c>
      <c r="B6630" s="4" t="s">
        <v>19712</v>
      </c>
      <c r="C6630" s="5">
        <v>44698</v>
      </c>
      <c r="D6630" s="5">
        <v>44699</v>
      </c>
      <c r="E6630" s="9">
        <f t="shared" si="103"/>
        <v>2022</v>
      </c>
      <c r="F6630" s="4" t="s">
        <v>17</v>
      </c>
      <c r="G6630" s="4" t="s">
        <v>19713</v>
      </c>
      <c r="H6630" s="4" t="s">
        <v>19714</v>
      </c>
      <c r="I6630" s="4" t="s">
        <v>67</v>
      </c>
      <c r="J6630" s="4" t="s">
        <v>21</v>
      </c>
      <c r="K6630" s="4" t="s">
        <v>26647</v>
      </c>
      <c r="L6630" s="4" t="s">
        <v>29</v>
      </c>
      <c r="M6630" s="4" t="s">
        <v>107</v>
      </c>
      <c r="N6630" s="4">
        <v>1096.51</v>
      </c>
      <c r="O6630" s="4">
        <v>8</v>
      </c>
      <c r="P6630" s="4">
        <v>0</v>
      </c>
      <c r="Q6630" s="4">
        <v>30.27</v>
      </c>
    </row>
    <row r="6631" spans="1:17" s="4" customFormat="1" ht="12" x14ac:dyDescent="0.3">
      <c r="A6631" s="4">
        <v>6630</v>
      </c>
      <c r="B6631" s="4" t="s">
        <v>19715</v>
      </c>
      <c r="C6631" s="5">
        <v>45221</v>
      </c>
      <c r="D6631" s="5">
        <v>45227</v>
      </c>
      <c r="E6631" s="9">
        <f t="shared" si="103"/>
        <v>2023</v>
      </c>
      <c r="F6631" s="4" t="s">
        <v>25</v>
      </c>
      <c r="G6631" s="4" t="s">
        <v>19716</v>
      </c>
      <c r="H6631" s="4" t="s">
        <v>19717</v>
      </c>
      <c r="I6631" s="4" t="s">
        <v>67</v>
      </c>
      <c r="J6631" s="4" t="s">
        <v>34</v>
      </c>
      <c r="K6631" s="4" t="s">
        <v>35</v>
      </c>
      <c r="L6631" s="4" t="s">
        <v>36</v>
      </c>
      <c r="M6631" s="4" t="s">
        <v>37</v>
      </c>
      <c r="N6631" s="4">
        <v>118.6</v>
      </c>
      <c r="O6631" s="4">
        <v>10</v>
      </c>
      <c r="P6631" s="4">
        <v>0</v>
      </c>
      <c r="Q6631" s="4">
        <v>0.65</v>
      </c>
    </row>
    <row r="6632" spans="1:17" s="4" customFormat="1" ht="12" x14ac:dyDescent="0.3">
      <c r="A6632" s="4">
        <v>6631</v>
      </c>
      <c r="B6632" s="4" t="s">
        <v>19718</v>
      </c>
      <c r="C6632" s="5">
        <v>45394</v>
      </c>
      <c r="D6632" s="5">
        <v>45401</v>
      </c>
      <c r="E6632" s="9">
        <f t="shared" si="103"/>
        <v>2024</v>
      </c>
      <c r="F6632" s="4" t="s">
        <v>39</v>
      </c>
      <c r="G6632" s="4" t="s">
        <v>19719</v>
      </c>
      <c r="H6632" s="4" t="s">
        <v>19720</v>
      </c>
      <c r="I6632" s="4" t="s">
        <v>20</v>
      </c>
      <c r="J6632" s="4" t="s">
        <v>34</v>
      </c>
      <c r="K6632" s="4" t="s">
        <v>35</v>
      </c>
      <c r="L6632" s="4" t="s">
        <v>36</v>
      </c>
      <c r="M6632" s="4" t="s">
        <v>118</v>
      </c>
      <c r="N6632" s="4">
        <v>883.35</v>
      </c>
      <c r="O6632" s="4">
        <v>9</v>
      </c>
      <c r="P6632" s="4">
        <v>0.2</v>
      </c>
      <c r="Q6632" s="4">
        <v>68.72</v>
      </c>
    </row>
    <row r="6633" spans="1:17" s="4" customFormat="1" ht="12" x14ac:dyDescent="0.3">
      <c r="A6633" s="4">
        <v>6632</v>
      </c>
      <c r="B6633" s="4" t="s">
        <v>19721</v>
      </c>
      <c r="C6633" s="5">
        <v>44516</v>
      </c>
      <c r="D6633" s="5">
        <v>44522</v>
      </c>
      <c r="E6633" s="9">
        <f t="shared" si="103"/>
        <v>2021</v>
      </c>
      <c r="F6633" s="4" t="s">
        <v>17</v>
      </c>
      <c r="G6633" s="4" t="s">
        <v>19722</v>
      </c>
      <c r="H6633" s="4" t="s">
        <v>19723</v>
      </c>
      <c r="I6633" s="4" t="s">
        <v>67</v>
      </c>
      <c r="J6633" s="4" t="s">
        <v>111</v>
      </c>
      <c r="K6633" s="4" t="s">
        <v>111</v>
      </c>
      <c r="L6633" s="4" t="s">
        <v>22</v>
      </c>
      <c r="M6633" s="4" t="s">
        <v>23</v>
      </c>
      <c r="N6633" s="4">
        <v>1330.65</v>
      </c>
      <c r="O6633" s="4">
        <v>3</v>
      </c>
      <c r="P6633" s="4">
        <v>0</v>
      </c>
      <c r="Q6633" s="4">
        <v>40.76</v>
      </c>
    </row>
    <row r="6634" spans="1:17" s="4" customFormat="1" ht="12" x14ac:dyDescent="0.3">
      <c r="A6634" s="4">
        <v>6633</v>
      </c>
      <c r="B6634" s="4" t="s">
        <v>19724</v>
      </c>
      <c r="C6634" s="5">
        <v>45793</v>
      </c>
      <c r="D6634" s="5">
        <v>45799</v>
      </c>
      <c r="E6634" s="9">
        <f t="shared" si="103"/>
        <v>2025</v>
      </c>
      <c r="F6634" s="4" t="s">
        <v>59</v>
      </c>
      <c r="G6634" s="4" t="s">
        <v>19725</v>
      </c>
      <c r="H6634" s="4" t="s">
        <v>19726</v>
      </c>
      <c r="I6634" s="4" t="s">
        <v>20</v>
      </c>
      <c r="J6634" s="4" t="s">
        <v>47</v>
      </c>
      <c r="K6634" s="4" t="s">
        <v>47</v>
      </c>
      <c r="L6634" s="4" t="s">
        <v>29</v>
      </c>
      <c r="M6634" s="4" t="s">
        <v>90</v>
      </c>
      <c r="N6634" s="4">
        <v>533.88</v>
      </c>
      <c r="O6634" s="4">
        <v>1</v>
      </c>
      <c r="P6634" s="4">
        <v>0.15</v>
      </c>
      <c r="Q6634" s="4">
        <v>101.2</v>
      </c>
    </row>
    <row r="6635" spans="1:17" s="4" customFormat="1" ht="12" x14ac:dyDescent="0.3">
      <c r="A6635" s="4">
        <v>6634</v>
      </c>
      <c r="B6635" s="4" t="s">
        <v>19727</v>
      </c>
      <c r="C6635" s="5">
        <v>45298</v>
      </c>
      <c r="D6635" s="5">
        <v>45304</v>
      </c>
      <c r="E6635" s="9">
        <f t="shared" si="103"/>
        <v>2024</v>
      </c>
      <c r="F6635" s="4" t="s">
        <v>17</v>
      </c>
      <c r="G6635" s="4" t="s">
        <v>19728</v>
      </c>
      <c r="H6635" s="4" t="s">
        <v>19729</v>
      </c>
      <c r="I6635" s="4" t="s">
        <v>28</v>
      </c>
      <c r="J6635" s="4" t="s">
        <v>79</v>
      </c>
      <c r="K6635" s="4" t="s">
        <v>80</v>
      </c>
      <c r="L6635" s="4" t="s">
        <v>36</v>
      </c>
      <c r="M6635" s="4" t="s">
        <v>138</v>
      </c>
      <c r="N6635" s="4">
        <v>1370.24</v>
      </c>
      <c r="O6635" s="4">
        <v>9</v>
      </c>
      <c r="P6635" s="4">
        <v>0.15</v>
      </c>
      <c r="Q6635" s="4">
        <v>94.64</v>
      </c>
    </row>
    <row r="6636" spans="1:17" s="4" customFormat="1" ht="12" x14ac:dyDescent="0.3">
      <c r="A6636" s="4">
        <v>6635</v>
      </c>
      <c r="B6636" s="4" t="s">
        <v>19730</v>
      </c>
      <c r="C6636" s="5">
        <v>45747</v>
      </c>
      <c r="D6636" s="5">
        <v>45751</v>
      </c>
      <c r="E6636" s="9">
        <f t="shared" si="103"/>
        <v>2025</v>
      </c>
      <c r="F6636" s="4" t="s">
        <v>25</v>
      </c>
      <c r="G6636" s="4" t="s">
        <v>19731</v>
      </c>
      <c r="H6636" s="4" t="s">
        <v>19732</v>
      </c>
      <c r="I6636" s="4" t="s">
        <v>67</v>
      </c>
      <c r="J6636" s="4" t="s">
        <v>106</v>
      </c>
      <c r="K6636" s="4" t="s">
        <v>106</v>
      </c>
      <c r="L6636" s="4" t="s">
        <v>29</v>
      </c>
      <c r="M6636" s="4" t="s">
        <v>30</v>
      </c>
      <c r="N6636" s="4">
        <v>760.83</v>
      </c>
      <c r="O6636" s="4">
        <v>7</v>
      </c>
      <c r="P6636" s="4">
        <v>0</v>
      </c>
      <c r="Q6636" s="4">
        <v>154.38999999999999</v>
      </c>
    </row>
    <row r="6637" spans="1:17" s="4" customFormat="1" ht="12" x14ac:dyDescent="0.3">
      <c r="A6637" s="4">
        <v>6636</v>
      </c>
      <c r="B6637" s="4" t="s">
        <v>19733</v>
      </c>
      <c r="C6637" s="5">
        <v>45399</v>
      </c>
      <c r="D6637" s="5">
        <v>45406</v>
      </c>
      <c r="E6637" s="9">
        <f t="shared" si="103"/>
        <v>2024</v>
      </c>
      <c r="F6637" s="4" t="s">
        <v>59</v>
      </c>
      <c r="G6637" s="4" t="s">
        <v>19734</v>
      </c>
      <c r="H6637" s="4" t="s">
        <v>19735</v>
      </c>
      <c r="I6637" s="4" t="s">
        <v>67</v>
      </c>
      <c r="J6637" s="4" t="s">
        <v>42</v>
      </c>
      <c r="K6637" s="4" t="s">
        <v>43</v>
      </c>
      <c r="L6637" s="4" t="s">
        <v>22</v>
      </c>
      <c r="M6637" s="4" t="s">
        <v>54</v>
      </c>
      <c r="N6637" s="4">
        <v>1220.55</v>
      </c>
      <c r="O6637" s="4">
        <v>9</v>
      </c>
      <c r="P6637" s="4">
        <v>0.2</v>
      </c>
      <c r="Q6637" s="4">
        <v>-24.37</v>
      </c>
    </row>
    <row r="6638" spans="1:17" s="4" customFormat="1" ht="12" x14ac:dyDescent="0.3">
      <c r="A6638" s="4">
        <v>6637</v>
      </c>
      <c r="B6638" s="4" t="s">
        <v>19736</v>
      </c>
      <c r="C6638" s="5">
        <v>45545</v>
      </c>
      <c r="D6638" s="5">
        <v>45552</v>
      </c>
      <c r="E6638" s="9">
        <f t="shared" si="103"/>
        <v>2024</v>
      </c>
      <c r="F6638" s="4" t="s">
        <v>17</v>
      </c>
      <c r="G6638" s="4" t="s">
        <v>19737</v>
      </c>
      <c r="H6638" s="4" t="s">
        <v>19738</v>
      </c>
      <c r="I6638" s="4" t="s">
        <v>20</v>
      </c>
      <c r="J6638" s="4" t="s">
        <v>62</v>
      </c>
      <c r="K6638" s="4" t="s">
        <v>63</v>
      </c>
      <c r="L6638" s="4" t="s">
        <v>36</v>
      </c>
      <c r="M6638" s="4" t="s">
        <v>138</v>
      </c>
      <c r="N6638" s="4">
        <v>1162.22</v>
      </c>
      <c r="O6638" s="4">
        <v>3</v>
      </c>
      <c r="P6638" s="4">
        <v>0.1</v>
      </c>
      <c r="Q6638" s="4">
        <v>277.17</v>
      </c>
    </row>
    <row r="6639" spans="1:17" s="4" customFormat="1" ht="12" x14ac:dyDescent="0.3">
      <c r="A6639" s="4">
        <v>6638</v>
      </c>
      <c r="B6639" s="4" t="s">
        <v>19739</v>
      </c>
      <c r="C6639" s="5">
        <v>45579</v>
      </c>
      <c r="D6639" s="5">
        <v>45583</v>
      </c>
      <c r="E6639" s="9">
        <f t="shared" si="103"/>
        <v>2024</v>
      </c>
      <c r="F6639" s="4" t="s">
        <v>39</v>
      </c>
      <c r="G6639" s="4" t="s">
        <v>19740</v>
      </c>
      <c r="H6639" s="4" t="s">
        <v>19741</v>
      </c>
      <c r="I6639" s="4" t="s">
        <v>28</v>
      </c>
      <c r="J6639" s="4" t="s">
        <v>145</v>
      </c>
      <c r="K6639" s="4" t="s">
        <v>80</v>
      </c>
      <c r="L6639" s="4" t="s">
        <v>36</v>
      </c>
      <c r="M6639" s="4" t="s">
        <v>71</v>
      </c>
      <c r="N6639" s="4">
        <v>903.93</v>
      </c>
      <c r="O6639" s="4">
        <v>2</v>
      </c>
      <c r="P6639" s="4">
        <v>0</v>
      </c>
      <c r="Q6639" s="4">
        <v>216.83</v>
      </c>
    </row>
    <row r="6640" spans="1:17" s="4" customFormat="1" ht="12" x14ac:dyDescent="0.3">
      <c r="A6640" s="4">
        <v>6639</v>
      </c>
      <c r="B6640" s="4" t="s">
        <v>19742</v>
      </c>
      <c r="C6640" s="5">
        <v>44851</v>
      </c>
      <c r="D6640" s="5">
        <v>44852</v>
      </c>
      <c r="E6640" s="9">
        <f t="shared" si="103"/>
        <v>2022</v>
      </c>
      <c r="F6640" s="4" t="s">
        <v>25</v>
      </c>
      <c r="G6640" s="4" t="s">
        <v>19743</v>
      </c>
      <c r="H6640" s="4" t="s">
        <v>19744</v>
      </c>
      <c r="I6640" s="4" t="s">
        <v>20</v>
      </c>
      <c r="J6640" s="4" t="s">
        <v>62</v>
      </c>
      <c r="K6640" s="4" t="s">
        <v>63</v>
      </c>
      <c r="L6640" s="4" t="s">
        <v>36</v>
      </c>
      <c r="M6640" s="4" t="s">
        <v>118</v>
      </c>
      <c r="N6640" s="4">
        <v>1255.56</v>
      </c>
      <c r="O6640" s="4">
        <v>4</v>
      </c>
      <c r="P6640" s="4">
        <v>0.15</v>
      </c>
      <c r="Q6640" s="4">
        <v>185.85</v>
      </c>
    </row>
    <row r="6641" spans="1:17" s="4" customFormat="1" ht="12" x14ac:dyDescent="0.3">
      <c r="A6641" s="4">
        <v>6640</v>
      </c>
      <c r="B6641" s="4" t="s">
        <v>19745</v>
      </c>
      <c r="C6641" s="5">
        <v>44588</v>
      </c>
      <c r="D6641" s="5">
        <v>44595</v>
      </c>
      <c r="E6641" s="9">
        <f t="shared" si="103"/>
        <v>2022</v>
      </c>
      <c r="F6641" s="4" t="s">
        <v>25</v>
      </c>
      <c r="G6641" s="4" t="s">
        <v>19746</v>
      </c>
      <c r="H6641" s="4" t="s">
        <v>19747</v>
      </c>
      <c r="I6641" s="4" t="s">
        <v>67</v>
      </c>
      <c r="J6641" s="4" t="s">
        <v>106</v>
      </c>
      <c r="K6641" s="4" t="s">
        <v>106</v>
      </c>
      <c r="L6641" s="4" t="s">
        <v>36</v>
      </c>
      <c r="M6641" s="4" t="s">
        <v>118</v>
      </c>
      <c r="N6641" s="4">
        <v>1013.94</v>
      </c>
      <c r="O6641" s="4">
        <v>3</v>
      </c>
      <c r="P6641" s="4">
        <v>0</v>
      </c>
      <c r="Q6641" s="4">
        <v>25.4</v>
      </c>
    </row>
    <row r="6642" spans="1:17" s="4" customFormat="1" ht="12" x14ac:dyDescent="0.3">
      <c r="A6642" s="4">
        <v>6641</v>
      </c>
      <c r="B6642" s="4" t="s">
        <v>19748</v>
      </c>
      <c r="C6642" s="5">
        <v>45145</v>
      </c>
      <c r="D6642" s="5">
        <v>45150</v>
      </c>
      <c r="E6642" s="9">
        <f t="shared" si="103"/>
        <v>2023</v>
      </c>
      <c r="F6642" s="4" t="s">
        <v>59</v>
      </c>
      <c r="G6642" s="4" t="s">
        <v>19749</v>
      </c>
      <c r="H6642" s="4" t="s">
        <v>19750</v>
      </c>
      <c r="I6642" s="4" t="s">
        <v>67</v>
      </c>
      <c r="J6642" s="4" t="s">
        <v>145</v>
      </c>
      <c r="K6642" s="4" t="s">
        <v>80</v>
      </c>
      <c r="L6642" s="4" t="s">
        <v>22</v>
      </c>
      <c r="M6642" s="4" t="s">
        <v>54</v>
      </c>
      <c r="N6642" s="4">
        <v>676.14</v>
      </c>
      <c r="O6642" s="4">
        <v>5</v>
      </c>
      <c r="P6642" s="4">
        <v>0.1</v>
      </c>
      <c r="Q6642" s="4">
        <v>45.92</v>
      </c>
    </row>
    <row r="6643" spans="1:17" s="4" customFormat="1" ht="12" x14ac:dyDescent="0.3">
      <c r="A6643" s="4">
        <v>6642</v>
      </c>
      <c r="B6643" s="4" t="s">
        <v>19751</v>
      </c>
      <c r="C6643" s="5">
        <v>45503</v>
      </c>
      <c r="D6643" s="5">
        <v>45505</v>
      </c>
      <c r="E6643" s="9">
        <f t="shared" si="103"/>
        <v>2024</v>
      </c>
      <c r="F6643" s="4" t="s">
        <v>17</v>
      </c>
      <c r="G6643" s="4" t="s">
        <v>19752</v>
      </c>
      <c r="H6643" s="4" t="s">
        <v>19753</v>
      </c>
      <c r="I6643" s="4" t="s">
        <v>20</v>
      </c>
      <c r="J6643" s="4" t="s">
        <v>47</v>
      </c>
      <c r="K6643" s="4" t="s">
        <v>47</v>
      </c>
      <c r="L6643" s="4" t="s">
        <v>36</v>
      </c>
      <c r="M6643" s="4" t="s">
        <v>71</v>
      </c>
      <c r="N6643" s="4">
        <v>1375.1</v>
      </c>
      <c r="O6643" s="4">
        <v>7</v>
      </c>
      <c r="P6643" s="4">
        <v>0.2</v>
      </c>
      <c r="Q6643" s="4">
        <v>260.72000000000003</v>
      </c>
    </row>
    <row r="6644" spans="1:17" s="4" customFormat="1" ht="12" x14ac:dyDescent="0.3">
      <c r="A6644" s="4">
        <v>6643</v>
      </c>
      <c r="B6644" s="4" t="s">
        <v>19754</v>
      </c>
      <c r="C6644" s="5">
        <v>45719</v>
      </c>
      <c r="D6644" s="5">
        <v>45723</v>
      </c>
      <c r="E6644" s="9">
        <f t="shared" si="103"/>
        <v>2025</v>
      </c>
      <c r="F6644" s="4" t="s">
        <v>25</v>
      </c>
      <c r="G6644" s="4" t="s">
        <v>19755</v>
      </c>
      <c r="H6644" s="4" t="s">
        <v>19756</v>
      </c>
      <c r="I6644" s="4" t="s">
        <v>67</v>
      </c>
      <c r="J6644" s="4" t="s">
        <v>145</v>
      </c>
      <c r="K6644" s="4" t="s">
        <v>80</v>
      </c>
      <c r="L6644" s="4" t="s">
        <v>22</v>
      </c>
      <c r="M6644" s="4" t="s">
        <v>134</v>
      </c>
      <c r="N6644" s="4">
        <v>1286.9100000000001</v>
      </c>
      <c r="O6644" s="4">
        <v>10</v>
      </c>
      <c r="P6644" s="4">
        <v>0.1</v>
      </c>
      <c r="Q6644" s="4">
        <v>207.19</v>
      </c>
    </row>
    <row r="6645" spans="1:17" s="4" customFormat="1" ht="12" x14ac:dyDescent="0.3">
      <c r="A6645" s="4">
        <v>6644</v>
      </c>
      <c r="B6645" s="4" t="s">
        <v>19757</v>
      </c>
      <c r="C6645" s="5">
        <v>44549</v>
      </c>
      <c r="D6645" s="5">
        <v>44554</v>
      </c>
      <c r="E6645" s="9">
        <f t="shared" si="103"/>
        <v>2021</v>
      </c>
      <c r="F6645" s="4" t="s">
        <v>17</v>
      </c>
      <c r="G6645" s="4" t="s">
        <v>19758</v>
      </c>
      <c r="H6645" s="4" t="s">
        <v>19759</v>
      </c>
      <c r="I6645" s="4" t="s">
        <v>28</v>
      </c>
      <c r="J6645" s="4" t="s">
        <v>62</v>
      </c>
      <c r="K6645" s="4" t="s">
        <v>63</v>
      </c>
      <c r="L6645" s="4" t="s">
        <v>29</v>
      </c>
      <c r="M6645" s="4" t="s">
        <v>90</v>
      </c>
      <c r="N6645" s="4">
        <v>1082.6199999999999</v>
      </c>
      <c r="O6645" s="4">
        <v>10</v>
      </c>
      <c r="P6645" s="4">
        <v>0.2</v>
      </c>
      <c r="Q6645" s="4">
        <v>165.54</v>
      </c>
    </row>
    <row r="6646" spans="1:17" s="4" customFormat="1" ht="12" x14ac:dyDescent="0.3">
      <c r="A6646" s="4">
        <v>6645</v>
      </c>
      <c r="B6646" s="4" t="s">
        <v>19760</v>
      </c>
      <c r="C6646" s="5">
        <v>45582</v>
      </c>
      <c r="D6646" s="5">
        <v>45586</v>
      </c>
      <c r="E6646" s="9">
        <f t="shared" si="103"/>
        <v>2024</v>
      </c>
      <c r="F6646" s="4" t="s">
        <v>59</v>
      </c>
      <c r="G6646" s="4" t="s">
        <v>19761</v>
      </c>
      <c r="H6646" s="4" t="s">
        <v>19762</v>
      </c>
      <c r="I6646" s="4" t="s">
        <v>20</v>
      </c>
      <c r="J6646" s="4" t="s">
        <v>62</v>
      </c>
      <c r="K6646" s="4" t="s">
        <v>63</v>
      </c>
      <c r="L6646" s="4" t="s">
        <v>29</v>
      </c>
      <c r="M6646" s="4" t="s">
        <v>107</v>
      </c>
      <c r="N6646" s="4">
        <v>66.28</v>
      </c>
      <c r="O6646" s="4">
        <v>7</v>
      </c>
      <c r="P6646" s="4">
        <v>0.1</v>
      </c>
      <c r="Q6646" s="4">
        <v>0.9</v>
      </c>
    </row>
    <row r="6647" spans="1:17" s="4" customFormat="1" ht="12" x14ac:dyDescent="0.3">
      <c r="A6647" s="4">
        <v>6646</v>
      </c>
      <c r="B6647" s="4" t="s">
        <v>19763</v>
      </c>
      <c r="C6647" s="5">
        <v>44612</v>
      </c>
      <c r="D6647" s="5">
        <v>44616</v>
      </c>
      <c r="E6647" s="9">
        <f t="shared" si="103"/>
        <v>2022</v>
      </c>
      <c r="F6647" s="4" t="s">
        <v>25</v>
      </c>
      <c r="G6647" s="4" t="s">
        <v>19764</v>
      </c>
      <c r="H6647" s="4" t="s">
        <v>19765</v>
      </c>
      <c r="I6647" s="4" t="s">
        <v>20</v>
      </c>
      <c r="J6647" s="4" t="s">
        <v>106</v>
      </c>
      <c r="K6647" s="4" t="s">
        <v>106</v>
      </c>
      <c r="L6647" s="4" t="s">
        <v>29</v>
      </c>
      <c r="M6647" s="4" t="s">
        <v>107</v>
      </c>
      <c r="N6647" s="4">
        <v>844.45</v>
      </c>
      <c r="O6647" s="4">
        <v>2</v>
      </c>
      <c r="P6647" s="4">
        <v>0.1</v>
      </c>
      <c r="Q6647" s="4">
        <v>171.78</v>
      </c>
    </row>
    <row r="6648" spans="1:17" s="4" customFormat="1" ht="12" x14ac:dyDescent="0.3">
      <c r="A6648" s="4">
        <v>6647</v>
      </c>
      <c r="B6648" s="4" t="s">
        <v>19766</v>
      </c>
      <c r="C6648" s="5">
        <v>45624</v>
      </c>
      <c r="D6648" s="5">
        <v>45628</v>
      </c>
      <c r="E6648" s="9">
        <f t="shared" si="103"/>
        <v>2024</v>
      </c>
      <c r="F6648" s="4" t="s">
        <v>17</v>
      </c>
      <c r="G6648" s="4" t="s">
        <v>19767</v>
      </c>
      <c r="H6648" s="4" t="s">
        <v>19768</v>
      </c>
      <c r="I6648" s="4" t="s">
        <v>28</v>
      </c>
      <c r="J6648" s="4" t="s">
        <v>62</v>
      </c>
      <c r="K6648" s="4" t="s">
        <v>63</v>
      </c>
      <c r="L6648" s="4" t="s">
        <v>36</v>
      </c>
      <c r="M6648" s="4" t="s">
        <v>118</v>
      </c>
      <c r="N6648" s="4">
        <v>439.46</v>
      </c>
      <c r="O6648" s="4">
        <v>5</v>
      </c>
      <c r="P6648" s="4">
        <v>0.1</v>
      </c>
      <c r="Q6648" s="4">
        <v>56.25</v>
      </c>
    </row>
    <row r="6649" spans="1:17" s="4" customFormat="1" ht="12" x14ac:dyDescent="0.3">
      <c r="A6649" s="4">
        <v>6648</v>
      </c>
      <c r="B6649" s="4" t="s">
        <v>19769</v>
      </c>
      <c r="C6649" s="5">
        <v>44819</v>
      </c>
      <c r="D6649" s="5">
        <v>44826</v>
      </c>
      <c r="E6649" s="9">
        <f t="shared" si="103"/>
        <v>2022</v>
      </c>
      <c r="F6649" s="4" t="s">
        <v>59</v>
      </c>
      <c r="G6649" s="4" t="s">
        <v>19770</v>
      </c>
      <c r="H6649" s="4" t="s">
        <v>19771</v>
      </c>
      <c r="I6649" s="4" t="s">
        <v>67</v>
      </c>
      <c r="J6649" s="4" t="s">
        <v>106</v>
      </c>
      <c r="K6649" s="4" t="s">
        <v>106</v>
      </c>
      <c r="L6649" s="4" t="s">
        <v>22</v>
      </c>
      <c r="M6649" s="4" t="s">
        <v>23</v>
      </c>
      <c r="N6649" s="4">
        <v>308.76</v>
      </c>
      <c r="O6649" s="4">
        <v>1</v>
      </c>
      <c r="P6649" s="4">
        <v>0</v>
      </c>
      <c r="Q6649" s="4">
        <v>77</v>
      </c>
    </row>
    <row r="6650" spans="1:17" s="4" customFormat="1" ht="12" x14ac:dyDescent="0.3">
      <c r="A6650" s="4">
        <v>6649</v>
      </c>
      <c r="B6650" s="4" t="s">
        <v>19772</v>
      </c>
      <c r="C6650" s="5">
        <v>45495</v>
      </c>
      <c r="D6650" s="5">
        <v>45496</v>
      </c>
      <c r="E6650" s="9">
        <f t="shared" si="103"/>
        <v>2024</v>
      </c>
      <c r="F6650" s="4" t="s">
        <v>25</v>
      </c>
      <c r="G6650" s="4" t="s">
        <v>19773</v>
      </c>
      <c r="H6650" s="4" t="s">
        <v>19774</v>
      </c>
      <c r="I6650" s="4" t="s">
        <v>28</v>
      </c>
      <c r="J6650" s="4" t="s">
        <v>111</v>
      </c>
      <c r="K6650" s="4" t="s">
        <v>111</v>
      </c>
      <c r="L6650" s="4" t="s">
        <v>22</v>
      </c>
      <c r="M6650" s="4" t="s">
        <v>54</v>
      </c>
      <c r="N6650" s="4">
        <v>210.73</v>
      </c>
      <c r="O6650" s="4">
        <v>6</v>
      </c>
      <c r="P6650" s="4">
        <v>0.15</v>
      </c>
      <c r="Q6650" s="4">
        <v>15.18</v>
      </c>
    </row>
    <row r="6651" spans="1:17" s="4" customFormat="1" ht="12" x14ac:dyDescent="0.3">
      <c r="A6651" s="4">
        <v>6650</v>
      </c>
      <c r="B6651" s="4" t="s">
        <v>19775</v>
      </c>
      <c r="C6651" s="5">
        <v>45736</v>
      </c>
      <c r="D6651" s="5">
        <v>45742</v>
      </c>
      <c r="E6651" s="9">
        <f t="shared" si="103"/>
        <v>2025</v>
      </c>
      <c r="F6651" s="4" t="s">
        <v>25</v>
      </c>
      <c r="G6651" s="4" t="s">
        <v>19776</v>
      </c>
      <c r="H6651" s="4" t="s">
        <v>19777</v>
      </c>
      <c r="I6651" s="4" t="s">
        <v>20</v>
      </c>
      <c r="J6651" s="4" t="s">
        <v>111</v>
      </c>
      <c r="K6651" s="4" t="s">
        <v>111</v>
      </c>
      <c r="L6651" s="4" t="s">
        <v>36</v>
      </c>
      <c r="M6651" s="4" t="s">
        <v>37</v>
      </c>
      <c r="N6651" s="4">
        <v>547.55999999999995</v>
      </c>
      <c r="O6651" s="4">
        <v>7</v>
      </c>
      <c r="P6651" s="4">
        <v>0</v>
      </c>
      <c r="Q6651" s="4">
        <v>149.66999999999999</v>
      </c>
    </row>
    <row r="6652" spans="1:17" s="4" customFormat="1" ht="12" x14ac:dyDescent="0.3">
      <c r="A6652" s="4">
        <v>6651</v>
      </c>
      <c r="B6652" s="4" t="s">
        <v>19778</v>
      </c>
      <c r="C6652" s="5">
        <v>45605</v>
      </c>
      <c r="D6652" s="5">
        <v>45612</v>
      </c>
      <c r="E6652" s="9">
        <f t="shared" si="103"/>
        <v>2024</v>
      </c>
      <c r="F6652" s="4" t="s">
        <v>59</v>
      </c>
      <c r="G6652" s="4" t="s">
        <v>19779</v>
      </c>
      <c r="H6652" s="4" t="s">
        <v>19780</v>
      </c>
      <c r="I6652" s="4" t="s">
        <v>28</v>
      </c>
      <c r="J6652" s="4" t="s">
        <v>42</v>
      </c>
      <c r="K6652" s="4" t="s">
        <v>43</v>
      </c>
      <c r="L6652" s="4" t="s">
        <v>22</v>
      </c>
      <c r="M6652" s="4" t="s">
        <v>134</v>
      </c>
      <c r="N6652" s="4">
        <v>858.07</v>
      </c>
      <c r="O6652" s="4">
        <v>1</v>
      </c>
      <c r="P6652" s="4">
        <v>0</v>
      </c>
      <c r="Q6652" s="4">
        <v>177.47</v>
      </c>
    </row>
    <row r="6653" spans="1:17" s="4" customFormat="1" ht="12" x14ac:dyDescent="0.3">
      <c r="A6653" s="4">
        <v>6652</v>
      </c>
      <c r="B6653" s="4" t="s">
        <v>19781</v>
      </c>
      <c r="C6653" s="5">
        <v>44739</v>
      </c>
      <c r="D6653" s="5">
        <v>44741</v>
      </c>
      <c r="E6653" s="9">
        <f t="shared" si="103"/>
        <v>2022</v>
      </c>
      <c r="F6653" s="4" t="s">
        <v>25</v>
      </c>
      <c r="G6653" s="4" t="s">
        <v>19782</v>
      </c>
      <c r="H6653" s="4" t="s">
        <v>19783</v>
      </c>
      <c r="I6653" s="4" t="s">
        <v>67</v>
      </c>
      <c r="J6653" s="4" t="s">
        <v>62</v>
      </c>
      <c r="K6653" s="4" t="s">
        <v>63</v>
      </c>
      <c r="L6653" s="4" t="s">
        <v>29</v>
      </c>
      <c r="M6653" s="4" t="s">
        <v>30</v>
      </c>
      <c r="N6653" s="4">
        <v>119.89</v>
      </c>
      <c r="O6653" s="4">
        <v>3</v>
      </c>
      <c r="P6653" s="4">
        <v>0</v>
      </c>
      <c r="Q6653" s="4">
        <v>23.16</v>
      </c>
    </row>
    <row r="6654" spans="1:17" s="4" customFormat="1" ht="12" x14ac:dyDescent="0.3">
      <c r="A6654" s="4">
        <v>6653</v>
      </c>
      <c r="B6654" s="4" t="s">
        <v>19784</v>
      </c>
      <c r="C6654" s="5">
        <v>44402</v>
      </c>
      <c r="D6654" s="5">
        <v>44405</v>
      </c>
      <c r="E6654" s="9">
        <f t="shared" si="103"/>
        <v>2021</v>
      </c>
      <c r="F6654" s="4" t="s">
        <v>25</v>
      </c>
      <c r="G6654" s="4" t="s">
        <v>19785</v>
      </c>
      <c r="H6654" s="4" t="s">
        <v>19786</v>
      </c>
      <c r="I6654" s="4" t="s">
        <v>20</v>
      </c>
      <c r="J6654" s="4" t="s">
        <v>106</v>
      </c>
      <c r="K6654" s="4" t="s">
        <v>106</v>
      </c>
      <c r="L6654" s="4" t="s">
        <v>22</v>
      </c>
      <c r="M6654" s="4" t="s">
        <v>75</v>
      </c>
      <c r="N6654" s="4">
        <v>1373.05</v>
      </c>
      <c r="O6654" s="4">
        <v>9</v>
      </c>
      <c r="P6654" s="4">
        <v>0.15</v>
      </c>
      <c r="Q6654" s="4">
        <v>272.23</v>
      </c>
    </row>
    <row r="6655" spans="1:17" s="4" customFormat="1" ht="12" x14ac:dyDescent="0.3">
      <c r="A6655" s="4">
        <v>6654</v>
      </c>
      <c r="B6655" s="4" t="s">
        <v>19787</v>
      </c>
      <c r="C6655" s="5">
        <v>44574</v>
      </c>
      <c r="D6655" s="5">
        <v>44575</v>
      </c>
      <c r="E6655" s="9">
        <f t="shared" si="103"/>
        <v>2022</v>
      </c>
      <c r="F6655" s="4" t="s">
        <v>17</v>
      </c>
      <c r="G6655" s="4" t="s">
        <v>19788</v>
      </c>
      <c r="H6655" s="4" t="s">
        <v>4577</v>
      </c>
      <c r="I6655" s="4" t="s">
        <v>67</v>
      </c>
      <c r="J6655" s="4" t="s">
        <v>47</v>
      </c>
      <c r="K6655" s="4" t="s">
        <v>47</v>
      </c>
      <c r="L6655" s="4" t="s">
        <v>29</v>
      </c>
      <c r="M6655" s="4" t="s">
        <v>30</v>
      </c>
      <c r="N6655" s="4">
        <v>1439.48</v>
      </c>
      <c r="O6655" s="4">
        <v>4</v>
      </c>
      <c r="P6655" s="4">
        <v>0.2</v>
      </c>
      <c r="Q6655" s="4">
        <v>41.16</v>
      </c>
    </row>
    <row r="6656" spans="1:17" s="4" customFormat="1" ht="12" x14ac:dyDescent="0.3">
      <c r="A6656" s="4">
        <v>6655</v>
      </c>
      <c r="B6656" s="4" t="s">
        <v>19789</v>
      </c>
      <c r="C6656" s="5">
        <v>45307</v>
      </c>
      <c r="D6656" s="5">
        <v>45313</v>
      </c>
      <c r="E6656" s="9">
        <f t="shared" si="103"/>
        <v>2024</v>
      </c>
      <c r="F6656" s="4" t="s">
        <v>59</v>
      </c>
      <c r="G6656" s="4" t="s">
        <v>19790</v>
      </c>
      <c r="H6656" s="4" t="s">
        <v>19791</v>
      </c>
      <c r="I6656" s="4" t="s">
        <v>67</v>
      </c>
      <c r="J6656" s="4" t="s">
        <v>47</v>
      </c>
      <c r="K6656" s="4" t="s">
        <v>47</v>
      </c>
      <c r="L6656" s="4" t="s">
        <v>22</v>
      </c>
      <c r="M6656" s="4" t="s">
        <v>54</v>
      </c>
      <c r="N6656" s="4">
        <v>1120.47</v>
      </c>
      <c r="O6656" s="4">
        <v>1</v>
      </c>
      <c r="P6656" s="4">
        <v>0</v>
      </c>
      <c r="Q6656" s="4">
        <v>66.72</v>
      </c>
    </row>
    <row r="6657" spans="1:17" s="4" customFormat="1" ht="12" x14ac:dyDescent="0.3">
      <c r="A6657" s="4">
        <v>6656</v>
      </c>
      <c r="B6657" s="4" t="s">
        <v>19792</v>
      </c>
      <c r="C6657" s="5">
        <v>45741</v>
      </c>
      <c r="D6657" s="5">
        <v>45748</v>
      </c>
      <c r="E6657" s="9">
        <f t="shared" si="103"/>
        <v>2025</v>
      </c>
      <c r="F6657" s="4" t="s">
        <v>25</v>
      </c>
      <c r="G6657" s="4" t="s">
        <v>19793</v>
      </c>
      <c r="H6657" s="4" t="s">
        <v>19794</v>
      </c>
      <c r="I6657" s="4" t="s">
        <v>67</v>
      </c>
      <c r="J6657" s="4" t="s">
        <v>47</v>
      </c>
      <c r="K6657" s="4" t="s">
        <v>47</v>
      </c>
      <c r="L6657" s="4" t="s">
        <v>36</v>
      </c>
      <c r="M6657" s="4" t="s">
        <v>71</v>
      </c>
      <c r="N6657" s="4">
        <v>431.1</v>
      </c>
      <c r="O6657" s="4">
        <v>2</v>
      </c>
      <c r="P6657" s="4">
        <v>0.2</v>
      </c>
      <c r="Q6657" s="4">
        <v>30.58</v>
      </c>
    </row>
    <row r="6658" spans="1:17" s="4" customFormat="1" ht="12" x14ac:dyDescent="0.3">
      <c r="A6658" s="4">
        <v>6657</v>
      </c>
      <c r="B6658" s="4" t="s">
        <v>19795</v>
      </c>
      <c r="C6658" s="5">
        <v>45111</v>
      </c>
      <c r="D6658" s="5">
        <v>45112</v>
      </c>
      <c r="E6658" s="9">
        <f t="shared" ref="E6658:E6721" si="104">YEAR(D6658)</f>
        <v>2023</v>
      </c>
      <c r="F6658" s="4" t="s">
        <v>17</v>
      </c>
      <c r="G6658" s="4" t="s">
        <v>19796</v>
      </c>
      <c r="H6658" s="4" t="s">
        <v>19797</v>
      </c>
      <c r="I6658" s="4" t="s">
        <v>20</v>
      </c>
      <c r="J6658" s="4" t="s">
        <v>145</v>
      </c>
      <c r="K6658" s="4" t="s">
        <v>80</v>
      </c>
      <c r="L6658" s="4" t="s">
        <v>29</v>
      </c>
      <c r="M6658" s="4" t="s">
        <v>48</v>
      </c>
      <c r="N6658" s="4">
        <v>927.5</v>
      </c>
      <c r="O6658" s="4">
        <v>2</v>
      </c>
      <c r="P6658" s="4">
        <v>0</v>
      </c>
      <c r="Q6658" s="4">
        <v>52.5</v>
      </c>
    </row>
    <row r="6659" spans="1:17" s="4" customFormat="1" ht="12" x14ac:dyDescent="0.3">
      <c r="A6659" s="4">
        <v>6658</v>
      </c>
      <c r="B6659" s="4" t="s">
        <v>19798</v>
      </c>
      <c r="C6659" s="5">
        <v>45265</v>
      </c>
      <c r="D6659" s="5">
        <v>45270</v>
      </c>
      <c r="E6659" s="9">
        <f t="shared" si="104"/>
        <v>2023</v>
      </c>
      <c r="F6659" s="4" t="s">
        <v>59</v>
      </c>
      <c r="G6659" s="4" t="s">
        <v>19799</v>
      </c>
      <c r="H6659" s="4" t="s">
        <v>15250</v>
      </c>
      <c r="I6659" s="4" t="s">
        <v>67</v>
      </c>
      <c r="J6659" s="4" t="s">
        <v>79</v>
      </c>
      <c r="K6659" s="4" t="s">
        <v>80</v>
      </c>
      <c r="L6659" s="4" t="s">
        <v>36</v>
      </c>
      <c r="M6659" s="4" t="s">
        <v>118</v>
      </c>
      <c r="N6659" s="4">
        <v>217.91</v>
      </c>
      <c r="O6659" s="4">
        <v>8</v>
      </c>
      <c r="P6659" s="4">
        <v>0.2</v>
      </c>
      <c r="Q6659" s="4">
        <v>19.93</v>
      </c>
    </row>
    <row r="6660" spans="1:17" s="4" customFormat="1" ht="12" x14ac:dyDescent="0.3">
      <c r="A6660" s="4">
        <v>6659</v>
      </c>
      <c r="B6660" s="4" t="s">
        <v>19800</v>
      </c>
      <c r="C6660" s="5">
        <v>45804</v>
      </c>
      <c r="D6660" s="5">
        <v>45810</v>
      </c>
      <c r="E6660" s="9">
        <f t="shared" si="104"/>
        <v>2025</v>
      </c>
      <c r="F6660" s="4" t="s">
        <v>39</v>
      </c>
      <c r="G6660" s="4" t="s">
        <v>19801</v>
      </c>
      <c r="H6660" s="4" t="s">
        <v>19802</v>
      </c>
      <c r="I6660" s="4" t="s">
        <v>20</v>
      </c>
      <c r="J6660" s="4" t="s">
        <v>79</v>
      </c>
      <c r="K6660" s="4" t="s">
        <v>80</v>
      </c>
      <c r="L6660" s="4" t="s">
        <v>22</v>
      </c>
      <c r="M6660" s="4" t="s">
        <v>134</v>
      </c>
      <c r="N6660" s="4">
        <v>768.22</v>
      </c>
      <c r="O6660" s="4">
        <v>8</v>
      </c>
      <c r="P6660" s="4">
        <v>0</v>
      </c>
      <c r="Q6660" s="4">
        <v>32.21</v>
      </c>
    </row>
    <row r="6661" spans="1:17" s="4" customFormat="1" ht="12" x14ac:dyDescent="0.3">
      <c r="A6661" s="4">
        <v>6660</v>
      </c>
      <c r="B6661" s="4" t="s">
        <v>19803</v>
      </c>
      <c r="C6661" s="5">
        <v>44933</v>
      </c>
      <c r="D6661" s="5">
        <v>44935</v>
      </c>
      <c r="E6661" s="9">
        <f t="shared" si="104"/>
        <v>2023</v>
      </c>
      <c r="F6661" s="4" t="s">
        <v>25</v>
      </c>
      <c r="G6661" s="4" t="s">
        <v>19804</v>
      </c>
      <c r="H6661" s="4" t="s">
        <v>19805</v>
      </c>
      <c r="I6661" s="4" t="s">
        <v>20</v>
      </c>
      <c r="J6661" s="4" t="s">
        <v>145</v>
      </c>
      <c r="K6661" s="4" t="s">
        <v>80</v>
      </c>
      <c r="L6661" s="4" t="s">
        <v>22</v>
      </c>
      <c r="M6661" s="4" t="s">
        <v>54</v>
      </c>
      <c r="N6661" s="4">
        <v>550.82000000000005</v>
      </c>
      <c r="O6661" s="4">
        <v>10</v>
      </c>
      <c r="P6661" s="4">
        <v>0</v>
      </c>
      <c r="Q6661" s="4">
        <v>94.96</v>
      </c>
    </row>
    <row r="6662" spans="1:17" s="4" customFormat="1" ht="12" x14ac:dyDescent="0.3">
      <c r="A6662" s="4">
        <v>6661</v>
      </c>
      <c r="B6662" s="4" t="s">
        <v>19806</v>
      </c>
      <c r="C6662" s="5">
        <v>45024</v>
      </c>
      <c r="D6662" s="5">
        <v>45028</v>
      </c>
      <c r="E6662" s="9">
        <f t="shared" si="104"/>
        <v>2023</v>
      </c>
      <c r="F6662" s="4" t="s">
        <v>39</v>
      </c>
      <c r="G6662" s="4" t="s">
        <v>19807</v>
      </c>
      <c r="H6662" s="4" t="s">
        <v>19808</v>
      </c>
      <c r="I6662" s="4" t="s">
        <v>28</v>
      </c>
      <c r="J6662" s="4" t="s">
        <v>145</v>
      </c>
      <c r="K6662" s="4" t="s">
        <v>80</v>
      </c>
      <c r="L6662" s="4" t="s">
        <v>22</v>
      </c>
      <c r="M6662" s="4" t="s">
        <v>75</v>
      </c>
      <c r="N6662" s="4">
        <v>836.69</v>
      </c>
      <c r="O6662" s="4">
        <v>4</v>
      </c>
      <c r="P6662" s="4">
        <v>0</v>
      </c>
      <c r="Q6662" s="4">
        <v>212.88</v>
      </c>
    </row>
    <row r="6663" spans="1:17" s="4" customFormat="1" ht="12" x14ac:dyDescent="0.3">
      <c r="A6663" s="4">
        <v>6662</v>
      </c>
      <c r="B6663" s="4" t="s">
        <v>19809</v>
      </c>
      <c r="C6663" s="5">
        <v>44794</v>
      </c>
      <c r="D6663" s="5">
        <v>44799</v>
      </c>
      <c r="E6663" s="9">
        <f t="shared" si="104"/>
        <v>2022</v>
      </c>
      <c r="F6663" s="4" t="s">
        <v>59</v>
      </c>
      <c r="G6663" s="4" t="s">
        <v>19810</v>
      </c>
      <c r="H6663" s="4" t="s">
        <v>19811</v>
      </c>
      <c r="I6663" s="4" t="s">
        <v>20</v>
      </c>
      <c r="J6663" s="4" t="s">
        <v>145</v>
      </c>
      <c r="K6663" s="4" t="s">
        <v>80</v>
      </c>
      <c r="L6663" s="4" t="s">
        <v>22</v>
      </c>
      <c r="M6663" s="4" t="s">
        <v>134</v>
      </c>
      <c r="N6663" s="4">
        <v>504</v>
      </c>
      <c r="O6663" s="4">
        <v>6</v>
      </c>
      <c r="P6663" s="4">
        <v>0.15</v>
      </c>
      <c r="Q6663" s="4">
        <v>26.39</v>
      </c>
    </row>
    <row r="6664" spans="1:17" s="4" customFormat="1" ht="12" x14ac:dyDescent="0.3">
      <c r="A6664" s="4">
        <v>6663</v>
      </c>
      <c r="B6664" s="4" t="s">
        <v>19812</v>
      </c>
      <c r="C6664" s="5">
        <v>44573</v>
      </c>
      <c r="D6664" s="5">
        <v>44578</v>
      </c>
      <c r="E6664" s="9">
        <f t="shared" si="104"/>
        <v>2022</v>
      </c>
      <c r="F6664" s="4" t="s">
        <v>39</v>
      </c>
      <c r="G6664" s="4" t="s">
        <v>19813</v>
      </c>
      <c r="H6664" s="4" t="s">
        <v>19814</v>
      </c>
      <c r="I6664" s="4" t="s">
        <v>28</v>
      </c>
      <c r="J6664" s="4" t="s">
        <v>145</v>
      </c>
      <c r="K6664" s="4" t="s">
        <v>80</v>
      </c>
      <c r="L6664" s="4" t="s">
        <v>22</v>
      </c>
      <c r="M6664" s="4" t="s">
        <v>75</v>
      </c>
      <c r="N6664" s="4">
        <v>884.57</v>
      </c>
      <c r="O6664" s="4">
        <v>8</v>
      </c>
      <c r="P6664" s="4">
        <v>0.2</v>
      </c>
      <c r="Q6664" s="4">
        <v>128.62</v>
      </c>
    </row>
    <row r="6665" spans="1:17" s="4" customFormat="1" ht="12" x14ac:dyDescent="0.3">
      <c r="A6665" s="4">
        <v>6664</v>
      </c>
      <c r="B6665" s="4" t="s">
        <v>19815</v>
      </c>
      <c r="C6665" s="5">
        <v>45588</v>
      </c>
      <c r="D6665" s="5">
        <v>45589</v>
      </c>
      <c r="E6665" s="9">
        <f t="shared" si="104"/>
        <v>2024</v>
      </c>
      <c r="F6665" s="4" t="s">
        <v>25</v>
      </c>
      <c r="G6665" s="4" t="s">
        <v>19816</v>
      </c>
      <c r="H6665" s="4" t="s">
        <v>19817</v>
      </c>
      <c r="I6665" s="4" t="s">
        <v>28</v>
      </c>
      <c r="J6665" s="4" t="s">
        <v>111</v>
      </c>
      <c r="K6665" s="4" t="s">
        <v>111</v>
      </c>
      <c r="L6665" s="4" t="s">
        <v>22</v>
      </c>
      <c r="M6665" s="4" t="s">
        <v>54</v>
      </c>
      <c r="N6665" s="4">
        <v>326.41000000000003</v>
      </c>
      <c r="O6665" s="4">
        <v>9</v>
      </c>
      <c r="P6665" s="4">
        <v>0.15</v>
      </c>
      <c r="Q6665" s="4">
        <v>76.73</v>
      </c>
    </row>
    <row r="6666" spans="1:17" s="4" customFormat="1" ht="12" x14ac:dyDescent="0.3">
      <c r="A6666" s="4">
        <v>6665</v>
      </c>
      <c r="B6666" s="4" t="s">
        <v>19818</v>
      </c>
      <c r="C6666" s="5">
        <v>44417</v>
      </c>
      <c r="D6666" s="5">
        <v>44419</v>
      </c>
      <c r="E6666" s="9">
        <f t="shared" si="104"/>
        <v>2021</v>
      </c>
      <c r="F6666" s="4" t="s">
        <v>25</v>
      </c>
      <c r="G6666" s="4" t="s">
        <v>19819</v>
      </c>
      <c r="H6666" s="4" t="s">
        <v>19820</v>
      </c>
      <c r="I6666" s="4" t="s">
        <v>28</v>
      </c>
      <c r="J6666" s="4" t="s">
        <v>79</v>
      </c>
      <c r="K6666" s="4" t="s">
        <v>80</v>
      </c>
      <c r="L6666" s="4" t="s">
        <v>36</v>
      </c>
      <c r="M6666" s="4" t="s">
        <v>138</v>
      </c>
      <c r="N6666" s="4">
        <v>1156.3399999999999</v>
      </c>
      <c r="O6666" s="4">
        <v>4</v>
      </c>
      <c r="P6666" s="4">
        <v>0.2</v>
      </c>
      <c r="Q6666" s="4">
        <v>234.24</v>
      </c>
    </row>
    <row r="6667" spans="1:17" s="4" customFormat="1" ht="12" x14ac:dyDescent="0.3">
      <c r="A6667" s="4">
        <v>6666</v>
      </c>
      <c r="B6667" s="4" t="s">
        <v>19821</v>
      </c>
      <c r="C6667" s="5">
        <v>44696</v>
      </c>
      <c r="D6667" s="5">
        <v>44703</v>
      </c>
      <c r="E6667" s="9">
        <f t="shared" si="104"/>
        <v>2022</v>
      </c>
      <c r="F6667" s="4" t="s">
        <v>17</v>
      </c>
      <c r="G6667" s="4" t="s">
        <v>19822</v>
      </c>
      <c r="H6667" s="4" t="s">
        <v>19823</v>
      </c>
      <c r="I6667" s="4" t="s">
        <v>67</v>
      </c>
      <c r="J6667" s="4" t="s">
        <v>111</v>
      </c>
      <c r="K6667" s="4" t="s">
        <v>111</v>
      </c>
      <c r="L6667" s="4" t="s">
        <v>29</v>
      </c>
      <c r="M6667" s="4" t="s">
        <v>30</v>
      </c>
      <c r="N6667" s="4">
        <v>1367.91</v>
      </c>
      <c r="O6667" s="4">
        <v>8</v>
      </c>
      <c r="P6667" s="4">
        <v>0.1</v>
      </c>
      <c r="Q6667" s="4">
        <v>307.08</v>
      </c>
    </row>
    <row r="6668" spans="1:17" s="4" customFormat="1" ht="12" x14ac:dyDescent="0.3">
      <c r="A6668" s="4">
        <v>6667</v>
      </c>
      <c r="B6668" s="4" t="s">
        <v>19824</v>
      </c>
      <c r="C6668" s="5">
        <v>45331</v>
      </c>
      <c r="D6668" s="5">
        <v>45334</v>
      </c>
      <c r="E6668" s="9">
        <f t="shared" si="104"/>
        <v>2024</v>
      </c>
      <c r="F6668" s="4" t="s">
        <v>25</v>
      </c>
      <c r="G6668" s="4" t="s">
        <v>19825</v>
      </c>
      <c r="H6668" s="4" t="s">
        <v>19826</v>
      </c>
      <c r="I6668" s="4" t="s">
        <v>20</v>
      </c>
      <c r="J6668" s="4" t="s">
        <v>47</v>
      </c>
      <c r="K6668" s="4" t="s">
        <v>47</v>
      </c>
      <c r="L6668" s="4" t="s">
        <v>36</v>
      </c>
      <c r="M6668" s="4" t="s">
        <v>118</v>
      </c>
      <c r="N6668" s="4">
        <v>1130.08</v>
      </c>
      <c r="O6668" s="4">
        <v>8</v>
      </c>
      <c r="P6668" s="4">
        <v>0.15</v>
      </c>
      <c r="Q6668" s="4">
        <v>53.11</v>
      </c>
    </row>
    <row r="6669" spans="1:17" s="4" customFormat="1" ht="12" x14ac:dyDescent="0.3">
      <c r="A6669" s="4">
        <v>6668</v>
      </c>
      <c r="B6669" s="4" t="s">
        <v>19827</v>
      </c>
      <c r="C6669" s="5">
        <v>45401</v>
      </c>
      <c r="D6669" s="5">
        <v>45404</v>
      </c>
      <c r="E6669" s="9">
        <f t="shared" si="104"/>
        <v>2024</v>
      </c>
      <c r="F6669" s="4" t="s">
        <v>17</v>
      </c>
      <c r="G6669" s="4" t="s">
        <v>19828</v>
      </c>
      <c r="H6669" s="4" t="s">
        <v>19829</v>
      </c>
      <c r="I6669" s="4" t="s">
        <v>67</v>
      </c>
      <c r="J6669" s="4" t="s">
        <v>21</v>
      </c>
      <c r="K6669" s="4" t="s">
        <v>26647</v>
      </c>
      <c r="L6669" s="4" t="s">
        <v>36</v>
      </c>
      <c r="M6669" s="4" t="s">
        <v>118</v>
      </c>
      <c r="N6669" s="4">
        <v>225.97</v>
      </c>
      <c r="O6669" s="4">
        <v>2</v>
      </c>
      <c r="P6669" s="4">
        <v>0.15</v>
      </c>
      <c r="Q6669" s="4">
        <v>9.52</v>
      </c>
    </row>
    <row r="6670" spans="1:17" s="4" customFormat="1" ht="12" x14ac:dyDescent="0.3">
      <c r="A6670" s="4">
        <v>6669</v>
      </c>
      <c r="B6670" s="4" t="s">
        <v>19830</v>
      </c>
      <c r="C6670" s="5">
        <v>44937</v>
      </c>
      <c r="D6670" s="5">
        <v>44938</v>
      </c>
      <c r="E6670" s="9">
        <f t="shared" si="104"/>
        <v>2023</v>
      </c>
      <c r="F6670" s="4" t="s">
        <v>39</v>
      </c>
      <c r="G6670" s="4" t="s">
        <v>19831</v>
      </c>
      <c r="H6670" s="4" t="s">
        <v>9401</v>
      </c>
      <c r="I6670" s="4" t="s">
        <v>20</v>
      </c>
      <c r="J6670" s="4" t="s">
        <v>52</v>
      </c>
      <c r="K6670" s="4" t="s">
        <v>53</v>
      </c>
      <c r="L6670" s="4" t="s">
        <v>22</v>
      </c>
      <c r="M6670" s="4" t="s">
        <v>75</v>
      </c>
      <c r="N6670" s="4">
        <v>478.35</v>
      </c>
      <c r="O6670" s="4">
        <v>6</v>
      </c>
      <c r="P6670" s="4">
        <v>0</v>
      </c>
      <c r="Q6670" s="4">
        <v>28.36</v>
      </c>
    </row>
    <row r="6671" spans="1:17" s="4" customFormat="1" ht="12" x14ac:dyDescent="0.3">
      <c r="A6671" s="4">
        <v>6670</v>
      </c>
      <c r="B6671" s="4" t="s">
        <v>19832</v>
      </c>
      <c r="C6671" s="5">
        <v>45059</v>
      </c>
      <c r="D6671" s="5">
        <v>45060</v>
      </c>
      <c r="E6671" s="9">
        <f t="shared" si="104"/>
        <v>2023</v>
      </c>
      <c r="F6671" s="4" t="s">
        <v>25</v>
      </c>
      <c r="G6671" s="4" t="s">
        <v>19833</v>
      </c>
      <c r="H6671" s="4" t="s">
        <v>19834</v>
      </c>
      <c r="I6671" s="4" t="s">
        <v>67</v>
      </c>
      <c r="J6671" s="4" t="s">
        <v>42</v>
      </c>
      <c r="K6671" s="4" t="s">
        <v>43</v>
      </c>
      <c r="L6671" s="4" t="s">
        <v>36</v>
      </c>
      <c r="M6671" s="4" t="s">
        <v>138</v>
      </c>
      <c r="N6671" s="4">
        <v>437.28</v>
      </c>
      <c r="O6671" s="4">
        <v>9</v>
      </c>
      <c r="P6671" s="4">
        <v>0</v>
      </c>
      <c r="Q6671" s="4">
        <v>43.29</v>
      </c>
    </row>
    <row r="6672" spans="1:17" s="4" customFormat="1" ht="12" x14ac:dyDescent="0.3">
      <c r="A6672" s="4">
        <v>6671</v>
      </c>
      <c r="B6672" s="4" t="s">
        <v>19835</v>
      </c>
      <c r="C6672" s="5">
        <v>45219</v>
      </c>
      <c r="D6672" s="5">
        <v>45221</v>
      </c>
      <c r="E6672" s="9">
        <f t="shared" si="104"/>
        <v>2023</v>
      </c>
      <c r="F6672" s="4" t="s">
        <v>25</v>
      </c>
      <c r="G6672" s="4" t="s">
        <v>19836</v>
      </c>
      <c r="H6672" s="4" t="s">
        <v>19837</v>
      </c>
      <c r="I6672" s="4" t="s">
        <v>20</v>
      </c>
      <c r="J6672" s="4" t="s">
        <v>42</v>
      </c>
      <c r="K6672" s="4" t="s">
        <v>43</v>
      </c>
      <c r="L6672" s="4" t="s">
        <v>36</v>
      </c>
      <c r="M6672" s="4" t="s">
        <v>71</v>
      </c>
      <c r="N6672" s="4">
        <v>52.3</v>
      </c>
      <c r="O6672" s="4">
        <v>4</v>
      </c>
      <c r="P6672" s="4">
        <v>0.2</v>
      </c>
      <c r="Q6672" s="4">
        <v>9.84</v>
      </c>
    </row>
    <row r="6673" spans="1:17" s="4" customFormat="1" ht="12" x14ac:dyDescent="0.3">
      <c r="A6673" s="4">
        <v>6672</v>
      </c>
      <c r="B6673" s="4" t="s">
        <v>19838</v>
      </c>
      <c r="C6673" s="5">
        <v>45174</v>
      </c>
      <c r="D6673" s="5">
        <v>45181</v>
      </c>
      <c r="E6673" s="9">
        <f t="shared" si="104"/>
        <v>2023</v>
      </c>
      <c r="F6673" s="4" t="s">
        <v>17</v>
      </c>
      <c r="G6673" s="4" t="s">
        <v>19839</v>
      </c>
      <c r="H6673" s="4" t="s">
        <v>19840</v>
      </c>
      <c r="I6673" s="4" t="s">
        <v>67</v>
      </c>
      <c r="J6673" s="4" t="s">
        <v>47</v>
      </c>
      <c r="K6673" s="4" t="s">
        <v>47</v>
      </c>
      <c r="L6673" s="4" t="s">
        <v>36</v>
      </c>
      <c r="M6673" s="4" t="s">
        <v>138</v>
      </c>
      <c r="N6673" s="4">
        <v>821.22</v>
      </c>
      <c r="O6673" s="4">
        <v>7</v>
      </c>
      <c r="P6673" s="4">
        <v>0.2</v>
      </c>
      <c r="Q6673" s="4">
        <v>180.01</v>
      </c>
    </row>
    <row r="6674" spans="1:17" s="4" customFormat="1" ht="12" x14ac:dyDescent="0.3">
      <c r="A6674" s="4">
        <v>6673</v>
      </c>
      <c r="B6674" s="4" t="s">
        <v>19841</v>
      </c>
      <c r="C6674" s="5">
        <v>44485</v>
      </c>
      <c r="D6674" s="5">
        <v>44492</v>
      </c>
      <c r="E6674" s="9">
        <f t="shared" si="104"/>
        <v>2021</v>
      </c>
      <c r="F6674" s="4" t="s">
        <v>17</v>
      </c>
      <c r="G6674" s="4" t="s">
        <v>19842</v>
      </c>
      <c r="H6674" s="4" t="s">
        <v>19843</v>
      </c>
      <c r="I6674" s="4" t="s">
        <v>67</v>
      </c>
      <c r="J6674" s="4" t="s">
        <v>52</v>
      </c>
      <c r="K6674" s="4" t="s">
        <v>53</v>
      </c>
      <c r="L6674" s="4" t="s">
        <v>29</v>
      </c>
      <c r="M6674" s="4" t="s">
        <v>90</v>
      </c>
      <c r="N6674" s="4">
        <v>1040.44</v>
      </c>
      <c r="O6674" s="4">
        <v>6</v>
      </c>
      <c r="P6674" s="4">
        <v>0.1</v>
      </c>
      <c r="Q6674" s="4">
        <v>-6.3</v>
      </c>
    </row>
    <row r="6675" spans="1:17" s="4" customFormat="1" ht="12" x14ac:dyDescent="0.3">
      <c r="A6675" s="4">
        <v>6674</v>
      </c>
      <c r="B6675" s="4" t="s">
        <v>19844</v>
      </c>
      <c r="C6675" s="5">
        <v>45390</v>
      </c>
      <c r="D6675" s="5">
        <v>45391</v>
      </c>
      <c r="E6675" s="9">
        <f t="shared" si="104"/>
        <v>2024</v>
      </c>
      <c r="F6675" s="4" t="s">
        <v>25</v>
      </c>
      <c r="G6675" s="4" t="s">
        <v>19845</v>
      </c>
      <c r="H6675" s="4" t="s">
        <v>19846</v>
      </c>
      <c r="I6675" s="4" t="s">
        <v>67</v>
      </c>
      <c r="J6675" s="4" t="s">
        <v>62</v>
      </c>
      <c r="K6675" s="4" t="s">
        <v>63</v>
      </c>
      <c r="L6675" s="4" t="s">
        <v>29</v>
      </c>
      <c r="M6675" s="4" t="s">
        <v>90</v>
      </c>
      <c r="N6675" s="4">
        <v>708.65</v>
      </c>
      <c r="O6675" s="4">
        <v>8</v>
      </c>
      <c r="P6675" s="4">
        <v>0.15</v>
      </c>
      <c r="Q6675" s="4">
        <v>77.739999999999995</v>
      </c>
    </row>
    <row r="6676" spans="1:17" s="4" customFormat="1" ht="12" x14ac:dyDescent="0.3">
      <c r="A6676" s="4">
        <v>6675</v>
      </c>
      <c r="B6676" s="4" t="s">
        <v>19847</v>
      </c>
      <c r="C6676" s="5">
        <v>44538</v>
      </c>
      <c r="D6676" s="5">
        <v>44542</v>
      </c>
      <c r="E6676" s="9">
        <f t="shared" si="104"/>
        <v>2021</v>
      </c>
      <c r="F6676" s="4" t="s">
        <v>25</v>
      </c>
      <c r="G6676" s="4" t="s">
        <v>19848</v>
      </c>
      <c r="H6676" s="4" t="s">
        <v>19849</v>
      </c>
      <c r="I6676" s="4" t="s">
        <v>20</v>
      </c>
      <c r="J6676" s="4" t="s">
        <v>47</v>
      </c>
      <c r="K6676" s="4" t="s">
        <v>47</v>
      </c>
      <c r="L6676" s="4" t="s">
        <v>29</v>
      </c>
      <c r="M6676" s="4" t="s">
        <v>30</v>
      </c>
      <c r="N6676" s="4">
        <v>1052.81</v>
      </c>
      <c r="O6676" s="4">
        <v>7</v>
      </c>
      <c r="P6676" s="4">
        <v>0.2</v>
      </c>
      <c r="Q6676" s="4">
        <v>105.07</v>
      </c>
    </row>
    <row r="6677" spans="1:17" s="4" customFormat="1" ht="12" x14ac:dyDescent="0.3">
      <c r="A6677" s="4">
        <v>6676</v>
      </c>
      <c r="B6677" s="4" t="s">
        <v>19850</v>
      </c>
      <c r="C6677" s="5">
        <v>44698</v>
      </c>
      <c r="D6677" s="5">
        <v>44701</v>
      </c>
      <c r="E6677" s="9">
        <f t="shared" si="104"/>
        <v>2022</v>
      </c>
      <c r="F6677" s="4" t="s">
        <v>25</v>
      </c>
      <c r="G6677" s="4" t="s">
        <v>19851</v>
      </c>
      <c r="H6677" s="4" t="s">
        <v>19852</v>
      </c>
      <c r="I6677" s="4" t="s">
        <v>20</v>
      </c>
      <c r="J6677" s="4" t="s">
        <v>42</v>
      </c>
      <c r="K6677" s="4" t="s">
        <v>43</v>
      </c>
      <c r="L6677" s="4" t="s">
        <v>36</v>
      </c>
      <c r="M6677" s="4" t="s">
        <v>37</v>
      </c>
      <c r="N6677" s="4">
        <v>554.37</v>
      </c>
      <c r="O6677" s="4">
        <v>9</v>
      </c>
      <c r="P6677" s="4">
        <v>0.15</v>
      </c>
      <c r="Q6677" s="4">
        <v>66.91</v>
      </c>
    </row>
    <row r="6678" spans="1:17" s="4" customFormat="1" ht="12" x14ac:dyDescent="0.3">
      <c r="A6678" s="4">
        <v>6677</v>
      </c>
      <c r="B6678" s="4" t="s">
        <v>19853</v>
      </c>
      <c r="C6678" s="5">
        <v>45568</v>
      </c>
      <c r="D6678" s="5">
        <v>45573</v>
      </c>
      <c r="E6678" s="9">
        <f t="shared" si="104"/>
        <v>2024</v>
      </c>
      <c r="F6678" s="4" t="s">
        <v>25</v>
      </c>
      <c r="G6678" s="4" t="s">
        <v>19854</v>
      </c>
      <c r="H6678" s="4" t="s">
        <v>19855</v>
      </c>
      <c r="I6678" s="4" t="s">
        <v>67</v>
      </c>
      <c r="J6678" s="4" t="s">
        <v>106</v>
      </c>
      <c r="K6678" s="4" t="s">
        <v>106</v>
      </c>
      <c r="L6678" s="4" t="s">
        <v>22</v>
      </c>
      <c r="M6678" s="4" t="s">
        <v>75</v>
      </c>
      <c r="N6678" s="4">
        <v>222.71</v>
      </c>
      <c r="O6678" s="4">
        <v>8</v>
      </c>
      <c r="P6678" s="4">
        <v>0</v>
      </c>
      <c r="Q6678" s="4">
        <v>20.57</v>
      </c>
    </row>
    <row r="6679" spans="1:17" s="4" customFormat="1" ht="12" x14ac:dyDescent="0.3">
      <c r="A6679" s="4">
        <v>6678</v>
      </c>
      <c r="B6679" s="4" t="s">
        <v>19856</v>
      </c>
      <c r="C6679" s="5">
        <v>44763</v>
      </c>
      <c r="D6679" s="5">
        <v>44768</v>
      </c>
      <c r="E6679" s="9">
        <f t="shared" si="104"/>
        <v>2022</v>
      </c>
      <c r="F6679" s="4" t="s">
        <v>39</v>
      </c>
      <c r="G6679" s="4" t="s">
        <v>19857</v>
      </c>
      <c r="H6679" s="4" t="s">
        <v>19858</v>
      </c>
      <c r="I6679" s="4" t="s">
        <v>67</v>
      </c>
      <c r="J6679" s="4" t="s">
        <v>21</v>
      </c>
      <c r="K6679" s="4" t="s">
        <v>26647</v>
      </c>
      <c r="L6679" s="4" t="s">
        <v>22</v>
      </c>
      <c r="M6679" s="4" t="s">
        <v>134</v>
      </c>
      <c r="N6679" s="4">
        <v>645.94000000000005</v>
      </c>
      <c r="O6679" s="4">
        <v>4</v>
      </c>
      <c r="P6679" s="4">
        <v>0</v>
      </c>
      <c r="Q6679" s="4">
        <v>133.69</v>
      </c>
    </row>
    <row r="6680" spans="1:17" s="4" customFormat="1" ht="12" x14ac:dyDescent="0.3">
      <c r="A6680" s="4">
        <v>6679</v>
      </c>
      <c r="B6680" s="4" t="s">
        <v>19859</v>
      </c>
      <c r="C6680" s="5">
        <v>45027</v>
      </c>
      <c r="D6680" s="5">
        <v>45030</v>
      </c>
      <c r="E6680" s="9">
        <f t="shared" si="104"/>
        <v>2023</v>
      </c>
      <c r="F6680" s="4" t="s">
        <v>17</v>
      </c>
      <c r="G6680" s="4" t="s">
        <v>19860</v>
      </c>
      <c r="H6680" s="4" t="s">
        <v>19861</v>
      </c>
      <c r="I6680" s="4" t="s">
        <v>67</v>
      </c>
      <c r="J6680" s="4" t="s">
        <v>42</v>
      </c>
      <c r="K6680" s="4" t="s">
        <v>43</v>
      </c>
      <c r="L6680" s="4" t="s">
        <v>22</v>
      </c>
      <c r="M6680" s="4" t="s">
        <v>54</v>
      </c>
      <c r="N6680" s="4">
        <v>1427.4</v>
      </c>
      <c r="O6680" s="4">
        <v>3</v>
      </c>
      <c r="P6680" s="4">
        <v>0.15</v>
      </c>
      <c r="Q6680" s="4">
        <v>173.48</v>
      </c>
    </row>
    <row r="6681" spans="1:17" s="4" customFormat="1" ht="12" x14ac:dyDescent="0.3">
      <c r="A6681" s="4">
        <v>6680</v>
      </c>
      <c r="B6681" s="4" t="s">
        <v>19862</v>
      </c>
      <c r="C6681" s="5">
        <v>45483</v>
      </c>
      <c r="D6681" s="5">
        <v>45485</v>
      </c>
      <c r="E6681" s="9">
        <f t="shared" si="104"/>
        <v>2024</v>
      </c>
      <c r="F6681" s="4" t="s">
        <v>25</v>
      </c>
      <c r="G6681" s="4" t="s">
        <v>19863</v>
      </c>
      <c r="H6681" s="4" t="s">
        <v>19864</v>
      </c>
      <c r="I6681" s="4" t="s">
        <v>20</v>
      </c>
      <c r="J6681" s="4" t="s">
        <v>79</v>
      </c>
      <c r="K6681" s="4" t="s">
        <v>80</v>
      </c>
      <c r="L6681" s="4" t="s">
        <v>29</v>
      </c>
      <c r="M6681" s="4" t="s">
        <v>30</v>
      </c>
      <c r="N6681" s="4">
        <v>892.46</v>
      </c>
      <c r="O6681" s="4">
        <v>2</v>
      </c>
      <c r="P6681" s="4">
        <v>0.2</v>
      </c>
      <c r="Q6681" s="4">
        <v>15.25</v>
      </c>
    </row>
    <row r="6682" spans="1:17" s="4" customFormat="1" ht="12" x14ac:dyDescent="0.3">
      <c r="A6682" s="4">
        <v>6681</v>
      </c>
      <c r="B6682" s="4" t="s">
        <v>19865</v>
      </c>
      <c r="C6682" s="5">
        <v>44737</v>
      </c>
      <c r="D6682" s="5">
        <v>44738</v>
      </c>
      <c r="E6682" s="9">
        <f t="shared" si="104"/>
        <v>2022</v>
      </c>
      <c r="F6682" s="4" t="s">
        <v>59</v>
      </c>
      <c r="G6682" s="4" t="s">
        <v>19866</v>
      </c>
      <c r="H6682" s="4" t="s">
        <v>19867</v>
      </c>
      <c r="I6682" s="4" t="s">
        <v>20</v>
      </c>
      <c r="J6682" s="4" t="s">
        <v>79</v>
      </c>
      <c r="K6682" s="4" t="s">
        <v>80</v>
      </c>
      <c r="L6682" s="4" t="s">
        <v>22</v>
      </c>
      <c r="M6682" s="4" t="s">
        <v>54</v>
      </c>
      <c r="N6682" s="4">
        <v>47.85</v>
      </c>
      <c r="O6682" s="4">
        <v>2</v>
      </c>
      <c r="P6682" s="4">
        <v>0.2</v>
      </c>
      <c r="Q6682" s="4">
        <v>5.07</v>
      </c>
    </row>
    <row r="6683" spans="1:17" s="4" customFormat="1" ht="12" x14ac:dyDescent="0.3">
      <c r="A6683" s="4">
        <v>6682</v>
      </c>
      <c r="B6683" s="4" t="s">
        <v>19868</v>
      </c>
      <c r="C6683" s="5">
        <v>44525</v>
      </c>
      <c r="D6683" s="5">
        <v>44528</v>
      </c>
      <c r="E6683" s="9">
        <f t="shared" si="104"/>
        <v>2021</v>
      </c>
      <c r="F6683" s="4" t="s">
        <v>39</v>
      </c>
      <c r="G6683" s="4" t="s">
        <v>19869</v>
      </c>
      <c r="H6683" s="4" t="s">
        <v>19870</v>
      </c>
      <c r="I6683" s="4" t="s">
        <v>67</v>
      </c>
      <c r="J6683" s="4" t="s">
        <v>62</v>
      </c>
      <c r="K6683" s="4" t="s">
        <v>63</v>
      </c>
      <c r="L6683" s="4" t="s">
        <v>29</v>
      </c>
      <c r="M6683" s="4" t="s">
        <v>107</v>
      </c>
      <c r="N6683" s="4">
        <v>95.58</v>
      </c>
      <c r="O6683" s="4">
        <v>8</v>
      </c>
      <c r="P6683" s="4">
        <v>0.15</v>
      </c>
      <c r="Q6683" s="4">
        <v>10.199999999999999</v>
      </c>
    </row>
    <row r="6684" spans="1:17" s="4" customFormat="1" ht="12" x14ac:dyDescent="0.3">
      <c r="A6684" s="4">
        <v>6683</v>
      </c>
      <c r="B6684" s="4" t="s">
        <v>19871</v>
      </c>
      <c r="C6684" s="5">
        <v>45062</v>
      </c>
      <c r="D6684" s="5">
        <v>45067</v>
      </c>
      <c r="E6684" s="9">
        <f t="shared" si="104"/>
        <v>2023</v>
      </c>
      <c r="F6684" s="4" t="s">
        <v>25</v>
      </c>
      <c r="G6684" s="4" t="s">
        <v>19872</v>
      </c>
      <c r="H6684" s="4" t="s">
        <v>19873</v>
      </c>
      <c r="I6684" s="4" t="s">
        <v>20</v>
      </c>
      <c r="J6684" s="4" t="s">
        <v>34</v>
      </c>
      <c r="K6684" s="4" t="s">
        <v>35</v>
      </c>
      <c r="L6684" s="4" t="s">
        <v>22</v>
      </c>
      <c r="M6684" s="4" t="s">
        <v>134</v>
      </c>
      <c r="N6684" s="4">
        <v>1092.72</v>
      </c>
      <c r="O6684" s="4">
        <v>10</v>
      </c>
      <c r="P6684" s="4">
        <v>0</v>
      </c>
      <c r="Q6684" s="4">
        <v>314.83</v>
      </c>
    </row>
    <row r="6685" spans="1:17" s="4" customFormat="1" ht="12" x14ac:dyDescent="0.3">
      <c r="A6685" s="4">
        <v>6684</v>
      </c>
      <c r="B6685" s="4" t="s">
        <v>19874</v>
      </c>
      <c r="C6685" s="5">
        <v>45048</v>
      </c>
      <c r="D6685" s="5">
        <v>45049</v>
      </c>
      <c r="E6685" s="9">
        <f t="shared" si="104"/>
        <v>2023</v>
      </c>
      <c r="F6685" s="4" t="s">
        <v>39</v>
      </c>
      <c r="G6685" s="4" t="s">
        <v>19875</v>
      </c>
      <c r="H6685" s="4" t="s">
        <v>19876</v>
      </c>
      <c r="I6685" s="4" t="s">
        <v>20</v>
      </c>
      <c r="J6685" s="4" t="s">
        <v>111</v>
      </c>
      <c r="K6685" s="4" t="s">
        <v>111</v>
      </c>
      <c r="L6685" s="4" t="s">
        <v>22</v>
      </c>
      <c r="M6685" s="4" t="s">
        <v>75</v>
      </c>
      <c r="N6685" s="4">
        <v>447.4</v>
      </c>
      <c r="O6685" s="4">
        <v>1</v>
      </c>
      <c r="P6685" s="4">
        <v>0</v>
      </c>
      <c r="Q6685" s="4">
        <v>79.430000000000007</v>
      </c>
    </row>
    <row r="6686" spans="1:17" s="4" customFormat="1" ht="12" x14ac:dyDescent="0.3">
      <c r="A6686" s="4">
        <v>6685</v>
      </c>
      <c r="B6686" s="4" t="s">
        <v>19877</v>
      </c>
      <c r="C6686" s="5">
        <v>45380</v>
      </c>
      <c r="D6686" s="5">
        <v>45383</v>
      </c>
      <c r="E6686" s="9">
        <f t="shared" si="104"/>
        <v>2024</v>
      </c>
      <c r="F6686" s="4" t="s">
        <v>25</v>
      </c>
      <c r="G6686" s="4" t="s">
        <v>19878</v>
      </c>
      <c r="H6686" s="4" t="s">
        <v>19879</v>
      </c>
      <c r="I6686" s="4" t="s">
        <v>67</v>
      </c>
      <c r="J6686" s="4" t="s">
        <v>79</v>
      </c>
      <c r="K6686" s="4" t="s">
        <v>80</v>
      </c>
      <c r="L6686" s="4" t="s">
        <v>22</v>
      </c>
      <c r="M6686" s="4" t="s">
        <v>23</v>
      </c>
      <c r="N6686" s="4">
        <v>1344.43</v>
      </c>
      <c r="O6686" s="4">
        <v>10</v>
      </c>
      <c r="P6686" s="4">
        <v>0</v>
      </c>
      <c r="Q6686" s="4">
        <v>253.28</v>
      </c>
    </row>
    <row r="6687" spans="1:17" s="4" customFormat="1" ht="12" x14ac:dyDescent="0.3">
      <c r="A6687" s="4">
        <v>6686</v>
      </c>
      <c r="B6687" s="4" t="s">
        <v>19880</v>
      </c>
      <c r="C6687" s="5">
        <v>45632</v>
      </c>
      <c r="D6687" s="5">
        <v>45634</v>
      </c>
      <c r="E6687" s="9">
        <f t="shared" si="104"/>
        <v>2024</v>
      </c>
      <c r="F6687" s="4" t="s">
        <v>59</v>
      </c>
      <c r="G6687" s="4" t="s">
        <v>19881</v>
      </c>
      <c r="H6687" s="4" t="s">
        <v>19882</v>
      </c>
      <c r="I6687" s="4" t="s">
        <v>28</v>
      </c>
      <c r="J6687" s="4" t="s">
        <v>111</v>
      </c>
      <c r="K6687" s="4" t="s">
        <v>111</v>
      </c>
      <c r="L6687" s="4" t="s">
        <v>36</v>
      </c>
      <c r="M6687" s="4" t="s">
        <v>118</v>
      </c>
      <c r="N6687" s="4">
        <v>326.24</v>
      </c>
      <c r="O6687" s="4">
        <v>8</v>
      </c>
      <c r="P6687" s="4">
        <v>0.15</v>
      </c>
      <c r="Q6687" s="4">
        <v>48.92</v>
      </c>
    </row>
    <row r="6688" spans="1:17" s="4" customFormat="1" ht="12" x14ac:dyDescent="0.3">
      <c r="A6688" s="4">
        <v>6687</v>
      </c>
      <c r="B6688" s="4" t="s">
        <v>19883</v>
      </c>
      <c r="C6688" s="5">
        <v>44459</v>
      </c>
      <c r="D6688" s="5">
        <v>44460</v>
      </c>
      <c r="E6688" s="9">
        <f t="shared" si="104"/>
        <v>2021</v>
      </c>
      <c r="F6688" s="4" t="s">
        <v>17</v>
      </c>
      <c r="G6688" s="4" t="s">
        <v>19884</v>
      </c>
      <c r="H6688" s="4" t="s">
        <v>19885</v>
      </c>
      <c r="I6688" s="4" t="s">
        <v>20</v>
      </c>
      <c r="J6688" s="4" t="s">
        <v>21</v>
      </c>
      <c r="K6688" s="4" t="s">
        <v>26647</v>
      </c>
      <c r="L6688" s="4" t="s">
        <v>36</v>
      </c>
      <c r="M6688" s="4" t="s">
        <v>138</v>
      </c>
      <c r="N6688" s="4">
        <v>171.06</v>
      </c>
      <c r="O6688" s="4">
        <v>1</v>
      </c>
      <c r="P6688" s="4">
        <v>0.15</v>
      </c>
      <c r="Q6688" s="4">
        <v>2.72</v>
      </c>
    </row>
    <row r="6689" spans="1:17" s="4" customFormat="1" ht="12" x14ac:dyDescent="0.3">
      <c r="A6689" s="4">
        <v>6688</v>
      </c>
      <c r="B6689" s="4" t="s">
        <v>19886</v>
      </c>
      <c r="C6689" s="5">
        <v>45777</v>
      </c>
      <c r="D6689" s="5">
        <v>45778</v>
      </c>
      <c r="E6689" s="9">
        <f t="shared" si="104"/>
        <v>2025</v>
      </c>
      <c r="F6689" s="4" t="s">
        <v>39</v>
      </c>
      <c r="G6689" s="4" t="s">
        <v>19887</v>
      </c>
      <c r="H6689" s="4" t="s">
        <v>19888</v>
      </c>
      <c r="I6689" s="4" t="s">
        <v>20</v>
      </c>
      <c r="J6689" s="4" t="s">
        <v>47</v>
      </c>
      <c r="K6689" s="4" t="s">
        <v>47</v>
      </c>
      <c r="L6689" s="4" t="s">
        <v>29</v>
      </c>
      <c r="M6689" s="4" t="s">
        <v>107</v>
      </c>
      <c r="N6689" s="4">
        <v>1361.97</v>
      </c>
      <c r="O6689" s="4">
        <v>9</v>
      </c>
      <c r="P6689" s="4">
        <v>0.15</v>
      </c>
      <c r="Q6689" s="4">
        <v>73.63</v>
      </c>
    </row>
    <row r="6690" spans="1:17" s="4" customFormat="1" ht="12" x14ac:dyDescent="0.3">
      <c r="A6690" s="4">
        <v>6689</v>
      </c>
      <c r="B6690" s="4" t="s">
        <v>19889</v>
      </c>
      <c r="C6690" s="5">
        <v>45298</v>
      </c>
      <c r="D6690" s="5">
        <v>45301</v>
      </c>
      <c r="E6690" s="9">
        <f t="shared" si="104"/>
        <v>2024</v>
      </c>
      <c r="F6690" s="4" t="s">
        <v>25</v>
      </c>
      <c r="G6690" s="4" t="s">
        <v>19890</v>
      </c>
      <c r="H6690" s="4" t="s">
        <v>19891</v>
      </c>
      <c r="I6690" s="4" t="s">
        <v>20</v>
      </c>
      <c r="J6690" s="4" t="s">
        <v>145</v>
      </c>
      <c r="K6690" s="4" t="s">
        <v>80</v>
      </c>
      <c r="L6690" s="4" t="s">
        <v>36</v>
      </c>
      <c r="M6690" s="4" t="s">
        <v>138</v>
      </c>
      <c r="N6690" s="4">
        <v>802.98</v>
      </c>
      <c r="O6690" s="4">
        <v>4</v>
      </c>
      <c r="P6690" s="4">
        <v>0</v>
      </c>
      <c r="Q6690" s="4">
        <v>182.12</v>
      </c>
    </row>
    <row r="6691" spans="1:17" s="4" customFormat="1" ht="12" x14ac:dyDescent="0.3">
      <c r="A6691" s="4">
        <v>6690</v>
      </c>
      <c r="B6691" s="4" t="s">
        <v>19892</v>
      </c>
      <c r="C6691" s="5">
        <v>45180</v>
      </c>
      <c r="D6691" s="5">
        <v>45181</v>
      </c>
      <c r="E6691" s="9">
        <f t="shared" si="104"/>
        <v>2023</v>
      </c>
      <c r="F6691" s="4" t="s">
        <v>17</v>
      </c>
      <c r="G6691" s="4" t="s">
        <v>19893</v>
      </c>
      <c r="H6691" s="4" t="s">
        <v>13922</v>
      </c>
      <c r="I6691" s="4" t="s">
        <v>28</v>
      </c>
      <c r="J6691" s="4" t="s">
        <v>42</v>
      </c>
      <c r="K6691" s="4" t="s">
        <v>43</v>
      </c>
      <c r="L6691" s="4" t="s">
        <v>29</v>
      </c>
      <c r="M6691" s="4" t="s">
        <v>30</v>
      </c>
      <c r="N6691" s="4">
        <v>1291.72</v>
      </c>
      <c r="O6691" s="4">
        <v>9</v>
      </c>
      <c r="P6691" s="4">
        <v>0.2</v>
      </c>
      <c r="Q6691" s="4">
        <v>274.08999999999997</v>
      </c>
    </row>
    <row r="6692" spans="1:17" s="4" customFormat="1" ht="12" x14ac:dyDescent="0.3">
      <c r="A6692" s="4">
        <v>6691</v>
      </c>
      <c r="B6692" s="4" t="s">
        <v>19894</v>
      </c>
      <c r="C6692" s="5">
        <v>44420</v>
      </c>
      <c r="D6692" s="5">
        <v>44422</v>
      </c>
      <c r="E6692" s="9">
        <f t="shared" si="104"/>
        <v>2021</v>
      </c>
      <c r="F6692" s="4" t="s">
        <v>39</v>
      </c>
      <c r="G6692" s="4" t="s">
        <v>19895</v>
      </c>
      <c r="H6692" s="4" t="s">
        <v>19896</v>
      </c>
      <c r="I6692" s="4" t="s">
        <v>20</v>
      </c>
      <c r="J6692" s="4" t="s">
        <v>42</v>
      </c>
      <c r="K6692" s="4" t="s">
        <v>43</v>
      </c>
      <c r="L6692" s="4" t="s">
        <v>22</v>
      </c>
      <c r="M6692" s="4" t="s">
        <v>54</v>
      </c>
      <c r="N6692" s="4">
        <v>1450.19</v>
      </c>
      <c r="O6692" s="4">
        <v>1</v>
      </c>
      <c r="P6692" s="4">
        <v>0.2</v>
      </c>
      <c r="Q6692" s="4">
        <v>196.64</v>
      </c>
    </row>
    <row r="6693" spans="1:17" s="4" customFormat="1" ht="12" x14ac:dyDescent="0.3">
      <c r="A6693" s="4">
        <v>6692</v>
      </c>
      <c r="B6693" s="4" t="s">
        <v>19897</v>
      </c>
      <c r="C6693" s="5">
        <v>44448</v>
      </c>
      <c r="D6693" s="5">
        <v>44454</v>
      </c>
      <c r="E6693" s="9">
        <f t="shared" si="104"/>
        <v>2021</v>
      </c>
      <c r="F6693" s="4" t="s">
        <v>25</v>
      </c>
      <c r="G6693" s="4" t="s">
        <v>19898</v>
      </c>
      <c r="H6693" s="4" t="s">
        <v>19899</v>
      </c>
      <c r="I6693" s="4" t="s">
        <v>67</v>
      </c>
      <c r="J6693" s="4" t="s">
        <v>52</v>
      </c>
      <c r="K6693" s="4" t="s">
        <v>53</v>
      </c>
      <c r="L6693" s="4" t="s">
        <v>22</v>
      </c>
      <c r="M6693" s="4" t="s">
        <v>75</v>
      </c>
      <c r="N6693" s="4">
        <v>1433.23</v>
      </c>
      <c r="O6693" s="4">
        <v>1</v>
      </c>
      <c r="P6693" s="4">
        <v>0.1</v>
      </c>
      <c r="Q6693" s="4">
        <v>203.4</v>
      </c>
    </row>
    <row r="6694" spans="1:17" s="4" customFormat="1" ht="12" x14ac:dyDescent="0.3">
      <c r="A6694" s="4">
        <v>6693</v>
      </c>
      <c r="B6694" s="4" t="s">
        <v>19900</v>
      </c>
      <c r="C6694" s="5">
        <v>44700</v>
      </c>
      <c r="D6694" s="5">
        <v>44704</v>
      </c>
      <c r="E6694" s="9">
        <f t="shared" si="104"/>
        <v>2022</v>
      </c>
      <c r="F6694" s="4" t="s">
        <v>17</v>
      </c>
      <c r="G6694" s="4" t="s">
        <v>19901</v>
      </c>
      <c r="H6694" s="4" t="s">
        <v>19902</v>
      </c>
      <c r="I6694" s="4" t="s">
        <v>28</v>
      </c>
      <c r="J6694" s="4" t="s">
        <v>145</v>
      </c>
      <c r="K6694" s="4" t="s">
        <v>80</v>
      </c>
      <c r="L6694" s="4" t="s">
        <v>29</v>
      </c>
      <c r="M6694" s="4" t="s">
        <v>48</v>
      </c>
      <c r="N6694" s="4">
        <v>214.98</v>
      </c>
      <c r="O6694" s="4">
        <v>6</v>
      </c>
      <c r="P6694" s="4">
        <v>0.2</v>
      </c>
      <c r="Q6694" s="4">
        <v>45.63</v>
      </c>
    </row>
    <row r="6695" spans="1:17" s="4" customFormat="1" ht="12" x14ac:dyDescent="0.3">
      <c r="A6695" s="4">
        <v>6694</v>
      </c>
      <c r="B6695" s="4" t="s">
        <v>19903</v>
      </c>
      <c r="C6695" s="5">
        <v>44759</v>
      </c>
      <c r="D6695" s="5">
        <v>44764</v>
      </c>
      <c r="E6695" s="9">
        <f t="shared" si="104"/>
        <v>2022</v>
      </c>
      <c r="F6695" s="4" t="s">
        <v>59</v>
      </c>
      <c r="G6695" s="4" t="s">
        <v>19904</v>
      </c>
      <c r="H6695" s="4" t="s">
        <v>19905</v>
      </c>
      <c r="I6695" s="4" t="s">
        <v>67</v>
      </c>
      <c r="J6695" s="4" t="s">
        <v>34</v>
      </c>
      <c r="K6695" s="4" t="s">
        <v>35</v>
      </c>
      <c r="L6695" s="4" t="s">
        <v>29</v>
      </c>
      <c r="M6695" s="4" t="s">
        <v>107</v>
      </c>
      <c r="N6695" s="4">
        <v>1376.67</v>
      </c>
      <c r="O6695" s="4">
        <v>6</v>
      </c>
      <c r="P6695" s="4">
        <v>0</v>
      </c>
      <c r="Q6695" s="4">
        <v>217.96</v>
      </c>
    </row>
    <row r="6696" spans="1:17" s="4" customFormat="1" ht="12" x14ac:dyDescent="0.3">
      <c r="A6696" s="4">
        <v>6695</v>
      </c>
      <c r="B6696" s="4" t="s">
        <v>19906</v>
      </c>
      <c r="C6696" s="5">
        <v>45030</v>
      </c>
      <c r="D6696" s="5">
        <v>45036</v>
      </c>
      <c r="E6696" s="9">
        <f t="shared" si="104"/>
        <v>2023</v>
      </c>
      <c r="F6696" s="4" t="s">
        <v>39</v>
      </c>
      <c r="G6696" s="4" t="s">
        <v>19907</v>
      </c>
      <c r="H6696" s="4" t="s">
        <v>19908</v>
      </c>
      <c r="I6696" s="4" t="s">
        <v>67</v>
      </c>
      <c r="J6696" s="4" t="s">
        <v>52</v>
      </c>
      <c r="K6696" s="4" t="s">
        <v>53</v>
      </c>
      <c r="L6696" s="4" t="s">
        <v>22</v>
      </c>
      <c r="M6696" s="4" t="s">
        <v>75</v>
      </c>
      <c r="N6696" s="4">
        <v>1032.68</v>
      </c>
      <c r="O6696" s="4">
        <v>10</v>
      </c>
      <c r="P6696" s="4">
        <v>0.15</v>
      </c>
      <c r="Q6696" s="4">
        <v>39.93</v>
      </c>
    </row>
    <row r="6697" spans="1:17" s="4" customFormat="1" ht="12" x14ac:dyDescent="0.3">
      <c r="A6697" s="4">
        <v>6696</v>
      </c>
      <c r="B6697" s="4" t="s">
        <v>19909</v>
      </c>
      <c r="C6697" s="5">
        <v>44876</v>
      </c>
      <c r="D6697" s="5">
        <v>44877</v>
      </c>
      <c r="E6697" s="9">
        <f t="shared" si="104"/>
        <v>2022</v>
      </c>
      <c r="F6697" s="4" t="s">
        <v>59</v>
      </c>
      <c r="G6697" s="4" t="s">
        <v>19910</v>
      </c>
      <c r="H6697" s="4" t="s">
        <v>19911</v>
      </c>
      <c r="I6697" s="4" t="s">
        <v>67</v>
      </c>
      <c r="J6697" s="4" t="s">
        <v>21</v>
      </c>
      <c r="K6697" s="4" t="s">
        <v>26647</v>
      </c>
      <c r="L6697" s="4" t="s">
        <v>36</v>
      </c>
      <c r="M6697" s="4" t="s">
        <v>71</v>
      </c>
      <c r="N6697" s="4">
        <v>1357.77</v>
      </c>
      <c r="O6697" s="4">
        <v>1</v>
      </c>
      <c r="P6697" s="4">
        <v>0</v>
      </c>
      <c r="Q6697" s="4">
        <v>135.09</v>
      </c>
    </row>
    <row r="6698" spans="1:17" s="4" customFormat="1" ht="12" x14ac:dyDescent="0.3">
      <c r="A6698" s="4">
        <v>6697</v>
      </c>
      <c r="B6698" s="4" t="s">
        <v>19912</v>
      </c>
      <c r="C6698" s="5">
        <v>45156</v>
      </c>
      <c r="D6698" s="5">
        <v>45163</v>
      </c>
      <c r="E6698" s="9">
        <f t="shared" si="104"/>
        <v>2023</v>
      </c>
      <c r="F6698" s="4" t="s">
        <v>25</v>
      </c>
      <c r="G6698" s="4" t="s">
        <v>19913</v>
      </c>
      <c r="H6698" s="4" t="s">
        <v>19914</v>
      </c>
      <c r="I6698" s="4" t="s">
        <v>67</v>
      </c>
      <c r="J6698" s="4" t="s">
        <v>52</v>
      </c>
      <c r="K6698" s="4" t="s">
        <v>53</v>
      </c>
      <c r="L6698" s="4" t="s">
        <v>36</v>
      </c>
      <c r="M6698" s="4" t="s">
        <v>138</v>
      </c>
      <c r="N6698" s="4">
        <v>328.3</v>
      </c>
      <c r="O6698" s="4">
        <v>5</v>
      </c>
      <c r="P6698" s="4">
        <v>0.1</v>
      </c>
      <c r="Q6698" s="4">
        <v>5.89</v>
      </c>
    </row>
    <row r="6699" spans="1:17" s="4" customFormat="1" ht="12" x14ac:dyDescent="0.3">
      <c r="A6699" s="4">
        <v>6698</v>
      </c>
      <c r="B6699" s="4" t="s">
        <v>19915</v>
      </c>
      <c r="C6699" s="5">
        <v>45692</v>
      </c>
      <c r="D6699" s="5">
        <v>45697</v>
      </c>
      <c r="E6699" s="9">
        <f t="shared" si="104"/>
        <v>2025</v>
      </c>
      <c r="F6699" s="4" t="s">
        <v>59</v>
      </c>
      <c r="G6699" s="4" t="s">
        <v>19916</v>
      </c>
      <c r="H6699" s="4" t="s">
        <v>19917</v>
      </c>
      <c r="I6699" s="4" t="s">
        <v>20</v>
      </c>
      <c r="J6699" s="4" t="s">
        <v>52</v>
      </c>
      <c r="K6699" s="4" t="s">
        <v>53</v>
      </c>
      <c r="L6699" s="4" t="s">
        <v>22</v>
      </c>
      <c r="M6699" s="4" t="s">
        <v>54</v>
      </c>
      <c r="N6699" s="4">
        <v>165.44</v>
      </c>
      <c r="O6699" s="4">
        <v>3</v>
      </c>
      <c r="P6699" s="4">
        <v>0.1</v>
      </c>
      <c r="Q6699" s="4">
        <v>17.75</v>
      </c>
    </row>
    <row r="6700" spans="1:17" s="4" customFormat="1" ht="12" x14ac:dyDescent="0.3">
      <c r="A6700" s="4">
        <v>6699</v>
      </c>
      <c r="B6700" s="4" t="s">
        <v>19918</v>
      </c>
      <c r="C6700" s="5">
        <v>44928</v>
      </c>
      <c r="D6700" s="5">
        <v>44933</v>
      </c>
      <c r="E6700" s="9">
        <f t="shared" si="104"/>
        <v>2023</v>
      </c>
      <c r="F6700" s="4" t="s">
        <v>17</v>
      </c>
      <c r="G6700" s="4" t="s">
        <v>19919</v>
      </c>
      <c r="H6700" s="4" t="s">
        <v>19920</v>
      </c>
      <c r="I6700" s="4" t="s">
        <v>28</v>
      </c>
      <c r="J6700" s="4" t="s">
        <v>79</v>
      </c>
      <c r="K6700" s="4" t="s">
        <v>80</v>
      </c>
      <c r="L6700" s="4" t="s">
        <v>29</v>
      </c>
      <c r="M6700" s="4" t="s">
        <v>107</v>
      </c>
      <c r="N6700" s="4">
        <v>557.91</v>
      </c>
      <c r="O6700" s="4">
        <v>7</v>
      </c>
      <c r="P6700" s="4">
        <v>0</v>
      </c>
      <c r="Q6700" s="4">
        <v>35.11</v>
      </c>
    </row>
    <row r="6701" spans="1:17" s="4" customFormat="1" ht="12" x14ac:dyDescent="0.3">
      <c r="A6701" s="4">
        <v>6700</v>
      </c>
      <c r="B6701" s="4" t="s">
        <v>19921</v>
      </c>
      <c r="C6701" s="5">
        <v>44723</v>
      </c>
      <c r="D6701" s="5">
        <v>44725</v>
      </c>
      <c r="E6701" s="9">
        <f t="shared" si="104"/>
        <v>2022</v>
      </c>
      <c r="F6701" s="4" t="s">
        <v>25</v>
      </c>
      <c r="G6701" s="4" t="s">
        <v>19922</v>
      </c>
      <c r="H6701" s="4" t="s">
        <v>19923</v>
      </c>
      <c r="I6701" s="4" t="s">
        <v>20</v>
      </c>
      <c r="J6701" s="4" t="s">
        <v>79</v>
      </c>
      <c r="K6701" s="4" t="s">
        <v>80</v>
      </c>
      <c r="L6701" s="4" t="s">
        <v>22</v>
      </c>
      <c r="M6701" s="4" t="s">
        <v>134</v>
      </c>
      <c r="N6701" s="4">
        <v>1128.96</v>
      </c>
      <c r="O6701" s="4">
        <v>2</v>
      </c>
      <c r="P6701" s="4">
        <v>0.1</v>
      </c>
      <c r="Q6701" s="4">
        <v>37.67</v>
      </c>
    </row>
    <row r="6702" spans="1:17" s="4" customFormat="1" ht="12" x14ac:dyDescent="0.3">
      <c r="A6702" s="4">
        <v>6701</v>
      </c>
      <c r="B6702" s="4" t="s">
        <v>19924</v>
      </c>
      <c r="C6702" s="5">
        <v>44392</v>
      </c>
      <c r="D6702" s="5">
        <v>44397</v>
      </c>
      <c r="E6702" s="9">
        <f t="shared" si="104"/>
        <v>2021</v>
      </c>
      <c r="F6702" s="4" t="s">
        <v>17</v>
      </c>
      <c r="G6702" s="4" t="s">
        <v>19925</v>
      </c>
      <c r="H6702" s="4" t="s">
        <v>19926</v>
      </c>
      <c r="I6702" s="4" t="s">
        <v>67</v>
      </c>
      <c r="J6702" s="4" t="s">
        <v>21</v>
      </c>
      <c r="K6702" s="4" t="s">
        <v>26647</v>
      </c>
      <c r="L6702" s="4" t="s">
        <v>36</v>
      </c>
      <c r="M6702" s="4" t="s">
        <v>138</v>
      </c>
      <c r="N6702" s="4">
        <v>717.78</v>
      </c>
      <c r="O6702" s="4">
        <v>3</v>
      </c>
      <c r="P6702" s="4">
        <v>0.15</v>
      </c>
      <c r="Q6702" s="4">
        <v>40.450000000000003</v>
      </c>
    </row>
    <row r="6703" spans="1:17" s="4" customFormat="1" ht="12" x14ac:dyDescent="0.3">
      <c r="A6703" s="4">
        <v>6702</v>
      </c>
      <c r="B6703" s="4" t="s">
        <v>19927</v>
      </c>
      <c r="C6703" s="5">
        <v>45170</v>
      </c>
      <c r="D6703" s="5">
        <v>45171</v>
      </c>
      <c r="E6703" s="9">
        <f t="shared" si="104"/>
        <v>2023</v>
      </c>
      <c r="F6703" s="4" t="s">
        <v>25</v>
      </c>
      <c r="G6703" s="4" t="s">
        <v>19928</v>
      </c>
      <c r="H6703" s="4" t="s">
        <v>15637</v>
      </c>
      <c r="I6703" s="4" t="s">
        <v>20</v>
      </c>
      <c r="J6703" s="4" t="s">
        <v>52</v>
      </c>
      <c r="K6703" s="4" t="s">
        <v>53</v>
      </c>
      <c r="L6703" s="4" t="s">
        <v>36</v>
      </c>
      <c r="M6703" s="4" t="s">
        <v>118</v>
      </c>
      <c r="N6703" s="4">
        <v>270.16000000000003</v>
      </c>
      <c r="O6703" s="4">
        <v>3</v>
      </c>
      <c r="P6703" s="4">
        <v>0.15</v>
      </c>
      <c r="Q6703" s="4">
        <v>13.44</v>
      </c>
    </row>
    <row r="6704" spans="1:17" s="4" customFormat="1" ht="12" x14ac:dyDescent="0.3">
      <c r="A6704" s="4">
        <v>6703</v>
      </c>
      <c r="B6704" s="4" t="s">
        <v>19929</v>
      </c>
      <c r="C6704" s="5">
        <v>44798</v>
      </c>
      <c r="D6704" s="5">
        <v>44800</v>
      </c>
      <c r="E6704" s="9">
        <f t="shared" si="104"/>
        <v>2022</v>
      </c>
      <c r="F6704" s="4" t="s">
        <v>39</v>
      </c>
      <c r="G6704" s="4" t="s">
        <v>19930</v>
      </c>
      <c r="H6704" s="4" t="s">
        <v>19931</v>
      </c>
      <c r="I6704" s="4" t="s">
        <v>67</v>
      </c>
      <c r="J6704" s="4" t="s">
        <v>62</v>
      </c>
      <c r="K6704" s="4" t="s">
        <v>63</v>
      </c>
      <c r="L6704" s="4" t="s">
        <v>22</v>
      </c>
      <c r="M6704" s="4" t="s">
        <v>75</v>
      </c>
      <c r="N6704" s="4">
        <v>609.96</v>
      </c>
      <c r="O6704" s="4">
        <v>8</v>
      </c>
      <c r="P6704" s="4">
        <v>0.2</v>
      </c>
      <c r="Q6704" s="4">
        <v>4.8600000000000003</v>
      </c>
    </row>
    <row r="6705" spans="1:17" s="4" customFormat="1" ht="12" x14ac:dyDescent="0.3">
      <c r="A6705" s="4">
        <v>6704</v>
      </c>
      <c r="B6705" s="4" t="s">
        <v>19932</v>
      </c>
      <c r="C6705" s="5">
        <v>45156</v>
      </c>
      <c r="D6705" s="5">
        <v>45158</v>
      </c>
      <c r="E6705" s="9">
        <f t="shared" si="104"/>
        <v>2023</v>
      </c>
      <c r="F6705" s="4" t="s">
        <v>39</v>
      </c>
      <c r="G6705" s="4" t="s">
        <v>19933</v>
      </c>
      <c r="H6705" s="4" t="s">
        <v>19934</v>
      </c>
      <c r="I6705" s="4" t="s">
        <v>28</v>
      </c>
      <c r="J6705" s="4" t="s">
        <v>145</v>
      </c>
      <c r="K6705" s="4" t="s">
        <v>80</v>
      </c>
      <c r="L6705" s="4" t="s">
        <v>36</v>
      </c>
      <c r="M6705" s="4" t="s">
        <v>118</v>
      </c>
      <c r="N6705" s="4">
        <v>72.63</v>
      </c>
      <c r="O6705" s="4">
        <v>2</v>
      </c>
      <c r="P6705" s="4">
        <v>0.15</v>
      </c>
      <c r="Q6705" s="4">
        <v>4.67</v>
      </c>
    </row>
    <row r="6706" spans="1:17" s="4" customFormat="1" ht="12" x14ac:dyDescent="0.3">
      <c r="A6706" s="4">
        <v>6705</v>
      </c>
      <c r="B6706" s="4" t="s">
        <v>19935</v>
      </c>
      <c r="C6706" s="5">
        <v>45363</v>
      </c>
      <c r="D6706" s="5">
        <v>45364</v>
      </c>
      <c r="E6706" s="9">
        <f t="shared" si="104"/>
        <v>2024</v>
      </c>
      <c r="F6706" s="4" t="s">
        <v>39</v>
      </c>
      <c r="G6706" s="4" t="s">
        <v>19936</v>
      </c>
      <c r="H6706" s="4" t="s">
        <v>19937</v>
      </c>
      <c r="I6706" s="4" t="s">
        <v>20</v>
      </c>
      <c r="J6706" s="4" t="s">
        <v>145</v>
      </c>
      <c r="K6706" s="4" t="s">
        <v>80</v>
      </c>
      <c r="L6706" s="4" t="s">
        <v>22</v>
      </c>
      <c r="M6706" s="4" t="s">
        <v>134</v>
      </c>
      <c r="N6706" s="4">
        <v>167.91</v>
      </c>
      <c r="O6706" s="4">
        <v>9</v>
      </c>
      <c r="P6706" s="4">
        <v>0.1</v>
      </c>
      <c r="Q6706" s="4">
        <v>2.1</v>
      </c>
    </row>
    <row r="6707" spans="1:17" s="4" customFormat="1" ht="12" x14ac:dyDescent="0.3">
      <c r="A6707" s="4">
        <v>6706</v>
      </c>
      <c r="B6707" s="4" t="s">
        <v>19938</v>
      </c>
      <c r="C6707" s="5">
        <v>44588</v>
      </c>
      <c r="D6707" s="5">
        <v>44592</v>
      </c>
      <c r="E6707" s="9">
        <f t="shared" si="104"/>
        <v>2022</v>
      </c>
      <c r="F6707" s="4" t="s">
        <v>25</v>
      </c>
      <c r="G6707" s="4" t="s">
        <v>19939</v>
      </c>
      <c r="H6707" s="4" t="s">
        <v>19940</v>
      </c>
      <c r="I6707" s="4" t="s">
        <v>20</v>
      </c>
      <c r="J6707" s="4" t="s">
        <v>79</v>
      </c>
      <c r="K6707" s="4" t="s">
        <v>80</v>
      </c>
      <c r="L6707" s="4" t="s">
        <v>36</v>
      </c>
      <c r="M6707" s="4" t="s">
        <v>138</v>
      </c>
      <c r="N6707" s="4">
        <v>713.47</v>
      </c>
      <c r="O6707" s="4">
        <v>3</v>
      </c>
      <c r="P6707" s="4">
        <v>0</v>
      </c>
      <c r="Q6707" s="4">
        <v>63.24</v>
      </c>
    </row>
    <row r="6708" spans="1:17" s="4" customFormat="1" ht="12" x14ac:dyDescent="0.3">
      <c r="A6708" s="4">
        <v>6707</v>
      </c>
      <c r="B6708" s="4" t="s">
        <v>19941</v>
      </c>
      <c r="C6708" s="5">
        <v>45380</v>
      </c>
      <c r="D6708" s="5">
        <v>45386</v>
      </c>
      <c r="E6708" s="9">
        <f t="shared" si="104"/>
        <v>2024</v>
      </c>
      <c r="F6708" s="4" t="s">
        <v>17</v>
      </c>
      <c r="G6708" s="4" t="s">
        <v>19942</v>
      </c>
      <c r="H6708" s="4" t="s">
        <v>19943</v>
      </c>
      <c r="I6708" s="4" t="s">
        <v>20</v>
      </c>
      <c r="J6708" s="4" t="s">
        <v>34</v>
      </c>
      <c r="K6708" s="4" t="s">
        <v>35</v>
      </c>
      <c r="L6708" s="4" t="s">
        <v>36</v>
      </c>
      <c r="M6708" s="4" t="s">
        <v>118</v>
      </c>
      <c r="N6708" s="4">
        <v>1366.34</v>
      </c>
      <c r="O6708" s="4">
        <v>5</v>
      </c>
      <c r="P6708" s="4">
        <v>0.2</v>
      </c>
      <c r="Q6708" s="4">
        <v>273.41000000000003</v>
      </c>
    </row>
    <row r="6709" spans="1:17" s="4" customFormat="1" ht="12" x14ac:dyDescent="0.3">
      <c r="A6709" s="4">
        <v>6708</v>
      </c>
      <c r="B6709" s="4" t="s">
        <v>19944</v>
      </c>
      <c r="C6709" s="5">
        <v>45422</v>
      </c>
      <c r="D6709" s="5">
        <v>45424</v>
      </c>
      <c r="E6709" s="9">
        <f t="shared" si="104"/>
        <v>2024</v>
      </c>
      <c r="F6709" s="4" t="s">
        <v>39</v>
      </c>
      <c r="G6709" s="4" t="s">
        <v>19945</v>
      </c>
      <c r="H6709" s="4" t="s">
        <v>19946</v>
      </c>
      <c r="I6709" s="4" t="s">
        <v>67</v>
      </c>
      <c r="J6709" s="4" t="s">
        <v>79</v>
      </c>
      <c r="K6709" s="4" t="s">
        <v>80</v>
      </c>
      <c r="L6709" s="4" t="s">
        <v>29</v>
      </c>
      <c r="M6709" s="4" t="s">
        <v>90</v>
      </c>
      <c r="N6709" s="4">
        <v>377.3</v>
      </c>
      <c r="O6709" s="4">
        <v>8</v>
      </c>
      <c r="P6709" s="4">
        <v>0.15</v>
      </c>
      <c r="Q6709" s="4">
        <v>89.51</v>
      </c>
    </row>
    <row r="6710" spans="1:17" s="4" customFormat="1" ht="12" x14ac:dyDescent="0.3">
      <c r="A6710" s="4">
        <v>6709</v>
      </c>
      <c r="B6710" s="4" t="s">
        <v>19947</v>
      </c>
      <c r="C6710" s="5">
        <v>45667</v>
      </c>
      <c r="D6710" s="5">
        <v>45673</v>
      </c>
      <c r="E6710" s="9">
        <f t="shared" si="104"/>
        <v>2025</v>
      </c>
      <c r="F6710" s="4" t="s">
        <v>25</v>
      </c>
      <c r="G6710" s="4" t="s">
        <v>19948</v>
      </c>
      <c r="H6710" s="4" t="s">
        <v>19949</v>
      </c>
      <c r="I6710" s="4" t="s">
        <v>20</v>
      </c>
      <c r="J6710" s="4" t="s">
        <v>145</v>
      </c>
      <c r="K6710" s="4" t="s">
        <v>80</v>
      </c>
      <c r="L6710" s="4" t="s">
        <v>29</v>
      </c>
      <c r="M6710" s="4" t="s">
        <v>48</v>
      </c>
      <c r="N6710" s="4">
        <v>1459.24</v>
      </c>
      <c r="O6710" s="4">
        <v>2</v>
      </c>
      <c r="P6710" s="4">
        <v>0</v>
      </c>
      <c r="Q6710" s="4">
        <v>215.93</v>
      </c>
    </row>
    <row r="6711" spans="1:17" s="4" customFormat="1" ht="12" x14ac:dyDescent="0.3">
      <c r="A6711" s="4">
        <v>6710</v>
      </c>
      <c r="B6711" s="4" t="s">
        <v>19950</v>
      </c>
      <c r="C6711" s="5">
        <v>44794</v>
      </c>
      <c r="D6711" s="5">
        <v>44796</v>
      </c>
      <c r="E6711" s="9">
        <f t="shared" si="104"/>
        <v>2022</v>
      </c>
      <c r="F6711" s="4" t="s">
        <v>59</v>
      </c>
      <c r="G6711" s="4" t="s">
        <v>19951</v>
      </c>
      <c r="H6711" s="4" t="s">
        <v>19952</v>
      </c>
      <c r="I6711" s="4" t="s">
        <v>20</v>
      </c>
      <c r="J6711" s="4" t="s">
        <v>21</v>
      </c>
      <c r="K6711" s="4" t="s">
        <v>26647</v>
      </c>
      <c r="L6711" s="4" t="s">
        <v>29</v>
      </c>
      <c r="M6711" s="4" t="s">
        <v>107</v>
      </c>
      <c r="N6711" s="4">
        <v>877.41</v>
      </c>
      <c r="O6711" s="4">
        <v>2</v>
      </c>
      <c r="P6711" s="4">
        <v>0.15</v>
      </c>
      <c r="Q6711" s="4">
        <v>207.16</v>
      </c>
    </row>
    <row r="6712" spans="1:17" s="4" customFormat="1" ht="12" x14ac:dyDescent="0.3">
      <c r="A6712" s="4">
        <v>6711</v>
      </c>
      <c r="B6712" s="4" t="s">
        <v>19953</v>
      </c>
      <c r="C6712" s="5">
        <v>44622</v>
      </c>
      <c r="D6712" s="5">
        <v>44628</v>
      </c>
      <c r="E6712" s="9">
        <f t="shared" si="104"/>
        <v>2022</v>
      </c>
      <c r="F6712" s="4" t="s">
        <v>25</v>
      </c>
      <c r="G6712" s="4" t="s">
        <v>19954</v>
      </c>
      <c r="H6712" s="4" t="s">
        <v>19955</v>
      </c>
      <c r="I6712" s="4" t="s">
        <v>67</v>
      </c>
      <c r="J6712" s="4" t="s">
        <v>145</v>
      </c>
      <c r="K6712" s="4" t="s">
        <v>80</v>
      </c>
      <c r="L6712" s="4" t="s">
        <v>22</v>
      </c>
      <c r="M6712" s="4" t="s">
        <v>23</v>
      </c>
      <c r="N6712" s="4">
        <v>691.27</v>
      </c>
      <c r="O6712" s="4">
        <v>6</v>
      </c>
      <c r="P6712" s="4">
        <v>0.1</v>
      </c>
      <c r="Q6712" s="4">
        <v>105.02</v>
      </c>
    </row>
    <row r="6713" spans="1:17" s="4" customFormat="1" ht="12" x14ac:dyDescent="0.3">
      <c r="A6713" s="4">
        <v>6712</v>
      </c>
      <c r="B6713" s="4" t="s">
        <v>19956</v>
      </c>
      <c r="C6713" s="5">
        <v>44534</v>
      </c>
      <c r="D6713" s="5">
        <v>44540</v>
      </c>
      <c r="E6713" s="9">
        <f t="shared" si="104"/>
        <v>2021</v>
      </c>
      <c r="F6713" s="4" t="s">
        <v>17</v>
      </c>
      <c r="G6713" s="4" t="s">
        <v>19957</v>
      </c>
      <c r="H6713" s="4" t="s">
        <v>19958</v>
      </c>
      <c r="I6713" s="4" t="s">
        <v>67</v>
      </c>
      <c r="J6713" s="4" t="s">
        <v>52</v>
      </c>
      <c r="K6713" s="4" t="s">
        <v>53</v>
      </c>
      <c r="L6713" s="4" t="s">
        <v>36</v>
      </c>
      <c r="M6713" s="4" t="s">
        <v>138</v>
      </c>
      <c r="N6713" s="4">
        <v>139.84</v>
      </c>
      <c r="O6713" s="4">
        <v>8</v>
      </c>
      <c r="P6713" s="4">
        <v>0</v>
      </c>
      <c r="Q6713" s="4">
        <v>8.44</v>
      </c>
    </row>
    <row r="6714" spans="1:17" s="4" customFormat="1" ht="12" x14ac:dyDescent="0.3">
      <c r="A6714" s="4">
        <v>6713</v>
      </c>
      <c r="B6714" s="4" t="s">
        <v>19959</v>
      </c>
      <c r="C6714" s="5">
        <v>45180</v>
      </c>
      <c r="D6714" s="5">
        <v>45181</v>
      </c>
      <c r="E6714" s="9">
        <f t="shared" si="104"/>
        <v>2023</v>
      </c>
      <c r="F6714" s="4" t="s">
        <v>59</v>
      </c>
      <c r="G6714" s="4" t="s">
        <v>19960</v>
      </c>
      <c r="H6714" s="4" t="s">
        <v>19961</v>
      </c>
      <c r="I6714" s="4" t="s">
        <v>28</v>
      </c>
      <c r="J6714" s="4" t="s">
        <v>106</v>
      </c>
      <c r="K6714" s="4" t="s">
        <v>106</v>
      </c>
      <c r="L6714" s="4" t="s">
        <v>36</v>
      </c>
      <c r="M6714" s="4" t="s">
        <v>118</v>
      </c>
      <c r="N6714" s="4">
        <v>1485.06</v>
      </c>
      <c r="O6714" s="4">
        <v>7</v>
      </c>
      <c r="P6714" s="4">
        <v>0.15</v>
      </c>
      <c r="Q6714" s="4">
        <v>312.76</v>
      </c>
    </row>
    <row r="6715" spans="1:17" s="4" customFormat="1" ht="12" x14ac:dyDescent="0.3">
      <c r="A6715" s="4">
        <v>6714</v>
      </c>
      <c r="B6715" s="4" t="s">
        <v>19962</v>
      </c>
      <c r="C6715" s="5">
        <v>44689</v>
      </c>
      <c r="D6715" s="5">
        <v>44693</v>
      </c>
      <c r="E6715" s="9">
        <f t="shared" si="104"/>
        <v>2022</v>
      </c>
      <c r="F6715" s="4" t="s">
        <v>39</v>
      </c>
      <c r="G6715" s="4" t="s">
        <v>19963</v>
      </c>
      <c r="H6715" s="4" t="s">
        <v>19964</v>
      </c>
      <c r="I6715" s="4" t="s">
        <v>20</v>
      </c>
      <c r="J6715" s="4" t="s">
        <v>52</v>
      </c>
      <c r="K6715" s="4" t="s">
        <v>53</v>
      </c>
      <c r="L6715" s="4" t="s">
        <v>36</v>
      </c>
      <c r="M6715" s="4" t="s">
        <v>118</v>
      </c>
      <c r="N6715" s="4">
        <v>863.95</v>
      </c>
      <c r="O6715" s="4">
        <v>10</v>
      </c>
      <c r="P6715" s="4">
        <v>0</v>
      </c>
      <c r="Q6715" s="4">
        <v>240.31</v>
      </c>
    </row>
    <row r="6716" spans="1:17" s="4" customFormat="1" ht="12" x14ac:dyDescent="0.3">
      <c r="A6716" s="4">
        <v>6715</v>
      </c>
      <c r="B6716" s="4" t="s">
        <v>19965</v>
      </c>
      <c r="C6716" s="5">
        <v>44781</v>
      </c>
      <c r="D6716" s="5">
        <v>44788</v>
      </c>
      <c r="E6716" s="9">
        <f t="shared" si="104"/>
        <v>2022</v>
      </c>
      <c r="F6716" s="4" t="s">
        <v>25</v>
      </c>
      <c r="G6716" s="4" t="s">
        <v>19966</v>
      </c>
      <c r="H6716" s="4" t="s">
        <v>19967</v>
      </c>
      <c r="I6716" s="4" t="s">
        <v>67</v>
      </c>
      <c r="J6716" s="4" t="s">
        <v>145</v>
      </c>
      <c r="K6716" s="4" t="s">
        <v>80</v>
      </c>
      <c r="L6716" s="4" t="s">
        <v>22</v>
      </c>
      <c r="M6716" s="4" t="s">
        <v>23</v>
      </c>
      <c r="N6716" s="4">
        <v>1001</v>
      </c>
      <c r="O6716" s="4">
        <v>4</v>
      </c>
      <c r="P6716" s="4">
        <v>0</v>
      </c>
      <c r="Q6716" s="4">
        <v>279.49</v>
      </c>
    </row>
    <row r="6717" spans="1:17" s="4" customFormat="1" ht="12" x14ac:dyDescent="0.3">
      <c r="A6717" s="4">
        <v>6716</v>
      </c>
      <c r="B6717" s="4" t="s">
        <v>19968</v>
      </c>
      <c r="C6717" s="5">
        <v>45525</v>
      </c>
      <c r="D6717" s="5">
        <v>45528</v>
      </c>
      <c r="E6717" s="9">
        <f t="shared" si="104"/>
        <v>2024</v>
      </c>
      <c r="F6717" s="4" t="s">
        <v>39</v>
      </c>
      <c r="G6717" s="4" t="s">
        <v>19969</v>
      </c>
      <c r="H6717" s="4" t="s">
        <v>19970</v>
      </c>
      <c r="I6717" s="4" t="s">
        <v>67</v>
      </c>
      <c r="J6717" s="4" t="s">
        <v>79</v>
      </c>
      <c r="K6717" s="4" t="s">
        <v>80</v>
      </c>
      <c r="L6717" s="4" t="s">
        <v>22</v>
      </c>
      <c r="M6717" s="4" t="s">
        <v>54</v>
      </c>
      <c r="N6717" s="4">
        <v>361.1</v>
      </c>
      <c r="O6717" s="4">
        <v>9</v>
      </c>
      <c r="P6717" s="4">
        <v>0.2</v>
      </c>
      <c r="Q6717" s="4">
        <v>64.62</v>
      </c>
    </row>
    <row r="6718" spans="1:17" s="4" customFormat="1" ht="12" x14ac:dyDescent="0.3">
      <c r="A6718" s="4">
        <v>6717</v>
      </c>
      <c r="B6718" s="4" t="s">
        <v>19971</v>
      </c>
      <c r="C6718" s="5">
        <v>44493</v>
      </c>
      <c r="D6718" s="5">
        <v>44497</v>
      </c>
      <c r="E6718" s="9">
        <f t="shared" si="104"/>
        <v>2021</v>
      </c>
      <c r="F6718" s="4" t="s">
        <v>25</v>
      </c>
      <c r="G6718" s="4" t="s">
        <v>19972</v>
      </c>
      <c r="H6718" s="4" t="s">
        <v>19973</v>
      </c>
      <c r="I6718" s="4" t="s">
        <v>20</v>
      </c>
      <c r="J6718" s="4" t="s">
        <v>106</v>
      </c>
      <c r="K6718" s="4" t="s">
        <v>106</v>
      </c>
      <c r="L6718" s="4" t="s">
        <v>22</v>
      </c>
      <c r="M6718" s="4" t="s">
        <v>75</v>
      </c>
      <c r="N6718" s="4">
        <v>951.55</v>
      </c>
      <c r="O6718" s="4">
        <v>8</v>
      </c>
      <c r="P6718" s="4">
        <v>0</v>
      </c>
      <c r="Q6718" s="4">
        <v>124.22</v>
      </c>
    </row>
    <row r="6719" spans="1:17" s="4" customFormat="1" ht="12" x14ac:dyDescent="0.3">
      <c r="A6719" s="4">
        <v>6718</v>
      </c>
      <c r="B6719" s="4" t="s">
        <v>19974</v>
      </c>
      <c r="C6719" s="5">
        <v>45194</v>
      </c>
      <c r="D6719" s="5">
        <v>45197</v>
      </c>
      <c r="E6719" s="9">
        <f t="shared" si="104"/>
        <v>2023</v>
      </c>
      <c r="F6719" s="4" t="s">
        <v>59</v>
      </c>
      <c r="G6719" s="4" t="s">
        <v>19975</v>
      </c>
      <c r="H6719" s="4" t="s">
        <v>19976</v>
      </c>
      <c r="I6719" s="4" t="s">
        <v>67</v>
      </c>
      <c r="J6719" s="4" t="s">
        <v>79</v>
      </c>
      <c r="K6719" s="4" t="s">
        <v>80</v>
      </c>
      <c r="L6719" s="4" t="s">
        <v>29</v>
      </c>
      <c r="M6719" s="4" t="s">
        <v>30</v>
      </c>
      <c r="N6719" s="4">
        <v>664.38</v>
      </c>
      <c r="O6719" s="4">
        <v>1</v>
      </c>
      <c r="P6719" s="4">
        <v>0.15</v>
      </c>
      <c r="Q6719" s="4">
        <v>65.77</v>
      </c>
    </row>
    <row r="6720" spans="1:17" s="4" customFormat="1" ht="12" x14ac:dyDescent="0.3">
      <c r="A6720" s="4">
        <v>6719</v>
      </c>
      <c r="B6720" s="4" t="s">
        <v>19977</v>
      </c>
      <c r="C6720" s="5">
        <v>44813</v>
      </c>
      <c r="D6720" s="5">
        <v>44816</v>
      </c>
      <c r="E6720" s="9">
        <f t="shared" si="104"/>
        <v>2022</v>
      </c>
      <c r="F6720" s="4" t="s">
        <v>39</v>
      </c>
      <c r="G6720" s="4" t="s">
        <v>19978</v>
      </c>
      <c r="H6720" s="4" t="s">
        <v>19979</v>
      </c>
      <c r="I6720" s="4" t="s">
        <v>28</v>
      </c>
      <c r="J6720" s="4" t="s">
        <v>52</v>
      </c>
      <c r="K6720" s="4" t="s">
        <v>53</v>
      </c>
      <c r="L6720" s="4" t="s">
        <v>29</v>
      </c>
      <c r="M6720" s="4" t="s">
        <v>107</v>
      </c>
      <c r="N6720" s="4">
        <v>631.63</v>
      </c>
      <c r="O6720" s="4">
        <v>2</v>
      </c>
      <c r="P6720" s="4">
        <v>0.2</v>
      </c>
      <c r="Q6720" s="4">
        <v>82.68</v>
      </c>
    </row>
    <row r="6721" spans="1:17" s="4" customFormat="1" ht="12" x14ac:dyDescent="0.3">
      <c r="A6721" s="4">
        <v>6720</v>
      </c>
      <c r="B6721" s="4" t="s">
        <v>19980</v>
      </c>
      <c r="C6721" s="5">
        <v>44901</v>
      </c>
      <c r="D6721" s="5">
        <v>44902</v>
      </c>
      <c r="E6721" s="9">
        <f t="shared" si="104"/>
        <v>2022</v>
      </c>
      <c r="F6721" s="4" t="s">
        <v>39</v>
      </c>
      <c r="G6721" s="4" t="s">
        <v>19981</v>
      </c>
      <c r="H6721" s="4" t="s">
        <v>19982</v>
      </c>
      <c r="I6721" s="4" t="s">
        <v>20</v>
      </c>
      <c r="J6721" s="4" t="s">
        <v>79</v>
      </c>
      <c r="K6721" s="4" t="s">
        <v>80</v>
      </c>
      <c r="L6721" s="4" t="s">
        <v>22</v>
      </c>
      <c r="M6721" s="4" t="s">
        <v>134</v>
      </c>
      <c r="N6721" s="4">
        <v>890.01</v>
      </c>
      <c r="O6721" s="4">
        <v>10</v>
      </c>
      <c r="P6721" s="4">
        <v>0</v>
      </c>
      <c r="Q6721" s="4">
        <v>36.15</v>
      </c>
    </row>
    <row r="6722" spans="1:17" s="4" customFormat="1" ht="12" x14ac:dyDescent="0.3">
      <c r="A6722" s="4">
        <v>6721</v>
      </c>
      <c r="B6722" s="4" t="s">
        <v>19983</v>
      </c>
      <c r="C6722" s="5">
        <v>45373</v>
      </c>
      <c r="D6722" s="5">
        <v>45374</v>
      </c>
      <c r="E6722" s="9">
        <f t="shared" ref="E6722:E6785" si="105">YEAR(D6722)</f>
        <v>2024</v>
      </c>
      <c r="F6722" s="4" t="s">
        <v>39</v>
      </c>
      <c r="G6722" s="4" t="s">
        <v>19984</v>
      </c>
      <c r="H6722" s="4" t="s">
        <v>19985</v>
      </c>
      <c r="I6722" s="4" t="s">
        <v>20</v>
      </c>
      <c r="J6722" s="4" t="s">
        <v>145</v>
      </c>
      <c r="K6722" s="4" t="s">
        <v>80</v>
      </c>
      <c r="L6722" s="4" t="s">
        <v>22</v>
      </c>
      <c r="M6722" s="4" t="s">
        <v>134</v>
      </c>
      <c r="N6722" s="4">
        <v>853.31</v>
      </c>
      <c r="O6722" s="4">
        <v>5</v>
      </c>
      <c r="P6722" s="4">
        <v>0</v>
      </c>
      <c r="Q6722" s="4">
        <v>117.67</v>
      </c>
    </row>
    <row r="6723" spans="1:17" s="4" customFormat="1" ht="12" x14ac:dyDescent="0.3">
      <c r="A6723" s="4">
        <v>6722</v>
      </c>
      <c r="B6723" s="4" t="s">
        <v>19986</v>
      </c>
      <c r="C6723" s="5">
        <v>45608</v>
      </c>
      <c r="D6723" s="5">
        <v>45609</v>
      </c>
      <c r="E6723" s="9">
        <f t="shared" si="105"/>
        <v>2024</v>
      </c>
      <c r="F6723" s="4" t="s">
        <v>59</v>
      </c>
      <c r="G6723" s="4" t="s">
        <v>19987</v>
      </c>
      <c r="H6723" s="4" t="s">
        <v>19988</v>
      </c>
      <c r="I6723" s="4" t="s">
        <v>20</v>
      </c>
      <c r="J6723" s="4" t="s">
        <v>111</v>
      </c>
      <c r="K6723" s="4" t="s">
        <v>111</v>
      </c>
      <c r="L6723" s="4" t="s">
        <v>36</v>
      </c>
      <c r="M6723" s="4" t="s">
        <v>71</v>
      </c>
      <c r="N6723" s="4">
        <v>284.12</v>
      </c>
      <c r="O6723" s="4">
        <v>3</v>
      </c>
      <c r="P6723" s="4">
        <v>0.1</v>
      </c>
      <c r="Q6723" s="4">
        <v>25.82</v>
      </c>
    </row>
    <row r="6724" spans="1:17" s="4" customFormat="1" ht="12" x14ac:dyDescent="0.3">
      <c r="A6724" s="4">
        <v>6723</v>
      </c>
      <c r="B6724" s="4" t="s">
        <v>19989</v>
      </c>
      <c r="C6724" s="5">
        <v>45639</v>
      </c>
      <c r="D6724" s="5">
        <v>45646</v>
      </c>
      <c r="E6724" s="9">
        <f t="shared" si="105"/>
        <v>2024</v>
      </c>
      <c r="F6724" s="4" t="s">
        <v>39</v>
      </c>
      <c r="G6724" s="4" t="s">
        <v>19990</v>
      </c>
      <c r="H6724" s="4" t="s">
        <v>19991</v>
      </c>
      <c r="I6724" s="4" t="s">
        <v>20</v>
      </c>
      <c r="J6724" s="4" t="s">
        <v>79</v>
      </c>
      <c r="K6724" s="4" t="s">
        <v>80</v>
      </c>
      <c r="L6724" s="4" t="s">
        <v>29</v>
      </c>
      <c r="M6724" s="4" t="s">
        <v>90</v>
      </c>
      <c r="N6724" s="4">
        <v>750.3</v>
      </c>
      <c r="O6724" s="4">
        <v>1</v>
      </c>
      <c r="P6724" s="4">
        <v>0</v>
      </c>
      <c r="Q6724" s="4">
        <v>119.88</v>
      </c>
    </row>
    <row r="6725" spans="1:17" s="4" customFormat="1" ht="12" x14ac:dyDescent="0.3">
      <c r="A6725" s="4">
        <v>6724</v>
      </c>
      <c r="B6725" s="4" t="s">
        <v>19992</v>
      </c>
      <c r="C6725" s="5">
        <v>45468</v>
      </c>
      <c r="D6725" s="5">
        <v>45471</v>
      </c>
      <c r="E6725" s="9">
        <f t="shared" si="105"/>
        <v>2024</v>
      </c>
      <c r="F6725" s="4" t="s">
        <v>59</v>
      </c>
      <c r="G6725" s="4" t="s">
        <v>19993</v>
      </c>
      <c r="H6725" s="4" t="s">
        <v>19994</v>
      </c>
      <c r="I6725" s="4" t="s">
        <v>28</v>
      </c>
      <c r="J6725" s="4" t="s">
        <v>62</v>
      </c>
      <c r="K6725" s="4" t="s">
        <v>63</v>
      </c>
      <c r="L6725" s="4" t="s">
        <v>22</v>
      </c>
      <c r="M6725" s="4" t="s">
        <v>75</v>
      </c>
      <c r="N6725" s="4">
        <v>907.69</v>
      </c>
      <c r="O6725" s="4">
        <v>3</v>
      </c>
      <c r="P6725" s="4">
        <v>0</v>
      </c>
      <c r="Q6725" s="4">
        <v>209.48</v>
      </c>
    </row>
    <row r="6726" spans="1:17" s="4" customFormat="1" ht="12" x14ac:dyDescent="0.3">
      <c r="A6726" s="4">
        <v>6725</v>
      </c>
      <c r="B6726" s="4" t="s">
        <v>19995</v>
      </c>
      <c r="C6726" s="5">
        <v>45127</v>
      </c>
      <c r="D6726" s="5">
        <v>45128</v>
      </c>
      <c r="E6726" s="9">
        <f t="shared" si="105"/>
        <v>2023</v>
      </c>
      <c r="F6726" s="4" t="s">
        <v>39</v>
      </c>
      <c r="G6726" s="4" t="s">
        <v>19996</v>
      </c>
      <c r="H6726" s="4" t="s">
        <v>19997</v>
      </c>
      <c r="I6726" s="4" t="s">
        <v>28</v>
      </c>
      <c r="J6726" s="4" t="s">
        <v>47</v>
      </c>
      <c r="K6726" s="4" t="s">
        <v>47</v>
      </c>
      <c r="L6726" s="4" t="s">
        <v>29</v>
      </c>
      <c r="M6726" s="4" t="s">
        <v>107</v>
      </c>
      <c r="N6726" s="4">
        <v>1058.68</v>
      </c>
      <c r="O6726" s="4">
        <v>6</v>
      </c>
      <c r="P6726" s="4">
        <v>0.15</v>
      </c>
      <c r="Q6726" s="4">
        <v>80.23</v>
      </c>
    </row>
    <row r="6727" spans="1:17" s="4" customFormat="1" ht="12" x14ac:dyDescent="0.3">
      <c r="A6727" s="4">
        <v>6726</v>
      </c>
      <c r="B6727" s="4" t="s">
        <v>19998</v>
      </c>
      <c r="C6727" s="5">
        <v>44648</v>
      </c>
      <c r="D6727" s="5">
        <v>44652</v>
      </c>
      <c r="E6727" s="9">
        <f t="shared" si="105"/>
        <v>2022</v>
      </c>
      <c r="F6727" s="4" t="s">
        <v>59</v>
      </c>
      <c r="G6727" s="4" t="s">
        <v>19999</v>
      </c>
      <c r="H6727" s="4" t="s">
        <v>20000</v>
      </c>
      <c r="I6727" s="4" t="s">
        <v>20</v>
      </c>
      <c r="J6727" s="4" t="s">
        <v>52</v>
      </c>
      <c r="K6727" s="4" t="s">
        <v>53</v>
      </c>
      <c r="L6727" s="4" t="s">
        <v>29</v>
      </c>
      <c r="M6727" s="4" t="s">
        <v>30</v>
      </c>
      <c r="N6727" s="4">
        <v>231.07</v>
      </c>
      <c r="O6727" s="4">
        <v>2</v>
      </c>
      <c r="P6727" s="4">
        <v>0.2</v>
      </c>
      <c r="Q6727" s="4">
        <v>36.99</v>
      </c>
    </row>
    <row r="6728" spans="1:17" s="4" customFormat="1" ht="12" x14ac:dyDescent="0.3">
      <c r="A6728" s="4">
        <v>6727</v>
      </c>
      <c r="B6728" s="4" t="s">
        <v>20001</v>
      </c>
      <c r="C6728" s="5">
        <v>45364</v>
      </c>
      <c r="D6728" s="5">
        <v>45368</v>
      </c>
      <c r="E6728" s="9">
        <f t="shared" si="105"/>
        <v>2024</v>
      </c>
      <c r="F6728" s="4" t="s">
        <v>59</v>
      </c>
      <c r="G6728" s="4" t="s">
        <v>20002</v>
      </c>
      <c r="H6728" s="4" t="s">
        <v>20003</v>
      </c>
      <c r="I6728" s="4" t="s">
        <v>67</v>
      </c>
      <c r="J6728" s="4" t="s">
        <v>34</v>
      </c>
      <c r="K6728" s="4" t="s">
        <v>35</v>
      </c>
      <c r="L6728" s="4" t="s">
        <v>29</v>
      </c>
      <c r="M6728" s="4" t="s">
        <v>48</v>
      </c>
      <c r="N6728" s="4">
        <v>1061.3599999999999</v>
      </c>
      <c r="O6728" s="4">
        <v>2</v>
      </c>
      <c r="P6728" s="4">
        <v>0</v>
      </c>
      <c r="Q6728" s="4">
        <v>300.58999999999997</v>
      </c>
    </row>
    <row r="6729" spans="1:17" s="4" customFormat="1" ht="12" x14ac:dyDescent="0.3">
      <c r="A6729" s="4">
        <v>6728</v>
      </c>
      <c r="B6729" s="4" t="s">
        <v>20004</v>
      </c>
      <c r="C6729" s="5">
        <v>44539</v>
      </c>
      <c r="D6729" s="5">
        <v>44546</v>
      </c>
      <c r="E6729" s="9">
        <f t="shared" si="105"/>
        <v>2021</v>
      </c>
      <c r="F6729" s="4" t="s">
        <v>17</v>
      </c>
      <c r="G6729" s="4" t="s">
        <v>20005</v>
      </c>
      <c r="H6729" s="4" t="s">
        <v>20006</v>
      </c>
      <c r="I6729" s="4" t="s">
        <v>28</v>
      </c>
      <c r="J6729" s="4" t="s">
        <v>62</v>
      </c>
      <c r="K6729" s="4" t="s">
        <v>63</v>
      </c>
      <c r="L6729" s="4" t="s">
        <v>29</v>
      </c>
      <c r="M6729" s="4" t="s">
        <v>48</v>
      </c>
      <c r="N6729" s="4">
        <v>732.96</v>
      </c>
      <c r="O6729" s="4">
        <v>7</v>
      </c>
      <c r="P6729" s="4">
        <v>0</v>
      </c>
      <c r="Q6729" s="4">
        <v>114.4</v>
      </c>
    </row>
    <row r="6730" spans="1:17" s="4" customFormat="1" ht="12" x14ac:dyDescent="0.3">
      <c r="A6730" s="4">
        <v>6729</v>
      </c>
      <c r="B6730" s="4" t="s">
        <v>20007</v>
      </c>
      <c r="C6730" s="5">
        <v>44936</v>
      </c>
      <c r="D6730" s="5">
        <v>44941</v>
      </c>
      <c r="E6730" s="9">
        <f t="shared" si="105"/>
        <v>2023</v>
      </c>
      <c r="F6730" s="4" t="s">
        <v>25</v>
      </c>
      <c r="G6730" s="4" t="s">
        <v>20008</v>
      </c>
      <c r="H6730" s="4" t="s">
        <v>20009</v>
      </c>
      <c r="I6730" s="4" t="s">
        <v>67</v>
      </c>
      <c r="J6730" s="4" t="s">
        <v>42</v>
      </c>
      <c r="K6730" s="4" t="s">
        <v>43</v>
      </c>
      <c r="L6730" s="4" t="s">
        <v>22</v>
      </c>
      <c r="M6730" s="4" t="s">
        <v>75</v>
      </c>
      <c r="N6730" s="4">
        <v>847.24</v>
      </c>
      <c r="O6730" s="4">
        <v>8</v>
      </c>
      <c r="P6730" s="4">
        <v>0.1</v>
      </c>
      <c r="Q6730" s="4">
        <v>125.9</v>
      </c>
    </row>
    <row r="6731" spans="1:17" s="4" customFormat="1" ht="12" x14ac:dyDescent="0.3">
      <c r="A6731" s="4">
        <v>6730</v>
      </c>
      <c r="B6731" s="4" t="s">
        <v>20010</v>
      </c>
      <c r="C6731" s="5">
        <v>45257</v>
      </c>
      <c r="D6731" s="5">
        <v>45261</v>
      </c>
      <c r="E6731" s="9">
        <f t="shared" si="105"/>
        <v>2023</v>
      </c>
      <c r="F6731" s="4" t="s">
        <v>59</v>
      </c>
      <c r="G6731" s="4" t="s">
        <v>20011</v>
      </c>
      <c r="H6731" s="4" t="s">
        <v>20012</v>
      </c>
      <c r="I6731" s="4" t="s">
        <v>20</v>
      </c>
      <c r="J6731" s="4" t="s">
        <v>42</v>
      </c>
      <c r="K6731" s="4" t="s">
        <v>43</v>
      </c>
      <c r="L6731" s="4" t="s">
        <v>29</v>
      </c>
      <c r="M6731" s="4" t="s">
        <v>107</v>
      </c>
      <c r="N6731" s="4">
        <v>24.93</v>
      </c>
      <c r="O6731" s="4">
        <v>7</v>
      </c>
      <c r="P6731" s="4">
        <v>0.2</v>
      </c>
      <c r="Q6731" s="4">
        <v>4.09</v>
      </c>
    </row>
    <row r="6732" spans="1:17" s="4" customFormat="1" ht="12" x14ac:dyDescent="0.3">
      <c r="A6732" s="4">
        <v>6731</v>
      </c>
      <c r="B6732" s="4" t="s">
        <v>20013</v>
      </c>
      <c r="C6732" s="5">
        <v>44551</v>
      </c>
      <c r="D6732" s="5">
        <v>44553</v>
      </c>
      <c r="E6732" s="9">
        <f t="shared" si="105"/>
        <v>2021</v>
      </c>
      <c r="F6732" s="4" t="s">
        <v>25</v>
      </c>
      <c r="G6732" s="4" t="s">
        <v>13429</v>
      </c>
      <c r="H6732" s="4" t="s">
        <v>20014</v>
      </c>
      <c r="I6732" s="4" t="s">
        <v>28</v>
      </c>
      <c r="J6732" s="4" t="s">
        <v>42</v>
      </c>
      <c r="K6732" s="4" t="s">
        <v>43</v>
      </c>
      <c r="L6732" s="4" t="s">
        <v>36</v>
      </c>
      <c r="M6732" s="4" t="s">
        <v>71</v>
      </c>
      <c r="N6732" s="4">
        <v>420.91</v>
      </c>
      <c r="O6732" s="4">
        <v>1</v>
      </c>
      <c r="P6732" s="4">
        <v>0.15</v>
      </c>
      <c r="Q6732" s="4">
        <v>-0.92</v>
      </c>
    </row>
    <row r="6733" spans="1:17" s="4" customFormat="1" ht="12" x14ac:dyDescent="0.3">
      <c r="A6733" s="4">
        <v>6732</v>
      </c>
      <c r="B6733" s="4" t="s">
        <v>20015</v>
      </c>
      <c r="C6733" s="5">
        <v>44525</v>
      </c>
      <c r="D6733" s="5">
        <v>44529</v>
      </c>
      <c r="E6733" s="9">
        <f t="shared" si="105"/>
        <v>2021</v>
      </c>
      <c r="F6733" s="4" t="s">
        <v>59</v>
      </c>
      <c r="G6733" s="4" t="s">
        <v>20016</v>
      </c>
      <c r="H6733" s="4" t="s">
        <v>20017</v>
      </c>
      <c r="I6733" s="4" t="s">
        <v>20</v>
      </c>
      <c r="J6733" s="4" t="s">
        <v>52</v>
      </c>
      <c r="K6733" s="4" t="s">
        <v>53</v>
      </c>
      <c r="L6733" s="4" t="s">
        <v>22</v>
      </c>
      <c r="M6733" s="4" t="s">
        <v>134</v>
      </c>
      <c r="N6733" s="4">
        <v>238.89</v>
      </c>
      <c r="O6733" s="4">
        <v>8</v>
      </c>
      <c r="P6733" s="4">
        <v>0.15</v>
      </c>
      <c r="Q6733" s="4">
        <v>47.14</v>
      </c>
    </row>
    <row r="6734" spans="1:17" s="4" customFormat="1" ht="12" x14ac:dyDescent="0.3">
      <c r="A6734" s="4">
        <v>6733</v>
      </c>
      <c r="B6734" s="4" t="s">
        <v>20018</v>
      </c>
      <c r="C6734" s="5">
        <v>44428</v>
      </c>
      <c r="D6734" s="5">
        <v>44430</v>
      </c>
      <c r="E6734" s="9">
        <f t="shared" si="105"/>
        <v>2021</v>
      </c>
      <c r="F6734" s="4" t="s">
        <v>17</v>
      </c>
      <c r="G6734" s="4" t="s">
        <v>20019</v>
      </c>
      <c r="H6734" s="4" t="s">
        <v>20020</v>
      </c>
      <c r="I6734" s="4" t="s">
        <v>20</v>
      </c>
      <c r="J6734" s="4" t="s">
        <v>62</v>
      </c>
      <c r="K6734" s="4" t="s">
        <v>63</v>
      </c>
      <c r="L6734" s="4" t="s">
        <v>36</v>
      </c>
      <c r="M6734" s="4" t="s">
        <v>138</v>
      </c>
      <c r="N6734" s="4">
        <v>997.72</v>
      </c>
      <c r="O6734" s="4">
        <v>3</v>
      </c>
      <c r="P6734" s="4">
        <v>0.15</v>
      </c>
      <c r="Q6734" s="4">
        <v>113.51</v>
      </c>
    </row>
    <row r="6735" spans="1:17" s="4" customFormat="1" ht="12" x14ac:dyDescent="0.3">
      <c r="A6735" s="4">
        <v>6734</v>
      </c>
      <c r="B6735" s="4" t="s">
        <v>20021</v>
      </c>
      <c r="C6735" s="5">
        <v>45715</v>
      </c>
      <c r="D6735" s="5">
        <v>45716</v>
      </c>
      <c r="E6735" s="9">
        <f t="shared" si="105"/>
        <v>2025</v>
      </c>
      <c r="F6735" s="4" t="s">
        <v>39</v>
      </c>
      <c r="G6735" s="4" t="s">
        <v>20022</v>
      </c>
      <c r="H6735" s="4" t="s">
        <v>20023</v>
      </c>
      <c r="I6735" s="4" t="s">
        <v>20</v>
      </c>
      <c r="J6735" s="4" t="s">
        <v>42</v>
      </c>
      <c r="K6735" s="4" t="s">
        <v>43</v>
      </c>
      <c r="L6735" s="4" t="s">
        <v>29</v>
      </c>
      <c r="M6735" s="4" t="s">
        <v>107</v>
      </c>
      <c r="N6735" s="4">
        <v>562.23</v>
      </c>
      <c r="O6735" s="4">
        <v>6</v>
      </c>
      <c r="P6735" s="4">
        <v>0.1</v>
      </c>
      <c r="Q6735" s="4">
        <v>81.89</v>
      </c>
    </row>
    <row r="6736" spans="1:17" s="4" customFormat="1" ht="12" x14ac:dyDescent="0.3">
      <c r="A6736" s="4">
        <v>6735</v>
      </c>
      <c r="B6736" s="4" t="s">
        <v>20024</v>
      </c>
      <c r="C6736" s="5">
        <v>44842</v>
      </c>
      <c r="D6736" s="5">
        <v>44849</v>
      </c>
      <c r="E6736" s="9">
        <f t="shared" si="105"/>
        <v>2022</v>
      </c>
      <c r="F6736" s="4" t="s">
        <v>17</v>
      </c>
      <c r="G6736" s="4" t="s">
        <v>20025</v>
      </c>
      <c r="H6736" s="4" t="s">
        <v>20026</v>
      </c>
      <c r="I6736" s="4" t="s">
        <v>67</v>
      </c>
      <c r="J6736" s="4" t="s">
        <v>106</v>
      </c>
      <c r="K6736" s="4" t="s">
        <v>106</v>
      </c>
      <c r="L6736" s="4" t="s">
        <v>36</v>
      </c>
      <c r="M6736" s="4" t="s">
        <v>71</v>
      </c>
      <c r="N6736" s="4">
        <v>1184.3900000000001</v>
      </c>
      <c r="O6736" s="4">
        <v>3</v>
      </c>
      <c r="P6736" s="4">
        <v>0.2</v>
      </c>
      <c r="Q6736" s="4">
        <v>198.26</v>
      </c>
    </row>
    <row r="6737" spans="1:17" s="4" customFormat="1" ht="12" x14ac:dyDescent="0.3">
      <c r="A6737" s="4">
        <v>6736</v>
      </c>
      <c r="B6737" s="4" t="s">
        <v>20027</v>
      </c>
      <c r="C6737" s="5">
        <v>44996</v>
      </c>
      <c r="D6737" s="5">
        <v>45003</v>
      </c>
      <c r="E6737" s="9">
        <f t="shared" si="105"/>
        <v>2023</v>
      </c>
      <c r="F6737" s="4" t="s">
        <v>25</v>
      </c>
      <c r="G6737" s="4" t="s">
        <v>20028</v>
      </c>
      <c r="H6737" s="4" t="s">
        <v>20029</v>
      </c>
      <c r="I6737" s="4" t="s">
        <v>20</v>
      </c>
      <c r="J6737" s="4" t="s">
        <v>52</v>
      </c>
      <c r="K6737" s="4" t="s">
        <v>53</v>
      </c>
      <c r="L6737" s="4" t="s">
        <v>22</v>
      </c>
      <c r="M6737" s="4" t="s">
        <v>134</v>
      </c>
      <c r="N6737" s="4">
        <v>963.53</v>
      </c>
      <c r="O6737" s="4">
        <v>3</v>
      </c>
      <c r="P6737" s="4">
        <v>0.2</v>
      </c>
      <c r="Q6737" s="4">
        <v>205.9</v>
      </c>
    </row>
    <row r="6738" spans="1:17" s="4" customFormat="1" ht="12" x14ac:dyDescent="0.3">
      <c r="A6738" s="4">
        <v>6737</v>
      </c>
      <c r="B6738" s="4" t="s">
        <v>20030</v>
      </c>
      <c r="C6738" s="5">
        <v>44789</v>
      </c>
      <c r="D6738" s="5">
        <v>44792</v>
      </c>
      <c r="E6738" s="9">
        <f t="shared" si="105"/>
        <v>2022</v>
      </c>
      <c r="F6738" s="4" t="s">
        <v>25</v>
      </c>
      <c r="G6738" s="4" t="s">
        <v>20031</v>
      </c>
      <c r="H6738" s="4" t="s">
        <v>20032</v>
      </c>
      <c r="I6738" s="4" t="s">
        <v>28</v>
      </c>
      <c r="J6738" s="4" t="s">
        <v>106</v>
      </c>
      <c r="K6738" s="4" t="s">
        <v>106</v>
      </c>
      <c r="L6738" s="4" t="s">
        <v>22</v>
      </c>
      <c r="M6738" s="4" t="s">
        <v>75</v>
      </c>
      <c r="N6738" s="4">
        <v>608.07000000000005</v>
      </c>
      <c r="O6738" s="4">
        <v>6</v>
      </c>
      <c r="P6738" s="4">
        <v>0</v>
      </c>
      <c r="Q6738" s="4">
        <v>17.809999999999999</v>
      </c>
    </row>
    <row r="6739" spans="1:17" s="4" customFormat="1" ht="12" x14ac:dyDescent="0.3">
      <c r="A6739" s="4">
        <v>6738</v>
      </c>
      <c r="B6739" s="4" t="s">
        <v>20033</v>
      </c>
      <c r="C6739" s="5">
        <v>45767</v>
      </c>
      <c r="D6739" s="5">
        <v>45769</v>
      </c>
      <c r="E6739" s="9">
        <f t="shared" si="105"/>
        <v>2025</v>
      </c>
      <c r="F6739" s="4" t="s">
        <v>17</v>
      </c>
      <c r="G6739" s="4" t="s">
        <v>20034</v>
      </c>
      <c r="H6739" s="4" t="s">
        <v>20035</v>
      </c>
      <c r="I6739" s="4" t="s">
        <v>28</v>
      </c>
      <c r="J6739" s="4" t="s">
        <v>52</v>
      </c>
      <c r="K6739" s="4" t="s">
        <v>53</v>
      </c>
      <c r="L6739" s="4" t="s">
        <v>29</v>
      </c>
      <c r="M6739" s="4" t="s">
        <v>107</v>
      </c>
      <c r="N6739" s="4">
        <v>1143.6300000000001</v>
      </c>
      <c r="O6739" s="4">
        <v>1</v>
      </c>
      <c r="P6739" s="4">
        <v>0.2</v>
      </c>
      <c r="Q6739" s="4">
        <v>65.69</v>
      </c>
    </row>
    <row r="6740" spans="1:17" s="4" customFormat="1" ht="12" x14ac:dyDescent="0.3">
      <c r="A6740" s="4">
        <v>6739</v>
      </c>
      <c r="B6740" s="4" t="s">
        <v>20036</v>
      </c>
      <c r="C6740" s="5">
        <v>44632</v>
      </c>
      <c r="D6740" s="5">
        <v>44639</v>
      </c>
      <c r="E6740" s="9">
        <f t="shared" si="105"/>
        <v>2022</v>
      </c>
      <c r="F6740" s="4" t="s">
        <v>39</v>
      </c>
      <c r="G6740" s="4" t="s">
        <v>20037</v>
      </c>
      <c r="H6740" s="4" t="s">
        <v>20038</v>
      </c>
      <c r="I6740" s="4" t="s">
        <v>20</v>
      </c>
      <c r="J6740" s="4" t="s">
        <v>52</v>
      </c>
      <c r="K6740" s="4" t="s">
        <v>53</v>
      </c>
      <c r="L6740" s="4" t="s">
        <v>22</v>
      </c>
      <c r="M6740" s="4" t="s">
        <v>134</v>
      </c>
      <c r="N6740" s="4">
        <v>27.34</v>
      </c>
      <c r="O6740" s="4">
        <v>1</v>
      </c>
      <c r="P6740" s="4">
        <v>0.1</v>
      </c>
      <c r="Q6740" s="4">
        <v>0.55000000000000004</v>
      </c>
    </row>
    <row r="6741" spans="1:17" s="4" customFormat="1" ht="12" x14ac:dyDescent="0.3">
      <c r="A6741" s="4">
        <v>6740</v>
      </c>
      <c r="B6741" s="4" t="s">
        <v>20039</v>
      </c>
      <c r="C6741" s="5">
        <v>45000</v>
      </c>
      <c r="D6741" s="5">
        <v>45001</v>
      </c>
      <c r="E6741" s="9">
        <f t="shared" si="105"/>
        <v>2023</v>
      </c>
      <c r="F6741" s="4" t="s">
        <v>17</v>
      </c>
      <c r="G6741" s="4" t="s">
        <v>20040</v>
      </c>
      <c r="H6741" s="4" t="s">
        <v>20041</v>
      </c>
      <c r="I6741" s="4" t="s">
        <v>67</v>
      </c>
      <c r="J6741" s="4" t="s">
        <v>21</v>
      </c>
      <c r="K6741" s="4" t="s">
        <v>26647</v>
      </c>
      <c r="L6741" s="4" t="s">
        <v>36</v>
      </c>
      <c r="M6741" s="4" t="s">
        <v>118</v>
      </c>
      <c r="N6741" s="4">
        <v>811.76</v>
      </c>
      <c r="O6741" s="4">
        <v>1</v>
      </c>
      <c r="P6741" s="4">
        <v>0</v>
      </c>
      <c r="Q6741" s="4">
        <v>100.17</v>
      </c>
    </row>
    <row r="6742" spans="1:17" s="4" customFormat="1" ht="12" x14ac:dyDescent="0.3">
      <c r="A6742" s="4">
        <v>6741</v>
      </c>
      <c r="B6742" s="4" t="s">
        <v>20042</v>
      </c>
      <c r="C6742" s="5">
        <v>44815</v>
      </c>
      <c r="D6742" s="5">
        <v>44821</v>
      </c>
      <c r="E6742" s="9">
        <f t="shared" si="105"/>
        <v>2022</v>
      </c>
      <c r="F6742" s="4" t="s">
        <v>17</v>
      </c>
      <c r="G6742" s="4" t="s">
        <v>20043</v>
      </c>
      <c r="H6742" s="4" t="s">
        <v>20044</v>
      </c>
      <c r="I6742" s="4" t="s">
        <v>28</v>
      </c>
      <c r="J6742" s="4" t="s">
        <v>79</v>
      </c>
      <c r="K6742" s="4" t="s">
        <v>80</v>
      </c>
      <c r="L6742" s="4" t="s">
        <v>22</v>
      </c>
      <c r="M6742" s="4" t="s">
        <v>75</v>
      </c>
      <c r="N6742" s="4">
        <v>698.97</v>
      </c>
      <c r="O6742" s="4">
        <v>10</v>
      </c>
      <c r="P6742" s="4">
        <v>0.2</v>
      </c>
      <c r="Q6742" s="4">
        <v>13.35</v>
      </c>
    </row>
    <row r="6743" spans="1:17" s="4" customFormat="1" ht="12" x14ac:dyDescent="0.3">
      <c r="A6743" s="4">
        <v>6742</v>
      </c>
      <c r="B6743" s="4" t="s">
        <v>20045</v>
      </c>
      <c r="C6743" s="5">
        <v>44848</v>
      </c>
      <c r="D6743" s="5">
        <v>44850</v>
      </c>
      <c r="E6743" s="9">
        <f t="shared" si="105"/>
        <v>2022</v>
      </c>
      <c r="F6743" s="4" t="s">
        <v>17</v>
      </c>
      <c r="G6743" s="4" t="s">
        <v>20046</v>
      </c>
      <c r="H6743" s="4" t="s">
        <v>20047</v>
      </c>
      <c r="I6743" s="4" t="s">
        <v>28</v>
      </c>
      <c r="J6743" s="4" t="s">
        <v>106</v>
      </c>
      <c r="K6743" s="4" t="s">
        <v>106</v>
      </c>
      <c r="L6743" s="4" t="s">
        <v>22</v>
      </c>
      <c r="M6743" s="4" t="s">
        <v>134</v>
      </c>
      <c r="N6743" s="4">
        <v>593.85</v>
      </c>
      <c r="O6743" s="4">
        <v>8</v>
      </c>
      <c r="P6743" s="4">
        <v>0.2</v>
      </c>
      <c r="Q6743" s="4">
        <v>106.21</v>
      </c>
    </row>
    <row r="6744" spans="1:17" s="4" customFormat="1" ht="12" x14ac:dyDescent="0.3">
      <c r="A6744" s="4">
        <v>6743</v>
      </c>
      <c r="B6744" s="4" t="s">
        <v>20048</v>
      </c>
      <c r="C6744" s="5">
        <v>45104</v>
      </c>
      <c r="D6744" s="5">
        <v>45108</v>
      </c>
      <c r="E6744" s="9">
        <f t="shared" si="105"/>
        <v>2023</v>
      </c>
      <c r="F6744" s="4" t="s">
        <v>59</v>
      </c>
      <c r="G6744" s="4" t="s">
        <v>20049</v>
      </c>
      <c r="H6744" s="4" t="s">
        <v>20050</v>
      </c>
      <c r="I6744" s="4" t="s">
        <v>28</v>
      </c>
      <c r="J6744" s="4" t="s">
        <v>106</v>
      </c>
      <c r="K6744" s="4" t="s">
        <v>106</v>
      </c>
      <c r="L6744" s="4" t="s">
        <v>29</v>
      </c>
      <c r="M6744" s="4" t="s">
        <v>90</v>
      </c>
      <c r="N6744" s="4">
        <v>393.18</v>
      </c>
      <c r="O6744" s="4">
        <v>1</v>
      </c>
      <c r="P6744" s="4">
        <v>0.2</v>
      </c>
      <c r="Q6744" s="4">
        <v>42.86</v>
      </c>
    </row>
    <row r="6745" spans="1:17" s="4" customFormat="1" ht="12" x14ac:dyDescent="0.3">
      <c r="A6745" s="4">
        <v>6744</v>
      </c>
      <c r="B6745" s="4" t="s">
        <v>20051</v>
      </c>
      <c r="C6745" s="5">
        <v>45383</v>
      </c>
      <c r="D6745" s="5">
        <v>45384</v>
      </c>
      <c r="E6745" s="9">
        <f t="shared" si="105"/>
        <v>2024</v>
      </c>
      <c r="F6745" s="4" t="s">
        <v>59</v>
      </c>
      <c r="G6745" s="4" t="s">
        <v>20052</v>
      </c>
      <c r="H6745" s="4" t="s">
        <v>20053</v>
      </c>
      <c r="I6745" s="4" t="s">
        <v>20</v>
      </c>
      <c r="J6745" s="4" t="s">
        <v>62</v>
      </c>
      <c r="K6745" s="4" t="s">
        <v>63</v>
      </c>
      <c r="L6745" s="4" t="s">
        <v>22</v>
      </c>
      <c r="M6745" s="4" t="s">
        <v>54</v>
      </c>
      <c r="N6745" s="4">
        <v>1174.02</v>
      </c>
      <c r="O6745" s="4">
        <v>4</v>
      </c>
      <c r="P6745" s="4">
        <v>0</v>
      </c>
      <c r="Q6745" s="4">
        <v>285.3</v>
      </c>
    </row>
    <row r="6746" spans="1:17" s="4" customFormat="1" ht="12" x14ac:dyDescent="0.3">
      <c r="A6746" s="4">
        <v>6745</v>
      </c>
      <c r="B6746" s="4" t="s">
        <v>20054</v>
      </c>
      <c r="C6746" s="5">
        <v>44848</v>
      </c>
      <c r="D6746" s="5">
        <v>44849</v>
      </c>
      <c r="E6746" s="9">
        <f t="shared" si="105"/>
        <v>2022</v>
      </c>
      <c r="F6746" s="4" t="s">
        <v>59</v>
      </c>
      <c r="G6746" s="4" t="s">
        <v>20055</v>
      </c>
      <c r="H6746" s="4" t="s">
        <v>20056</v>
      </c>
      <c r="I6746" s="4" t="s">
        <v>67</v>
      </c>
      <c r="J6746" s="4" t="s">
        <v>62</v>
      </c>
      <c r="K6746" s="4" t="s">
        <v>63</v>
      </c>
      <c r="L6746" s="4" t="s">
        <v>36</v>
      </c>
      <c r="M6746" s="4" t="s">
        <v>37</v>
      </c>
      <c r="N6746" s="4">
        <v>581.79</v>
      </c>
      <c r="O6746" s="4">
        <v>10</v>
      </c>
      <c r="P6746" s="4">
        <v>0</v>
      </c>
      <c r="Q6746" s="4">
        <v>75.290000000000006</v>
      </c>
    </row>
    <row r="6747" spans="1:17" s="4" customFormat="1" ht="12" x14ac:dyDescent="0.3">
      <c r="A6747" s="4">
        <v>6746</v>
      </c>
      <c r="B6747" s="4" t="s">
        <v>20057</v>
      </c>
      <c r="C6747" s="5">
        <v>45091</v>
      </c>
      <c r="D6747" s="5">
        <v>45092</v>
      </c>
      <c r="E6747" s="9">
        <f t="shared" si="105"/>
        <v>2023</v>
      </c>
      <c r="F6747" s="4" t="s">
        <v>17</v>
      </c>
      <c r="G6747" s="4" t="s">
        <v>20058</v>
      </c>
      <c r="H6747" s="4" t="s">
        <v>4112</v>
      </c>
      <c r="I6747" s="4" t="s">
        <v>67</v>
      </c>
      <c r="J6747" s="4" t="s">
        <v>145</v>
      </c>
      <c r="K6747" s="4" t="s">
        <v>80</v>
      </c>
      <c r="L6747" s="4" t="s">
        <v>22</v>
      </c>
      <c r="M6747" s="4" t="s">
        <v>23</v>
      </c>
      <c r="N6747" s="4">
        <v>996.04</v>
      </c>
      <c r="O6747" s="4">
        <v>8</v>
      </c>
      <c r="P6747" s="4">
        <v>0.1</v>
      </c>
      <c r="Q6747" s="4">
        <v>174.08</v>
      </c>
    </row>
    <row r="6748" spans="1:17" s="4" customFormat="1" ht="12" x14ac:dyDescent="0.3">
      <c r="A6748" s="4">
        <v>6747</v>
      </c>
      <c r="B6748" s="4" t="s">
        <v>20059</v>
      </c>
      <c r="C6748" s="5">
        <v>44566</v>
      </c>
      <c r="D6748" s="5">
        <v>44571</v>
      </c>
      <c r="E6748" s="9">
        <f t="shared" si="105"/>
        <v>2022</v>
      </c>
      <c r="F6748" s="4" t="s">
        <v>59</v>
      </c>
      <c r="G6748" s="4" t="s">
        <v>20060</v>
      </c>
      <c r="H6748" s="4" t="s">
        <v>20061</v>
      </c>
      <c r="I6748" s="4" t="s">
        <v>20</v>
      </c>
      <c r="J6748" s="4" t="s">
        <v>47</v>
      </c>
      <c r="K6748" s="4" t="s">
        <v>47</v>
      </c>
      <c r="L6748" s="4" t="s">
        <v>22</v>
      </c>
      <c r="M6748" s="4" t="s">
        <v>23</v>
      </c>
      <c r="N6748" s="4">
        <v>377.46</v>
      </c>
      <c r="O6748" s="4">
        <v>8</v>
      </c>
      <c r="P6748" s="4">
        <v>0.1</v>
      </c>
      <c r="Q6748" s="4">
        <v>3.88</v>
      </c>
    </row>
    <row r="6749" spans="1:17" s="4" customFormat="1" ht="12" x14ac:dyDescent="0.3">
      <c r="A6749" s="4">
        <v>6748</v>
      </c>
      <c r="B6749" s="4" t="s">
        <v>20062</v>
      </c>
      <c r="C6749" s="5">
        <v>45169</v>
      </c>
      <c r="D6749" s="5">
        <v>45176</v>
      </c>
      <c r="E6749" s="9">
        <f t="shared" si="105"/>
        <v>2023</v>
      </c>
      <c r="F6749" s="4" t="s">
        <v>17</v>
      </c>
      <c r="G6749" s="4" t="s">
        <v>20063</v>
      </c>
      <c r="H6749" s="4" t="s">
        <v>20064</v>
      </c>
      <c r="I6749" s="4" t="s">
        <v>20</v>
      </c>
      <c r="J6749" s="4" t="s">
        <v>47</v>
      </c>
      <c r="K6749" s="4" t="s">
        <v>47</v>
      </c>
      <c r="L6749" s="4" t="s">
        <v>22</v>
      </c>
      <c r="M6749" s="4" t="s">
        <v>54</v>
      </c>
      <c r="N6749" s="4">
        <v>263.3</v>
      </c>
      <c r="O6749" s="4">
        <v>4</v>
      </c>
      <c r="P6749" s="4">
        <v>0.1</v>
      </c>
      <c r="Q6749" s="4">
        <v>32.44</v>
      </c>
    </row>
    <row r="6750" spans="1:17" s="4" customFormat="1" ht="12" x14ac:dyDescent="0.3">
      <c r="A6750" s="4">
        <v>6749</v>
      </c>
      <c r="B6750" s="4" t="s">
        <v>20065</v>
      </c>
      <c r="C6750" s="5">
        <v>45241</v>
      </c>
      <c r="D6750" s="5">
        <v>45244</v>
      </c>
      <c r="E6750" s="9">
        <f t="shared" si="105"/>
        <v>2023</v>
      </c>
      <c r="F6750" s="4" t="s">
        <v>39</v>
      </c>
      <c r="G6750" s="4" t="s">
        <v>20066</v>
      </c>
      <c r="H6750" s="4" t="s">
        <v>20067</v>
      </c>
      <c r="I6750" s="4" t="s">
        <v>20</v>
      </c>
      <c r="J6750" s="4" t="s">
        <v>42</v>
      </c>
      <c r="K6750" s="4" t="s">
        <v>43</v>
      </c>
      <c r="L6750" s="4" t="s">
        <v>29</v>
      </c>
      <c r="M6750" s="4" t="s">
        <v>30</v>
      </c>
      <c r="N6750" s="4">
        <v>1088.45</v>
      </c>
      <c r="O6750" s="4">
        <v>4</v>
      </c>
      <c r="P6750" s="4">
        <v>0.2</v>
      </c>
      <c r="Q6750" s="4">
        <v>177.88</v>
      </c>
    </row>
    <row r="6751" spans="1:17" s="4" customFormat="1" ht="12" x14ac:dyDescent="0.3">
      <c r="A6751" s="4">
        <v>6750</v>
      </c>
      <c r="B6751" s="4" t="s">
        <v>20068</v>
      </c>
      <c r="C6751" s="5">
        <v>44824</v>
      </c>
      <c r="D6751" s="5">
        <v>44826</v>
      </c>
      <c r="E6751" s="9">
        <f t="shared" si="105"/>
        <v>2022</v>
      </c>
      <c r="F6751" s="4" t="s">
        <v>25</v>
      </c>
      <c r="G6751" s="4" t="s">
        <v>20069</v>
      </c>
      <c r="H6751" s="4" t="s">
        <v>20070</v>
      </c>
      <c r="I6751" s="4" t="s">
        <v>20</v>
      </c>
      <c r="J6751" s="4" t="s">
        <v>42</v>
      </c>
      <c r="K6751" s="4" t="s">
        <v>43</v>
      </c>
      <c r="L6751" s="4" t="s">
        <v>29</v>
      </c>
      <c r="M6751" s="4" t="s">
        <v>90</v>
      </c>
      <c r="N6751" s="4">
        <v>1291.8499999999999</v>
      </c>
      <c r="O6751" s="4">
        <v>9</v>
      </c>
      <c r="P6751" s="4">
        <v>0</v>
      </c>
      <c r="Q6751" s="4">
        <v>18.82</v>
      </c>
    </row>
    <row r="6752" spans="1:17" s="4" customFormat="1" ht="12" x14ac:dyDescent="0.3">
      <c r="A6752" s="4">
        <v>6751</v>
      </c>
      <c r="B6752" s="4" t="s">
        <v>20071</v>
      </c>
      <c r="C6752" s="5">
        <v>45737</v>
      </c>
      <c r="D6752" s="5">
        <v>45740</v>
      </c>
      <c r="E6752" s="9">
        <f t="shared" si="105"/>
        <v>2025</v>
      </c>
      <c r="F6752" s="4" t="s">
        <v>39</v>
      </c>
      <c r="G6752" s="4" t="s">
        <v>20072</v>
      </c>
      <c r="H6752" s="4" t="s">
        <v>20073</v>
      </c>
      <c r="I6752" s="4" t="s">
        <v>28</v>
      </c>
      <c r="J6752" s="4" t="s">
        <v>145</v>
      </c>
      <c r="K6752" s="4" t="s">
        <v>80</v>
      </c>
      <c r="L6752" s="4" t="s">
        <v>29</v>
      </c>
      <c r="M6752" s="4" t="s">
        <v>107</v>
      </c>
      <c r="N6752" s="4">
        <v>963.44</v>
      </c>
      <c r="O6752" s="4">
        <v>9</v>
      </c>
      <c r="P6752" s="4">
        <v>0.2</v>
      </c>
      <c r="Q6752" s="4">
        <v>111.23</v>
      </c>
    </row>
    <row r="6753" spans="1:17" s="4" customFormat="1" ht="12" x14ac:dyDescent="0.3">
      <c r="A6753" s="4">
        <v>6752</v>
      </c>
      <c r="B6753" s="4" t="s">
        <v>20074</v>
      </c>
      <c r="C6753" s="5">
        <v>45598</v>
      </c>
      <c r="D6753" s="5">
        <v>45599</v>
      </c>
      <c r="E6753" s="9">
        <f t="shared" si="105"/>
        <v>2024</v>
      </c>
      <c r="F6753" s="4" t="s">
        <v>17</v>
      </c>
      <c r="G6753" s="4" t="s">
        <v>20075</v>
      </c>
      <c r="H6753" s="4" t="s">
        <v>20076</v>
      </c>
      <c r="I6753" s="4" t="s">
        <v>28</v>
      </c>
      <c r="J6753" s="4" t="s">
        <v>145</v>
      </c>
      <c r="K6753" s="4" t="s">
        <v>80</v>
      </c>
      <c r="L6753" s="4" t="s">
        <v>29</v>
      </c>
      <c r="M6753" s="4" t="s">
        <v>48</v>
      </c>
      <c r="N6753" s="4">
        <v>956.61</v>
      </c>
      <c r="O6753" s="4">
        <v>7</v>
      </c>
      <c r="P6753" s="4">
        <v>0.1</v>
      </c>
      <c r="Q6753" s="4">
        <v>167</v>
      </c>
    </row>
    <row r="6754" spans="1:17" s="4" customFormat="1" ht="12" x14ac:dyDescent="0.3">
      <c r="A6754" s="4">
        <v>6753</v>
      </c>
      <c r="B6754" s="4" t="s">
        <v>20077</v>
      </c>
      <c r="C6754" s="5">
        <v>44951</v>
      </c>
      <c r="D6754" s="5">
        <v>44953</v>
      </c>
      <c r="E6754" s="9">
        <f t="shared" si="105"/>
        <v>2023</v>
      </c>
      <c r="F6754" s="4" t="s">
        <v>39</v>
      </c>
      <c r="G6754" s="4" t="s">
        <v>20078</v>
      </c>
      <c r="H6754" s="4" t="s">
        <v>20079</v>
      </c>
      <c r="I6754" s="4" t="s">
        <v>67</v>
      </c>
      <c r="J6754" s="4" t="s">
        <v>79</v>
      </c>
      <c r="K6754" s="4" t="s">
        <v>80</v>
      </c>
      <c r="L6754" s="4" t="s">
        <v>36</v>
      </c>
      <c r="M6754" s="4" t="s">
        <v>37</v>
      </c>
      <c r="N6754" s="4">
        <v>423.19</v>
      </c>
      <c r="O6754" s="4">
        <v>1</v>
      </c>
      <c r="P6754" s="4">
        <v>0.15</v>
      </c>
      <c r="Q6754" s="4">
        <v>45.21</v>
      </c>
    </row>
    <row r="6755" spans="1:17" s="4" customFormat="1" ht="12" x14ac:dyDescent="0.3">
      <c r="A6755" s="4">
        <v>6754</v>
      </c>
      <c r="B6755" s="4" t="s">
        <v>20080</v>
      </c>
      <c r="C6755" s="5">
        <v>44397</v>
      </c>
      <c r="D6755" s="5">
        <v>44402</v>
      </c>
      <c r="E6755" s="9">
        <f t="shared" si="105"/>
        <v>2021</v>
      </c>
      <c r="F6755" s="4" t="s">
        <v>25</v>
      </c>
      <c r="G6755" s="4" t="s">
        <v>20081</v>
      </c>
      <c r="H6755" s="4" t="s">
        <v>20082</v>
      </c>
      <c r="I6755" s="4" t="s">
        <v>67</v>
      </c>
      <c r="J6755" s="4" t="s">
        <v>79</v>
      </c>
      <c r="K6755" s="4" t="s">
        <v>80</v>
      </c>
      <c r="L6755" s="4" t="s">
        <v>22</v>
      </c>
      <c r="M6755" s="4" t="s">
        <v>54</v>
      </c>
      <c r="N6755" s="4">
        <v>384.23</v>
      </c>
      <c r="O6755" s="4">
        <v>9</v>
      </c>
      <c r="P6755" s="4">
        <v>0.1</v>
      </c>
      <c r="Q6755" s="4">
        <v>26.89</v>
      </c>
    </row>
    <row r="6756" spans="1:17" s="4" customFormat="1" ht="12" x14ac:dyDescent="0.3">
      <c r="A6756" s="4">
        <v>6755</v>
      </c>
      <c r="B6756" s="4" t="s">
        <v>20083</v>
      </c>
      <c r="C6756" s="5">
        <v>45557</v>
      </c>
      <c r="D6756" s="5">
        <v>45559</v>
      </c>
      <c r="E6756" s="9">
        <f t="shared" si="105"/>
        <v>2024</v>
      </c>
      <c r="F6756" s="4" t="s">
        <v>17</v>
      </c>
      <c r="G6756" s="4" t="s">
        <v>20084</v>
      </c>
      <c r="H6756" s="4" t="s">
        <v>20085</v>
      </c>
      <c r="I6756" s="4" t="s">
        <v>28</v>
      </c>
      <c r="J6756" s="4" t="s">
        <v>111</v>
      </c>
      <c r="K6756" s="4" t="s">
        <v>111</v>
      </c>
      <c r="L6756" s="4" t="s">
        <v>22</v>
      </c>
      <c r="M6756" s="4" t="s">
        <v>54</v>
      </c>
      <c r="N6756" s="4">
        <v>513.19000000000005</v>
      </c>
      <c r="O6756" s="4">
        <v>10</v>
      </c>
      <c r="P6756" s="4">
        <v>0.15</v>
      </c>
      <c r="Q6756" s="4">
        <v>-3.02</v>
      </c>
    </row>
    <row r="6757" spans="1:17" s="4" customFormat="1" ht="12" x14ac:dyDescent="0.3">
      <c r="A6757" s="4">
        <v>6756</v>
      </c>
      <c r="B6757" s="4" t="s">
        <v>20086</v>
      </c>
      <c r="C6757" s="5">
        <v>45773</v>
      </c>
      <c r="D6757" s="5">
        <v>45775</v>
      </c>
      <c r="E6757" s="9">
        <f t="shared" si="105"/>
        <v>2025</v>
      </c>
      <c r="F6757" s="4" t="s">
        <v>25</v>
      </c>
      <c r="G6757" s="4" t="s">
        <v>20087</v>
      </c>
      <c r="H6757" s="4" t="s">
        <v>20088</v>
      </c>
      <c r="I6757" s="4" t="s">
        <v>20</v>
      </c>
      <c r="J6757" s="4" t="s">
        <v>42</v>
      </c>
      <c r="K6757" s="4" t="s">
        <v>43</v>
      </c>
      <c r="L6757" s="4" t="s">
        <v>22</v>
      </c>
      <c r="M6757" s="4" t="s">
        <v>134</v>
      </c>
      <c r="N6757" s="4">
        <v>368.04</v>
      </c>
      <c r="O6757" s="4">
        <v>5</v>
      </c>
      <c r="P6757" s="4">
        <v>0.2</v>
      </c>
      <c r="Q6757" s="4">
        <v>37.24</v>
      </c>
    </row>
    <row r="6758" spans="1:17" s="4" customFormat="1" ht="12" x14ac:dyDescent="0.3">
      <c r="A6758" s="4">
        <v>6757</v>
      </c>
      <c r="B6758" s="4" t="s">
        <v>20089</v>
      </c>
      <c r="C6758" s="5">
        <v>44987</v>
      </c>
      <c r="D6758" s="5">
        <v>44994</v>
      </c>
      <c r="E6758" s="9">
        <f t="shared" si="105"/>
        <v>2023</v>
      </c>
      <c r="F6758" s="4" t="s">
        <v>39</v>
      </c>
      <c r="G6758" s="4" t="s">
        <v>20090</v>
      </c>
      <c r="H6758" s="4" t="s">
        <v>20091</v>
      </c>
      <c r="I6758" s="4" t="s">
        <v>20</v>
      </c>
      <c r="J6758" s="4" t="s">
        <v>145</v>
      </c>
      <c r="K6758" s="4" t="s">
        <v>80</v>
      </c>
      <c r="L6758" s="4" t="s">
        <v>29</v>
      </c>
      <c r="M6758" s="4" t="s">
        <v>107</v>
      </c>
      <c r="N6758" s="4">
        <v>512.80999999999995</v>
      </c>
      <c r="O6758" s="4">
        <v>4</v>
      </c>
      <c r="P6758" s="4">
        <v>0.2</v>
      </c>
      <c r="Q6758" s="4">
        <v>8.41</v>
      </c>
    </row>
    <row r="6759" spans="1:17" s="4" customFormat="1" ht="12" x14ac:dyDescent="0.3">
      <c r="A6759" s="4">
        <v>6758</v>
      </c>
      <c r="B6759" s="4" t="s">
        <v>20092</v>
      </c>
      <c r="C6759" s="5">
        <v>44979</v>
      </c>
      <c r="D6759" s="5">
        <v>44986</v>
      </c>
      <c r="E6759" s="9">
        <f t="shared" si="105"/>
        <v>2023</v>
      </c>
      <c r="F6759" s="4" t="s">
        <v>17</v>
      </c>
      <c r="G6759" s="4" t="s">
        <v>20093</v>
      </c>
      <c r="H6759" s="4" t="s">
        <v>20094</v>
      </c>
      <c r="I6759" s="4" t="s">
        <v>28</v>
      </c>
      <c r="J6759" s="4" t="s">
        <v>21</v>
      </c>
      <c r="K6759" s="4" t="s">
        <v>26647</v>
      </c>
      <c r="L6759" s="4" t="s">
        <v>22</v>
      </c>
      <c r="M6759" s="4" t="s">
        <v>134</v>
      </c>
      <c r="N6759" s="4">
        <v>57.23</v>
      </c>
      <c r="O6759" s="4">
        <v>9</v>
      </c>
      <c r="P6759" s="4">
        <v>0.15</v>
      </c>
      <c r="Q6759" s="4">
        <v>1.78</v>
      </c>
    </row>
    <row r="6760" spans="1:17" s="4" customFormat="1" ht="12" x14ac:dyDescent="0.3">
      <c r="A6760" s="4">
        <v>6759</v>
      </c>
      <c r="B6760" s="4" t="s">
        <v>20095</v>
      </c>
      <c r="C6760" s="5">
        <v>44500</v>
      </c>
      <c r="D6760" s="5">
        <v>44506</v>
      </c>
      <c r="E6760" s="9">
        <f t="shared" si="105"/>
        <v>2021</v>
      </c>
      <c r="F6760" s="4" t="s">
        <v>59</v>
      </c>
      <c r="G6760" s="4" t="s">
        <v>20096</v>
      </c>
      <c r="H6760" s="4" t="s">
        <v>20097</v>
      </c>
      <c r="I6760" s="4" t="s">
        <v>67</v>
      </c>
      <c r="J6760" s="4" t="s">
        <v>62</v>
      </c>
      <c r="K6760" s="4" t="s">
        <v>63</v>
      </c>
      <c r="L6760" s="4" t="s">
        <v>22</v>
      </c>
      <c r="M6760" s="4" t="s">
        <v>54</v>
      </c>
      <c r="N6760" s="4">
        <v>411.74</v>
      </c>
      <c r="O6760" s="4">
        <v>7</v>
      </c>
      <c r="P6760" s="4">
        <v>0.1</v>
      </c>
      <c r="Q6760" s="4">
        <v>92.3</v>
      </c>
    </row>
    <row r="6761" spans="1:17" s="4" customFormat="1" ht="12" x14ac:dyDescent="0.3">
      <c r="A6761" s="4">
        <v>6760</v>
      </c>
      <c r="B6761" s="4" t="s">
        <v>20098</v>
      </c>
      <c r="C6761" s="5">
        <v>45247</v>
      </c>
      <c r="D6761" s="5">
        <v>45250</v>
      </c>
      <c r="E6761" s="9">
        <f t="shared" si="105"/>
        <v>2023</v>
      </c>
      <c r="F6761" s="4" t="s">
        <v>59</v>
      </c>
      <c r="G6761" s="4" t="s">
        <v>20099</v>
      </c>
      <c r="H6761" s="4" t="s">
        <v>20100</v>
      </c>
      <c r="I6761" s="4" t="s">
        <v>20</v>
      </c>
      <c r="J6761" s="4" t="s">
        <v>106</v>
      </c>
      <c r="K6761" s="4" t="s">
        <v>106</v>
      </c>
      <c r="L6761" s="4" t="s">
        <v>22</v>
      </c>
      <c r="M6761" s="4" t="s">
        <v>54</v>
      </c>
      <c r="N6761" s="4">
        <v>1483.44</v>
      </c>
      <c r="O6761" s="4">
        <v>3</v>
      </c>
      <c r="P6761" s="4">
        <v>0.2</v>
      </c>
      <c r="Q6761" s="4">
        <v>182.91</v>
      </c>
    </row>
    <row r="6762" spans="1:17" s="4" customFormat="1" ht="12" x14ac:dyDescent="0.3">
      <c r="A6762" s="4">
        <v>6761</v>
      </c>
      <c r="B6762" s="4" t="s">
        <v>20101</v>
      </c>
      <c r="C6762" s="5">
        <v>45087</v>
      </c>
      <c r="D6762" s="5">
        <v>45088</v>
      </c>
      <c r="E6762" s="9">
        <f t="shared" si="105"/>
        <v>2023</v>
      </c>
      <c r="F6762" s="4" t="s">
        <v>59</v>
      </c>
      <c r="G6762" s="4" t="s">
        <v>20102</v>
      </c>
      <c r="H6762" s="4" t="s">
        <v>20103</v>
      </c>
      <c r="I6762" s="4" t="s">
        <v>67</v>
      </c>
      <c r="J6762" s="4" t="s">
        <v>79</v>
      </c>
      <c r="K6762" s="4" t="s">
        <v>80</v>
      </c>
      <c r="L6762" s="4" t="s">
        <v>22</v>
      </c>
      <c r="M6762" s="4" t="s">
        <v>54</v>
      </c>
      <c r="N6762" s="4">
        <v>414.45</v>
      </c>
      <c r="O6762" s="4">
        <v>7</v>
      </c>
      <c r="P6762" s="4">
        <v>0.1</v>
      </c>
      <c r="Q6762" s="4">
        <v>20.22</v>
      </c>
    </row>
    <row r="6763" spans="1:17" s="4" customFormat="1" ht="12" x14ac:dyDescent="0.3">
      <c r="A6763" s="4">
        <v>6762</v>
      </c>
      <c r="B6763" s="4" t="s">
        <v>20104</v>
      </c>
      <c r="C6763" s="5">
        <v>44596</v>
      </c>
      <c r="D6763" s="5">
        <v>44601</v>
      </c>
      <c r="E6763" s="9">
        <f t="shared" si="105"/>
        <v>2022</v>
      </c>
      <c r="F6763" s="4" t="s">
        <v>25</v>
      </c>
      <c r="G6763" s="4" t="s">
        <v>20105</v>
      </c>
      <c r="H6763" s="4" t="s">
        <v>20106</v>
      </c>
      <c r="I6763" s="4" t="s">
        <v>28</v>
      </c>
      <c r="J6763" s="4" t="s">
        <v>106</v>
      </c>
      <c r="K6763" s="4" t="s">
        <v>106</v>
      </c>
      <c r="L6763" s="4" t="s">
        <v>29</v>
      </c>
      <c r="M6763" s="4" t="s">
        <v>90</v>
      </c>
      <c r="N6763" s="4">
        <v>993.99</v>
      </c>
      <c r="O6763" s="4">
        <v>8</v>
      </c>
      <c r="P6763" s="4">
        <v>0.1</v>
      </c>
      <c r="Q6763" s="4">
        <v>20.5</v>
      </c>
    </row>
    <row r="6764" spans="1:17" s="4" customFormat="1" ht="12" x14ac:dyDescent="0.3">
      <c r="A6764" s="4">
        <v>6763</v>
      </c>
      <c r="B6764" s="4" t="s">
        <v>20107</v>
      </c>
      <c r="C6764" s="5">
        <v>44807</v>
      </c>
      <c r="D6764" s="5">
        <v>44811</v>
      </c>
      <c r="E6764" s="9">
        <f t="shared" si="105"/>
        <v>2022</v>
      </c>
      <c r="F6764" s="4" t="s">
        <v>59</v>
      </c>
      <c r="G6764" s="4" t="s">
        <v>20108</v>
      </c>
      <c r="H6764" s="4" t="s">
        <v>20109</v>
      </c>
      <c r="I6764" s="4" t="s">
        <v>20</v>
      </c>
      <c r="J6764" s="4" t="s">
        <v>79</v>
      </c>
      <c r="K6764" s="4" t="s">
        <v>80</v>
      </c>
      <c r="L6764" s="4" t="s">
        <v>29</v>
      </c>
      <c r="M6764" s="4" t="s">
        <v>30</v>
      </c>
      <c r="N6764" s="4">
        <v>76.569999999999993</v>
      </c>
      <c r="O6764" s="4">
        <v>6</v>
      </c>
      <c r="P6764" s="4">
        <v>0.2</v>
      </c>
      <c r="Q6764" s="4">
        <v>4.63</v>
      </c>
    </row>
    <row r="6765" spans="1:17" s="4" customFormat="1" ht="12" x14ac:dyDescent="0.3">
      <c r="A6765" s="4">
        <v>6764</v>
      </c>
      <c r="B6765" s="4" t="s">
        <v>20110</v>
      </c>
      <c r="C6765" s="5">
        <v>44427</v>
      </c>
      <c r="D6765" s="5">
        <v>44432</v>
      </c>
      <c r="E6765" s="9">
        <f t="shared" si="105"/>
        <v>2021</v>
      </c>
      <c r="F6765" s="4" t="s">
        <v>17</v>
      </c>
      <c r="G6765" s="4" t="s">
        <v>20111</v>
      </c>
      <c r="H6765" s="4" t="s">
        <v>20112</v>
      </c>
      <c r="I6765" s="4" t="s">
        <v>28</v>
      </c>
      <c r="J6765" s="4" t="s">
        <v>21</v>
      </c>
      <c r="K6765" s="4" t="s">
        <v>26647</v>
      </c>
      <c r="L6765" s="4" t="s">
        <v>22</v>
      </c>
      <c r="M6765" s="4" t="s">
        <v>23</v>
      </c>
      <c r="N6765" s="4">
        <v>1399.95</v>
      </c>
      <c r="O6765" s="4">
        <v>9</v>
      </c>
      <c r="P6765" s="4">
        <v>0.1</v>
      </c>
      <c r="Q6765" s="4">
        <v>80.84</v>
      </c>
    </row>
    <row r="6766" spans="1:17" s="4" customFormat="1" ht="12" x14ac:dyDescent="0.3">
      <c r="A6766" s="4">
        <v>6765</v>
      </c>
      <c r="B6766" s="4" t="s">
        <v>20113</v>
      </c>
      <c r="C6766" s="5">
        <v>45094</v>
      </c>
      <c r="D6766" s="5">
        <v>45100</v>
      </c>
      <c r="E6766" s="9">
        <f t="shared" si="105"/>
        <v>2023</v>
      </c>
      <c r="F6766" s="4" t="s">
        <v>59</v>
      </c>
      <c r="G6766" s="4" t="s">
        <v>20114</v>
      </c>
      <c r="H6766" s="4" t="s">
        <v>20115</v>
      </c>
      <c r="I6766" s="4" t="s">
        <v>28</v>
      </c>
      <c r="J6766" s="4" t="s">
        <v>62</v>
      </c>
      <c r="K6766" s="4" t="s">
        <v>63</v>
      </c>
      <c r="L6766" s="4" t="s">
        <v>36</v>
      </c>
      <c r="M6766" s="4" t="s">
        <v>71</v>
      </c>
      <c r="N6766" s="4">
        <v>1444.72</v>
      </c>
      <c r="O6766" s="4">
        <v>9</v>
      </c>
      <c r="P6766" s="4">
        <v>0.1</v>
      </c>
      <c r="Q6766" s="4">
        <v>37.79</v>
      </c>
    </row>
    <row r="6767" spans="1:17" s="4" customFormat="1" ht="12" x14ac:dyDescent="0.3">
      <c r="A6767" s="4">
        <v>6766</v>
      </c>
      <c r="B6767" s="4" t="s">
        <v>20116</v>
      </c>
      <c r="C6767" s="5">
        <v>45845</v>
      </c>
      <c r="D6767" s="5">
        <v>45850</v>
      </c>
      <c r="E6767" s="9">
        <f t="shared" si="105"/>
        <v>2025</v>
      </c>
      <c r="F6767" s="4" t="s">
        <v>39</v>
      </c>
      <c r="G6767" s="4" t="s">
        <v>20117</v>
      </c>
      <c r="H6767" s="4" t="s">
        <v>20118</v>
      </c>
      <c r="I6767" s="4" t="s">
        <v>28</v>
      </c>
      <c r="J6767" s="4" t="s">
        <v>21</v>
      </c>
      <c r="K6767" s="4" t="s">
        <v>26647</v>
      </c>
      <c r="L6767" s="4" t="s">
        <v>36</v>
      </c>
      <c r="M6767" s="4" t="s">
        <v>138</v>
      </c>
      <c r="N6767" s="4">
        <v>363.74</v>
      </c>
      <c r="O6767" s="4">
        <v>1</v>
      </c>
      <c r="P6767" s="4">
        <v>0</v>
      </c>
      <c r="Q6767" s="4">
        <v>12.5</v>
      </c>
    </row>
    <row r="6768" spans="1:17" s="4" customFormat="1" ht="12" x14ac:dyDescent="0.3">
      <c r="A6768" s="4">
        <v>6767</v>
      </c>
      <c r="B6768" s="4" t="s">
        <v>20119</v>
      </c>
      <c r="C6768" s="5">
        <v>45299</v>
      </c>
      <c r="D6768" s="5">
        <v>45305</v>
      </c>
      <c r="E6768" s="9">
        <f t="shared" si="105"/>
        <v>2024</v>
      </c>
      <c r="F6768" s="4" t="s">
        <v>59</v>
      </c>
      <c r="G6768" s="4" t="s">
        <v>20120</v>
      </c>
      <c r="H6768" s="4" t="s">
        <v>20121</v>
      </c>
      <c r="I6768" s="4" t="s">
        <v>20</v>
      </c>
      <c r="J6768" s="4" t="s">
        <v>52</v>
      </c>
      <c r="K6768" s="4" t="s">
        <v>53</v>
      </c>
      <c r="L6768" s="4" t="s">
        <v>22</v>
      </c>
      <c r="M6768" s="4" t="s">
        <v>23</v>
      </c>
      <c r="N6768" s="4">
        <v>114.88</v>
      </c>
      <c r="O6768" s="4">
        <v>7</v>
      </c>
      <c r="P6768" s="4">
        <v>0</v>
      </c>
      <c r="Q6768" s="4">
        <v>27.26</v>
      </c>
    </row>
    <row r="6769" spans="1:17" s="4" customFormat="1" ht="12" x14ac:dyDescent="0.3">
      <c r="A6769" s="4">
        <v>6768</v>
      </c>
      <c r="B6769" s="4" t="s">
        <v>20122</v>
      </c>
      <c r="C6769" s="5">
        <v>45535</v>
      </c>
      <c r="D6769" s="5">
        <v>45540</v>
      </c>
      <c r="E6769" s="9">
        <f t="shared" si="105"/>
        <v>2024</v>
      </c>
      <c r="F6769" s="4" t="s">
        <v>17</v>
      </c>
      <c r="G6769" s="4" t="s">
        <v>20123</v>
      </c>
      <c r="H6769" s="4" t="s">
        <v>20124</v>
      </c>
      <c r="I6769" s="4" t="s">
        <v>67</v>
      </c>
      <c r="J6769" s="4" t="s">
        <v>52</v>
      </c>
      <c r="K6769" s="4" t="s">
        <v>53</v>
      </c>
      <c r="L6769" s="4" t="s">
        <v>36</v>
      </c>
      <c r="M6769" s="4" t="s">
        <v>138</v>
      </c>
      <c r="N6769" s="4">
        <v>1157.6500000000001</v>
      </c>
      <c r="O6769" s="4">
        <v>1</v>
      </c>
      <c r="P6769" s="4">
        <v>0.2</v>
      </c>
      <c r="Q6769" s="4">
        <v>206.51</v>
      </c>
    </row>
    <row r="6770" spans="1:17" s="4" customFormat="1" ht="12" x14ac:dyDescent="0.3">
      <c r="A6770" s="4">
        <v>6769</v>
      </c>
      <c r="B6770" s="4" t="s">
        <v>20125</v>
      </c>
      <c r="C6770" s="5">
        <v>45076</v>
      </c>
      <c r="D6770" s="5">
        <v>45083</v>
      </c>
      <c r="E6770" s="9">
        <f t="shared" si="105"/>
        <v>2023</v>
      </c>
      <c r="F6770" s="4" t="s">
        <v>25</v>
      </c>
      <c r="G6770" s="4" t="s">
        <v>20126</v>
      </c>
      <c r="H6770" s="4" t="s">
        <v>13773</v>
      </c>
      <c r="I6770" s="4" t="s">
        <v>67</v>
      </c>
      <c r="J6770" s="4" t="s">
        <v>111</v>
      </c>
      <c r="K6770" s="4" t="s">
        <v>111</v>
      </c>
      <c r="L6770" s="4" t="s">
        <v>29</v>
      </c>
      <c r="M6770" s="4" t="s">
        <v>48</v>
      </c>
      <c r="N6770" s="4">
        <v>411.07</v>
      </c>
      <c r="O6770" s="4">
        <v>3</v>
      </c>
      <c r="P6770" s="4">
        <v>0.2</v>
      </c>
      <c r="Q6770" s="4">
        <v>21.84</v>
      </c>
    </row>
    <row r="6771" spans="1:17" s="4" customFormat="1" ht="12" x14ac:dyDescent="0.3">
      <c r="A6771" s="4">
        <v>6770</v>
      </c>
      <c r="B6771" s="4" t="s">
        <v>20127</v>
      </c>
      <c r="C6771" s="5">
        <v>44823</v>
      </c>
      <c r="D6771" s="5">
        <v>44825</v>
      </c>
      <c r="E6771" s="9">
        <f t="shared" si="105"/>
        <v>2022</v>
      </c>
      <c r="F6771" s="4" t="s">
        <v>17</v>
      </c>
      <c r="G6771" s="4" t="s">
        <v>20128</v>
      </c>
      <c r="H6771" s="4" t="s">
        <v>20129</v>
      </c>
      <c r="I6771" s="4" t="s">
        <v>28</v>
      </c>
      <c r="J6771" s="4" t="s">
        <v>34</v>
      </c>
      <c r="K6771" s="4" t="s">
        <v>35</v>
      </c>
      <c r="L6771" s="4" t="s">
        <v>22</v>
      </c>
      <c r="M6771" s="4" t="s">
        <v>134</v>
      </c>
      <c r="N6771" s="4">
        <v>690.3</v>
      </c>
      <c r="O6771" s="4">
        <v>5</v>
      </c>
      <c r="P6771" s="4">
        <v>0.2</v>
      </c>
      <c r="Q6771" s="4">
        <v>35.299999999999997</v>
      </c>
    </row>
    <row r="6772" spans="1:17" s="4" customFormat="1" ht="12" x14ac:dyDescent="0.3">
      <c r="A6772" s="4">
        <v>6771</v>
      </c>
      <c r="B6772" s="4" t="s">
        <v>20130</v>
      </c>
      <c r="C6772" s="5">
        <v>45230</v>
      </c>
      <c r="D6772" s="5">
        <v>45234</v>
      </c>
      <c r="E6772" s="9">
        <f t="shared" si="105"/>
        <v>2023</v>
      </c>
      <c r="F6772" s="4" t="s">
        <v>17</v>
      </c>
      <c r="G6772" s="4" t="s">
        <v>20131</v>
      </c>
      <c r="H6772" s="4" t="s">
        <v>20132</v>
      </c>
      <c r="I6772" s="4" t="s">
        <v>67</v>
      </c>
      <c r="J6772" s="4" t="s">
        <v>79</v>
      </c>
      <c r="K6772" s="4" t="s">
        <v>80</v>
      </c>
      <c r="L6772" s="4" t="s">
        <v>22</v>
      </c>
      <c r="M6772" s="4" t="s">
        <v>134</v>
      </c>
      <c r="N6772" s="4">
        <v>1395.6</v>
      </c>
      <c r="O6772" s="4">
        <v>10</v>
      </c>
      <c r="P6772" s="4">
        <v>0.15</v>
      </c>
      <c r="Q6772" s="4">
        <v>177.23</v>
      </c>
    </row>
    <row r="6773" spans="1:17" s="4" customFormat="1" ht="12" x14ac:dyDescent="0.3">
      <c r="A6773" s="4">
        <v>6772</v>
      </c>
      <c r="B6773" s="4" t="s">
        <v>20133</v>
      </c>
      <c r="C6773" s="5">
        <v>45395</v>
      </c>
      <c r="D6773" s="5">
        <v>45396</v>
      </c>
      <c r="E6773" s="9">
        <f t="shared" si="105"/>
        <v>2024</v>
      </c>
      <c r="F6773" s="4" t="s">
        <v>17</v>
      </c>
      <c r="G6773" s="4" t="s">
        <v>20134</v>
      </c>
      <c r="H6773" s="4" t="s">
        <v>20135</v>
      </c>
      <c r="I6773" s="4" t="s">
        <v>67</v>
      </c>
      <c r="J6773" s="4" t="s">
        <v>52</v>
      </c>
      <c r="K6773" s="4" t="s">
        <v>53</v>
      </c>
      <c r="L6773" s="4" t="s">
        <v>22</v>
      </c>
      <c r="M6773" s="4" t="s">
        <v>54</v>
      </c>
      <c r="N6773" s="4">
        <v>368.77</v>
      </c>
      <c r="O6773" s="4">
        <v>1</v>
      </c>
      <c r="P6773" s="4">
        <v>0.1</v>
      </c>
      <c r="Q6773" s="4">
        <v>53.73</v>
      </c>
    </row>
    <row r="6774" spans="1:17" s="4" customFormat="1" ht="12" x14ac:dyDescent="0.3">
      <c r="A6774" s="4">
        <v>6773</v>
      </c>
      <c r="B6774" s="4" t="s">
        <v>20136</v>
      </c>
      <c r="C6774" s="5">
        <v>45559</v>
      </c>
      <c r="D6774" s="5">
        <v>45561</v>
      </c>
      <c r="E6774" s="9">
        <f t="shared" si="105"/>
        <v>2024</v>
      </c>
      <c r="F6774" s="4" t="s">
        <v>17</v>
      </c>
      <c r="G6774" s="4" t="s">
        <v>20137</v>
      </c>
      <c r="H6774" s="4" t="s">
        <v>20138</v>
      </c>
      <c r="I6774" s="4" t="s">
        <v>20</v>
      </c>
      <c r="J6774" s="4" t="s">
        <v>52</v>
      </c>
      <c r="K6774" s="4" t="s">
        <v>53</v>
      </c>
      <c r="L6774" s="4" t="s">
        <v>29</v>
      </c>
      <c r="M6774" s="4" t="s">
        <v>90</v>
      </c>
      <c r="N6774" s="4">
        <v>773.02</v>
      </c>
      <c r="O6774" s="4">
        <v>3</v>
      </c>
      <c r="P6774" s="4">
        <v>0</v>
      </c>
      <c r="Q6774" s="4">
        <v>102.45</v>
      </c>
    </row>
    <row r="6775" spans="1:17" s="4" customFormat="1" ht="12" x14ac:dyDescent="0.3">
      <c r="A6775" s="4">
        <v>6774</v>
      </c>
      <c r="B6775" s="4" t="s">
        <v>20139</v>
      </c>
      <c r="C6775" s="5">
        <v>45726</v>
      </c>
      <c r="D6775" s="5">
        <v>45729</v>
      </c>
      <c r="E6775" s="9">
        <f t="shared" si="105"/>
        <v>2025</v>
      </c>
      <c r="F6775" s="4" t="s">
        <v>25</v>
      </c>
      <c r="G6775" s="4" t="s">
        <v>20140</v>
      </c>
      <c r="H6775" s="4" t="s">
        <v>20141</v>
      </c>
      <c r="I6775" s="4" t="s">
        <v>20</v>
      </c>
      <c r="J6775" s="4" t="s">
        <v>47</v>
      </c>
      <c r="K6775" s="4" t="s">
        <v>47</v>
      </c>
      <c r="L6775" s="4" t="s">
        <v>22</v>
      </c>
      <c r="M6775" s="4" t="s">
        <v>75</v>
      </c>
      <c r="N6775" s="4">
        <v>1353.29</v>
      </c>
      <c r="O6775" s="4">
        <v>10</v>
      </c>
      <c r="P6775" s="4">
        <v>0</v>
      </c>
      <c r="Q6775" s="4">
        <v>18.04</v>
      </c>
    </row>
    <row r="6776" spans="1:17" s="4" customFormat="1" ht="12" x14ac:dyDescent="0.3">
      <c r="A6776" s="4">
        <v>6775</v>
      </c>
      <c r="B6776" s="4" t="s">
        <v>20142</v>
      </c>
      <c r="C6776" s="5">
        <v>45259</v>
      </c>
      <c r="D6776" s="5">
        <v>45265</v>
      </c>
      <c r="E6776" s="9">
        <f t="shared" si="105"/>
        <v>2023</v>
      </c>
      <c r="F6776" s="4" t="s">
        <v>59</v>
      </c>
      <c r="G6776" s="4" t="s">
        <v>20143</v>
      </c>
      <c r="H6776" s="4" t="s">
        <v>20144</v>
      </c>
      <c r="I6776" s="4" t="s">
        <v>67</v>
      </c>
      <c r="J6776" s="4" t="s">
        <v>79</v>
      </c>
      <c r="K6776" s="4" t="s">
        <v>80</v>
      </c>
      <c r="L6776" s="4" t="s">
        <v>22</v>
      </c>
      <c r="M6776" s="4" t="s">
        <v>134</v>
      </c>
      <c r="N6776" s="4">
        <v>697.32</v>
      </c>
      <c r="O6776" s="4">
        <v>6</v>
      </c>
      <c r="P6776" s="4">
        <v>0.15</v>
      </c>
      <c r="Q6776" s="4">
        <v>146.61000000000001</v>
      </c>
    </row>
    <row r="6777" spans="1:17" s="4" customFormat="1" ht="12" x14ac:dyDescent="0.3">
      <c r="A6777" s="4">
        <v>6776</v>
      </c>
      <c r="B6777" s="4" t="s">
        <v>20145</v>
      </c>
      <c r="C6777" s="5">
        <v>44768</v>
      </c>
      <c r="D6777" s="5">
        <v>44775</v>
      </c>
      <c r="E6777" s="9">
        <f t="shared" si="105"/>
        <v>2022</v>
      </c>
      <c r="F6777" s="4" t="s">
        <v>17</v>
      </c>
      <c r="G6777" s="4" t="s">
        <v>20146</v>
      </c>
      <c r="H6777" s="4" t="s">
        <v>20147</v>
      </c>
      <c r="I6777" s="4" t="s">
        <v>28</v>
      </c>
      <c r="J6777" s="4" t="s">
        <v>79</v>
      </c>
      <c r="K6777" s="4" t="s">
        <v>80</v>
      </c>
      <c r="L6777" s="4" t="s">
        <v>36</v>
      </c>
      <c r="M6777" s="4" t="s">
        <v>37</v>
      </c>
      <c r="N6777" s="4">
        <v>357.82</v>
      </c>
      <c r="O6777" s="4">
        <v>5</v>
      </c>
      <c r="P6777" s="4">
        <v>0.15</v>
      </c>
      <c r="Q6777" s="4">
        <v>47.54</v>
      </c>
    </row>
    <row r="6778" spans="1:17" s="4" customFormat="1" ht="12" x14ac:dyDescent="0.3">
      <c r="A6778" s="4">
        <v>6777</v>
      </c>
      <c r="B6778" s="4" t="s">
        <v>20148</v>
      </c>
      <c r="C6778" s="5">
        <v>44394</v>
      </c>
      <c r="D6778" s="5">
        <v>44398</v>
      </c>
      <c r="E6778" s="9">
        <f t="shared" si="105"/>
        <v>2021</v>
      </c>
      <c r="F6778" s="4" t="s">
        <v>39</v>
      </c>
      <c r="G6778" s="4" t="s">
        <v>20149</v>
      </c>
      <c r="H6778" s="4" t="s">
        <v>20150</v>
      </c>
      <c r="I6778" s="4" t="s">
        <v>28</v>
      </c>
      <c r="J6778" s="4" t="s">
        <v>42</v>
      </c>
      <c r="K6778" s="4" t="s">
        <v>43</v>
      </c>
      <c r="L6778" s="4" t="s">
        <v>36</v>
      </c>
      <c r="M6778" s="4" t="s">
        <v>138</v>
      </c>
      <c r="N6778" s="4">
        <v>144.57</v>
      </c>
      <c r="O6778" s="4">
        <v>4</v>
      </c>
      <c r="P6778" s="4">
        <v>0</v>
      </c>
      <c r="Q6778" s="4">
        <v>32.04</v>
      </c>
    </row>
    <row r="6779" spans="1:17" s="4" customFormat="1" ht="12" x14ac:dyDescent="0.3">
      <c r="A6779" s="4">
        <v>6778</v>
      </c>
      <c r="B6779" s="4" t="s">
        <v>20151</v>
      </c>
      <c r="C6779" s="5">
        <v>44852</v>
      </c>
      <c r="D6779" s="5">
        <v>44854</v>
      </c>
      <c r="E6779" s="9">
        <f t="shared" si="105"/>
        <v>2022</v>
      </c>
      <c r="F6779" s="4" t="s">
        <v>17</v>
      </c>
      <c r="G6779" s="4" t="s">
        <v>20152</v>
      </c>
      <c r="H6779" s="4" t="s">
        <v>20153</v>
      </c>
      <c r="I6779" s="4" t="s">
        <v>20</v>
      </c>
      <c r="J6779" s="4" t="s">
        <v>145</v>
      </c>
      <c r="K6779" s="4" t="s">
        <v>80</v>
      </c>
      <c r="L6779" s="4" t="s">
        <v>36</v>
      </c>
      <c r="M6779" s="4" t="s">
        <v>118</v>
      </c>
      <c r="N6779" s="4">
        <v>563.01</v>
      </c>
      <c r="O6779" s="4">
        <v>3</v>
      </c>
      <c r="P6779" s="4">
        <v>0.1</v>
      </c>
      <c r="Q6779" s="4">
        <v>50.76</v>
      </c>
    </row>
    <row r="6780" spans="1:17" s="4" customFormat="1" ht="12" x14ac:dyDescent="0.3">
      <c r="A6780" s="4">
        <v>6779</v>
      </c>
      <c r="B6780" s="4" t="s">
        <v>20154</v>
      </c>
      <c r="C6780" s="5">
        <v>45185</v>
      </c>
      <c r="D6780" s="5">
        <v>45186</v>
      </c>
      <c r="E6780" s="9">
        <f t="shared" si="105"/>
        <v>2023</v>
      </c>
      <c r="F6780" s="4" t="s">
        <v>25</v>
      </c>
      <c r="G6780" s="4" t="s">
        <v>20155</v>
      </c>
      <c r="H6780" s="4" t="s">
        <v>20156</v>
      </c>
      <c r="I6780" s="4" t="s">
        <v>20</v>
      </c>
      <c r="J6780" s="4" t="s">
        <v>106</v>
      </c>
      <c r="K6780" s="4" t="s">
        <v>106</v>
      </c>
      <c r="L6780" s="4" t="s">
        <v>29</v>
      </c>
      <c r="M6780" s="4" t="s">
        <v>30</v>
      </c>
      <c r="N6780" s="4">
        <v>26.98</v>
      </c>
      <c r="O6780" s="4">
        <v>4</v>
      </c>
      <c r="P6780" s="4">
        <v>0.15</v>
      </c>
      <c r="Q6780" s="4">
        <v>1.1299999999999999</v>
      </c>
    </row>
    <row r="6781" spans="1:17" s="4" customFormat="1" ht="12" x14ac:dyDescent="0.3">
      <c r="A6781" s="4">
        <v>6780</v>
      </c>
      <c r="B6781" s="4" t="s">
        <v>20157</v>
      </c>
      <c r="C6781" s="5">
        <v>45139</v>
      </c>
      <c r="D6781" s="5">
        <v>45144</v>
      </c>
      <c r="E6781" s="9">
        <f t="shared" si="105"/>
        <v>2023</v>
      </c>
      <c r="F6781" s="4" t="s">
        <v>17</v>
      </c>
      <c r="G6781" s="4" t="s">
        <v>20158</v>
      </c>
      <c r="H6781" s="4" t="s">
        <v>20159</v>
      </c>
      <c r="I6781" s="4" t="s">
        <v>28</v>
      </c>
      <c r="J6781" s="4" t="s">
        <v>42</v>
      </c>
      <c r="K6781" s="4" t="s">
        <v>43</v>
      </c>
      <c r="L6781" s="4" t="s">
        <v>29</v>
      </c>
      <c r="M6781" s="4" t="s">
        <v>30</v>
      </c>
      <c r="N6781" s="4">
        <v>56.33</v>
      </c>
      <c r="O6781" s="4">
        <v>3</v>
      </c>
      <c r="P6781" s="4">
        <v>0.15</v>
      </c>
      <c r="Q6781" s="4">
        <v>0.11</v>
      </c>
    </row>
    <row r="6782" spans="1:17" s="4" customFormat="1" ht="12" x14ac:dyDescent="0.3">
      <c r="A6782" s="4">
        <v>6781</v>
      </c>
      <c r="B6782" s="4" t="s">
        <v>20160</v>
      </c>
      <c r="C6782" s="5">
        <v>45029</v>
      </c>
      <c r="D6782" s="5">
        <v>45034</v>
      </c>
      <c r="E6782" s="9">
        <f t="shared" si="105"/>
        <v>2023</v>
      </c>
      <c r="F6782" s="4" t="s">
        <v>59</v>
      </c>
      <c r="G6782" s="4" t="s">
        <v>20161</v>
      </c>
      <c r="H6782" s="4" t="s">
        <v>20162</v>
      </c>
      <c r="I6782" s="4" t="s">
        <v>67</v>
      </c>
      <c r="J6782" s="4" t="s">
        <v>47</v>
      </c>
      <c r="K6782" s="4" t="s">
        <v>47</v>
      </c>
      <c r="L6782" s="4" t="s">
        <v>22</v>
      </c>
      <c r="M6782" s="4" t="s">
        <v>75</v>
      </c>
      <c r="N6782" s="4">
        <v>457.6</v>
      </c>
      <c r="O6782" s="4">
        <v>1</v>
      </c>
      <c r="P6782" s="4">
        <v>0.2</v>
      </c>
      <c r="Q6782" s="4">
        <v>17.66</v>
      </c>
    </row>
    <row r="6783" spans="1:17" s="4" customFormat="1" ht="12" x14ac:dyDescent="0.3">
      <c r="A6783" s="4">
        <v>6782</v>
      </c>
      <c r="B6783" s="4" t="s">
        <v>20163</v>
      </c>
      <c r="C6783" s="5">
        <v>45209</v>
      </c>
      <c r="D6783" s="5">
        <v>45212</v>
      </c>
      <c r="E6783" s="9">
        <f t="shared" si="105"/>
        <v>2023</v>
      </c>
      <c r="F6783" s="4" t="s">
        <v>59</v>
      </c>
      <c r="G6783" s="4" t="s">
        <v>20164</v>
      </c>
      <c r="H6783" s="4" t="s">
        <v>20165</v>
      </c>
      <c r="I6783" s="4" t="s">
        <v>67</v>
      </c>
      <c r="J6783" s="4" t="s">
        <v>21</v>
      </c>
      <c r="K6783" s="4" t="s">
        <v>26647</v>
      </c>
      <c r="L6783" s="4" t="s">
        <v>36</v>
      </c>
      <c r="M6783" s="4" t="s">
        <v>71</v>
      </c>
      <c r="N6783" s="4">
        <v>727.34</v>
      </c>
      <c r="O6783" s="4">
        <v>3</v>
      </c>
      <c r="P6783" s="4">
        <v>0.2</v>
      </c>
      <c r="Q6783" s="4">
        <v>57.51</v>
      </c>
    </row>
    <row r="6784" spans="1:17" s="4" customFormat="1" ht="12" x14ac:dyDescent="0.3">
      <c r="A6784" s="4">
        <v>6783</v>
      </c>
      <c r="B6784" s="4" t="s">
        <v>20166</v>
      </c>
      <c r="C6784" s="5">
        <v>44440</v>
      </c>
      <c r="D6784" s="5">
        <v>44442</v>
      </c>
      <c r="E6784" s="9">
        <f t="shared" si="105"/>
        <v>2021</v>
      </c>
      <c r="F6784" s="4" t="s">
        <v>59</v>
      </c>
      <c r="G6784" s="4" t="s">
        <v>20167</v>
      </c>
      <c r="H6784" s="4" t="s">
        <v>20168</v>
      </c>
      <c r="I6784" s="4" t="s">
        <v>67</v>
      </c>
      <c r="J6784" s="4" t="s">
        <v>145</v>
      </c>
      <c r="K6784" s="4" t="s">
        <v>80</v>
      </c>
      <c r="L6784" s="4" t="s">
        <v>22</v>
      </c>
      <c r="M6784" s="4" t="s">
        <v>23</v>
      </c>
      <c r="N6784" s="4">
        <v>965.92</v>
      </c>
      <c r="O6784" s="4">
        <v>4</v>
      </c>
      <c r="P6784" s="4">
        <v>0.2</v>
      </c>
      <c r="Q6784" s="4">
        <v>96.88</v>
      </c>
    </row>
    <row r="6785" spans="1:17" s="4" customFormat="1" ht="12" x14ac:dyDescent="0.3">
      <c r="A6785" s="4">
        <v>6784</v>
      </c>
      <c r="B6785" s="4" t="s">
        <v>20169</v>
      </c>
      <c r="C6785" s="5">
        <v>45771</v>
      </c>
      <c r="D6785" s="5">
        <v>45772</v>
      </c>
      <c r="E6785" s="9">
        <f t="shared" si="105"/>
        <v>2025</v>
      </c>
      <c r="F6785" s="4" t="s">
        <v>59</v>
      </c>
      <c r="G6785" s="4" t="s">
        <v>20170</v>
      </c>
      <c r="H6785" s="4" t="s">
        <v>20171</v>
      </c>
      <c r="I6785" s="4" t="s">
        <v>67</v>
      </c>
      <c r="J6785" s="4" t="s">
        <v>47</v>
      </c>
      <c r="K6785" s="4" t="s">
        <v>47</v>
      </c>
      <c r="L6785" s="4" t="s">
        <v>22</v>
      </c>
      <c r="M6785" s="4" t="s">
        <v>134</v>
      </c>
      <c r="N6785" s="4">
        <v>960.28</v>
      </c>
      <c r="O6785" s="4">
        <v>4</v>
      </c>
      <c r="P6785" s="4">
        <v>0.2</v>
      </c>
      <c r="Q6785" s="4">
        <v>18.27</v>
      </c>
    </row>
    <row r="6786" spans="1:17" s="4" customFormat="1" ht="12" x14ac:dyDescent="0.3">
      <c r="A6786" s="4">
        <v>6785</v>
      </c>
      <c r="B6786" s="4" t="s">
        <v>20172</v>
      </c>
      <c r="C6786" s="5">
        <v>45265</v>
      </c>
      <c r="D6786" s="5">
        <v>45270</v>
      </c>
      <c r="E6786" s="9">
        <f t="shared" ref="E6786:E6849" si="106">YEAR(D6786)</f>
        <v>2023</v>
      </c>
      <c r="F6786" s="4" t="s">
        <v>39</v>
      </c>
      <c r="G6786" s="4" t="s">
        <v>20173</v>
      </c>
      <c r="H6786" s="4" t="s">
        <v>20174</v>
      </c>
      <c r="I6786" s="4" t="s">
        <v>67</v>
      </c>
      <c r="J6786" s="4" t="s">
        <v>111</v>
      </c>
      <c r="K6786" s="4" t="s">
        <v>111</v>
      </c>
      <c r="L6786" s="4" t="s">
        <v>22</v>
      </c>
      <c r="M6786" s="4" t="s">
        <v>134</v>
      </c>
      <c r="N6786" s="4">
        <v>915.9</v>
      </c>
      <c r="O6786" s="4">
        <v>2</v>
      </c>
      <c r="P6786" s="4">
        <v>0.2</v>
      </c>
      <c r="Q6786" s="4">
        <v>182.82</v>
      </c>
    </row>
    <row r="6787" spans="1:17" s="4" customFormat="1" ht="12" x14ac:dyDescent="0.3">
      <c r="A6787" s="4">
        <v>6786</v>
      </c>
      <c r="B6787" s="4" t="s">
        <v>20175</v>
      </c>
      <c r="C6787" s="5">
        <v>45516</v>
      </c>
      <c r="D6787" s="5">
        <v>45523</v>
      </c>
      <c r="E6787" s="9">
        <f t="shared" si="106"/>
        <v>2024</v>
      </c>
      <c r="F6787" s="4" t="s">
        <v>25</v>
      </c>
      <c r="G6787" s="4" t="s">
        <v>20176</v>
      </c>
      <c r="H6787" s="4" t="s">
        <v>20177</v>
      </c>
      <c r="I6787" s="4" t="s">
        <v>20</v>
      </c>
      <c r="J6787" s="4" t="s">
        <v>21</v>
      </c>
      <c r="K6787" s="4" t="s">
        <v>26647</v>
      </c>
      <c r="L6787" s="4" t="s">
        <v>29</v>
      </c>
      <c r="M6787" s="4" t="s">
        <v>90</v>
      </c>
      <c r="N6787" s="4">
        <v>191.21</v>
      </c>
      <c r="O6787" s="4">
        <v>1</v>
      </c>
      <c r="P6787" s="4">
        <v>0.15</v>
      </c>
      <c r="Q6787" s="4">
        <v>23.61</v>
      </c>
    </row>
    <row r="6788" spans="1:17" s="4" customFormat="1" ht="12" x14ac:dyDescent="0.3">
      <c r="A6788" s="4">
        <v>6787</v>
      </c>
      <c r="B6788" s="4" t="s">
        <v>20178</v>
      </c>
      <c r="C6788" s="5">
        <v>45245</v>
      </c>
      <c r="D6788" s="5">
        <v>45249</v>
      </c>
      <c r="E6788" s="9">
        <f t="shared" si="106"/>
        <v>2023</v>
      </c>
      <c r="F6788" s="4" t="s">
        <v>39</v>
      </c>
      <c r="G6788" s="4" t="s">
        <v>20179</v>
      </c>
      <c r="H6788" s="4" t="s">
        <v>20180</v>
      </c>
      <c r="I6788" s="4" t="s">
        <v>28</v>
      </c>
      <c r="J6788" s="4" t="s">
        <v>111</v>
      </c>
      <c r="K6788" s="4" t="s">
        <v>111</v>
      </c>
      <c r="L6788" s="4" t="s">
        <v>29</v>
      </c>
      <c r="M6788" s="4" t="s">
        <v>90</v>
      </c>
      <c r="N6788" s="4">
        <v>1057.2</v>
      </c>
      <c r="O6788" s="4">
        <v>3</v>
      </c>
      <c r="P6788" s="4">
        <v>0.15</v>
      </c>
      <c r="Q6788" s="4">
        <v>176.63</v>
      </c>
    </row>
    <row r="6789" spans="1:17" s="4" customFormat="1" ht="12" x14ac:dyDescent="0.3">
      <c r="A6789" s="4">
        <v>6788</v>
      </c>
      <c r="B6789" s="4" t="s">
        <v>20181</v>
      </c>
      <c r="C6789" s="5">
        <v>45177</v>
      </c>
      <c r="D6789" s="5">
        <v>45183</v>
      </c>
      <c r="E6789" s="9">
        <f t="shared" si="106"/>
        <v>2023</v>
      </c>
      <c r="F6789" s="4" t="s">
        <v>59</v>
      </c>
      <c r="G6789" s="4" t="s">
        <v>20182</v>
      </c>
      <c r="H6789" s="4" t="s">
        <v>20183</v>
      </c>
      <c r="I6789" s="4" t="s">
        <v>28</v>
      </c>
      <c r="J6789" s="4" t="s">
        <v>47</v>
      </c>
      <c r="K6789" s="4" t="s">
        <v>47</v>
      </c>
      <c r="L6789" s="4" t="s">
        <v>29</v>
      </c>
      <c r="M6789" s="4" t="s">
        <v>30</v>
      </c>
      <c r="N6789" s="4">
        <v>976.09</v>
      </c>
      <c r="O6789" s="4">
        <v>10</v>
      </c>
      <c r="P6789" s="4">
        <v>0.15</v>
      </c>
      <c r="Q6789" s="4">
        <v>78.97</v>
      </c>
    </row>
    <row r="6790" spans="1:17" s="4" customFormat="1" ht="12" x14ac:dyDescent="0.3">
      <c r="A6790" s="4">
        <v>6789</v>
      </c>
      <c r="B6790" s="4" t="s">
        <v>20184</v>
      </c>
      <c r="C6790" s="5">
        <v>45788</v>
      </c>
      <c r="D6790" s="5">
        <v>45792</v>
      </c>
      <c r="E6790" s="9">
        <f t="shared" si="106"/>
        <v>2025</v>
      </c>
      <c r="F6790" s="4" t="s">
        <v>39</v>
      </c>
      <c r="G6790" s="4" t="s">
        <v>20185</v>
      </c>
      <c r="H6790" s="4" t="s">
        <v>20186</v>
      </c>
      <c r="I6790" s="4" t="s">
        <v>28</v>
      </c>
      <c r="J6790" s="4" t="s">
        <v>52</v>
      </c>
      <c r="K6790" s="4" t="s">
        <v>53</v>
      </c>
      <c r="L6790" s="4" t="s">
        <v>29</v>
      </c>
      <c r="M6790" s="4" t="s">
        <v>107</v>
      </c>
      <c r="N6790" s="4">
        <v>1109.93</v>
      </c>
      <c r="O6790" s="4">
        <v>6</v>
      </c>
      <c r="P6790" s="4">
        <v>0.1</v>
      </c>
      <c r="Q6790" s="4">
        <v>140.33000000000001</v>
      </c>
    </row>
    <row r="6791" spans="1:17" s="4" customFormat="1" ht="12" x14ac:dyDescent="0.3">
      <c r="A6791" s="4">
        <v>6790</v>
      </c>
      <c r="B6791" s="4" t="s">
        <v>20187</v>
      </c>
      <c r="C6791" s="5">
        <v>45217</v>
      </c>
      <c r="D6791" s="5">
        <v>45219</v>
      </c>
      <c r="E6791" s="9">
        <f t="shared" si="106"/>
        <v>2023</v>
      </c>
      <c r="F6791" s="4" t="s">
        <v>25</v>
      </c>
      <c r="G6791" s="4" t="s">
        <v>20188</v>
      </c>
      <c r="H6791" s="4" t="s">
        <v>20189</v>
      </c>
      <c r="I6791" s="4" t="s">
        <v>28</v>
      </c>
      <c r="J6791" s="4" t="s">
        <v>34</v>
      </c>
      <c r="K6791" s="4" t="s">
        <v>35</v>
      </c>
      <c r="L6791" s="4" t="s">
        <v>22</v>
      </c>
      <c r="M6791" s="4" t="s">
        <v>134</v>
      </c>
      <c r="N6791" s="4">
        <v>763.22</v>
      </c>
      <c r="O6791" s="4">
        <v>3</v>
      </c>
      <c r="P6791" s="4">
        <v>0</v>
      </c>
      <c r="Q6791" s="4">
        <v>56.48</v>
      </c>
    </row>
    <row r="6792" spans="1:17" s="4" customFormat="1" ht="12" x14ac:dyDescent="0.3">
      <c r="A6792" s="4">
        <v>6791</v>
      </c>
      <c r="B6792" s="4" t="s">
        <v>20190</v>
      </c>
      <c r="C6792" s="5">
        <v>45561</v>
      </c>
      <c r="D6792" s="5">
        <v>45568</v>
      </c>
      <c r="E6792" s="9">
        <f t="shared" si="106"/>
        <v>2024</v>
      </c>
      <c r="F6792" s="4" t="s">
        <v>17</v>
      </c>
      <c r="G6792" s="4" t="s">
        <v>20191</v>
      </c>
      <c r="H6792" s="4" t="s">
        <v>3513</v>
      </c>
      <c r="I6792" s="4" t="s">
        <v>28</v>
      </c>
      <c r="J6792" s="4" t="s">
        <v>52</v>
      </c>
      <c r="K6792" s="4" t="s">
        <v>53</v>
      </c>
      <c r="L6792" s="4" t="s">
        <v>36</v>
      </c>
      <c r="M6792" s="4" t="s">
        <v>138</v>
      </c>
      <c r="N6792" s="4">
        <v>1462.55</v>
      </c>
      <c r="O6792" s="4">
        <v>5</v>
      </c>
      <c r="P6792" s="4">
        <v>0</v>
      </c>
      <c r="Q6792" s="4">
        <v>86.69</v>
      </c>
    </row>
    <row r="6793" spans="1:17" s="4" customFormat="1" ht="12" x14ac:dyDescent="0.3">
      <c r="A6793" s="4">
        <v>6792</v>
      </c>
      <c r="B6793" s="4" t="s">
        <v>20192</v>
      </c>
      <c r="C6793" s="5">
        <v>45360</v>
      </c>
      <c r="D6793" s="5">
        <v>45363</v>
      </c>
      <c r="E6793" s="9">
        <f t="shared" si="106"/>
        <v>2024</v>
      </c>
      <c r="F6793" s="4" t="s">
        <v>17</v>
      </c>
      <c r="G6793" s="4" t="s">
        <v>20193</v>
      </c>
      <c r="H6793" s="4" t="s">
        <v>20194</v>
      </c>
      <c r="I6793" s="4" t="s">
        <v>28</v>
      </c>
      <c r="J6793" s="4" t="s">
        <v>62</v>
      </c>
      <c r="K6793" s="4" t="s">
        <v>63</v>
      </c>
      <c r="L6793" s="4" t="s">
        <v>36</v>
      </c>
      <c r="M6793" s="4" t="s">
        <v>138</v>
      </c>
      <c r="N6793" s="4">
        <v>44.09</v>
      </c>
      <c r="O6793" s="4">
        <v>9</v>
      </c>
      <c r="P6793" s="4">
        <v>0.15</v>
      </c>
      <c r="Q6793" s="4">
        <v>7.07</v>
      </c>
    </row>
    <row r="6794" spans="1:17" s="4" customFormat="1" ht="12" x14ac:dyDescent="0.3">
      <c r="A6794" s="4">
        <v>6793</v>
      </c>
      <c r="B6794" s="4" t="s">
        <v>20195</v>
      </c>
      <c r="C6794" s="5">
        <v>45149</v>
      </c>
      <c r="D6794" s="5">
        <v>45152</v>
      </c>
      <c r="E6794" s="9">
        <f t="shared" si="106"/>
        <v>2023</v>
      </c>
      <c r="F6794" s="4" t="s">
        <v>17</v>
      </c>
      <c r="G6794" s="4" t="s">
        <v>20196</v>
      </c>
      <c r="H6794" s="4" t="s">
        <v>20197</v>
      </c>
      <c r="I6794" s="4" t="s">
        <v>20</v>
      </c>
      <c r="J6794" s="4" t="s">
        <v>111</v>
      </c>
      <c r="K6794" s="4" t="s">
        <v>111</v>
      </c>
      <c r="L6794" s="4" t="s">
        <v>29</v>
      </c>
      <c r="M6794" s="4" t="s">
        <v>90</v>
      </c>
      <c r="N6794" s="4">
        <v>813.73</v>
      </c>
      <c r="O6794" s="4">
        <v>1</v>
      </c>
      <c r="P6794" s="4">
        <v>0</v>
      </c>
      <c r="Q6794" s="4">
        <v>64</v>
      </c>
    </row>
    <row r="6795" spans="1:17" s="4" customFormat="1" ht="12" x14ac:dyDescent="0.3">
      <c r="A6795" s="4">
        <v>6794</v>
      </c>
      <c r="B6795" s="4" t="s">
        <v>20198</v>
      </c>
      <c r="C6795" s="5">
        <v>45606</v>
      </c>
      <c r="D6795" s="5">
        <v>45607</v>
      </c>
      <c r="E6795" s="9">
        <f t="shared" si="106"/>
        <v>2024</v>
      </c>
      <c r="F6795" s="4" t="s">
        <v>39</v>
      </c>
      <c r="G6795" s="4" t="s">
        <v>20199</v>
      </c>
      <c r="H6795" s="4" t="s">
        <v>20200</v>
      </c>
      <c r="I6795" s="4" t="s">
        <v>67</v>
      </c>
      <c r="J6795" s="4" t="s">
        <v>52</v>
      </c>
      <c r="K6795" s="4" t="s">
        <v>53</v>
      </c>
      <c r="L6795" s="4" t="s">
        <v>29</v>
      </c>
      <c r="M6795" s="4" t="s">
        <v>48</v>
      </c>
      <c r="N6795" s="4">
        <v>141.12</v>
      </c>
      <c r="O6795" s="4">
        <v>8</v>
      </c>
      <c r="P6795" s="4">
        <v>0.15</v>
      </c>
      <c r="Q6795" s="4">
        <v>4.76</v>
      </c>
    </row>
    <row r="6796" spans="1:17" s="4" customFormat="1" ht="12" x14ac:dyDescent="0.3">
      <c r="A6796" s="4">
        <v>6795</v>
      </c>
      <c r="B6796" s="4" t="s">
        <v>20201</v>
      </c>
      <c r="C6796" s="5">
        <v>45729</v>
      </c>
      <c r="D6796" s="5">
        <v>45731</v>
      </c>
      <c r="E6796" s="9">
        <f t="shared" si="106"/>
        <v>2025</v>
      </c>
      <c r="F6796" s="4" t="s">
        <v>39</v>
      </c>
      <c r="G6796" s="4" t="s">
        <v>20202</v>
      </c>
      <c r="H6796" s="4" t="s">
        <v>20203</v>
      </c>
      <c r="I6796" s="4" t="s">
        <v>20</v>
      </c>
      <c r="J6796" s="4" t="s">
        <v>106</v>
      </c>
      <c r="K6796" s="4" t="s">
        <v>106</v>
      </c>
      <c r="L6796" s="4" t="s">
        <v>22</v>
      </c>
      <c r="M6796" s="4" t="s">
        <v>23</v>
      </c>
      <c r="N6796" s="4">
        <v>267.76</v>
      </c>
      <c r="O6796" s="4">
        <v>5</v>
      </c>
      <c r="P6796" s="4">
        <v>0.15</v>
      </c>
      <c r="Q6796" s="4">
        <v>58.49</v>
      </c>
    </row>
    <row r="6797" spans="1:17" s="4" customFormat="1" ht="12" x14ac:dyDescent="0.3">
      <c r="A6797" s="4">
        <v>6796</v>
      </c>
      <c r="B6797" s="4" t="s">
        <v>20204</v>
      </c>
      <c r="C6797" s="5">
        <v>45845</v>
      </c>
      <c r="D6797" s="5">
        <v>45846</v>
      </c>
      <c r="E6797" s="9">
        <f t="shared" si="106"/>
        <v>2025</v>
      </c>
      <c r="F6797" s="4" t="s">
        <v>25</v>
      </c>
      <c r="G6797" s="4" t="s">
        <v>20205</v>
      </c>
      <c r="H6797" s="4" t="s">
        <v>20206</v>
      </c>
      <c r="I6797" s="4" t="s">
        <v>67</v>
      </c>
      <c r="J6797" s="4" t="s">
        <v>79</v>
      </c>
      <c r="K6797" s="4" t="s">
        <v>80</v>
      </c>
      <c r="L6797" s="4" t="s">
        <v>36</v>
      </c>
      <c r="M6797" s="4" t="s">
        <v>37</v>
      </c>
      <c r="N6797" s="4">
        <v>769.88</v>
      </c>
      <c r="O6797" s="4">
        <v>9</v>
      </c>
      <c r="P6797" s="4">
        <v>0.2</v>
      </c>
      <c r="Q6797" s="4">
        <v>0.75</v>
      </c>
    </row>
    <row r="6798" spans="1:17" s="4" customFormat="1" ht="12" x14ac:dyDescent="0.3">
      <c r="A6798" s="4">
        <v>6797</v>
      </c>
      <c r="B6798" s="4" t="s">
        <v>20207</v>
      </c>
      <c r="C6798" s="5">
        <v>44485</v>
      </c>
      <c r="D6798" s="5">
        <v>44492</v>
      </c>
      <c r="E6798" s="9">
        <f t="shared" si="106"/>
        <v>2021</v>
      </c>
      <c r="F6798" s="4" t="s">
        <v>17</v>
      </c>
      <c r="G6798" s="4" t="s">
        <v>20208</v>
      </c>
      <c r="H6798" s="4" t="s">
        <v>20209</v>
      </c>
      <c r="I6798" s="4" t="s">
        <v>67</v>
      </c>
      <c r="J6798" s="4" t="s">
        <v>42</v>
      </c>
      <c r="K6798" s="4" t="s">
        <v>43</v>
      </c>
      <c r="L6798" s="4" t="s">
        <v>29</v>
      </c>
      <c r="M6798" s="4" t="s">
        <v>30</v>
      </c>
      <c r="N6798" s="4">
        <v>1320.28</v>
      </c>
      <c r="O6798" s="4">
        <v>7</v>
      </c>
      <c r="P6798" s="4">
        <v>0</v>
      </c>
      <c r="Q6798" s="4">
        <v>241.36</v>
      </c>
    </row>
    <row r="6799" spans="1:17" s="4" customFormat="1" ht="12" x14ac:dyDescent="0.3">
      <c r="A6799" s="4">
        <v>6798</v>
      </c>
      <c r="B6799" s="4" t="s">
        <v>20210</v>
      </c>
      <c r="C6799" s="5">
        <v>44627</v>
      </c>
      <c r="D6799" s="5">
        <v>44631</v>
      </c>
      <c r="E6799" s="9">
        <f t="shared" si="106"/>
        <v>2022</v>
      </c>
      <c r="F6799" s="4" t="s">
        <v>17</v>
      </c>
      <c r="G6799" s="4" t="s">
        <v>20211</v>
      </c>
      <c r="H6799" s="4" t="s">
        <v>20212</v>
      </c>
      <c r="I6799" s="4" t="s">
        <v>67</v>
      </c>
      <c r="J6799" s="4" t="s">
        <v>42</v>
      </c>
      <c r="K6799" s="4" t="s">
        <v>43</v>
      </c>
      <c r="L6799" s="4" t="s">
        <v>36</v>
      </c>
      <c r="M6799" s="4" t="s">
        <v>118</v>
      </c>
      <c r="N6799" s="4">
        <v>1090.05</v>
      </c>
      <c r="O6799" s="4">
        <v>8</v>
      </c>
      <c r="P6799" s="4">
        <v>0.1</v>
      </c>
      <c r="Q6799" s="4">
        <v>170.26</v>
      </c>
    </row>
    <row r="6800" spans="1:17" s="4" customFormat="1" ht="12" x14ac:dyDescent="0.3">
      <c r="A6800" s="4">
        <v>6799</v>
      </c>
      <c r="B6800" s="4" t="s">
        <v>20213</v>
      </c>
      <c r="C6800" s="5">
        <v>45199</v>
      </c>
      <c r="D6800" s="5">
        <v>45203</v>
      </c>
      <c r="E6800" s="9">
        <f t="shared" si="106"/>
        <v>2023</v>
      </c>
      <c r="F6800" s="4" t="s">
        <v>17</v>
      </c>
      <c r="G6800" s="4" t="s">
        <v>20214</v>
      </c>
      <c r="H6800" s="4" t="s">
        <v>20215</v>
      </c>
      <c r="I6800" s="4" t="s">
        <v>20</v>
      </c>
      <c r="J6800" s="4" t="s">
        <v>106</v>
      </c>
      <c r="K6800" s="4" t="s">
        <v>106</v>
      </c>
      <c r="L6800" s="4" t="s">
        <v>22</v>
      </c>
      <c r="M6800" s="4" t="s">
        <v>75</v>
      </c>
      <c r="N6800" s="4">
        <v>915.56</v>
      </c>
      <c r="O6800" s="4">
        <v>7</v>
      </c>
      <c r="P6800" s="4">
        <v>0</v>
      </c>
      <c r="Q6800" s="4">
        <v>55.81</v>
      </c>
    </row>
    <row r="6801" spans="1:17" s="4" customFormat="1" ht="12" x14ac:dyDescent="0.3">
      <c r="A6801" s="4">
        <v>6800</v>
      </c>
      <c r="B6801" s="4" t="s">
        <v>20216</v>
      </c>
      <c r="C6801" s="5">
        <v>44838</v>
      </c>
      <c r="D6801" s="5">
        <v>44844</v>
      </c>
      <c r="E6801" s="9">
        <f t="shared" si="106"/>
        <v>2022</v>
      </c>
      <c r="F6801" s="4" t="s">
        <v>39</v>
      </c>
      <c r="G6801" s="4" t="s">
        <v>11963</v>
      </c>
      <c r="H6801" s="4" t="s">
        <v>20217</v>
      </c>
      <c r="I6801" s="4" t="s">
        <v>67</v>
      </c>
      <c r="J6801" s="4" t="s">
        <v>21</v>
      </c>
      <c r="K6801" s="4" t="s">
        <v>26647</v>
      </c>
      <c r="L6801" s="4" t="s">
        <v>36</v>
      </c>
      <c r="M6801" s="4" t="s">
        <v>71</v>
      </c>
      <c r="N6801" s="4">
        <v>71.900000000000006</v>
      </c>
      <c r="O6801" s="4">
        <v>6</v>
      </c>
      <c r="P6801" s="4">
        <v>0.2</v>
      </c>
      <c r="Q6801" s="4">
        <v>13.97</v>
      </c>
    </row>
    <row r="6802" spans="1:17" s="4" customFormat="1" ht="12" x14ac:dyDescent="0.3">
      <c r="A6802" s="4">
        <v>6801</v>
      </c>
      <c r="B6802" s="4" t="s">
        <v>20218</v>
      </c>
      <c r="C6802" s="5">
        <v>45516</v>
      </c>
      <c r="D6802" s="5">
        <v>45521</v>
      </c>
      <c r="E6802" s="9">
        <f t="shared" si="106"/>
        <v>2024</v>
      </c>
      <c r="F6802" s="4" t="s">
        <v>17</v>
      </c>
      <c r="G6802" s="4" t="s">
        <v>20219</v>
      </c>
      <c r="H6802" s="4" t="s">
        <v>20220</v>
      </c>
      <c r="I6802" s="4" t="s">
        <v>20</v>
      </c>
      <c r="J6802" s="4" t="s">
        <v>21</v>
      </c>
      <c r="K6802" s="4" t="s">
        <v>26647</v>
      </c>
      <c r="L6802" s="4" t="s">
        <v>29</v>
      </c>
      <c r="M6802" s="4" t="s">
        <v>48</v>
      </c>
      <c r="N6802" s="4">
        <v>1085.75</v>
      </c>
      <c r="O6802" s="4">
        <v>2</v>
      </c>
      <c r="P6802" s="4">
        <v>0.2</v>
      </c>
      <c r="Q6802" s="4">
        <v>129.71</v>
      </c>
    </row>
    <row r="6803" spans="1:17" s="4" customFormat="1" ht="12" x14ac:dyDescent="0.3">
      <c r="A6803" s="4">
        <v>6802</v>
      </c>
      <c r="B6803" s="4" t="s">
        <v>20221</v>
      </c>
      <c r="C6803" s="5">
        <v>45633</v>
      </c>
      <c r="D6803" s="5">
        <v>45638</v>
      </c>
      <c r="E6803" s="9">
        <f t="shared" si="106"/>
        <v>2024</v>
      </c>
      <c r="F6803" s="4" t="s">
        <v>25</v>
      </c>
      <c r="G6803" s="4" t="s">
        <v>20222</v>
      </c>
      <c r="H6803" s="4" t="s">
        <v>20223</v>
      </c>
      <c r="I6803" s="4" t="s">
        <v>20</v>
      </c>
      <c r="J6803" s="4" t="s">
        <v>62</v>
      </c>
      <c r="K6803" s="4" t="s">
        <v>63</v>
      </c>
      <c r="L6803" s="4" t="s">
        <v>36</v>
      </c>
      <c r="M6803" s="4" t="s">
        <v>138</v>
      </c>
      <c r="N6803" s="4">
        <v>382.46</v>
      </c>
      <c r="O6803" s="4">
        <v>6</v>
      </c>
      <c r="P6803" s="4">
        <v>0.2</v>
      </c>
      <c r="Q6803" s="4">
        <v>71.88</v>
      </c>
    </row>
    <row r="6804" spans="1:17" s="4" customFormat="1" ht="12" x14ac:dyDescent="0.3">
      <c r="A6804" s="4">
        <v>6803</v>
      </c>
      <c r="B6804" s="4" t="s">
        <v>20224</v>
      </c>
      <c r="C6804" s="5">
        <v>45764</v>
      </c>
      <c r="D6804" s="5">
        <v>45765</v>
      </c>
      <c r="E6804" s="9">
        <f t="shared" si="106"/>
        <v>2025</v>
      </c>
      <c r="F6804" s="4" t="s">
        <v>17</v>
      </c>
      <c r="G6804" s="4" t="s">
        <v>20225</v>
      </c>
      <c r="H6804" s="4" t="s">
        <v>20226</v>
      </c>
      <c r="I6804" s="4" t="s">
        <v>28</v>
      </c>
      <c r="J6804" s="4" t="s">
        <v>42</v>
      </c>
      <c r="K6804" s="4" t="s">
        <v>43</v>
      </c>
      <c r="L6804" s="4" t="s">
        <v>29</v>
      </c>
      <c r="M6804" s="4" t="s">
        <v>48</v>
      </c>
      <c r="N6804" s="4">
        <v>80.13</v>
      </c>
      <c r="O6804" s="4">
        <v>9</v>
      </c>
      <c r="P6804" s="4">
        <v>0.15</v>
      </c>
      <c r="Q6804" s="4">
        <v>1.53</v>
      </c>
    </row>
    <row r="6805" spans="1:17" s="4" customFormat="1" ht="12" x14ac:dyDescent="0.3">
      <c r="A6805" s="4">
        <v>6804</v>
      </c>
      <c r="B6805" s="4" t="s">
        <v>20227</v>
      </c>
      <c r="C6805" s="5">
        <v>44539</v>
      </c>
      <c r="D6805" s="5">
        <v>44544</v>
      </c>
      <c r="E6805" s="9">
        <f t="shared" si="106"/>
        <v>2021</v>
      </c>
      <c r="F6805" s="4" t="s">
        <v>17</v>
      </c>
      <c r="G6805" s="4" t="s">
        <v>20228</v>
      </c>
      <c r="H6805" s="4" t="s">
        <v>20229</v>
      </c>
      <c r="I6805" s="4" t="s">
        <v>28</v>
      </c>
      <c r="J6805" s="4" t="s">
        <v>62</v>
      </c>
      <c r="K6805" s="4" t="s">
        <v>63</v>
      </c>
      <c r="L6805" s="4" t="s">
        <v>36</v>
      </c>
      <c r="M6805" s="4" t="s">
        <v>71</v>
      </c>
      <c r="N6805" s="4">
        <v>945.88</v>
      </c>
      <c r="O6805" s="4">
        <v>9</v>
      </c>
      <c r="P6805" s="4">
        <v>0.15</v>
      </c>
      <c r="Q6805" s="4">
        <v>31.51</v>
      </c>
    </row>
    <row r="6806" spans="1:17" s="4" customFormat="1" ht="12" x14ac:dyDescent="0.3">
      <c r="A6806" s="4">
        <v>6805</v>
      </c>
      <c r="B6806" s="4" t="s">
        <v>20230</v>
      </c>
      <c r="C6806" s="5">
        <v>44435</v>
      </c>
      <c r="D6806" s="5">
        <v>44437</v>
      </c>
      <c r="E6806" s="9">
        <f t="shared" si="106"/>
        <v>2021</v>
      </c>
      <c r="F6806" s="4" t="s">
        <v>39</v>
      </c>
      <c r="G6806" s="4" t="s">
        <v>20231</v>
      </c>
      <c r="H6806" s="4" t="s">
        <v>20232</v>
      </c>
      <c r="I6806" s="4" t="s">
        <v>67</v>
      </c>
      <c r="J6806" s="4" t="s">
        <v>111</v>
      </c>
      <c r="K6806" s="4" t="s">
        <v>111</v>
      </c>
      <c r="L6806" s="4" t="s">
        <v>22</v>
      </c>
      <c r="M6806" s="4" t="s">
        <v>75</v>
      </c>
      <c r="N6806" s="4">
        <v>1385.68</v>
      </c>
      <c r="O6806" s="4">
        <v>2</v>
      </c>
      <c r="P6806" s="4">
        <v>0</v>
      </c>
      <c r="Q6806" s="4">
        <v>63.5</v>
      </c>
    </row>
    <row r="6807" spans="1:17" s="4" customFormat="1" ht="12" x14ac:dyDescent="0.3">
      <c r="A6807" s="4">
        <v>6806</v>
      </c>
      <c r="B6807" s="4" t="s">
        <v>20233</v>
      </c>
      <c r="C6807" s="5">
        <v>44859</v>
      </c>
      <c r="D6807" s="5">
        <v>44864</v>
      </c>
      <c r="E6807" s="9">
        <f t="shared" si="106"/>
        <v>2022</v>
      </c>
      <c r="F6807" s="4" t="s">
        <v>59</v>
      </c>
      <c r="G6807" s="4" t="s">
        <v>20234</v>
      </c>
      <c r="H6807" s="4" t="s">
        <v>20235</v>
      </c>
      <c r="I6807" s="4" t="s">
        <v>20</v>
      </c>
      <c r="J6807" s="4" t="s">
        <v>34</v>
      </c>
      <c r="K6807" s="4" t="s">
        <v>35</v>
      </c>
      <c r="L6807" s="4" t="s">
        <v>22</v>
      </c>
      <c r="M6807" s="4" t="s">
        <v>54</v>
      </c>
      <c r="N6807" s="4">
        <v>137.96</v>
      </c>
      <c r="O6807" s="4">
        <v>9</v>
      </c>
      <c r="P6807" s="4">
        <v>0</v>
      </c>
      <c r="Q6807" s="4">
        <v>15.97</v>
      </c>
    </row>
    <row r="6808" spans="1:17" s="4" customFormat="1" ht="12" x14ac:dyDescent="0.3">
      <c r="A6808" s="4">
        <v>6807</v>
      </c>
      <c r="B6808" s="4" t="s">
        <v>20236</v>
      </c>
      <c r="C6808" s="5">
        <v>44546</v>
      </c>
      <c r="D6808" s="5">
        <v>44547</v>
      </c>
      <c r="E6808" s="9">
        <f t="shared" si="106"/>
        <v>2021</v>
      </c>
      <c r="F6808" s="4" t="s">
        <v>39</v>
      </c>
      <c r="G6808" s="4" t="s">
        <v>20237</v>
      </c>
      <c r="H6808" s="4" t="s">
        <v>20238</v>
      </c>
      <c r="I6808" s="4" t="s">
        <v>28</v>
      </c>
      <c r="J6808" s="4" t="s">
        <v>47</v>
      </c>
      <c r="K6808" s="4" t="s">
        <v>47</v>
      </c>
      <c r="L6808" s="4" t="s">
        <v>22</v>
      </c>
      <c r="M6808" s="4" t="s">
        <v>134</v>
      </c>
      <c r="N6808" s="4">
        <v>649.84</v>
      </c>
      <c r="O6808" s="4">
        <v>1</v>
      </c>
      <c r="P6808" s="4">
        <v>0</v>
      </c>
      <c r="Q6808" s="4">
        <v>24.74</v>
      </c>
    </row>
    <row r="6809" spans="1:17" s="4" customFormat="1" ht="12" x14ac:dyDescent="0.3">
      <c r="A6809" s="4">
        <v>6808</v>
      </c>
      <c r="B6809" s="4" t="s">
        <v>20239</v>
      </c>
      <c r="C6809" s="5">
        <v>45190</v>
      </c>
      <c r="D6809" s="5">
        <v>45195</v>
      </c>
      <c r="E6809" s="9">
        <f t="shared" si="106"/>
        <v>2023</v>
      </c>
      <c r="F6809" s="4" t="s">
        <v>17</v>
      </c>
      <c r="G6809" s="4" t="s">
        <v>20240</v>
      </c>
      <c r="H6809" s="4" t="s">
        <v>20241</v>
      </c>
      <c r="I6809" s="4" t="s">
        <v>20</v>
      </c>
      <c r="J6809" s="4" t="s">
        <v>106</v>
      </c>
      <c r="K6809" s="4" t="s">
        <v>106</v>
      </c>
      <c r="L6809" s="4" t="s">
        <v>22</v>
      </c>
      <c r="M6809" s="4" t="s">
        <v>134</v>
      </c>
      <c r="N6809" s="4">
        <v>647.91</v>
      </c>
      <c r="O6809" s="4">
        <v>7</v>
      </c>
      <c r="P6809" s="4">
        <v>0.15</v>
      </c>
      <c r="Q6809" s="4">
        <v>80.739999999999995</v>
      </c>
    </row>
    <row r="6810" spans="1:17" s="4" customFormat="1" ht="12" x14ac:dyDescent="0.3">
      <c r="A6810" s="4">
        <v>6809</v>
      </c>
      <c r="B6810" s="4" t="s">
        <v>20242</v>
      </c>
      <c r="C6810" s="5">
        <v>45292</v>
      </c>
      <c r="D6810" s="5">
        <v>45296</v>
      </c>
      <c r="E6810" s="9">
        <f t="shared" si="106"/>
        <v>2024</v>
      </c>
      <c r="F6810" s="4" t="s">
        <v>17</v>
      </c>
      <c r="G6810" s="4" t="s">
        <v>20243</v>
      </c>
      <c r="H6810" s="4" t="s">
        <v>20244</v>
      </c>
      <c r="I6810" s="4" t="s">
        <v>67</v>
      </c>
      <c r="J6810" s="4" t="s">
        <v>145</v>
      </c>
      <c r="K6810" s="4" t="s">
        <v>80</v>
      </c>
      <c r="L6810" s="4" t="s">
        <v>22</v>
      </c>
      <c r="M6810" s="4" t="s">
        <v>54</v>
      </c>
      <c r="N6810" s="4">
        <v>351.89</v>
      </c>
      <c r="O6810" s="4">
        <v>2</v>
      </c>
      <c r="P6810" s="4">
        <v>0.2</v>
      </c>
      <c r="Q6810" s="4">
        <v>13.89</v>
      </c>
    </row>
    <row r="6811" spans="1:17" s="4" customFormat="1" ht="12" x14ac:dyDescent="0.3">
      <c r="A6811" s="4">
        <v>6810</v>
      </c>
      <c r="B6811" s="4" t="s">
        <v>20245</v>
      </c>
      <c r="C6811" s="5">
        <v>45515</v>
      </c>
      <c r="D6811" s="5">
        <v>45517</v>
      </c>
      <c r="E6811" s="9">
        <f t="shared" si="106"/>
        <v>2024</v>
      </c>
      <c r="F6811" s="4" t="s">
        <v>39</v>
      </c>
      <c r="G6811" s="4" t="s">
        <v>20246</v>
      </c>
      <c r="H6811" s="4" t="s">
        <v>20247</v>
      </c>
      <c r="I6811" s="4" t="s">
        <v>20</v>
      </c>
      <c r="J6811" s="4" t="s">
        <v>47</v>
      </c>
      <c r="K6811" s="4" t="s">
        <v>47</v>
      </c>
      <c r="L6811" s="4" t="s">
        <v>22</v>
      </c>
      <c r="M6811" s="4" t="s">
        <v>54</v>
      </c>
      <c r="N6811" s="4">
        <v>1068.51</v>
      </c>
      <c r="O6811" s="4">
        <v>5</v>
      </c>
      <c r="P6811" s="4">
        <v>0.15</v>
      </c>
      <c r="Q6811" s="4">
        <v>228.94</v>
      </c>
    </row>
    <row r="6812" spans="1:17" s="4" customFormat="1" ht="12" x14ac:dyDescent="0.3">
      <c r="A6812" s="4">
        <v>6811</v>
      </c>
      <c r="B6812" s="4" t="s">
        <v>20248</v>
      </c>
      <c r="C6812" s="5">
        <v>44600</v>
      </c>
      <c r="D6812" s="5">
        <v>44605</v>
      </c>
      <c r="E6812" s="9">
        <f t="shared" si="106"/>
        <v>2022</v>
      </c>
      <c r="F6812" s="4" t="s">
        <v>17</v>
      </c>
      <c r="G6812" s="4" t="s">
        <v>20249</v>
      </c>
      <c r="H6812" s="4" t="s">
        <v>20250</v>
      </c>
      <c r="I6812" s="4" t="s">
        <v>28</v>
      </c>
      <c r="J6812" s="4" t="s">
        <v>145</v>
      </c>
      <c r="K6812" s="4" t="s">
        <v>80</v>
      </c>
      <c r="L6812" s="4" t="s">
        <v>22</v>
      </c>
      <c r="M6812" s="4" t="s">
        <v>134</v>
      </c>
      <c r="N6812" s="4">
        <v>382.97</v>
      </c>
      <c r="O6812" s="4">
        <v>8</v>
      </c>
      <c r="P6812" s="4">
        <v>0.2</v>
      </c>
      <c r="Q6812" s="4">
        <v>15.22</v>
      </c>
    </row>
    <row r="6813" spans="1:17" s="4" customFormat="1" ht="12" x14ac:dyDescent="0.3">
      <c r="A6813" s="4">
        <v>6812</v>
      </c>
      <c r="B6813" s="4" t="s">
        <v>20251</v>
      </c>
      <c r="C6813" s="5">
        <v>45823</v>
      </c>
      <c r="D6813" s="5">
        <v>45826</v>
      </c>
      <c r="E6813" s="9">
        <f t="shared" si="106"/>
        <v>2025</v>
      </c>
      <c r="F6813" s="4" t="s">
        <v>59</v>
      </c>
      <c r="G6813" s="4" t="s">
        <v>20252</v>
      </c>
      <c r="H6813" s="4" t="s">
        <v>20253</v>
      </c>
      <c r="I6813" s="4" t="s">
        <v>28</v>
      </c>
      <c r="J6813" s="4" t="s">
        <v>21</v>
      </c>
      <c r="K6813" s="4" t="s">
        <v>26647</v>
      </c>
      <c r="L6813" s="4" t="s">
        <v>22</v>
      </c>
      <c r="M6813" s="4" t="s">
        <v>23</v>
      </c>
      <c r="N6813" s="4">
        <v>493.37</v>
      </c>
      <c r="O6813" s="4">
        <v>7</v>
      </c>
      <c r="P6813" s="4">
        <v>0.1</v>
      </c>
      <c r="Q6813" s="4">
        <v>30.46</v>
      </c>
    </row>
    <row r="6814" spans="1:17" s="4" customFormat="1" ht="12" x14ac:dyDescent="0.3">
      <c r="A6814" s="4">
        <v>6813</v>
      </c>
      <c r="B6814" s="4" t="s">
        <v>20254</v>
      </c>
      <c r="C6814" s="5">
        <v>44779</v>
      </c>
      <c r="D6814" s="5">
        <v>44786</v>
      </c>
      <c r="E6814" s="9">
        <f t="shared" si="106"/>
        <v>2022</v>
      </c>
      <c r="F6814" s="4" t="s">
        <v>25</v>
      </c>
      <c r="G6814" s="4" t="s">
        <v>20255</v>
      </c>
      <c r="H6814" s="4" t="s">
        <v>20256</v>
      </c>
      <c r="I6814" s="4" t="s">
        <v>67</v>
      </c>
      <c r="J6814" s="4" t="s">
        <v>62</v>
      </c>
      <c r="K6814" s="4" t="s">
        <v>63</v>
      </c>
      <c r="L6814" s="4" t="s">
        <v>22</v>
      </c>
      <c r="M6814" s="4" t="s">
        <v>23</v>
      </c>
      <c r="N6814" s="4">
        <v>1044.04</v>
      </c>
      <c r="O6814" s="4">
        <v>1</v>
      </c>
      <c r="P6814" s="4">
        <v>0.2</v>
      </c>
      <c r="Q6814" s="4">
        <v>30.61</v>
      </c>
    </row>
    <row r="6815" spans="1:17" s="4" customFormat="1" ht="12" x14ac:dyDescent="0.3">
      <c r="A6815" s="4">
        <v>6814</v>
      </c>
      <c r="B6815" s="4" t="s">
        <v>20257</v>
      </c>
      <c r="C6815" s="5">
        <v>45267</v>
      </c>
      <c r="D6815" s="5">
        <v>45270</v>
      </c>
      <c r="E6815" s="9">
        <f t="shared" si="106"/>
        <v>2023</v>
      </c>
      <c r="F6815" s="4" t="s">
        <v>25</v>
      </c>
      <c r="G6815" s="4" t="s">
        <v>20258</v>
      </c>
      <c r="H6815" s="4" t="s">
        <v>20259</v>
      </c>
      <c r="I6815" s="4" t="s">
        <v>28</v>
      </c>
      <c r="J6815" s="4" t="s">
        <v>62</v>
      </c>
      <c r="K6815" s="4" t="s">
        <v>63</v>
      </c>
      <c r="L6815" s="4" t="s">
        <v>22</v>
      </c>
      <c r="M6815" s="4" t="s">
        <v>54</v>
      </c>
      <c r="N6815" s="4">
        <v>1398.68</v>
      </c>
      <c r="O6815" s="4">
        <v>2</v>
      </c>
      <c r="P6815" s="4">
        <v>0.1</v>
      </c>
      <c r="Q6815" s="4">
        <v>220.17</v>
      </c>
    </row>
    <row r="6816" spans="1:17" s="4" customFormat="1" ht="12" x14ac:dyDescent="0.3">
      <c r="A6816" s="4">
        <v>6815</v>
      </c>
      <c r="B6816" s="4" t="s">
        <v>20260</v>
      </c>
      <c r="C6816" s="5">
        <v>45328</v>
      </c>
      <c r="D6816" s="5">
        <v>45330</v>
      </c>
      <c r="E6816" s="9">
        <f t="shared" si="106"/>
        <v>2024</v>
      </c>
      <c r="F6816" s="4" t="s">
        <v>39</v>
      </c>
      <c r="G6816" s="4" t="s">
        <v>20261</v>
      </c>
      <c r="H6816" s="4" t="s">
        <v>20262</v>
      </c>
      <c r="I6816" s="4" t="s">
        <v>20</v>
      </c>
      <c r="J6816" s="4" t="s">
        <v>52</v>
      </c>
      <c r="K6816" s="4" t="s">
        <v>53</v>
      </c>
      <c r="L6816" s="4" t="s">
        <v>29</v>
      </c>
      <c r="M6816" s="4" t="s">
        <v>90</v>
      </c>
      <c r="N6816" s="4">
        <v>778.35</v>
      </c>
      <c r="O6816" s="4">
        <v>7</v>
      </c>
      <c r="P6816" s="4">
        <v>0.1</v>
      </c>
      <c r="Q6816" s="4">
        <v>142.38999999999999</v>
      </c>
    </row>
    <row r="6817" spans="1:17" s="4" customFormat="1" ht="12" x14ac:dyDescent="0.3">
      <c r="A6817" s="4">
        <v>6816</v>
      </c>
      <c r="B6817" s="4" t="s">
        <v>20263</v>
      </c>
      <c r="C6817" s="5">
        <v>45675</v>
      </c>
      <c r="D6817" s="5">
        <v>45676</v>
      </c>
      <c r="E6817" s="9">
        <f t="shared" si="106"/>
        <v>2025</v>
      </c>
      <c r="F6817" s="4" t="s">
        <v>25</v>
      </c>
      <c r="G6817" s="4" t="s">
        <v>20264</v>
      </c>
      <c r="H6817" s="4" t="s">
        <v>20265</v>
      </c>
      <c r="I6817" s="4" t="s">
        <v>28</v>
      </c>
      <c r="J6817" s="4" t="s">
        <v>111</v>
      </c>
      <c r="K6817" s="4" t="s">
        <v>111</v>
      </c>
      <c r="L6817" s="4" t="s">
        <v>36</v>
      </c>
      <c r="M6817" s="4" t="s">
        <v>71</v>
      </c>
      <c r="N6817" s="4">
        <v>1089.8</v>
      </c>
      <c r="O6817" s="4">
        <v>4</v>
      </c>
      <c r="P6817" s="4">
        <v>0</v>
      </c>
      <c r="Q6817" s="4">
        <v>202.21</v>
      </c>
    </row>
    <row r="6818" spans="1:17" s="4" customFormat="1" ht="12" x14ac:dyDescent="0.3">
      <c r="A6818" s="4">
        <v>6817</v>
      </c>
      <c r="B6818" s="4" t="s">
        <v>20266</v>
      </c>
      <c r="C6818" s="5">
        <v>45125</v>
      </c>
      <c r="D6818" s="5">
        <v>45128</v>
      </c>
      <c r="E6818" s="9">
        <f t="shared" si="106"/>
        <v>2023</v>
      </c>
      <c r="F6818" s="4" t="s">
        <v>25</v>
      </c>
      <c r="G6818" s="4" t="s">
        <v>20267</v>
      </c>
      <c r="H6818" s="4" t="s">
        <v>20268</v>
      </c>
      <c r="I6818" s="4" t="s">
        <v>20</v>
      </c>
      <c r="J6818" s="4" t="s">
        <v>106</v>
      </c>
      <c r="K6818" s="4" t="s">
        <v>106</v>
      </c>
      <c r="L6818" s="4" t="s">
        <v>29</v>
      </c>
      <c r="M6818" s="4" t="s">
        <v>90</v>
      </c>
      <c r="N6818" s="4">
        <v>616.28</v>
      </c>
      <c r="O6818" s="4">
        <v>2</v>
      </c>
      <c r="P6818" s="4">
        <v>0.15</v>
      </c>
      <c r="Q6818" s="4">
        <v>145.82</v>
      </c>
    </row>
    <row r="6819" spans="1:17" s="4" customFormat="1" ht="12" x14ac:dyDescent="0.3">
      <c r="A6819" s="4">
        <v>6818</v>
      </c>
      <c r="B6819" s="4" t="s">
        <v>20269</v>
      </c>
      <c r="C6819" s="5">
        <v>45254</v>
      </c>
      <c r="D6819" s="5">
        <v>45255</v>
      </c>
      <c r="E6819" s="9">
        <f t="shared" si="106"/>
        <v>2023</v>
      </c>
      <c r="F6819" s="4" t="s">
        <v>59</v>
      </c>
      <c r="G6819" s="4" t="s">
        <v>20270</v>
      </c>
      <c r="H6819" s="4" t="s">
        <v>20271</v>
      </c>
      <c r="I6819" s="4" t="s">
        <v>20</v>
      </c>
      <c r="J6819" s="4" t="s">
        <v>79</v>
      </c>
      <c r="K6819" s="4" t="s">
        <v>80</v>
      </c>
      <c r="L6819" s="4" t="s">
        <v>22</v>
      </c>
      <c r="M6819" s="4" t="s">
        <v>134</v>
      </c>
      <c r="N6819" s="4">
        <v>971.13</v>
      </c>
      <c r="O6819" s="4">
        <v>7</v>
      </c>
      <c r="P6819" s="4">
        <v>0.2</v>
      </c>
      <c r="Q6819" s="4">
        <v>95.67</v>
      </c>
    </row>
    <row r="6820" spans="1:17" s="4" customFormat="1" ht="12" x14ac:dyDescent="0.3">
      <c r="A6820" s="4">
        <v>6819</v>
      </c>
      <c r="B6820" s="4" t="s">
        <v>20272</v>
      </c>
      <c r="C6820" s="5">
        <v>45267</v>
      </c>
      <c r="D6820" s="5">
        <v>45273</v>
      </c>
      <c r="E6820" s="9">
        <f t="shared" si="106"/>
        <v>2023</v>
      </c>
      <c r="F6820" s="4" t="s">
        <v>59</v>
      </c>
      <c r="G6820" s="4" t="s">
        <v>20273</v>
      </c>
      <c r="H6820" s="4" t="s">
        <v>20274</v>
      </c>
      <c r="I6820" s="4" t="s">
        <v>67</v>
      </c>
      <c r="J6820" s="4" t="s">
        <v>52</v>
      </c>
      <c r="K6820" s="4" t="s">
        <v>53</v>
      </c>
      <c r="L6820" s="4" t="s">
        <v>22</v>
      </c>
      <c r="M6820" s="4" t="s">
        <v>134</v>
      </c>
      <c r="N6820" s="4">
        <v>1154.2</v>
      </c>
      <c r="O6820" s="4">
        <v>9</v>
      </c>
      <c r="P6820" s="4">
        <v>0</v>
      </c>
      <c r="Q6820" s="4">
        <v>69.58</v>
      </c>
    </row>
    <row r="6821" spans="1:17" s="4" customFormat="1" ht="12" x14ac:dyDescent="0.3">
      <c r="A6821" s="4">
        <v>6820</v>
      </c>
      <c r="B6821" s="4" t="s">
        <v>20275</v>
      </c>
      <c r="C6821" s="5">
        <v>44645</v>
      </c>
      <c r="D6821" s="5">
        <v>44651</v>
      </c>
      <c r="E6821" s="9">
        <f t="shared" si="106"/>
        <v>2022</v>
      </c>
      <c r="F6821" s="4" t="s">
        <v>59</v>
      </c>
      <c r="G6821" s="4" t="s">
        <v>20276</v>
      </c>
      <c r="H6821" s="4" t="s">
        <v>20277</v>
      </c>
      <c r="I6821" s="4" t="s">
        <v>67</v>
      </c>
      <c r="J6821" s="4" t="s">
        <v>42</v>
      </c>
      <c r="K6821" s="4" t="s">
        <v>43</v>
      </c>
      <c r="L6821" s="4" t="s">
        <v>36</v>
      </c>
      <c r="M6821" s="4" t="s">
        <v>71</v>
      </c>
      <c r="N6821" s="4">
        <v>955.29</v>
      </c>
      <c r="O6821" s="4">
        <v>6</v>
      </c>
      <c r="P6821" s="4">
        <v>0.15</v>
      </c>
      <c r="Q6821" s="4">
        <v>51.74</v>
      </c>
    </row>
    <row r="6822" spans="1:17" s="4" customFormat="1" ht="12" x14ac:dyDescent="0.3">
      <c r="A6822" s="4">
        <v>6821</v>
      </c>
      <c r="B6822" s="4" t="s">
        <v>20278</v>
      </c>
      <c r="C6822" s="5">
        <v>45801</v>
      </c>
      <c r="D6822" s="5">
        <v>45803</v>
      </c>
      <c r="E6822" s="9">
        <f t="shared" si="106"/>
        <v>2025</v>
      </c>
      <c r="F6822" s="4" t="s">
        <v>59</v>
      </c>
      <c r="G6822" s="4" t="s">
        <v>20279</v>
      </c>
      <c r="H6822" s="4" t="s">
        <v>20280</v>
      </c>
      <c r="I6822" s="4" t="s">
        <v>67</v>
      </c>
      <c r="J6822" s="4" t="s">
        <v>34</v>
      </c>
      <c r="K6822" s="4" t="s">
        <v>35</v>
      </c>
      <c r="L6822" s="4" t="s">
        <v>36</v>
      </c>
      <c r="M6822" s="4" t="s">
        <v>71</v>
      </c>
      <c r="N6822" s="4">
        <v>473.81</v>
      </c>
      <c r="O6822" s="4">
        <v>8</v>
      </c>
      <c r="P6822" s="4">
        <v>0</v>
      </c>
      <c r="Q6822" s="4">
        <v>71.39</v>
      </c>
    </row>
    <row r="6823" spans="1:17" s="4" customFormat="1" ht="12" x14ac:dyDescent="0.3">
      <c r="A6823" s="4">
        <v>6822</v>
      </c>
      <c r="B6823" s="4" t="s">
        <v>20281</v>
      </c>
      <c r="C6823" s="5">
        <v>45002</v>
      </c>
      <c r="D6823" s="5">
        <v>45006</v>
      </c>
      <c r="E6823" s="9">
        <f t="shared" si="106"/>
        <v>2023</v>
      </c>
      <c r="F6823" s="4" t="s">
        <v>25</v>
      </c>
      <c r="G6823" s="4" t="s">
        <v>20282</v>
      </c>
      <c r="H6823" s="4" t="s">
        <v>20283</v>
      </c>
      <c r="I6823" s="4" t="s">
        <v>67</v>
      </c>
      <c r="J6823" s="4" t="s">
        <v>145</v>
      </c>
      <c r="K6823" s="4" t="s">
        <v>80</v>
      </c>
      <c r="L6823" s="4" t="s">
        <v>29</v>
      </c>
      <c r="M6823" s="4" t="s">
        <v>90</v>
      </c>
      <c r="N6823" s="4">
        <v>479.6</v>
      </c>
      <c r="O6823" s="4">
        <v>5</v>
      </c>
      <c r="P6823" s="4">
        <v>0.1</v>
      </c>
      <c r="Q6823" s="4">
        <v>99.82</v>
      </c>
    </row>
    <row r="6824" spans="1:17" s="4" customFormat="1" ht="12" x14ac:dyDescent="0.3">
      <c r="A6824" s="4">
        <v>6823</v>
      </c>
      <c r="B6824" s="4" t="s">
        <v>20284</v>
      </c>
      <c r="C6824" s="5">
        <v>44661</v>
      </c>
      <c r="D6824" s="5">
        <v>44666</v>
      </c>
      <c r="E6824" s="9">
        <f t="shared" si="106"/>
        <v>2022</v>
      </c>
      <c r="F6824" s="4" t="s">
        <v>59</v>
      </c>
      <c r="G6824" s="4" t="s">
        <v>20285</v>
      </c>
      <c r="H6824" s="4" t="s">
        <v>20286</v>
      </c>
      <c r="I6824" s="4" t="s">
        <v>28</v>
      </c>
      <c r="J6824" s="4" t="s">
        <v>79</v>
      </c>
      <c r="K6824" s="4" t="s">
        <v>80</v>
      </c>
      <c r="L6824" s="4" t="s">
        <v>22</v>
      </c>
      <c r="M6824" s="4" t="s">
        <v>134</v>
      </c>
      <c r="N6824" s="4">
        <v>672.7</v>
      </c>
      <c r="O6824" s="4">
        <v>5</v>
      </c>
      <c r="P6824" s="4">
        <v>0.2</v>
      </c>
      <c r="Q6824" s="4">
        <v>13.5</v>
      </c>
    </row>
    <row r="6825" spans="1:17" s="4" customFormat="1" ht="12" x14ac:dyDescent="0.3">
      <c r="A6825" s="4">
        <v>6824</v>
      </c>
      <c r="B6825" s="4" t="s">
        <v>20287</v>
      </c>
      <c r="C6825" s="5">
        <v>44864</v>
      </c>
      <c r="D6825" s="5">
        <v>44871</v>
      </c>
      <c r="E6825" s="9">
        <f t="shared" si="106"/>
        <v>2022</v>
      </c>
      <c r="F6825" s="4" t="s">
        <v>25</v>
      </c>
      <c r="G6825" s="4" t="s">
        <v>20288</v>
      </c>
      <c r="H6825" s="4" t="s">
        <v>20289</v>
      </c>
      <c r="I6825" s="4" t="s">
        <v>67</v>
      </c>
      <c r="J6825" s="4" t="s">
        <v>52</v>
      </c>
      <c r="K6825" s="4" t="s">
        <v>53</v>
      </c>
      <c r="L6825" s="4" t="s">
        <v>22</v>
      </c>
      <c r="M6825" s="4" t="s">
        <v>75</v>
      </c>
      <c r="N6825" s="4">
        <v>134.6</v>
      </c>
      <c r="O6825" s="4">
        <v>4</v>
      </c>
      <c r="P6825" s="4">
        <v>0.2</v>
      </c>
      <c r="Q6825" s="4">
        <v>2.2200000000000002</v>
      </c>
    </row>
    <row r="6826" spans="1:17" s="4" customFormat="1" ht="12" x14ac:dyDescent="0.3">
      <c r="A6826" s="4">
        <v>6825</v>
      </c>
      <c r="B6826" s="4" t="s">
        <v>20290</v>
      </c>
      <c r="C6826" s="5">
        <v>45650</v>
      </c>
      <c r="D6826" s="5">
        <v>45651</v>
      </c>
      <c r="E6826" s="9">
        <f t="shared" si="106"/>
        <v>2024</v>
      </c>
      <c r="F6826" s="4" t="s">
        <v>59</v>
      </c>
      <c r="G6826" s="4" t="s">
        <v>20291</v>
      </c>
      <c r="H6826" s="4" t="s">
        <v>20292</v>
      </c>
      <c r="I6826" s="4" t="s">
        <v>20</v>
      </c>
      <c r="J6826" s="4" t="s">
        <v>52</v>
      </c>
      <c r="K6826" s="4" t="s">
        <v>53</v>
      </c>
      <c r="L6826" s="4" t="s">
        <v>22</v>
      </c>
      <c r="M6826" s="4" t="s">
        <v>75</v>
      </c>
      <c r="N6826" s="4">
        <v>1177.44</v>
      </c>
      <c r="O6826" s="4">
        <v>5</v>
      </c>
      <c r="P6826" s="4">
        <v>0.1</v>
      </c>
      <c r="Q6826" s="4">
        <v>234.96</v>
      </c>
    </row>
    <row r="6827" spans="1:17" s="4" customFormat="1" ht="12" x14ac:dyDescent="0.3">
      <c r="A6827" s="4">
        <v>6826</v>
      </c>
      <c r="B6827" s="4" t="s">
        <v>20293</v>
      </c>
      <c r="C6827" s="5">
        <v>45443</v>
      </c>
      <c r="D6827" s="5">
        <v>45449</v>
      </c>
      <c r="E6827" s="9">
        <f t="shared" si="106"/>
        <v>2024</v>
      </c>
      <c r="F6827" s="4" t="s">
        <v>39</v>
      </c>
      <c r="G6827" s="4" t="s">
        <v>20294</v>
      </c>
      <c r="H6827" s="4" t="s">
        <v>20295</v>
      </c>
      <c r="I6827" s="4" t="s">
        <v>67</v>
      </c>
      <c r="J6827" s="4" t="s">
        <v>79</v>
      </c>
      <c r="K6827" s="4" t="s">
        <v>80</v>
      </c>
      <c r="L6827" s="4" t="s">
        <v>22</v>
      </c>
      <c r="M6827" s="4" t="s">
        <v>54</v>
      </c>
      <c r="N6827" s="4">
        <v>176.16</v>
      </c>
      <c r="O6827" s="4">
        <v>4</v>
      </c>
      <c r="P6827" s="4">
        <v>0.2</v>
      </c>
      <c r="Q6827" s="4">
        <v>16.059999999999999</v>
      </c>
    </row>
    <row r="6828" spans="1:17" s="4" customFormat="1" ht="12" x14ac:dyDescent="0.3">
      <c r="A6828" s="4">
        <v>6827</v>
      </c>
      <c r="B6828" s="4" t="s">
        <v>20296</v>
      </c>
      <c r="C6828" s="5">
        <v>44573</v>
      </c>
      <c r="D6828" s="5">
        <v>44580</v>
      </c>
      <c r="E6828" s="9">
        <f t="shared" si="106"/>
        <v>2022</v>
      </c>
      <c r="F6828" s="4" t="s">
        <v>17</v>
      </c>
      <c r="G6828" s="4" t="s">
        <v>20297</v>
      </c>
      <c r="H6828" s="4" t="s">
        <v>20298</v>
      </c>
      <c r="I6828" s="4" t="s">
        <v>20</v>
      </c>
      <c r="J6828" s="4" t="s">
        <v>145</v>
      </c>
      <c r="K6828" s="4" t="s">
        <v>80</v>
      </c>
      <c r="L6828" s="4" t="s">
        <v>36</v>
      </c>
      <c r="M6828" s="4" t="s">
        <v>71</v>
      </c>
      <c r="N6828" s="4">
        <v>274.38</v>
      </c>
      <c r="O6828" s="4">
        <v>5</v>
      </c>
      <c r="P6828" s="4">
        <v>0.15</v>
      </c>
      <c r="Q6828" s="4">
        <v>29.36</v>
      </c>
    </row>
    <row r="6829" spans="1:17" s="4" customFormat="1" ht="12" x14ac:dyDescent="0.3">
      <c r="A6829" s="4">
        <v>6828</v>
      </c>
      <c r="B6829" s="4" t="s">
        <v>20299</v>
      </c>
      <c r="C6829" s="5">
        <v>45843</v>
      </c>
      <c r="D6829" s="5">
        <v>45844</v>
      </c>
      <c r="E6829" s="9">
        <f t="shared" si="106"/>
        <v>2025</v>
      </c>
      <c r="F6829" s="4" t="s">
        <v>17</v>
      </c>
      <c r="G6829" s="4" t="s">
        <v>20300</v>
      </c>
      <c r="H6829" s="4" t="s">
        <v>20301</v>
      </c>
      <c r="I6829" s="4" t="s">
        <v>28</v>
      </c>
      <c r="J6829" s="4" t="s">
        <v>145</v>
      </c>
      <c r="K6829" s="4" t="s">
        <v>80</v>
      </c>
      <c r="L6829" s="4" t="s">
        <v>29</v>
      </c>
      <c r="M6829" s="4" t="s">
        <v>90</v>
      </c>
      <c r="N6829" s="4">
        <v>1483.52</v>
      </c>
      <c r="O6829" s="4">
        <v>3</v>
      </c>
      <c r="P6829" s="4">
        <v>0.1</v>
      </c>
      <c r="Q6829" s="4">
        <v>295.97000000000003</v>
      </c>
    </row>
    <row r="6830" spans="1:17" s="4" customFormat="1" ht="12" x14ac:dyDescent="0.3">
      <c r="A6830" s="4">
        <v>6829</v>
      </c>
      <c r="B6830" s="4" t="s">
        <v>20302</v>
      </c>
      <c r="C6830" s="5">
        <v>45446</v>
      </c>
      <c r="D6830" s="5">
        <v>45451</v>
      </c>
      <c r="E6830" s="9">
        <f t="shared" si="106"/>
        <v>2024</v>
      </c>
      <c r="F6830" s="4" t="s">
        <v>59</v>
      </c>
      <c r="G6830" s="4" t="s">
        <v>20303</v>
      </c>
      <c r="H6830" s="4" t="s">
        <v>20304</v>
      </c>
      <c r="I6830" s="4" t="s">
        <v>28</v>
      </c>
      <c r="J6830" s="4" t="s">
        <v>145</v>
      </c>
      <c r="K6830" s="4" t="s">
        <v>80</v>
      </c>
      <c r="L6830" s="4" t="s">
        <v>22</v>
      </c>
      <c r="M6830" s="4" t="s">
        <v>75</v>
      </c>
      <c r="N6830" s="4">
        <v>655.8</v>
      </c>
      <c r="O6830" s="4">
        <v>10</v>
      </c>
      <c r="P6830" s="4">
        <v>0.15</v>
      </c>
      <c r="Q6830" s="4">
        <v>45.66</v>
      </c>
    </row>
    <row r="6831" spans="1:17" s="4" customFormat="1" ht="12" x14ac:dyDescent="0.3">
      <c r="A6831" s="4">
        <v>6830</v>
      </c>
      <c r="B6831" s="4" t="s">
        <v>20305</v>
      </c>
      <c r="C6831" s="5">
        <v>45648</v>
      </c>
      <c r="D6831" s="5">
        <v>45651</v>
      </c>
      <c r="E6831" s="9">
        <f t="shared" si="106"/>
        <v>2024</v>
      </c>
      <c r="F6831" s="4" t="s">
        <v>17</v>
      </c>
      <c r="G6831" s="4" t="s">
        <v>20306</v>
      </c>
      <c r="H6831" s="4" t="s">
        <v>20307</v>
      </c>
      <c r="I6831" s="4" t="s">
        <v>67</v>
      </c>
      <c r="J6831" s="4" t="s">
        <v>145</v>
      </c>
      <c r="K6831" s="4" t="s">
        <v>80</v>
      </c>
      <c r="L6831" s="4" t="s">
        <v>36</v>
      </c>
      <c r="M6831" s="4" t="s">
        <v>138</v>
      </c>
      <c r="N6831" s="4">
        <v>432.77</v>
      </c>
      <c r="O6831" s="4">
        <v>8</v>
      </c>
      <c r="P6831" s="4">
        <v>0.15</v>
      </c>
      <c r="Q6831" s="4">
        <v>14.8</v>
      </c>
    </row>
    <row r="6832" spans="1:17" s="4" customFormat="1" ht="12" x14ac:dyDescent="0.3">
      <c r="A6832" s="4">
        <v>6831</v>
      </c>
      <c r="B6832" s="4" t="s">
        <v>20308</v>
      </c>
      <c r="C6832" s="5">
        <v>44663</v>
      </c>
      <c r="D6832" s="5">
        <v>44666</v>
      </c>
      <c r="E6832" s="9">
        <f t="shared" si="106"/>
        <v>2022</v>
      </c>
      <c r="F6832" s="4" t="s">
        <v>59</v>
      </c>
      <c r="G6832" s="4" t="s">
        <v>20309</v>
      </c>
      <c r="H6832" s="4" t="s">
        <v>20310</v>
      </c>
      <c r="I6832" s="4" t="s">
        <v>20</v>
      </c>
      <c r="J6832" s="4" t="s">
        <v>34</v>
      </c>
      <c r="K6832" s="4" t="s">
        <v>35</v>
      </c>
      <c r="L6832" s="4" t="s">
        <v>29</v>
      </c>
      <c r="M6832" s="4" t="s">
        <v>107</v>
      </c>
      <c r="N6832" s="4">
        <v>441.44</v>
      </c>
      <c r="O6832" s="4">
        <v>8</v>
      </c>
      <c r="P6832" s="4">
        <v>0.1</v>
      </c>
      <c r="Q6832" s="4">
        <v>110.8</v>
      </c>
    </row>
    <row r="6833" spans="1:17" s="4" customFormat="1" ht="12" x14ac:dyDescent="0.3">
      <c r="A6833" s="4">
        <v>6832</v>
      </c>
      <c r="B6833" s="4" t="s">
        <v>20311</v>
      </c>
      <c r="C6833" s="5">
        <v>44897</v>
      </c>
      <c r="D6833" s="5">
        <v>44899</v>
      </c>
      <c r="E6833" s="9">
        <f t="shared" si="106"/>
        <v>2022</v>
      </c>
      <c r="F6833" s="4" t="s">
        <v>17</v>
      </c>
      <c r="G6833" s="4" t="s">
        <v>20312</v>
      </c>
      <c r="H6833" s="4" t="s">
        <v>20313</v>
      </c>
      <c r="I6833" s="4" t="s">
        <v>67</v>
      </c>
      <c r="J6833" s="4" t="s">
        <v>62</v>
      </c>
      <c r="K6833" s="4" t="s">
        <v>63</v>
      </c>
      <c r="L6833" s="4" t="s">
        <v>36</v>
      </c>
      <c r="M6833" s="4" t="s">
        <v>71</v>
      </c>
      <c r="N6833" s="4">
        <v>298.45</v>
      </c>
      <c r="O6833" s="4">
        <v>3</v>
      </c>
      <c r="P6833" s="4">
        <v>0.15</v>
      </c>
      <c r="Q6833" s="4">
        <v>-0.84</v>
      </c>
    </row>
    <row r="6834" spans="1:17" s="4" customFormat="1" ht="12" x14ac:dyDescent="0.3">
      <c r="A6834" s="4">
        <v>6833</v>
      </c>
      <c r="B6834" s="4" t="s">
        <v>20314</v>
      </c>
      <c r="C6834" s="5">
        <v>45395</v>
      </c>
      <c r="D6834" s="5">
        <v>45396</v>
      </c>
      <c r="E6834" s="9">
        <f t="shared" si="106"/>
        <v>2024</v>
      </c>
      <c r="F6834" s="4" t="s">
        <v>17</v>
      </c>
      <c r="G6834" s="4" t="s">
        <v>20315</v>
      </c>
      <c r="H6834" s="4" t="s">
        <v>20316</v>
      </c>
      <c r="I6834" s="4" t="s">
        <v>67</v>
      </c>
      <c r="J6834" s="4" t="s">
        <v>21</v>
      </c>
      <c r="K6834" s="4" t="s">
        <v>26647</v>
      </c>
      <c r="L6834" s="4" t="s">
        <v>36</v>
      </c>
      <c r="M6834" s="4" t="s">
        <v>37</v>
      </c>
      <c r="N6834" s="4">
        <v>926.04</v>
      </c>
      <c r="O6834" s="4">
        <v>5</v>
      </c>
      <c r="P6834" s="4">
        <v>0.15</v>
      </c>
      <c r="Q6834" s="4">
        <v>-1.69</v>
      </c>
    </row>
    <row r="6835" spans="1:17" s="4" customFormat="1" ht="12" x14ac:dyDescent="0.3">
      <c r="A6835" s="4">
        <v>6834</v>
      </c>
      <c r="B6835" s="4" t="s">
        <v>20317</v>
      </c>
      <c r="C6835" s="5">
        <v>45781</v>
      </c>
      <c r="D6835" s="5">
        <v>45782</v>
      </c>
      <c r="E6835" s="9">
        <f t="shared" si="106"/>
        <v>2025</v>
      </c>
      <c r="F6835" s="4" t="s">
        <v>17</v>
      </c>
      <c r="G6835" s="4" t="s">
        <v>20318</v>
      </c>
      <c r="H6835" s="4" t="s">
        <v>20319</v>
      </c>
      <c r="I6835" s="4" t="s">
        <v>20</v>
      </c>
      <c r="J6835" s="4" t="s">
        <v>42</v>
      </c>
      <c r="K6835" s="4" t="s">
        <v>43</v>
      </c>
      <c r="L6835" s="4" t="s">
        <v>29</v>
      </c>
      <c r="M6835" s="4" t="s">
        <v>107</v>
      </c>
      <c r="N6835" s="4">
        <v>529.87</v>
      </c>
      <c r="O6835" s="4">
        <v>6</v>
      </c>
      <c r="P6835" s="4">
        <v>0</v>
      </c>
      <c r="Q6835" s="4">
        <v>32.54</v>
      </c>
    </row>
    <row r="6836" spans="1:17" s="4" customFormat="1" ht="12" x14ac:dyDescent="0.3">
      <c r="A6836" s="4">
        <v>6835</v>
      </c>
      <c r="B6836" s="4" t="s">
        <v>20320</v>
      </c>
      <c r="C6836" s="5">
        <v>44770</v>
      </c>
      <c r="D6836" s="5">
        <v>44776</v>
      </c>
      <c r="E6836" s="9">
        <f t="shared" si="106"/>
        <v>2022</v>
      </c>
      <c r="F6836" s="4" t="s">
        <v>17</v>
      </c>
      <c r="G6836" s="4" t="s">
        <v>20321</v>
      </c>
      <c r="H6836" s="4" t="s">
        <v>20322</v>
      </c>
      <c r="I6836" s="4" t="s">
        <v>20</v>
      </c>
      <c r="J6836" s="4" t="s">
        <v>79</v>
      </c>
      <c r="K6836" s="4" t="s">
        <v>80</v>
      </c>
      <c r="L6836" s="4" t="s">
        <v>29</v>
      </c>
      <c r="M6836" s="4" t="s">
        <v>30</v>
      </c>
      <c r="N6836" s="4">
        <v>1359.69</v>
      </c>
      <c r="O6836" s="4">
        <v>4</v>
      </c>
      <c r="P6836" s="4">
        <v>0.15</v>
      </c>
      <c r="Q6836" s="4">
        <v>279.52</v>
      </c>
    </row>
    <row r="6837" spans="1:17" s="4" customFormat="1" ht="12" x14ac:dyDescent="0.3">
      <c r="A6837" s="4">
        <v>6836</v>
      </c>
      <c r="B6837" s="4" t="s">
        <v>20323</v>
      </c>
      <c r="C6837" s="5">
        <v>45388</v>
      </c>
      <c r="D6837" s="5">
        <v>45391</v>
      </c>
      <c r="E6837" s="9">
        <f t="shared" si="106"/>
        <v>2024</v>
      </c>
      <c r="F6837" s="4" t="s">
        <v>25</v>
      </c>
      <c r="G6837" s="4" t="s">
        <v>20324</v>
      </c>
      <c r="H6837" s="4" t="s">
        <v>20325</v>
      </c>
      <c r="I6837" s="4" t="s">
        <v>20</v>
      </c>
      <c r="J6837" s="4" t="s">
        <v>21</v>
      </c>
      <c r="K6837" s="4" t="s">
        <v>26647</v>
      </c>
      <c r="L6837" s="4" t="s">
        <v>36</v>
      </c>
      <c r="M6837" s="4" t="s">
        <v>37</v>
      </c>
      <c r="N6837" s="4">
        <v>496.17</v>
      </c>
      <c r="O6837" s="4">
        <v>9</v>
      </c>
      <c r="P6837" s="4">
        <v>0.15</v>
      </c>
      <c r="Q6837" s="4">
        <v>65.8</v>
      </c>
    </row>
    <row r="6838" spans="1:17" s="4" customFormat="1" ht="12" x14ac:dyDescent="0.3">
      <c r="A6838" s="4">
        <v>6837</v>
      </c>
      <c r="B6838" s="4" t="s">
        <v>20326</v>
      </c>
      <c r="C6838" s="5">
        <v>45790</v>
      </c>
      <c r="D6838" s="5">
        <v>45792</v>
      </c>
      <c r="E6838" s="9">
        <f t="shared" si="106"/>
        <v>2025</v>
      </c>
      <c r="F6838" s="4" t="s">
        <v>59</v>
      </c>
      <c r="G6838" s="4" t="s">
        <v>20327</v>
      </c>
      <c r="H6838" s="4" t="s">
        <v>20328</v>
      </c>
      <c r="I6838" s="4" t="s">
        <v>28</v>
      </c>
      <c r="J6838" s="4" t="s">
        <v>111</v>
      </c>
      <c r="K6838" s="4" t="s">
        <v>111</v>
      </c>
      <c r="L6838" s="4" t="s">
        <v>22</v>
      </c>
      <c r="M6838" s="4" t="s">
        <v>54</v>
      </c>
      <c r="N6838" s="4">
        <v>1181.19</v>
      </c>
      <c r="O6838" s="4">
        <v>7</v>
      </c>
      <c r="P6838" s="4">
        <v>0.2</v>
      </c>
      <c r="Q6838" s="4">
        <v>40.17</v>
      </c>
    </row>
    <row r="6839" spans="1:17" s="4" customFormat="1" ht="12" x14ac:dyDescent="0.3">
      <c r="A6839" s="4">
        <v>6838</v>
      </c>
      <c r="B6839" s="4" t="s">
        <v>20329</v>
      </c>
      <c r="C6839" s="5">
        <v>45014</v>
      </c>
      <c r="D6839" s="5">
        <v>45017</v>
      </c>
      <c r="E6839" s="9">
        <f t="shared" si="106"/>
        <v>2023</v>
      </c>
      <c r="F6839" s="4" t="s">
        <v>17</v>
      </c>
      <c r="G6839" s="4" t="s">
        <v>20330</v>
      </c>
      <c r="H6839" s="4" t="s">
        <v>20331</v>
      </c>
      <c r="I6839" s="4" t="s">
        <v>28</v>
      </c>
      <c r="J6839" s="4" t="s">
        <v>79</v>
      </c>
      <c r="K6839" s="4" t="s">
        <v>80</v>
      </c>
      <c r="L6839" s="4" t="s">
        <v>29</v>
      </c>
      <c r="M6839" s="4" t="s">
        <v>90</v>
      </c>
      <c r="N6839" s="4">
        <v>528.53</v>
      </c>
      <c r="O6839" s="4">
        <v>2</v>
      </c>
      <c r="P6839" s="4">
        <v>0.2</v>
      </c>
      <c r="Q6839" s="4">
        <v>13.09</v>
      </c>
    </row>
    <row r="6840" spans="1:17" s="4" customFormat="1" ht="12" x14ac:dyDescent="0.3">
      <c r="A6840" s="4">
        <v>6839</v>
      </c>
      <c r="B6840" s="4" t="s">
        <v>20332</v>
      </c>
      <c r="C6840" s="5">
        <v>45511</v>
      </c>
      <c r="D6840" s="5">
        <v>45516</v>
      </c>
      <c r="E6840" s="9">
        <f t="shared" si="106"/>
        <v>2024</v>
      </c>
      <c r="F6840" s="4" t="s">
        <v>59</v>
      </c>
      <c r="G6840" s="4" t="s">
        <v>20333</v>
      </c>
      <c r="H6840" s="4" t="s">
        <v>20334</v>
      </c>
      <c r="I6840" s="4" t="s">
        <v>67</v>
      </c>
      <c r="J6840" s="4" t="s">
        <v>145</v>
      </c>
      <c r="K6840" s="4" t="s">
        <v>80</v>
      </c>
      <c r="L6840" s="4" t="s">
        <v>36</v>
      </c>
      <c r="M6840" s="4" t="s">
        <v>118</v>
      </c>
      <c r="N6840" s="4">
        <v>684.01</v>
      </c>
      <c r="O6840" s="4">
        <v>2</v>
      </c>
      <c r="P6840" s="4">
        <v>0.15</v>
      </c>
      <c r="Q6840" s="4">
        <v>112.94</v>
      </c>
    </row>
    <row r="6841" spans="1:17" s="4" customFormat="1" ht="12" x14ac:dyDescent="0.3">
      <c r="A6841" s="4">
        <v>6840</v>
      </c>
      <c r="B6841" s="4" t="s">
        <v>20335</v>
      </c>
      <c r="C6841" s="5">
        <v>44509</v>
      </c>
      <c r="D6841" s="5">
        <v>44512</v>
      </c>
      <c r="E6841" s="9">
        <f t="shared" si="106"/>
        <v>2021</v>
      </c>
      <c r="F6841" s="4" t="s">
        <v>17</v>
      </c>
      <c r="G6841" s="4" t="s">
        <v>20336</v>
      </c>
      <c r="H6841" s="4" t="s">
        <v>20337</v>
      </c>
      <c r="I6841" s="4" t="s">
        <v>67</v>
      </c>
      <c r="J6841" s="4" t="s">
        <v>34</v>
      </c>
      <c r="K6841" s="4" t="s">
        <v>35</v>
      </c>
      <c r="L6841" s="4" t="s">
        <v>22</v>
      </c>
      <c r="M6841" s="4" t="s">
        <v>54</v>
      </c>
      <c r="N6841" s="4">
        <v>728.23</v>
      </c>
      <c r="O6841" s="4">
        <v>1</v>
      </c>
      <c r="P6841" s="4">
        <v>0</v>
      </c>
      <c r="Q6841" s="4">
        <v>153.34</v>
      </c>
    </row>
    <row r="6842" spans="1:17" s="4" customFormat="1" ht="12" x14ac:dyDescent="0.3">
      <c r="A6842" s="4">
        <v>6841</v>
      </c>
      <c r="B6842" s="4" t="s">
        <v>20338</v>
      </c>
      <c r="C6842" s="5">
        <v>45212</v>
      </c>
      <c r="D6842" s="5">
        <v>45217</v>
      </c>
      <c r="E6842" s="9">
        <f t="shared" si="106"/>
        <v>2023</v>
      </c>
      <c r="F6842" s="4" t="s">
        <v>25</v>
      </c>
      <c r="G6842" s="4" t="s">
        <v>20339</v>
      </c>
      <c r="H6842" s="4" t="s">
        <v>20340</v>
      </c>
      <c r="I6842" s="4" t="s">
        <v>67</v>
      </c>
      <c r="J6842" s="4" t="s">
        <v>52</v>
      </c>
      <c r="K6842" s="4" t="s">
        <v>53</v>
      </c>
      <c r="L6842" s="4" t="s">
        <v>22</v>
      </c>
      <c r="M6842" s="4" t="s">
        <v>23</v>
      </c>
      <c r="N6842" s="4">
        <v>1195.57</v>
      </c>
      <c r="O6842" s="4">
        <v>7</v>
      </c>
      <c r="P6842" s="4">
        <v>0.2</v>
      </c>
      <c r="Q6842" s="4">
        <v>116.36</v>
      </c>
    </row>
    <row r="6843" spans="1:17" s="4" customFormat="1" ht="12" x14ac:dyDescent="0.3">
      <c r="A6843" s="4">
        <v>6842</v>
      </c>
      <c r="B6843" s="4" t="s">
        <v>20341</v>
      </c>
      <c r="C6843" s="5">
        <v>44826</v>
      </c>
      <c r="D6843" s="5">
        <v>44832</v>
      </c>
      <c r="E6843" s="9">
        <f t="shared" si="106"/>
        <v>2022</v>
      </c>
      <c r="F6843" s="4" t="s">
        <v>25</v>
      </c>
      <c r="G6843" s="4" t="s">
        <v>20342</v>
      </c>
      <c r="H6843" s="4" t="s">
        <v>20343</v>
      </c>
      <c r="I6843" s="4" t="s">
        <v>20</v>
      </c>
      <c r="J6843" s="4" t="s">
        <v>145</v>
      </c>
      <c r="K6843" s="4" t="s">
        <v>80</v>
      </c>
      <c r="L6843" s="4" t="s">
        <v>29</v>
      </c>
      <c r="M6843" s="4" t="s">
        <v>107</v>
      </c>
      <c r="N6843" s="4">
        <v>1314.13</v>
      </c>
      <c r="O6843" s="4">
        <v>6</v>
      </c>
      <c r="P6843" s="4">
        <v>0.15</v>
      </c>
      <c r="Q6843" s="4">
        <v>81.849999999999994</v>
      </c>
    </row>
    <row r="6844" spans="1:17" s="4" customFormat="1" ht="12" x14ac:dyDescent="0.3">
      <c r="A6844" s="4">
        <v>6843</v>
      </c>
      <c r="B6844" s="4" t="s">
        <v>20344</v>
      </c>
      <c r="C6844" s="5">
        <v>44395</v>
      </c>
      <c r="D6844" s="5">
        <v>44402</v>
      </c>
      <c r="E6844" s="9">
        <f t="shared" si="106"/>
        <v>2021</v>
      </c>
      <c r="F6844" s="4" t="s">
        <v>17</v>
      </c>
      <c r="G6844" s="4" t="s">
        <v>20345</v>
      </c>
      <c r="H6844" s="4" t="s">
        <v>20346</v>
      </c>
      <c r="I6844" s="4" t="s">
        <v>28</v>
      </c>
      <c r="J6844" s="4" t="s">
        <v>42</v>
      </c>
      <c r="K6844" s="4" t="s">
        <v>43</v>
      </c>
      <c r="L6844" s="4" t="s">
        <v>36</v>
      </c>
      <c r="M6844" s="4" t="s">
        <v>138</v>
      </c>
      <c r="N6844" s="4">
        <v>345.79</v>
      </c>
      <c r="O6844" s="4">
        <v>10</v>
      </c>
      <c r="P6844" s="4">
        <v>0</v>
      </c>
      <c r="Q6844" s="4">
        <v>64.739999999999995</v>
      </c>
    </row>
    <row r="6845" spans="1:17" s="4" customFormat="1" ht="12" x14ac:dyDescent="0.3">
      <c r="A6845" s="4">
        <v>6844</v>
      </c>
      <c r="B6845" s="4" t="s">
        <v>20347</v>
      </c>
      <c r="C6845" s="5">
        <v>45031</v>
      </c>
      <c r="D6845" s="5">
        <v>45032</v>
      </c>
      <c r="E6845" s="9">
        <f t="shared" si="106"/>
        <v>2023</v>
      </c>
      <c r="F6845" s="4" t="s">
        <v>39</v>
      </c>
      <c r="G6845" s="4" t="s">
        <v>20348</v>
      </c>
      <c r="H6845" s="4" t="s">
        <v>20349</v>
      </c>
      <c r="I6845" s="4" t="s">
        <v>67</v>
      </c>
      <c r="J6845" s="4" t="s">
        <v>34</v>
      </c>
      <c r="K6845" s="4" t="s">
        <v>35</v>
      </c>
      <c r="L6845" s="4" t="s">
        <v>29</v>
      </c>
      <c r="M6845" s="4" t="s">
        <v>107</v>
      </c>
      <c r="N6845" s="4">
        <v>29.52</v>
      </c>
      <c r="O6845" s="4">
        <v>8</v>
      </c>
      <c r="P6845" s="4">
        <v>0.2</v>
      </c>
      <c r="Q6845" s="4">
        <v>1.24</v>
      </c>
    </row>
    <row r="6846" spans="1:17" s="4" customFormat="1" ht="12" x14ac:dyDescent="0.3">
      <c r="A6846" s="4">
        <v>6845</v>
      </c>
      <c r="B6846" s="4" t="s">
        <v>20350</v>
      </c>
      <c r="C6846" s="5">
        <v>44487</v>
      </c>
      <c r="D6846" s="5">
        <v>44490</v>
      </c>
      <c r="E6846" s="9">
        <f t="shared" si="106"/>
        <v>2021</v>
      </c>
      <c r="F6846" s="4" t="s">
        <v>59</v>
      </c>
      <c r="G6846" s="4" t="s">
        <v>20351</v>
      </c>
      <c r="H6846" s="4" t="s">
        <v>20352</v>
      </c>
      <c r="I6846" s="4" t="s">
        <v>20</v>
      </c>
      <c r="J6846" s="4" t="s">
        <v>42</v>
      </c>
      <c r="K6846" s="4" t="s">
        <v>43</v>
      </c>
      <c r="L6846" s="4" t="s">
        <v>36</v>
      </c>
      <c r="M6846" s="4" t="s">
        <v>71</v>
      </c>
      <c r="N6846" s="4">
        <v>1455.63</v>
      </c>
      <c r="O6846" s="4">
        <v>1</v>
      </c>
      <c r="P6846" s="4">
        <v>0.2</v>
      </c>
      <c r="Q6846" s="4">
        <v>92.73</v>
      </c>
    </row>
    <row r="6847" spans="1:17" s="4" customFormat="1" ht="12" x14ac:dyDescent="0.3">
      <c r="A6847" s="4">
        <v>6846</v>
      </c>
      <c r="B6847" s="4" t="s">
        <v>20353</v>
      </c>
      <c r="C6847" s="5">
        <v>45274</v>
      </c>
      <c r="D6847" s="5">
        <v>45279</v>
      </c>
      <c r="E6847" s="9">
        <f t="shared" si="106"/>
        <v>2023</v>
      </c>
      <c r="F6847" s="4" t="s">
        <v>59</v>
      </c>
      <c r="G6847" s="4" t="s">
        <v>20354</v>
      </c>
      <c r="H6847" s="4" t="s">
        <v>20355</v>
      </c>
      <c r="I6847" s="4" t="s">
        <v>67</v>
      </c>
      <c r="J6847" s="4" t="s">
        <v>21</v>
      </c>
      <c r="K6847" s="4" t="s">
        <v>26647</v>
      </c>
      <c r="L6847" s="4" t="s">
        <v>29</v>
      </c>
      <c r="M6847" s="4" t="s">
        <v>107</v>
      </c>
      <c r="N6847" s="4">
        <v>517.61</v>
      </c>
      <c r="O6847" s="4">
        <v>1</v>
      </c>
      <c r="P6847" s="4">
        <v>0.15</v>
      </c>
      <c r="Q6847" s="4">
        <v>72.010000000000005</v>
      </c>
    </row>
    <row r="6848" spans="1:17" s="4" customFormat="1" ht="12" x14ac:dyDescent="0.3">
      <c r="A6848" s="4">
        <v>6847</v>
      </c>
      <c r="B6848" s="4" t="s">
        <v>20356</v>
      </c>
      <c r="C6848" s="5">
        <v>45815</v>
      </c>
      <c r="D6848" s="5">
        <v>45817</v>
      </c>
      <c r="E6848" s="9">
        <f t="shared" si="106"/>
        <v>2025</v>
      </c>
      <c r="F6848" s="4" t="s">
        <v>59</v>
      </c>
      <c r="G6848" s="4" t="s">
        <v>20357</v>
      </c>
      <c r="H6848" s="4" t="s">
        <v>20358</v>
      </c>
      <c r="I6848" s="4" t="s">
        <v>67</v>
      </c>
      <c r="J6848" s="4" t="s">
        <v>52</v>
      </c>
      <c r="K6848" s="4" t="s">
        <v>53</v>
      </c>
      <c r="L6848" s="4" t="s">
        <v>22</v>
      </c>
      <c r="M6848" s="4" t="s">
        <v>134</v>
      </c>
      <c r="N6848" s="4">
        <v>797.72</v>
      </c>
      <c r="O6848" s="4">
        <v>5</v>
      </c>
      <c r="P6848" s="4">
        <v>0.15</v>
      </c>
      <c r="Q6848" s="4">
        <v>157.82</v>
      </c>
    </row>
    <row r="6849" spans="1:17" s="4" customFormat="1" ht="12" x14ac:dyDescent="0.3">
      <c r="A6849" s="4">
        <v>6848</v>
      </c>
      <c r="B6849" s="4" t="s">
        <v>20359</v>
      </c>
      <c r="C6849" s="5">
        <v>45436</v>
      </c>
      <c r="D6849" s="5">
        <v>45442</v>
      </c>
      <c r="E6849" s="9">
        <f t="shared" si="106"/>
        <v>2024</v>
      </c>
      <c r="F6849" s="4" t="s">
        <v>17</v>
      </c>
      <c r="G6849" s="4" t="s">
        <v>20360</v>
      </c>
      <c r="H6849" s="4" t="s">
        <v>20361</v>
      </c>
      <c r="I6849" s="4" t="s">
        <v>20</v>
      </c>
      <c r="J6849" s="4" t="s">
        <v>145</v>
      </c>
      <c r="K6849" s="4" t="s">
        <v>80</v>
      </c>
      <c r="L6849" s="4" t="s">
        <v>29</v>
      </c>
      <c r="M6849" s="4" t="s">
        <v>30</v>
      </c>
      <c r="N6849" s="4">
        <v>186.7</v>
      </c>
      <c r="O6849" s="4">
        <v>1</v>
      </c>
      <c r="P6849" s="4">
        <v>0.15</v>
      </c>
      <c r="Q6849" s="4">
        <v>44.41</v>
      </c>
    </row>
    <row r="6850" spans="1:17" s="4" customFormat="1" ht="12" x14ac:dyDescent="0.3">
      <c r="A6850" s="4">
        <v>6849</v>
      </c>
      <c r="B6850" s="4" t="s">
        <v>20362</v>
      </c>
      <c r="C6850" s="5">
        <v>45833</v>
      </c>
      <c r="D6850" s="5">
        <v>45838</v>
      </c>
      <c r="E6850" s="9">
        <f t="shared" ref="E6850:E6913" si="107">YEAR(D6850)</f>
        <v>2025</v>
      </c>
      <c r="F6850" s="4" t="s">
        <v>59</v>
      </c>
      <c r="G6850" s="4" t="s">
        <v>20363</v>
      </c>
      <c r="H6850" s="4" t="s">
        <v>20364</v>
      </c>
      <c r="I6850" s="4" t="s">
        <v>28</v>
      </c>
      <c r="J6850" s="4" t="s">
        <v>42</v>
      </c>
      <c r="K6850" s="4" t="s">
        <v>43</v>
      </c>
      <c r="L6850" s="4" t="s">
        <v>36</v>
      </c>
      <c r="M6850" s="4" t="s">
        <v>37</v>
      </c>
      <c r="N6850" s="4">
        <v>810.73</v>
      </c>
      <c r="O6850" s="4">
        <v>8</v>
      </c>
      <c r="P6850" s="4">
        <v>0.15</v>
      </c>
      <c r="Q6850" s="4">
        <v>158.16999999999999</v>
      </c>
    </row>
    <row r="6851" spans="1:17" s="4" customFormat="1" ht="12" x14ac:dyDescent="0.3">
      <c r="A6851" s="4">
        <v>6850</v>
      </c>
      <c r="B6851" s="4" t="s">
        <v>20365</v>
      </c>
      <c r="C6851" s="5">
        <v>44664</v>
      </c>
      <c r="D6851" s="5">
        <v>44670</v>
      </c>
      <c r="E6851" s="9">
        <f t="shared" si="107"/>
        <v>2022</v>
      </c>
      <c r="F6851" s="4" t="s">
        <v>25</v>
      </c>
      <c r="G6851" s="4" t="s">
        <v>20366</v>
      </c>
      <c r="H6851" s="4" t="s">
        <v>20367</v>
      </c>
      <c r="I6851" s="4" t="s">
        <v>20</v>
      </c>
      <c r="J6851" s="4" t="s">
        <v>34</v>
      </c>
      <c r="K6851" s="4" t="s">
        <v>35</v>
      </c>
      <c r="L6851" s="4" t="s">
        <v>29</v>
      </c>
      <c r="M6851" s="4" t="s">
        <v>90</v>
      </c>
      <c r="N6851" s="4">
        <v>507.5</v>
      </c>
      <c r="O6851" s="4">
        <v>4</v>
      </c>
      <c r="P6851" s="4">
        <v>0.1</v>
      </c>
      <c r="Q6851" s="4">
        <v>6.19</v>
      </c>
    </row>
    <row r="6852" spans="1:17" s="4" customFormat="1" ht="12" x14ac:dyDescent="0.3">
      <c r="A6852" s="4">
        <v>6851</v>
      </c>
      <c r="B6852" s="4" t="s">
        <v>20368</v>
      </c>
      <c r="C6852" s="5">
        <v>44471</v>
      </c>
      <c r="D6852" s="5">
        <v>44476</v>
      </c>
      <c r="E6852" s="9">
        <f t="shared" si="107"/>
        <v>2021</v>
      </c>
      <c r="F6852" s="4" t="s">
        <v>25</v>
      </c>
      <c r="G6852" s="4" t="s">
        <v>20369</v>
      </c>
      <c r="H6852" s="4" t="s">
        <v>20370</v>
      </c>
      <c r="I6852" s="4" t="s">
        <v>28</v>
      </c>
      <c r="J6852" s="4" t="s">
        <v>42</v>
      </c>
      <c r="K6852" s="4" t="s">
        <v>43</v>
      </c>
      <c r="L6852" s="4" t="s">
        <v>29</v>
      </c>
      <c r="M6852" s="4" t="s">
        <v>107</v>
      </c>
      <c r="N6852" s="4">
        <v>139.08000000000001</v>
      </c>
      <c r="O6852" s="4">
        <v>8</v>
      </c>
      <c r="P6852" s="4">
        <v>0.2</v>
      </c>
      <c r="Q6852" s="4">
        <v>24.59</v>
      </c>
    </row>
    <row r="6853" spans="1:17" s="4" customFormat="1" ht="12" x14ac:dyDescent="0.3">
      <c r="A6853" s="4">
        <v>6852</v>
      </c>
      <c r="B6853" s="4" t="s">
        <v>20371</v>
      </c>
      <c r="C6853" s="5">
        <v>45758</v>
      </c>
      <c r="D6853" s="5">
        <v>45761</v>
      </c>
      <c r="E6853" s="9">
        <f t="shared" si="107"/>
        <v>2025</v>
      </c>
      <c r="F6853" s="4" t="s">
        <v>25</v>
      </c>
      <c r="G6853" s="4" t="s">
        <v>6716</v>
      </c>
      <c r="H6853" s="4" t="s">
        <v>20372</v>
      </c>
      <c r="I6853" s="4" t="s">
        <v>28</v>
      </c>
      <c r="J6853" s="4" t="s">
        <v>42</v>
      </c>
      <c r="K6853" s="4" t="s">
        <v>43</v>
      </c>
      <c r="L6853" s="4" t="s">
        <v>29</v>
      </c>
      <c r="M6853" s="4" t="s">
        <v>90</v>
      </c>
      <c r="N6853" s="4">
        <v>862.55</v>
      </c>
      <c r="O6853" s="4">
        <v>4</v>
      </c>
      <c r="P6853" s="4">
        <v>0</v>
      </c>
      <c r="Q6853" s="4">
        <v>31.19</v>
      </c>
    </row>
    <row r="6854" spans="1:17" s="4" customFormat="1" ht="12" x14ac:dyDescent="0.3">
      <c r="A6854" s="4">
        <v>6853</v>
      </c>
      <c r="B6854" s="4" t="s">
        <v>20373</v>
      </c>
      <c r="C6854" s="5">
        <v>44851</v>
      </c>
      <c r="D6854" s="5">
        <v>44854</v>
      </c>
      <c r="E6854" s="9">
        <f t="shared" si="107"/>
        <v>2022</v>
      </c>
      <c r="F6854" s="4" t="s">
        <v>17</v>
      </c>
      <c r="G6854" s="4" t="s">
        <v>20374</v>
      </c>
      <c r="H6854" s="4" t="s">
        <v>20375</v>
      </c>
      <c r="I6854" s="4" t="s">
        <v>28</v>
      </c>
      <c r="J6854" s="4" t="s">
        <v>79</v>
      </c>
      <c r="K6854" s="4" t="s">
        <v>80</v>
      </c>
      <c r="L6854" s="4" t="s">
        <v>36</v>
      </c>
      <c r="M6854" s="4" t="s">
        <v>138</v>
      </c>
      <c r="N6854" s="4">
        <v>1305.03</v>
      </c>
      <c r="O6854" s="4">
        <v>7</v>
      </c>
      <c r="P6854" s="4">
        <v>0.1</v>
      </c>
      <c r="Q6854" s="4">
        <v>288.58999999999997</v>
      </c>
    </row>
    <row r="6855" spans="1:17" s="4" customFormat="1" ht="12" x14ac:dyDescent="0.3">
      <c r="A6855" s="4">
        <v>6854</v>
      </c>
      <c r="B6855" s="4" t="s">
        <v>20376</v>
      </c>
      <c r="C6855" s="5">
        <v>45266</v>
      </c>
      <c r="D6855" s="5">
        <v>45267</v>
      </c>
      <c r="E6855" s="9">
        <f t="shared" si="107"/>
        <v>2023</v>
      </c>
      <c r="F6855" s="4" t="s">
        <v>17</v>
      </c>
      <c r="G6855" s="4" t="s">
        <v>20377</v>
      </c>
      <c r="H6855" s="4" t="s">
        <v>20378</v>
      </c>
      <c r="I6855" s="4" t="s">
        <v>28</v>
      </c>
      <c r="J6855" s="4" t="s">
        <v>106</v>
      </c>
      <c r="K6855" s="4" t="s">
        <v>106</v>
      </c>
      <c r="L6855" s="4" t="s">
        <v>22</v>
      </c>
      <c r="M6855" s="4" t="s">
        <v>54</v>
      </c>
      <c r="N6855" s="4">
        <v>872.29</v>
      </c>
      <c r="O6855" s="4">
        <v>6</v>
      </c>
      <c r="P6855" s="4">
        <v>0.15</v>
      </c>
      <c r="Q6855" s="4">
        <v>141.69</v>
      </c>
    </row>
    <row r="6856" spans="1:17" s="4" customFormat="1" ht="12" x14ac:dyDescent="0.3">
      <c r="A6856" s="4">
        <v>6855</v>
      </c>
      <c r="B6856" s="4" t="s">
        <v>20379</v>
      </c>
      <c r="C6856" s="5">
        <v>45484</v>
      </c>
      <c r="D6856" s="5">
        <v>45490</v>
      </c>
      <c r="E6856" s="9">
        <f t="shared" si="107"/>
        <v>2024</v>
      </c>
      <c r="F6856" s="4" t="s">
        <v>39</v>
      </c>
      <c r="G6856" s="4" t="s">
        <v>20380</v>
      </c>
      <c r="H6856" s="4" t="s">
        <v>20381</v>
      </c>
      <c r="I6856" s="4" t="s">
        <v>67</v>
      </c>
      <c r="J6856" s="4" t="s">
        <v>62</v>
      </c>
      <c r="K6856" s="4" t="s">
        <v>63</v>
      </c>
      <c r="L6856" s="4" t="s">
        <v>22</v>
      </c>
      <c r="M6856" s="4" t="s">
        <v>75</v>
      </c>
      <c r="N6856" s="4">
        <v>1182.46</v>
      </c>
      <c r="O6856" s="4">
        <v>8</v>
      </c>
      <c r="P6856" s="4">
        <v>0.2</v>
      </c>
      <c r="Q6856" s="4">
        <v>219.71</v>
      </c>
    </row>
    <row r="6857" spans="1:17" s="4" customFormat="1" ht="12" x14ac:dyDescent="0.3">
      <c r="A6857" s="4">
        <v>6856</v>
      </c>
      <c r="B6857" s="4" t="s">
        <v>20382</v>
      </c>
      <c r="C6857" s="5">
        <v>44773</v>
      </c>
      <c r="D6857" s="5">
        <v>44776</v>
      </c>
      <c r="E6857" s="9">
        <f t="shared" si="107"/>
        <v>2022</v>
      </c>
      <c r="F6857" s="4" t="s">
        <v>25</v>
      </c>
      <c r="G6857" s="4" t="s">
        <v>20383</v>
      </c>
      <c r="H6857" s="4" t="s">
        <v>20384</v>
      </c>
      <c r="I6857" s="4" t="s">
        <v>67</v>
      </c>
      <c r="J6857" s="4" t="s">
        <v>21</v>
      </c>
      <c r="K6857" s="4" t="s">
        <v>26647</v>
      </c>
      <c r="L6857" s="4" t="s">
        <v>29</v>
      </c>
      <c r="M6857" s="4" t="s">
        <v>48</v>
      </c>
      <c r="N6857" s="4">
        <v>75.989999999999995</v>
      </c>
      <c r="O6857" s="4">
        <v>8</v>
      </c>
      <c r="P6857" s="4">
        <v>0</v>
      </c>
      <c r="Q6857" s="4">
        <v>17.940000000000001</v>
      </c>
    </row>
    <row r="6858" spans="1:17" s="4" customFormat="1" ht="12" x14ac:dyDescent="0.3">
      <c r="A6858" s="4">
        <v>6857</v>
      </c>
      <c r="B6858" s="4" t="s">
        <v>20385</v>
      </c>
      <c r="C6858" s="5">
        <v>44928</v>
      </c>
      <c r="D6858" s="5">
        <v>44933</v>
      </c>
      <c r="E6858" s="9">
        <f t="shared" si="107"/>
        <v>2023</v>
      </c>
      <c r="F6858" s="4" t="s">
        <v>25</v>
      </c>
      <c r="G6858" s="4" t="s">
        <v>20386</v>
      </c>
      <c r="H6858" s="4" t="s">
        <v>20387</v>
      </c>
      <c r="I6858" s="4" t="s">
        <v>20</v>
      </c>
      <c r="J6858" s="4" t="s">
        <v>34</v>
      </c>
      <c r="K6858" s="4" t="s">
        <v>35</v>
      </c>
      <c r="L6858" s="4" t="s">
        <v>29</v>
      </c>
      <c r="M6858" s="4" t="s">
        <v>30</v>
      </c>
      <c r="N6858" s="4">
        <v>81.790000000000006</v>
      </c>
      <c r="O6858" s="4">
        <v>7</v>
      </c>
      <c r="P6858" s="4">
        <v>0.2</v>
      </c>
      <c r="Q6858" s="4">
        <v>10.220000000000001</v>
      </c>
    </row>
    <row r="6859" spans="1:17" s="4" customFormat="1" ht="12" x14ac:dyDescent="0.3">
      <c r="A6859" s="4">
        <v>6858</v>
      </c>
      <c r="B6859" s="4" t="s">
        <v>20388</v>
      </c>
      <c r="C6859" s="5">
        <v>44659</v>
      </c>
      <c r="D6859" s="5">
        <v>44664</v>
      </c>
      <c r="E6859" s="9">
        <f t="shared" si="107"/>
        <v>2022</v>
      </c>
      <c r="F6859" s="4" t="s">
        <v>17</v>
      </c>
      <c r="G6859" s="4" t="s">
        <v>20389</v>
      </c>
      <c r="H6859" s="4" t="s">
        <v>20390</v>
      </c>
      <c r="I6859" s="4" t="s">
        <v>67</v>
      </c>
      <c r="J6859" s="4" t="s">
        <v>42</v>
      </c>
      <c r="K6859" s="4" t="s">
        <v>43</v>
      </c>
      <c r="L6859" s="4" t="s">
        <v>29</v>
      </c>
      <c r="M6859" s="4" t="s">
        <v>107</v>
      </c>
      <c r="N6859" s="4">
        <v>975.76</v>
      </c>
      <c r="O6859" s="4">
        <v>3</v>
      </c>
      <c r="P6859" s="4">
        <v>0.15</v>
      </c>
      <c r="Q6859" s="4">
        <v>137.6</v>
      </c>
    </row>
    <row r="6860" spans="1:17" s="4" customFormat="1" ht="12" x14ac:dyDescent="0.3">
      <c r="A6860" s="4">
        <v>6859</v>
      </c>
      <c r="B6860" s="4" t="s">
        <v>20391</v>
      </c>
      <c r="C6860" s="5">
        <v>44843</v>
      </c>
      <c r="D6860" s="5">
        <v>44850</v>
      </c>
      <c r="E6860" s="9">
        <f t="shared" si="107"/>
        <v>2022</v>
      </c>
      <c r="F6860" s="4" t="s">
        <v>25</v>
      </c>
      <c r="G6860" s="4" t="s">
        <v>20392</v>
      </c>
      <c r="H6860" s="4" t="s">
        <v>10425</v>
      </c>
      <c r="I6860" s="4" t="s">
        <v>28</v>
      </c>
      <c r="J6860" s="4" t="s">
        <v>106</v>
      </c>
      <c r="K6860" s="4" t="s">
        <v>106</v>
      </c>
      <c r="L6860" s="4" t="s">
        <v>29</v>
      </c>
      <c r="M6860" s="4" t="s">
        <v>30</v>
      </c>
      <c r="N6860" s="4">
        <v>857.86</v>
      </c>
      <c r="O6860" s="4">
        <v>2</v>
      </c>
      <c r="P6860" s="4">
        <v>0.15</v>
      </c>
      <c r="Q6860" s="4">
        <v>37.6</v>
      </c>
    </row>
    <row r="6861" spans="1:17" s="4" customFormat="1" ht="12" x14ac:dyDescent="0.3">
      <c r="A6861" s="4">
        <v>6860</v>
      </c>
      <c r="B6861" s="4" t="s">
        <v>20393</v>
      </c>
      <c r="C6861" s="5">
        <v>44788</v>
      </c>
      <c r="D6861" s="5">
        <v>44795</v>
      </c>
      <c r="E6861" s="9">
        <f t="shared" si="107"/>
        <v>2022</v>
      </c>
      <c r="F6861" s="4" t="s">
        <v>59</v>
      </c>
      <c r="G6861" s="4" t="s">
        <v>20394</v>
      </c>
      <c r="H6861" s="4" t="s">
        <v>20395</v>
      </c>
      <c r="I6861" s="4" t="s">
        <v>20</v>
      </c>
      <c r="J6861" s="4" t="s">
        <v>47</v>
      </c>
      <c r="K6861" s="4" t="s">
        <v>47</v>
      </c>
      <c r="L6861" s="4" t="s">
        <v>22</v>
      </c>
      <c r="M6861" s="4" t="s">
        <v>23</v>
      </c>
      <c r="N6861" s="4">
        <v>1352.69</v>
      </c>
      <c r="O6861" s="4">
        <v>5</v>
      </c>
      <c r="P6861" s="4">
        <v>0.1</v>
      </c>
      <c r="Q6861" s="4">
        <v>41.84</v>
      </c>
    </row>
    <row r="6862" spans="1:17" s="4" customFormat="1" ht="12" x14ac:dyDescent="0.3">
      <c r="A6862" s="4">
        <v>6861</v>
      </c>
      <c r="B6862" s="4" t="s">
        <v>20396</v>
      </c>
      <c r="C6862" s="5">
        <v>44541</v>
      </c>
      <c r="D6862" s="5">
        <v>44546</v>
      </c>
      <c r="E6862" s="9">
        <f t="shared" si="107"/>
        <v>2021</v>
      </c>
      <c r="F6862" s="4" t="s">
        <v>25</v>
      </c>
      <c r="G6862" s="4" t="s">
        <v>20397</v>
      </c>
      <c r="H6862" s="4" t="s">
        <v>20398</v>
      </c>
      <c r="I6862" s="4" t="s">
        <v>20</v>
      </c>
      <c r="J6862" s="4" t="s">
        <v>21</v>
      </c>
      <c r="K6862" s="4" t="s">
        <v>26647</v>
      </c>
      <c r="L6862" s="4" t="s">
        <v>22</v>
      </c>
      <c r="M6862" s="4" t="s">
        <v>134</v>
      </c>
      <c r="N6862" s="4">
        <v>666.69</v>
      </c>
      <c r="O6862" s="4">
        <v>4</v>
      </c>
      <c r="P6862" s="4">
        <v>0.2</v>
      </c>
      <c r="Q6862" s="4">
        <v>141.91999999999999</v>
      </c>
    </row>
    <row r="6863" spans="1:17" s="4" customFormat="1" ht="12" x14ac:dyDescent="0.3">
      <c r="A6863" s="4">
        <v>6862</v>
      </c>
      <c r="B6863" s="4" t="s">
        <v>20399</v>
      </c>
      <c r="C6863" s="5">
        <v>45369</v>
      </c>
      <c r="D6863" s="5">
        <v>45376</v>
      </c>
      <c r="E6863" s="9">
        <f t="shared" si="107"/>
        <v>2024</v>
      </c>
      <c r="F6863" s="4" t="s">
        <v>59</v>
      </c>
      <c r="G6863" s="4" t="s">
        <v>20400</v>
      </c>
      <c r="H6863" s="4" t="s">
        <v>20401</v>
      </c>
      <c r="I6863" s="4" t="s">
        <v>67</v>
      </c>
      <c r="J6863" s="4" t="s">
        <v>52</v>
      </c>
      <c r="K6863" s="4" t="s">
        <v>53</v>
      </c>
      <c r="L6863" s="4" t="s">
        <v>29</v>
      </c>
      <c r="M6863" s="4" t="s">
        <v>30</v>
      </c>
      <c r="N6863" s="4">
        <v>317.26</v>
      </c>
      <c r="O6863" s="4">
        <v>7</v>
      </c>
      <c r="P6863" s="4">
        <v>0.1</v>
      </c>
      <c r="Q6863" s="4">
        <v>42.64</v>
      </c>
    </row>
    <row r="6864" spans="1:17" s="4" customFormat="1" ht="12" x14ac:dyDescent="0.3">
      <c r="A6864" s="4">
        <v>6863</v>
      </c>
      <c r="B6864" s="4" t="s">
        <v>20402</v>
      </c>
      <c r="C6864" s="5">
        <v>45354</v>
      </c>
      <c r="D6864" s="5">
        <v>45360</v>
      </c>
      <c r="E6864" s="9">
        <f t="shared" si="107"/>
        <v>2024</v>
      </c>
      <c r="F6864" s="4" t="s">
        <v>25</v>
      </c>
      <c r="G6864" s="4" t="s">
        <v>20403</v>
      </c>
      <c r="H6864" s="4" t="s">
        <v>20404</v>
      </c>
      <c r="I6864" s="4" t="s">
        <v>28</v>
      </c>
      <c r="J6864" s="4" t="s">
        <v>34</v>
      </c>
      <c r="K6864" s="4" t="s">
        <v>35</v>
      </c>
      <c r="L6864" s="4" t="s">
        <v>22</v>
      </c>
      <c r="M6864" s="4" t="s">
        <v>54</v>
      </c>
      <c r="N6864" s="4">
        <v>1208.5</v>
      </c>
      <c r="O6864" s="4">
        <v>8</v>
      </c>
      <c r="P6864" s="4">
        <v>0</v>
      </c>
      <c r="Q6864" s="4">
        <v>354.36</v>
      </c>
    </row>
    <row r="6865" spans="1:17" s="4" customFormat="1" ht="12" x14ac:dyDescent="0.3">
      <c r="A6865" s="4">
        <v>6864</v>
      </c>
      <c r="B6865" s="4" t="s">
        <v>20405</v>
      </c>
      <c r="C6865" s="5">
        <v>45058</v>
      </c>
      <c r="D6865" s="5">
        <v>45065</v>
      </c>
      <c r="E6865" s="9">
        <f t="shared" si="107"/>
        <v>2023</v>
      </c>
      <c r="F6865" s="4" t="s">
        <v>17</v>
      </c>
      <c r="G6865" s="4" t="s">
        <v>20406</v>
      </c>
      <c r="H6865" s="4" t="s">
        <v>20407</v>
      </c>
      <c r="I6865" s="4" t="s">
        <v>28</v>
      </c>
      <c r="J6865" s="4" t="s">
        <v>145</v>
      </c>
      <c r="K6865" s="4" t="s">
        <v>80</v>
      </c>
      <c r="L6865" s="4" t="s">
        <v>36</v>
      </c>
      <c r="M6865" s="4" t="s">
        <v>37</v>
      </c>
      <c r="N6865" s="4">
        <v>811.7</v>
      </c>
      <c r="O6865" s="4">
        <v>2</v>
      </c>
      <c r="P6865" s="4">
        <v>0.15</v>
      </c>
      <c r="Q6865" s="4">
        <v>20.3</v>
      </c>
    </row>
    <row r="6866" spans="1:17" s="4" customFormat="1" ht="12" x14ac:dyDescent="0.3">
      <c r="A6866" s="4">
        <v>6865</v>
      </c>
      <c r="B6866" s="4" t="s">
        <v>20408</v>
      </c>
      <c r="C6866" s="5">
        <v>45539</v>
      </c>
      <c r="D6866" s="5">
        <v>45545</v>
      </c>
      <c r="E6866" s="9">
        <f t="shared" si="107"/>
        <v>2024</v>
      </c>
      <c r="F6866" s="4" t="s">
        <v>39</v>
      </c>
      <c r="G6866" s="4" t="s">
        <v>20409</v>
      </c>
      <c r="H6866" s="4" t="s">
        <v>20410</v>
      </c>
      <c r="I6866" s="4" t="s">
        <v>67</v>
      </c>
      <c r="J6866" s="4" t="s">
        <v>145</v>
      </c>
      <c r="K6866" s="4" t="s">
        <v>80</v>
      </c>
      <c r="L6866" s="4" t="s">
        <v>22</v>
      </c>
      <c r="M6866" s="4" t="s">
        <v>23</v>
      </c>
      <c r="N6866" s="4">
        <v>214.48</v>
      </c>
      <c r="O6866" s="4">
        <v>7</v>
      </c>
      <c r="P6866" s="4">
        <v>0</v>
      </c>
      <c r="Q6866" s="4">
        <v>58.12</v>
      </c>
    </row>
    <row r="6867" spans="1:17" s="4" customFormat="1" ht="12" x14ac:dyDescent="0.3">
      <c r="A6867" s="4">
        <v>6866</v>
      </c>
      <c r="B6867" s="4" t="s">
        <v>20411</v>
      </c>
      <c r="C6867" s="5">
        <v>44666</v>
      </c>
      <c r="D6867" s="5">
        <v>44671</v>
      </c>
      <c r="E6867" s="9">
        <f t="shared" si="107"/>
        <v>2022</v>
      </c>
      <c r="F6867" s="4" t="s">
        <v>59</v>
      </c>
      <c r="G6867" s="4" t="s">
        <v>20412</v>
      </c>
      <c r="H6867" s="4" t="s">
        <v>20413</v>
      </c>
      <c r="I6867" s="4" t="s">
        <v>28</v>
      </c>
      <c r="J6867" s="4" t="s">
        <v>21</v>
      </c>
      <c r="K6867" s="4" t="s">
        <v>26647</v>
      </c>
      <c r="L6867" s="4" t="s">
        <v>36</v>
      </c>
      <c r="M6867" s="4" t="s">
        <v>118</v>
      </c>
      <c r="N6867" s="4">
        <v>108.19</v>
      </c>
      <c r="O6867" s="4">
        <v>4</v>
      </c>
      <c r="P6867" s="4">
        <v>0</v>
      </c>
      <c r="Q6867" s="4">
        <v>11.53</v>
      </c>
    </row>
    <row r="6868" spans="1:17" s="4" customFormat="1" ht="12" x14ac:dyDescent="0.3">
      <c r="A6868" s="4">
        <v>6867</v>
      </c>
      <c r="B6868" s="4" t="s">
        <v>20414</v>
      </c>
      <c r="C6868" s="5">
        <v>44723</v>
      </c>
      <c r="D6868" s="5">
        <v>44730</v>
      </c>
      <c r="E6868" s="9">
        <f t="shared" si="107"/>
        <v>2022</v>
      </c>
      <c r="F6868" s="4" t="s">
        <v>17</v>
      </c>
      <c r="G6868" s="4" t="s">
        <v>20415</v>
      </c>
      <c r="H6868" s="4" t="s">
        <v>20416</v>
      </c>
      <c r="I6868" s="4" t="s">
        <v>28</v>
      </c>
      <c r="J6868" s="4" t="s">
        <v>47</v>
      </c>
      <c r="K6868" s="4" t="s">
        <v>47</v>
      </c>
      <c r="L6868" s="4" t="s">
        <v>22</v>
      </c>
      <c r="M6868" s="4" t="s">
        <v>54</v>
      </c>
      <c r="N6868" s="4">
        <v>757.12</v>
      </c>
      <c r="O6868" s="4">
        <v>8</v>
      </c>
      <c r="P6868" s="4">
        <v>0.2</v>
      </c>
      <c r="Q6868" s="4">
        <v>157.81</v>
      </c>
    </row>
    <row r="6869" spans="1:17" s="4" customFormat="1" ht="12" x14ac:dyDescent="0.3">
      <c r="A6869" s="4">
        <v>6868</v>
      </c>
      <c r="B6869" s="4" t="s">
        <v>20417</v>
      </c>
      <c r="C6869" s="5">
        <v>44642</v>
      </c>
      <c r="D6869" s="5">
        <v>44644</v>
      </c>
      <c r="E6869" s="9">
        <f t="shared" si="107"/>
        <v>2022</v>
      </c>
      <c r="F6869" s="4" t="s">
        <v>17</v>
      </c>
      <c r="G6869" s="4" t="s">
        <v>20418</v>
      </c>
      <c r="H6869" s="4" t="s">
        <v>20419</v>
      </c>
      <c r="I6869" s="4" t="s">
        <v>67</v>
      </c>
      <c r="J6869" s="4" t="s">
        <v>111</v>
      </c>
      <c r="K6869" s="4" t="s">
        <v>111</v>
      </c>
      <c r="L6869" s="4" t="s">
        <v>36</v>
      </c>
      <c r="M6869" s="4" t="s">
        <v>118</v>
      </c>
      <c r="N6869" s="4">
        <v>809.83</v>
      </c>
      <c r="O6869" s="4">
        <v>9</v>
      </c>
      <c r="P6869" s="4">
        <v>0.15</v>
      </c>
      <c r="Q6869" s="4">
        <v>116.03</v>
      </c>
    </row>
    <row r="6870" spans="1:17" s="4" customFormat="1" ht="12" x14ac:dyDescent="0.3">
      <c r="A6870" s="4">
        <v>6869</v>
      </c>
      <c r="B6870" s="4" t="s">
        <v>20420</v>
      </c>
      <c r="C6870" s="5">
        <v>45135</v>
      </c>
      <c r="D6870" s="5">
        <v>45136</v>
      </c>
      <c r="E6870" s="9">
        <f t="shared" si="107"/>
        <v>2023</v>
      </c>
      <c r="F6870" s="4" t="s">
        <v>59</v>
      </c>
      <c r="G6870" s="4" t="s">
        <v>20421</v>
      </c>
      <c r="H6870" s="4" t="s">
        <v>20422</v>
      </c>
      <c r="I6870" s="4" t="s">
        <v>20</v>
      </c>
      <c r="J6870" s="4" t="s">
        <v>145</v>
      </c>
      <c r="K6870" s="4" t="s">
        <v>80</v>
      </c>
      <c r="L6870" s="4" t="s">
        <v>36</v>
      </c>
      <c r="M6870" s="4" t="s">
        <v>138</v>
      </c>
      <c r="N6870" s="4">
        <v>740.88</v>
      </c>
      <c r="O6870" s="4">
        <v>8</v>
      </c>
      <c r="P6870" s="4">
        <v>0.1</v>
      </c>
      <c r="Q6870" s="4">
        <v>8.15</v>
      </c>
    </row>
    <row r="6871" spans="1:17" s="4" customFormat="1" ht="12" x14ac:dyDescent="0.3">
      <c r="A6871" s="4">
        <v>6870</v>
      </c>
      <c r="B6871" s="4" t="s">
        <v>20423</v>
      </c>
      <c r="C6871" s="5">
        <v>45694</v>
      </c>
      <c r="D6871" s="5">
        <v>45699</v>
      </c>
      <c r="E6871" s="9">
        <f t="shared" si="107"/>
        <v>2025</v>
      </c>
      <c r="F6871" s="4" t="s">
        <v>25</v>
      </c>
      <c r="G6871" s="4" t="s">
        <v>20424</v>
      </c>
      <c r="H6871" s="4" t="s">
        <v>20425</v>
      </c>
      <c r="I6871" s="4" t="s">
        <v>67</v>
      </c>
      <c r="J6871" s="4" t="s">
        <v>47</v>
      </c>
      <c r="K6871" s="4" t="s">
        <v>47</v>
      </c>
      <c r="L6871" s="4" t="s">
        <v>36</v>
      </c>
      <c r="M6871" s="4" t="s">
        <v>138</v>
      </c>
      <c r="N6871" s="4">
        <v>1036.01</v>
      </c>
      <c r="O6871" s="4">
        <v>3</v>
      </c>
      <c r="P6871" s="4">
        <v>0.1</v>
      </c>
      <c r="Q6871" s="4">
        <v>94.63</v>
      </c>
    </row>
    <row r="6872" spans="1:17" s="4" customFormat="1" ht="12" x14ac:dyDescent="0.3">
      <c r="A6872" s="4">
        <v>6871</v>
      </c>
      <c r="B6872" s="4" t="s">
        <v>20426</v>
      </c>
      <c r="C6872" s="5">
        <v>44686</v>
      </c>
      <c r="D6872" s="5">
        <v>44688</v>
      </c>
      <c r="E6872" s="9">
        <f t="shared" si="107"/>
        <v>2022</v>
      </c>
      <c r="F6872" s="4" t="s">
        <v>39</v>
      </c>
      <c r="G6872" s="4" t="s">
        <v>20427</v>
      </c>
      <c r="H6872" s="4" t="s">
        <v>20428</v>
      </c>
      <c r="I6872" s="4" t="s">
        <v>28</v>
      </c>
      <c r="J6872" s="4" t="s">
        <v>145</v>
      </c>
      <c r="K6872" s="4" t="s">
        <v>80</v>
      </c>
      <c r="L6872" s="4" t="s">
        <v>22</v>
      </c>
      <c r="M6872" s="4" t="s">
        <v>23</v>
      </c>
      <c r="N6872" s="4">
        <v>333.26</v>
      </c>
      <c r="O6872" s="4">
        <v>8</v>
      </c>
      <c r="P6872" s="4">
        <v>0.2</v>
      </c>
      <c r="Q6872" s="4">
        <v>36.75</v>
      </c>
    </row>
    <row r="6873" spans="1:17" s="4" customFormat="1" ht="12" x14ac:dyDescent="0.3">
      <c r="A6873" s="4">
        <v>6872</v>
      </c>
      <c r="B6873" s="4" t="s">
        <v>20429</v>
      </c>
      <c r="C6873" s="5">
        <v>45749</v>
      </c>
      <c r="D6873" s="5">
        <v>45752</v>
      </c>
      <c r="E6873" s="9">
        <f t="shared" si="107"/>
        <v>2025</v>
      </c>
      <c r="F6873" s="4" t="s">
        <v>17</v>
      </c>
      <c r="G6873" s="4" t="s">
        <v>20430</v>
      </c>
      <c r="H6873" s="4" t="s">
        <v>20431</v>
      </c>
      <c r="I6873" s="4" t="s">
        <v>28</v>
      </c>
      <c r="J6873" s="4" t="s">
        <v>79</v>
      </c>
      <c r="K6873" s="4" t="s">
        <v>80</v>
      </c>
      <c r="L6873" s="4" t="s">
        <v>29</v>
      </c>
      <c r="M6873" s="4" t="s">
        <v>107</v>
      </c>
      <c r="N6873" s="4">
        <v>1168.97</v>
      </c>
      <c r="O6873" s="4">
        <v>5</v>
      </c>
      <c r="P6873" s="4">
        <v>0.15</v>
      </c>
      <c r="Q6873" s="4">
        <v>112.88</v>
      </c>
    </row>
    <row r="6874" spans="1:17" s="4" customFormat="1" ht="12" x14ac:dyDescent="0.3">
      <c r="A6874" s="4">
        <v>6873</v>
      </c>
      <c r="B6874" s="4" t="s">
        <v>20432</v>
      </c>
      <c r="C6874" s="5">
        <v>45541</v>
      </c>
      <c r="D6874" s="5">
        <v>45545</v>
      </c>
      <c r="E6874" s="9">
        <f t="shared" si="107"/>
        <v>2024</v>
      </c>
      <c r="F6874" s="4" t="s">
        <v>59</v>
      </c>
      <c r="G6874" s="4" t="s">
        <v>20433</v>
      </c>
      <c r="H6874" s="4" t="s">
        <v>20434</v>
      </c>
      <c r="I6874" s="4" t="s">
        <v>28</v>
      </c>
      <c r="J6874" s="4" t="s">
        <v>79</v>
      </c>
      <c r="K6874" s="4" t="s">
        <v>80</v>
      </c>
      <c r="L6874" s="4" t="s">
        <v>36</v>
      </c>
      <c r="M6874" s="4" t="s">
        <v>138</v>
      </c>
      <c r="N6874" s="4">
        <v>868.45</v>
      </c>
      <c r="O6874" s="4">
        <v>1</v>
      </c>
      <c r="P6874" s="4">
        <v>0.1</v>
      </c>
      <c r="Q6874" s="4">
        <v>107.29</v>
      </c>
    </row>
    <row r="6875" spans="1:17" s="4" customFormat="1" ht="12" x14ac:dyDescent="0.3">
      <c r="A6875" s="4">
        <v>6874</v>
      </c>
      <c r="B6875" s="4" t="s">
        <v>20435</v>
      </c>
      <c r="C6875" s="5">
        <v>45617</v>
      </c>
      <c r="D6875" s="5">
        <v>45622</v>
      </c>
      <c r="E6875" s="9">
        <f t="shared" si="107"/>
        <v>2024</v>
      </c>
      <c r="F6875" s="4" t="s">
        <v>25</v>
      </c>
      <c r="G6875" s="4" t="s">
        <v>20436</v>
      </c>
      <c r="H6875" s="4" t="s">
        <v>20437</v>
      </c>
      <c r="I6875" s="4" t="s">
        <v>20</v>
      </c>
      <c r="J6875" s="4" t="s">
        <v>79</v>
      </c>
      <c r="K6875" s="4" t="s">
        <v>80</v>
      </c>
      <c r="L6875" s="4" t="s">
        <v>29</v>
      </c>
      <c r="M6875" s="4" t="s">
        <v>90</v>
      </c>
      <c r="N6875" s="4">
        <v>153.16999999999999</v>
      </c>
      <c r="O6875" s="4">
        <v>10</v>
      </c>
      <c r="P6875" s="4">
        <v>0</v>
      </c>
      <c r="Q6875" s="4">
        <v>5.13</v>
      </c>
    </row>
    <row r="6876" spans="1:17" s="4" customFormat="1" ht="12" x14ac:dyDescent="0.3">
      <c r="A6876" s="4">
        <v>6875</v>
      </c>
      <c r="B6876" s="4" t="s">
        <v>20438</v>
      </c>
      <c r="C6876" s="5">
        <v>45365</v>
      </c>
      <c r="D6876" s="5">
        <v>45371</v>
      </c>
      <c r="E6876" s="9">
        <f t="shared" si="107"/>
        <v>2024</v>
      </c>
      <c r="F6876" s="4" t="s">
        <v>17</v>
      </c>
      <c r="G6876" s="4" t="s">
        <v>20439</v>
      </c>
      <c r="H6876" s="4" t="s">
        <v>20440</v>
      </c>
      <c r="I6876" s="4" t="s">
        <v>20</v>
      </c>
      <c r="J6876" s="4" t="s">
        <v>79</v>
      </c>
      <c r="K6876" s="4" t="s">
        <v>80</v>
      </c>
      <c r="L6876" s="4" t="s">
        <v>29</v>
      </c>
      <c r="M6876" s="4" t="s">
        <v>48</v>
      </c>
      <c r="N6876" s="4">
        <v>785.34</v>
      </c>
      <c r="O6876" s="4">
        <v>1</v>
      </c>
      <c r="P6876" s="4">
        <v>0.2</v>
      </c>
      <c r="Q6876" s="4">
        <v>169.98</v>
      </c>
    </row>
    <row r="6877" spans="1:17" s="4" customFormat="1" ht="12" x14ac:dyDescent="0.3">
      <c r="A6877" s="4">
        <v>6876</v>
      </c>
      <c r="B6877" s="4" t="s">
        <v>20441</v>
      </c>
      <c r="C6877" s="5">
        <v>44866</v>
      </c>
      <c r="D6877" s="5">
        <v>44867</v>
      </c>
      <c r="E6877" s="9">
        <f t="shared" si="107"/>
        <v>2022</v>
      </c>
      <c r="F6877" s="4" t="s">
        <v>39</v>
      </c>
      <c r="G6877" s="4" t="s">
        <v>20442</v>
      </c>
      <c r="H6877" s="4" t="s">
        <v>20443</v>
      </c>
      <c r="I6877" s="4" t="s">
        <v>20</v>
      </c>
      <c r="J6877" s="4" t="s">
        <v>34</v>
      </c>
      <c r="K6877" s="4" t="s">
        <v>35</v>
      </c>
      <c r="L6877" s="4" t="s">
        <v>22</v>
      </c>
      <c r="M6877" s="4" t="s">
        <v>75</v>
      </c>
      <c r="N6877" s="4">
        <v>684.44</v>
      </c>
      <c r="O6877" s="4">
        <v>4</v>
      </c>
      <c r="P6877" s="4">
        <v>0</v>
      </c>
      <c r="Q6877" s="4">
        <v>18.18</v>
      </c>
    </row>
    <row r="6878" spans="1:17" s="4" customFormat="1" ht="12" x14ac:dyDescent="0.3">
      <c r="A6878" s="4">
        <v>6877</v>
      </c>
      <c r="B6878" s="4" t="s">
        <v>20444</v>
      </c>
      <c r="C6878" s="5">
        <v>44953</v>
      </c>
      <c r="D6878" s="5">
        <v>44956</v>
      </c>
      <c r="E6878" s="9">
        <f t="shared" si="107"/>
        <v>2023</v>
      </c>
      <c r="F6878" s="4" t="s">
        <v>39</v>
      </c>
      <c r="G6878" s="4" t="s">
        <v>20445</v>
      </c>
      <c r="H6878" s="4" t="s">
        <v>20446</v>
      </c>
      <c r="I6878" s="4" t="s">
        <v>28</v>
      </c>
      <c r="J6878" s="4" t="s">
        <v>145</v>
      </c>
      <c r="K6878" s="4" t="s">
        <v>80</v>
      </c>
      <c r="L6878" s="4" t="s">
        <v>22</v>
      </c>
      <c r="M6878" s="4" t="s">
        <v>23</v>
      </c>
      <c r="N6878" s="4">
        <v>1328.02</v>
      </c>
      <c r="O6878" s="4">
        <v>7</v>
      </c>
      <c r="P6878" s="4">
        <v>0</v>
      </c>
      <c r="Q6878" s="4">
        <v>292.27</v>
      </c>
    </row>
    <row r="6879" spans="1:17" s="4" customFormat="1" ht="12" x14ac:dyDescent="0.3">
      <c r="A6879" s="4">
        <v>6878</v>
      </c>
      <c r="B6879" s="4" t="s">
        <v>20447</v>
      </c>
      <c r="C6879" s="5">
        <v>44953</v>
      </c>
      <c r="D6879" s="5">
        <v>44955</v>
      </c>
      <c r="E6879" s="9">
        <f t="shared" si="107"/>
        <v>2023</v>
      </c>
      <c r="F6879" s="4" t="s">
        <v>25</v>
      </c>
      <c r="G6879" s="4" t="s">
        <v>20448</v>
      </c>
      <c r="H6879" s="4" t="s">
        <v>20449</v>
      </c>
      <c r="I6879" s="4" t="s">
        <v>20</v>
      </c>
      <c r="J6879" s="4" t="s">
        <v>52</v>
      </c>
      <c r="K6879" s="4" t="s">
        <v>53</v>
      </c>
      <c r="L6879" s="4" t="s">
        <v>22</v>
      </c>
      <c r="M6879" s="4" t="s">
        <v>75</v>
      </c>
      <c r="N6879" s="4">
        <v>1200.25</v>
      </c>
      <c r="O6879" s="4">
        <v>3</v>
      </c>
      <c r="P6879" s="4">
        <v>0.1</v>
      </c>
      <c r="Q6879" s="4">
        <v>140.29</v>
      </c>
    </row>
    <row r="6880" spans="1:17" s="4" customFormat="1" ht="12" x14ac:dyDescent="0.3">
      <c r="A6880" s="4">
        <v>6879</v>
      </c>
      <c r="B6880" s="4" t="s">
        <v>20450</v>
      </c>
      <c r="C6880" s="5">
        <v>44470</v>
      </c>
      <c r="D6880" s="5">
        <v>44475</v>
      </c>
      <c r="E6880" s="9">
        <f t="shared" si="107"/>
        <v>2021</v>
      </c>
      <c r="F6880" s="4" t="s">
        <v>25</v>
      </c>
      <c r="G6880" s="4" t="s">
        <v>20451</v>
      </c>
      <c r="H6880" s="4" t="s">
        <v>20452</v>
      </c>
      <c r="I6880" s="4" t="s">
        <v>67</v>
      </c>
      <c r="J6880" s="4" t="s">
        <v>145</v>
      </c>
      <c r="K6880" s="4" t="s">
        <v>80</v>
      </c>
      <c r="L6880" s="4" t="s">
        <v>29</v>
      </c>
      <c r="M6880" s="4" t="s">
        <v>107</v>
      </c>
      <c r="N6880" s="4">
        <v>1307.31</v>
      </c>
      <c r="O6880" s="4">
        <v>9</v>
      </c>
      <c r="P6880" s="4">
        <v>0.1</v>
      </c>
      <c r="Q6880" s="4">
        <v>113.36</v>
      </c>
    </row>
    <row r="6881" spans="1:17" s="4" customFormat="1" ht="12" x14ac:dyDescent="0.3">
      <c r="A6881" s="4">
        <v>6880</v>
      </c>
      <c r="B6881" s="4" t="s">
        <v>20453</v>
      </c>
      <c r="C6881" s="5">
        <v>45718</v>
      </c>
      <c r="D6881" s="5">
        <v>45721</v>
      </c>
      <c r="E6881" s="9">
        <f t="shared" si="107"/>
        <v>2025</v>
      </c>
      <c r="F6881" s="4" t="s">
        <v>17</v>
      </c>
      <c r="G6881" s="4" t="s">
        <v>20454</v>
      </c>
      <c r="H6881" s="4" t="s">
        <v>20455</v>
      </c>
      <c r="I6881" s="4" t="s">
        <v>28</v>
      </c>
      <c r="J6881" s="4" t="s">
        <v>34</v>
      </c>
      <c r="K6881" s="4" t="s">
        <v>35</v>
      </c>
      <c r="L6881" s="4" t="s">
        <v>36</v>
      </c>
      <c r="M6881" s="4" t="s">
        <v>118</v>
      </c>
      <c r="N6881" s="4">
        <v>637.61</v>
      </c>
      <c r="O6881" s="4">
        <v>3</v>
      </c>
      <c r="P6881" s="4">
        <v>0.1</v>
      </c>
      <c r="Q6881" s="4">
        <v>85.28</v>
      </c>
    </row>
    <row r="6882" spans="1:17" s="4" customFormat="1" ht="12" x14ac:dyDescent="0.3">
      <c r="A6882" s="4">
        <v>6881</v>
      </c>
      <c r="B6882" s="4" t="s">
        <v>20456</v>
      </c>
      <c r="C6882" s="5">
        <v>45762</v>
      </c>
      <c r="D6882" s="5">
        <v>45767</v>
      </c>
      <c r="E6882" s="9">
        <f t="shared" si="107"/>
        <v>2025</v>
      </c>
      <c r="F6882" s="4" t="s">
        <v>59</v>
      </c>
      <c r="G6882" s="4" t="s">
        <v>20457</v>
      </c>
      <c r="H6882" s="4" t="s">
        <v>20458</v>
      </c>
      <c r="I6882" s="4" t="s">
        <v>20</v>
      </c>
      <c r="J6882" s="4" t="s">
        <v>21</v>
      </c>
      <c r="K6882" s="4" t="s">
        <v>26647</v>
      </c>
      <c r="L6882" s="4" t="s">
        <v>36</v>
      </c>
      <c r="M6882" s="4" t="s">
        <v>37</v>
      </c>
      <c r="N6882" s="4">
        <v>207.06</v>
      </c>
      <c r="O6882" s="4">
        <v>5</v>
      </c>
      <c r="P6882" s="4">
        <v>0.15</v>
      </c>
      <c r="Q6882" s="4">
        <v>11.33</v>
      </c>
    </row>
    <row r="6883" spans="1:17" s="4" customFormat="1" ht="12" x14ac:dyDescent="0.3">
      <c r="A6883" s="4">
        <v>6882</v>
      </c>
      <c r="B6883" s="4" t="s">
        <v>20459</v>
      </c>
      <c r="C6883" s="5">
        <v>45565</v>
      </c>
      <c r="D6883" s="5">
        <v>45568</v>
      </c>
      <c r="E6883" s="9">
        <f t="shared" si="107"/>
        <v>2024</v>
      </c>
      <c r="F6883" s="4" t="s">
        <v>25</v>
      </c>
      <c r="G6883" s="4" t="s">
        <v>20460</v>
      </c>
      <c r="H6883" s="4" t="s">
        <v>20461</v>
      </c>
      <c r="I6883" s="4" t="s">
        <v>67</v>
      </c>
      <c r="J6883" s="4" t="s">
        <v>106</v>
      </c>
      <c r="K6883" s="4" t="s">
        <v>106</v>
      </c>
      <c r="L6883" s="4" t="s">
        <v>22</v>
      </c>
      <c r="M6883" s="4" t="s">
        <v>75</v>
      </c>
      <c r="N6883" s="4">
        <v>1473.45</v>
      </c>
      <c r="O6883" s="4">
        <v>8</v>
      </c>
      <c r="P6883" s="4">
        <v>0.2</v>
      </c>
      <c r="Q6883" s="4">
        <v>299.58999999999997</v>
      </c>
    </row>
    <row r="6884" spans="1:17" s="4" customFormat="1" ht="12" x14ac:dyDescent="0.3">
      <c r="A6884" s="4">
        <v>6883</v>
      </c>
      <c r="B6884" s="4" t="s">
        <v>20462</v>
      </c>
      <c r="C6884" s="5">
        <v>45106</v>
      </c>
      <c r="D6884" s="5">
        <v>45107</v>
      </c>
      <c r="E6884" s="9">
        <f t="shared" si="107"/>
        <v>2023</v>
      </c>
      <c r="F6884" s="4" t="s">
        <v>59</v>
      </c>
      <c r="G6884" s="4" t="s">
        <v>20463</v>
      </c>
      <c r="H6884" s="4" t="s">
        <v>20464</v>
      </c>
      <c r="I6884" s="4" t="s">
        <v>28</v>
      </c>
      <c r="J6884" s="4" t="s">
        <v>47</v>
      </c>
      <c r="K6884" s="4" t="s">
        <v>47</v>
      </c>
      <c r="L6884" s="4" t="s">
        <v>29</v>
      </c>
      <c r="M6884" s="4" t="s">
        <v>48</v>
      </c>
      <c r="N6884" s="4">
        <v>35.93</v>
      </c>
      <c r="O6884" s="4">
        <v>7</v>
      </c>
      <c r="P6884" s="4">
        <v>0</v>
      </c>
      <c r="Q6884" s="4">
        <v>10.24</v>
      </c>
    </row>
    <row r="6885" spans="1:17" s="4" customFormat="1" ht="12" x14ac:dyDescent="0.3">
      <c r="A6885" s="4">
        <v>6884</v>
      </c>
      <c r="B6885" s="4" t="s">
        <v>20465</v>
      </c>
      <c r="C6885" s="5">
        <v>44983</v>
      </c>
      <c r="D6885" s="5">
        <v>44985</v>
      </c>
      <c r="E6885" s="9">
        <f t="shared" si="107"/>
        <v>2023</v>
      </c>
      <c r="F6885" s="4" t="s">
        <v>17</v>
      </c>
      <c r="G6885" s="4" t="s">
        <v>20466</v>
      </c>
      <c r="H6885" s="4" t="s">
        <v>20467</v>
      </c>
      <c r="I6885" s="4" t="s">
        <v>28</v>
      </c>
      <c r="J6885" s="4" t="s">
        <v>106</v>
      </c>
      <c r="K6885" s="4" t="s">
        <v>106</v>
      </c>
      <c r="L6885" s="4" t="s">
        <v>29</v>
      </c>
      <c r="M6885" s="4" t="s">
        <v>48</v>
      </c>
      <c r="N6885" s="4">
        <v>709.56</v>
      </c>
      <c r="O6885" s="4">
        <v>7</v>
      </c>
      <c r="P6885" s="4">
        <v>0.2</v>
      </c>
      <c r="Q6885" s="4">
        <v>1.87</v>
      </c>
    </row>
    <row r="6886" spans="1:17" s="4" customFormat="1" ht="12" x14ac:dyDescent="0.3">
      <c r="A6886" s="4">
        <v>6885</v>
      </c>
      <c r="B6886" s="4" t="s">
        <v>20468</v>
      </c>
      <c r="C6886" s="5">
        <v>44890</v>
      </c>
      <c r="D6886" s="5">
        <v>44894</v>
      </c>
      <c r="E6886" s="9">
        <f t="shared" si="107"/>
        <v>2022</v>
      </c>
      <c r="F6886" s="4" t="s">
        <v>39</v>
      </c>
      <c r="G6886" s="4" t="s">
        <v>20469</v>
      </c>
      <c r="H6886" s="4" t="s">
        <v>20470</v>
      </c>
      <c r="I6886" s="4" t="s">
        <v>20</v>
      </c>
      <c r="J6886" s="4" t="s">
        <v>47</v>
      </c>
      <c r="K6886" s="4" t="s">
        <v>47</v>
      </c>
      <c r="L6886" s="4" t="s">
        <v>36</v>
      </c>
      <c r="M6886" s="4" t="s">
        <v>37</v>
      </c>
      <c r="N6886" s="4">
        <v>378.57</v>
      </c>
      <c r="O6886" s="4">
        <v>3</v>
      </c>
      <c r="P6886" s="4">
        <v>0</v>
      </c>
      <c r="Q6886" s="4">
        <v>55.17</v>
      </c>
    </row>
    <row r="6887" spans="1:17" s="4" customFormat="1" ht="12" x14ac:dyDescent="0.3">
      <c r="A6887" s="4">
        <v>6886</v>
      </c>
      <c r="B6887" s="4" t="s">
        <v>20471</v>
      </c>
      <c r="C6887" s="5">
        <v>44589</v>
      </c>
      <c r="D6887" s="5">
        <v>44596</v>
      </c>
      <c r="E6887" s="9">
        <f t="shared" si="107"/>
        <v>2022</v>
      </c>
      <c r="F6887" s="4" t="s">
        <v>39</v>
      </c>
      <c r="G6887" s="4" t="s">
        <v>20472</v>
      </c>
      <c r="H6887" s="4" t="s">
        <v>20473</v>
      </c>
      <c r="I6887" s="4" t="s">
        <v>20</v>
      </c>
      <c r="J6887" s="4" t="s">
        <v>145</v>
      </c>
      <c r="K6887" s="4" t="s">
        <v>80</v>
      </c>
      <c r="L6887" s="4" t="s">
        <v>36</v>
      </c>
      <c r="M6887" s="4" t="s">
        <v>71</v>
      </c>
      <c r="N6887" s="4">
        <v>1197.1099999999999</v>
      </c>
      <c r="O6887" s="4">
        <v>10</v>
      </c>
      <c r="P6887" s="4">
        <v>0.2</v>
      </c>
      <c r="Q6887" s="4">
        <v>226.9</v>
      </c>
    </row>
    <row r="6888" spans="1:17" s="4" customFormat="1" ht="12" x14ac:dyDescent="0.3">
      <c r="A6888" s="4">
        <v>6887</v>
      </c>
      <c r="B6888" s="4" t="s">
        <v>20474</v>
      </c>
      <c r="C6888" s="5">
        <v>45275</v>
      </c>
      <c r="D6888" s="5">
        <v>45277</v>
      </c>
      <c r="E6888" s="9">
        <f t="shared" si="107"/>
        <v>2023</v>
      </c>
      <c r="F6888" s="4" t="s">
        <v>39</v>
      </c>
      <c r="G6888" s="4" t="s">
        <v>20475</v>
      </c>
      <c r="H6888" s="4" t="s">
        <v>20476</v>
      </c>
      <c r="I6888" s="4" t="s">
        <v>20</v>
      </c>
      <c r="J6888" s="4" t="s">
        <v>42</v>
      </c>
      <c r="K6888" s="4" t="s">
        <v>43</v>
      </c>
      <c r="L6888" s="4" t="s">
        <v>29</v>
      </c>
      <c r="M6888" s="4" t="s">
        <v>90</v>
      </c>
      <c r="N6888" s="4">
        <v>1390.49</v>
      </c>
      <c r="O6888" s="4">
        <v>7</v>
      </c>
      <c r="P6888" s="4">
        <v>0.2</v>
      </c>
      <c r="Q6888" s="4">
        <v>60.63</v>
      </c>
    </row>
    <row r="6889" spans="1:17" s="4" customFormat="1" ht="12" x14ac:dyDescent="0.3">
      <c r="A6889" s="4">
        <v>6888</v>
      </c>
      <c r="B6889" s="4" t="s">
        <v>20477</v>
      </c>
      <c r="C6889" s="5">
        <v>45163</v>
      </c>
      <c r="D6889" s="5">
        <v>45166</v>
      </c>
      <c r="E6889" s="9">
        <f t="shared" si="107"/>
        <v>2023</v>
      </c>
      <c r="F6889" s="4" t="s">
        <v>39</v>
      </c>
      <c r="G6889" s="4" t="s">
        <v>20478</v>
      </c>
      <c r="H6889" s="4" t="s">
        <v>20479</v>
      </c>
      <c r="I6889" s="4" t="s">
        <v>28</v>
      </c>
      <c r="J6889" s="4" t="s">
        <v>62</v>
      </c>
      <c r="K6889" s="4" t="s">
        <v>63</v>
      </c>
      <c r="L6889" s="4" t="s">
        <v>22</v>
      </c>
      <c r="M6889" s="4" t="s">
        <v>54</v>
      </c>
      <c r="N6889" s="4">
        <v>57.63</v>
      </c>
      <c r="O6889" s="4">
        <v>3</v>
      </c>
      <c r="P6889" s="4">
        <v>0.2</v>
      </c>
      <c r="Q6889" s="4">
        <v>5.79</v>
      </c>
    </row>
    <row r="6890" spans="1:17" s="4" customFormat="1" ht="12" x14ac:dyDescent="0.3">
      <c r="A6890" s="4">
        <v>6889</v>
      </c>
      <c r="B6890" s="4" t="s">
        <v>20480</v>
      </c>
      <c r="C6890" s="5">
        <v>44902</v>
      </c>
      <c r="D6890" s="5">
        <v>44908</v>
      </c>
      <c r="E6890" s="9">
        <f t="shared" si="107"/>
        <v>2022</v>
      </c>
      <c r="F6890" s="4" t="s">
        <v>25</v>
      </c>
      <c r="G6890" s="4" t="s">
        <v>20481</v>
      </c>
      <c r="H6890" s="4" t="s">
        <v>20482</v>
      </c>
      <c r="I6890" s="4" t="s">
        <v>28</v>
      </c>
      <c r="J6890" s="4" t="s">
        <v>47</v>
      </c>
      <c r="K6890" s="4" t="s">
        <v>47</v>
      </c>
      <c r="L6890" s="4" t="s">
        <v>36</v>
      </c>
      <c r="M6890" s="4" t="s">
        <v>138</v>
      </c>
      <c r="N6890" s="4">
        <v>293.35000000000002</v>
      </c>
      <c r="O6890" s="4">
        <v>1</v>
      </c>
      <c r="P6890" s="4">
        <v>0.2</v>
      </c>
      <c r="Q6890" s="4">
        <v>50.06</v>
      </c>
    </row>
    <row r="6891" spans="1:17" s="4" customFormat="1" ht="12" x14ac:dyDescent="0.3">
      <c r="A6891" s="4">
        <v>6890</v>
      </c>
      <c r="B6891" s="4" t="s">
        <v>20483</v>
      </c>
      <c r="C6891" s="5">
        <v>45181</v>
      </c>
      <c r="D6891" s="5">
        <v>45182</v>
      </c>
      <c r="E6891" s="9">
        <f t="shared" si="107"/>
        <v>2023</v>
      </c>
      <c r="F6891" s="4" t="s">
        <v>39</v>
      </c>
      <c r="G6891" s="4" t="s">
        <v>20484</v>
      </c>
      <c r="H6891" s="4" t="s">
        <v>20485</v>
      </c>
      <c r="I6891" s="4" t="s">
        <v>20</v>
      </c>
      <c r="J6891" s="4" t="s">
        <v>52</v>
      </c>
      <c r="K6891" s="4" t="s">
        <v>53</v>
      </c>
      <c r="L6891" s="4" t="s">
        <v>36</v>
      </c>
      <c r="M6891" s="4" t="s">
        <v>118</v>
      </c>
      <c r="N6891" s="4">
        <v>1373.46</v>
      </c>
      <c r="O6891" s="4">
        <v>6</v>
      </c>
      <c r="P6891" s="4">
        <v>0.1</v>
      </c>
      <c r="Q6891" s="4">
        <v>285.89999999999998</v>
      </c>
    </row>
    <row r="6892" spans="1:17" s="4" customFormat="1" ht="12" x14ac:dyDescent="0.3">
      <c r="A6892" s="4">
        <v>6891</v>
      </c>
      <c r="B6892" s="4" t="s">
        <v>20486</v>
      </c>
      <c r="C6892" s="5">
        <v>45606</v>
      </c>
      <c r="D6892" s="5">
        <v>45610</v>
      </c>
      <c r="E6892" s="9">
        <f t="shared" si="107"/>
        <v>2024</v>
      </c>
      <c r="F6892" s="4" t="s">
        <v>25</v>
      </c>
      <c r="G6892" s="4" t="s">
        <v>20487</v>
      </c>
      <c r="H6892" s="4" t="s">
        <v>20488</v>
      </c>
      <c r="I6892" s="4" t="s">
        <v>28</v>
      </c>
      <c r="J6892" s="4" t="s">
        <v>106</v>
      </c>
      <c r="K6892" s="4" t="s">
        <v>106</v>
      </c>
      <c r="L6892" s="4" t="s">
        <v>22</v>
      </c>
      <c r="M6892" s="4" t="s">
        <v>134</v>
      </c>
      <c r="N6892" s="4">
        <v>1172.33</v>
      </c>
      <c r="O6892" s="4">
        <v>6</v>
      </c>
      <c r="P6892" s="4">
        <v>0</v>
      </c>
      <c r="Q6892" s="4">
        <v>335.8</v>
      </c>
    </row>
    <row r="6893" spans="1:17" s="4" customFormat="1" ht="12" x14ac:dyDescent="0.3">
      <c r="A6893" s="4">
        <v>6892</v>
      </c>
      <c r="B6893" s="4" t="s">
        <v>20489</v>
      </c>
      <c r="C6893" s="5">
        <v>44867</v>
      </c>
      <c r="D6893" s="5">
        <v>44872</v>
      </c>
      <c r="E6893" s="9">
        <f t="shared" si="107"/>
        <v>2022</v>
      </c>
      <c r="F6893" s="4" t="s">
        <v>59</v>
      </c>
      <c r="G6893" s="4" t="s">
        <v>20490</v>
      </c>
      <c r="H6893" s="4" t="s">
        <v>20491</v>
      </c>
      <c r="I6893" s="4" t="s">
        <v>28</v>
      </c>
      <c r="J6893" s="4" t="s">
        <v>145</v>
      </c>
      <c r="K6893" s="4" t="s">
        <v>80</v>
      </c>
      <c r="L6893" s="4" t="s">
        <v>22</v>
      </c>
      <c r="M6893" s="4" t="s">
        <v>23</v>
      </c>
      <c r="N6893" s="4">
        <v>1098.21</v>
      </c>
      <c r="O6893" s="4">
        <v>1</v>
      </c>
      <c r="P6893" s="4">
        <v>0.2</v>
      </c>
      <c r="Q6893" s="4">
        <v>240.68</v>
      </c>
    </row>
    <row r="6894" spans="1:17" s="4" customFormat="1" ht="12" x14ac:dyDescent="0.3">
      <c r="A6894" s="4">
        <v>6893</v>
      </c>
      <c r="B6894" s="4" t="s">
        <v>20492</v>
      </c>
      <c r="C6894" s="5">
        <v>44577</v>
      </c>
      <c r="D6894" s="5">
        <v>44579</v>
      </c>
      <c r="E6894" s="9">
        <f t="shared" si="107"/>
        <v>2022</v>
      </c>
      <c r="F6894" s="4" t="s">
        <v>17</v>
      </c>
      <c r="G6894" s="4" t="s">
        <v>20493</v>
      </c>
      <c r="H6894" s="4" t="s">
        <v>20494</v>
      </c>
      <c r="I6894" s="4" t="s">
        <v>28</v>
      </c>
      <c r="J6894" s="4" t="s">
        <v>34</v>
      </c>
      <c r="K6894" s="4" t="s">
        <v>35</v>
      </c>
      <c r="L6894" s="4" t="s">
        <v>36</v>
      </c>
      <c r="M6894" s="4" t="s">
        <v>71</v>
      </c>
      <c r="N6894" s="4">
        <v>1243.24</v>
      </c>
      <c r="O6894" s="4">
        <v>9</v>
      </c>
      <c r="P6894" s="4">
        <v>0.1</v>
      </c>
      <c r="Q6894" s="4">
        <v>0.05</v>
      </c>
    </row>
    <row r="6895" spans="1:17" s="4" customFormat="1" ht="12" x14ac:dyDescent="0.3">
      <c r="A6895" s="4">
        <v>6894</v>
      </c>
      <c r="B6895" s="4" t="s">
        <v>20495</v>
      </c>
      <c r="C6895" s="5">
        <v>45348</v>
      </c>
      <c r="D6895" s="5">
        <v>45352</v>
      </c>
      <c r="E6895" s="9">
        <f t="shared" si="107"/>
        <v>2024</v>
      </c>
      <c r="F6895" s="4" t="s">
        <v>25</v>
      </c>
      <c r="G6895" s="4" t="s">
        <v>20496</v>
      </c>
      <c r="H6895" s="4" t="s">
        <v>20497</v>
      </c>
      <c r="I6895" s="4" t="s">
        <v>28</v>
      </c>
      <c r="J6895" s="4" t="s">
        <v>42</v>
      </c>
      <c r="K6895" s="4" t="s">
        <v>43</v>
      </c>
      <c r="L6895" s="4" t="s">
        <v>29</v>
      </c>
      <c r="M6895" s="4" t="s">
        <v>48</v>
      </c>
      <c r="N6895" s="4">
        <v>581.79999999999995</v>
      </c>
      <c r="O6895" s="4">
        <v>1</v>
      </c>
      <c r="P6895" s="4">
        <v>0.1</v>
      </c>
      <c r="Q6895" s="4">
        <v>35.450000000000003</v>
      </c>
    </row>
    <row r="6896" spans="1:17" s="4" customFormat="1" ht="12" x14ac:dyDescent="0.3">
      <c r="A6896" s="4">
        <v>6895</v>
      </c>
      <c r="B6896" s="4" t="s">
        <v>20498</v>
      </c>
      <c r="C6896" s="5">
        <v>45598</v>
      </c>
      <c r="D6896" s="5">
        <v>45605</v>
      </c>
      <c r="E6896" s="9">
        <f t="shared" si="107"/>
        <v>2024</v>
      </c>
      <c r="F6896" s="4" t="s">
        <v>25</v>
      </c>
      <c r="G6896" s="4" t="s">
        <v>20499</v>
      </c>
      <c r="H6896" s="4" t="s">
        <v>20500</v>
      </c>
      <c r="I6896" s="4" t="s">
        <v>20</v>
      </c>
      <c r="J6896" s="4" t="s">
        <v>106</v>
      </c>
      <c r="K6896" s="4" t="s">
        <v>106</v>
      </c>
      <c r="L6896" s="4" t="s">
        <v>22</v>
      </c>
      <c r="M6896" s="4" t="s">
        <v>134</v>
      </c>
      <c r="N6896" s="4">
        <v>188.23</v>
      </c>
      <c r="O6896" s="4">
        <v>2</v>
      </c>
      <c r="P6896" s="4">
        <v>0</v>
      </c>
      <c r="Q6896" s="4">
        <v>27.79</v>
      </c>
    </row>
    <row r="6897" spans="1:17" s="4" customFormat="1" ht="12" x14ac:dyDescent="0.3">
      <c r="A6897" s="4">
        <v>6896</v>
      </c>
      <c r="B6897" s="4" t="s">
        <v>20501</v>
      </c>
      <c r="C6897" s="5">
        <v>45152</v>
      </c>
      <c r="D6897" s="5">
        <v>45154</v>
      </c>
      <c r="E6897" s="9">
        <f t="shared" si="107"/>
        <v>2023</v>
      </c>
      <c r="F6897" s="4" t="s">
        <v>25</v>
      </c>
      <c r="G6897" s="4" t="s">
        <v>20502</v>
      </c>
      <c r="H6897" s="4" t="s">
        <v>20503</v>
      </c>
      <c r="I6897" s="4" t="s">
        <v>28</v>
      </c>
      <c r="J6897" s="4" t="s">
        <v>21</v>
      </c>
      <c r="K6897" s="4" t="s">
        <v>26647</v>
      </c>
      <c r="L6897" s="4" t="s">
        <v>29</v>
      </c>
      <c r="M6897" s="4" t="s">
        <v>90</v>
      </c>
      <c r="N6897" s="4">
        <v>907.29</v>
      </c>
      <c r="O6897" s="4">
        <v>5</v>
      </c>
      <c r="P6897" s="4">
        <v>0.1</v>
      </c>
      <c r="Q6897" s="4">
        <v>43.2</v>
      </c>
    </row>
    <row r="6898" spans="1:17" s="4" customFormat="1" ht="12" x14ac:dyDescent="0.3">
      <c r="A6898" s="4">
        <v>6897</v>
      </c>
      <c r="B6898" s="4" t="s">
        <v>20504</v>
      </c>
      <c r="C6898" s="5">
        <v>45333</v>
      </c>
      <c r="D6898" s="5">
        <v>45340</v>
      </c>
      <c r="E6898" s="9">
        <f t="shared" si="107"/>
        <v>2024</v>
      </c>
      <c r="F6898" s="4" t="s">
        <v>59</v>
      </c>
      <c r="G6898" s="4" t="s">
        <v>20505</v>
      </c>
      <c r="H6898" s="4" t="s">
        <v>20506</v>
      </c>
      <c r="I6898" s="4" t="s">
        <v>20</v>
      </c>
      <c r="J6898" s="4" t="s">
        <v>21</v>
      </c>
      <c r="K6898" s="4" t="s">
        <v>26647</v>
      </c>
      <c r="L6898" s="4" t="s">
        <v>29</v>
      </c>
      <c r="M6898" s="4" t="s">
        <v>30</v>
      </c>
      <c r="N6898" s="4">
        <v>95.45</v>
      </c>
      <c r="O6898" s="4">
        <v>2</v>
      </c>
      <c r="P6898" s="4">
        <v>0.2</v>
      </c>
      <c r="Q6898" s="4">
        <v>19.5</v>
      </c>
    </row>
    <row r="6899" spans="1:17" s="4" customFormat="1" ht="12" x14ac:dyDescent="0.3">
      <c r="A6899" s="4">
        <v>6898</v>
      </c>
      <c r="B6899" s="4" t="s">
        <v>20507</v>
      </c>
      <c r="C6899" s="5">
        <v>45689</v>
      </c>
      <c r="D6899" s="5">
        <v>45695</v>
      </c>
      <c r="E6899" s="9">
        <f t="shared" si="107"/>
        <v>2025</v>
      </c>
      <c r="F6899" s="4" t="s">
        <v>17</v>
      </c>
      <c r="G6899" s="4" t="s">
        <v>20508</v>
      </c>
      <c r="H6899" s="4" t="s">
        <v>20509</v>
      </c>
      <c r="I6899" s="4" t="s">
        <v>67</v>
      </c>
      <c r="J6899" s="4" t="s">
        <v>21</v>
      </c>
      <c r="K6899" s="4" t="s">
        <v>26647</v>
      </c>
      <c r="L6899" s="4" t="s">
        <v>36</v>
      </c>
      <c r="M6899" s="4" t="s">
        <v>118</v>
      </c>
      <c r="N6899" s="4">
        <v>1488.66</v>
      </c>
      <c r="O6899" s="4">
        <v>8</v>
      </c>
      <c r="P6899" s="4">
        <v>0.2</v>
      </c>
      <c r="Q6899" s="4">
        <v>66.540000000000006</v>
      </c>
    </row>
    <row r="6900" spans="1:17" s="4" customFormat="1" ht="12" x14ac:dyDescent="0.3">
      <c r="A6900" s="4">
        <v>6899</v>
      </c>
      <c r="B6900" s="4" t="s">
        <v>20510</v>
      </c>
      <c r="C6900" s="5">
        <v>45031</v>
      </c>
      <c r="D6900" s="5">
        <v>45036</v>
      </c>
      <c r="E6900" s="9">
        <f t="shared" si="107"/>
        <v>2023</v>
      </c>
      <c r="F6900" s="4" t="s">
        <v>17</v>
      </c>
      <c r="G6900" s="4" t="s">
        <v>20511</v>
      </c>
      <c r="H6900" s="4" t="s">
        <v>20512</v>
      </c>
      <c r="I6900" s="4" t="s">
        <v>28</v>
      </c>
      <c r="J6900" s="4" t="s">
        <v>62</v>
      </c>
      <c r="K6900" s="4" t="s">
        <v>63</v>
      </c>
      <c r="L6900" s="4" t="s">
        <v>22</v>
      </c>
      <c r="M6900" s="4" t="s">
        <v>54</v>
      </c>
      <c r="N6900" s="4">
        <v>530.82000000000005</v>
      </c>
      <c r="O6900" s="4">
        <v>6</v>
      </c>
      <c r="P6900" s="4">
        <v>0.2</v>
      </c>
      <c r="Q6900" s="4">
        <v>69.03</v>
      </c>
    </row>
    <row r="6901" spans="1:17" s="4" customFormat="1" ht="12" x14ac:dyDescent="0.3">
      <c r="A6901" s="4">
        <v>6900</v>
      </c>
      <c r="B6901" s="4" t="s">
        <v>20513</v>
      </c>
      <c r="C6901" s="5">
        <v>45419</v>
      </c>
      <c r="D6901" s="5">
        <v>45425</v>
      </c>
      <c r="E6901" s="9">
        <f t="shared" si="107"/>
        <v>2024</v>
      </c>
      <c r="F6901" s="4" t="s">
        <v>25</v>
      </c>
      <c r="G6901" s="4" t="s">
        <v>20514</v>
      </c>
      <c r="H6901" s="4" t="s">
        <v>20515</v>
      </c>
      <c r="I6901" s="4" t="s">
        <v>67</v>
      </c>
      <c r="J6901" s="4" t="s">
        <v>42</v>
      </c>
      <c r="K6901" s="4" t="s">
        <v>43</v>
      </c>
      <c r="L6901" s="4" t="s">
        <v>22</v>
      </c>
      <c r="M6901" s="4" t="s">
        <v>75</v>
      </c>
      <c r="N6901" s="4">
        <v>600.38</v>
      </c>
      <c r="O6901" s="4">
        <v>9</v>
      </c>
      <c r="P6901" s="4">
        <v>0.2</v>
      </c>
      <c r="Q6901" s="4">
        <v>1.92</v>
      </c>
    </row>
    <row r="6902" spans="1:17" s="4" customFormat="1" ht="12" x14ac:dyDescent="0.3">
      <c r="A6902" s="4">
        <v>6901</v>
      </c>
      <c r="B6902" s="4" t="s">
        <v>20516</v>
      </c>
      <c r="C6902" s="5">
        <v>44399</v>
      </c>
      <c r="D6902" s="5">
        <v>44406</v>
      </c>
      <c r="E6902" s="9">
        <f t="shared" si="107"/>
        <v>2021</v>
      </c>
      <c r="F6902" s="4" t="s">
        <v>25</v>
      </c>
      <c r="G6902" s="4" t="s">
        <v>20517</v>
      </c>
      <c r="H6902" s="4" t="s">
        <v>20518</v>
      </c>
      <c r="I6902" s="4" t="s">
        <v>28</v>
      </c>
      <c r="J6902" s="4" t="s">
        <v>52</v>
      </c>
      <c r="K6902" s="4" t="s">
        <v>53</v>
      </c>
      <c r="L6902" s="4" t="s">
        <v>22</v>
      </c>
      <c r="M6902" s="4" t="s">
        <v>75</v>
      </c>
      <c r="N6902" s="4">
        <v>1286.51</v>
      </c>
      <c r="O6902" s="4">
        <v>3</v>
      </c>
      <c r="P6902" s="4">
        <v>0.2</v>
      </c>
      <c r="Q6902" s="4">
        <v>58.63</v>
      </c>
    </row>
    <row r="6903" spans="1:17" s="4" customFormat="1" ht="12" x14ac:dyDescent="0.3">
      <c r="A6903" s="4">
        <v>6902</v>
      </c>
      <c r="B6903" s="4" t="s">
        <v>20519</v>
      </c>
      <c r="C6903" s="5">
        <v>44545</v>
      </c>
      <c r="D6903" s="5">
        <v>44548</v>
      </c>
      <c r="E6903" s="9">
        <f t="shared" si="107"/>
        <v>2021</v>
      </c>
      <c r="F6903" s="4" t="s">
        <v>59</v>
      </c>
      <c r="G6903" s="4" t="s">
        <v>20520</v>
      </c>
      <c r="H6903" s="4" t="s">
        <v>20521</v>
      </c>
      <c r="I6903" s="4" t="s">
        <v>67</v>
      </c>
      <c r="J6903" s="4" t="s">
        <v>106</v>
      </c>
      <c r="K6903" s="4" t="s">
        <v>106</v>
      </c>
      <c r="L6903" s="4" t="s">
        <v>22</v>
      </c>
      <c r="M6903" s="4" t="s">
        <v>54</v>
      </c>
      <c r="N6903" s="4">
        <v>367.88</v>
      </c>
      <c r="O6903" s="4">
        <v>8</v>
      </c>
      <c r="P6903" s="4">
        <v>0.1</v>
      </c>
      <c r="Q6903" s="4">
        <v>88.3</v>
      </c>
    </row>
    <row r="6904" spans="1:17" s="4" customFormat="1" ht="12" x14ac:dyDescent="0.3">
      <c r="A6904" s="4">
        <v>6903</v>
      </c>
      <c r="B6904" s="4" t="s">
        <v>20522</v>
      </c>
      <c r="C6904" s="5">
        <v>44391</v>
      </c>
      <c r="D6904" s="5">
        <v>44393</v>
      </c>
      <c r="E6904" s="9">
        <f t="shared" si="107"/>
        <v>2021</v>
      </c>
      <c r="F6904" s="4" t="s">
        <v>59</v>
      </c>
      <c r="G6904" s="4" t="s">
        <v>20523</v>
      </c>
      <c r="H6904" s="4" t="s">
        <v>20524</v>
      </c>
      <c r="I6904" s="4" t="s">
        <v>67</v>
      </c>
      <c r="J6904" s="4" t="s">
        <v>145</v>
      </c>
      <c r="K6904" s="4" t="s">
        <v>80</v>
      </c>
      <c r="L6904" s="4" t="s">
        <v>22</v>
      </c>
      <c r="M6904" s="4" t="s">
        <v>134</v>
      </c>
      <c r="N6904" s="4">
        <v>1313.56</v>
      </c>
      <c r="O6904" s="4">
        <v>1</v>
      </c>
      <c r="P6904" s="4">
        <v>0.1</v>
      </c>
      <c r="Q6904" s="4">
        <v>210.69</v>
      </c>
    </row>
    <row r="6905" spans="1:17" s="4" customFormat="1" ht="12" x14ac:dyDescent="0.3">
      <c r="A6905" s="4">
        <v>6904</v>
      </c>
      <c r="B6905" s="4" t="s">
        <v>20525</v>
      </c>
      <c r="C6905" s="5">
        <v>45571</v>
      </c>
      <c r="D6905" s="5">
        <v>45576</v>
      </c>
      <c r="E6905" s="9">
        <f t="shared" si="107"/>
        <v>2024</v>
      </c>
      <c r="F6905" s="4" t="s">
        <v>39</v>
      </c>
      <c r="G6905" s="4" t="s">
        <v>20526</v>
      </c>
      <c r="H6905" s="4" t="s">
        <v>20527</v>
      </c>
      <c r="I6905" s="4" t="s">
        <v>28</v>
      </c>
      <c r="J6905" s="4" t="s">
        <v>111</v>
      </c>
      <c r="K6905" s="4" t="s">
        <v>111</v>
      </c>
      <c r="L6905" s="4" t="s">
        <v>22</v>
      </c>
      <c r="M6905" s="4" t="s">
        <v>75</v>
      </c>
      <c r="N6905" s="4">
        <v>407.44</v>
      </c>
      <c r="O6905" s="4">
        <v>6</v>
      </c>
      <c r="P6905" s="4">
        <v>0.15</v>
      </c>
      <c r="Q6905" s="4">
        <v>53.05</v>
      </c>
    </row>
    <row r="6906" spans="1:17" s="4" customFormat="1" ht="12" x14ac:dyDescent="0.3">
      <c r="A6906" s="4">
        <v>6905</v>
      </c>
      <c r="B6906" s="4" t="s">
        <v>20528</v>
      </c>
      <c r="C6906" s="5">
        <v>44470</v>
      </c>
      <c r="D6906" s="5">
        <v>44477</v>
      </c>
      <c r="E6906" s="9">
        <f t="shared" si="107"/>
        <v>2021</v>
      </c>
      <c r="F6906" s="4" t="s">
        <v>25</v>
      </c>
      <c r="G6906" s="4" t="s">
        <v>20529</v>
      </c>
      <c r="H6906" s="4" t="s">
        <v>20530</v>
      </c>
      <c r="I6906" s="4" t="s">
        <v>20</v>
      </c>
      <c r="J6906" s="4" t="s">
        <v>34</v>
      </c>
      <c r="K6906" s="4" t="s">
        <v>35</v>
      </c>
      <c r="L6906" s="4" t="s">
        <v>22</v>
      </c>
      <c r="M6906" s="4" t="s">
        <v>54</v>
      </c>
      <c r="N6906" s="4">
        <v>850.41</v>
      </c>
      <c r="O6906" s="4">
        <v>8</v>
      </c>
      <c r="P6906" s="4">
        <v>0.15</v>
      </c>
      <c r="Q6906" s="4">
        <v>22.9</v>
      </c>
    </row>
    <row r="6907" spans="1:17" s="4" customFormat="1" ht="12" x14ac:dyDescent="0.3">
      <c r="A6907" s="4">
        <v>6906</v>
      </c>
      <c r="B6907" s="4" t="s">
        <v>20531</v>
      </c>
      <c r="C6907" s="5">
        <v>44725</v>
      </c>
      <c r="D6907" s="5">
        <v>44731</v>
      </c>
      <c r="E6907" s="9">
        <f t="shared" si="107"/>
        <v>2022</v>
      </c>
      <c r="F6907" s="4" t="s">
        <v>39</v>
      </c>
      <c r="G6907" s="4" t="s">
        <v>18910</v>
      </c>
      <c r="H6907" s="4" t="s">
        <v>20532</v>
      </c>
      <c r="I6907" s="4" t="s">
        <v>28</v>
      </c>
      <c r="J6907" s="4" t="s">
        <v>42</v>
      </c>
      <c r="K6907" s="4" t="s">
        <v>43</v>
      </c>
      <c r="L6907" s="4" t="s">
        <v>22</v>
      </c>
      <c r="M6907" s="4" t="s">
        <v>23</v>
      </c>
      <c r="N6907" s="4">
        <v>232.35</v>
      </c>
      <c r="O6907" s="4">
        <v>2</v>
      </c>
      <c r="P6907" s="4">
        <v>0</v>
      </c>
      <c r="Q6907" s="4">
        <v>55.6</v>
      </c>
    </row>
    <row r="6908" spans="1:17" s="4" customFormat="1" ht="12" x14ac:dyDescent="0.3">
      <c r="A6908" s="4">
        <v>6907</v>
      </c>
      <c r="B6908" s="4" t="s">
        <v>20533</v>
      </c>
      <c r="C6908" s="5">
        <v>45187</v>
      </c>
      <c r="D6908" s="5">
        <v>45189</v>
      </c>
      <c r="E6908" s="9">
        <f t="shared" si="107"/>
        <v>2023</v>
      </c>
      <c r="F6908" s="4" t="s">
        <v>59</v>
      </c>
      <c r="G6908" s="4" t="s">
        <v>20534</v>
      </c>
      <c r="H6908" s="4" t="s">
        <v>20535</v>
      </c>
      <c r="I6908" s="4" t="s">
        <v>67</v>
      </c>
      <c r="J6908" s="4" t="s">
        <v>111</v>
      </c>
      <c r="K6908" s="4" t="s">
        <v>111</v>
      </c>
      <c r="L6908" s="4" t="s">
        <v>22</v>
      </c>
      <c r="M6908" s="4" t="s">
        <v>54</v>
      </c>
      <c r="N6908" s="4">
        <v>316.27999999999997</v>
      </c>
      <c r="O6908" s="4">
        <v>9</v>
      </c>
      <c r="P6908" s="4">
        <v>0.15</v>
      </c>
      <c r="Q6908" s="4">
        <v>63.83</v>
      </c>
    </row>
    <row r="6909" spans="1:17" s="4" customFormat="1" ht="12" x14ac:dyDescent="0.3">
      <c r="A6909" s="4">
        <v>6908</v>
      </c>
      <c r="B6909" s="4" t="s">
        <v>20536</v>
      </c>
      <c r="C6909" s="5">
        <v>45153</v>
      </c>
      <c r="D6909" s="5">
        <v>45156</v>
      </c>
      <c r="E6909" s="9">
        <f t="shared" si="107"/>
        <v>2023</v>
      </c>
      <c r="F6909" s="4" t="s">
        <v>59</v>
      </c>
      <c r="G6909" s="4" t="s">
        <v>20537</v>
      </c>
      <c r="H6909" s="4" t="s">
        <v>20538</v>
      </c>
      <c r="I6909" s="4" t="s">
        <v>28</v>
      </c>
      <c r="J6909" s="4" t="s">
        <v>106</v>
      </c>
      <c r="K6909" s="4" t="s">
        <v>106</v>
      </c>
      <c r="L6909" s="4" t="s">
        <v>29</v>
      </c>
      <c r="M6909" s="4" t="s">
        <v>107</v>
      </c>
      <c r="N6909" s="4">
        <v>277.82</v>
      </c>
      <c r="O6909" s="4">
        <v>5</v>
      </c>
      <c r="P6909" s="4">
        <v>0</v>
      </c>
      <c r="Q6909" s="4">
        <v>28.2</v>
      </c>
    </row>
    <row r="6910" spans="1:17" s="4" customFormat="1" ht="12" x14ac:dyDescent="0.3">
      <c r="A6910" s="4">
        <v>6909</v>
      </c>
      <c r="B6910" s="4" t="s">
        <v>20539</v>
      </c>
      <c r="C6910" s="5">
        <v>44897</v>
      </c>
      <c r="D6910" s="5">
        <v>44900</v>
      </c>
      <c r="E6910" s="9">
        <f t="shared" si="107"/>
        <v>2022</v>
      </c>
      <c r="F6910" s="4" t="s">
        <v>39</v>
      </c>
      <c r="G6910" s="4" t="s">
        <v>20540</v>
      </c>
      <c r="H6910" s="4" t="s">
        <v>20541</v>
      </c>
      <c r="I6910" s="4" t="s">
        <v>67</v>
      </c>
      <c r="J6910" s="4" t="s">
        <v>62</v>
      </c>
      <c r="K6910" s="4" t="s">
        <v>63</v>
      </c>
      <c r="L6910" s="4" t="s">
        <v>22</v>
      </c>
      <c r="M6910" s="4" t="s">
        <v>54</v>
      </c>
      <c r="N6910" s="4">
        <v>1298.6400000000001</v>
      </c>
      <c r="O6910" s="4">
        <v>5</v>
      </c>
      <c r="P6910" s="4">
        <v>0.1</v>
      </c>
      <c r="Q6910" s="4">
        <v>27.75</v>
      </c>
    </row>
    <row r="6911" spans="1:17" s="4" customFormat="1" ht="12" x14ac:dyDescent="0.3">
      <c r="A6911" s="4">
        <v>6910</v>
      </c>
      <c r="B6911" s="4" t="s">
        <v>20542</v>
      </c>
      <c r="C6911" s="5">
        <v>45231</v>
      </c>
      <c r="D6911" s="5">
        <v>45235</v>
      </c>
      <c r="E6911" s="9">
        <f t="shared" si="107"/>
        <v>2023</v>
      </c>
      <c r="F6911" s="4" t="s">
        <v>39</v>
      </c>
      <c r="G6911" s="4" t="s">
        <v>20543</v>
      </c>
      <c r="H6911" s="4" t="s">
        <v>20544</v>
      </c>
      <c r="I6911" s="4" t="s">
        <v>20</v>
      </c>
      <c r="J6911" s="4" t="s">
        <v>21</v>
      </c>
      <c r="K6911" s="4" t="s">
        <v>26647</v>
      </c>
      <c r="L6911" s="4" t="s">
        <v>22</v>
      </c>
      <c r="M6911" s="4" t="s">
        <v>23</v>
      </c>
      <c r="N6911" s="4">
        <v>1480.74</v>
      </c>
      <c r="O6911" s="4">
        <v>3</v>
      </c>
      <c r="P6911" s="4">
        <v>0</v>
      </c>
      <c r="Q6911" s="4">
        <v>116.69</v>
      </c>
    </row>
    <row r="6912" spans="1:17" s="4" customFormat="1" ht="12" x14ac:dyDescent="0.3">
      <c r="A6912" s="4">
        <v>6911</v>
      </c>
      <c r="B6912" s="4" t="s">
        <v>20545</v>
      </c>
      <c r="C6912" s="5">
        <v>45814</v>
      </c>
      <c r="D6912" s="5">
        <v>45816</v>
      </c>
      <c r="E6912" s="9">
        <f t="shared" si="107"/>
        <v>2025</v>
      </c>
      <c r="F6912" s="4" t="s">
        <v>39</v>
      </c>
      <c r="G6912" s="4" t="s">
        <v>20546</v>
      </c>
      <c r="H6912" s="4" t="s">
        <v>20547</v>
      </c>
      <c r="I6912" s="4" t="s">
        <v>67</v>
      </c>
      <c r="J6912" s="4" t="s">
        <v>52</v>
      </c>
      <c r="K6912" s="4" t="s">
        <v>53</v>
      </c>
      <c r="L6912" s="4" t="s">
        <v>29</v>
      </c>
      <c r="M6912" s="4" t="s">
        <v>107</v>
      </c>
      <c r="N6912" s="4">
        <v>198.91</v>
      </c>
      <c r="O6912" s="4">
        <v>4</v>
      </c>
      <c r="P6912" s="4">
        <v>0.2</v>
      </c>
      <c r="Q6912" s="4">
        <v>24.88</v>
      </c>
    </row>
    <row r="6913" spans="1:17" s="4" customFormat="1" ht="12" x14ac:dyDescent="0.3">
      <c r="A6913" s="4">
        <v>6912</v>
      </c>
      <c r="B6913" s="4" t="s">
        <v>20548</v>
      </c>
      <c r="C6913" s="5">
        <v>45718</v>
      </c>
      <c r="D6913" s="5">
        <v>45720</v>
      </c>
      <c r="E6913" s="9">
        <f t="shared" si="107"/>
        <v>2025</v>
      </c>
      <c r="F6913" s="4" t="s">
        <v>59</v>
      </c>
      <c r="G6913" s="4" t="s">
        <v>20549</v>
      </c>
      <c r="H6913" s="4" t="s">
        <v>20550</v>
      </c>
      <c r="I6913" s="4" t="s">
        <v>67</v>
      </c>
      <c r="J6913" s="4" t="s">
        <v>106</v>
      </c>
      <c r="K6913" s="4" t="s">
        <v>106</v>
      </c>
      <c r="L6913" s="4" t="s">
        <v>29</v>
      </c>
      <c r="M6913" s="4" t="s">
        <v>107</v>
      </c>
      <c r="N6913" s="4">
        <v>866.64</v>
      </c>
      <c r="O6913" s="4">
        <v>2</v>
      </c>
      <c r="P6913" s="4">
        <v>0.2</v>
      </c>
      <c r="Q6913" s="4">
        <v>20.309999999999999</v>
      </c>
    </row>
    <row r="6914" spans="1:17" s="4" customFormat="1" ht="12" x14ac:dyDescent="0.3">
      <c r="A6914" s="4">
        <v>6913</v>
      </c>
      <c r="B6914" s="4" t="s">
        <v>20551</v>
      </c>
      <c r="C6914" s="5">
        <v>45513</v>
      </c>
      <c r="D6914" s="5">
        <v>45515</v>
      </c>
      <c r="E6914" s="9">
        <f t="shared" ref="E6914:E6977" si="108">YEAR(D6914)</f>
        <v>2024</v>
      </c>
      <c r="F6914" s="4" t="s">
        <v>25</v>
      </c>
      <c r="G6914" s="4" t="s">
        <v>20552</v>
      </c>
      <c r="H6914" s="4" t="s">
        <v>20553</v>
      </c>
      <c r="I6914" s="4" t="s">
        <v>67</v>
      </c>
      <c r="J6914" s="4" t="s">
        <v>111</v>
      </c>
      <c r="K6914" s="4" t="s">
        <v>111</v>
      </c>
      <c r="L6914" s="4" t="s">
        <v>22</v>
      </c>
      <c r="M6914" s="4" t="s">
        <v>134</v>
      </c>
      <c r="N6914" s="4">
        <v>428.15</v>
      </c>
      <c r="O6914" s="4">
        <v>9</v>
      </c>
      <c r="P6914" s="4">
        <v>0.15</v>
      </c>
      <c r="Q6914" s="4">
        <v>9.5</v>
      </c>
    </row>
    <row r="6915" spans="1:17" s="4" customFormat="1" ht="12" x14ac:dyDescent="0.3">
      <c r="A6915" s="4">
        <v>6914</v>
      </c>
      <c r="B6915" s="4" t="s">
        <v>20554</v>
      </c>
      <c r="C6915" s="5">
        <v>44855</v>
      </c>
      <c r="D6915" s="5">
        <v>44860</v>
      </c>
      <c r="E6915" s="9">
        <f t="shared" si="108"/>
        <v>2022</v>
      </c>
      <c r="F6915" s="4" t="s">
        <v>17</v>
      </c>
      <c r="G6915" s="4" t="s">
        <v>20555</v>
      </c>
      <c r="H6915" s="4" t="s">
        <v>20556</v>
      </c>
      <c r="I6915" s="4" t="s">
        <v>28</v>
      </c>
      <c r="J6915" s="4" t="s">
        <v>62</v>
      </c>
      <c r="K6915" s="4" t="s">
        <v>63</v>
      </c>
      <c r="L6915" s="4" t="s">
        <v>22</v>
      </c>
      <c r="M6915" s="4" t="s">
        <v>75</v>
      </c>
      <c r="N6915" s="4">
        <v>196.09</v>
      </c>
      <c r="O6915" s="4">
        <v>7</v>
      </c>
      <c r="P6915" s="4">
        <v>0.2</v>
      </c>
      <c r="Q6915" s="4">
        <v>29.39</v>
      </c>
    </row>
    <row r="6916" spans="1:17" s="4" customFormat="1" ht="12" x14ac:dyDescent="0.3">
      <c r="A6916" s="4">
        <v>6915</v>
      </c>
      <c r="B6916" s="4" t="s">
        <v>20557</v>
      </c>
      <c r="C6916" s="5">
        <v>45711</v>
      </c>
      <c r="D6916" s="5">
        <v>45716</v>
      </c>
      <c r="E6916" s="9">
        <f t="shared" si="108"/>
        <v>2025</v>
      </c>
      <c r="F6916" s="4" t="s">
        <v>17</v>
      </c>
      <c r="G6916" s="4" t="s">
        <v>20558</v>
      </c>
      <c r="H6916" s="4" t="s">
        <v>12638</v>
      </c>
      <c r="I6916" s="4" t="s">
        <v>20</v>
      </c>
      <c r="J6916" s="4" t="s">
        <v>47</v>
      </c>
      <c r="K6916" s="4" t="s">
        <v>47</v>
      </c>
      <c r="L6916" s="4" t="s">
        <v>36</v>
      </c>
      <c r="M6916" s="4" t="s">
        <v>71</v>
      </c>
      <c r="N6916" s="4">
        <v>537.49</v>
      </c>
      <c r="O6916" s="4">
        <v>10</v>
      </c>
      <c r="P6916" s="4">
        <v>0.1</v>
      </c>
      <c r="Q6916" s="4">
        <v>110.81</v>
      </c>
    </row>
    <row r="6917" spans="1:17" s="4" customFormat="1" ht="12" x14ac:dyDescent="0.3">
      <c r="A6917" s="4">
        <v>6916</v>
      </c>
      <c r="B6917" s="4" t="s">
        <v>20559</v>
      </c>
      <c r="C6917" s="5">
        <v>45704</v>
      </c>
      <c r="D6917" s="5">
        <v>45710</v>
      </c>
      <c r="E6917" s="9">
        <f t="shared" si="108"/>
        <v>2025</v>
      </c>
      <c r="F6917" s="4" t="s">
        <v>59</v>
      </c>
      <c r="G6917" s="4" t="s">
        <v>20560</v>
      </c>
      <c r="H6917" s="4" t="s">
        <v>20561</v>
      </c>
      <c r="I6917" s="4" t="s">
        <v>28</v>
      </c>
      <c r="J6917" s="4" t="s">
        <v>47</v>
      </c>
      <c r="K6917" s="4" t="s">
        <v>47</v>
      </c>
      <c r="L6917" s="4" t="s">
        <v>36</v>
      </c>
      <c r="M6917" s="4" t="s">
        <v>138</v>
      </c>
      <c r="N6917" s="4">
        <v>174.75</v>
      </c>
      <c r="O6917" s="4">
        <v>9</v>
      </c>
      <c r="P6917" s="4">
        <v>0.1</v>
      </c>
      <c r="Q6917" s="4">
        <v>17.510000000000002</v>
      </c>
    </row>
    <row r="6918" spans="1:17" s="4" customFormat="1" ht="12" x14ac:dyDescent="0.3">
      <c r="A6918" s="4">
        <v>6917</v>
      </c>
      <c r="B6918" s="4" t="s">
        <v>20562</v>
      </c>
      <c r="C6918" s="5">
        <v>45197</v>
      </c>
      <c r="D6918" s="5">
        <v>45198</v>
      </c>
      <c r="E6918" s="9">
        <f t="shared" si="108"/>
        <v>2023</v>
      </c>
      <c r="F6918" s="4" t="s">
        <v>39</v>
      </c>
      <c r="G6918" s="4" t="s">
        <v>20563</v>
      </c>
      <c r="H6918" s="4" t="s">
        <v>20564</v>
      </c>
      <c r="I6918" s="4" t="s">
        <v>28</v>
      </c>
      <c r="J6918" s="4" t="s">
        <v>42</v>
      </c>
      <c r="K6918" s="4" t="s">
        <v>43</v>
      </c>
      <c r="L6918" s="4" t="s">
        <v>22</v>
      </c>
      <c r="M6918" s="4" t="s">
        <v>54</v>
      </c>
      <c r="N6918" s="4">
        <v>651.39</v>
      </c>
      <c r="O6918" s="4">
        <v>1</v>
      </c>
      <c r="P6918" s="4">
        <v>0.2</v>
      </c>
      <c r="Q6918" s="4">
        <v>77.680000000000007</v>
      </c>
    </row>
    <row r="6919" spans="1:17" s="4" customFormat="1" ht="12" x14ac:dyDescent="0.3">
      <c r="A6919" s="4">
        <v>6918</v>
      </c>
      <c r="B6919" s="4" t="s">
        <v>20565</v>
      </c>
      <c r="C6919" s="5">
        <v>44561</v>
      </c>
      <c r="D6919" s="5">
        <v>44567</v>
      </c>
      <c r="E6919" s="9">
        <f t="shared" si="108"/>
        <v>2022</v>
      </c>
      <c r="F6919" s="4" t="s">
        <v>25</v>
      </c>
      <c r="G6919" s="4" t="s">
        <v>20566</v>
      </c>
      <c r="H6919" s="4" t="s">
        <v>20567</v>
      </c>
      <c r="I6919" s="4" t="s">
        <v>67</v>
      </c>
      <c r="J6919" s="4" t="s">
        <v>21</v>
      </c>
      <c r="K6919" s="4" t="s">
        <v>26647</v>
      </c>
      <c r="L6919" s="4" t="s">
        <v>29</v>
      </c>
      <c r="M6919" s="4" t="s">
        <v>48</v>
      </c>
      <c r="N6919" s="4">
        <v>482.91</v>
      </c>
      <c r="O6919" s="4">
        <v>4</v>
      </c>
      <c r="P6919" s="4">
        <v>0.1</v>
      </c>
      <c r="Q6919" s="4">
        <v>31.88</v>
      </c>
    </row>
    <row r="6920" spans="1:17" s="4" customFormat="1" ht="12" x14ac:dyDescent="0.3">
      <c r="A6920" s="4">
        <v>6919</v>
      </c>
      <c r="B6920" s="4" t="s">
        <v>20568</v>
      </c>
      <c r="C6920" s="5">
        <v>45165</v>
      </c>
      <c r="D6920" s="5">
        <v>45170</v>
      </c>
      <c r="E6920" s="9">
        <f t="shared" si="108"/>
        <v>2023</v>
      </c>
      <c r="F6920" s="4" t="s">
        <v>59</v>
      </c>
      <c r="G6920" s="4" t="s">
        <v>20569</v>
      </c>
      <c r="H6920" s="4" t="s">
        <v>20570</v>
      </c>
      <c r="I6920" s="4" t="s">
        <v>28</v>
      </c>
      <c r="J6920" s="4" t="s">
        <v>79</v>
      </c>
      <c r="K6920" s="4" t="s">
        <v>80</v>
      </c>
      <c r="L6920" s="4" t="s">
        <v>36</v>
      </c>
      <c r="M6920" s="4" t="s">
        <v>71</v>
      </c>
      <c r="N6920" s="4">
        <v>193.33</v>
      </c>
      <c r="O6920" s="4">
        <v>3</v>
      </c>
      <c r="P6920" s="4">
        <v>0</v>
      </c>
      <c r="Q6920" s="4">
        <v>36.43</v>
      </c>
    </row>
    <row r="6921" spans="1:17" s="4" customFormat="1" ht="12" x14ac:dyDescent="0.3">
      <c r="A6921" s="4">
        <v>6920</v>
      </c>
      <c r="B6921" s="4" t="s">
        <v>20571</v>
      </c>
      <c r="C6921" s="5">
        <v>44709</v>
      </c>
      <c r="D6921" s="5">
        <v>44713</v>
      </c>
      <c r="E6921" s="9">
        <f t="shared" si="108"/>
        <v>2022</v>
      </c>
      <c r="F6921" s="4" t="s">
        <v>17</v>
      </c>
      <c r="G6921" s="4" t="s">
        <v>20572</v>
      </c>
      <c r="H6921" s="4" t="s">
        <v>20573</v>
      </c>
      <c r="I6921" s="4" t="s">
        <v>67</v>
      </c>
      <c r="J6921" s="4" t="s">
        <v>79</v>
      </c>
      <c r="K6921" s="4" t="s">
        <v>80</v>
      </c>
      <c r="L6921" s="4" t="s">
        <v>22</v>
      </c>
      <c r="M6921" s="4" t="s">
        <v>23</v>
      </c>
      <c r="N6921" s="4">
        <v>470.49</v>
      </c>
      <c r="O6921" s="4">
        <v>9</v>
      </c>
      <c r="P6921" s="4">
        <v>0.1</v>
      </c>
      <c r="Q6921" s="4">
        <v>89.77</v>
      </c>
    </row>
    <row r="6922" spans="1:17" s="4" customFormat="1" ht="12" x14ac:dyDescent="0.3">
      <c r="A6922" s="4">
        <v>6921</v>
      </c>
      <c r="B6922" s="4" t="s">
        <v>20574</v>
      </c>
      <c r="C6922" s="5">
        <v>44430</v>
      </c>
      <c r="D6922" s="5">
        <v>44436</v>
      </c>
      <c r="E6922" s="9">
        <f t="shared" si="108"/>
        <v>2021</v>
      </c>
      <c r="F6922" s="4" t="s">
        <v>39</v>
      </c>
      <c r="G6922" s="4" t="s">
        <v>20575</v>
      </c>
      <c r="H6922" s="4" t="s">
        <v>20576</v>
      </c>
      <c r="I6922" s="4" t="s">
        <v>20</v>
      </c>
      <c r="J6922" s="4" t="s">
        <v>106</v>
      </c>
      <c r="K6922" s="4" t="s">
        <v>106</v>
      </c>
      <c r="L6922" s="4" t="s">
        <v>29</v>
      </c>
      <c r="M6922" s="4" t="s">
        <v>48</v>
      </c>
      <c r="N6922" s="4">
        <v>1353.64</v>
      </c>
      <c r="O6922" s="4">
        <v>7</v>
      </c>
      <c r="P6922" s="4">
        <v>0.1</v>
      </c>
      <c r="Q6922" s="4">
        <v>229.33</v>
      </c>
    </row>
    <row r="6923" spans="1:17" s="4" customFormat="1" ht="12" x14ac:dyDescent="0.3">
      <c r="A6923" s="4">
        <v>6922</v>
      </c>
      <c r="B6923" s="4" t="s">
        <v>20577</v>
      </c>
      <c r="C6923" s="5">
        <v>45531</v>
      </c>
      <c r="D6923" s="5">
        <v>45533</v>
      </c>
      <c r="E6923" s="9">
        <f t="shared" si="108"/>
        <v>2024</v>
      </c>
      <c r="F6923" s="4" t="s">
        <v>17</v>
      </c>
      <c r="G6923" s="4" t="s">
        <v>20578</v>
      </c>
      <c r="H6923" s="4" t="s">
        <v>20579</v>
      </c>
      <c r="I6923" s="4" t="s">
        <v>20</v>
      </c>
      <c r="J6923" s="4" t="s">
        <v>111</v>
      </c>
      <c r="K6923" s="4" t="s">
        <v>111</v>
      </c>
      <c r="L6923" s="4" t="s">
        <v>36</v>
      </c>
      <c r="M6923" s="4" t="s">
        <v>71</v>
      </c>
      <c r="N6923" s="4">
        <v>538.42999999999995</v>
      </c>
      <c r="O6923" s="4">
        <v>1</v>
      </c>
      <c r="P6923" s="4">
        <v>0.2</v>
      </c>
      <c r="Q6923" s="4">
        <v>44.89</v>
      </c>
    </row>
    <row r="6924" spans="1:17" s="4" customFormat="1" ht="12" x14ac:dyDescent="0.3">
      <c r="A6924" s="4">
        <v>6923</v>
      </c>
      <c r="B6924" s="4" t="s">
        <v>20580</v>
      </c>
      <c r="C6924" s="5">
        <v>45176</v>
      </c>
      <c r="D6924" s="5">
        <v>45179</v>
      </c>
      <c r="E6924" s="9">
        <f t="shared" si="108"/>
        <v>2023</v>
      </c>
      <c r="F6924" s="4" t="s">
        <v>17</v>
      </c>
      <c r="G6924" s="4" t="s">
        <v>20581</v>
      </c>
      <c r="H6924" s="4" t="s">
        <v>20582</v>
      </c>
      <c r="I6924" s="4" t="s">
        <v>67</v>
      </c>
      <c r="J6924" s="4" t="s">
        <v>62</v>
      </c>
      <c r="K6924" s="4" t="s">
        <v>63</v>
      </c>
      <c r="L6924" s="4" t="s">
        <v>36</v>
      </c>
      <c r="M6924" s="4" t="s">
        <v>37</v>
      </c>
      <c r="N6924" s="4">
        <v>204.36</v>
      </c>
      <c r="O6924" s="4">
        <v>3</v>
      </c>
      <c r="P6924" s="4">
        <v>0.1</v>
      </c>
      <c r="Q6924" s="4">
        <v>40.96</v>
      </c>
    </row>
    <row r="6925" spans="1:17" s="4" customFormat="1" ht="12" x14ac:dyDescent="0.3">
      <c r="A6925" s="4">
        <v>6924</v>
      </c>
      <c r="B6925" s="4" t="s">
        <v>20583</v>
      </c>
      <c r="C6925" s="5">
        <v>44701</v>
      </c>
      <c r="D6925" s="5">
        <v>44706</v>
      </c>
      <c r="E6925" s="9">
        <f t="shared" si="108"/>
        <v>2022</v>
      </c>
      <c r="F6925" s="4" t="s">
        <v>39</v>
      </c>
      <c r="G6925" s="4" t="s">
        <v>20584</v>
      </c>
      <c r="H6925" s="4" t="s">
        <v>20585</v>
      </c>
      <c r="I6925" s="4" t="s">
        <v>67</v>
      </c>
      <c r="J6925" s="4" t="s">
        <v>34</v>
      </c>
      <c r="K6925" s="4" t="s">
        <v>35</v>
      </c>
      <c r="L6925" s="4" t="s">
        <v>22</v>
      </c>
      <c r="M6925" s="4" t="s">
        <v>54</v>
      </c>
      <c r="N6925" s="4">
        <v>482.05</v>
      </c>
      <c r="O6925" s="4">
        <v>7</v>
      </c>
      <c r="P6925" s="4">
        <v>0.15</v>
      </c>
      <c r="Q6925" s="4">
        <v>66.38</v>
      </c>
    </row>
    <row r="6926" spans="1:17" s="4" customFormat="1" ht="12" x14ac:dyDescent="0.3">
      <c r="A6926" s="4">
        <v>6925</v>
      </c>
      <c r="B6926" s="4" t="s">
        <v>20586</v>
      </c>
      <c r="C6926" s="5">
        <v>45643</v>
      </c>
      <c r="D6926" s="5">
        <v>45647</v>
      </c>
      <c r="E6926" s="9">
        <f t="shared" si="108"/>
        <v>2024</v>
      </c>
      <c r="F6926" s="4" t="s">
        <v>59</v>
      </c>
      <c r="G6926" s="4" t="s">
        <v>20587</v>
      </c>
      <c r="H6926" s="4" t="s">
        <v>20588</v>
      </c>
      <c r="I6926" s="4" t="s">
        <v>28</v>
      </c>
      <c r="J6926" s="4" t="s">
        <v>52</v>
      </c>
      <c r="K6926" s="4" t="s">
        <v>53</v>
      </c>
      <c r="L6926" s="4" t="s">
        <v>22</v>
      </c>
      <c r="M6926" s="4" t="s">
        <v>54</v>
      </c>
      <c r="N6926" s="4">
        <v>553.85</v>
      </c>
      <c r="O6926" s="4">
        <v>3</v>
      </c>
      <c r="P6926" s="4">
        <v>0</v>
      </c>
      <c r="Q6926" s="4">
        <v>55.23</v>
      </c>
    </row>
    <row r="6927" spans="1:17" s="4" customFormat="1" ht="12" x14ac:dyDescent="0.3">
      <c r="A6927" s="4">
        <v>6926</v>
      </c>
      <c r="B6927" s="4" t="s">
        <v>20589</v>
      </c>
      <c r="C6927" s="5">
        <v>45351</v>
      </c>
      <c r="D6927" s="5">
        <v>45355</v>
      </c>
      <c r="E6927" s="9">
        <f t="shared" si="108"/>
        <v>2024</v>
      </c>
      <c r="F6927" s="4" t="s">
        <v>25</v>
      </c>
      <c r="G6927" s="4" t="s">
        <v>20590</v>
      </c>
      <c r="H6927" s="4" t="s">
        <v>20591</v>
      </c>
      <c r="I6927" s="4" t="s">
        <v>28</v>
      </c>
      <c r="J6927" s="4" t="s">
        <v>42</v>
      </c>
      <c r="K6927" s="4" t="s">
        <v>43</v>
      </c>
      <c r="L6927" s="4" t="s">
        <v>22</v>
      </c>
      <c r="M6927" s="4" t="s">
        <v>75</v>
      </c>
      <c r="N6927" s="4">
        <v>1193.71</v>
      </c>
      <c r="O6927" s="4">
        <v>7</v>
      </c>
      <c r="P6927" s="4">
        <v>0.2</v>
      </c>
      <c r="Q6927" s="4">
        <v>-13.77</v>
      </c>
    </row>
    <row r="6928" spans="1:17" s="4" customFormat="1" ht="12" x14ac:dyDescent="0.3">
      <c r="A6928" s="4">
        <v>6927</v>
      </c>
      <c r="B6928" s="4" t="s">
        <v>20592</v>
      </c>
      <c r="C6928" s="5">
        <v>45296</v>
      </c>
      <c r="D6928" s="5">
        <v>45298</v>
      </c>
      <c r="E6928" s="9">
        <f t="shared" si="108"/>
        <v>2024</v>
      </c>
      <c r="F6928" s="4" t="s">
        <v>39</v>
      </c>
      <c r="G6928" s="4" t="s">
        <v>20593</v>
      </c>
      <c r="H6928" s="4" t="s">
        <v>20594</v>
      </c>
      <c r="I6928" s="4" t="s">
        <v>20</v>
      </c>
      <c r="J6928" s="4" t="s">
        <v>21</v>
      </c>
      <c r="K6928" s="4" t="s">
        <v>26647</v>
      </c>
      <c r="L6928" s="4" t="s">
        <v>29</v>
      </c>
      <c r="M6928" s="4" t="s">
        <v>107</v>
      </c>
      <c r="N6928" s="4">
        <v>796.48</v>
      </c>
      <c r="O6928" s="4">
        <v>1</v>
      </c>
      <c r="P6928" s="4">
        <v>0.1</v>
      </c>
      <c r="Q6928" s="4">
        <v>106.81</v>
      </c>
    </row>
    <row r="6929" spans="1:17" s="4" customFormat="1" ht="12" x14ac:dyDescent="0.3">
      <c r="A6929" s="4">
        <v>6928</v>
      </c>
      <c r="B6929" s="4" t="s">
        <v>20595</v>
      </c>
      <c r="C6929" s="5">
        <v>45615</v>
      </c>
      <c r="D6929" s="5">
        <v>45616</v>
      </c>
      <c r="E6929" s="9">
        <f t="shared" si="108"/>
        <v>2024</v>
      </c>
      <c r="F6929" s="4" t="s">
        <v>39</v>
      </c>
      <c r="G6929" s="4" t="s">
        <v>20596</v>
      </c>
      <c r="H6929" s="4" t="s">
        <v>20597</v>
      </c>
      <c r="I6929" s="4" t="s">
        <v>67</v>
      </c>
      <c r="J6929" s="4" t="s">
        <v>34</v>
      </c>
      <c r="K6929" s="4" t="s">
        <v>35</v>
      </c>
      <c r="L6929" s="4" t="s">
        <v>22</v>
      </c>
      <c r="M6929" s="4" t="s">
        <v>75</v>
      </c>
      <c r="N6929" s="4">
        <v>479.3</v>
      </c>
      <c r="O6929" s="4">
        <v>9</v>
      </c>
      <c r="P6929" s="4">
        <v>0</v>
      </c>
      <c r="Q6929" s="4">
        <v>143.63999999999999</v>
      </c>
    </row>
    <row r="6930" spans="1:17" s="4" customFormat="1" ht="12" x14ac:dyDescent="0.3">
      <c r="A6930" s="4">
        <v>6929</v>
      </c>
      <c r="B6930" s="4" t="s">
        <v>20598</v>
      </c>
      <c r="C6930" s="5">
        <v>45400</v>
      </c>
      <c r="D6930" s="5">
        <v>45401</v>
      </c>
      <c r="E6930" s="9">
        <f t="shared" si="108"/>
        <v>2024</v>
      </c>
      <c r="F6930" s="4" t="s">
        <v>17</v>
      </c>
      <c r="G6930" s="4" t="s">
        <v>20599</v>
      </c>
      <c r="H6930" s="4" t="s">
        <v>20600</v>
      </c>
      <c r="I6930" s="4" t="s">
        <v>20</v>
      </c>
      <c r="J6930" s="4" t="s">
        <v>62</v>
      </c>
      <c r="K6930" s="4" t="s">
        <v>63</v>
      </c>
      <c r="L6930" s="4" t="s">
        <v>29</v>
      </c>
      <c r="M6930" s="4" t="s">
        <v>107</v>
      </c>
      <c r="N6930" s="4">
        <v>500.51</v>
      </c>
      <c r="O6930" s="4">
        <v>4</v>
      </c>
      <c r="P6930" s="4">
        <v>0</v>
      </c>
      <c r="Q6930" s="4">
        <v>46.06</v>
      </c>
    </row>
    <row r="6931" spans="1:17" s="4" customFormat="1" ht="12" x14ac:dyDescent="0.3">
      <c r="A6931" s="4">
        <v>6930</v>
      </c>
      <c r="B6931" s="4" t="s">
        <v>20601</v>
      </c>
      <c r="C6931" s="5">
        <v>45319</v>
      </c>
      <c r="D6931" s="5">
        <v>45326</v>
      </c>
      <c r="E6931" s="9">
        <f t="shared" si="108"/>
        <v>2024</v>
      </c>
      <c r="F6931" s="4" t="s">
        <v>17</v>
      </c>
      <c r="G6931" s="4" t="s">
        <v>20602</v>
      </c>
      <c r="H6931" s="4" t="s">
        <v>4112</v>
      </c>
      <c r="I6931" s="4" t="s">
        <v>67</v>
      </c>
      <c r="J6931" s="4" t="s">
        <v>47</v>
      </c>
      <c r="K6931" s="4" t="s">
        <v>47</v>
      </c>
      <c r="L6931" s="4" t="s">
        <v>36</v>
      </c>
      <c r="M6931" s="4" t="s">
        <v>71</v>
      </c>
      <c r="N6931" s="4">
        <v>756.48</v>
      </c>
      <c r="O6931" s="4">
        <v>9</v>
      </c>
      <c r="P6931" s="4">
        <v>0</v>
      </c>
      <c r="Q6931" s="4">
        <v>177.37</v>
      </c>
    </row>
    <row r="6932" spans="1:17" s="4" customFormat="1" ht="12" x14ac:dyDescent="0.3">
      <c r="A6932" s="4">
        <v>6931</v>
      </c>
      <c r="B6932" s="4" t="s">
        <v>20603</v>
      </c>
      <c r="C6932" s="5">
        <v>44434</v>
      </c>
      <c r="D6932" s="5">
        <v>44437</v>
      </c>
      <c r="E6932" s="9">
        <f t="shared" si="108"/>
        <v>2021</v>
      </c>
      <c r="F6932" s="4" t="s">
        <v>59</v>
      </c>
      <c r="G6932" s="4" t="s">
        <v>20604</v>
      </c>
      <c r="H6932" s="4" t="s">
        <v>20605</v>
      </c>
      <c r="I6932" s="4" t="s">
        <v>28</v>
      </c>
      <c r="J6932" s="4" t="s">
        <v>42</v>
      </c>
      <c r="K6932" s="4" t="s">
        <v>43</v>
      </c>
      <c r="L6932" s="4" t="s">
        <v>29</v>
      </c>
      <c r="M6932" s="4" t="s">
        <v>90</v>
      </c>
      <c r="N6932" s="4">
        <v>1166.33</v>
      </c>
      <c r="O6932" s="4">
        <v>7</v>
      </c>
      <c r="P6932" s="4">
        <v>0.1</v>
      </c>
      <c r="Q6932" s="4">
        <v>85.78</v>
      </c>
    </row>
    <row r="6933" spans="1:17" s="4" customFormat="1" ht="12" x14ac:dyDescent="0.3">
      <c r="A6933" s="4">
        <v>6932</v>
      </c>
      <c r="B6933" s="4" t="s">
        <v>20606</v>
      </c>
      <c r="C6933" s="5">
        <v>44549</v>
      </c>
      <c r="D6933" s="5">
        <v>44554</v>
      </c>
      <c r="E6933" s="9">
        <f t="shared" si="108"/>
        <v>2021</v>
      </c>
      <c r="F6933" s="4" t="s">
        <v>17</v>
      </c>
      <c r="G6933" s="4" t="s">
        <v>20607</v>
      </c>
      <c r="H6933" s="4" t="s">
        <v>20608</v>
      </c>
      <c r="I6933" s="4" t="s">
        <v>20</v>
      </c>
      <c r="J6933" s="4" t="s">
        <v>47</v>
      </c>
      <c r="K6933" s="4" t="s">
        <v>47</v>
      </c>
      <c r="L6933" s="4" t="s">
        <v>29</v>
      </c>
      <c r="M6933" s="4" t="s">
        <v>30</v>
      </c>
      <c r="N6933" s="4">
        <v>1327.94</v>
      </c>
      <c r="O6933" s="4">
        <v>10</v>
      </c>
      <c r="P6933" s="4">
        <v>0.15</v>
      </c>
      <c r="Q6933" s="4">
        <v>157.93</v>
      </c>
    </row>
    <row r="6934" spans="1:17" s="4" customFormat="1" ht="12" x14ac:dyDescent="0.3">
      <c r="A6934" s="4">
        <v>6933</v>
      </c>
      <c r="B6934" s="4" t="s">
        <v>20609</v>
      </c>
      <c r="C6934" s="5">
        <v>45186</v>
      </c>
      <c r="D6934" s="5">
        <v>45188</v>
      </c>
      <c r="E6934" s="9">
        <f t="shared" si="108"/>
        <v>2023</v>
      </c>
      <c r="F6934" s="4" t="s">
        <v>17</v>
      </c>
      <c r="G6934" s="4" t="s">
        <v>20610</v>
      </c>
      <c r="H6934" s="4" t="s">
        <v>20611</v>
      </c>
      <c r="I6934" s="4" t="s">
        <v>20</v>
      </c>
      <c r="J6934" s="4" t="s">
        <v>47</v>
      </c>
      <c r="K6934" s="4" t="s">
        <v>47</v>
      </c>
      <c r="L6934" s="4" t="s">
        <v>36</v>
      </c>
      <c r="M6934" s="4" t="s">
        <v>37</v>
      </c>
      <c r="N6934" s="4">
        <v>329.98</v>
      </c>
      <c r="O6934" s="4">
        <v>1</v>
      </c>
      <c r="P6934" s="4">
        <v>0.15</v>
      </c>
      <c r="Q6934" s="4">
        <v>50.31</v>
      </c>
    </row>
    <row r="6935" spans="1:17" s="4" customFormat="1" ht="12" x14ac:dyDescent="0.3">
      <c r="A6935" s="4">
        <v>6934</v>
      </c>
      <c r="B6935" s="4" t="s">
        <v>20612</v>
      </c>
      <c r="C6935" s="5">
        <v>45441</v>
      </c>
      <c r="D6935" s="5">
        <v>45447</v>
      </c>
      <c r="E6935" s="9">
        <f t="shared" si="108"/>
        <v>2024</v>
      </c>
      <c r="F6935" s="4" t="s">
        <v>39</v>
      </c>
      <c r="G6935" s="4" t="s">
        <v>20613</v>
      </c>
      <c r="H6935" s="4" t="s">
        <v>20614</v>
      </c>
      <c r="I6935" s="4" t="s">
        <v>20</v>
      </c>
      <c r="J6935" s="4" t="s">
        <v>47</v>
      </c>
      <c r="K6935" s="4" t="s">
        <v>47</v>
      </c>
      <c r="L6935" s="4" t="s">
        <v>29</v>
      </c>
      <c r="M6935" s="4" t="s">
        <v>90</v>
      </c>
      <c r="N6935" s="4">
        <v>756.56</v>
      </c>
      <c r="O6935" s="4">
        <v>4</v>
      </c>
      <c r="P6935" s="4">
        <v>0.15</v>
      </c>
      <c r="Q6935" s="4">
        <v>135.53</v>
      </c>
    </row>
    <row r="6936" spans="1:17" s="4" customFormat="1" ht="12" x14ac:dyDescent="0.3">
      <c r="A6936" s="4">
        <v>6935</v>
      </c>
      <c r="B6936" s="4" t="s">
        <v>20615</v>
      </c>
      <c r="C6936" s="5">
        <v>44963</v>
      </c>
      <c r="D6936" s="5">
        <v>44966</v>
      </c>
      <c r="E6936" s="9">
        <f t="shared" si="108"/>
        <v>2023</v>
      </c>
      <c r="F6936" s="4" t="s">
        <v>17</v>
      </c>
      <c r="G6936" s="4" t="s">
        <v>20616</v>
      </c>
      <c r="H6936" s="4" t="s">
        <v>20617</v>
      </c>
      <c r="I6936" s="4" t="s">
        <v>67</v>
      </c>
      <c r="J6936" s="4" t="s">
        <v>79</v>
      </c>
      <c r="K6936" s="4" t="s">
        <v>80</v>
      </c>
      <c r="L6936" s="4" t="s">
        <v>29</v>
      </c>
      <c r="M6936" s="4" t="s">
        <v>48</v>
      </c>
      <c r="N6936" s="4">
        <v>406.09</v>
      </c>
      <c r="O6936" s="4">
        <v>7</v>
      </c>
      <c r="P6936" s="4">
        <v>0.1</v>
      </c>
      <c r="Q6936" s="4">
        <v>100.19</v>
      </c>
    </row>
    <row r="6937" spans="1:17" s="4" customFormat="1" ht="12" x14ac:dyDescent="0.3">
      <c r="A6937" s="4">
        <v>6936</v>
      </c>
      <c r="B6937" s="4" t="s">
        <v>20618</v>
      </c>
      <c r="C6937" s="5">
        <v>44910</v>
      </c>
      <c r="D6937" s="5">
        <v>44911</v>
      </c>
      <c r="E6937" s="9">
        <f t="shared" si="108"/>
        <v>2022</v>
      </c>
      <c r="F6937" s="4" t="s">
        <v>59</v>
      </c>
      <c r="G6937" s="4" t="s">
        <v>20619</v>
      </c>
      <c r="H6937" s="4" t="s">
        <v>20620</v>
      </c>
      <c r="I6937" s="4" t="s">
        <v>20</v>
      </c>
      <c r="J6937" s="4" t="s">
        <v>79</v>
      </c>
      <c r="K6937" s="4" t="s">
        <v>80</v>
      </c>
      <c r="L6937" s="4" t="s">
        <v>29</v>
      </c>
      <c r="M6937" s="4" t="s">
        <v>48</v>
      </c>
      <c r="N6937" s="4">
        <v>362.68</v>
      </c>
      <c r="O6937" s="4">
        <v>10</v>
      </c>
      <c r="P6937" s="4">
        <v>0.15</v>
      </c>
      <c r="Q6937" s="4">
        <v>56.56</v>
      </c>
    </row>
    <row r="6938" spans="1:17" s="4" customFormat="1" ht="12" x14ac:dyDescent="0.3">
      <c r="A6938" s="4">
        <v>6937</v>
      </c>
      <c r="B6938" s="4" t="s">
        <v>20621</v>
      </c>
      <c r="C6938" s="5">
        <v>45059</v>
      </c>
      <c r="D6938" s="5">
        <v>45064</v>
      </c>
      <c r="E6938" s="9">
        <f t="shared" si="108"/>
        <v>2023</v>
      </c>
      <c r="F6938" s="4" t="s">
        <v>59</v>
      </c>
      <c r="G6938" s="4" t="s">
        <v>20622</v>
      </c>
      <c r="H6938" s="4" t="s">
        <v>20623</v>
      </c>
      <c r="I6938" s="4" t="s">
        <v>20</v>
      </c>
      <c r="J6938" s="4" t="s">
        <v>62</v>
      </c>
      <c r="K6938" s="4" t="s">
        <v>63</v>
      </c>
      <c r="L6938" s="4" t="s">
        <v>36</v>
      </c>
      <c r="M6938" s="4" t="s">
        <v>138</v>
      </c>
      <c r="N6938" s="4">
        <v>42.63</v>
      </c>
      <c r="O6938" s="4">
        <v>6</v>
      </c>
      <c r="P6938" s="4">
        <v>0</v>
      </c>
      <c r="Q6938" s="4">
        <v>3.45</v>
      </c>
    </row>
    <row r="6939" spans="1:17" s="4" customFormat="1" ht="12" x14ac:dyDescent="0.3">
      <c r="A6939" s="4">
        <v>6938</v>
      </c>
      <c r="B6939" s="4" t="s">
        <v>20624</v>
      </c>
      <c r="C6939" s="5">
        <v>44749</v>
      </c>
      <c r="D6939" s="5">
        <v>44755</v>
      </c>
      <c r="E6939" s="9">
        <f t="shared" si="108"/>
        <v>2022</v>
      </c>
      <c r="F6939" s="4" t="s">
        <v>59</v>
      </c>
      <c r="G6939" s="4" t="s">
        <v>20625</v>
      </c>
      <c r="H6939" s="4" t="s">
        <v>20626</v>
      </c>
      <c r="I6939" s="4" t="s">
        <v>20</v>
      </c>
      <c r="J6939" s="4" t="s">
        <v>21</v>
      </c>
      <c r="K6939" s="4" t="s">
        <v>26647</v>
      </c>
      <c r="L6939" s="4" t="s">
        <v>36</v>
      </c>
      <c r="M6939" s="4" t="s">
        <v>71</v>
      </c>
      <c r="N6939" s="4">
        <v>943.73</v>
      </c>
      <c r="O6939" s="4">
        <v>8</v>
      </c>
      <c r="P6939" s="4">
        <v>0</v>
      </c>
      <c r="Q6939" s="4">
        <v>225.68</v>
      </c>
    </row>
    <row r="6940" spans="1:17" s="4" customFormat="1" ht="12" x14ac:dyDescent="0.3">
      <c r="A6940" s="4">
        <v>6939</v>
      </c>
      <c r="B6940" s="4" t="s">
        <v>20627</v>
      </c>
      <c r="C6940" s="5">
        <v>45520</v>
      </c>
      <c r="D6940" s="5">
        <v>45522</v>
      </c>
      <c r="E6940" s="9">
        <f t="shared" si="108"/>
        <v>2024</v>
      </c>
      <c r="F6940" s="4" t="s">
        <v>39</v>
      </c>
      <c r="G6940" s="4" t="s">
        <v>20628</v>
      </c>
      <c r="H6940" s="4" t="s">
        <v>20629</v>
      </c>
      <c r="I6940" s="4" t="s">
        <v>67</v>
      </c>
      <c r="J6940" s="4" t="s">
        <v>106</v>
      </c>
      <c r="K6940" s="4" t="s">
        <v>106</v>
      </c>
      <c r="L6940" s="4" t="s">
        <v>36</v>
      </c>
      <c r="M6940" s="4" t="s">
        <v>37</v>
      </c>
      <c r="N6940" s="4">
        <v>1391.72</v>
      </c>
      <c r="O6940" s="4">
        <v>1</v>
      </c>
      <c r="P6940" s="4">
        <v>0.15</v>
      </c>
      <c r="Q6940" s="4">
        <v>41.93</v>
      </c>
    </row>
    <row r="6941" spans="1:17" s="4" customFormat="1" ht="12" x14ac:dyDescent="0.3">
      <c r="A6941" s="4">
        <v>6940</v>
      </c>
      <c r="B6941" s="4" t="s">
        <v>20630</v>
      </c>
      <c r="C6941" s="5">
        <v>45056</v>
      </c>
      <c r="D6941" s="5">
        <v>45057</v>
      </c>
      <c r="E6941" s="9">
        <f t="shared" si="108"/>
        <v>2023</v>
      </c>
      <c r="F6941" s="4" t="s">
        <v>59</v>
      </c>
      <c r="G6941" s="4" t="s">
        <v>20631</v>
      </c>
      <c r="H6941" s="4" t="s">
        <v>13678</v>
      </c>
      <c r="I6941" s="4" t="s">
        <v>28</v>
      </c>
      <c r="J6941" s="4" t="s">
        <v>111</v>
      </c>
      <c r="K6941" s="4" t="s">
        <v>111</v>
      </c>
      <c r="L6941" s="4" t="s">
        <v>29</v>
      </c>
      <c r="M6941" s="4" t="s">
        <v>30</v>
      </c>
      <c r="N6941" s="4">
        <v>717.31</v>
      </c>
      <c r="O6941" s="4">
        <v>9</v>
      </c>
      <c r="P6941" s="4">
        <v>0.2</v>
      </c>
      <c r="Q6941" s="4">
        <v>21.2</v>
      </c>
    </row>
    <row r="6942" spans="1:17" s="4" customFormat="1" ht="12" x14ac:dyDescent="0.3">
      <c r="A6942" s="4">
        <v>6941</v>
      </c>
      <c r="B6942" s="4" t="s">
        <v>20632</v>
      </c>
      <c r="C6942" s="5">
        <v>45372</v>
      </c>
      <c r="D6942" s="5">
        <v>45377</v>
      </c>
      <c r="E6942" s="9">
        <f t="shared" si="108"/>
        <v>2024</v>
      </c>
      <c r="F6942" s="4" t="s">
        <v>17</v>
      </c>
      <c r="G6942" s="4" t="s">
        <v>20633</v>
      </c>
      <c r="H6942" s="4" t="s">
        <v>20634</v>
      </c>
      <c r="I6942" s="4" t="s">
        <v>67</v>
      </c>
      <c r="J6942" s="4" t="s">
        <v>62</v>
      </c>
      <c r="K6942" s="4" t="s">
        <v>63</v>
      </c>
      <c r="L6942" s="4" t="s">
        <v>36</v>
      </c>
      <c r="M6942" s="4" t="s">
        <v>71</v>
      </c>
      <c r="N6942" s="4">
        <v>452.84</v>
      </c>
      <c r="O6942" s="4">
        <v>3</v>
      </c>
      <c r="P6942" s="4">
        <v>0.2</v>
      </c>
      <c r="Q6942" s="4">
        <v>53.29</v>
      </c>
    </row>
    <row r="6943" spans="1:17" s="4" customFormat="1" ht="12" x14ac:dyDescent="0.3">
      <c r="A6943" s="4">
        <v>6942</v>
      </c>
      <c r="B6943" s="4" t="s">
        <v>20635</v>
      </c>
      <c r="C6943" s="5">
        <v>44532</v>
      </c>
      <c r="D6943" s="5">
        <v>44534</v>
      </c>
      <c r="E6943" s="9">
        <f t="shared" si="108"/>
        <v>2021</v>
      </c>
      <c r="F6943" s="4" t="s">
        <v>25</v>
      </c>
      <c r="G6943" s="4" t="s">
        <v>20636</v>
      </c>
      <c r="H6943" s="4" t="s">
        <v>20637</v>
      </c>
      <c r="I6943" s="4" t="s">
        <v>28</v>
      </c>
      <c r="J6943" s="4" t="s">
        <v>145</v>
      </c>
      <c r="K6943" s="4" t="s">
        <v>80</v>
      </c>
      <c r="L6943" s="4" t="s">
        <v>29</v>
      </c>
      <c r="M6943" s="4" t="s">
        <v>30</v>
      </c>
      <c r="N6943" s="4">
        <v>979.51</v>
      </c>
      <c r="O6943" s="4">
        <v>9</v>
      </c>
      <c r="P6943" s="4">
        <v>0</v>
      </c>
      <c r="Q6943" s="4">
        <v>65.290000000000006</v>
      </c>
    </row>
    <row r="6944" spans="1:17" s="4" customFormat="1" ht="12" x14ac:dyDescent="0.3">
      <c r="A6944" s="4">
        <v>6943</v>
      </c>
      <c r="B6944" s="4" t="s">
        <v>20638</v>
      </c>
      <c r="C6944" s="5">
        <v>44707</v>
      </c>
      <c r="D6944" s="5">
        <v>44708</v>
      </c>
      <c r="E6944" s="9">
        <f t="shared" si="108"/>
        <v>2022</v>
      </c>
      <c r="F6944" s="4" t="s">
        <v>25</v>
      </c>
      <c r="G6944" s="4" t="s">
        <v>20639</v>
      </c>
      <c r="H6944" s="4" t="s">
        <v>20640</v>
      </c>
      <c r="I6944" s="4" t="s">
        <v>67</v>
      </c>
      <c r="J6944" s="4" t="s">
        <v>47</v>
      </c>
      <c r="K6944" s="4" t="s">
        <v>47</v>
      </c>
      <c r="L6944" s="4" t="s">
        <v>22</v>
      </c>
      <c r="M6944" s="4" t="s">
        <v>23</v>
      </c>
      <c r="N6944" s="4">
        <v>254.2</v>
      </c>
      <c r="O6944" s="4">
        <v>5</v>
      </c>
      <c r="P6944" s="4">
        <v>0.1</v>
      </c>
      <c r="Q6944" s="4">
        <v>16.03</v>
      </c>
    </row>
    <row r="6945" spans="1:17" s="4" customFormat="1" ht="12" x14ac:dyDescent="0.3">
      <c r="A6945" s="4">
        <v>6944</v>
      </c>
      <c r="B6945" s="4" t="s">
        <v>20641</v>
      </c>
      <c r="C6945" s="5">
        <v>45812</v>
      </c>
      <c r="D6945" s="5">
        <v>45816</v>
      </c>
      <c r="E6945" s="9">
        <f t="shared" si="108"/>
        <v>2025</v>
      </c>
      <c r="F6945" s="4" t="s">
        <v>39</v>
      </c>
      <c r="G6945" s="4" t="s">
        <v>20642</v>
      </c>
      <c r="H6945" s="4" t="s">
        <v>20643</v>
      </c>
      <c r="I6945" s="4" t="s">
        <v>28</v>
      </c>
      <c r="J6945" s="4" t="s">
        <v>52</v>
      </c>
      <c r="K6945" s="4" t="s">
        <v>53</v>
      </c>
      <c r="L6945" s="4" t="s">
        <v>22</v>
      </c>
      <c r="M6945" s="4" t="s">
        <v>54</v>
      </c>
      <c r="N6945" s="4">
        <v>544.88</v>
      </c>
      <c r="O6945" s="4">
        <v>5</v>
      </c>
      <c r="P6945" s="4">
        <v>0.15</v>
      </c>
      <c r="Q6945" s="4">
        <v>101.04</v>
      </c>
    </row>
    <row r="6946" spans="1:17" s="4" customFormat="1" ht="12" x14ac:dyDescent="0.3">
      <c r="A6946" s="4">
        <v>6945</v>
      </c>
      <c r="B6946" s="4" t="s">
        <v>20644</v>
      </c>
      <c r="C6946" s="5">
        <v>45135</v>
      </c>
      <c r="D6946" s="5">
        <v>45138</v>
      </c>
      <c r="E6946" s="9">
        <f t="shared" si="108"/>
        <v>2023</v>
      </c>
      <c r="F6946" s="4" t="s">
        <v>39</v>
      </c>
      <c r="G6946" s="4" t="s">
        <v>20645</v>
      </c>
      <c r="H6946" s="4" t="s">
        <v>20646</v>
      </c>
      <c r="I6946" s="4" t="s">
        <v>28</v>
      </c>
      <c r="J6946" s="4" t="s">
        <v>34</v>
      </c>
      <c r="K6946" s="4" t="s">
        <v>35</v>
      </c>
      <c r="L6946" s="4" t="s">
        <v>22</v>
      </c>
      <c r="M6946" s="4" t="s">
        <v>134</v>
      </c>
      <c r="N6946" s="4">
        <v>1124.3599999999999</v>
      </c>
      <c r="O6946" s="4">
        <v>4</v>
      </c>
      <c r="P6946" s="4">
        <v>0.2</v>
      </c>
      <c r="Q6946" s="4">
        <v>-5.17</v>
      </c>
    </row>
    <row r="6947" spans="1:17" s="4" customFormat="1" ht="12" x14ac:dyDescent="0.3">
      <c r="A6947" s="4">
        <v>6946</v>
      </c>
      <c r="B6947" s="4" t="s">
        <v>20647</v>
      </c>
      <c r="C6947" s="5">
        <v>45057</v>
      </c>
      <c r="D6947" s="5">
        <v>45059</v>
      </c>
      <c r="E6947" s="9">
        <f t="shared" si="108"/>
        <v>2023</v>
      </c>
      <c r="F6947" s="4" t="s">
        <v>17</v>
      </c>
      <c r="G6947" s="4" t="s">
        <v>20648</v>
      </c>
      <c r="H6947" s="4" t="s">
        <v>20649</v>
      </c>
      <c r="I6947" s="4" t="s">
        <v>20</v>
      </c>
      <c r="J6947" s="4" t="s">
        <v>47</v>
      </c>
      <c r="K6947" s="4" t="s">
        <v>47</v>
      </c>
      <c r="L6947" s="4" t="s">
        <v>22</v>
      </c>
      <c r="M6947" s="4" t="s">
        <v>54</v>
      </c>
      <c r="N6947" s="4">
        <v>966.57</v>
      </c>
      <c r="O6947" s="4">
        <v>9</v>
      </c>
      <c r="P6947" s="4">
        <v>0</v>
      </c>
      <c r="Q6947" s="4">
        <v>100.19</v>
      </c>
    </row>
    <row r="6948" spans="1:17" s="4" customFormat="1" ht="12" x14ac:dyDescent="0.3">
      <c r="A6948" s="4">
        <v>6947</v>
      </c>
      <c r="B6948" s="4" t="s">
        <v>20650</v>
      </c>
      <c r="C6948" s="5">
        <v>44989</v>
      </c>
      <c r="D6948" s="5">
        <v>44994</v>
      </c>
      <c r="E6948" s="9">
        <f t="shared" si="108"/>
        <v>2023</v>
      </c>
      <c r="F6948" s="4" t="s">
        <v>17</v>
      </c>
      <c r="G6948" s="4" t="s">
        <v>20651</v>
      </c>
      <c r="H6948" s="4" t="s">
        <v>20652</v>
      </c>
      <c r="I6948" s="4" t="s">
        <v>67</v>
      </c>
      <c r="J6948" s="4" t="s">
        <v>42</v>
      </c>
      <c r="K6948" s="4" t="s">
        <v>43</v>
      </c>
      <c r="L6948" s="4" t="s">
        <v>36</v>
      </c>
      <c r="M6948" s="4" t="s">
        <v>71</v>
      </c>
      <c r="N6948" s="4">
        <v>595.42999999999995</v>
      </c>
      <c r="O6948" s="4">
        <v>6</v>
      </c>
      <c r="P6948" s="4">
        <v>0.2</v>
      </c>
      <c r="Q6948" s="4">
        <v>33.229999999999997</v>
      </c>
    </row>
    <row r="6949" spans="1:17" s="4" customFormat="1" ht="12" x14ac:dyDescent="0.3">
      <c r="A6949" s="4">
        <v>6948</v>
      </c>
      <c r="B6949" s="4" t="s">
        <v>20653</v>
      </c>
      <c r="C6949" s="5">
        <v>44483</v>
      </c>
      <c r="D6949" s="5">
        <v>44490</v>
      </c>
      <c r="E6949" s="9">
        <f t="shared" si="108"/>
        <v>2021</v>
      </c>
      <c r="F6949" s="4" t="s">
        <v>25</v>
      </c>
      <c r="G6949" s="4" t="s">
        <v>20654</v>
      </c>
      <c r="H6949" s="4" t="s">
        <v>20655</v>
      </c>
      <c r="I6949" s="4" t="s">
        <v>20</v>
      </c>
      <c r="J6949" s="4" t="s">
        <v>79</v>
      </c>
      <c r="K6949" s="4" t="s">
        <v>80</v>
      </c>
      <c r="L6949" s="4" t="s">
        <v>22</v>
      </c>
      <c r="M6949" s="4" t="s">
        <v>134</v>
      </c>
      <c r="N6949" s="4">
        <v>143.65</v>
      </c>
      <c r="O6949" s="4">
        <v>9</v>
      </c>
      <c r="P6949" s="4">
        <v>0.2</v>
      </c>
      <c r="Q6949" s="4">
        <v>8.73</v>
      </c>
    </row>
    <row r="6950" spans="1:17" s="4" customFormat="1" ht="12" x14ac:dyDescent="0.3">
      <c r="A6950" s="4">
        <v>6949</v>
      </c>
      <c r="B6950" s="4" t="s">
        <v>20656</v>
      </c>
      <c r="C6950" s="5">
        <v>44833</v>
      </c>
      <c r="D6950" s="5">
        <v>44840</v>
      </c>
      <c r="E6950" s="9">
        <f t="shared" si="108"/>
        <v>2022</v>
      </c>
      <c r="F6950" s="4" t="s">
        <v>17</v>
      </c>
      <c r="G6950" s="4" t="s">
        <v>20657</v>
      </c>
      <c r="H6950" s="4" t="s">
        <v>20658</v>
      </c>
      <c r="I6950" s="4" t="s">
        <v>28</v>
      </c>
      <c r="J6950" s="4" t="s">
        <v>79</v>
      </c>
      <c r="K6950" s="4" t="s">
        <v>80</v>
      </c>
      <c r="L6950" s="4" t="s">
        <v>36</v>
      </c>
      <c r="M6950" s="4" t="s">
        <v>71</v>
      </c>
      <c r="N6950" s="4">
        <v>1213.98</v>
      </c>
      <c r="O6950" s="4">
        <v>9</v>
      </c>
      <c r="P6950" s="4">
        <v>0.15</v>
      </c>
      <c r="Q6950" s="4">
        <v>138.4</v>
      </c>
    </row>
    <row r="6951" spans="1:17" s="4" customFormat="1" ht="12" x14ac:dyDescent="0.3">
      <c r="A6951" s="4">
        <v>6950</v>
      </c>
      <c r="B6951" s="4" t="s">
        <v>20659</v>
      </c>
      <c r="C6951" s="5">
        <v>44613</v>
      </c>
      <c r="D6951" s="5">
        <v>44617</v>
      </c>
      <c r="E6951" s="9">
        <f t="shared" si="108"/>
        <v>2022</v>
      </c>
      <c r="F6951" s="4" t="s">
        <v>39</v>
      </c>
      <c r="G6951" s="4" t="s">
        <v>20660</v>
      </c>
      <c r="H6951" s="4" t="s">
        <v>20661</v>
      </c>
      <c r="I6951" s="4" t="s">
        <v>28</v>
      </c>
      <c r="J6951" s="4" t="s">
        <v>52</v>
      </c>
      <c r="K6951" s="4" t="s">
        <v>53</v>
      </c>
      <c r="L6951" s="4" t="s">
        <v>36</v>
      </c>
      <c r="M6951" s="4" t="s">
        <v>37</v>
      </c>
      <c r="N6951" s="4">
        <v>148.44999999999999</v>
      </c>
      <c r="O6951" s="4">
        <v>4</v>
      </c>
      <c r="P6951" s="4">
        <v>0.1</v>
      </c>
      <c r="Q6951" s="4">
        <v>26.54</v>
      </c>
    </row>
    <row r="6952" spans="1:17" s="4" customFormat="1" ht="12" x14ac:dyDescent="0.3">
      <c r="A6952" s="4">
        <v>6951</v>
      </c>
      <c r="B6952" s="4" t="s">
        <v>20662</v>
      </c>
      <c r="C6952" s="5">
        <v>45632</v>
      </c>
      <c r="D6952" s="5">
        <v>45638</v>
      </c>
      <c r="E6952" s="9">
        <f t="shared" si="108"/>
        <v>2024</v>
      </c>
      <c r="F6952" s="4" t="s">
        <v>59</v>
      </c>
      <c r="G6952" s="4" t="s">
        <v>20663</v>
      </c>
      <c r="H6952" s="4" t="s">
        <v>20664</v>
      </c>
      <c r="I6952" s="4" t="s">
        <v>28</v>
      </c>
      <c r="J6952" s="4" t="s">
        <v>111</v>
      </c>
      <c r="K6952" s="4" t="s">
        <v>111</v>
      </c>
      <c r="L6952" s="4" t="s">
        <v>22</v>
      </c>
      <c r="M6952" s="4" t="s">
        <v>134</v>
      </c>
      <c r="N6952" s="4">
        <v>388.56</v>
      </c>
      <c r="O6952" s="4">
        <v>1</v>
      </c>
      <c r="P6952" s="4">
        <v>0.1</v>
      </c>
      <c r="Q6952" s="4">
        <v>9.48</v>
      </c>
    </row>
    <row r="6953" spans="1:17" s="4" customFormat="1" ht="12" x14ac:dyDescent="0.3">
      <c r="A6953" s="4">
        <v>6952</v>
      </c>
      <c r="B6953" s="4" t="s">
        <v>20665</v>
      </c>
      <c r="C6953" s="5">
        <v>44896</v>
      </c>
      <c r="D6953" s="5">
        <v>44901</v>
      </c>
      <c r="E6953" s="9">
        <f t="shared" si="108"/>
        <v>2022</v>
      </c>
      <c r="F6953" s="4" t="s">
        <v>17</v>
      </c>
      <c r="G6953" s="4" t="s">
        <v>20666</v>
      </c>
      <c r="H6953" s="4" t="s">
        <v>20667</v>
      </c>
      <c r="I6953" s="4" t="s">
        <v>20</v>
      </c>
      <c r="J6953" s="4" t="s">
        <v>62</v>
      </c>
      <c r="K6953" s="4" t="s">
        <v>63</v>
      </c>
      <c r="L6953" s="4" t="s">
        <v>22</v>
      </c>
      <c r="M6953" s="4" t="s">
        <v>23</v>
      </c>
      <c r="N6953" s="4">
        <v>128.88999999999999</v>
      </c>
      <c r="O6953" s="4">
        <v>1</v>
      </c>
      <c r="P6953" s="4">
        <v>0</v>
      </c>
      <c r="Q6953" s="4">
        <v>28.3</v>
      </c>
    </row>
    <row r="6954" spans="1:17" s="4" customFormat="1" ht="12" x14ac:dyDescent="0.3">
      <c r="A6954" s="4">
        <v>6953</v>
      </c>
      <c r="B6954" s="4" t="s">
        <v>20668</v>
      </c>
      <c r="C6954" s="5">
        <v>44888</v>
      </c>
      <c r="D6954" s="5">
        <v>44893</v>
      </c>
      <c r="E6954" s="9">
        <f t="shared" si="108"/>
        <v>2022</v>
      </c>
      <c r="F6954" s="4" t="s">
        <v>59</v>
      </c>
      <c r="G6954" s="4" t="s">
        <v>20669</v>
      </c>
      <c r="H6954" s="4" t="s">
        <v>20670</v>
      </c>
      <c r="I6954" s="4" t="s">
        <v>20</v>
      </c>
      <c r="J6954" s="4" t="s">
        <v>42</v>
      </c>
      <c r="K6954" s="4" t="s">
        <v>43</v>
      </c>
      <c r="L6954" s="4" t="s">
        <v>29</v>
      </c>
      <c r="M6954" s="4" t="s">
        <v>107</v>
      </c>
      <c r="N6954" s="4">
        <v>522.67999999999995</v>
      </c>
      <c r="O6954" s="4">
        <v>4</v>
      </c>
      <c r="P6954" s="4">
        <v>0</v>
      </c>
      <c r="Q6954" s="4">
        <v>26.55</v>
      </c>
    </row>
    <row r="6955" spans="1:17" s="4" customFormat="1" ht="12" x14ac:dyDescent="0.3">
      <c r="A6955" s="4">
        <v>6954</v>
      </c>
      <c r="B6955" s="4" t="s">
        <v>20671</v>
      </c>
      <c r="C6955" s="5">
        <v>45758</v>
      </c>
      <c r="D6955" s="5">
        <v>45764</v>
      </c>
      <c r="E6955" s="9">
        <f t="shared" si="108"/>
        <v>2025</v>
      </c>
      <c r="F6955" s="4" t="s">
        <v>25</v>
      </c>
      <c r="G6955" s="4" t="s">
        <v>20672</v>
      </c>
      <c r="H6955" s="4" t="s">
        <v>20673</v>
      </c>
      <c r="I6955" s="4" t="s">
        <v>28</v>
      </c>
      <c r="J6955" s="4" t="s">
        <v>47</v>
      </c>
      <c r="K6955" s="4" t="s">
        <v>47</v>
      </c>
      <c r="L6955" s="4" t="s">
        <v>36</v>
      </c>
      <c r="M6955" s="4" t="s">
        <v>71</v>
      </c>
      <c r="N6955" s="4">
        <v>1199.58</v>
      </c>
      <c r="O6955" s="4">
        <v>4</v>
      </c>
      <c r="P6955" s="4">
        <v>0.2</v>
      </c>
      <c r="Q6955" s="4">
        <v>84</v>
      </c>
    </row>
    <row r="6956" spans="1:17" s="4" customFormat="1" ht="12" x14ac:dyDescent="0.3">
      <c r="A6956" s="4">
        <v>6955</v>
      </c>
      <c r="B6956" s="4" t="s">
        <v>20674</v>
      </c>
      <c r="C6956" s="5">
        <v>45151</v>
      </c>
      <c r="D6956" s="5">
        <v>45158</v>
      </c>
      <c r="E6956" s="9">
        <f t="shared" si="108"/>
        <v>2023</v>
      </c>
      <c r="F6956" s="4" t="s">
        <v>59</v>
      </c>
      <c r="G6956" s="4" t="s">
        <v>20675</v>
      </c>
      <c r="H6956" s="4" t="s">
        <v>20676</v>
      </c>
      <c r="I6956" s="4" t="s">
        <v>20</v>
      </c>
      <c r="J6956" s="4" t="s">
        <v>42</v>
      </c>
      <c r="K6956" s="4" t="s">
        <v>43</v>
      </c>
      <c r="L6956" s="4" t="s">
        <v>29</v>
      </c>
      <c r="M6956" s="4" t="s">
        <v>30</v>
      </c>
      <c r="N6956" s="4">
        <v>1063.4100000000001</v>
      </c>
      <c r="O6956" s="4">
        <v>2</v>
      </c>
      <c r="P6956" s="4">
        <v>0.15</v>
      </c>
      <c r="Q6956" s="4">
        <v>91.3</v>
      </c>
    </row>
    <row r="6957" spans="1:17" s="4" customFormat="1" ht="12" x14ac:dyDescent="0.3">
      <c r="A6957" s="4">
        <v>6956</v>
      </c>
      <c r="B6957" s="4" t="s">
        <v>20677</v>
      </c>
      <c r="C6957" s="5">
        <v>44425</v>
      </c>
      <c r="D6957" s="5">
        <v>44431</v>
      </c>
      <c r="E6957" s="9">
        <f t="shared" si="108"/>
        <v>2021</v>
      </c>
      <c r="F6957" s="4" t="s">
        <v>25</v>
      </c>
      <c r="G6957" s="4" t="s">
        <v>20678</v>
      </c>
      <c r="H6957" s="4" t="s">
        <v>20679</v>
      </c>
      <c r="I6957" s="4" t="s">
        <v>20</v>
      </c>
      <c r="J6957" s="4" t="s">
        <v>42</v>
      </c>
      <c r="K6957" s="4" t="s">
        <v>43</v>
      </c>
      <c r="L6957" s="4" t="s">
        <v>22</v>
      </c>
      <c r="M6957" s="4" t="s">
        <v>23</v>
      </c>
      <c r="N6957" s="4">
        <v>327.92</v>
      </c>
      <c r="O6957" s="4">
        <v>10</v>
      </c>
      <c r="P6957" s="4">
        <v>0.1</v>
      </c>
      <c r="Q6957" s="4">
        <v>30.91</v>
      </c>
    </row>
    <row r="6958" spans="1:17" s="4" customFormat="1" ht="12" x14ac:dyDescent="0.3">
      <c r="A6958" s="4">
        <v>6957</v>
      </c>
      <c r="B6958" s="4" t="s">
        <v>20680</v>
      </c>
      <c r="C6958" s="5">
        <v>45807</v>
      </c>
      <c r="D6958" s="5">
        <v>45809</v>
      </c>
      <c r="E6958" s="9">
        <f t="shared" si="108"/>
        <v>2025</v>
      </c>
      <c r="F6958" s="4" t="s">
        <v>59</v>
      </c>
      <c r="G6958" s="4" t="s">
        <v>20681</v>
      </c>
      <c r="H6958" s="4" t="s">
        <v>20682</v>
      </c>
      <c r="I6958" s="4" t="s">
        <v>67</v>
      </c>
      <c r="J6958" s="4" t="s">
        <v>52</v>
      </c>
      <c r="K6958" s="4" t="s">
        <v>53</v>
      </c>
      <c r="L6958" s="4" t="s">
        <v>36</v>
      </c>
      <c r="M6958" s="4" t="s">
        <v>71</v>
      </c>
      <c r="N6958" s="4">
        <v>1478.75</v>
      </c>
      <c r="O6958" s="4">
        <v>7</v>
      </c>
      <c r="P6958" s="4">
        <v>0.2</v>
      </c>
      <c r="Q6958" s="4">
        <v>19.04</v>
      </c>
    </row>
    <row r="6959" spans="1:17" s="4" customFormat="1" ht="12" x14ac:dyDescent="0.3">
      <c r="A6959" s="4">
        <v>6958</v>
      </c>
      <c r="B6959" s="4" t="s">
        <v>20683</v>
      </c>
      <c r="C6959" s="5">
        <v>45112</v>
      </c>
      <c r="D6959" s="5">
        <v>45117</v>
      </c>
      <c r="E6959" s="9">
        <f t="shared" si="108"/>
        <v>2023</v>
      </c>
      <c r="F6959" s="4" t="s">
        <v>17</v>
      </c>
      <c r="G6959" s="4" t="s">
        <v>20684</v>
      </c>
      <c r="H6959" s="4" t="s">
        <v>20685</v>
      </c>
      <c r="I6959" s="4" t="s">
        <v>28</v>
      </c>
      <c r="J6959" s="4" t="s">
        <v>79</v>
      </c>
      <c r="K6959" s="4" t="s">
        <v>80</v>
      </c>
      <c r="L6959" s="4" t="s">
        <v>29</v>
      </c>
      <c r="M6959" s="4" t="s">
        <v>107</v>
      </c>
      <c r="N6959" s="4">
        <v>1038.5</v>
      </c>
      <c r="O6959" s="4">
        <v>8</v>
      </c>
      <c r="P6959" s="4">
        <v>0</v>
      </c>
      <c r="Q6959" s="4">
        <v>46.1</v>
      </c>
    </row>
    <row r="6960" spans="1:17" s="4" customFormat="1" ht="12" x14ac:dyDescent="0.3">
      <c r="A6960" s="4">
        <v>6959</v>
      </c>
      <c r="B6960" s="4" t="s">
        <v>20686</v>
      </c>
      <c r="C6960" s="5">
        <v>44915</v>
      </c>
      <c r="D6960" s="5">
        <v>44919</v>
      </c>
      <c r="E6960" s="9">
        <f t="shared" si="108"/>
        <v>2022</v>
      </c>
      <c r="F6960" s="4" t="s">
        <v>39</v>
      </c>
      <c r="G6960" s="4" t="s">
        <v>20687</v>
      </c>
      <c r="H6960" s="4" t="s">
        <v>20688</v>
      </c>
      <c r="I6960" s="4" t="s">
        <v>28</v>
      </c>
      <c r="J6960" s="4" t="s">
        <v>21</v>
      </c>
      <c r="K6960" s="4" t="s">
        <v>26647</v>
      </c>
      <c r="L6960" s="4" t="s">
        <v>22</v>
      </c>
      <c r="M6960" s="4" t="s">
        <v>23</v>
      </c>
      <c r="N6960" s="4">
        <v>104.69</v>
      </c>
      <c r="O6960" s="4">
        <v>4</v>
      </c>
      <c r="P6960" s="4">
        <v>0</v>
      </c>
      <c r="Q6960" s="4">
        <v>22.5</v>
      </c>
    </row>
    <row r="6961" spans="1:17" s="4" customFormat="1" ht="12" x14ac:dyDescent="0.3">
      <c r="A6961" s="4">
        <v>6960</v>
      </c>
      <c r="B6961" s="4" t="s">
        <v>20689</v>
      </c>
      <c r="C6961" s="5">
        <v>44731</v>
      </c>
      <c r="D6961" s="5">
        <v>44736</v>
      </c>
      <c r="E6961" s="9">
        <f t="shared" si="108"/>
        <v>2022</v>
      </c>
      <c r="F6961" s="4" t="s">
        <v>17</v>
      </c>
      <c r="G6961" s="4" t="s">
        <v>20690</v>
      </c>
      <c r="H6961" s="4" t="s">
        <v>20691</v>
      </c>
      <c r="I6961" s="4" t="s">
        <v>67</v>
      </c>
      <c r="J6961" s="4" t="s">
        <v>21</v>
      </c>
      <c r="K6961" s="4" t="s">
        <v>26647</v>
      </c>
      <c r="L6961" s="4" t="s">
        <v>29</v>
      </c>
      <c r="M6961" s="4" t="s">
        <v>90</v>
      </c>
      <c r="N6961" s="4">
        <v>256.32</v>
      </c>
      <c r="O6961" s="4">
        <v>1</v>
      </c>
      <c r="P6961" s="4">
        <v>0</v>
      </c>
      <c r="Q6961" s="4">
        <v>41.16</v>
      </c>
    </row>
    <row r="6962" spans="1:17" s="4" customFormat="1" ht="12" x14ac:dyDescent="0.3">
      <c r="A6962" s="4">
        <v>6961</v>
      </c>
      <c r="B6962" s="4" t="s">
        <v>20692</v>
      </c>
      <c r="C6962" s="5">
        <v>45333</v>
      </c>
      <c r="D6962" s="5">
        <v>45335</v>
      </c>
      <c r="E6962" s="9">
        <f t="shared" si="108"/>
        <v>2024</v>
      </c>
      <c r="F6962" s="4" t="s">
        <v>17</v>
      </c>
      <c r="G6962" s="4" t="s">
        <v>20693</v>
      </c>
      <c r="H6962" s="4" t="s">
        <v>20694</v>
      </c>
      <c r="I6962" s="4" t="s">
        <v>28</v>
      </c>
      <c r="J6962" s="4" t="s">
        <v>145</v>
      </c>
      <c r="K6962" s="4" t="s">
        <v>80</v>
      </c>
      <c r="L6962" s="4" t="s">
        <v>29</v>
      </c>
      <c r="M6962" s="4" t="s">
        <v>107</v>
      </c>
      <c r="N6962" s="4">
        <v>437.84</v>
      </c>
      <c r="O6962" s="4">
        <v>2</v>
      </c>
      <c r="P6962" s="4">
        <v>0.2</v>
      </c>
      <c r="Q6962" s="4">
        <v>86.33</v>
      </c>
    </row>
    <row r="6963" spans="1:17" s="4" customFormat="1" ht="12" x14ac:dyDescent="0.3">
      <c r="A6963" s="4">
        <v>6962</v>
      </c>
      <c r="B6963" s="4" t="s">
        <v>20695</v>
      </c>
      <c r="C6963" s="5">
        <v>45281</v>
      </c>
      <c r="D6963" s="5">
        <v>45288</v>
      </c>
      <c r="E6963" s="9">
        <f t="shared" si="108"/>
        <v>2023</v>
      </c>
      <c r="F6963" s="4" t="s">
        <v>59</v>
      </c>
      <c r="G6963" s="4" t="s">
        <v>20696</v>
      </c>
      <c r="H6963" s="4" t="s">
        <v>20697</v>
      </c>
      <c r="I6963" s="4" t="s">
        <v>28</v>
      </c>
      <c r="J6963" s="4" t="s">
        <v>62</v>
      </c>
      <c r="K6963" s="4" t="s">
        <v>63</v>
      </c>
      <c r="L6963" s="4" t="s">
        <v>29</v>
      </c>
      <c r="M6963" s="4" t="s">
        <v>90</v>
      </c>
      <c r="N6963" s="4">
        <v>609.58000000000004</v>
      </c>
      <c r="O6963" s="4">
        <v>4</v>
      </c>
      <c r="P6963" s="4">
        <v>0.15</v>
      </c>
      <c r="Q6963" s="4">
        <v>20.61</v>
      </c>
    </row>
    <row r="6964" spans="1:17" s="4" customFormat="1" ht="12" x14ac:dyDescent="0.3">
      <c r="A6964" s="4">
        <v>6963</v>
      </c>
      <c r="B6964" s="4" t="s">
        <v>20698</v>
      </c>
      <c r="C6964" s="5">
        <v>45590</v>
      </c>
      <c r="D6964" s="5">
        <v>45596</v>
      </c>
      <c r="E6964" s="9">
        <f t="shared" si="108"/>
        <v>2024</v>
      </c>
      <c r="F6964" s="4" t="s">
        <v>59</v>
      </c>
      <c r="G6964" s="4" t="s">
        <v>20699</v>
      </c>
      <c r="H6964" s="4" t="s">
        <v>20700</v>
      </c>
      <c r="I6964" s="4" t="s">
        <v>28</v>
      </c>
      <c r="J6964" s="4" t="s">
        <v>47</v>
      </c>
      <c r="K6964" s="4" t="s">
        <v>47</v>
      </c>
      <c r="L6964" s="4" t="s">
        <v>36</v>
      </c>
      <c r="M6964" s="4" t="s">
        <v>118</v>
      </c>
      <c r="N6964" s="4">
        <v>1396.72</v>
      </c>
      <c r="O6964" s="4">
        <v>5</v>
      </c>
      <c r="P6964" s="4">
        <v>0.2</v>
      </c>
      <c r="Q6964" s="4">
        <v>31.03</v>
      </c>
    </row>
    <row r="6965" spans="1:17" s="4" customFormat="1" ht="12" x14ac:dyDescent="0.3">
      <c r="A6965" s="4">
        <v>6964</v>
      </c>
      <c r="B6965" s="4" t="s">
        <v>20701</v>
      </c>
      <c r="C6965" s="5">
        <v>44632</v>
      </c>
      <c r="D6965" s="5">
        <v>44638</v>
      </c>
      <c r="E6965" s="9">
        <f t="shared" si="108"/>
        <v>2022</v>
      </c>
      <c r="F6965" s="4" t="s">
        <v>39</v>
      </c>
      <c r="G6965" s="4" t="s">
        <v>20702</v>
      </c>
      <c r="H6965" s="4" t="s">
        <v>20703</v>
      </c>
      <c r="I6965" s="4" t="s">
        <v>20</v>
      </c>
      <c r="J6965" s="4" t="s">
        <v>21</v>
      </c>
      <c r="K6965" s="4" t="s">
        <v>26647</v>
      </c>
      <c r="L6965" s="4" t="s">
        <v>29</v>
      </c>
      <c r="M6965" s="4" t="s">
        <v>107</v>
      </c>
      <c r="N6965" s="4">
        <v>274.7</v>
      </c>
      <c r="O6965" s="4">
        <v>1</v>
      </c>
      <c r="P6965" s="4">
        <v>0.15</v>
      </c>
      <c r="Q6965" s="4">
        <v>52.83</v>
      </c>
    </row>
    <row r="6966" spans="1:17" s="4" customFormat="1" ht="12" x14ac:dyDescent="0.3">
      <c r="A6966" s="4">
        <v>6965</v>
      </c>
      <c r="B6966" s="4" t="s">
        <v>20704</v>
      </c>
      <c r="C6966" s="5">
        <v>45620</v>
      </c>
      <c r="D6966" s="5">
        <v>45627</v>
      </c>
      <c r="E6966" s="9">
        <f t="shared" si="108"/>
        <v>2024</v>
      </c>
      <c r="F6966" s="4" t="s">
        <v>25</v>
      </c>
      <c r="G6966" s="4" t="s">
        <v>20705</v>
      </c>
      <c r="H6966" s="4" t="s">
        <v>20706</v>
      </c>
      <c r="I6966" s="4" t="s">
        <v>20</v>
      </c>
      <c r="J6966" s="4" t="s">
        <v>145</v>
      </c>
      <c r="K6966" s="4" t="s">
        <v>80</v>
      </c>
      <c r="L6966" s="4" t="s">
        <v>36</v>
      </c>
      <c r="M6966" s="4" t="s">
        <v>37</v>
      </c>
      <c r="N6966" s="4">
        <v>1205.53</v>
      </c>
      <c r="O6966" s="4">
        <v>4</v>
      </c>
      <c r="P6966" s="4">
        <v>0.15</v>
      </c>
      <c r="Q6966" s="4">
        <v>236.52</v>
      </c>
    </row>
    <row r="6967" spans="1:17" s="4" customFormat="1" ht="12" x14ac:dyDescent="0.3">
      <c r="A6967" s="4">
        <v>6966</v>
      </c>
      <c r="B6967" s="4" t="s">
        <v>20707</v>
      </c>
      <c r="C6967" s="5">
        <v>44900</v>
      </c>
      <c r="D6967" s="5">
        <v>44905</v>
      </c>
      <c r="E6967" s="9">
        <f t="shared" si="108"/>
        <v>2022</v>
      </c>
      <c r="F6967" s="4" t="s">
        <v>59</v>
      </c>
      <c r="G6967" s="4" t="s">
        <v>20708</v>
      </c>
      <c r="H6967" s="4" t="s">
        <v>20709</v>
      </c>
      <c r="I6967" s="4" t="s">
        <v>20</v>
      </c>
      <c r="J6967" s="4" t="s">
        <v>47</v>
      </c>
      <c r="K6967" s="4" t="s">
        <v>47</v>
      </c>
      <c r="L6967" s="4" t="s">
        <v>29</v>
      </c>
      <c r="M6967" s="4" t="s">
        <v>90</v>
      </c>
      <c r="N6967" s="4">
        <v>446.67</v>
      </c>
      <c r="O6967" s="4">
        <v>9</v>
      </c>
      <c r="P6967" s="4">
        <v>0.1</v>
      </c>
      <c r="Q6967" s="4">
        <v>8.8699999999999992</v>
      </c>
    </row>
    <row r="6968" spans="1:17" s="4" customFormat="1" ht="12" x14ac:dyDescent="0.3">
      <c r="A6968" s="4">
        <v>6967</v>
      </c>
      <c r="B6968" s="4" t="s">
        <v>20710</v>
      </c>
      <c r="C6968" s="5">
        <v>44921</v>
      </c>
      <c r="D6968" s="5">
        <v>44927</v>
      </c>
      <c r="E6968" s="9">
        <f t="shared" si="108"/>
        <v>2023</v>
      </c>
      <c r="F6968" s="4" t="s">
        <v>59</v>
      </c>
      <c r="G6968" s="4" t="s">
        <v>20711</v>
      </c>
      <c r="H6968" s="4" t="s">
        <v>20712</v>
      </c>
      <c r="I6968" s="4" t="s">
        <v>28</v>
      </c>
      <c r="J6968" s="4" t="s">
        <v>21</v>
      </c>
      <c r="K6968" s="4" t="s">
        <v>26647</v>
      </c>
      <c r="L6968" s="4" t="s">
        <v>29</v>
      </c>
      <c r="M6968" s="4" t="s">
        <v>30</v>
      </c>
      <c r="N6968" s="4">
        <v>382.29</v>
      </c>
      <c r="O6968" s="4">
        <v>1</v>
      </c>
      <c r="P6968" s="4">
        <v>0</v>
      </c>
      <c r="Q6968" s="4">
        <v>76.900000000000006</v>
      </c>
    </row>
    <row r="6969" spans="1:17" s="4" customFormat="1" ht="12" x14ac:dyDescent="0.3">
      <c r="A6969" s="4">
        <v>6968</v>
      </c>
      <c r="B6969" s="4" t="s">
        <v>20713</v>
      </c>
      <c r="C6969" s="5">
        <v>44910</v>
      </c>
      <c r="D6969" s="5">
        <v>44911</v>
      </c>
      <c r="E6969" s="9">
        <f t="shared" si="108"/>
        <v>2022</v>
      </c>
      <c r="F6969" s="4" t="s">
        <v>25</v>
      </c>
      <c r="G6969" s="4" t="s">
        <v>20714</v>
      </c>
      <c r="H6969" s="4" t="s">
        <v>20715</v>
      </c>
      <c r="I6969" s="4" t="s">
        <v>28</v>
      </c>
      <c r="J6969" s="4" t="s">
        <v>79</v>
      </c>
      <c r="K6969" s="4" t="s">
        <v>80</v>
      </c>
      <c r="L6969" s="4" t="s">
        <v>36</v>
      </c>
      <c r="M6969" s="4" t="s">
        <v>138</v>
      </c>
      <c r="N6969" s="4">
        <v>235.83</v>
      </c>
      <c r="O6969" s="4">
        <v>8</v>
      </c>
      <c r="P6969" s="4">
        <v>0.1</v>
      </c>
      <c r="Q6969" s="4">
        <v>48.72</v>
      </c>
    </row>
    <row r="6970" spans="1:17" s="4" customFormat="1" ht="12" x14ac:dyDescent="0.3">
      <c r="A6970" s="4">
        <v>6969</v>
      </c>
      <c r="B6970" s="4" t="s">
        <v>20716</v>
      </c>
      <c r="C6970" s="5">
        <v>44439</v>
      </c>
      <c r="D6970" s="5">
        <v>44445</v>
      </c>
      <c r="E6970" s="9">
        <f t="shared" si="108"/>
        <v>2021</v>
      </c>
      <c r="F6970" s="4" t="s">
        <v>25</v>
      </c>
      <c r="G6970" s="4" t="s">
        <v>20717</v>
      </c>
      <c r="H6970" s="4" t="s">
        <v>20718</v>
      </c>
      <c r="I6970" s="4" t="s">
        <v>20</v>
      </c>
      <c r="J6970" s="4" t="s">
        <v>62</v>
      </c>
      <c r="K6970" s="4" t="s">
        <v>63</v>
      </c>
      <c r="L6970" s="4" t="s">
        <v>22</v>
      </c>
      <c r="M6970" s="4" t="s">
        <v>75</v>
      </c>
      <c r="N6970" s="4">
        <v>571.16</v>
      </c>
      <c r="O6970" s="4">
        <v>6</v>
      </c>
      <c r="P6970" s="4">
        <v>0.15</v>
      </c>
      <c r="Q6970" s="4">
        <v>8.1</v>
      </c>
    </row>
    <row r="6971" spans="1:17" s="4" customFormat="1" ht="12" x14ac:dyDescent="0.3">
      <c r="A6971" s="4">
        <v>6970</v>
      </c>
      <c r="B6971" s="4" t="s">
        <v>20719</v>
      </c>
      <c r="C6971" s="5">
        <v>45491</v>
      </c>
      <c r="D6971" s="5">
        <v>45496</v>
      </c>
      <c r="E6971" s="9">
        <f t="shared" si="108"/>
        <v>2024</v>
      </c>
      <c r="F6971" s="4" t="s">
        <v>39</v>
      </c>
      <c r="G6971" s="4" t="s">
        <v>20720</v>
      </c>
      <c r="H6971" s="4" t="s">
        <v>20721</v>
      </c>
      <c r="I6971" s="4" t="s">
        <v>20</v>
      </c>
      <c r="J6971" s="4" t="s">
        <v>106</v>
      </c>
      <c r="K6971" s="4" t="s">
        <v>106</v>
      </c>
      <c r="L6971" s="4" t="s">
        <v>22</v>
      </c>
      <c r="M6971" s="4" t="s">
        <v>23</v>
      </c>
      <c r="N6971" s="4">
        <v>225.07</v>
      </c>
      <c r="O6971" s="4">
        <v>5</v>
      </c>
      <c r="P6971" s="4">
        <v>0.15</v>
      </c>
      <c r="Q6971" s="4">
        <v>36.49</v>
      </c>
    </row>
    <row r="6972" spans="1:17" s="4" customFormat="1" ht="12" x14ac:dyDescent="0.3">
      <c r="A6972" s="4">
        <v>6971</v>
      </c>
      <c r="B6972" s="4" t="s">
        <v>20722</v>
      </c>
      <c r="C6972" s="5">
        <v>44622</v>
      </c>
      <c r="D6972" s="5">
        <v>44626</v>
      </c>
      <c r="E6972" s="9">
        <f t="shared" si="108"/>
        <v>2022</v>
      </c>
      <c r="F6972" s="4" t="s">
        <v>25</v>
      </c>
      <c r="G6972" s="4" t="s">
        <v>20723</v>
      </c>
      <c r="H6972" s="4" t="s">
        <v>20724</v>
      </c>
      <c r="I6972" s="4" t="s">
        <v>28</v>
      </c>
      <c r="J6972" s="4" t="s">
        <v>34</v>
      </c>
      <c r="K6972" s="4" t="s">
        <v>35</v>
      </c>
      <c r="L6972" s="4" t="s">
        <v>36</v>
      </c>
      <c r="M6972" s="4" t="s">
        <v>118</v>
      </c>
      <c r="N6972" s="4">
        <v>609.66</v>
      </c>
      <c r="O6972" s="4">
        <v>6</v>
      </c>
      <c r="P6972" s="4">
        <v>0.1</v>
      </c>
      <c r="Q6972" s="4">
        <v>92.29</v>
      </c>
    </row>
    <row r="6973" spans="1:17" s="4" customFormat="1" ht="12" x14ac:dyDescent="0.3">
      <c r="A6973" s="4">
        <v>6972</v>
      </c>
      <c r="B6973" s="4" t="s">
        <v>20725</v>
      </c>
      <c r="C6973" s="5">
        <v>45325</v>
      </c>
      <c r="D6973" s="5">
        <v>45332</v>
      </c>
      <c r="E6973" s="9">
        <f t="shared" si="108"/>
        <v>2024</v>
      </c>
      <c r="F6973" s="4" t="s">
        <v>39</v>
      </c>
      <c r="G6973" s="4" t="s">
        <v>20726</v>
      </c>
      <c r="H6973" s="4" t="s">
        <v>20727</v>
      </c>
      <c r="I6973" s="4" t="s">
        <v>28</v>
      </c>
      <c r="J6973" s="4" t="s">
        <v>47</v>
      </c>
      <c r="K6973" s="4" t="s">
        <v>47</v>
      </c>
      <c r="L6973" s="4" t="s">
        <v>36</v>
      </c>
      <c r="M6973" s="4" t="s">
        <v>118</v>
      </c>
      <c r="N6973" s="4">
        <v>671.16</v>
      </c>
      <c r="O6973" s="4">
        <v>4</v>
      </c>
      <c r="P6973" s="4">
        <v>0.1</v>
      </c>
      <c r="Q6973" s="4">
        <v>137.05000000000001</v>
      </c>
    </row>
    <row r="6974" spans="1:17" s="4" customFormat="1" ht="12" x14ac:dyDescent="0.3">
      <c r="A6974" s="4">
        <v>6973</v>
      </c>
      <c r="B6974" s="4" t="s">
        <v>20728</v>
      </c>
      <c r="C6974" s="5">
        <v>44439</v>
      </c>
      <c r="D6974" s="5">
        <v>44443</v>
      </c>
      <c r="E6974" s="9">
        <f t="shared" si="108"/>
        <v>2021</v>
      </c>
      <c r="F6974" s="4" t="s">
        <v>59</v>
      </c>
      <c r="G6974" s="4" t="s">
        <v>20729</v>
      </c>
      <c r="H6974" s="4" t="s">
        <v>20730</v>
      </c>
      <c r="I6974" s="4" t="s">
        <v>67</v>
      </c>
      <c r="J6974" s="4" t="s">
        <v>62</v>
      </c>
      <c r="K6974" s="4" t="s">
        <v>63</v>
      </c>
      <c r="L6974" s="4" t="s">
        <v>36</v>
      </c>
      <c r="M6974" s="4" t="s">
        <v>37</v>
      </c>
      <c r="N6974" s="4">
        <v>635.49</v>
      </c>
      <c r="O6974" s="4">
        <v>9</v>
      </c>
      <c r="P6974" s="4">
        <v>0.1</v>
      </c>
      <c r="Q6974" s="4">
        <v>124.81</v>
      </c>
    </row>
    <row r="6975" spans="1:17" s="4" customFormat="1" ht="12" x14ac:dyDescent="0.3">
      <c r="A6975" s="4">
        <v>6974</v>
      </c>
      <c r="B6975" s="4" t="s">
        <v>20731</v>
      </c>
      <c r="C6975" s="5">
        <v>45777</v>
      </c>
      <c r="D6975" s="5">
        <v>45783</v>
      </c>
      <c r="E6975" s="9">
        <f t="shared" si="108"/>
        <v>2025</v>
      </c>
      <c r="F6975" s="4" t="s">
        <v>17</v>
      </c>
      <c r="G6975" s="4" t="s">
        <v>20732</v>
      </c>
      <c r="H6975" s="4" t="s">
        <v>20733</v>
      </c>
      <c r="I6975" s="4" t="s">
        <v>20</v>
      </c>
      <c r="J6975" s="4" t="s">
        <v>111</v>
      </c>
      <c r="K6975" s="4" t="s">
        <v>111</v>
      </c>
      <c r="L6975" s="4" t="s">
        <v>22</v>
      </c>
      <c r="M6975" s="4" t="s">
        <v>23</v>
      </c>
      <c r="N6975" s="4">
        <v>1391.43</v>
      </c>
      <c r="O6975" s="4">
        <v>4</v>
      </c>
      <c r="P6975" s="4">
        <v>0</v>
      </c>
      <c r="Q6975" s="4">
        <v>11.62</v>
      </c>
    </row>
    <row r="6976" spans="1:17" s="4" customFormat="1" ht="12" x14ac:dyDescent="0.3">
      <c r="A6976" s="4">
        <v>6975</v>
      </c>
      <c r="B6976" s="4" t="s">
        <v>20734</v>
      </c>
      <c r="C6976" s="5">
        <v>45135</v>
      </c>
      <c r="D6976" s="5">
        <v>45138</v>
      </c>
      <c r="E6976" s="9">
        <f t="shared" si="108"/>
        <v>2023</v>
      </c>
      <c r="F6976" s="4" t="s">
        <v>59</v>
      </c>
      <c r="G6976" s="4" t="s">
        <v>20735</v>
      </c>
      <c r="H6976" s="4" t="s">
        <v>20736</v>
      </c>
      <c r="I6976" s="4" t="s">
        <v>67</v>
      </c>
      <c r="J6976" s="4" t="s">
        <v>79</v>
      </c>
      <c r="K6976" s="4" t="s">
        <v>80</v>
      </c>
      <c r="L6976" s="4" t="s">
        <v>22</v>
      </c>
      <c r="M6976" s="4" t="s">
        <v>134</v>
      </c>
      <c r="N6976" s="4">
        <v>971.92</v>
      </c>
      <c r="O6976" s="4">
        <v>8</v>
      </c>
      <c r="P6976" s="4">
        <v>0.15</v>
      </c>
      <c r="Q6976" s="4">
        <v>4.5999999999999996</v>
      </c>
    </row>
    <row r="6977" spans="1:17" s="4" customFormat="1" ht="12" x14ac:dyDescent="0.3">
      <c r="A6977" s="4">
        <v>6976</v>
      </c>
      <c r="B6977" s="4" t="s">
        <v>20737</v>
      </c>
      <c r="C6977" s="5">
        <v>45262</v>
      </c>
      <c r="D6977" s="5">
        <v>45268</v>
      </c>
      <c r="E6977" s="9">
        <f t="shared" si="108"/>
        <v>2023</v>
      </c>
      <c r="F6977" s="4" t="s">
        <v>25</v>
      </c>
      <c r="G6977" s="4" t="s">
        <v>20738</v>
      </c>
      <c r="H6977" s="4" t="s">
        <v>20739</v>
      </c>
      <c r="I6977" s="4" t="s">
        <v>67</v>
      </c>
      <c r="J6977" s="4" t="s">
        <v>145</v>
      </c>
      <c r="K6977" s="4" t="s">
        <v>80</v>
      </c>
      <c r="L6977" s="4" t="s">
        <v>29</v>
      </c>
      <c r="M6977" s="4" t="s">
        <v>48</v>
      </c>
      <c r="N6977" s="4">
        <v>391.55</v>
      </c>
      <c r="O6977" s="4">
        <v>7</v>
      </c>
      <c r="P6977" s="4">
        <v>0.15</v>
      </c>
      <c r="Q6977" s="4">
        <v>3.01</v>
      </c>
    </row>
    <row r="6978" spans="1:17" s="4" customFormat="1" ht="12" x14ac:dyDescent="0.3">
      <c r="A6978" s="4">
        <v>6977</v>
      </c>
      <c r="B6978" s="4" t="s">
        <v>20740</v>
      </c>
      <c r="C6978" s="5">
        <v>44712</v>
      </c>
      <c r="D6978" s="5">
        <v>44716</v>
      </c>
      <c r="E6978" s="9">
        <f t="shared" ref="E6978:E7041" si="109">YEAR(D6978)</f>
        <v>2022</v>
      </c>
      <c r="F6978" s="4" t="s">
        <v>39</v>
      </c>
      <c r="G6978" s="4" t="s">
        <v>20741</v>
      </c>
      <c r="H6978" s="4" t="s">
        <v>20742</v>
      </c>
      <c r="I6978" s="4" t="s">
        <v>28</v>
      </c>
      <c r="J6978" s="4" t="s">
        <v>79</v>
      </c>
      <c r="K6978" s="4" t="s">
        <v>80</v>
      </c>
      <c r="L6978" s="4" t="s">
        <v>36</v>
      </c>
      <c r="M6978" s="4" t="s">
        <v>71</v>
      </c>
      <c r="N6978" s="4">
        <v>1043.53</v>
      </c>
      <c r="O6978" s="4">
        <v>4</v>
      </c>
      <c r="P6978" s="4">
        <v>0</v>
      </c>
      <c r="Q6978" s="4">
        <v>245.41</v>
      </c>
    </row>
    <row r="6979" spans="1:17" s="4" customFormat="1" ht="12" x14ac:dyDescent="0.3">
      <c r="A6979" s="4">
        <v>6978</v>
      </c>
      <c r="B6979" s="4" t="s">
        <v>20743</v>
      </c>
      <c r="C6979" s="5">
        <v>44757</v>
      </c>
      <c r="D6979" s="5">
        <v>44760</v>
      </c>
      <c r="E6979" s="9">
        <f t="shared" si="109"/>
        <v>2022</v>
      </c>
      <c r="F6979" s="4" t="s">
        <v>17</v>
      </c>
      <c r="G6979" s="4" t="s">
        <v>20744</v>
      </c>
      <c r="H6979" s="4" t="s">
        <v>20745</v>
      </c>
      <c r="I6979" s="4" t="s">
        <v>20</v>
      </c>
      <c r="J6979" s="4" t="s">
        <v>62</v>
      </c>
      <c r="K6979" s="4" t="s">
        <v>63</v>
      </c>
      <c r="L6979" s="4" t="s">
        <v>36</v>
      </c>
      <c r="M6979" s="4" t="s">
        <v>118</v>
      </c>
      <c r="N6979" s="4">
        <v>1293.1099999999999</v>
      </c>
      <c r="O6979" s="4">
        <v>3</v>
      </c>
      <c r="P6979" s="4">
        <v>0.15</v>
      </c>
      <c r="Q6979" s="4">
        <v>186.4</v>
      </c>
    </row>
    <row r="6980" spans="1:17" s="4" customFormat="1" ht="12" x14ac:dyDescent="0.3">
      <c r="A6980" s="4">
        <v>6979</v>
      </c>
      <c r="B6980" s="4" t="s">
        <v>20746</v>
      </c>
      <c r="C6980" s="5">
        <v>45369</v>
      </c>
      <c r="D6980" s="5">
        <v>45376</v>
      </c>
      <c r="E6980" s="9">
        <f t="shared" si="109"/>
        <v>2024</v>
      </c>
      <c r="F6980" s="4" t="s">
        <v>59</v>
      </c>
      <c r="G6980" s="4" t="s">
        <v>20747</v>
      </c>
      <c r="H6980" s="4" t="s">
        <v>20748</v>
      </c>
      <c r="I6980" s="4" t="s">
        <v>67</v>
      </c>
      <c r="J6980" s="4" t="s">
        <v>145</v>
      </c>
      <c r="K6980" s="4" t="s">
        <v>80</v>
      </c>
      <c r="L6980" s="4" t="s">
        <v>36</v>
      </c>
      <c r="M6980" s="4" t="s">
        <v>118</v>
      </c>
      <c r="N6980" s="4">
        <v>676.54</v>
      </c>
      <c r="O6980" s="4">
        <v>4</v>
      </c>
      <c r="P6980" s="4">
        <v>0.15</v>
      </c>
      <c r="Q6980" s="4">
        <v>5.73</v>
      </c>
    </row>
    <row r="6981" spans="1:17" s="4" customFormat="1" ht="12" x14ac:dyDescent="0.3">
      <c r="A6981" s="4">
        <v>6980</v>
      </c>
      <c r="B6981" s="4" t="s">
        <v>20749</v>
      </c>
      <c r="C6981" s="5">
        <v>45513</v>
      </c>
      <c r="D6981" s="5">
        <v>45517</v>
      </c>
      <c r="E6981" s="9">
        <f t="shared" si="109"/>
        <v>2024</v>
      </c>
      <c r="F6981" s="4" t="s">
        <v>17</v>
      </c>
      <c r="G6981" s="4" t="s">
        <v>20750</v>
      </c>
      <c r="H6981" s="4" t="s">
        <v>20751</v>
      </c>
      <c r="I6981" s="4" t="s">
        <v>20</v>
      </c>
      <c r="J6981" s="4" t="s">
        <v>106</v>
      </c>
      <c r="K6981" s="4" t="s">
        <v>106</v>
      </c>
      <c r="L6981" s="4" t="s">
        <v>29</v>
      </c>
      <c r="M6981" s="4" t="s">
        <v>90</v>
      </c>
      <c r="N6981" s="4">
        <v>941.4</v>
      </c>
      <c r="O6981" s="4">
        <v>10</v>
      </c>
      <c r="P6981" s="4">
        <v>0.1</v>
      </c>
      <c r="Q6981" s="4">
        <v>-6.58</v>
      </c>
    </row>
    <row r="6982" spans="1:17" s="4" customFormat="1" ht="12" x14ac:dyDescent="0.3">
      <c r="A6982" s="4">
        <v>6981</v>
      </c>
      <c r="B6982" s="4" t="s">
        <v>20752</v>
      </c>
      <c r="C6982" s="5">
        <v>44604</v>
      </c>
      <c r="D6982" s="5">
        <v>44605</v>
      </c>
      <c r="E6982" s="9">
        <f t="shared" si="109"/>
        <v>2022</v>
      </c>
      <c r="F6982" s="4" t="s">
        <v>59</v>
      </c>
      <c r="G6982" s="4" t="s">
        <v>20753</v>
      </c>
      <c r="H6982" s="4" t="s">
        <v>20754</v>
      </c>
      <c r="I6982" s="4" t="s">
        <v>28</v>
      </c>
      <c r="J6982" s="4" t="s">
        <v>34</v>
      </c>
      <c r="K6982" s="4" t="s">
        <v>35</v>
      </c>
      <c r="L6982" s="4" t="s">
        <v>29</v>
      </c>
      <c r="M6982" s="4" t="s">
        <v>90</v>
      </c>
      <c r="N6982" s="4">
        <v>448.69</v>
      </c>
      <c r="O6982" s="4">
        <v>4</v>
      </c>
      <c r="P6982" s="4">
        <v>0.1</v>
      </c>
      <c r="Q6982" s="4">
        <v>90.85</v>
      </c>
    </row>
    <row r="6983" spans="1:17" s="4" customFormat="1" ht="12" x14ac:dyDescent="0.3">
      <c r="A6983" s="4">
        <v>6982</v>
      </c>
      <c r="B6983" s="4" t="s">
        <v>20755</v>
      </c>
      <c r="C6983" s="5">
        <v>45799</v>
      </c>
      <c r="D6983" s="5">
        <v>45804</v>
      </c>
      <c r="E6983" s="9">
        <f t="shared" si="109"/>
        <v>2025</v>
      </c>
      <c r="F6983" s="4" t="s">
        <v>39</v>
      </c>
      <c r="G6983" s="4" t="s">
        <v>20756</v>
      </c>
      <c r="H6983" s="4" t="s">
        <v>20757</v>
      </c>
      <c r="I6983" s="4" t="s">
        <v>67</v>
      </c>
      <c r="J6983" s="4" t="s">
        <v>42</v>
      </c>
      <c r="K6983" s="4" t="s">
        <v>43</v>
      </c>
      <c r="L6983" s="4" t="s">
        <v>36</v>
      </c>
      <c r="M6983" s="4" t="s">
        <v>71</v>
      </c>
      <c r="N6983" s="4">
        <v>1093.98</v>
      </c>
      <c r="O6983" s="4">
        <v>4</v>
      </c>
      <c r="P6983" s="4">
        <v>0.15</v>
      </c>
      <c r="Q6983" s="4">
        <v>225.35</v>
      </c>
    </row>
    <row r="6984" spans="1:17" s="4" customFormat="1" ht="12" x14ac:dyDescent="0.3">
      <c r="A6984" s="4">
        <v>6983</v>
      </c>
      <c r="B6984" s="4" t="s">
        <v>20758</v>
      </c>
      <c r="C6984" s="5">
        <v>44747</v>
      </c>
      <c r="D6984" s="5">
        <v>44748</v>
      </c>
      <c r="E6984" s="9">
        <f t="shared" si="109"/>
        <v>2022</v>
      </c>
      <c r="F6984" s="4" t="s">
        <v>59</v>
      </c>
      <c r="G6984" s="4" t="s">
        <v>20759</v>
      </c>
      <c r="H6984" s="4" t="s">
        <v>20760</v>
      </c>
      <c r="I6984" s="4" t="s">
        <v>28</v>
      </c>
      <c r="J6984" s="4" t="s">
        <v>42</v>
      </c>
      <c r="K6984" s="4" t="s">
        <v>43</v>
      </c>
      <c r="L6984" s="4" t="s">
        <v>29</v>
      </c>
      <c r="M6984" s="4" t="s">
        <v>30</v>
      </c>
      <c r="N6984" s="4">
        <v>402.27</v>
      </c>
      <c r="O6984" s="4">
        <v>9</v>
      </c>
      <c r="P6984" s="4">
        <v>0.2</v>
      </c>
      <c r="Q6984" s="4">
        <v>51.58</v>
      </c>
    </row>
    <row r="6985" spans="1:17" s="4" customFormat="1" ht="12" x14ac:dyDescent="0.3">
      <c r="A6985" s="4">
        <v>6984</v>
      </c>
      <c r="B6985" s="4" t="s">
        <v>20761</v>
      </c>
      <c r="C6985" s="5">
        <v>45400</v>
      </c>
      <c r="D6985" s="5">
        <v>45407</v>
      </c>
      <c r="E6985" s="9">
        <f t="shared" si="109"/>
        <v>2024</v>
      </c>
      <c r="F6985" s="4" t="s">
        <v>17</v>
      </c>
      <c r="G6985" s="4" t="s">
        <v>20762</v>
      </c>
      <c r="H6985" s="4" t="s">
        <v>20763</v>
      </c>
      <c r="I6985" s="4" t="s">
        <v>67</v>
      </c>
      <c r="J6985" s="4" t="s">
        <v>62</v>
      </c>
      <c r="K6985" s="4" t="s">
        <v>63</v>
      </c>
      <c r="L6985" s="4" t="s">
        <v>22</v>
      </c>
      <c r="M6985" s="4" t="s">
        <v>75</v>
      </c>
      <c r="N6985" s="4">
        <v>1131.25</v>
      </c>
      <c r="O6985" s="4">
        <v>10</v>
      </c>
      <c r="P6985" s="4">
        <v>0</v>
      </c>
      <c r="Q6985" s="4">
        <v>311.94</v>
      </c>
    </row>
    <row r="6986" spans="1:17" s="4" customFormat="1" ht="12" x14ac:dyDescent="0.3">
      <c r="A6986" s="4">
        <v>6985</v>
      </c>
      <c r="B6986" s="4" t="s">
        <v>20764</v>
      </c>
      <c r="C6986" s="5">
        <v>45695</v>
      </c>
      <c r="D6986" s="5">
        <v>45696</v>
      </c>
      <c r="E6986" s="9">
        <f t="shared" si="109"/>
        <v>2025</v>
      </c>
      <c r="F6986" s="4" t="s">
        <v>39</v>
      </c>
      <c r="G6986" s="4" t="s">
        <v>20765</v>
      </c>
      <c r="H6986" s="4" t="s">
        <v>20766</v>
      </c>
      <c r="I6986" s="4" t="s">
        <v>28</v>
      </c>
      <c r="J6986" s="4" t="s">
        <v>52</v>
      </c>
      <c r="K6986" s="4" t="s">
        <v>53</v>
      </c>
      <c r="L6986" s="4" t="s">
        <v>36</v>
      </c>
      <c r="M6986" s="4" t="s">
        <v>37</v>
      </c>
      <c r="N6986" s="4">
        <v>540</v>
      </c>
      <c r="O6986" s="4">
        <v>5</v>
      </c>
      <c r="P6986" s="4">
        <v>0.15</v>
      </c>
      <c r="Q6986" s="4">
        <v>128.26</v>
      </c>
    </row>
    <row r="6987" spans="1:17" s="4" customFormat="1" ht="12" x14ac:dyDescent="0.3">
      <c r="A6987" s="4">
        <v>6986</v>
      </c>
      <c r="B6987" s="4" t="s">
        <v>20767</v>
      </c>
      <c r="C6987" s="5">
        <v>44707</v>
      </c>
      <c r="D6987" s="5">
        <v>44709</v>
      </c>
      <c r="E6987" s="9">
        <f t="shared" si="109"/>
        <v>2022</v>
      </c>
      <c r="F6987" s="4" t="s">
        <v>39</v>
      </c>
      <c r="G6987" s="4" t="s">
        <v>20768</v>
      </c>
      <c r="H6987" s="4" t="s">
        <v>20769</v>
      </c>
      <c r="I6987" s="4" t="s">
        <v>20</v>
      </c>
      <c r="J6987" s="4" t="s">
        <v>62</v>
      </c>
      <c r="K6987" s="4" t="s">
        <v>63</v>
      </c>
      <c r="L6987" s="4" t="s">
        <v>22</v>
      </c>
      <c r="M6987" s="4" t="s">
        <v>134</v>
      </c>
      <c r="N6987" s="4">
        <v>802.66</v>
      </c>
      <c r="O6987" s="4">
        <v>2</v>
      </c>
      <c r="P6987" s="4">
        <v>0.15</v>
      </c>
      <c r="Q6987" s="4">
        <v>164.16</v>
      </c>
    </row>
    <row r="6988" spans="1:17" s="4" customFormat="1" ht="12" x14ac:dyDescent="0.3">
      <c r="A6988" s="4">
        <v>6987</v>
      </c>
      <c r="B6988" s="4" t="s">
        <v>20770</v>
      </c>
      <c r="C6988" s="5">
        <v>45011</v>
      </c>
      <c r="D6988" s="5">
        <v>45014</v>
      </c>
      <c r="E6988" s="9">
        <f t="shared" si="109"/>
        <v>2023</v>
      </c>
      <c r="F6988" s="4" t="s">
        <v>59</v>
      </c>
      <c r="G6988" s="4" t="s">
        <v>20771</v>
      </c>
      <c r="H6988" s="4" t="s">
        <v>20772</v>
      </c>
      <c r="I6988" s="4" t="s">
        <v>20</v>
      </c>
      <c r="J6988" s="4" t="s">
        <v>47</v>
      </c>
      <c r="K6988" s="4" t="s">
        <v>47</v>
      </c>
      <c r="L6988" s="4" t="s">
        <v>22</v>
      </c>
      <c r="M6988" s="4" t="s">
        <v>23</v>
      </c>
      <c r="N6988" s="4">
        <v>250.45</v>
      </c>
      <c r="O6988" s="4">
        <v>6</v>
      </c>
      <c r="P6988" s="4">
        <v>0.1</v>
      </c>
      <c r="Q6988" s="4">
        <v>32.049999999999997</v>
      </c>
    </row>
    <row r="6989" spans="1:17" s="4" customFormat="1" ht="12" x14ac:dyDescent="0.3">
      <c r="A6989" s="4">
        <v>6988</v>
      </c>
      <c r="B6989" s="4" t="s">
        <v>20773</v>
      </c>
      <c r="C6989" s="5">
        <v>45653</v>
      </c>
      <c r="D6989" s="5">
        <v>45658</v>
      </c>
      <c r="E6989" s="9">
        <f t="shared" si="109"/>
        <v>2025</v>
      </c>
      <c r="F6989" s="4" t="s">
        <v>25</v>
      </c>
      <c r="G6989" s="4" t="s">
        <v>20774</v>
      </c>
      <c r="H6989" s="4" t="s">
        <v>20775</v>
      </c>
      <c r="I6989" s="4" t="s">
        <v>20</v>
      </c>
      <c r="J6989" s="4" t="s">
        <v>34</v>
      </c>
      <c r="K6989" s="4" t="s">
        <v>35</v>
      </c>
      <c r="L6989" s="4" t="s">
        <v>36</v>
      </c>
      <c r="M6989" s="4" t="s">
        <v>71</v>
      </c>
      <c r="N6989" s="4">
        <v>341.88</v>
      </c>
      <c r="O6989" s="4">
        <v>2</v>
      </c>
      <c r="P6989" s="4">
        <v>0.1</v>
      </c>
      <c r="Q6989" s="4">
        <v>78.19</v>
      </c>
    </row>
    <row r="6990" spans="1:17" s="4" customFormat="1" ht="12" x14ac:dyDescent="0.3">
      <c r="A6990" s="4">
        <v>6989</v>
      </c>
      <c r="B6990" s="4" t="s">
        <v>20776</v>
      </c>
      <c r="C6990" s="5">
        <v>45619</v>
      </c>
      <c r="D6990" s="5">
        <v>45623</v>
      </c>
      <c r="E6990" s="9">
        <f t="shared" si="109"/>
        <v>2024</v>
      </c>
      <c r="F6990" s="4" t="s">
        <v>39</v>
      </c>
      <c r="G6990" s="4" t="s">
        <v>20777</v>
      </c>
      <c r="H6990" s="4" t="s">
        <v>20778</v>
      </c>
      <c r="I6990" s="4" t="s">
        <v>20</v>
      </c>
      <c r="J6990" s="4" t="s">
        <v>42</v>
      </c>
      <c r="K6990" s="4" t="s">
        <v>43</v>
      </c>
      <c r="L6990" s="4" t="s">
        <v>29</v>
      </c>
      <c r="M6990" s="4" t="s">
        <v>107</v>
      </c>
      <c r="N6990" s="4">
        <v>605.77</v>
      </c>
      <c r="O6990" s="4">
        <v>10</v>
      </c>
      <c r="P6990" s="4">
        <v>0.2</v>
      </c>
      <c r="Q6990" s="4">
        <v>4.53</v>
      </c>
    </row>
    <row r="6991" spans="1:17" s="4" customFormat="1" ht="12" x14ac:dyDescent="0.3">
      <c r="A6991" s="4">
        <v>6990</v>
      </c>
      <c r="B6991" s="4" t="s">
        <v>20779</v>
      </c>
      <c r="C6991" s="5">
        <v>45591</v>
      </c>
      <c r="D6991" s="5">
        <v>45596</v>
      </c>
      <c r="E6991" s="9">
        <f t="shared" si="109"/>
        <v>2024</v>
      </c>
      <c r="F6991" s="4" t="s">
        <v>17</v>
      </c>
      <c r="G6991" s="4" t="s">
        <v>20780</v>
      </c>
      <c r="H6991" s="4" t="s">
        <v>20781</v>
      </c>
      <c r="I6991" s="4" t="s">
        <v>67</v>
      </c>
      <c r="J6991" s="4" t="s">
        <v>52</v>
      </c>
      <c r="K6991" s="4" t="s">
        <v>53</v>
      </c>
      <c r="L6991" s="4" t="s">
        <v>29</v>
      </c>
      <c r="M6991" s="4" t="s">
        <v>30</v>
      </c>
      <c r="N6991" s="4">
        <v>1443.13</v>
      </c>
      <c r="O6991" s="4">
        <v>5</v>
      </c>
      <c r="P6991" s="4">
        <v>0.2</v>
      </c>
      <c r="Q6991" s="4">
        <v>-17.21</v>
      </c>
    </row>
    <row r="6992" spans="1:17" s="4" customFormat="1" ht="12" x14ac:dyDescent="0.3">
      <c r="A6992" s="4">
        <v>6991</v>
      </c>
      <c r="B6992" s="4" t="s">
        <v>20782</v>
      </c>
      <c r="C6992" s="5">
        <v>45129</v>
      </c>
      <c r="D6992" s="5">
        <v>45132</v>
      </c>
      <c r="E6992" s="9">
        <f t="shared" si="109"/>
        <v>2023</v>
      </c>
      <c r="F6992" s="4" t="s">
        <v>25</v>
      </c>
      <c r="G6992" s="4" t="s">
        <v>20783</v>
      </c>
      <c r="H6992" s="4" t="s">
        <v>20784</v>
      </c>
      <c r="I6992" s="4" t="s">
        <v>20</v>
      </c>
      <c r="J6992" s="4" t="s">
        <v>47</v>
      </c>
      <c r="K6992" s="4" t="s">
        <v>47</v>
      </c>
      <c r="L6992" s="4" t="s">
        <v>22</v>
      </c>
      <c r="M6992" s="4" t="s">
        <v>54</v>
      </c>
      <c r="N6992" s="4">
        <v>253.78</v>
      </c>
      <c r="O6992" s="4">
        <v>7</v>
      </c>
      <c r="P6992" s="4">
        <v>0.15</v>
      </c>
      <c r="Q6992" s="4">
        <v>54.87</v>
      </c>
    </row>
    <row r="6993" spans="1:17" s="4" customFormat="1" ht="12" x14ac:dyDescent="0.3">
      <c r="A6993" s="4">
        <v>6992</v>
      </c>
      <c r="B6993" s="4" t="s">
        <v>20785</v>
      </c>
      <c r="C6993" s="5">
        <v>44956</v>
      </c>
      <c r="D6993" s="5">
        <v>44960</v>
      </c>
      <c r="E6993" s="9">
        <f t="shared" si="109"/>
        <v>2023</v>
      </c>
      <c r="F6993" s="4" t="s">
        <v>25</v>
      </c>
      <c r="G6993" s="4" t="s">
        <v>20786</v>
      </c>
      <c r="H6993" s="4" t="s">
        <v>20787</v>
      </c>
      <c r="I6993" s="4" t="s">
        <v>28</v>
      </c>
      <c r="J6993" s="4" t="s">
        <v>79</v>
      </c>
      <c r="K6993" s="4" t="s">
        <v>80</v>
      </c>
      <c r="L6993" s="4" t="s">
        <v>36</v>
      </c>
      <c r="M6993" s="4" t="s">
        <v>118</v>
      </c>
      <c r="N6993" s="4">
        <v>174.99</v>
      </c>
      <c r="O6993" s="4">
        <v>8</v>
      </c>
      <c r="P6993" s="4">
        <v>0.15</v>
      </c>
      <c r="Q6993" s="4">
        <v>6.77</v>
      </c>
    </row>
    <row r="6994" spans="1:17" s="4" customFormat="1" ht="12" x14ac:dyDescent="0.3">
      <c r="A6994" s="4">
        <v>6993</v>
      </c>
      <c r="B6994" s="4" t="s">
        <v>20788</v>
      </c>
      <c r="C6994" s="5">
        <v>45386</v>
      </c>
      <c r="D6994" s="5">
        <v>45393</v>
      </c>
      <c r="E6994" s="9">
        <f t="shared" si="109"/>
        <v>2024</v>
      </c>
      <c r="F6994" s="4" t="s">
        <v>39</v>
      </c>
      <c r="G6994" s="4" t="s">
        <v>20789</v>
      </c>
      <c r="H6994" s="4" t="s">
        <v>13237</v>
      </c>
      <c r="I6994" s="4" t="s">
        <v>28</v>
      </c>
      <c r="J6994" s="4" t="s">
        <v>47</v>
      </c>
      <c r="K6994" s="4" t="s">
        <v>47</v>
      </c>
      <c r="L6994" s="4" t="s">
        <v>29</v>
      </c>
      <c r="M6994" s="4" t="s">
        <v>48</v>
      </c>
      <c r="N6994" s="4">
        <v>960.46</v>
      </c>
      <c r="O6994" s="4">
        <v>8</v>
      </c>
      <c r="P6994" s="4">
        <v>0.1</v>
      </c>
      <c r="Q6994" s="4">
        <v>163.19</v>
      </c>
    </row>
    <row r="6995" spans="1:17" s="4" customFormat="1" ht="12" x14ac:dyDescent="0.3">
      <c r="A6995" s="4">
        <v>6994</v>
      </c>
      <c r="B6995" s="4" t="s">
        <v>20790</v>
      </c>
      <c r="C6995" s="5">
        <v>45810</v>
      </c>
      <c r="D6995" s="5">
        <v>45813</v>
      </c>
      <c r="E6995" s="9">
        <f t="shared" si="109"/>
        <v>2025</v>
      </c>
      <c r="F6995" s="4" t="s">
        <v>17</v>
      </c>
      <c r="G6995" s="4" t="s">
        <v>20791</v>
      </c>
      <c r="H6995" s="4" t="s">
        <v>20792</v>
      </c>
      <c r="I6995" s="4" t="s">
        <v>67</v>
      </c>
      <c r="J6995" s="4" t="s">
        <v>21</v>
      </c>
      <c r="K6995" s="4" t="s">
        <v>26647</v>
      </c>
      <c r="L6995" s="4" t="s">
        <v>29</v>
      </c>
      <c r="M6995" s="4" t="s">
        <v>107</v>
      </c>
      <c r="N6995" s="4">
        <v>166.92</v>
      </c>
      <c r="O6995" s="4">
        <v>6</v>
      </c>
      <c r="P6995" s="4">
        <v>0.2</v>
      </c>
      <c r="Q6995" s="4">
        <v>28.53</v>
      </c>
    </row>
    <row r="6996" spans="1:17" s="4" customFormat="1" ht="12" x14ac:dyDescent="0.3">
      <c r="A6996" s="4">
        <v>6995</v>
      </c>
      <c r="B6996" s="4" t="s">
        <v>20793</v>
      </c>
      <c r="C6996" s="5">
        <v>44723</v>
      </c>
      <c r="D6996" s="5">
        <v>44725</v>
      </c>
      <c r="E6996" s="9">
        <f t="shared" si="109"/>
        <v>2022</v>
      </c>
      <c r="F6996" s="4" t="s">
        <v>39</v>
      </c>
      <c r="G6996" s="4" t="s">
        <v>20794</v>
      </c>
      <c r="H6996" s="4" t="s">
        <v>20795</v>
      </c>
      <c r="I6996" s="4" t="s">
        <v>67</v>
      </c>
      <c r="J6996" s="4" t="s">
        <v>34</v>
      </c>
      <c r="K6996" s="4" t="s">
        <v>35</v>
      </c>
      <c r="L6996" s="4" t="s">
        <v>36</v>
      </c>
      <c r="M6996" s="4" t="s">
        <v>118</v>
      </c>
      <c r="N6996" s="4">
        <v>1064.47</v>
      </c>
      <c r="O6996" s="4">
        <v>5</v>
      </c>
      <c r="P6996" s="4">
        <v>0.1</v>
      </c>
      <c r="Q6996" s="4">
        <v>18.2</v>
      </c>
    </row>
    <row r="6997" spans="1:17" s="4" customFormat="1" ht="12" x14ac:dyDescent="0.3">
      <c r="A6997" s="4">
        <v>6996</v>
      </c>
      <c r="B6997" s="4" t="s">
        <v>20796</v>
      </c>
      <c r="C6997" s="5">
        <v>44926</v>
      </c>
      <c r="D6997" s="5">
        <v>44931</v>
      </c>
      <c r="E6997" s="9">
        <f t="shared" si="109"/>
        <v>2023</v>
      </c>
      <c r="F6997" s="4" t="s">
        <v>17</v>
      </c>
      <c r="G6997" s="4" t="s">
        <v>20797</v>
      </c>
      <c r="H6997" s="4" t="s">
        <v>20798</v>
      </c>
      <c r="I6997" s="4" t="s">
        <v>28</v>
      </c>
      <c r="J6997" s="4" t="s">
        <v>145</v>
      </c>
      <c r="K6997" s="4" t="s">
        <v>80</v>
      </c>
      <c r="L6997" s="4" t="s">
        <v>29</v>
      </c>
      <c r="M6997" s="4" t="s">
        <v>90</v>
      </c>
      <c r="N6997" s="4">
        <v>1402.2</v>
      </c>
      <c r="O6997" s="4">
        <v>2</v>
      </c>
      <c r="P6997" s="4">
        <v>0.15</v>
      </c>
      <c r="Q6997" s="4">
        <v>129.77000000000001</v>
      </c>
    </row>
    <row r="6998" spans="1:17" s="4" customFormat="1" ht="12" x14ac:dyDescent="0.3">
      <c r="A6998" s="4">
        <v>6997</v>
      </c>
      <c r="B6998" s="4" t="s">
        <v>20799</v>
      </c>
      <c r="C6998" s="5">
        <v>45644</v>
      </c>
      <c r="D6998" s="5">
        <v>45647</v>
      </c>
      <c r="E6998" s="9">
        <f t="shared" si="109"/>
        <v>2024</v>
      </c>
      <c r="F6998" s="4" t="s">
        <v>39</v>
      </c>
      <c r="G6998" s="4" t="s">
        <v>20800</v>
      </c>
      <c r="H6998" s="4" t="s">
        <v>20801</v>
      </c>
      <c r="I6998" s="4" t="s">
        <v>20</v>
      </c>
      <c r="J6998" s="4" t="s">
        <v>42</v>
      </c>
      <c r="K6998" s="4" t="s">
        <v>43</v>
      </c>
      <c r="L6998" s="4" t="s">
        <v>36</v>
      </c>
      <c r="M6998" s="4" t="s">
        <v>71</v>
      </c>
      <c r="N6998" s="4">
        <v>393.47</v>
      </c>
      <c r="O6998" s="4">
        <v>6</v>
      </c>
      <c r="P6998" s="4">
        <v>0</v>
      </c>
      <c r="Q6998" s="4">
        <v>73.099999999999994</v>
      </c>
    </row>
    <row r="6999" spans="1:17" s="4" customFormat="1" ht="12" x14ac:dyDescent="0.3">
      <c r="A6999" s="4">
        <v>6998</v>
      </c>
      <c r="B6999" s="4" t="s">
        <v>20802</v>
      </c>
      <c r="C6999" s="5">
        <v>44630</v>
      </c>
      <c r="D6999" s="5">
        <v>44631</v>
      </c>
      <c r="E6999" s="9">
        <f t="shared" si="109"/>
        <v>2022</v>
      </c>
      <c r="F6999" s="4" t="s">
        <v>17</v>
      </c>
      <c r="G6999" s="4" t="s">
        <v>20803</v>
      </c>
      <c r="H6999" s="4" t="s">
        <v>20804</v>
      </c>
      <c r="I6999" s="4" t="s">
        <v>20</v>
      </c>
      <c r="J6999" s="4" t="s">
        <v>111</v>
      </c>
      <c r="K6999" s="4" t="s">
        <v>111</v>
      </c>
      <c r="L6999" s="4" t="s">
        <v>22</v>
      </c>
      <c r="M6999" s="4" t="s">
        <v>75</v>
      </c>
      <c r="N6999" s="4">
        <v>651.77</v>
      </c>
      <c r="O6999" s="4">
        <v>5</v>
      </c>
      <c r="P6999" s="4">
        <v>0.15</v>
      </c>
      <c r="Q6999" s="4">
        <v>23.36</v>
      </c>
    </row>
    <row r="7000" spans="1:17" s="4" customFormat="1" ht="12" x14ac:dyDescent="0.3">
      <c r="A7000" s="4">
        <v>6999</v>
      </c>
      <c r="B7000" s="4" t="s">
        <v>20805</v>
      </c>
      <c r="C7000" s="5">
        <v>44640</v>
      </c>
      <c r="D7000" s="5">
        <v>44644</v>
      </c>
      <c r="E7000" s="9">
        <f t="shared" si="109"/>
        <v>2022</v>
      </c>
      <c r="F7000" s="4" t="s">
        <v>59</v>
      </c>
      <c r="G7000" s="4" t="s">
        <v>20806</v>
      </c>
      <c r="H7000" s="4" t="s">
        <v>20807</v>
      </c>
      <c r="I7000" s="4" t="s">
        <v>67</v>
      </c>
      <c r="J7000" s="4" t="s">
        <v>47</v>
      </c>
      <c r="K7000" s="4" t="s">
        <v>47</v>
      </c>
      <c r="L7000" s="4" t="s">
        <v>22</v>
      </c>
      <c r="M7000" s="4" t="s">
        <v>23</v>
      </c>
      <c r="N7000" s="4">
        <v>1422.78</v>
      </c>
      <c r="O7000" s="4">
        <v>1</v>
      </c>
      <c r="P7000" s="4">
        <v>0</v>
      </c>
      <c r="Q7000" s="4">
        <v>361.64</v>
      </c>
    </row>
    <row r="7001" spans="1:17" s="4" customFormat="1" ht="12" x14ac:dyDescent="0.3">
      <c r="A7001" s="4">
        <v>7000</v>
      </c>
      <c r="B7001" s="4" t="s">
        <v>20808</v>
      </c>
      <c r="C7001" s="5">
        <v>45833</v>
      </c>
      <c r="D7001" s="5">
        <v>45835</v>
      </c>
      <c r="E7001" s="9">
        <f t="shared" si="109"/>
        <v>2025</v>
      </c>
      <c r="F7001" s="4" t="s">
        <v>25</v>
      </c>
      <c r="G7001" s="4" t="s">
        <v>20809</v>
      </c>
      <c r="H7001" s="4" t="s">
        <v>20810</v>
      </c>
      <c r="I7001" s="4" t="s">
        <v>28</v>
      </c>
      <c r="J7001" s="4" t="s">
        <v>34</v>
      </c>
      <c r="K7001" s="4" t="s">
        <v>35</v>
      </c>
      <c r="L7001" s="4" t="s">
        <v>36</v>
      </c>
      <c r="M7001" s="4" t="s">
        <v>71</v>
      </c>
      <c r="N7001" s="4">
        <v>199.62</v>
      </c>
      <c r="O7001" s="4">
        <v>1</v>
      </c>
      <c r="P7001" s="4">
        <v>0.1</v>
      </c>
      <c r="Q7001" s="4">
        <v>51.08</v>
      </c>
    </row>
    <row r="7002" spans="1:17" s="4" customFormat="1" ht="12" x14ac:dyDescent="0.3">
      <c r="A7002" s="4">
        <v>7001</v>
      </c>
      <c r="B7002" s="4" t="s">
        <v>20811</v>
      </c>
      <c r="C7002" s="5">
        <v>44966</v>
      </c>
      <c r="D7002" s="5">
        <v>44971</v>
      </c>
      <c r="E7002" s="9">
        <f t="shared" si="109"/>
        <v>2023</v>
      </c>
      <c r="F7002" s="4" t="s">
        <v>59</v>
      </c>
      <c r="G7002" s="4" t="s">
        <v>20812</v>
      </c>
      <c r="H7002" s="4" t="s">
        <v>20813</v>
      </c>
      <c r="I7002" s="4" t="s">
        <v>67</v>
      </c>
      <c r="J7002" s="4" t="s">
        <v>47</v>
      </c>
      <c r="K7002" s="4" t="s">
        <v>47</v>
      </c>
      <c r="L7002" s="4" t="s">
        <v>22</v>
      </c>
      <c r="M7002" s="4" t="s">
        <v>54</v>
      </c>
      <c r="N7002" s="4">
        <v>736.39</v>
      </c>
      <c r="O7002" s="4">
        <v>3</v>
      </c>
      <c r="P7002" s="4">
        <v>0</v>
      </c>
      <c r="Q7002" s="4">
        <v>120.37</v>
      </c>
    </row>
    <row r="7003" spans="1:17" s="4" customFormat="1" ht="12" x14ac:dyDescent="0.3">
      <c r="A7003" s="4">
        <v>7002</v>
      </c>
      <c r="B7003" s="4" t="s">
        <v>20814</v>
      </c>
      <c r="C7003" s="5">
        <v>44677</v>
      </c>
      <c r="D7003" s="5">
        <v>44678</v>
      </c>
      <c r="E7003" s="9">
        <f t="shared" si="109"/>
        <v>2022</v>
      </c>
      <c r="F7003" s="4" t="s">
        <v>17</v>
      </c>
      <c r="G7003" s="4" t="s">
        <v>20815</v>
      </c>
      <c r="H7003" s="4" t="s">
        <v>20816</v>
      </c>
      <c r="I7003" s="4" t="s">
        <v>28</v>
      </c>
      <c r="J7003" s="4" t="s">
        <v>47</v>
      </c>
      <c r="K7003" s="4" t="s">
        <v>47</v>
      </c>
      <c r="L7003" s="4" t="s">
        <v>36</v>
      </c>
      <c r="M7003" s="4" t="s">
        <v>37</v>
      </c>
      <c r="N7003" s="4">
        <v>1411.52</v>
      </c>
      <c r="O7003" s="4">
        <v>7</v>
      </c>
      <c r="P7003" s="4">
        <v>0.15</v>
      </c>
      <c r="Q7003" s="4">
        <v>36.229999999999997</v>
      </c>
    </row>
    <row r="7004" spans="1:17" s="4" customFormat="1" ht="12" x14ac:dyDescent="0.3">
      <c r="A7004" s="4">
        <v>7003</v>
      </c>
      <c r="B7004" s="4" t="s">
        <v>20817</v>
      </c>
      <c r="C7004" s="5">
        <v>44487</v>
      </c>
      <c r="D7004" s="5">
        <v>44489</v>
      </c>
      <c r="E7004" s="9">
        <f t="shared" si="109"/>
        <v>2021</v>
      </c>
      <c r="F7004" s="4" t="s">
        <v>59</v>
      </c>
      <c r="G7004" s="4" t="s">
        <v>20818</v>
      </c>
      <c r="H7004" s="4" t="s">
        <v>20819</v>
      </c>
      <c r="I7004" s="4" t="s">
        <v>67</v>
      </c>
      <c r="J7004" s="4" t="s">
        <v>111</v>
      </c>
      <c r="K7004" s="4" t="s">
        <v>111</v>
      </c>
      <c r="L7004" s="4" t="s">
        <v>29</v>
      </c>
      <c r="M7004" s="4" t="s">
        <v>48</v>
      </c>
      <c r="N7004" s="4">
        <v>1243.6300000000001</v>
      </c>
      <c r="O7004" s="4">
        <v>10</v>
      </c>
      <c r="P7004" s="4">
        <v>0.1</v>
      </c>
      <c r="Q7004" s="4">
        <v>96.26</v>
      </c>
    </row>
    <row r="7005" spans="1:17" s="4" customFormat="1" ht="12" x14ac:dyDescent="0.3">
      <c r="A7005" s="4">
        <v>7004</v>
      </c>
      <c r="B7005" s="4" t="s">
        <v>20820</v>
      </c>
      <c r="C7005" s="5">
        <v>44538</v>
      </c>
      <c r="D7005" s="5">
        <v>44539</v>
      </c>
      <c r="E7005" s="9">
        <f t="shared" si="109"/>
        <v>2021</v>
      </c>
      <c r="F7005" s="4" t="s">
        <v>39</v>
      </c>
      <c r="G7005" s="4" t="s">
        <v>20821</v>
      </c>
      <c r="H7005" s="4" t="s">
        <v>20822</v>
      </c>
      <c r="I7005" s="4" t="s">
        <v>67</v>
      </c>
      <c r="J7005" s="4" t="s">
        <v>106</v>
      </c>
      <c r="K7005" s="4" t="s">
        <v>106</v>
      </c>
      <c r="L7005" s="4" t="s">
        <v>36</v>
      </c>
      <c r="M7005" s="4" t="s">
        <v>138</v>
      </c>
      <c r="N7005" s="4">
        <v>501.49</v>
      </c>
      <c r="O7005" s="4">
        <v>2</v>
      </c>
      <c r="P7005" s="4">
        <v>0</v>
      </c>
      <c r="Q7005" s="4">
        <v>97.25</v>
      </c>
    </row>
    <row r="7006" spans="1:17" s="4" customFormat="1" ht="12" x14ac:dyDescent="0.3">
      <c r="A7006" s="4">
        <v>7005</v>
      </c>
      <c r="B7006" s="4" t="s">
        <v>20823</v>
      </c>
      <c r="C7006" s="5">
        <v>44463</v>
      </c>
      <c r="D7006" s="5">
        <v>44465</v>
      </c>
      <c r="E7006" s="9">
        <f t="shared" si="109"/>
        <v>2021</v>
      </c>
      <c r="F7006" s="4" t="s">
        <v>25</v>
      </c>
      <c r="G7006" s="4" t="s">
        <v>20824</v>
      </c>
      <c r="H7006" s="4" t="s">
        <v>20825</v>
      </c>
      <c r="I7006" s="4" t="s">
        <v>67</v>
      </c>
      <c r="J7006" s="4" t="s">
        <v>145</v>
      </c>
      <c r="K7006" s="4" t="s">
        <v>80</v>
      </c>
      <c r="L7006" s="4" t="s">
        <v>36</v>
      </c>
      <c r="M7006" s="4" t="s">
        <v>37</v>
      </c>
      <c r="N7006" s="4">
        <v>856.18</v>
      </c>
      <c r="O7006" s="4">
        <v>2</v>
      </c>
      <c r="P7006" s="4">
        <v>0.1</v>
      </c>
      <c r="Q7006" s="4">
        <v>176.36</v>
      </c>
    </row>
    <row r="7007" spans="1:17" s="4" customFormat="1" ht="12" x14ac:dyDescent="0.3">
      <c r="A7007" s="4">
        <v>7006</v>
      </c>
      <c r="B7007" s="4" t="s">
        <v>20826</v>
      </c>
      <c r="C7007" s="5">
        <v>45276</v>
      </c>
      <c r="D7007" s="5">
        <v>45278</v>
      </c>
      <c r="E7007" s="9">
        <f t="shared" si="109"/>
        <v>2023</v>
      </c>
      <c r="F7007" s="4" t="s">
        <v>25</v>
      </c>
      <c r="G7007" s="4" t="s">
        <v>20827</v>
      </c>
      <c r="H7007" s="4" t="s">
        <v>20828</v>
      </c>
      <c r="I7007" s="4" t="s">
        <v>67</v>
      </c>
      <c r="J7007" s="4" t="s">
        <v>79</v>
      </c>
      <c r="K7007" s="4" t="s">
        <v>80</v>
      </c>
      <c r="L7007" s="4" t="s">
        <v>36</v>
      </c>
      <c r="M7007" s="4" t="s">
        <v>37</v>
      </c>
      <c r="N7007" s="4">
        <v>1280.23</v>
      </c>
      <c r="O7007" s="4">
        <v>7</v>
      </c>
      <c r="P7007" s="4">
        <v>0.1</v>
      </c>
      <c r="Q7007" s="4">
        <v>129.33000000000001</v>
      </c>
    </row>
    <row r="7008" spans="1:17" s="4" customFormat="1" ht="12" x14ac:dyDescent="0.3">
      <c r="A7008" s="4">
        <v>7007</v>
      </c>
      <c r="B7008" s="4" t="s">
        <v>20829</v>
      </c>
      <c r="C7008" s="5">
        <v>45324</v>
      </c>
      <c r="D7008" s="5">
        <v>45326</v>
      </c>
      <c r="E7008" s="9">
        <f t="shared" si="109"/>
        <v>2024</v>
      </c>
      <c r="F7008" s="4" t="s">
        <v>17</v>
      </c>
      <c r="G7008" s="4" t="s">
        <v>20830</v>
      </c>
      <c r="H7008" s="4" t="s">
        <v>20831</v>
      </c>
      <c r="I7008" s="4" t="s">
        <v>28</v>
      </c>
      <c r="J7008" s="4" t="s">
        <v>106</v>
      </c>
      <c r="K7008" s="4" t="s">
        <v>106</v>
      </c>
      <c r="L7008" s="4" t="s">
        <v>22</v>
      </c>
      <c r="M7008" s="4" t="s">
        <v>23</v>
      </c>
      <c r="N7008" s="4">
        <v>1446.85</v>
      </c>
      <c r="O7008" s="4">
        <v>4</v>
      </c>
      <c r="P7008" s="4">
        <v>0.1</v>
      </c>
      <c r="Q7008" s="4">
        <v>46.97</v>
      </c>
    </row>
    <row r="7009" spans="1:17" s="4" customFormat="1" ht="12" x14ac:dyDescent="0.3">
      <c r="A7009" s="4">
        <v>7008</v>
      </c>
      <c r="B7009" s="4" t="s">
        <v>20832</v>
      </c>
      <c r="C7009" s="5">
        <v>45741</v>
      </c>
      <c r="D7009" s="5">
        <v>45748</v>
      </c>
      <c r="E7009" s="9">
        <f t="shared" si="109"/>
        <v>2025</v>
      </c>
      <c r="F7009" s="4" t="s">
        <v>59</v>
      </c>
      <c r="G7009" s="4" t="s">
        <v>20833</v>
      </c>
      <c r="H7009" s="4" t="s">
        <v>20834</v>
      </c>
      <c r="I7009" s="4" t="s">
        <v>28</v>
      </c>
      <c r="J7009" s="4" t="s">
        <v>34</v>
      </c>
      <c r="K7009" s="4" t="s">
        <v>35</v>
      </c>
      <c r="L7009" s="4" t="s">
        <v>22</v>
      </c>
      <c r="M7009" s="4" t="s">
        <v>75</v>
      </c>
      <c r="N7009" s="4">
        <v>1234.49</v>
      </c>
      <c r="O7009" s="4">
        <v>3</v>
      </c>
      <c r="P7009" s="4">
        <v>0.2</v>
      </c>
      <c r="Q7009" s="4">
        <v>21.73</v>
      </c>
    </row>
    <row r="7010" spans="1:17" s="4" customFormat="1" ht="12" x14ac:dyDescent="0.3">
      <c r="A7010" s="4">
        <v>7009</v>
      </c>
      <c r="B7010" s="4" t="s">
        <v>20835</v>
      </c>
      <c r="C7010" s="5">
        <v>45835</v>
      </c>
      <c r="D7010" s="5">
        <v>45840</v>
      </c>
      <c r="E7010" s="9">
        <f t="shared" si="109"/>
        <v>2025</v>
      </c>
      <c r="F7010" s="4" t="s">
        <v>25</v>
      </c>
      <c r="G7010" s="4" t="s">
        <v>20836</v>
      </c>
      <c r="H7010" s="4" t="s">
        <v>20837</v>
      </c>
      <c r="I7010" s="4" t="s">
        <v>20</v>
      </c>
      <c r="J7010" s="4" t="s">
        <v>52</v>
      </c>
      <c r="K7010" s="4" t="s">
        <v>53</v>
      </c>
      <c r="L7010" s="4" t="s">
        <v>36</v>
      </c>
      <c r="M7010" s="4" t="s">
        <v>118</v>
      </c>
      <c r="N7010" s="4">
        <v>827.12</v>
      </c>
      <c r="O7010" s="4">
        <v>4</v>
      </c>
      <c r="P7010" s="4">
        <v>0.1</v>
      </c>
      <c r="Q7010" s="4">
        <v>177.74</v>
      </c>
    </row>
    <row r="7011" spans="1:17" s="4" customFormat="1" ht="12" x14ac:dyDescent="0.3">
      <c r="A7011" s="4">
        <v>7010</v>
      </c>
      <c r="B7011" s="4" t="s">
        <v>20838</v>
      </c>
      <c r="C7011" s="5">
        <v>45696</v>
      </c>
      <c r="D7011" s="5">
        <v>45702</v>
      </c>
      <c r="E7011" s="9">
        <f t="shared" si="109"/>
        <v>2025</v>
      </c>
      <c r="F7011" s="4" t="s">
        <v>17</v>
      </c>
      <c r="G7011" s="4" t="s">
        <v>20839</v>
      </c>
      <c r="H7011" s="4" t="s">
        <v>20840</v>
      </c>
      <c r="I7011" s="4" t="s">
        <v>67</v>
      </c>
      <c r="J7011" s="4" t="s">
        <v>145</v>
      </c>
      <c r="K7011" s="4" t="s">
        <v>80</v>
      </c>
      <c r="L7011" s="4" t="s">
        <v>29</v>
      </c>
      <c r="M7011" s="4" t="s">
        <v>90</v>
      </c>
      <c r="N7011" s="4">
        <v>752.21</v>
      </c>
      <c r="O7011" s="4">
        <v>4</v>
      </c>
      <c r="P7011" s="4">
        <v>0.1</v>
      </c>
      <c r="Q7011" s="4">
        <v>60.88</v>
      </c>
    </row>
    <row r="7012" spans="1:17" s="4" customFormat="1" ht="12" x14ac:dyDescent="0.3">
      <c r="A7012" s="4">
        <v>7011</v>
      </c>
      <c r="B7012" s="4" t="s">
        <v>20841</v>
      </c>
      <c r="C7012" s="5">
        <v>44552</v>
      </c>
      <c r="D7012" s="5">
        <v>44558</v>
      </c>
      <c r="E7012" s="9">
        <f t="shared" si="109"/>
        <v>2021</v>
      </c>
      <c r="F7012" s="4" t="s">
        <v>25</v>
      </c>
      <c r="G7012" s="4" t="s">
        <v>20842</v>
      </c>
      <c r="H7012" s="4" t="s">
        <v>20843</v>
      </c>
      <c r="I7012" s="4" t="s">
        <v>20</v>
      </c>
      <c r="J7012" s="4" t="s">
        <v>34</v>
      </c>
      <c r="K7012" s="4" t="s">
        <v>35</v>
      </c>
      <c r="L7012" s="4" t="s">
        <v>36</v>
      </c>
      <c r="M7012" s="4" t="s">
        <v>118</v>
      </c>
      <c r="N7012" s="4">
        <v>34.68</v>
      </c>
      <c r="O7012" s="4">
        <v>7</v>
      </c>
      <c r="P7012" s="4">
        <v>0.1</v>
      </c>
      <c r="Q7012" s="4">
        <v>6.32</v>
      </c>
    </row>
    <row r="7013" spans="1:17" s="4" customFormat="1" ht="12" x14ac:dyDescent="0.3">
      <c r="A7013" s="4">
        <v>7012</v>
      </c>
      <c r="B7013" s="4" t="s">
        <v>20844</v>
      </c>
      <c r="C7013" s="5">
        <v>45681</v>
      </c>
      <c r="D7013" s="5">
        <v>45687</v>
      </c>
      <c r="E7013" s="9">
        <f t="shared" si="109"/>
        <v>2025</v>
      </c>
      <c r="F7013" s="4" t="s">
        <v>59</v>
      </c>
      <c r="G7013" s="4" t="s">
        <v>20845</v>
      </c>
      <c r="H7013" s="4" t="s">
        <v>20846</v>
      </c>
      <c r="I7013" s="4" t="s">
        <v>20</v>
      </c>
      <c r="J7013" s="4" t="s">
        <v>21</v>
      </c>
      <c r="K7013" s="4" t="s">
        <v>26647</v>
      </c>
      <c r="L7013" s="4" t="s">
        <v>29</v>
      </c>
      <c r="M7013" s="4" t="s">
        <v>30</v>
      </c>
      <c r="N7013" s="4">
        <v>511.96</v>
      </c>
      <c r="O7013" s="4">
        <v>4</v>
      </c>
      <c r="P7013" s="4">
        <v>0.15</v>
      </c>
      <c r="Q7013" s="4">
        <v>52.44</v>
      </c>
    </row>
    <row r="7014" spans="1:17" s="4" customFormat="1" ht="12" x14ac:dyDescent="0.3">
      <c r="A7014" s="4">
        <v>7013</v>
      </c>
      <c r="B7014" s="4" t="s">
        <v>20847</v>
      </c>
      <c r="C7014" s="5">
        <v>45047</v>
      </c>
      <c r="D7014" s="5">
        <v>45052</v>
      </c>
      <c r="E7014" s="9">
        <f t="shared" si="109"/>
        <v>2023</v>
      </c>
      <c r="F7014" s="4" t="s">
        <v>39</v>
      </c>
      <c r="G7014" s="4" t="s">
        <v>20848</v>
      </c>
      <c r="H7014" s="4" t="s">
        <v>20849</v>
      </c>
      <c r="I7014" s="4" t="s">
        <v>28</v>
      </c>
      <c r="J7014" s="4" t="s">
        <v>34</v>
      </c>
      <c r="K7014" s="4" t="s">
        <v>35</v>
      </c>
      <c r="L7014" s="4" t="s">
        <v>29</v>
      </c>
      <c r="M7014" s="4" t="s">
        <v>90</v>
      </c>
      <c r="N7014" s="4">
        <v>708.31</v>
      </c>
      <c r="O7014" s="4">
        <v>5</v>
      </c>
      <c r="P7014" s="4">
        <v>0.1</v>
      </c>
      <c r="Q7014" s="4">
        <v>160.97</v>
      </c>
    </row>
    <row r="7015" spans="1:17" s="4" customFormat="1" ht="12" x14ac:dyDescent="0.3">
      <c r="A7015" s="4">
        <v>7014</v>
      </c>
      <c r="B7015" s="4" t="s">
        <v>20850</v>
      </c>
      <c r="C7015" s="5">
        <v>45426</v>
      </c>
      <c r="D7015" s="5">
        <v>45428</v>
      </c>
      <c r="E7015" s="9">
        <f t="shared" si="109"/>
        <v>2024</v>
      </c>
      <c r="F7015" s="4" t="s">
        <v>25</v>
      </c>
      <c r="G7015" s="4" t="s">
        <v>20851</v>
      </c>
      <c r="H7015" s="4" t="s">
        <v>20852</v>
      </c>
      <c r="I7015" s="4" t="s">
        <v>28</v>
      </c>
      <c r="J7015" s="4" t="s">
        <v>47</v>
      </c>
      <c r="K7015" s="4" t="s">
        <v>47</v>
      </c>
      <c r="L7015" s="4" t="s">
        <v>36</v>
      </c>
      <c r="M7015" s="4" t="s">
        <v>71</v>
      </c>
      <c r="N7015" s="4">
        <v>272.73</v>
      </c>
      <c r="O7015" s="4">
        <v>1</v>
      </c>
      <c r="P7015" s="4">
        <v>0.15</v>
      </c>
      <c r="Q7015" s="4">
        <v>7.78</v>
      </c>
    </row>
    <row r="7016" spans="1:17" s="4" customFormat="1" ht="12" x14ac:dyDescent="0.3">
      <c r="A7016" s="4">
        <v>7015</v>
      </c>
      <c r="B7016" s="4" t="s">
        <v>20853</v>
      </c>
      <c r="C7016" s="5">
        <v>45301</v>
      </c>
      <c r="D7016" s="5">
        <v>45308</v>
      </c>
      <c r="E7016" s="9">
        <f t="shared" si="109"/>
        <v>2024</v>
      </c>
      <c r="F7016" s="4" t="s">
        <v>39</v>
      </c>
      <c r="G7016" s="4" t="s">
        <v>20854</v>
      </c>
      <c r="H7016" s="4" t="s">
        <v>20855</v>
      </c>
      <c r="I7016" s="4" t="s">
        <v>28</v>
      </c>
      <c r="J7016" s="4" t="s">
        <v>34</v>
      </c>
      <c r="K7016" s="4" t="s">
        <v>35</v>
      </c>
      <c r="L7016" s="4" t="s">
        <v>22</v>
      </c>
      <c r="M7016" s="4" t="s">
        <v>134</v>
      </c>
      <c r="N7016" s="4">
        <v>502.04</v>
      </c>
      <c r="O7016" s="4">
        <v>1</v>
      </c>
      <c r="P7016" s="4">
        <v>0.15</v>
      </c>
      <c r="Q7016" s="4">
        <v>73.92</v>
      </c>
    </row>
    <row r="7017" spans="1:17" s="4" customFormat="1" ht="12" x14ac:dyDescent="0.3">
      <c r="A7017" s="4">
        <v>7016</v>
      </c>
      <c r="B7017" s="4" t="s">
        <v>20856</v>
      </c>
      <c r="C7017" s="5">
        <v>44989</v>
      </c>
      <c r="D7017" s="5">
        <v>44994</v>
      </c>
      <c r="E7017" s="9">
        <f t="shared" si="109"/>
        <v>2023</v>
      </c>
      <c r="F7017" s="4" t="s">
        <v>17</v>
      </c>
      <c r="G7017" s="4" t="s">
        <v>20857</v>
      </c>
      <c r="H7017" s="4" t="s">
        <v>20858</v>
      </c>
      <c r="I7017" s="4" t="s">
        <v>67</v>
      </c>
      <c r="J7017" s="4" t="s">
        <v>52</v>
      </c>
      <c r="K7017" s="4" t="s">
        <v>53</v>
      </c>
      <c r="L7017" s="4" t="s">
        <v>36</v>
      </c>
      <c r="M7017" s="4" t="s">
        <v>118</v>
      </c>
      <c r="N7017" s="4">
        <v>849.14</v>
      </c>
      <c r="O7017" s="4">
        <v>1</v>
      </c>
      <c r="P7017" s="4">
        <v>0</v>
      </c>
      <c r="Q7017" s="4">
        <v>122.49</v>
      </c>
    </row>
    <row r="7018" spans="1:17" s="4" customFormat="1" ht="12" x14ac:dyDescent="0.3">
      <c r="A7018" s="4">
        <v>7017</v>
      </c>
      <c r="B7018" s="4" t="s">
        <v>20859</v>
      </c>
      <c r="C7018" s="5">
        <v>44415</v>
      </c>
      <c r="D7018" s="5">
        <v>44420</v>
      </c>
      <c r="E7018" s="9">
        <f t="shared" si="109"/>
        <v>2021</v>
      </c>
      <c r="F7018" s="4" t="s">
        <v>59</v>
      </c>
      <c r="G7018" s="4" t="s">
        <v>20860</v>
      </c>
      <c r="H7018" s="4" t="s">
        <v>20861</v>
      </c>
      <c r="I7018" s="4" t="s">
        <v>20</v>
      </c>
      <c r="J7018" s="4" t="s">
        <v>52</v>
      </c>
      <c r="K7018" s="4" t="s">
        <v>53</v>
      </c>
      <c r="L7018" s="4" t="s">
        <v>36</v>
      </c>
      <c r="M7018" s="4" t="s">
        <v>138</v>
      </c>
      <c r="N7018" s="4">
        <v>296.77</v>
      </c>
      <c r="O7018" s="4">
        <v>7</v>
      </c>
      <c r="P7018" s="4">
        <v>0.2</v>
      </c>
      <c r="Q7018" s="4">
        <v>17.079999999999998</v>
      </c>
    </row>
    <row r="7019" spans="1:17" s="4" customFormat="1" ht="12" x14ac:dyDescent="0.3">
      <c r="A7019" s="4">
        <v>7018</v>
      </c>
      <c r="B7019" s="4" t="s">
        <v>20862</v>
      </c>
      <c r="C7019" s="5">
        <v>44526</v>
      </c>
      <c r="D7019" s="5">
        <v>44528</v>
      </c>
      <c r="E7019" s="9">
        <f t="shared" si="109"/>
        <v>2021</v>
      </c>
      <c r="F7019" s="4" t="s">
        <v>25</v>
      </c>
      <c r="G7019" s="4" t="s">
        <v>20863</v>
      </c>
      <c r="H7019" s="4" t="s">
        <v>20864</v>
      </c>
      <c r="I7019" s="4" t="s">
        <v>67</v>
      </c>
      <c r="J7019" s="4" t="s">
        <v>111</v>
      </c>
      <c r="K7019" s="4" t="s">
        <v>111</v>
      </c>
      <c r="L7019" s="4" t="s">
        <v>22</v>
      </c>
      <c r="M7019" s="4" t="s">
        <v>54</v>
      </c>
      <c r="N7019" s="4">
        <v>1442.56</v>
      </c>
      <c r="O7019" s="4">
        <v>1</v>
      </c>
      <c r="P7019" s="4">
        <v>0.1</v>
      </c>
      <c r="Q7019" s="4">
        <v>220.89</v>
      </c>
    </row>
    <row r="7020" spans="1:17" s="4" customFormat="1" ht="12" x14ac:dyDescent="0.3">
      <c r="A7020" s="4">
        <v>7019</v>
      </c>
      <c r="B7020" s="4" t="s">
        <v>20865</v>
      </c>
      <c r="C7020" s="5">
        <v>45602</v>
      </c>
      <c r="D7020" s="5">
        <v>45607</v>
      </c>
      <c r="E7020" s="9">
        <f t="shared" si="109"/>
        <v>2024</v>
      </c>
      <c r="F7020" s="4" t="s">
        <v>39</v>
      </c>
      <c r="G7020" s="4" t="s">
        <v>20866</v>
      </c>
      <c r="H7020" s="4" t="s">
        <v>20867</v>
      </c>
      <c r="I7020" s="4" t="s">
        <v>67</v>
      </c>
      <c r="J7020" s="4" t="s">
        <v>106</v>
      </c>
      <c r="K7020" s="4" t="s">
        <v>106</v>
      </c>
      <c r="L7020" s="4" t="s">
        <v>22</v>
      </c>
      <c r="M7020" s="4" t="s">
        <v>54</v>
      </c>
      <c r="N7020" s="4">
        <v>724.26</v>
      </c>
      <c r="O7020" s="4">
        <v>7</v>
      </c>
      <c r="P7020" s="4">
        <v>0.15</v>
      </c>
      <c r="Q7020" s="4">
        <v>31.65</v>
      </c>
    </row>
    <row r="7021" spans="1:17" s="4" customFormat="1" ht="12" x14ac:dyDescent="0.3">
      <c r="A7021" s="4">
        <v>7020</v>
      </c>
      <c r="B7021" s="4" t="s">
        <v>20868</v>
      </c>
      <c r="C7021" s="5">
        <v>45061</v>
      </c>
      <c r="D7021" s="5">
        <v>45063</v>
      </c>
      <c r="E7021" s="9">
        <f t="shared" si="109"/>
        <v>2023</v>
      </c>
      <c r="F7021" s="4" t="s">
        <v>59</v>
      </c>
      <c r="G7021" s="4" t="s">
        <v>20869</v>
      </c>
      <c r="H7021" s="4" t="s">
        <v>20870</v>
      </c>
      <c r="I7021" s="4" t="s">
        <v>20</v>
      </c>
      <c r="J7021" s="4" t="s">
        <v>52</v>
      </c>
      <c r="K7021" s="4" t="s">
        <v>53</v>
      </c>
      <c r="L7021" s="4" t="s">
        <v>22</v>
      </c>
      <c r="M7021" s="4" t="s">
        <v>75</v>
      </c>
      <c r="N7021" s="4">
        <v>402.71</v>
      </c>
      <c r="O7021" s="4">
        <v>7</v>
      </c>
      <c r="P7021" s="4">
        <v>0.2</v>
      </c>
      <c r="Q7021" s="4">
        <v>68.540000000000006</v>
      </c>
    </row>
    <row r="7022" spans="1:17" s="4" customFormat="1" ht="12" x14ac:dyDescent="0.3">
      <c r="A7022" s="4">
        <v>7021</v>
      </c>
      <c r="B7022" s="4" t="s">
        <v>20871</v>
      </c>
      <c r="C7022" s="5">
        <v>45105</v>
      </c>
      <c r="D7022" s="5">
        <v>45107</v>
      </c>
      <c r="E7022" s="9">
        <f t="shared" si="109"/>
        <v>2023</v>
      </c>
      <c r="F7022" s="4" t="s">
        <v>39</v>
      </c>
      <c r="G7022" s="4" t="s">
        <v>20872</v>
      </c>
      <c r="H7022" s="4" t="s">
        <v>20873</v>
      </c>
      <c r="I7022" s="4" t="s">
        <v>20</v>
      </c>
      <c r="J7022" s="4" t="s">
        <v>34</v>
      </c>
      <c r="K7022" s="4" t="s">
        <v>35</v>
      </c>
      <c r="L7022" s="4" t="s">
        <v>22</v>
      </c>
      <c r="M7022" s="4" t="s">
        <v>75</v>
      </c>
      <c r="N7022" s="4">
        <v>379.75</v>
      </c>
      <c r="O7022" s="4">
        <v>7</v>
      </c>
      <c r="P7022" s="4">
        <v>0.2</v>
      </c>
      <c r="Q7022" s="4">
        <v>13.3</v>
      </c>
    </row>
    <row r="7023" spans="1:17" s="4" customFormat="1" ht="12" x14ac:dyDescent="0.3">
      <c r="A7023" s="4">
        <v>7022</v>
      </c>
      <c r="B7023" s="4" t="s">
        <v>20874</v>
      </c>
      <c r="C7023" s="5">
        <v>45076</v>
      </c>
      <c r="D7023" s="5">
        <v>45082</v>
      </c>
      <c r="E7023" s="9">
        <f t="shared" si="109"/>
        <v>2023</v>
      </c>
      <c r="F7023" s="4" t="s">
        <v>39</v>
      </c>
      <c r="G7023" s="4" t="s">
        <v>20875</v>
      </c>
      <c r="H7023" s="4" t="s">
        <v>20876</v>
      </c>
      <c r="I7023" s="4" t="s">
        <v>20</v>
      </c>
      <c r="J7023" s="4" t="s">
        <v>145</v>
      </c>
      <c r="K7023" s="4" t="s">
        <v>80</v>
      </c>
      <c r="L7023" s="4" t="s">
        <v>29</v>
      </c>
      <c r="M7023" s="4" t="s">
        <v>90</v>
      </c>
      <c r="N7023" s="4">
        <v>1373.26</v>
      </c>
      <c r="O7023" s="4">
        <v>2</v>
      </c>
      <c r="P7023" s="4">
        <v>0.15</v>
      </c>
      <c r="Q7023" s="4">
        <v>3.22</v>
      </c>
    </row>
    <row r="7024" spans="1:17" s="4" customFormat="1" ht="12" x14ac:dyDescent="0.3">
      <c r="A7024" s="4">
        <v>7023</v>
      </c>
      <c r="B7024" s="4" t="s">
        <v>20877</v>
      </c>
      <c r="C7024" s="5">
        <v>45840</v>
      </c>
      <c r="D7024" s="5">
        <v>45844</v>
      </c>
      <c r="E7024" s="9">
        <f t="shared" si="109"/>
        <v>2025</v>
      </c>
      <c r="F7024" s="4" t="s">
        <v>39</v>
      </c>
      <c r="G7024" s="4" t="s">
        <v>20878</v>
      </c>
      <c r="H7024" s="4" t="s">
        <v>20879</v>
      </c>
      <c r="I7024" s="4" t="s">
        <v>67</v>
      </c>
      <c r="J7024" s="4" t="s">
        <v>62</v>
      </c>
      <c r="K7024" s="4" t="s">
        <v>63</v>
      </c>
      <c r="L7024" s="4" t="s">
        <v>29</v>
      </c>
      <c r="M7024" s="4" t="s">
        <v>30</v>
      </c>
      <c r="N7024" s="4">
        <v>162.5</v>
      </c>
      <c r="O7024" s="4">
        <v>2</v>
      </c>
      <c r="P7024" s="4">
        <v>0</v>
      </c>
      <c r="Q7024" s="4">
        <v>39.43</v>
      </c>
    </row>
    <row r="7025" spans="1:17" s="4" customFormat="1" ht="12" x14ac:dyDescent="0.3">
      <c r="A7025" s="4">
        <v>7024</v>
      </c>
      <c r="B7025" s="4" t="s">
        <v>20880</v>
      </c>
      <c r="C7025" s="5">
        <v>45207</v>
      </c>
      <c r="D7025" s="5">
        <v>45208</v>
      </c>
      <c r="E7025" s="9">
        <f t="shared" si="109"/>
        <v>2023</v>
      </c>
      <c r="F7025" s="4" t="s">
        <v>59</v>
      </c>
      <c r="G7025" s="4" t="s">
        <v>20881</v>
      </c>
      <c r="H7025" s="4" t="s">
        <v>20882</v>
      </c>
      <c r="I7025" s="4" t="s">
        <v>20</v>
      </c>
      <c r="J7025" s="4" t="s">
        <v>21</v>
      </c>
      <c r="K7025" s="4" t="s">
        <v>26647</v>
      </c>
      <c r="L7025" s="4" t="s">
        <v>36</v>
      </c>
      <c r="M7025" s="4" t="s">
        <v>37</v>
      </c>
      <c r="N7025" s="4">
        <v>557.4</v>
      </c>
      <c r="O7025" s="4">
        <v>8</v>
      </c>
      <c r="P7025" s="4">
        <v>0.15</v>
      </c>
      <c r="Q7025" s="4">
        <v>114.25</v>
      </c>
    </row>
    <row r="7026" spans="1:17" s="4" customFormat="1" ht="12" x14ac:dyDescent="0.3">
      <c r="A7026" s="4">
        <v>7025</v>
      </c>
      <c r="B7026" s="4" t="s">
        <v>20883</v>
      </c>
      <c r="C7026" s="5">
        <v>44930</v>
      </c>
      <c r="D7026" s="5">
        <v>44934</v>
      </c>
      <c r="E7026" s="9">
        <f t="shared" si="109"/>
        <v>2023</v>
      </c>
      <c r="F7026" s="4" t="s">
        <v>59</v>
      </c>
      <c r="G7026" s="4" t="s">
        <v>20884</v>
      </c>
      <c r="H7026" s="4" t="s">
        <v>14867</v>
      </c>
      <c r="I7026" s="4" t="s">
        <v>28</v>
      </c>
      <c r="J7026" s="4" t="s">
        <v>52</v>
      </c>
      <c r="K7026" s="4" t="s">
        <v>53</v>
      </c>
      <c r="L7026" s="4" t="s">
        <v>36</v>
      </c>
      <c r="M7026" s="4" t="s">
        <v>118</v>
      </c>
      <c r="N7026" s="4">
        <v>893.95</v>
      </c>
      <c r="O7026" s="4">
        <v>3</v>
      </c>
      <c r="P7026" s="4">
        <v>0.1</v>
      </c>
      <c r="Q7026" s="4">
        <v>65.84</v>
      </c>
    </row>
    <row r="7027" spans="1:17" s="4" customFormat="1" ht="12" x14ac:dyDescent="0.3">
      <c r="A7027" s="4">
        <v>7026</v>
      </c>
      <c r="B7027" s="4" t="s">
        <v>20885</v>
      </c>
      <c r="C7027" s="5">
        <v>44793</v>
      </c>
      <c r="D7027" s="5">
        <v>44794</v>
      </c>
      <c r="E7027" s="9">
        <f t="shared" si="109"/>
        <v>2022</v>
      </c>
      <c r="F7027" s="4" t="s">
        <v>25</v>
      </c>
      <c r="G7027" s="4" t="s">
        <v>20886</v>
      </c>
      <c r="H7027" s="4" t="s">
        <v>20887</v>
      </c>
      <c r="I7027" s="4" t="s">
        <v>67</v>
      </c>
      <c r="J7027" s="4" t="s">
        <v>47</v>
      </c>
      <c r="K7027" s="4" t="s">
        <v>47</v>
      </c>
      <c r="L7027" s="4" t="s">
        <v>36</v>
      </c>
      <c r="M7027" s="4" t="s">
        <v>71</v>
      </c>
      <c r="N7027" s="4">
        <v>1376.17</v>
      </c>
      <c r="O7027" s="4">
        <v>1</v>
      </c>
      <c r="P7027" s="4">
        <v>0.15</v>
      </c>
      <c r="Q7027" s="4">
        <v>241.83</v>
      </c>
    </row>
    <row r="7028" spans="1:17" s="4" customFormat="1" ht="12" x14ac:dyDescent="0.3">
      <c r="A7028" s="4">
        <v>7027</v>
      </c>
      <c r="B7028" s="4" t="s">
        <v>20888</v>
      </c>
      <c r="C7028" s="5">
        <v>44777</v>
      </c>
      <c r="D7028" s="5">
        <v>44784</v>
      </c>
      <c r="E7028" s="9">
        <f t="shared" si="109"/>
        <v>2022</v>
      </c>
      <c r="F7028" s="4" t="s">
        <v>25</v>
      </c>
      <c r="G7028" s="4" t="s">
        <v>20889</v>
      </c>
      <c r="H7028" s="4" t="s">
        <v>20890</v>
      </c>
      <c r="I7028" s="4" t="s">
        <v>67</v>
      </c>
      <c r="J7028" s="4" t="s">
        <v>79</v>
      </c>
      <c r="K7028" s="4" t="s">
        <v>80</v>
      </c>
      <c r="L7028" s="4" t="s">
        <v>36</v>
      </c>
      <c r="M7028" s="4" t="s">
        <v>118</v>
      </c>
      <c r="N7028" s="4">
        <v>472.41</v>
      </c>
      <c r="O7028" s="4">
        <v>10</v>
      </c>
      <c r="P7028" s="4">
        <v>0</v>
      </c>
      <c r="Q7028" s="4">
        <v>42.86</v>
      </c>
    </row>
    <row r="7029" spans="1:17" s="4" customFormat="1" ht="12" x14ac:dyDescent="0.3">
      <c r="A7029" s="4">
        <v>7028</v>
      </c>
      <c r="B7029" s="4" t="s">
        <v>20891</v>
      </c>
      <c r="C7029" s="5">
        <v>45064</v>
      </c>
      <c r="D7029" s="5">
        <v>45067</v>
      </c>
      <c r="E7029" s="9">
        <f t="shared" si="109"/>
        <v>2023</v>
      </c>
      <c r="F7029" s="4" t="s">
        <v>39</v>
      </c>
      <c r="G7029" s="4" t="s">
        <v>20892</v>
      </c>
      <c r="H7029" s="4" t="s">
        <v>20893</v>
      </c>
      <c r="I7029" s="4" t="s">
        <v>20</v>
      </c>
      <c r="J7029" s="4" t="s">
        <v>52</v>
      </c>
      <c r="K7029" s="4" t="s">
        <v>53</v>
      </c>
      <c r="L7029" s="4" t="s">
        <v>36</v>
      </c>
      <c r="M7029" s="4" t="s">
        <v>138</v>
      </c>
      <c r="N7029" s="4">
        <v>196.65</v>
      </c>
      <c r="O7029" s="4">
        <v>5</v>
      </c>
      <c r="P7029" s="4">
        <v>0.1</v>
      </c>
      <c r="Q7029" s="4">
        <v>48.63</v>
      </c>
    </row>
    <row r="7030" spans="1:17" s="4" customFormat="1" ht="12" x14ac:dyDescent="0.3">
      <c r="A7030" s="4">
        <v>7029</v>
      </c>
      <c r="B7030" s="4" t="s">
        <v>20894</v>
      </c>
      <c r="C7030" s="5">
        <v>44716</v>
      </c>
      <c r="D7030" s="5">
        <v>44720</v>
      </c>
      <c r="E7030" s="9">
        <f t="shared" si="109"/>
        <v>2022</v>
      </c>
      <c r="F7030" s="4" t="s">
        <v>25</v>
      </c>
      <c r="G7030" s="4" t="s">
        <v>20895</v>
      </c>
      <c r="H7030" s="4" t="s">
        <v>20896</v>
      </c>
      <c r="I7030" s="4" t="s">
        <v>28</v>
      </c>
      <c r="J7030" s="4" t="s">
        <v>145</v>
      </c>
      <c r="K7030" s="4" t="s">
        <v>80</v>
      </c>
      <c r="L7030" s="4" t="s">
        <v>22</v>
      </c>
      <c r="M7030" s="4" t="s">
        <v>75</v>
      </c>
      <c r="N7030" s="4">
        <v>710.9</v>
      </c>
      <c r="O7030" s="4">
        <v>1</v>
      </c>
      <c r="P7030" s="4">
        <v>0.15</v>
      </c>
      <c r="Q7030" s="4">
        <v>80.900000000000006</v>
      </c>
    </row>
    <row r="7031" spans="1:17" s="4" customFormat="1" ht="12" x14ac:dyDescent="0.3">
      <c r="A7031" s="4">
        <v>7030</v>
      </c>
      <c r="B7031" s="4" t="s">
        <v>20897</v>
      </c>
      <c r="C7031" s="5">
        <v>44669</v>
      </c>
      <c r="D7031" s="5">
        <v>44675</v>
      </c>
      <c r="E7031" s="9">
        <f t="shared" si="109"/>
        <v>2022</v>
      </c>
      <c r="F7031" s="4" t="s">
        <v>39</v>
      </c>
      <c r="G7031" s="4" t="s">
        <v>20898</v>
      </c>
      <c r="H7031" s="4" t="s">
        <v>13695</v>
      </c>
      <c r="I7031" s="4" t="s">
        <v>20</v>
      </c>
      <c r="J7031" s="4" t="s">
        <v>47</v>
      </c>
      <c r="K7031" s="4" t="s">
        <v>47</v>
      </c>
      <c r="L7031" s="4" t="s">
        <v>22</v>
      </c>
      <c r="M7031" s="4" t="s">
        <v>54</v>
      </c>
      <c r="N7031" s="4">
        <v>275.77</v>
      </c>
      <c r="O7031" s="4">
        <v>4</v>
      </c>
      <c r="P7031" s="4">
        <v>0.15</v>
      </c>
      <c r="Q7031" s="4">
        <v>62.93</v>
      </c>
    </row>
    <row r="7032" spans="1:17" s="4" customFormat="1" ht="12" x14ac:dyDescent="0.3">
      <c r="A7032" s="4">
        <v>7031</v>
      </c>
      <c r="B7032" s="4" t="s">
        <v>20899</v>
      </c>
      <c r="C7032" s="5">
        <v>45846</v>
      </c>
      <c r="D7032" s="5">
        <v>45848</v>
      </c>
      <c r="E7032" s="9">
        <f t="shared" si="109"/>
        <v>2025</v>
      </c>
      <c r="F7032" s="4" t="s">
        <v>17</v>
      </c>
      <c r="G7032" s="4" t="s">
        <v>20900</v>
      </c>
      <c r="H7032" s="4" t="s">
        <v>20901</v>
      </c>
      <c r="I7032" s="4" t="s">
        <v>20</v>
      </c>
      <c r="J7032" s="4" t="s">
        <v>106</v>
      </c>
      <c r="K7032" s="4" t="s">
        <v>106</v>
      </c>
      <c r="L7032" s="4" t="s">
        <v>36</v>
      </c>
      <c r="M7032" s="4" t="s">
        <v>71</v>
      </c>
      <c r="N7032" s="4">
        <v>448.71</v>
      </c>
      <c r="O7032" s="4">
        <v>7</v>
      </c>
      <c r="P7032" s="4">
        <v>0.15</v>
      </c>
      <c r="Q7032" s="4">
        <v>81.27</v>
      </c>
    </row>
    <row r="7033" spans="1:17" s="4" customFormat="1" ht="12" x14ac:dyDescent="0.3">
      <c r="A7033" s="4">
        <v>7032</v>
      </c>
      <c r="B7033" s="4" t="s">
        <v>20902</v>
      </c>
      <c r="C7033" s="5">
        <v>45086</v>
      </c>
      <c r="D7033" s="5">
        <v>45090</v>
      </c>
      <c r="E7033" s="9">
        <f t="shared" si="109"/>
        <v>2023</v>
      </c>
      <c r="F7033" s="4" t="s">
        <v>39</v>
      </c>
      <c r="G7033" s="4" t="s">
        <v>20903</v>
      </c>
      <c r="H7033" s="4" t="s">
        <v>20904</v>
      </c>
      <c r="I7033" s="4" t="s">
        <v>67</v>
      </c>
      <c r="J7033" s="4" t="s">
        <v>47</v>
      </c>
      <c r="K7033" s="4" t="s">
        <v>47</v>
      </c>
      <c r="L7033" s="4" t="s">
        <v>36</v>
      </c>
      <c r="M7033" s="4" t="s">
        <v>138</v>
      </c>
      <c r="N7033" s="4">
        <v>248.1</v>
      </c>
      <c r="O7033" s="4">
        <v>2</v>
      </c>
      <c r="P7033" s="4">
        <v>0.15</v>
      </c>
      <c r="Q7033" s="4">
        <v>41.39</v>
      </c>
    </row>
    <row r="7034" spans="1:17" s="4" customFormat="1" ht="12" x14ac:dyDescent="0.3">
      <c r="A7034" s="4">
        <v>7033</v>
      </c>
      <c r="B7034" s="4" t="s">
        <v>20905</v>
      </c>
      <c r="C7034" s="5">
        <v>44769</v>
      </c>
      <c r="D7034" s="5">
        <v>44775</v>
      </c>
      <c r="E7034" s="9">
        <f t="shared" si="109"/>
        <v>2022</v>
      </c>
      <c r="F7034" s="4" t="s">
        <v>59</v>
      </c>
      <c r="G7034" s="4" t="s">
        <v>20906</v>
      </c>
      <c r="H7034" s="4" t="s">
        <v>20907</v>
      </c>
      <c r="I7034" s="4" t="s">
        <v>67</v>
      </c>
      <c r="J7034" s="4" t="s">
        <v>62</v>
      </c>
      <c r="K7034" s="4" t="s">
        <v>63</v>
      </c>
      <c r="L7034" s="4" t="s">
        <v>22</v>
      </c>
      <c r="M7034" s="4" t="s">
        <v>23</v>
      </c>
      <c r="N7034" s="4">
        <v>484.93</v>
      </c>
      <c r="O7034" s="4">
        <v>6</v>
      </c>
      <c r="P7034" s="4">
        <v>0.15</v>
      </c>
      <c r="Q7034" s="4">
        <v>42.56</v>
      </c>
    </row>
    <row r="7035" spans="1:17" s="4" customFormat="1" ht="12" x14ac:dyDescent="0.3">
      <c r="A7035" s="4">
        <v>7034</v>
      </c>
      <c r="B7035" s="4" t="s">
        <v>20908</v>
      </c>
      <c r="C7035" s="5">
        <v>45192</v>
      </c>
      <c r="D7035" s="5">
        <v>45196</v>
      </c>
      <c r="E7035" s="9">
        <f t="shared" si="109"/>
        <v>2023</v>
      </c>
      <c r="F7035" s="4" t="s">
        <v>39</v>
      </c>
      <c r="G7035" s="4" t="s">
        <v>20909</v>
      </c>
      <c r="H7035" s="4" t="s">
        <v>20274</v>
      </c>
      <c r="I7035" s="4" t="s">
        <v>28</v>
      </c>
      <c r="J7035" s="4" t="s">
        <v>62</v>
      </c>
      <c r="K7035" s="4" t="s">
        <v>63</v>
      </c>
      <c r="L7035" s="4" t="s">
        <v>22</v>
      </c>
      <c r="M7035" s="4" t="s">
        <v>134</v>
      </c>
      <c r="N7035" s="4">
        <v>23.62</v>
      </c>
      <c r="O7035" s="4">
        <v>7</v>
      </c>
      <c r="P7035" s="4">
        <v>0.15</v>
      </c>
      <c r="Q7035" s="4">
        <v>0.26</v>
      </c>
    </row>
    <row r="7036" spans="1:17" s="4" customFormat="1" ht="12" x14ac:dyDescent="0.3">
      <c r="A7036" s="4">
        <v>7035</v>
      </c>
      <c r="B7036" s="4" t="s">
        <v>20910</v>
      </c>
      <c r="C7036" s="5">
        <v>44869</v>
      </c>
      <c r="D7036" s="5">
        <v>44871</v>
      </c>
      <c r="E7036" s="9">
        <f t="shared" si="109"/>
        <v>2022</v>
      </c>
      <c r="F7036" s="4" t="s">
        <v>25</v>
      </c>
      <c r="G7036" s="4" t="s">
        <v>20911</v>
      </c>
      <c r="H7036" s="4" t="s">
        <v>20912</v>
      </c>
      <c r="I7036" s="4" t="s">
        <v>20</v>
      </c>
      <c r="J7036" s="4" t="s">
        <v>47</v>
      </c>
      <c r="K7036" s="4" t="s">
        <v>47</v>
      </c>
      <c r="L7036" s="4" t="s">
        <v>36</v>
      </c>
      <c r="M7036" s="4" t="s">
        <v>71</v>
      </c>
      <c r="N7036" s="4">
        <v>87.91</v>
      </c>
      <c r="O7036" s="4">
        <v>4</v>
      </c>
      <c r="P7036" s="4">
        <v>0.1</v>
      </c>
      <c r="Q7036" s="4">
        <v>-0.75</v>
      </c>
    </row>
    <row r="7037" spans="1:17" s="4" customFormat="1" ht="12" x14ac:dyDescent="0.3">
      <c r="A7037" s="4">
        <v>7036</v>
      </c>
      <c r="B7037" s="4" t="s">
        <v>20913</v>
      </c>
      <c r="C7037" s="5">
        <v>45504</v>
      </c>
      <c r="D7037" s="5">
        <v>45506</v>
      </c>
      <c r="E7037" s="9">
        <f t="shared" si="109"/>
        <v>2024</v>
      </c>
      <c r="F7037" s="4" t="s">
        <v>25</v>
      </c>
      <c r="G7037" s="4" t="s">
        <v>20914</v>
      </c>
      <c r="H7037" s="4" t="s">
        <v>20915</v>
      </c>
      <c r="I7037" s="4" t="s">
        <v>20</v>
      </c>
      <c r="J7037" s="4" t="s">
        <v>111</v>
      </c>
      <c r="K7037" s="4" t="s">
        <v>111</v>
      </c>
      <c r="L7037" s="4" t="s">
        <v>22</v>
      </c>
      <c r="M7037" s="4" t="s">
        <v>54</v>
      </c>
      <c r="N7037" s="4">
        <v>828.96</v>
      </c>
      <c r="O7037" s="4">
        <v>8</v>
      </c>
      <c r="P7037" s="4">
        <v>0.1</v>
      </c>
      <c r="Q7037" s="4">
        <v>113.57</v>
      </c>
    </row>
    <row r="7038" spans="1:17" s="4" customFormat="1" ht="12" x14ac:dyDescent="0.3">
      <c r="A7038" s="4">
        <v>7037</v>
      </c>
      <c r="B7038" s="4" t="s">
        <v>20916</v>
      </c>
      <c r="C7038" s="5">
        <v>45312</v>
      </c>
      <c r="D7038" s="5">
        <v>45313</v>
      </c>
      <c r="E7038" s="9">
        <f t="shared" si="109"/>
        <v>2024</v>
      </c>
      <c r="F7038" s="4" t="s">
        <v>39</v>
      </c>
      <c r="G7038" s="4" t="s">
        <v>20917</v>
      </c>
      <c r="H7038" s="4" t="s">
        <v>20918</v>
      </c>
      <c r="I7038" s="4" t="s">
        <v>20</v>
      </c>
      <c r="J7038" s="4" t="s">
        <v>34</v>
      </c>
      <c r="K7038" s="4" t="s">
        <v>35</v>
      </c>
      <c r="L7038" s="4" t="s">
        <v>36</v>
      </c>
      <c r="M7038" s="4" t="s">
        <v>37</v>
      </c>
      <c r="N7038" s="4">
        <v>541.07000000000005</v>
      </c>
      <c r="O7038" s="4">
        <v>2</v>
      </c>
      <c r="P7038" s="4">
        <v>0.2</v>
      </c>
      <c r="Q7038" s="4">
        <v>72.12</v>
      </c>
    </row>
    <row r="7039" spans="1:17" s="4" customFormat="1" ht="12" x14ac:dyDescent="0.3">
      <c r="A7039" s="4">
        <v>7038</v>
      </c>
      <c r="B7039" s="4" t="s">
        <v>20919</v>
      </c>
      <c r="C7039" s="5">
        <v>44879</v>
      </c>
      <c r="D7039" s="5">
        <v>44884</v>
      </c>
      <c r="E7039" s="9">
        <f t="shared" si="109"/>
        <v>2022</v>
      </c>
      <c r="F7039" s="4" t="s">
        <v>59</v>
      </c>
      <c r="G7039" s="4" t="s">
        <v>20920</v>
      </c>
      <c r="H7039" s="4" t="s">
        <v>20921</v>
      </c>
      <c r="I7039" s="4" t="s">
        <v>28</v>
      </c>
      <c r="J7039" s="4" t="s">
        <v>21</v>
      </c>
      <c r="K7039" s="4" t="s">
        <v>26647</v>
      </c>
      <c r="L7039" s="4" t="s">
        <v>29</v>
      </c>
      <c r="M7039" s="4" t="s">
        <v>90</v>
      </c>
      <c r="N7039" s="4">
        <v>766.36</v>
      </c>
      <c r="O7039" s="4">
        <v>9</v>
      </c>
      <c r="P7039" s="4">
        <v>0.1</v>
      </c>
      <c r="Q7039" s="4">
        <v>144.96</v>
      </c>
    </row>
    <row r="7040" spans="1:17" s="4" customFormat="1" ht="12" x14ac:dyDescent="0.3">
      <c r="A7040" s="4">
        <v>7039</v>
      </c>
      <c r="B7040" s="4" t="s">
        <v>20922</v>
      </c>
      <c r="C7040" s="5">
        <v>45769</v>
      </c>
      <c r="D7040" s="5">
        <v>45774</v>
      </c>
      <c r="E7040" s="9">
        <f t="shared" si="109"/>
        <v>2025</v>
      </c>
      <c r="F7040" s="4" t="s">
        <v>25</v>
      </c>
      <c r="G7040" s="4" t="s">
        <v>20923</v>
      </c>
      <c r="H7040" s="4" t="s">
        <v>20924</v>
      </c>
      <c r="I7040" s="4" t="s">
        <v>67</v>
      </c>
      <c r="J7040" s="4" t="s">
        <v>111</v>
      </c>
      <c r="K7040" s="4" t="s">
        <v>111</v>
      </c>
      <c r="L7040" s="4" t="s">
        <v>22</v>
      </c>
      <c r="M7040" s="4" t="s">
        <v>54</v>
      </c>
      <c r="N7040" s="4">
        <v>26.8</v>
      </c>
      <c r="O7040" s="4">
        <v>6</v>
      </c>
      <c r="P7040" s="4">
        <v>0.15</v>
      </c>
      <c r="Q7040" s="4">
        <v>2.76</v>
      </c>
    </row>
    <row r="7041" spans="1:17" s="4" customFormat="1" ht="12" x14ac:dyDescent="0.3">
      <c r="A7041" s="4">
        <v>7040</v>
      </c>
      <c r="B7041" s="4" t="s">
        <v>20925</v>
      </c>
      <c r="C7041" s="5">
        <v>44484</v>
      </c>
      <c r="D7041" s="5">
        <v>44486</v>
      </c>
      <c r="E7041" s="9">
        <f t="shared" si="109"/>
        <v>2021</v>
      </c>
      <c r="F7041" s="4" t="s">
        <v>59</v>
      </c>
      <c r="G7041" s="4" t="s">
        <v>20926</v>
      </c>
      <c r="H7041" s="4" t="s">
        <v>20927</v>
      </c>
      <c r="I7041" s="4" t="s">
        <v>20</v>
      </c>
      <c r="J7041" s="4" t="s">
        <v>62</v>
      </c>
      <c r="K7041" s="4" t="s">
        <v>63</v>
      </c>
      <c r="L7041" s="4" t="s">
        <v>29</v>
      </c>
      <c r="M7041" s="4" t="s">
        <v>30</v>
      </c>
      <c r="N7041" s="4">
        <v>1049.2</v>
      </c>
      <c r="O7041" s="4">
        <v>7</v>
      </c>
      <c r="P7041" s="4">
        <v>0</v>
      </c>
      <c r="Q7041" s="4">
        <v>236.59</v>
      </c>
    </row>
    <row r="7042" spans="1:17" s="4" customFormat="1" ht="12" x14ac:dyDescent="0.3">
      <c r="A7042" s="4">
        <v>7041</v>
      </c>
      <c r="B7042" s="4" t="s">
        <v>20928</v>
      </c>
      <c r="C7042" s="5">
        <v>45012</v>
      </c>
      <c r="D7042" s="5">
        <v>45014</v>
      </c>
      <c r="E7042" s="9">
        <f t="shared" ref="E7042:E7105" si="110">YEAR(D7042)</f>
        <v>2023</v>
      </c>
      <c r="F7042" s="4" t="s">
        <v>17</v>
      </c>
      <c r="G7042" s="4" t="s">
        <v>20929</v>
      </c>
      <c r="H7042" s="4" t="s">
        <v>20930</v>
      </c>
      <c r="I7042" s="4" t="s">
        <v>67</v>
      </c>
      <c r="J7042" s="4" t="s">
        <v>34</v>
      </c>
      <c r="K7042" s="4" t="s">
        <v>35</v>
      </c>
      <c r="L7042" s="4" t="s">
        <v>29</v>
      </c>
      <c r="M7042" s="4" t="s">
        <v>107</v>
      </c>
      <c r="N7042" s="4">
        <v>372.97</v>
      </c>
      <c r="O7042" s="4">
        <v>8</v>
      </c>
      <c r="P7042" s="4">
        <v>0.2</v>
      </c>
      <c r="Q7042" s="4">
        <v>-3.65</v>
      </c>
    </row>
    <row r="7043" spans="1:17" s="4" customFormat="1" ht="12" x14ac:dyDescent="0.3">
      <c r="A7043" s="4">
        <v>7042</v>
      </c>
      <c r="B7043" s="4" t="s">
        <v>20931</v>
      </c>
      <c r="C7043" s="5">
        <v>44692</v>
      </c>
      <c r="D7043" s="5">
        <v>44693</v>
      </c>
      <c r="E7043" s="9">
        <f t="shared" si="110"/>
        <v>2022</v>
      </c>
      <c r="F7043" s="4" t="s">
        <v>17</v>
      </c>
      <c r="G7043" s="4" t="s">
        <v>20932</v>
      </c>
      <c r="H7043" s="4" t="s">
        <v>20933</v>
      </c>
      <c r="I7043" s="4" t="s">
        <v>67</v>
      </c>
      <c r="J7043" s="4" t="s">
        <v>34</v>
      </c>
      <c r="K7043" s="4" t="s">
        <v>35</v>
      </c>
      <c r="L7043" s="4" t="s">
        <v>22</v>
      </c>
      <c r="M7043" s="4" t="s">
        <v>75</v>
      </c>
      <c r="N7043" s="4">
        <v>1305.1099999999999</v>
      </c>
      <c r="O7043" s="4">
        <v>3</v>
      </c>
      <c r="P7043" s="4">
        <v>0.15</v>
      </c>
      <c r="Q7043" s="4">
        <v>24.71</v>
      </c>
    </row>
    <row r="7044" spans="1:17" s="4" customFormat="1" ht="12" x14ac:dyDescent="0.3">
      <c r="A7044" s="4">
        <v>7043</v>
      </c>
      <c r="B7044" s="4" t="s">
        <v>20934</v>
      </c>
      <c r="C7044" s="5">
        <v>45802</v>
      </c>
      <c r="D7044" s="5">
        <v>45808</v>
      </c>
      <c r="E7044" s="9">
        <f t="shared" si="110"/>
        <v>2025</v>
      </c>
      <c r="F7044" s="4" t="s">
        <v>39</v>
      </c>
      <c r="G7044" s="4" t="s">
        <v>20935</v>
      </c>
      <c r="H7044" s="4" t="s">
        <v>20936</v>
      </c>
      <c r="I7044" s="4" t="s">
        <v>20</v>
      </c>
      <c r="J7044" s="4" t="s">
        <v>62</v>
      </c>
      <c r="K7044" s="4" t="s">
        <v>63</v>
      </c>
      <c r="L7044" s="4" t="s">
        <v>22</v>
      </c>
      <c r="M7044" s="4" t="s">
        <v>134</v>
      </c>
      <c r="N7044" s="4">
        <v>25.69</v>
      </c>
      <c r="O7044" s="4">
        <v>7</v>
      </c>
      <c r="P7044" s="4">
        <v>0.15</v>
      </c>
      <c r="Q7044" s="4">
        <v>0.02</v>
      </c>
    </row>
    <row r="7045" spans="1:17" s="4" customFormat="1" ht="12" x14ac:dyDescent="0.3">
      <c r="A7045" s="4">
        <v>7044</v>
      </c>
      <c r="B7045" s="4" t="s">
        <v>20937</v>
      </c>
      <c r="C7045" s="5">
        <v>45149</v>
      </c>
      <c r="D7045" s="5">
        <v>45156</v>
      </c>
      <c r="E7045" s="9">
        <f t="shared" si="110"/>
        <v>2023</v>
      </c>
      <c r="F7045" s="4" t="s">
        <v>25</v>
      </c>
      <c r="G7045" s="4" t="s">
        <v>20938</v>
      </c>
      <c r="H7045" s="4" t="s">
        <v>20939</v>
      </c>
      <c r="I7045" s="4" t="s">
        <v>67</v>
      </c>
      <c r="J7045" s="4" t="s">
        <v>47</v>
      </c>
      <c r="K7045" s="4" t="s">
        <v>47</v>
      </c>
      <c r="L7045" s="4" t="s">
        <v>29</v>
      </c>
      <c r="M7045" s="4" t="s">
        <v>48</v>
      </c>
      <c r="N7045" s="4">
        <v>679.86</v>
      </c>
      <c r="O7045" s="4">
        <v>2</v>
      </c>
      <c r="P7045" s="4">
        <v>0.1</v>
      </c>
      <c r="Q7045" s="4">
        <v>146.06</v>
      </c>
    </row>
    <row r="7046" spans="1:17" s="4" customFormat="1" ht="12" x14ac:dyDescent="0.3">
      <c r="A7046" s="4">
        <v>7045</v>
      </c>
      <c r="B7046" s="4" t="s">
        <v>20940</v>
      </c>
      <c r="C7046" s="5">
        <v>45432</v>
      </c>
      <c r="D7046" s="5">
        <v>45438</v>
      </c>
      <c r="E7046" s="9">
        <f t="shared" si="110"/>
        <v>2024</v>
      </c>
      <c r="F7046" s="4" t="s">
        <v>17</v>
      </c>
      <c r="G7046" s="4" t="s">
        <v>20941</v>
      </c>
      <c r="H7046" s="4" t="s">
        <v>20942</v>
      </c>
      <c r="I7046" s="4" t="s">
        <v>67</v>
      </c>
      <c r="J7046" s="4" t="s">
        <v>79</v>
      </c>
      <c r="K7046" s="4" t="s">
        <v>80</v>
      </c>
      <c r="L7046" s="4" t="s">
        <v>29</v>
      </c>
      <c r="M7046" s="4" t="s">
        <v>107</v>
      </c>
      <c r="N7046" s="4">
        <v>1226.2</v>
      </c>
      <c r="O7046" s="4">
        <v>2</v>
      </c>
      <c r="P7046" s="4">
        <v>0.1</v>
      </c>
      <c r="Q7046" s="4">
        <v>33.08</v>
      </c>
    </row>
    <row r="7047" spans="1:17" s="4" customFormat="1" ht="12" x14ac:dyDescent="0.3">
      <c r="A7047" s="4">
        <v>7046</v>
      </c>
      <c r="B7047" s="4" t="s">
        <v>20943</v>
      </c>
      <c r="C7047" s="5">
        <v>44782</v>
      </c>
      <c r="D7047" s="5">
        <v>44783</v>
      </c>
      <c r="E7047" s="9">
        <f t="shared" si="110"/>
        <v>2022</v>
      </c>
      <c r="F7047" s="4" t="s">
        <v>17</v>
      </c>
      <c r="G7047" s="4" t="s">
        <v>20944</v>
      </c>
      <c r="H7047" s="4" t="s">
        <v>6684</v>
      </c>
      <c r="I7047" s="4" t="s">
        <v>20</v>
      </c>
      <c r="J7047" s="4" t="s">
        <v>62</v>
      </c>
      <c r="K7047" s="4" t="s">
        <v>63</v>
      </c>
      <c r="L7047" s="4" t="s">
        <v>22</v>
      </c>
      <c r="M7047" s="4" t="s">
        <v>134</v>
      </c>
      <c r="N7047" s="4">
        <v>1318.19</v>
      </c>
      <c r="O7047" s="4">
        <v>1</v>
      </c>
      <c r="P7047" s="4">
        <v>0.2</v>
      </c>
      <c r="Q7047" s="4">
        <v>284.52</v>
      </c>
    </row>
    <row r="7048" spans="1:17" s="4" customFormat="1" ht="12" x14ac:dyDescent="0.3">
      <c r="A7048" s="4">
        <v>7047</v>
      </c>
      <c r="B7048" s="4" t="s">
        <v>20945</v>
      </c>
      <c r="C7048" s="5">
        <v>45208</v>
      </c>
      <c r="D7048" s="5">
        <v>45213</v>
      </c>
      <c r="E7048" s="9">
        <f t="shared" si="110"/>
        <v>2023</v>
      </c>
      <c r="F7048" s="4" t="s">
        <v>17</v>
      </c>
      <c r="G7048" s="4" t="s">
        <v>20946</v>
      </c>
      <c r="H7048" s="4" t="s">
        <v>15711</v>
      </c>
      <c r="I7048" s="4" t="s">
        <v>20</v>
      </c>
      <c r="J7048" s="4" t="s">
        <v>42</v>
      </c>
      <c r="K7048" s="4" t="s">
        <v>43</v>
      </c>
      <c r="L7048" s="4" t="s">
        <v>29</v>
      </c>
      <c r="M7048" s="4" t="s">
        <v>107</v>
      </c>
      <c r="N7048" s="4">
        <v>384.71</v>
      </c>
      <c r="O7048" s="4">
        <v>2</v>
      </c>
      <c r="P7048" s="4">
        <v>0.15</v>
      </c>
      <c r="Q7048" s="4">
        <v>33.729999999999997</v>
      </c>
    </row>
    <row r="7049" spans="1:17" s="4" customFormat="1" ht="12" x14ac:dyDescent="0.3">
      <c r="A7049" s="4">
        <v>7048</v>
      </c>
      <c r="B7049" s="4" t="s">
        <v>20947</v>
      </c>
      <c r="C7049" s="5">
        <v>45356</v>
      </c>
      <c r="D7049" s="5">
        <v>45363</v>
      </c>
      <c r="E7049" s="9">
        <f t="shared" si="110"/>
        <v>2024</v>
      </c>
      <c r="F7049" s="4" t="s">
        <v>39</v>
      </c>
      <c r="G7049" s="4" t="s">
        <v>20948</v>
      </c>
      <c r="H7049" s="4" t="s">
        <v>20949</v>
      </c>
      <c r="I7049" s="4" t="s">
        <v>67</v>
      </c>
      <c r="J7049" s="4" t="s">
        <v>21</v>
      </c>
      <c r="K7049" s="4" t="s">
        <v>26647</v>
      </c>
      <c r="L7049" s="4" t="s">
        <v>29</v>
      </c>
      <c r="M7049" s="4" t="s">
        <v>90</v>
      </c>
      <c r="N7049" s="4">
        <v>160.43</v>
      </c>
      <c r="O7049" s="4">
        <v>1</v>
      </c>
      <c r="P7049" s="4">
        <v>0.1</v>
      </c>
      <c r="Q7049" s="4">
        <v>3.92</v>
      </c>
    </row>
    <row r="7050" spans="1:17" s="4" customFormat="1" ht="12" x14ac:dyDescent="0.3">
      <c r="A7050" s="4">
        <v>7049</v>
      </c>
      <c r="B7050" s="4" t="s">
        <v>20950</v>
      </c>
      <c r="C7050" s="5">
        <v>45801</v>
      </c>
      <c r="D7050" s="5">
        <v>45802</v>
      </c>
      <c r="E7050" s="9">
        <f t="shared" si="110"/>
        <v>2025</v>
      </c>
      <c r="F7050" s="4" t="s">
        <v>39</v>
      </c>
      <c r="G7050" s="4" t="s">
        <v>20951</v>
      </c>
      <c r="H7050" s="4" t="s">
        <v>20952</v>
      </c>
      <c r="I7050" s="4" t="s">
        <v>28</v>
      </c>
      <c r="J7050" s="4" t="s">
        <v>52</v>
      </c>
      <c r="K7050" s="4" t="s">
        <v>53</v>
      </c>
      <c r="L7050" s="4" t="s">
        <v>36</v>
      </c>
      <c r="M7050" s="4" t="s">
        <v>37</v>
      </c>
      <c r="N7050" s="4">
        <v>1271.8499999999999</v>
      </c>
      <c r="O7050" s="4">
        <v>2</v>
      </c>
      <c r="P7050" s="4">
        <v>0.1</v>
      </c>
      <c r="Q7050" s="4">
        <v>254.98</v>
      </c>
    </row>
    <row r="7051" spans="1:17" s="4" customFormat="1" ht="12" x14ac:dyDescent="0.3">
      <c r="A7051" s="4">
        <v>7050</v>
      </c>
      <c r="B7051" s="4" t="s">
        <v>20953</v>
      </c>
      <c r="C7051" s="5">
        <v>44733</v>
      </c>
      <c r="D7051" s="5">
        <v>44739</v>
      </c>
      <c r="E7051" s="9">
        <f t="shared" si="110"/>
        <v>2022</v>
      </c>
      <c r="F7051" s="4" t="s">
        <v>39</v>
      </c>
      <c r="G7051" s="4" t="s">
        <v>20954</v>
      </c>
      <c r="H7051" s="4" t="s">
        <v>20955</v>
      </c>
      <c r="I7051" s="4" t="s">
        <v>67</v>
      </c>
      <c r="J7051" s="4" t="s">
        <v>145</v>
      </c>
      <c r="K7051" s="4" t="s">
        <v>80</v>
      </c>
      <c r="L7051" s="4" t="s">
        <v>29</v>
      </c>
      <c r="M7051" s="4" t="s">
        <v>90</v>
      </c>
      <c r="N7051" s="4">
        <v>60.22</v>
      </c>
      <c r="O7051" s="4">
        <v>2</v>
      </c>
      <c r="P7051" s="4">
        <v>0</v>
      </c>
      <c r="Q7051" s="4">
        <v>5.97</v>
      </c>
    </row>
    <row r="7052" spans="1:17" s="4" customFormat="1" ht="12" x14ac:dyDescent="0.3">
      <c r="A7052" s="4">
        <v>7051</v>
      </c>
      <c r="B7052" s="4" t="s">
        <v>20956</v>
      </c>
      <c r="C7052" s="5">
        <v>44963</v>
      </c>
      <c r="D7052" s="5">
        <v>44964</v>
      </c>
      <c r="E7052" s="9">
        <f t="shared" si="110"/>
        <v>2023</v>
      </c>
      <c r="F7052" s="4" t="s">
        <v>17</v>
      </c>
      <c r="G7052" s="4" t="s">
        <v>20957</v>
      </c>
      <c r="H7052" s="4" t="s">
        <v>20958</v>
      </c>
      <c r="I7052" s="4" t="s">
        <v>20</v>
      </c>
      <c r="J7052" s="4" t="s">
        <v>62</v>
      </c>
      <c r="K7052" s="4" t="s">
        <v>63</v>
      </c>
      <c r="L7052" s="4" t="s">
        <v>29</v>
      </c>
      <c r="M7052" s="4" t="s">
        <v>48</v>
      </c>
      <c r="N7052" s="4">
        <v>1395.76</v>
      </c>
      <c r="O7052" s="4">
        <v>2</v>
      </c>
      <c r="P7052" s="4">
        <v>0.1</v>
      </c>
      <c r="Q7052" s="4">
        <v>256.73</v>
      </c>
    </row>
    <row r="7053" spans="1:17" s="4" customFormat="1" ht="12" x14ac:dyDescent="0.3">
      <c r="A7053" s="4">
        <v>7052</v>
      </c>
      <c r="B7053" s="4" t="s">
        <v>20959</v>
      </c>
      <c r="C7053" s="5">
        <v>44414</v>
      </c>
      <c r="D7053" s="5">
        <v>44418</v>
      </c>
      <c r="E7053" s="9">
        <f t="shared" si="110"/>
        <v>2021</v>
      </c>
      <c r="F7053" s="4" t="s">
        <v>59</v>
      </c>
      <c r="G7053" s="4" t="s">
        <v>20960</v>
      </c>
      <c r="H7053" s="4" t="s">
        <v>20961</v>
      </c>
      <c r="I7053" s="4" t="s">
        <v>20</v>
      </c>
      <c r="J7053" s="4" t="s">
        <v>79</v>
      </c>
      <c r="K7053" s="4" t="s">
        <v>80</v>
      </c>
      <c r="L7053" s="4" t="s">
        <v>22</v>
      </c>
      <c r="M7053" s="4" t="s">
        <v>54</v>
      </c>
      <c r="N7053" s="4">
        <v>248.14</v>
      </c>
      <c r="O7053" s="4">
        <v>3</v>
      </c>
      <c r="P7053" s="4">
        <v>0.15</v>
      </c>
      <c r="Q7053" s="4">
        <v>16.440000000000001</v>
      </c>
    </row>
    <row r="7054" spans="1:17" s="4" customFormat="1" ht="12" x14ac:dyDescent="0.3">
      <c r="A7054" s="4">
        <v>7053</v>
      </c>
      <c r="B7054" s="4" t="s">
        <v>20962</v>
      </c>
      <c r="C7054" s="5">
        <v>44719</v>
      </c>
      <c r="D7054" s="5">
        <v>44722</v>
      </c>
      <c r="E7054" s="9">
        <f t="shared" si="110"/>
        <v>2022</v>
      </c>
      <c r="F7054" s="4" t="s">
        <v>25</v>
      </c>
      <c r="G7054" s="4" t="s">
        <v>20963</v>
      </c>
      <c r="H7054" s="4" t="s">
        <v>20964</v>
      </c>
      <c r="I7054" s="4" t="s">
        <v>28</v>
      </c>
      <c r="J7054" s="4" t="s">
        <v>21</v>
      </c>
      <c r="K7054" s="4" t="s">
        <v>26647</v>
      </c>
      <c r="L7054" s="4" t="s">
        <v>36</v>
      </c>
      <c r="M7054" s="4" t="s">
        <v>37</v>
      </c>
      <c r="N7054" s="4">
        <v>586.79</v>
      </c>
      <c r="O7054" s="4">
        <v>1</v>
      </c>
      <c r="P7054" s="4">
        <v>0</v>
      </c>
      <c r="Q7054" s="4">
        <v>115.36</v>
      </c>
    </row>
    <row r="7055" spans="1:17" s="4" customFormat="1" ht="12" x14ac:dyDescent="0.3">
      <c r="A7055" s="4">
        <v>7054</v>
      </c>
      <c r="B7055" s="4" t="s">
        <v>20965</v>
      </c>
      <c r="C7055" s="5">
        <v>45742</v>
      </c>
      <c r="D7055" s="5">
        <v>45748</v>
      </c>
      <c r="E7055" s="9">
        <f t="shared" si="110"/>
        <v>2025</v>
      </c>
      <c r="F7055" s="4" t="s">
        <v>59</v>
      </c>
      <c r="G7055" s="4" t="s">
        <v>20966</v>
      </c>
      <c r="H7055" s="4" t="s">
        <v>20967</v>
      </c>
      <c r="I7055" s="4" t="s">
        <v>20</v>
      </c>
      <c r="J7055" s="4" t="s">
        <v>34</v>
      </c>
      <c r="K7055" s="4" t="s">
        <v>35</v>
      </c>
      <c r="L7055" s="4" t="s">
        <v>36</v>
      </c>
      <c r="M7055" s="4" t="s">
        <v>37</v>
      </c>
      <c r="N7055" s="4">
        <v>356.3</v>
      </c>
      <c r="O7055" s="4">
        <v>5</v>
      </c>
      <c r="P7055" s="4">
        <v>0.15</v>
      </c>
      <c r="Q7055" s="4">
        <v>63.24</v>
      </c>
    </row>
    <row r="7056" spans="1:17" s="4" customFormat="1" ht="12" x14ac:dyDescent="0.3">
      <c r="A7056" s="4">
        <v>7055</v>
      </c>
      <c r="B7056" s="4" t="s">
        <v>20968</v>
      </c>
      <c r="C7056" s="5">
        <v>45202</v>
      </c>
      <c r="D7056" s="5">
        <v>45204</v>
      </c>
      <c r="E7056" s="9">
        <f t="shared" si="110"/>
        <v>2023</v>
      </c>
      <c r="F7056" s="4" t="s">
        <v>25</v>
      </c>
      <c r="G7056" s="4" t="s">
        <v>20969</v>
      </c>
      <c r="H7056" s="4" t="s">
        <v>20970</v>
      </c>
      <c r="I7056" s="4" t="s">
        <v>28</v>
      </c>
      <c r="J7056" s="4" t="s">
        <v>21</v>
      </c>
      <c r="K7056" s="4" t="s">
        <v>26647</v>
      </c>
      <c r="L7056" s="4" t="s">
        <v>22</v>
      </c>
      <c r="M7056" s="4" t="s">
        <v>23</v>
      </c>
      <c r="N7056" s="4">
        <v>844.8</v>
      </c>
      <c r="O7056" s="4">
        <v>8</v>
      </c>
      <c r="P7056" s="4">
        <v>0.2</v>
      </c>
      <c r="Q7056" s="4">
        <v>80.430000000000007</v>
      </c>
    </row>
    <row r="7057" spans="1:17" s="4" customFormat="1" ht="12" x14ac:dyDescent="0.3">
      <c r="A7057" s="4">
        <v>7056</v>
      </c>
      <c r="B7057" s="4" t="s">
        <v>20971</v>
      </c>
      <c r="C7057" s="5">
        <v>45067</v>
      </c>
      <c r="D7057" s="5">
        <v>45073</v>
      </c>
      <c r="E7057" s="9">
        <f t="shared" si="110"/>
        <v>2023</v>
      </c>
      <c r="F7057" s="4" t="s">
        <v>25</v>
      </c>
      <c r="G7057" s="4" t="s">
        <v>20972</v>
      </c>
      <c r="H7057" s="4" t="s">
        <v>20973</v>
      </c>
      <c r="I7057" s="4" t="s">
        <v>28</v>
      </c>
      <c r="J7057" s="4" t="s">
        <v>42</v>
      </c>
      <c r="K7057" s="4" t="s">
        <v>43</v>
      </c>
      <c r="L7057" s="4" t="s">
        <v>22</v>
      </c>
      <c r="M7057" s="4" t="s">
        <v>134</v>
      </c>
      <c r="N7057" s="4">
        <v>349.45</v>
      </c>
      <c r="O7057" s="4">
        <v>8</v>
      </c>
      <c r="P7057" s="4">
        <v>0.1</v>
      </c>
      <c r="Q7057" s="4">
        <v>49.09</v>
      </c>
    </row>
    <row r="7058" spans="1:17" s="4" customFormat="1" ht="12" x14ac:dyDescent="0.3">
      <c r="A7058" s="4">
        <v>7057</v>
      </c>
      <c r="B7058" s="4" t="s">
        <v>20974</v>
      </c>
      <c r="C7058" s="5">
        <v>44911</v>
      </c>
      <c r="D7058" s="5">
        <v>44913</v>
      </c>
      <c r="E7058" s="9">
        <f t="shared" si="110"/>
        <v>2022</v>
      </c>
      <c r="F7058" s="4" t="s">
        <v>39</v>
      </c>
      <c r="G7058" s="4" t="s">
        <v>20975</v>
      </c>
      <c r="H7058" s="4" t="s">
        <v>20976</v>
      </c>
      <c r="I7058" s="4" t="s">
        <v>28</v>
      </c>
      <c r="J7058" s="4" t="s">
        <v>52</v>
      </c>
      <c r="K7058" s="4" t="s">
        <v>53</v>
      </c>
      <c r="L7058" s="4" t="s">
        <v>29</v>
      </c>
      <c r="M7058" s="4" t="s">
        <v>90</v>
      </c>
      <c r="N7058" s="4">
        <v>602.23</v>
      </c>
      <c r="O7058" s="4">
        <v>8</v>
      </c>
      <c r="P7058" s="4">
        <v>0.2</v>
      </c>
      <c r="Q7058" s="4">
        <v>126.86</v>
      </c>
    </row>
    <row r="7059" spans="1:17" s="4" customFormat="1" ht="12" x14ac:dyDescent="0.3">
      <c r="A7059" s="4">
        <v>7058</v>
      </c>
      <c r="B7059" s="4" t="s">
        <v>20977</v>
      </c>
      <c r="C7059" s="5">
        <v>45033</v>
      </c>
      <c r="D7059" s="5">
        <v>45037</v>
      </c>
      <c r="E7059" s="9">
        <f t="shared" si="110"/>
        <v>2023</v>
      </c>
      <c r="F7059" s="4" t="s">
        <v>17</v>
      </c>
      <c r="G7059" s="4" t="s">
        <v>20978</v>
      </c>
      <c r="H7059" s="4" t="s">
        <v>20979</v>
      </c>
      <c r="I7059" s="4" t="s">
        <v>20</v>
      </c>
      <c r="J7059" s="4" t="s">
        <v>47</v>
      </c>
      <c r="K7059" s="4" t="s">
        <v>47</v>
      </c>
      <c r="L7059" s="4" t="s">
        <v>29</v>
      </c>
      <c r="M7059" s="4" t="s">
        <v>48</v>
      </c>
      <c r="N7059" s="4">
        <v>763.38</v>
      </c>
      <c r="O7059" s="4">
        <v>1</v>
      </c>
      <c r="P7059" s="4">
        <v>0</v>
      </c>
      <c r="Q7059" s="4">
        <v>178.62</v>
      </c>
    </row>
    <row r="7060" spans="1:17" s="4" customFormat="1" ht="12" x14ac:dyDescent="0.3">
      <c r="A7060" s="4">
        <v>7059</v>
      </c>
      <c r="B7060" s="4" t="s">
        <v>20980</v>
      </c>
      <c r="C7060" s="5">
        <v>45270</v>
      </c>
      <c r="D7060" s="5">
        <v>45272</v>
      </c>
      <c r="E7060" s="9">
        <f t="shared" si="110"/>
        <v>2023</v>
      </c>
      <c r="F7060" s="4" t="s">
        <v>25</v>
      </c>
      <c r="G7060" s="4" t="s">
        <v>20981</v>
      </c>
      <c r="H7060" s="4" t="s">
        <v>20982</v>
      </c>
      <c r="I7060" s="4" t="s">
        <v>28</v>
      </c>
      <c r="J7060" s="4" t="s">
        <v>52</v>
      </c>
      <c r="K7060" s="4" t="s">
        <v>53</v>
      </c>
      <c r="L7060" s="4" t="s">
        <v>29</v>
      </c>
      <c r="M7060" s="4" t="s">
        <v>30</v>
      </c>
      <c r="N7060" s="4">
        <v>1274.44</v>
      </c>
      <c r="O7060" s="4">
        <v>8</v>
      </c>
      <c r="P7060" s="4">
        <v>0.15</v>
      </c>
      <c r="Q7060" s="4">
        <v>82.62</v>
      </c>
    </row>
    <row r="7061" spans="1:17" s="4" customFormat="1" ht="12" x14ac:dyDescent="0.3">
      <c r="A7061" s="4">
        <v>7060</v>
      </c>
      <c r="B7061" s="4" t="s">
        <v>20983</v>
      </c>
      <c r="C7061" s="5">
        <v>45032</v>
      </c>
      <c r="D7061" s="5">
        <v>45033</v>
      </c>
      <c r="E7061" s="9">
        <f t="shared" si="110"/>
        <v>2023</v>
      </c>
      <c r="F7061" s="4" t="s">
        <v>25</v>
      </c>
      <c r="G7061" s="4" t="s">
        <v>20984</v>
      </c>
      <c r="H7061" s="4" t="s">
        <v>20985</v>
      </c>
      <c r="I7061" s="4" t="s">
        <v>67</v>
      </c>
      <c r="J7061" s="4" t="s">
        <v>79</v>
      </c>
      <c r="K7061" s="4" t="s">
        <v>80</v>
      </c>
      <c r="L7061" s="4" t="s">
        <v>36</v>
      </c>
      <c r="M7061" s="4" t="s">
        <v>118</v>
      </c>
      <c r="N7061" s="4">
        <v>622.73</v>
      </c>
      <c r="O7061" s="4">
        <v>10</v>
      </c>
      <c r="P7061" s="4">
        <v>0.15</v>
      </c>
      <c r="Q7061" s="4">
        <v>93.62</v>
      </c>
    </row>
    <row r="7062" spans="1:17" s="4" customFormat="1" ht="12" x14ac:dyDescent="0.3">
      <c r="A7062" s="4">
        <v>7061</v>
      </c>
      <c r="B7062" s="4" t="s">
        <v>20986</v>
      </c>
      <c r="C7062" s="5">
        <v>45652</v>
      </c>
      <c r="D7062" s="5">
        <v>45657</v>
      </c>
      <c r="E7062" s="9">
        <f t="shared" si="110"/>
        <v>2024</v>
      </c>
      <c r="F7062" s="4" t="s">
        <v>39</v>
      </c>
      <c r="G7062" s="4" t="s">
        <v>20987</v>
      </c>
      <c r="H7062" s="4" t="s">
        <v>20988</v>
      </c>
      <c r="I7062" s="4" t="s">
        <v>28</v>
      </c>
      <c r="J7062" s="4" t="s">
        <v>52</v>
      </c>
      <c r="K7062" s="4" t="s">
        <v>53</v>
      </c>
      <c r="L7062" s="4" t="s">
        <v>29</v>
      </c>
      <c r="M7062" s="4" t="s">
        <v>48</v>
      </c>
      <c r="N7062" s="4">
        <v>143.72999999999999</v>
      </c>
      <c r="O7062" s="4">
        <v>2</v>
      </c>
      <c r="P7062" s="4">
        <v>0.1</v>
      </c>
      <c r="Q7062" s="4">
        <v>-0.96</v>
      </c>
    </row>
    <row r="7063" spans="1:17" s="4" customFormat="1" ht="12" x14ac:dyDescent="0.3">
      <c r="A7063" s="4">
        <v>7062</v>
      </c>
      <c r="B7063" s="4" t="s">
        <v>20989</v>
      </c>
      <c r="C7063" s="5">
        <v>44957</v>
      </c>
      <c r="D7063" s="5">
        <v>44961</v>
      </c>
      <c r="E7063" s="9">
        <f t="shared" si="110"/>
        <v>2023</v>
      </c>
      <c r="F7063" s="4" t="s">
        <v>17</v>
      </c>
      <c r="G7063" s="4" t="s">
        <v>20990</v>
      </c>
      <c r="H7063" s="4" t="s">
        <v>20991</v>
      </c>
      <c r="I7063" s="4" t="s">
        <v>67</v>
      </c>
      <c r="J7063" s="4" t="s">
        <v>47</v>
      </c>
      <c r="K7063" s="4" t="s">
        <v>47</v>
      </c>
      <c r="L7063" s="4" t="s">
        <v>22</v>
      </c>
      <c r="M7063" s="4" t="s">
        <v>54</v>
      </c>
      <c r="N7063" s="4">
        <v>1342.93</v>
      </c>
      <c r="O7063" s="4">
        <v>1</v>
      </c>
      <c r="P7063" s="4">
        <v>0</v>
      </c>
      <c r="Q7063" s="4">
        <v>161.78</v>
      </c>
    </row>
    <row r="7064" spans="1:17" s="4" customFormat="1" ht="12" x14ac:dyDescent="0.3">
      <c r="A7064" s="4">
        <v>7063</v>
      </c>
      <c r="B7064" s="4" t="s">
        <v>20992</v>
      </c>
      <c r="C7064" s="5">
        <v>45784</v>
      </c>
      <c r="D7064" s="5">
        <v>45787</v>
      </c>
      <c r="E7064" s="9">
        <f t="shared" si="110"/>
        <v>2025</v>
      </c>
      <c r="F7064" s="4" t="s">
        <v>25</v>
      </c>
      <c r="G7064" s="4" t="s">
        <v>20993</v>
      </c>
      <c r="H7064" s="4" t="s">
        <v>20994</v>
      </c>
      <c r="I7064" s="4" t="s">
        <v>28</v>
      </c>
      <c r="J7064" s="4" t="s">
        <v>62</v>
      </c>
      <c r="K7064" s="4" t="s">
        <v>63</v>
      </c>
      <c r="L7064" s="4" t="s">
        <v>22</v>
      </c>
      <c r="M7064" s="4" t="s">
        <v>54</v>
      </c>
      <c r="N7064" s="4">
        <v>631.14</v>
      </c>
      <c r="O7064" s="4">
        <v>10</v>
      </c>
      <c r="P7064" s="4">
        <v>0.15</v>
      </c>
      <c r="Q7064" s="4">
        <v>145.55000000000001</v>
      </c>
    </row>
    <row r="7065" spans="1:17" s="4" customFormat="1" ht="12" x14ac:dyDescent="0.3">
      <c r="A7065" s="4">
        <v>7064</v>
      </c>
      <c r="B7065" s="4" t="s">
        <v>20995</v>
      </c>
      <c r="C7065" s="5">
        <v>45152</v>
      </c>
      <c r="D7065" s="5">
        <v>45157</v>
      </c>
      <c r="E7065" s="9">
        <f t="shared" si="110"/>
        <v>2023</v>
      </c>
      <c r="F7065" s="4" t="s">
        <v>17</v>
      </c>
      <c r="G7065" s="4" t="s">
        <v>20996</v>
      </c>
      <c r="H7065" s="4" t="s">
        <v>20997</v>
      </c>
      <c r="I7065" s="4" t="s">
        <v>28</v>
      </c>
      <c r="J7065" s="4" t="s">
        <v>42</v>
      </c>
      <c r="K7065" s="4" t="s">
        <v>43</v>
      </c>
      <c r="L7065" s="4" t="s">
        <v>36</v>
      </c>
      <c r="M7065" s="4" t="s">
        <v>37</v>
      </c>
      <c r="N7065" s="4">
        <v>1454.82</v>
      </c>
      <c r="O7065" s="4">
        <v>3</v>
      </c>
      <c r="P7065" s="4">
        <v>0.2</v>
      </c>
      <c r="Q7065" s="4">
        <v>7.0000000000000007E-2</v>
      </c>
    </row>
    <row r="7066" spans="1:17" s="4" customFormat="1" ht="12" x14ac:dyDescent="0.3">
      <c r="A7066" s="4">
        <v>7065</v>
      </c>
      <c r="B7066" s="4" t="s">
        <v>20998</v>
      </c>
      <c r="C7066" s="5">
        <v>44531</v>
      </c>
      <c r="D7066" s="5">
        <v>44532</v>
      </c>
      <c r="E7066" s="9">
        <f t="shared" si="110"/>
        <v>2021</v>
      </c>
      <c r="F7066" s="4" t="s">
        <v>17</v>
      </c>
      <c r="G7066" s="4" t="s">
        <v>20999</v>
      </c>
      <c r="H7066" s="4" t="s">
        <v>21000</v>
      </c>
      <c r="I7066" s="4" t="s">
        <v>20</v>
      </c>
      <c r="J7066" s="4" t="s">
        <v>79</v>
      </c>
      <c r="K7066" s="4" t="s">
        <v>80</v>
      </c>
      <c r="L7066" s="4" t="s">
        <v>22</v>
      </c>
      <c r="M7066" s="4" t="s">
        <v>134</v>
      </c>
      <c r="N7066" s="4">
        <v>808.51</v>
      </c>
      <c r="O7066" s="4">
        <v>9</v>
      </c>
      <c r="P7066" s="4">
        <v>0.15</v>
      </c>
      <c r="Q7066" s="4">
        <v>91.4</v>
      </c>
    </row>
    <row r="7067" spans="1:17" s="4" customFormat="1" ht="12" x14ac:dyDescent="0.3">
      <c r="A7067" s="4">
        <v>7066</v>
      </c>
      <c r="B7067" s="4" t="s">
        <v>21001</v>
      </c>
      <c r="C7067" s="5">
        <v>44663</v>
      </c>
      <c r="D7067" s="5">
        <v>44666</v>
      </c>
      <c r="E7067" s="9">
        <f t="shared" si="110"/>
        <v>2022</v>
      </c>
      <c r="F7067" s="4" t="s">
        <v>59</v>
      </c>
      <c r="G7067" s="4" t="s">
        <v>21002</v>
      </c>
      <c r="H7067" s="4" t="s">
        <v>21003</v>
      </c>
      <c r="I7067" s="4" t="s">
        <v>20</v>
      </c>
      <c r="J7067" s="4" t="s">
        <v>111</v>
      </c>
      <c r="K7067" s="4" t="s">
        <v>111</v>
      </c>
      <c r="L7067" s="4" t="s">
        <v>29</v>
      </c>
      <c r="M7067" s="4" t="s">
        <v>30</v>
      </c>
      <c r="N7067" s="4">
        <v>1486.82</v>
      </c>
      <c r="O7067" s="4">
        <v>10</v>
      </c>
      <c r="P7067" s="4">
        <v>0.1</v>
      </c>
      <c r="Q7067" s="4">
        <v>278.27</v>
      </c>
    </row>
    <row r="7068" spans="1:17" s="4" customFormat="1" ht="12" x14ac:dyDescent="0.3">
      <c r="A7068" s="4">
        <v>7067</v>
      </c>
      <c r="B7068" s="4" t="s">
        <v>21004</v>
      </c>
      <c r="C7068" s="5">
        <v>45291</v>
      </c>
      <c r="D7068" s="5">
        <v>45294</v>
      </c>
      <c r="E7068" s="9">
        <f t="shared" si="110"/>
        <v>2024</v>
      </c>
      <c r="F7068" s="4" t="s">
        <v>25</v>
      </c>
      <c r="G7068" s="4" t="s">
        <v>21005</v>
      </c>
      <c r="H7068" s="4" t="s">
        <v>21006</v>
      </c>
      <c r="I7068" s="4" t="s">
        <v>20</v>
      </c>
      <c r="J7068" s="4" t="s">
        <v>106</v>
      </c>
      <c r="K7068" s="4" t="s">
        <v>106</v>
      </c>
      <c r="L7068" s="4" t="s">
        <v>29</v>
      </c>
      <c r="M7068" s="4" t="s">
        <v>107</v>
      </c>
      <c r="N7068" s="4">
        <v>141.25</v>
      </c>
      <c r="O7068" s="4">
        <v>8</v>
      </c>
      <c r="P7068" s="4">
        <v>0</v>
      </c>
      <c r="Q7068" s="4">
        <v>2.2000000000000002</v>
      </c>
    </row>
    <row r="7069" spans="1:17" s="4" customFormat="1" ht="12" x14ac:dyDescent="0.3">
      <c r="A7069" s="4">
        <v>7068</v>
      </c>
      <c r="B7069" s="4" t="s">
        <v>21007</v>
      </c>
      <c r="C7069" s="5">
        <v>44451</v>
      </c>
      <c r="D7069" s="5">
        <v>44456</v>
      </c>
      <c r="E7069" s="9">
        <f t="shared" si="110"/>
        <v>2021</v>
      </c>
      <c r="F7069" s="4" t="s">
        <v>17</v>
      </c>
      <c r="G7069" s="4" t="s">
        <v>21008</v>
      </c>
      <c r="H7069" s="4" t="s">
        <v>21009</v>
      </c>
      <c r="I7069" s="4" t="s">
        <v>20</v>
      </c>
      <c r="J7069" s="4" t="s">
        <v>145</v>
      </c>
      <c r="K7069" s="4" t="s">
        <v>80</v>
      </c>
      <c r="L7069" s="4" t="s">
        <v>22</v>
      </c>
      <c r="M7069" s="4" t="s">
        <v>134</v>
      </c>
      <c r="N7069" s="4">
        <v>1293.8</v>
      </c>
      <c r="O7069" s="4">
        <v>2</v>
      </c>
      <c r="P7069" s="4">
        <v>0.1</v>
      </c>
      <c r="Q7069" s="4">
        <v>302.83</v>
      </c>
    </row>
    <row r="7070" spans="1:17" s="4" customFormat="1" ht="12" x14ac:dyDescent="0.3">
      <c r="A7070" s="4">
        <v>7069</v>
      </c>
      <c r="B7070" s="4" t="s">
        <v>21010</v>
      </c>
      <c r="C7070" s="5">
        <v>45453</v>
      </c>
      <c r="D7070" s="5">
        <v>45458</v>
      </c>
      <c r="E7070" s="9">
        <f t="shared" si="110"/>
        <v>2024</v>
      </c>
      <c r="F7070" s="4" t="s">
        <v>39</v>
      </c>
      <c r="G7070" s="4" t="s">
        <v>21011</v>
      </c>
      <c r="H7070" s="4" t="s">
        <v>21012</v>
      </c>
      <c r="I7070" s="4" t="s">
        <v>20</v>
      </c>
      <c r="J7070" s="4" t="s">
        <v>79</v>
      </c>
      <c r="K7070" s="4" t="s">
        <v>80</v>
      </c>
      <c r="L7070" s="4" t="s">
        <v>29</v>
      </c>
      <c r="M7070" s="4" t="s">
        <v>30</v>
      </c>
      <c r="N7070" s="4">
        <v>1165.1300000000001</v>
      </c>
      <c r="O7070" s="4">
        <v>4</v>
      </c>
      <c r="P7070" s="4">
        <v>0.1</v>
      </c>
      <c r="Q7070" s="4">
        <v>121.16</v>
      </c>
    </row>
    <row r="7071" spans="1:17" s="4" customFormat="1" ht="12" x14ac:dyDescent="0.3">
      <c r="A7071" s="4">
        <v>7070</v>
      </c>
      <c r="B7071" s="4" t="s">
        <v>21013</v>
      </c>
      <c r="C7071" s="5">
        <v>44986</v>
      </c>
      <c r="D7071" s="5">
        <v>44987</v>
      </c>
      <c r="E7071" s="9">
        <f t="shared" si="110"/>
        <v>2023</v>
      </c>
      <c r="F7071" s="4" t="s">
        <v>25</v>
      </c>
      <c r="G7071" s="4" t="s">
        <v>21014</v>
      </c>
      <c r="H7071" s="4" t="s">
        <v>21015</v>
      </c>
      <c r="I7071" s="4" t="s">
        <v>67</v>
      </c>
      <c r="J7071" s="4" t="s">
        <v>111</v>
      </c>
      <c r="K7071" s="4" t="s">
        <v>111</v>
      </c>
      <c r="L7071" s="4" t="s">
        <v>36</v>
      </c>
      <c r="M7071" s="4" t="s">
        <v>118</v>
      </c>
      <c r="N7071" s="4">
        <v>1292.8</v>
      </c>
      <c r="O7071" s="4">
        <v>3</v>
      </c>
      <c r="P7071" s="4">
        <v>0.2</v>
      </c>
      <c r="Q7071" s="4">
        <v>59.57</v>
      </c>
    </row>
    <row r="7072" spans="1:17" s="4" customFormat="1" ht="12" x14ac:dyDescent="0.3">
      <c r="A7072" s="4">
        <v>7071</v>
      </c>
      <c r="B7072" s="4" t="s">
        <v>21016</v>
      </c>
      <c r="C7072" s="5">
        <v>45842</v>
      </c>
      <c r="D7072" s="5">
        <v>45848</v>
      </c>
      <c r="E7072" s="9">
        <f t="shared" si="110"/>
        <v>2025</v>
      </c>
      <c r="F7072" s="4" t="s">
        <v>25</v>
      </c>
      <c r="G7072" s="4" t="s">
        <v>21017</v>
      </c>
      <c r="H7072" s="4" t="s">
        <v>21018</v>
      </c>
      <c r="I7072" s="4" t="s">
        <v>67</v>
      </c>
      <c r="J7072" s="4" t="s">
        <v>106</v>
      </c>
      <c r="K7072" s="4" t="s">
        <v>106</v>
      </c>
      <c r="L7072" s="4" t="s">
        <v>36</v>
      </c>
      <c r="M7072" s="4" t="s">
        <v>37</v>
      </c>
      <c r="N7072" s="4">
        <v>1203.52</v>
      </c>
      <c r="O7072" s="4">
        <v>9</v>
      </c>
      <c r="P7072" s="4">
        <v>0.1</v>
      </c>
      <c r="Q7072" s="4">
        <v>264.70999999999998</v>
      </c>
    </row>
    <row r="7073" spans="1:17" s="4" customFormat="1" ht="12" x14ac:dyDescent="0.3">
      <c r="A7073" s="4">
        <v>7072</v>
      </c>
      <c r="B7073" s="4" t="s">
        <v>21019</v>
      </c>
      <c r="C7073" s="5">
        <v>44394</v>
      </c>
      <c r="D7073" s="5">
        <v>44398</v>
      </c>
      <c r="E7073" s="9">
        <f t="shared" si="110"/>
        <v>2021</v>
      </c>
      <c r="F7073" s="4" t="s">
        <v>59</v>
      </c>
      <c r="G7073" s="4" t="s">
        <v>21020</v>
      </c>
      <c r="H7073" s="4" t="s">
        <v>21021</v>
      </c>
      <c r="I7073" s="4" t="s">
        <v>20</v>
      </c>
      <c r="J7073" s="4" t="s">
        <v>62</v>
      </c>
      <c r="K7073" s="4" t="s">
        <v>63</v>
      </c>
      <c r="L7073" s="4" t="s">
        <v>36</v>
      </c>
      <c r="M7073" s="4" t="s">
        <v>71</v>
      </c>
      <c r="N7073" s="4">
        <v>1116.25</v>
      </c>
      <c r="O7073" s="4">
        <v>8</v>
      </c>
      <c r="P7073" s="4">
        <v>0.15</v>
      </c>
      <c r="Q7073" s="4">
        <v>32.85</v>
      </c>
    </row>
    <row r="7074" spans="1:17" s="4" customFormat="1" ht="12" x14ac:dyDescent="0.3">
      <c r="A7074" s="4">
        <v>7073</v>
      </c>
      <c r="B7074" s="4" t="s">
        <v>21022</v>
      </c>
      <c r="C7074" s="5">
        <v>45592</v>
      </c>
      <c r="D7074" s="5">
        <v>45596</v>
      </c>
      <c r="E7074" s="9">
        <f t="shared" si="110"/>
        <v>2024</v>
      </c>
      <c r="F7074" s="4" t="s">
        <v>59</v>
      </c>
      <c r="G7074" s="4" t="s">
        <v>21023</v>
      </c>
      <c r="H7074" s="4" t="s">
        <v>21024</v>
      </c>
      <c r="I7074" s="4" t="s">
        <v>20</v>
      </c>
      <c r="J7074" s="4" t="s">
        <v>34</v>
      </c>
      <c r="K7074" s="4" t="s">
        <v>35</v>
      </c>
      <c r="L7074" s="4" t="s">
        <v>36</v>
      </c>
      <c r="M7074" s="4" t="s">
        <v>71</v>
      </c>
      <c r="N7074" s="4">
        <v>1221.71</v>
      </c>
      <c r="O7074" s="4">
        <v>10</v>
      </c>
      <c r="P7074" s="4">
        <v>0</v>
      </c>
      <c r="Q7074" s="4">
        <v>128.79</v>
      </c>
    </row>
    <row r="7075" spans="1:17" s="4" customFormat="1" ht="12" x14ac:dyDescent="0.3">
      <c r="A7075" s="4">
        <v>7074</v>
      </c>
      <c r="B7075" s="4" t="s">
        <v>21025</v>
      </c>
      <c r="C7075" s="5">
        <v>45019</v>
      </c>
      <c r="D7075" s="5">
        <v>45023</v>
      </c>
      <c r="E7075" s="9">
        <f t="shared" si="110"/>
        <v>2023</v>
      </c>
      <c r="F7075" s="4" t="s">
        <v>17</v>
      </c>
      <c r="G7075" s="4" t="s">
        <v>21026</v>
      </c>
      <c r="H7075" s="4" t="s">
        <v>6558</v>
      </c>
      <c r="I7075" s="4" t="s">
        <v>67</v>
      </c>
      <c r="J7075" s="4" t="s">
        <v>79</v>
      </c>
      <c r="K7075" s="4" t="s">
        <v>80</v>
      </c>
      <c r="L7075" s="4" t="s">
        <v>29</v>
      </c>
      <c r="M7075" s="4" t="s">
        <v>48</v>
      </c>
      <c r="N7075" s="4">
        <v>1178.3599999999999</v>
      </c>
      <c r="O7075" s="4">
        <v>3</v>
      </c>
      <c r="P7075" s="4">
        <v>0.2</v>
      </c>
      <c r="Q7075" s="4">
        <v>73.34</v>
      </c>
    </row>
    <row r="7076" spans="1:17" s="4" customFormat="1" ht="12" x14ac:dyDescent="0.3">
      <c r="A7076" s="4">
        <v>7075</v>
      </c>
      <c r="B7076" s="4" t="s">
        <v>21027</v>
      </c>
      <c r="C7076" s="5">
        <v>45727</v>
      </c>
      <c r="D7076" s="5">
        <v>45731</v>
      </c>
      <c r="E7076" s="9">
        <f t="shared" si="110"/>
        <v>2025</v>
      </c>
      <c r="F7076" s="4" t="s">
        <v>17</v>
      </c>
      <c r="G7076" s="4" t="s">
        <v>21028</v>
      </c>
      <c r="H7076" s="4" t="s">
        <v>21029</v>
      </c>
      <c r="I7076" s="4" t="s">
        <v>20</v>
      </c>
      <c r="J7076" s="4" t="s">
        <v>62</v>
      </c>
      <c r="K7076" s="4" t="s">
        <v>63</v>
      </c>
      <c r="L7076" s="4" t="s">
        <v>22</v>
      </c>
      <c r="M7076" s="4" t="s">
        <v>75</v>
      </c>
      <c r="N7076" s="4">
        <v>41.83</v>
      </c>
      <c r="O7076" s="4">
        <v>8</v>
      </c>
      <c r="P7076" s="4">
        <v>0.15</v>
      </c>
      <c r="Q7076" s="4">
        <v>-0.32</v>
      </c>
    </row>
    <row r="7077" spans="1:17" s="4" customFormat="1" ht="12" x14ac:dyDescent="0.3">
      <c r="A7077" s="4">
        <v>7076</v>
      </c>
      <c r="B7077" s="4" t="s">
        <v>21030</v>
      </c>
      <c r="C7077" s="5">
        <v>44741</v>
      </c>
      <c r="D7077" s="5">
        <v>44748</v>
      </c>
      <c r="E7077" s="9">
        <f t="shared" si="110"/>
        <v>2022</v>
      </c>
      <c r="F7077" s="4" t="s">
        <v>59</v>
      </c>
      <c r="G7077" s="4" t="s">
        <v>21031</v>
      </c>
      <c r="H7077" s="4" t="s">
        <v>21032</v>
      </c>
      <c r="I7077" s="4" t="s">
        <v>28</v>
      </c>
      <c r="J7077" s="4" t="s">
        <v>47</v>
      </c>
      <c r="K7077" s="4" t="s">
        <v>47</v>
      </c>
      <c r="L7077" s="4" t="s">
        <v>29</v>
      </c>
      <c r="M7077" s="4" t="s">
        <v>30</v>
      </c>
      <c r="N7077" s="4">
        <v>580.72</v>
      </c>
      <c r="O7077" s="4">
        <v>6</v>
      </c>
      <c r="P7077" s="4">
        <v>0.1</v>
      </c>
      <c r="Q7077" s="4">
        <v>81.16</v>
      </c>
    </row>
    <row r="7078" spans="1:17" s="4" customFormat="1" ht="12" x14ac:dyDescent="0.3">
      <c r="A7078" s="4">
        <v>7077</v>
      </c>
      <c r="B7078" s="4" t="s">
        <v>21033</v>
      </c>
      <c r="C7078" s="5">
        <v>45146</v>
      </c>
      <c r="D7078" s="5">
        <v>45150</v>
      </c>
      <c r="E7078" s="9">
        <f t="shared" si="110"/>
        <v>2023</v>
      </c>
      <c r="F7078" s="4" t="s">
        <v>17</v>
      </c>
      <c r="G7078" s="4" t="s">
        <v>21034</v>
      </c>
      <c r="H7078" s="4" t="s">
        <v>21035</v>
      </c>
      <c r="I7078" s="4" t="s">
        <v>67</v>
      </c>
      <c r="J7078" s="4" t="s">
        <v>34</v>
      </c>
      <c r="K7078" s="4" t="s">
        <v>35</v>
      </c>
      <c r="L7078" s="4" t="s">
        <v>29</v>
      </c>
      <c r="M7078" s="4" t="s">
        <v>90</v>
      </c>
      <c r="N7078" s="4">
        <v>1415.04</v>
      </c>
      <c r="O7078" s="4">
        <v>4</v>
      </c>
      <c r="P7078" s="4">
        <v>0.1</v>
      </c>
      <c r="Q7078" s="4">
        <v>56.9</v>
      </c>
    </row>
    <row r="7079" spans="1:17" s="4" customFormat="1" ht="12" x14ac:dyDescent="0.3">
      <c r="A7079" s="4">
        <v>7078</v>
      </c>
      <c r="B7079" s="4" t="s">
        <v>21036</v>
      </c>
      <c r="C7079" s="5">
        <v>44563</v>
      </c>
      <c r="D7079" s="5">
        <v>44567</v>
      </c>
      <c r="E7079" s="9">
        <f t="shared" si="110"/>
        <v>2022</v>
      </c>
      <c r="F7079" s="4" t="s">
        <v>17</v>
      </c>
      <c r="G7079" s="4" t="s">
        <v>21037</v>
      </c>
      <c r="H7079" s="4" t="s">
        <v>21038</v>
      </c>
      <c r="I7079" s="4" t="s">
        <v>20</v>
      </c>
      <c r="J7079" s="4" t="s">
        <v>42</v>
      </c>
      <c r="K7079" s="4" t="s">
        <v>43</v>
      </c>
      <c r="L7079" s="4" t="s">
        <v>22</v>
      </c>
      <c r="M7079" s="4" t="s">
        <v>75</v>
      </c>
      <c r="N7079" s="4">
        <v>295.3</v>
      </c>
      <c r="O7079" s="4">
        <v>7</v>
      </c>
      <c r="P7079" s="4">
        <v>0.2</v>
      </c>
      <c r="Q7079" s="4">
        <v>20.92</v>
      </c>
    </row>
    <row r="7080" spans="1:17" s="4" customFormat="1" ht="12" x14ac:dyDescent="0.3">
      <c r="A7080" s="4">
        <v>7079</v>
      </c>
      <c r="B7080" s="4" t="s">
        <v>21039</v>
      </c>
      <c r="C7080" s="5">
        <v>45666</v>
      </c>
      <c r="D7080" s="5">
        <v>45669</v>
      </c>
      <c r="E7080" s="9">
        <f t="shared" si="110"/>
        <v>2025</v>
      </c>
      <c r="F7080" s="4" t="s">
        <v>39</v>
      </c>
      <c r="G7080" s="4" t="s">
        <v>21040</v>
      </c>
      <c r="H7080" s="4" t="s">
        <v>21041</v>
      </c>
      <c r="I7080" s="4" t="s">
        <v>28</v>
      </c>
      <c r="J7080" s="4" t="s">
        <v>34</v>
      </c>
      <c r="K7080" s="4" t="s">
        <v>35</v>
      </c>
      <c r="L7080" s="4" t="s">
        <v>36</v>
      </c>
      <c r="M7080" s="4" t="s">
        <v>138</v>
      </c>
      <c r="N7080" s="4">
        <v>357.35</v>
      </c>
      <c r="O7080" s="4">
        <v>7</v>
      </c>
      <c r="P7080" s="4">
        <v>0.1</v>
      </c>
      <c r="Q7080" s="4">
        <v>62.89</v>
      </c>
    </row>
    <row r="7081" spans="1:17" s="4" customFormat="1" ht="12" x14ac:dyDescent="0.3">
      <c r="A7081" s="4">
        <v>7080</v>
      </c>
      <c r="B7081" s="4" t="s">
        <v>21042</v>
      </c>
      <c r="C7081" s="5">
        <v>45713</v>
      </c>
      <c r="D7081" s="5">
        <v>45717</v>
      </c>
      <c r="E7081" s="9">
        <f t="shared" si="110"/>
        <v>2025</v>
      </c>
      <c r="F7081" s="4" t="s">
        <v>59</v>
      </c>
      <c r="G7081" s="4" t="s">
        <v>21043</v>
      </c>
      <c r="H7081" s="4" t="s">
        <v>21044</v>
      </c>
      <c r="I7081" s="4" t="s">
        <v>67</v>
      </c>
      <c r="J7081" s="4" t="s">
        <v>62</v>
      </c>
      <c r="K7081" s="4" t="s">
        <v>63</v>
      </c>
      <c r="L7081" s="4" t="s">
        <v>36</v>
      </c>
      <c r="M7081" s="4" t="s">
        <v>37</v>
      </c>
      <c r="N7081" s="4">
        <v>1067.01</v>
      </c>
      <c r="O7081" s="4">
        <v>7</v>
      </c>
      <c r="P7081" s="4">
        <v>0.1</v>
      </c>
      <c r="Q7081" s="4">
        <v>168.89</v>
      </c>
    </row>
    <row r="7082" spans="1:17" s="4" customFormat="1" ht="12" x14ac:dyDescent="0.3">
      <c r="A7082" s="4">
        <v>7081</v>
      </c>
      <c r="B7082" s="4" t="s">
        <v>21045</v>
      </c>
      <c r="C7082" s="5">
        <v>45692</v>
      </c>
      <c r="D7082" s="5">
        <v>45693</v>
      </c>
      <c r="E7082" s="9">
        <f t="shared" si="110"/>
        <v>2025</v>
      </c>
      <c r="F7082" s="4" t="s">
        <v>39</v>
      </c>
      <c r="G7082" s="4" t="s">
        <v>21046</v>
      </c>
      <c r="H7082" s="4" t="s">
        <v>21047</v>
      </c>
      <c r="I7082" s="4" t="s">
        <v>28</v>
      </c>
      <c r="J7082" s="4" t="s">
        <v>62</v>
      </c>
      <c r="K7082" s="4" t="s">
        <v>63</v>
      </c>
      <c r="L7082" s="4" t="s">
        <v>29</v>
      </c>
      <c r="M7082" s="4" t="s">
        <v>30</v>
      </c>
      <c r="N7082" s="4">
        <v>112.56</v>
      </c>
      <c r="O7082" s="4">
        <v>6</v>
      </c>
      <c r="P7082" s="4">
        <v>0.1</v>
      </c>
      <c r="Q7082" s="4">
        <v>6.73</v>
      </c>
    </row>
    <row r="7083" spans="1:17" s="4" customFormat="1" ht="12" x14ac:dyDescent="0.3">
      <c r="A7083" s="4">
        <v>7082</v>
      </c>
      <c r="B7083" s="4" t="s">
        <v>21048</v>
      </c>
      <c r="C7083" s="5">
        <v>44977</v>
      </c>
      <c r="D7083" s="5">
        <v>44978</v>
      </c>
      <c r="E7083" s="9">
        <f t="shared" si="110"/>
        <v>2023</v>
      </c>
      <c r="F7083" s="4" t="s">
        <v>17</v>
      </c>
      <c r="G7083" s="4" t="s">
        <v>21049</v>
      </c>
      <c r="H7083" s="4" t="s">
        <v>21050</v>
      </c>
      <c r="I7083" s="4" t="s">
        <v>28</v>
      </c>
      <c r="J7083" s="4" t="s">
        <v>21</v>
      </c>
      <c r="K7083" s="4" t="s">
        <v>26647</v>
      </c>
      <c r="L7083" s="4" t="s">
        <v>36</v>
      </c>
      <c r="M7083" s="4" t="s">
        <v>118</v>
      </c>
      <c r="N7083" s="4">
        <v>985.58</v>
      </c>
      <c r="O7083" s="4">
        <v>2</v>
      </c>
      <c r="P7083" s="4">
        <v>0</v>
      </c>
      <c r="Q7083" s="4">
        <v>110.64</v>
      </c>
    </row>
    <row r="7084" spans="1:17" s="4" customFormat="1" ht="12" x14ac:dyDescent="0.3">
      <c r="A7084" s="4">
        <v>7083</v>
      </c>
      <c r="B7084" s="4" t="s">
        <v>21051</v>
      </c>
      <c r="C7084" s="5">
        <v>44431</v>
      </c>
      <c r="D7084" s="5">
        <v>44436</v>
      </c>
      <c r="E7084" s="9">
        <f t="shared" si="110"/>
        <v>2021</v>
      </c>
      <c r="F7084" s="4" t="s">
        <v>17</v>
      </c>
      <c r="G7084" s="4" t="s">
        <v>21052</v>
      </c>
      <c r="H7084" s="4" t="s">
        <v>21053</v>
      </c>
      <c r="I7084" s="4" t="s">
        <v>67</v>
      </c>
      <c r="J7084" s="4" t="s">
        <v>47</v>
      </c>
      <c r="K7084" s="4" t="s">
        <v>47</v>
      </c>
      <c r="L7084" s="4" t="s">
        <v>22</v>
      </c>
      <c r="M7084" s="4" t="s">
        <v>23</v>
      </c>
      <c r="N7084" s="4">
        <v>1097.8900000000001</v>
      </c>
      <c r="O7084" s="4">
        <v>3</v>
      </c>
      <c r="P7084" s="4">
        <v>0.1</v>
      </c>
      <c r="Q7084" s="4">
        <v>270.45999999999998</v>
      </c>
    </row>
    <row r="7085" spans="1:17" s="4" customFormat="1" ht="12" x14ac:dyDescent="0.3">
      <c r="A7085" s="4">
        <v>7084</v>
      </c>
      <c r="B7085" s="4" t="s">
        <v>21054</v>
      </c>
      <c r="C7085" s="5">
        <v>44745</v>
      </c>
      <c r="D7085" s="5">
        <v>44749</v>
      </c>
      <c r="E7085" s="9">
        <f t="shared" si="110"/>
        <v>2022</v>
      </c>
      <c r="F7085" s="4" t="s">
        <v>39</v>
      </c>
      <c r="G7085" s="4" t="s">
        <v>21055</v>
      </c>
      <c r="H7085" s="4" t="s">
        <v>21056</v>
      </c>
      <c r="I7085" s="4" t="s">
        <v>20</v>
      </c>
      <c r="J7085" s="4" t="s">
        <v>21</v>
      </c>
      <c r="K7085" s="4" t="s">
        <v>26647</v>
      </c>
      <c r="L7085" s="4" t="s">
        <v>22</v>
      </c>
      <c r="M7085" s="4" t="s">
        <v>23</v>
      </c>
      <c r="N7085" s="4">
        <v>966.76</v>
      </c>
      <c r="O7085" s="4">
        <v>7</v>
      </c>
      <c r="P7085" s="4">
        <v>0.2</v>
      </c>
      <c r="Q7085" s="4">
        <v>16.22</v>
      </c>
    </row>
    <row r="7086" spans="1:17" s="4" customFormat="1" ht="12" x14ac:dyDescent="0.3">
      <c r="A7086" s="4">
        <v>7085</v>
      </c>
      <c r="B7086" s="4" t="s">
        <v>21057</v>
      </c>
      <c r="C7086" s="5">
        <v>44534</v>
      </c>
      <c r="D7086" s="5">
        <v>44541</v>
      </c>
      <c r="E7086" s="9">
        <f t="shared" si="110"/>
        <v>2021</v>
      </c>
      <c r="F7086" s="4" t="s">
        <v>59</v>
      </c>
      <c r="G7086" s="4" t="s">
        <v>21058</v>
      </c>
      <c r="H7086" s="4" t="s">
        <v>21059</v>
      </c>
      <c r="I7086" s="4" t="s">
        <v>67</v>
      </c>
      <c r="J7086" s="4" t="s">
        <v>79</v>
      </c>
      <c r="K7086" s="4" t="s">
        <v>80</v>
      </c>
      <c r="L7086" s="4" t="s">
        <v>29</v>
      </c>
      <c r="M7086" s="4" t="s">
        <v>30</v>
      </c>
      <c r="N7086" s="4">
        <v>1278.46</v>
      </c>
      <c r="O7086" s="4">
        <v>4</v>
      </c>
      <c r="P7086" s="4">
        <v>0</v>
      </c>
      <c r="Q7086" s="4">
        <v>301.69</v>
      </c>
    </row>
    <row r="7087" spans="1:17" s="4" customFormat="1" ht="12" x14ac:dyDescent="0.3">
      <c r="A7087" s="4">
        <v>7086</v>
      </c>
      <c r="B7087" s="4" t="s">
        <v>21060</v>
      </c>
      <c r="C7087" s="5">
        <v>45795</v>
      </c>
      <c r="D7087" s="5">
        <v>45799</v>
      </c>
      <c r="E7087" s="9">
        <f t="shared" si="110"/>
        <v>2025</v>
      </c>
      <c r="F7087" s="4" t="s">
        <v>59</v>
      </c>
      <c r="G7087" s="4" t="s">
        <v>21061</v>
      </c>
      <c r="H7087" s="4" t="s">
        <v>21062</v>
      </c>
      <c r="I7087" s="4" t="s">
        <v>67</v>
      </c>
      <c r="J7087" s="4" t="s">
        <v>145</v>
      </c>
      <c r="K7087" s="4" t="s">
        <v>80</v>
      </c>
      <c r="L7087" s="4" t="s">
        <v>22</v>
      </c>
      <c r="M7087" s="4" t="s">
        <v>23</v>
      </c>
      <c r="N7087" s="4">
        <v>1099.68</v>
      </c>
      <c r="O7087" s="4">
        <v>7</v>
      </c>
      <c r="P7087" s="4">
        <v>0.15</v>
      </c>
      <c r="Q7087" s="4">
        <v>226.22</v>
      </c>
    </row>
    <row r="7088" spans="1:17" s="4" customFormat="1" ht="12" x14ac:dyDescent="0.3">
      <c r="A7088" s="4">
        <v>7087</v>
      </c>
      <c r="B7088" s="4" t="s">
        <v>21063</v>
      </c>
      <c r="C7088" s="5">
        <v>45511</v>
      </c>
      <c r="D7088" s="5">
        <v>45517</v>
      </c>
      <c r="E7088" s="9">
        <f t="shared" si="110"/>
        <v>2024</v>
      </c>
      <c r="F7088" s="4" t="s">
        <v>17</v>
      </c>
      <c r="G7088" s="4" t="s">
        <v>21064</v>
      </c>
      <c r="H7088" s="4" t="s">
        <v>21065</v>
      </c>
      <c r="I7088" s="4" t="s">
        <v>28</v>
      </c>
      <c r="J7088" s="4" t="s">
        <v>47</v>
      </c>
      <c r="K7088" s="4" t="s">
        <v>47</v>
      </c>
      <c r="L7088" s="4" t="s">
        <v>29</v>
      </c>
      <c r="M7088" s="4" t="s">
        <v>107</v>
      </c>
      <c r="N7088" s="4">
        <v>33.590000000000003</v>
      </c>
      <c r="O7088" s="4">
        <v>4</v>
      </c>
      <c r="P7088" s="4">
        <v>0.15</v>
      </c>
      <c r="Q7088" s="4">
        <v>0.85</v>
      </c>
    </row>
    <row r="7089" spans="1:17" s="4" customFormat="1" ht="12" x14ac:dyDescent="0.3">
      <c r="A7089" s="4">
        <v>7088</v>
      </c>
      <c r="B7089" s="4" t="s">
        <v>21066</v>
      </c>
      <c r="C7089" s="5">
        <v>45699</v>
      </c>
      <c r="D7089" s="5">
        <v>45702</v>
      </c>
      <c r="E7089" s="9">
        <f t="shared" si="110"/>
        <v>2025</v>
      </c>
      <c r="F7089" s="4" t="s">
        <v>39</v>
      </c>
      <c r="G7089" s="4" t="s">
        <v>21067</v>
      </c>
      <c r="H7089" s="4" t="s">
        <v>21068</v>
      </c>
      <c r="I7089" s="4" t="s">
        <v>67</v>
      </c>
      <c r="J7089" s="4" t="s">
        <v>106</v>
      </c>
      <c r="K7089" s="4" t="s">
        <v>106</v>
      </c>
      <c r="L7089" s="4" t="s">
        <v>29</v>
      </c>
      <c r="M7089" s="4" t="s">
        <v>90</v>
      </c>
      <c r="N7089" s="4">
        <v>1237.27</v>
      </c>
      <c r="O7089" s="4">
        <v>1</v>
      </c>
      <c r="P7089" s="4">
        <v>0.2</v>
      </c>
      <c r="Q7089" s="4">
        <v>112.24</v>
      </c>
    </row>
    <row r="7090" spans="1:17" s="4" customFormat="1" ht="12" x14ac:dyDescent="0.3">
      <c r="A7090" s="4">
        <v>7089</v>
      </c>
      <c r="B7090" s="4" t="s">
        <v>21069</v>
      </c>
      <c r="C7090" s="5">
        <v>45404</v>
      </c>
      <c r="D7090" s="5">
        <v>45406</v>
      </c>
      <c r="E7090" s="9">
        <f t="shared" si="110"/>
        <v>2024</v>
      </c>
      <c r="F7090" s="4" t="s">
        <v>25</v>
      </c>
      <c r="G7090" s="4" t="s">
        <v>21070</v>
      </c>
      <c r="H7090" s="4" t="s">
        <v>21071</v>
      </c>
      <c r="I7090" s="4" t="s">
        <v>67</v>
      </c>
      <c r="J7090" s="4" t="s">
        <v>111</v>
      </c>
      <c r="K7090" s="4" t="s">
        <v>111</v>
      </c>
      <c r="L7090" s="4" t="s">
        <v>29</v>
      </c>
      <c r="M7090" s="4" t="s">
        <v>30</v>
      </c>
      <c r="N7090" s="4">
        <v>108.71</v>
      </c>
      <c r="O7090" s="4">
        <v>9</v>
      </c>
      <c r="P7090" s="4">
        <v>0.15</v>
      </c>
      <c r="Q7090" s="4">
        <v>6.05</v>
      </c>
    </row>
    <row r="7091" spans="1:17" s="4" customFormat="1" ht="12" x14ac:dyDescent="0.3">
      <c r="A7091" s="4">
        <v>7090</v>
      </c>
      <c r="B7091" s="4" t="s">
        <v>21072</v>
      </c>
      <c r="C7091" s="5">
        <v>44479</v>
      </c>
      <c r="D7091" s="5">
        <v>44485</v>
      </c>
      <c r="E7091" s="9">
        <f t="shared" si="110"/>
        <v>2021</v>
      </c>
      <c r="F7091" s="4" t="s">
        <v>17</v>
      </c>
      <c r="G7091" s="4" t="s">
        <v>21073</v>
      </c>
      <c r="H7091" s="4" t="s">
        <v>21074</v>
      </c>
      <c r="I7091" s="4" t="s">
        <v>28</v>
      </c>
      <c r="J7091" s="4" t="s">
        <v>79</v>
      </c>
      <c r="K7091" s="4" t="s">
        <v>80</v>
      </c>
      <c r="L7091" s="4" t="s">
        <v>22</v>
      </c>
      <c r="M7091" s="4" t="s">
        <v>23</v>
      </c>
      <c r="N7091" s="4">
        <v>816.74</v>
      </c>
      <c r="O7091" s="4">
        <v>6</v>
      </c>
      <c r="P7091" s="4">
        <v>0.15</v>
      </c>
      <c r="Q7091" s="4">
        <v>174.85</v>
      </c>
    </row>
    <row r="7092" spans="1:17" s="4" customFormat="1" ht="12" x14ac:dyDescent="0.3">
      <c r="A7092" s="4">
        <v>7091</v>
      </c>
      <c r="B7092" s="4" t="s">
        <v>21075</v>
      </c>
      <c r="C7092" s="5">
        <v>44918</v>
      </c>
      <c r="D7092" s="5">
        <v>44923</v>
      </c>
      <c r="E7092" s="9">
        <f t="shared" si="110"/>
        <v>2022</v>
      </c>
      <c r="F7092" s="4" t="s">
        <v>39</v>
      </c>
      <c r="G7092" s="4" t="s">
        <v>21076</v>
      </c>
      <c r="H7092" s="4" t="s">
        <v>21077</v>
      </c>
      <c r="I7092" s="4" t="s">
        <v>20</v>
      </c>
      <c r="J7092" s="4" t="s">
        <v>62</v>
      </c>
      <c r="K7092" s="4" t="s">
        <v>63</v>
      </c>
      <c r="L7092" s="4" t="s">
        <v>29</v>
      </c>
      <c r="M7092" s="4" t="s">
        <v>30</v>
      </c>
      <c r="N7092" s="4">
        <v>179.36</v>
      </c>
      <c r="O7092" s="4">
        <v>8</v>
      </c>
      <c r="P7092" s="4">
        <v>0.1</v>
      </c>
      <c r="Q7092" s="4">
        <v>42.44</v>
      </c>
    </row>
    <row r="7093" spans="1:17" s="4" customFormat="1" ht="12" x14ac:dyDescent="0.3">
      <c r="A7093" s="4">
        <v>7092</v>
      </c>
      <c r="B7093" s="4" t="s">
        <v>21078</v>
      </c>
      <c r="C7093" s="5">
        <v>45447</v>
      </c>
      <c r="D7093" s="5">
        <v>45454</v>
      </c>
      <c r="E7093" s="9">
        <f t="shared" si="110"/>
        <v>2024</v>
      </c>
      <c r="F7093" s="4" t="s">
        <v>25</v>
      </c>
      <c r="G7093" s="4" t="s">
        <v>21079</v>
      </c>
      <c r="H7093" s="4" t="s">
        <v>21080</v>
      </c>
      <c r="I7093" s="4" t="s">
        <v>28</v>
      </c>
      <c r="J7093" s="4" t="s">
        <v>52</v>
      </c>
      <c r="K7093" s="4" t="s">
        <v>53</v>
      </c>
      <c r="L7093" s="4" t="s">
        <v>29</v>
      </c>
      <c r="M7093" s="4" t="s">
        <v>48</v>
      </c>
      <c r="N7093" s="4">
        <v>893.9</v>
      </c>
      <c r="O7093" s="4">
        <v>5</v>
      </c>
      <c r="P7093" s="4">
        <v>0.2</v>
      </c>
      <c r="Q7093" s="4">
        <v>17.98</v>
      </c>
    </row>
    <row r="7094" spans="1:17" s="4" customFormat="1" ht="12" x14ac:dyDescent="0.3">
      <c r="A7094" s="4">
        <v>7093</v>
      </c>
      <c r="B7094" s="4" t="s">
        <v>21081</v>
      </c>
      <c r="C7094" s="5">
        <v>45588</v>
      </c>
      <c r="D7094" s="5">
        <v>45593</v>
      </c>
      <c r="E7094" s="9">
        <f t="shared" si="110"/>
        <v>2024</v>
      </c>
      <c r="F7094" s="4" t="s">
        <v>59</v>
      </c>
      <c r="G7094" s="4" t="s">
        <v>21082</v>
      </c>
      <c r="H7094" s="4" t="s">
        <v>21083</v>
      </c>
      <c r="I7094" s="4" t="s">
        <v>20</v>
      </c>
      <c r="J7094" s="4" t="s">
        <v>52</v>
      </c>
      <c r="K7094" s="4" t="s">
        <v>53</v>
      </c>
      <c r="L7094" s="4" t="s">
        <v>36</v>
      </c>
      <c r="M7094" s="4" t="s">
        <v>138</v>
      </c>
      <c r="N7094" s="4">
        <v>958.19</v>
      </c>
      <c r="O7094" s="4">
        <v>7</v>
      </c>
      <c r="P7094" s="4">
        <v>0.1</v>
      </c>
      <c r="Q7094" s="4">
        <v>172.48</v>
      </c>
    </row>
    <row r="7095" spans="1:17" s="4" customFormat="1" ht="12" x14ac:dyDescent="0.3">
      <c r="A7095" s="4">
        <v>7094</v>
      </c>
      <c r="B7095" s="4" t="s">
        <v>21084</v>
      </c>
      <c r="C7095" s="5">
        <v>45800</v>
      </c>
      <c r="D7095" s="5">
        <v>45801</v>
      </c>
      <c r="E7095" s="9">
        <f t="shared" si="110"/>
        <v>2025</v>
      </c>
      <c r="F7095" s="4" t="s">
        <v>17</v>
      </c>
      <c r="G7095" s="4" t="s">
        <v>10299</v>
      </c>
      <c r="H7095" s="4" t="s">
        <v>21085</v>
      </c>
      <c r="I7095" s="4" t="s">
        <v>20</v>
      </c>
      <c r="J7095" s="4" t="s">
        <v>47</v>
      </c>
      <c r="K7095" s="4" t="s">
        <v>47</v>
      </c>
      <c r="L7095" s="4" t="s">
        <v>22</v>
      </c>
      <c r="M7095" s="4" t="s">
        <v>134</v>
      </c>
      <c r="N7095" s="4">
        <v>929.59</v>
      </c>
      <c r="O7095" s="4">
        <v>8</v>
      </c>
      <c r="P7095" s="4">
        <v>0.2</v>
      </c>
      <c r="Q7095" s="4">
        <v>191.98</v>
      </c>
    </row>
    <row r="7096" spans="1:17" s="4" customFormat="1" ht="12" x14ac:dyDescent="0.3">
      <c r="A7096" s="4">
        <v>7095</v>
      </c>
      <c r="B7096" s="4" t="s">
        <v>21086</v>
      </c>
      <c r="C7096" s="5">
        <v>45689</v>
      </c>
      <c r="D7096" s="5">
        <v>45695</v>
      </c>
      <c r="E7096" s="9">
        <f t="shared" si="110"/>
        <v>2025</v>
      </c>
      <c r="F7096" s="4" t="s">
        <v>39</v>
      </c>
      <c r="G7096" s="4" t="s">
        <v>21087</v>
      </c>
      <c r="H7096" s="4" t="s">
        <v>21088</v>
      </c>
      <c r="I7096" s="4" t="s">
        <v>67</v>
      </c>
      <c r="J7096" s="4" t="s">
        <v>47</v>
      </c>
      <c r="K7096" s="4" t="s">
        <v>47</v>
      </c>
      <c r="L7096" s="4" t="s">
        <v>29</v>
      </c>
      <c r="M7096" s="4" t="s">
        <v>107</v>
      </c>
      <c r="N7096" s="4">
        <v>272.93</v>
      </c>
      <c r="O7096" s="4">
        <v>5</v>
      </c>
      <c r="P7096" s="4">
        <v>0.2</v>
      </c>
      <c r="Q7096" s="4">
        <v>48.96</v>
      </c>
    </row>
    <row r="7097" spans="1:17" s="4" customFormat="1" ht="12" x14ac:dyDescent="0.3">
      <c r="A7097" s="4">
        <v>7096</v>
      </c>
      <c r="B7097" s="4" t="s">
        <v>21089</v>
      </c>
      <c r="C7097" s="5">
        <v>45605</v>
      </c>
      <c r="D7097" s="5">
        <v>45607</v>
      </c>
      <c r="E7097" s="9">
        <f t="shared" si="110"/>
        <v>2024</v>
      </c>
      <c r="F7097" s="4" t="s">
        <v>17</v>
      </c>
      <c r="G7097" s="4" t="s">
        <v>21090</v>
      </c>
      <c r="H7097" s="4" t="s">
        <v>21091</v>
      </c>
      <c r="I7097" s="4" t="s">
        <v>67</v>
      </c>
      <c r="J7097" s="4" t="s">
        <v>106</v>
      </c>
      <c r="K7097" s="4" t="s">
        <v>106</v>
      </c>
      <c r="L7097" s="4" t="s">
        <v>36</v>
      </c>
      <c r="M7097" s="4" t="s">
        <v>138</v>
      </c>
      <c r="N7097" s="4">
        <v>382.19</v>
      </c>
      <c r="O7097" s="4">
        <v>9</v>
      </c>
      <c r="P7097" s="4">
        <v>0.15</v>
      </c>
      <c r="Q7097" s="4">
        <v>6.84</v>
      </c>
    </row>
    <row r="7098" spans="1:17" s="4" customFormat="1" ht="12" x14ac:dyDescent="0.3">
      <c r="A7098" s="4">
        <v>7097</v>
      </c>
      <c r="B7098" s="4" t="s">
        <v>21092</v>
      </c>
      <c r="C7098" s="5">
        <v>44674</v>
      </c>
      <c r="D7098" s="5">
        <v>44680</v>
      </c>
      <c r="E7098" s="9">
        <f t="shared" si="110"/>
        <v>2022</v>
      </c>
      <c r="F7098" s="4" t="s">
        <v>59</v>
      </c>
      <c r="G7098" s="4" t="s">
        <v>21093</v>
      </c>
      <c r="H7098" s="4" t="s">
        <v>21094</v>
      </c>
      <c r="I7098" s="4" t="s">
        <v>28</v>
      </c>
      <c r="J7098" s="4" t="s">
        <v>34</v>
      </c>
      <c r="K7098" s="4" t="s">
        <v>35</v>
      </c>
      <c r="L7098" s="4" t="s">
        <v>22</v>
      </c>
      <c r="M7098" s="4" t="s">
        <v>75</v>
      </c>
      <c r="N7098" s="4">
        <v>786.5</v>
      </c>
      <c r="O7098" s="4">
        <v>1</v>
      </c>
      <c r="P7098" s="4">
        <v>0</v>
      </c>
      <c r="Q7098" s="4">
        <v>95.6</v>
      </c>
    </row>
    <row r="7099" spans="1:17" s="4" customFormat="1" ht="12" x14ac:dyDescent="0.3">
      <c r="A7099" s="4">
        <v>7098</v>
      </c>
      <c r="B7099" s="4" t="s">
        <v>21095</v>
      </c>
      <c r="C7099" s="5">
        <v>45524</v>
      </c>
      <c r="D7099" s="5">
        <v>45526</v>
      </c>
      <c r="E7099" s="9">
        <f t="shared" si="110"/>
        <v>2024</v>
      </c>
      <c r="F7099" s="4" t="s">
        <v>59</v>
      </c>
      <c r="G7099" s="4" t="s">
        <v>21096</v>
      </c>
      <c r="H7099" s="4" t="s">
        <v>21097</v>
      </c>
      <c r="I7099" s="4" t="s">
        <v>28</v>
      </c>
      <c r="J7099" s="4" t="s">
        <v>145</v>
      </c>
      <c r="K7099" s="4" t="s">
        <v>80</v>
      </c>
      <c r="L7099" s="4" t="s">
        <v>36</v>
      </c>
      <c r="M7099" s="4" t="s">
        <v>138</v>
      </c>
      <c r="N7099" s="4">
        <v>528.65</v>
      </c>
      <c r="O7099" s="4">
        <v>4</v>
      </c>
      <c r="P7099" s="4">
        <v>0.1</v>
      </c>
      <c r="Q7099" s="4">
        <v>66.319999999999993</v>
      </c>
    </row>
    <row r="7100" spans="1:17" s="4" customFormat="1" ht="12" x14ac:dyDescent="0.3">
      <c r="A7100" s="4">
        <v>7099</v>
      </c>
      <c r="B7100" s="4" t="s">
        <v>21098</v>
      </c>
      <c r="C7100" s="5">
        <v>44454</v>
      </c>
      <c r="D7100" s="5">
        <v>44457</v>
      </c>
      <c r="E7100" s="9">
        <f t="shared" si="110"/>
        <v>2021</v>
      </c>
      <c r="F7100" s="4" t="s">
        <v>39</v>
      </c>
      <c r="G7100" s="4" t="s">
        <v>21099</v>
      </c>
      <c r="H7100" s="4" t="s">
        <v>21100</v>
      </c>
      <c r="I7100" s="4" t="s">
        <v>67</v>
      </c>
      <c r="J7100" s="4" t="s">
        <v>106</v>
      </c>
      <c r="K7100" s="4" t="s">
        <v>106</v>
      </c>
      <c r="L7100" s="4" t="s">
        <v>22</v>
      </c>
      <c r="M7100" s="4" t="s">
        <v>23</v>
      </c>
      <c r="N7100" s="4">
        <v>1442.16</v>
      </c>
      <c r="O7100" s="4">
        <v>10</v>
      </c>
      <c r="P7100" s="4">
        <v>0.2</v>
      </c>
      <c r="Q7100" s="4">
        <v>170.9</v>
      </c>
    </row>
    <row r="7101" spans="1:17" s="4" customFormat="1" ht="12" x14ac:dyDescent="0.3">
      <c r="A7101" s="4">
        <v>7100</v>
      </c>
      <c r="B7101" s="4" t="s">
        <v>21101</v>
      </c>
      <c r="C7101" s="5">
        <v>44869</v>
      </c>
      <c r="D7101" s="5">
        <v>44871</v>
      </c>
      <c r="E7101" s="9">
        <f t="shared" si="110"/>
        <v>2022</v>
      </c>
      <c r="F7101" s="4" t="s">
        <v>59</v>
      </c>
      <c r="G7101" s="4" t="s">
        <v>21102</v>
      </c>
      <c r="H7101" s="4" t="s">
        <v>21103</v>
      </c>
      <c r="I7101" s="4" t="s">
        <v>20</v>
      </c>
      <c r="J7101" s="4" t="s">
        <v>47</v>
      </c>
      <c r="K7101" s="4" t="s">
        <v>47</v>
      </c>
      <c r="L7101" s="4" t="s">
        <v>36</v>
      </c>
      <c r="M7101" s="4" t="s">
        <v>118</v>
      </c>
      <c r="N7101" s="4">
        <v>324.2</v>
      </c>
      <c r="O7101" s="4">
        <v>3</v>
      </c>
      <c r="P7101" s="4">
        <v>0.1</v>
      </c>
      <c r="Q7101" s="4">
        <v>72.650000000000006</v>
      </c>
    </row>
    <row r="7102" spans="1:17" s="4" customFormat="1" ht="12" x14ac:dyDescent="0.3">
      <c r="A7102" s="4">
        <v>7101</v>
      </c>
      <c r="B7102" s="4" t="s">
        <v>21104</v>
      </c>
      <c r="C7102" s="5">
        <v>44407</v>
      </c>
      <c r="D7102" s="5">
        <v>44413</v>
      </c>
      <c r="E7102" s="9">
        <f t="shared" si="110"/>
        <v>2021</v>
      </c>
      <c r="F7102" s="4" t="s">
        <v>39</v>
      </c>
      <c r="G7102" s="4" t="s">
        <v>21105</v>
      </c>
      <c r="H7102" s="4" t="s">
        <v>3229</v>
      </c>
      <c r="I7102" s="4" t="s">
        <v>28</v>
      </c>
      <c r="J7102" s="4" t="s">
        <v>106</v>
      </c>
      <c r="K7102" s="4" t="s">
        <v>106</v>
      </c>
      <c r="L7102" s="4" t="s">
        <v>29</v>
      </c>
      <c r="M7102" s="4" t="s">
        <v>90</v>
      </c>
      <c r="N7102" s="4">
        <v>1169.2</v>
      </c>
      <c r="O7102" s="4">
        <v>1</v>
      </c>
      <c r="P7102" s="4">
        <v>0.15</v>
      </c>
      <c r="Q7102" s="4">
        <v>101.38</v>
      </c>
    </row>
    <row r="7103" spans="1:17" s="4" customFormat="1" ht="12" x14ac:dyDescent="0.3">
      <c r="A7103" s="4">
        <v>7102</v>
      </c>
      <c r="B7103" s="4" t="s">
        <v>21106</v>
      </c>
      <c r="C7103" s="5">
        <v>44710</v>
      </c>
      <c r="D7103" s="5">
        <v>44715</v>
      </c>
      <c r="E7103" s="9">
        <f t="shared" si="110"/>
        <v>2022</v>
      </c>
      <c r="F7103" s="4" t="s">
        <v>39</v>
      </c>
      <c r="G7103" s="4" t="s">
        <v>21107</v>
      </c>
      <c r="H7103" s="4" t="s">
        <v>21108</v>
      </c>
      <c r="I7103" s="4" t="s">
        <v>20</v>
      </c>
      <c r="J7103" s="4" t="s">
        <v>34</v>
      </c>
      <c r="K7103" s="4" t="s">
        <v>35</v>
      </c>
      <c r="L7103" s="4" t="s">
        <v>29</v>
      </c>
      <c r="M7103" s="4" t="s">
        <v>90</v>
      </c>
      <c r="N7103" s="4">
        <v>1429.89</v>
      </c>
      <c r="O7103" s="4">
        <v>1</v>
      </c>
      <c r="P7103" s="4">
        <v>0</v>
      </c>
      <c r="Q7103" s="4">
        <v>185.25</v>
      </c>
    </row>
    <row r="7104" spans="1:17" s="4" customFormat="1" ht="12" x14ac:dyDescent="0.3">
      <c r="A7104" s="4">
        <v>7103</v>
      </c>
      <c r="B7104" s="4" t="s">
        <v>21109</v>
      </c>
      <c r="C7104" s="5">
        <v>45622</v>
      </c>
      <c r="D7104" s="5">
        <v>45626</v>
      </c>
      <c r="E7104" s="9">
        <f t="shared" si="110"/>
        <v>2024</v>
      </c>
      <c r="F7104" s="4" t="s">
        <v>17</v>
      </c>
      <c r="G7104" s="4" t="s">
        <v>21110</v>
      </c>
      <c r="H7104" s="4" t="s">
        <v>21111</v>
      </c>
      <c r="I7104" s="4" t="s">
        <v>28</v>
      </c>
      <c r="J7104" s="4" t="s">
        <v>47</v>
      </c>
      <c r="K7104" s="4" t="s">
        <v>47</v>
      </c>
      <c r="L7104" s="4" t="s">
        <v>22</v>
      </c>
      <c r="M7104" s="4" t="s">
        <v>54</v>
      </c>
      <c r="N7104" s="4">
        <v>1234.3900000000001</v>
      </c>
      <c r="O7104" s="4">
        <v>1</v>
      </c>
      <c r="P7104" s="4">
        <v>0.1</v>
      </c>
      <c r="Q7104" s="4">
        <v>318.52999999999997</v>
      </c>
    </row>
    <row r="7105" spans="1:17" s="4" customFormat="1" ht="12" x14ac:dyDescent="0.3">
      <c r="A7105" s="4">
        <v>7104</v>
      </c>
      <c r="B7105" s="4" t="s">
        <v>21112</v>
      </c>
      <c r="C7105" s="5">
        <v>45838</v>
      </c>
      <c r="D7105" s="5">
        <v>45840</v>
      </c>
      <c r="E7105" s="9">
        <f t="shared" si="110"/>
        <v>2025</v>
      </c>
      <c r="F7105" s="4" t="s">
        <v>39</v>
      </c>
      <c r="G7105" s="4" t="s">
        <v>21113</v>
      </c>
      <c r="H7105" s="4" t="s">
        <v>21114</v>
      </c>
      <c r="I7105" s="4" t="s">
        <v>28</v>
      </c>
      <c r="J7105" s="4" t="s">
        <v>62</v>
      </c>
      <c r="K7105" s="4" t="s">
        <v>63</v>
      </c>
      <c r="L7105" s="4" t="s">
        <v>36</v>
      </c>
      <c r="M7105" s="4" t="s">
        <v>71</v>
      </c>
      <c r="N7105" s="4">
        <v>1004.67</v>
      </c>
      <c r="O7105" s="4">
        <v>1</v>
      </c>
      <c r="P7105" s="4">
        <v>0.2</v>
      </c>
      <c r="Q7105" s="4">
        <v>200.11</v>
      </c>
    </row>
    <row r="7106" spans="1:17" s="4" customFormat="1" ht="12" x14ac:dyDescent="0.3">
      <c r="A7106" s="4">
        <v>7105</v>
      </c>
      <c r="B7106" s="4" t="s">
        <v>21115</v>
      </c>
      <c r="C7106" s="5">
        <v>45140</v>
      </c>
      <c r="D7106" s="5">
        <v>45146</v>
      </c>
      <c r="E7106" s="9">
        <f t="shared" ref="E7106:E7169" si="111">YEAR(D7106)</f>
        <v>2023</v>
      </c>
      <c r="F7106" s="4" t="s">
        <v>17</v>
      </c>
      <c r="G7106" s="4" t="s">
        <v>21116</v>
      </c>
      <c r="H7106" s="4" t="s">
        <v>21117</v>
      </c>
      <c r="I7106" s="4" t="s">
        <v>28</v>
      </c>
      <c r="J7106" s="4" t="s">
        <v>52</v>
      </c>
      <c r="K7106" s="4" t="s">
        <v>53</v>
      </c>
      <c r="L7106" s="4" t="s">
        <v>22</v>
      </c>
      <c r="M7106" s="4" t="s">
        <v>75</v>
      </c>
      <c r="N7106" s="4">
        <v>847.01</v>
      </c>
      <c r="O7106" s="4">
        <v>1</v>
      </c>
      <c r="P7106" s="4">
        <v>0.15</v>
      </c>
      <c r="Q7106" s="4">
        <v>12.23</v>
      </c>
    </row>
    <row r="7107" spans="1:17" s="4" customFormat="1" ht="12" x14ac:dyDescent="0.3">
      <c r="A7107" s="4">
        <v>7106</v>
      </c>
      <c r="B7107" s="4" t="s">
        <v>21118</v>
      </c>
      <c r="C7107" s="5">
        <v>45057</v>
      </c>
      <c r="D7107" s="5">
        <v>45058</v>
      </c>
      <c r="E7107" s="9">
        <f t="shared" si="111"/>
        <v>2023</v>
      </c>
      <c r="F7107" s="4" t="s">
        <v>59</v>
      </c>
      <c r="G7107" s="4" t="s">
        <v>21119</v>
      </c>
      <c r="H7107" s="4" t="s">
        <v>21120</v>
      </c>
      <c r="I7107" s="4" t="s">
        <v>20</v>
      </c>
      <c r="J7107" s="4" t="s">
        <v>42</v>
      </c>
      <c r="K7107" s="4" t="s">
        <v>43</v>
      </c>
      <c r="L7107" s="4" t="s">
        <v>22</v>
      </c>
      <c r="M7107" s="4" t="s">
        <v>134</v>
      </c>
      <c r="N7107" s="4">
        <v>1421.07</v>
      </c>
      <c r="O7107" s="4">
        <v>1</v>
      </c>
      <c r="P7107" s="4">
        <v>0</v>
      </c>
      <c r="Q7107" s="4">
        <v>298.56</v>
      </c>
    </row>
    <row r="7108" spans="1:17" s="4" customFormat="1" ht="12" x14ac:dyDescent="0.3">
      <c r="A7108" s="4">
        <v>7107</v>
      </c>
      <c r="B7108" s="4" t="s">
        <v>21121</v>
      </c>
      <c r="C7108" s="5">
        <v>45713</v>
      </c>
      <c r="D7108" s="5">
        <v>45714</v>
      </c>
      <c r="E7108" s="9">
        <f t="shared" si="111"/>
        <v>2025</v>
      </c>
      <c r="F7108" s="4" t="s">
        <v>25</v>
      </c>
      <c r="G7108" s="4" t="s">
        <v>21122</v>
      </c>
      <c r="H7108" s="4" t="s">
        <v>21123</v>
      </c>
      <c r="I7108" s="4" t="s">
        <v>28</v>
      </c>
      <c r="J7108" s="4" t="s">
        <v>79</v>
      </c>
      <c r="K7108" s="4" t="s">
        <v>80</v>
      </c>
      <c r="L7108" s="4" t="s">
        <v>36</v>
      </c>
      <c r="M7108" s="4" t="s">
        <v>138</v>
      </c>
      <c r="N7108" s="4">
        <v>840.49</v>
      </c>
      <c r="O7108" s="4">
        <v>5</v>
      </c>
      <c r="P7108" s="4">
        <v>0.1</v>
      </c>
      <c r="Q7108" s="4">
        <v>8.11</v>
      </c>
    </row>
    <row r="7109" spans="1:17" s="4" customFormat="1" ht="12" x14ac:dyDescent="0.3">
      <c r="A7109" s="4">
        <v>7108</v>
      </c>
      <c r="B7109" s="4" t="s">
        <v>21124</v>
      </c>
      <c r="C7109" s="5">
        <v>44954</v>
      </c>
      <c r="D7109" s="5">
        <v>44956</v>
      </c>
      <c r="E7109" s="9">
        <f t="shared" si="111"/>
        <v>2023</v>
      </c>
      <c r="F7109" s="4" t="s">
        <v>39</v>
      </c>
      <c r="G7109" s="4" t="s">
        <v>21125</v>
      </c>
      <c r="H7109" s="4" t="s">
        <v>21126</v>
      </c>
      <c r="I7109" s="4" t="s">
        <v>20</v>
      </c>
      <c r="J7109" s="4" t="s">
        <v>111</v>
      </c>
      <c r="K7109" s="4" t="s">
        <v>111</v>
      </c>
      <c r="L7109" s="4" t="s">
        <v>36</v>
      </c>
      <c r="M7109" s="4" t="s">
        <v>37</v>
      </c>
      <c r="N7109" s="4">
        <v>1289.44</v>
      </c>
      <c r="O7109" s="4">
        <v>1</v>
      </c>
      <c r="P7109" s="4">
        <v>0.2</v>
      </c>
      <c r="Q7109" s="4">
        <v>115.87</v>
      </c>
    </row>
    <row r="7110" spans="1:17" s="4" customFormat="1" ht="12" x14ac:dyDescent="0.3">
      <c r="A7110" s="4">
        <v>7109</v>
      </c>
      <c r="B7110" s="4" t="s">
        <v>21127</v>
      </c>
      <c r="C7110" s="5">
        <v>44972</v>
      </c>
      <c r="D7110" s="5">
        <v>44979</v>
      </c>
      <c r="E7110" s="9">
        <f t="shared" si="111"/>
        <v>2023</v>
      </c>
      <c r="F7110" s="4" t="s">
        <v>25</v>
      </c>
      <c r="G7110" s="4" t="s">
        <v>21128</v>
      </c>
      <c r="H7110" s="4" t="s">
        <v>21129</v>
      </c>
      <c r="I7110" s="4" t="s">
        <v>28</v>
      </c>
      <c r="J7110" s="4" t="s">
        <v>106</v>
      </c>
      <c r="K7110" s="4" t="s">
        <v>106</v>
      </c>
      <c r="L7110" s="4" t="s">
        <v>22</v>
      </c>
      <c r="M7110" s="4" t="s">
        <v>54</v>
      </c>
      <c r="N7110" s="4">
        <v>613.71</v>
      </c>
      <c r="O7110" s="4">
        <v>10</v>
      </c>
      <c r="P7110" s="4">
        <v>0</v>
      </c>
      <c r="Q7110" s="4">
        <v>101.57</v>
      </c>
    </row>
    <row r="7111" spans="1:17" s="4" customFormat="1" ht="12" x14ac:dyDescent="0.3">
      <c r="A7111" s="4">
        <v>7110</v>
      </c>
      <c r="B7111" s="4" t="s">
        <v>21130</v>
      </c>
      <c r="C7111" s="5">
        <v>45345</v>
      </c>
      <c r="D7111" s="5">
        <v>45347</v>
      </c>
      <c r="E7111" s="9">
        <f t="shared" si="111"/>
        <v>2024</v>
      </c>
      <c r="F7111" s="4" t="s">
        <v>25</v>
      </c>
      <c r="G7111" s="4" t="s">
        <v>21131</v>
      </c>
      <c r="H7111" s="4" t="s">
        <v>21132</v>
      </c>
      <c r="I7111" s="4" t="s">
        <v>67</v>
      </c>
      <c r="J7111" s="4" t="s">
        <v>79</v>
      </c>
      <c r="K7111" s="4" t="s">
        <v>80</v>
      </c>
      <c r="L7111" s="4" t="s">
        <v>29</v>
      </c>
      <c r="M7111" s="4" t="s">
        <v>107</v>
      </c>
      <c r="N7111" s="4">
        <v>339.14</v>
      </c>
      <c r="O7111" s="4">
        <v>4</v>
      </c>
      <c r="P7111" s="4">
        <v>0.1</v>
      </c>
      <c r="Q7111" s="4">
        <v>70.81</v>
      </c>
    </row>
    <row r="7112" spans="1:17" s="4" customFormat="1" ht="12" x14ac:dyDescent="0.3">
      <c r="A7112" s="4">
        <v>7111</v>
      </c>
      <c r="B7112" s="4" t="s">
        <v>21133</v>
      </c>
      <c r="C7112" s="5">
        <v>45176</v>
      </c>
      <c r="D7112" s="5">
        <v>45183</v>
      </c>
      <c r="E7112" s="9">
        <f t="shared" si="111"/>
        <v>2023</v>
      </c>
      <c r="F7112" s="4" t="s">
        <v>25</v>
      </c>
      <c r="G7112" s="4" t="s">
        <v>21134</v>
      </c>
      <c r="H7112" s="4" t="s">
        <v>21135</v>
      </c>
      <c r="I7112" s="4" t="s">
        <v>67</v>
      </c>
      <c r="J7112" s="4" t="s">
        <v>79</v>
      </c>
      <c r="K7112" s="4" t="s">
        <v>80</v>
      </c>
      <c r="L7112" s="4" t="s">
        <v>36</v>
      </c>
      <c r="M7112" s="4" t="s">
        <v>71</v>
      </c>
      <c r="N7112" s="4">
        <v>101.49</v>
      </c>
      <c r="O7112" s="4">
        <v>2</v>
      </c>
      <c r="P7112" s="4">
        <v>0.15</v>
      </c>
      <c r="Q7112" s="4">
        <v>22.45</v>
      </c>
    </row>
    <row r="7113" spans="1:17" s="4" customFormat="1" ht="12" x14ac:dyDescent="0.3">
      <c r="A7113" s="4">
        <v>7112</v>
      </c>
      <c r="B7113" s="4" t="s">
        <v>21136</v>
      </c>
      <c r="C7113" s="5">
        <v>45660</v>
      </c>
      <c r="D7113" s="5">
        <v>45665</v>
      </c>
      <c r="E7113" s="9">
        <f t="shared" si="111"/>
        <v>2025</v>
      </c>
      <c r="F7113" s="4" t="s">
        <v>59</v>
      </c>
      <c r="G7113" s="4" t="s">
        <v>21137</v>
      </c>
      <c r="H7113" s="4" t="s">
        <v>21138</v>
      </c>
      <c r="I7113" s="4" t="s">
        <v>20</v>
      </c>
      <c r="J7113" s="4" t="s">
        <v>145</v>
      </c>
      <c r="K7113" s="4" t="s">
        <v>80</v>
      </c>
      <c r="L7113" s="4" t="s">
        <v>22</v>
      </c>
      <c r="M7113" s="4" t="s">
        <v>134</v>
      </c>
      <c r="N7113" s="4">
        <v>686.99</v>
      </c>
      <c r="O7113" s="4">
        <v>7</v>
      </c>
      <c r="P7113" s="4">
        <v>0.15</v>
      </c>
      <c r="Q7113" s="4">
        <v>164.49</v>
      </c>
    </row>
    <row r="7114" spans="1:17" s="4" customFormat="1" ht="12" x14ac:dyDescent="0.3">
      <c r="A7114" s="4">
        <v>7113</v>
      </c>
      <c r="B7114" s="4" t="s">
        <v>21139</v>
      </c>
      <c r="C7114" s="5">
        <v>44742</v>
      </c>
      <c r="D7114" s="5">
        <v>44748</v>
      </c>
      <c r="E7114" s="9">
        <f t="shared" si="111"/>
        <v>2022</v>
      </c>
      <c r="F7114" s="4" t="s">
        <v>39</v>
      </c>
      <c r="G7114" s="4" t="s">
        <v>21140</v>
      </c>
      <c r="H7114" s="4" t="s">
        <v>21141</v>
      </c>
      <c r="I7114" s="4" t="s">
        <v>28</v>
      </c>
      <c r="J7114" s="4" t="s">
        <v>106</v>
      </c>
      <c r="K7114" s="4" t="s">
        <v>106</v>
      </c>
      <c r="L7114" s="4" t="s">
        <v>36</v>
      </c>
      <c r="M7114" s="4" t="s">
        <v>138</v>
      </c>
      <c r="N7114" s="4">
        <v>559.58000000000004</v>
      </c>
      <c r="O7114" s="4">
        <v>4</v>
      </c>
      <c r="P7114" s="4">
        <v>0</v>
      </c>
      <c r="Q7114" s="4">
        <v>6.6</v>
      </c>
    </row>
    <row r="7115" spans="1:17" s="4" customFormat="1" ht="12" x14ac:dyDescent="0.3">
      <c r="A7115" s="4">
        <v>7114</v>
      </c>
      <c r="B7115" s="4" t="s">
        <v>21142</v>
      </c>
      <c r="C7115" s="5">
        <v>45149</v>
      </c>
      <c r="D7115" s="5">
        <v>45155</v>
      </c>
      <c r="E7115" s="9">
        <f t="shared" si="111"/>
        <v>2023</v>
      </c>
      <c r="F7115" s="4" t="s">
        <v>59</v>
      </c>
      <c r="G7115" s="4" t="s">
        <v>21143</v>
      </c>
      <c r="H7115" s="4" t="s">
        <v>21144</v>
      </c>
      <c r="I7115" s="4" t="s">
        <v>20</v>
      </c>
      <c r="J7115" s="4" t="s">
        <v>111</v>
      </c>
      <c r="K7115" s="4" t="s">
        <v>111</v>
      </c>
      <c r="L7115" s="4" t="s">
        <v>22</v>
      </c>
      <c r="M7115" s="4" t="s">
        <v>23</v>
      </c>
      <c r="N7115" s="4">
        <v>1220.29</v>
      </c>
      <c r="O7115" s="4">
        <v>2</v>
      </c>
      <c r="P7115" s="4">
        <v>0</v>
      </c>
      <c r="Q7115" s="4">
        <v>104.16</v>
      </c>
    </row>
    <row r="7116" spans="1:17" s="4" customFormat="1" ht="12" x14ac:dyDescent="0.3">
      <c r="A7116" s="4">
        <v>7115</v>
      </c>
      <c r="B7116" s="4" t="s">
        <v>21145</v>
      </c>
      <c r="C7116" s="5">
        <v>45706</v>
      </c>
      <c r="D7116" s="5">
        <v>45713</v>
      </c>
      <c r="E7116" s="9">
        <f t="shared" si="111"/>
        <v>2025</v>
      </c>
      <c r="F7116" s="4" t="s">
        <v>17</v>
      </c>
      <c r="G7116" s="4" t="s">
        <v>21146</v>
      </c>
      <c r="H7116" s="4" t="s">
        <v>21147</v>
      </c>
      <c r="I7116" s="4" t="s">
        <v>20</v>
      </c>
      <c r="J7116" s="4" t="s">
        <v>62</v>
      </c>
      <c r="K7116" s="4" t="s">
        <v>63</v>
      </c>
      <c r="L7116" s="4" t="s">
        <v>22</v>
      </c>
      <c r="M7116" s="4" t="s">
        <v>54</v>
      </c>
      <c r="N7116" s="4">
        <v>534.13</v>
      </c>
      <c r="O7116" s="4">
        <v>5</v>
      </c>
      <c r="P7116" s="4">
        <v>0</v>
      </c>
      <c r="Q7116" s="4">
        <v>106.69</v>
      </c>
    </row>
    <row r="7117" spans="1:17" s="4" customFormat="1" ht="12" x14ac:dyDescent="0.3">
      <c r="A7117" s="4">
        <v>7116</v>
      </c>
      <c r="B7117" s="4" t="s">
        <v>21148</v>
      </c>
      <c r="C7117" s="5">
        <v>45491</v>
      </c>
      <c r="D7117" s="5">
        <v>45495</v>
      </c>
      <c r="E7117" s="9">
        <f t="shared" si="111"/>
        <v>2024</v>
      </c>
      <c r="F7117" s="4" t="s">
        <v>17</v>
      </c>
      <c r="G7117" s="4" t="s">
        <v>21149</v>
      </c>
      <c r="H7117" s="4" t="s">
        <v>21150</v>
      </c>
      <c r="I7117" s="4" t="s">
        <v>28</v>
      </c>
      <c r="J7117" s="4" t="s">
        <v>21</v>
      </c>
      <c r="K7117" s="4" t="s">
        <v>26647</v>
      </c>
      <c r="L7117" s="4" t="s">
        <v>36</v>
      </c>
      <c r="M7117" s="4" t="s">
        <v>138</v>
      </c>
      <c r="N7117" s="4">
        <v>860.92</v>
      </c>
      <c r="O7117" s="4">
        <v>10</v>
      </c>
      <c r="P7117" s="4">
        <v>0</v>
      </c>
      <c r="Q7117" s="4">
        <v>194.7</v>
      </c>
    </row>
    <row r="7118" spans="1:17" s="4" customFormat="1" ht="12" x14ac:dyDescent="0.3">
      <c r="A7118" s="4">
        <v>7117</v>
      </c>
      <c r="B7118" s="4" t="s">
        <v>21151</v>
      </c>
      <c r="C7118" s="5">
        <v>45174</v>
      </c>
      <c r="D7118" s="5">
        <v>45178</v>
      </c>
      <c r="E7118" s="9">
        <f t="shared" si="111"/>
        <v>2023</v>
      </c>
      <c r="F7118" s="4" t="s">
        <v>39</v>
      </c>
      <c r="G7118" s="4" t="s">
        <v>21152</v>
      </c>
      <c r="H7118" s="4" t="s">
        <v>21153</v>
      </c>
      <c r="I7118" s="4" t="s">
        <v>28</v>
      </c>
      <c r="J7118" s="4" t="s">
        <v>42</v>
      </c>
      <c r="K7118" s="4" t="s">
        <v>43</v>
      </c>
      <c r="L7118" s="4" t="s">
        <v>29</v>
      </c>
      <c r="M7118" s="4" t="s">
        <v>48</v>
      </c>
      <c r="N7118" s="4">
        <v>624.89</v>
      </c>
      <c r="O7118" s="4">
        <v>1</v>
      </c>
      <c r="P7118" s="4">
        <v>0</v>
      </c>
      <c r="Q7118" s="4">
        <v>61.46</v>
      </c>
    </row>
    <row r="7119" spans="1:17" s="4" customFormat="1" ht="12" x14ac:dyDescent="0.3">
      <c r="A7119" s="4">
        <v>7118</v>
      </c>
      <c r="B7119" s="4" t="s">
        <v>21154</v>
      </c>
      <c r="C7119" s="5">
        <v>44627</v>
      </c>
      <c r="D7119" s="5">
        <v>44631</v>
      </c>
      <c r="E7119" s="9">
        <f t="shared" si="111"/>
        <v>2022</v>
      </c>
      <c r="F7119" s="4" t="s">
        <v>39</v>
      </c>
      <c r="G7119" s="4" t="s">
        <v>21155</v>
      </c>
      <c r="H7119" s="4" t="s">
        <v>21156</v>
      </c>
      <c r="I7119" s="4" t="s">
        <v>67</v>
      </c>
      <c r="J7119" s="4" t="s">
        <v>42</v>
      </c>
      <c r="K7119" s="4" t="s">
        <v>43</v>
      </c>
      <c r="L7119" s="4" t="s">
        <v>29</v>
      </c>
      <c r="M7119" s="4" t="s">
        <v>30</v>
      </c>
      <c r="N7119" s="4">
        <v>273.31</v>
      </c>
      <c r="O7119" s="4">
        <v>1</v>
      </c>
      <c r="P7119" s="4">
        <v>0.1</v>
      </c>
      <c r="Q7119" s="4">
        <v>27.01</v>
      </c>
    </row>
    <row r="7120" spans="1:17" s="4" customFormat="1" ht="12" x14ac:dyDescent="0.3">
      <c r="A7120" s="4">
        <v>7119</v>
      </c>
      <c r="B7120" s="4" t="s">
        <v>21157</v>
      </c>
      <c r="C7120" s="5">
        <v>45017</v>
      </c>
      <c r="D7120" s="5">
        <v>45022</v>
      </c>
      <c r="E7120" s="9">
        <f t="shared" si="111"/>
        <v>2023</v>
      </c>
      <c r="F7120" s="4" t="s">
        <v>39</v>
      </c>
      <c r="G7120" s="4" t="s">
        <v>21158</v>
      </c>
      <c r="H7120" s="4" t="s">
        <v>21159</v>
      </c>
      <c r="I7120" s="4" t="s">
        <v>28</v>
      </c>
      <c r="J7120" s="4" t="s">
        <v>42</v>
      </c>
      <c r="K7120" s="4" t="s">
        <v>43</v>
      </c>
      <c r="L7120" s="4" t="s">
        <v>22</v>
      </c>
      <c r="M7120" s="4" t="s">
        <v>75</v>
      </c>
      <c r="N7120" s="4">
        <v>1241.8399999999999</v>
      </c>
      <c r="O7120" s="4">
        <v>8</v>
      </c>
      <c r="P7120" s="4">
        <v>0.2</v>
      </c>
      <c r="Q7120" s="4">
        <v>50.96</v>
      </c>
    </row>
    <row r="7121" spans="1:17" s="4" customFormat="1" ht="12" x14ac:dyDescent="0.3">
      <c r="A7121" s="4">
        <v>7120</v>
      </c>
      <c r="B7121" s="4" t="s">
        <v>21160</v>
      </c>
      <c r="C7121" s="5">
        <v>45045</v>
      </c>
      <c r="D7121" s="5">
        <v>45052</v>
      </c>
      <c r="E7121" s="9">
        <f t="shared" si="111"/>
        <v>2023</v>
      </c>
      <c r="F7121" s="4" t="s">
        <v>39</v>
      </c>
      <c r="G7121" s="4" t="s">
        <v>21161</v>
      </c>
      <c r="H7121" s="4" t="s">
        <v>21162</v>
      </c>
      <c r="I7121" s="4" t="s">
        <v>67</v>
      </c>
      <c r="J7121" s="4" t="s">
        <v>106</v>
      </c>
      <c r="K7121" s="4" t="s">
        <v>106</v>
      </c>
      <c r="L7121" s="4" t="s">
        <v>36</v>
      </c>
      <c r="M7121" s="4" t="s">
        <v>138</v>
      </c>
      <c r="N7121" s="4">
        <v>521.72</v>
      </c>
      <c r="O7121" s="4">
        <v>3</v>
      </c>
      <c r="P7121" s="4">
        <v>0.1</v>
      </c>
      <c r="Q7121" s="4">
        <v>15.52</v>
      </c>
    </row>
    <row r="7122" spans="1:17" s="4" customFormat="1" ht="12" x14ac:dyDescent="0.3">
      <c r="A7122" s="4">
        <v>7121</v>
      </c>
      <c r="B7122" s="4" t="s">
        <v>21163</v>
      </c>
      <c r="C7122" s="5">
        <v>44776</v>
      </c>
      <c r="D7122" s="5">
        <v>44778</v>
      </c>
      <c r="E7122" s="9">
        <f t="shared" si="111"/>
        <v>2022</v>
      </c>
      <c r="F7122" s="4" t="s">
        <v>17</v>
      </c>
      <c r="G7122" s="4" t="s">
        <v>21164</v>
      </c>
      <c r="H7122" s="4" t="s">
        <v>21165</v>
      </c>
      <c r="I7122" s="4" t="s">
        <v>67</v>
      </c>
      <c r="J7122" s="4" t="s">
        <v>106</v>
      </c>
      <c r="K7122" s="4" t="s">
        <v>106</v>
      </c>
      <c r="L7122" s="4" t="s">
        <v>29</v>
      </c>
      <c r="M7122" s="4" t="s">
        <v>30</v>
      </c>
      <c r="N7122" s="4">
        <v>1191.32</v>
      </c>
      <c r="O7122" s="4">
        <v>4</v>
      </c>
      <c r="P7122" s="4">
        <v>0.2</v>
      </c>
      <c r="Q7122" s="4">
        <v>19.98</v>
      </c>
    </row>
    <row r="7123" spans="1:17" s="4" customFormat="1" ht="12" x14ac:dyDescent="0.3">
      <c r="A7123" s="4">
        <v>7122</v>
      </c>
      <c r="B7123" s="4" t="s">
        <v>21166</v>
      </c>
      <c r="C7123" s="5">
        <v>45443</v>
      </c>
      <c r="D7123" s="5">
        <v>45448</v>
      </c>
      <c r="E7123" s="9">
        <f t="shared" si="111"/>
        <v>2024</v>
      </c>
      <c r="F7123" s="4" t="s">
        <v>25</v>
      </c>
      <c r="G7123" s="4" t="s">
        <v>21167</v>
      </c>
      <c r="H7123" s="4" t="s">
        <v>21168</v>
      </c>
      <c r="I7123" s="4" t="s">
        <v>20</v>
      </c>
      <c r="J7123" s="4" t="s">
        <v>34</v>
      </c>
      <c r="K7123" s="4" t="s">
        <v>35</v>
      </c>
      <c r="L7123" s="4" t="s">
        <v>22</v>
      </c>
      <c r="M7123" s="4" t="s">
        <v>23</v>
      </c>
      <c r="N7123" s="4">
        <v>1283.04</v>
      </c>
      <c r="O7123" s="4">
        <v>8</v>
      </c>
      <c r="P7123" s="4">
        <v>0.1</v>
      </c>
      <c r="Q7123" s="4">
        <v>222.77</v>
      </c>
    </row>
    <row r="7124" spans="1:17" s="4" customFormat="1" ht="12" x14ac:dyDescent="0.3">
      <c r="A7124" s="4">
        <v>7123</v>
      </c>
      <c r="B7124" s="4" t="s">
        <v>21169</v>
      </c>
      <c r="C7124" s="5">
        <v>44393</v>
      </c>
      <c r="D7124" s="5">
        <v>44396</v>
      </c>
      <c r="E7124" s="9">
        <f t="shared" si="111"/>
        <v>2021</v>
      </c>
      <c r="F7124" s="4" t="s">
        <v>17</v>
      </c>
      <c r="G7124" s="4" t="s">
        <v>21170</v>
      </c>
      <c r="H7124" s="4" t="s">
        <v>21171</v>
      </c>
      <c r="I7124" s="4" t="s">
        <v>28</v>
      </c>
      <c r="J7124" s="4" t="s">
        <v>111</v>
      </c>
      <c r="K7124" s="4" t="s">
        <v>111</v>
      </c>
      <c r="L7124" s="4" t="s">
        <v>22</v>
      </c>
      <c r="M7124" s="4" t="s">
        <v>54</v>
      </c>
      <c r="N7124" s="4">
        <v>666.48</v>
      </c>
      <c r="O7124" s="4">
        <v>8</v>
      </c>
      <c r="P7124" s="4">
        <v>0</v>
      </c>
      <c r="Q7124" s="4">
        <v>199.11</v>
      </c>
    </row>
    <row r="7125" spans="1:17" s="4" customFormat="1" ht="12" x14ac:dyDescent="0.3">
      <c r="A7125" s="4">
        <v>7124</v>
      </c>
      <c r="B7125" s="4" t="s">
        <v>21172</v>
      </c>
      <c r="C7125" s="5">
        <v>44551</v>
      </c>
      <c r="D7125" s="5">
        <v>44556</v>
      </c>
      <c r="E7125" s="9">
        <f t="shared" si="111"/>
        <v>2021</v>
      </c>
      <c r="F7125" s="4" t="s">
        <v>59</v>
      </c>
      <c r="G7125" s="4" t="s">
        <v>21173</v>
      </c>
      <c r="H7125" s="4" t="s">
        <v>21174</v>
      </c>
      <c r="I7125" s="4" t="s">
        <v>28</v>
      </c>
      <c r="J7125" s="4" t="s">
        <v>21</v>
      </c>
      <c r="K7125" s="4" t="s">
        <v>26647</v>
      </c>
      <c r="L7125" s="4" t="s">
        <v>29</v>
      </c>
      <c r="M7125" s="4" t="s">
        <v>30</v>
      </c>
      <c r="N7125" s="4">
        <v>487.95</v>
      </c>
      <c r="O7125" s="4">
        <v>8</v>
      </c>
      <c r="P7125" s="4">
        <v>0.2</v>
      </c>
      <c r="Q7125" s="4">
        <v>96.07</v>
      </c>
    </row>
    <row r="7126" spans="1:17" s="4" customFormat="1" ht="12" x14ac:dyDescent="0.3">
      <c r="A7126" s="4">
        <v>7125</v>
      </c>
      <c r="B7126" s="4" t="s">
        <v>21175</v>
      </c>
      <c r="C7126" s="5">
        <v>45574</v>
      </c>
      <c r="D7126" s="5">
        <v>45580</v>
      </c>
      <c r="E7126" s="9">
        <f t="shared" si="111"/>
        <v>2024</v>
      </c>
      <c r="F7126" s="4" t="s">
        <v>59</v>
      </c>
      <c r="G7126" s="4" t="s">
        <v>21176</v>
      </c>
      <c r="H7126" s="4" t="s">
        <v>21177</v>
      </c>
      <c r="I7126" s="4" t="s">
        <v>20</v>
      </c>
      <c r="J7126" s="4" t="s">
        <v>145</v>
      </c>
      <c r="K7126" s="4" t="s">
        <v>80</v>
      </c>
      <c r="L7126" s="4" t="s">
        <v>22</v>
      </c>
      <c r="M7126" s="4" t="s">
        <v>75</v>
      </c>
      <c r="N7126" s="4">
        <v>1152.31</v>
      </c>
      <c r="O7126" s="4">
        <v>10</v>
      </c>
      <c r="P7126" s="4">
        <v>0</v>
      </c>
      <c r="Q7126" s="4">
        <v>80.84</v>
      </c>
    </row>
    <row r="7127" spans="1:17" s="4" customFormat="1" ht="12" x14ac:dyDescent="0.3">
      <c r="A7127" s="4">
        <v>7126</v>
      </c>
      <c r="B7127" s="4" t="s">
        <v>21178</v>
      </c>
      <c r="C7127" s="5">
        <v>45430</v>
      </c>
      <c r="D7127" s="5">
        <v>45431</v>
      </c>
      <c r="E7127" s="9">
        <f t="shared" si="111"/>
        <v>2024</v>
      </c>
      <c r="F7127" s="4" t="s">
        <v>25</v>
      </c>
      <c r="G7127" s="4" t="s">
        <v>21179</v>
      </c>
      <c r="H7127" s="4" t="s">
        <v>21180</v>
      </c>
      <c r="I7127" s="4" t="s">
        <v>20</v>
      </c>
      <c r="J7127" s="4" t="s">
        <v>21</v>
      </c>
      <c r="K7127" s="4" t="s">
        <v>26647</v>
      </c>
      <c r="L7127" s="4" t="s">
        <v>22</v>
      </c>
      <c r="M7127" s="4" t="s">
        <v>23</v>
      </c>
      <c r="N7127" s="4">
        <v>430.71</v>
      </c>
      <c r="O7127" s="4">
        <v>5</v>
      </c>
      <c r="P7127" s="4">
        <v>0.1</v>
      </c>
      <c r="Q7127" s="4">
        <v>83.28</v>
      </c>
    </row>
    <row r="7128" spans="1:17" s="4" customFormat="1" ht="12" x14ac:dyDescent="0.3">
      <c r="A7128" s="4">
        <v>7127</v>
      </c>
      <c r="B7128" s="4" t="s">
        <v>21181</v>
      </c>
      <c r="C7128" s="5">
        <v>45662</v>
      </c>
      <c r="D7128" s="5">
        <v>45668</v>
      </c>
      <c r="E7128" s="9">
        <f t="shared" si="111"/>
        <v>2025</v>
      </c>
      <c r="F7128" s="4" t="s">
        <v>17</v>
      </c>
      <c r="G7128" s="4" t="s">
        <v>21182</v>
      </c>
      <c r="H7128" s="4" t="s">
        <v>6612</v>
      </c>
      <c r="I7128" s="4" t="s">
        <v>28</v>
      </c>
      <c r="J7128" s="4" t="s">
        <v>21</v>
      </c>
      <c r="K7128" s="4" t="s">
        <v>26647</v>
      </c>
      <c r="L7128" s="4" t="s">
        <v>36</v>
      </c>
      <c r="M7128" s="4" t="s">
        <v>118</v>
      </c>
      <c r="N7128" s="4">
        <v>1471.47</v>
      </c>
      <c r="O7128" s="4">
        <v>9</v>
      </c>
      <c r="P7128" s="4">
        <v>0.15</v>
      </c>
      <c r="Q7128" s="4">
        <v>261.25</v>
      </c>
    </row>
    <row r="7129" spans="1:17" s="4" customFormat="1" ht="12" x14ac:dyDescent="0.3">
      <c r="A7129" s="4">
        <v>7128</v>
      </c>
      <c r="B7129" s="4" t="s">
        <v>21183</v>
      </c>
      <c r="C7129" s="5">
        <v>44515</v>
      </c>
      <c r="D7129" s="5">
        <v>44517</v>
      </c>
      <c r="E7129" s="9">
        <f t="shared" si="111"/>
        <v>2021</v>
      </c>
      <c r="F7129" s="4" t="s">
        <v>59</v>
      </c>
      <c r="G7129" s="4" t="s">
        <v>21184</v>
      </c>
      <c r="H7129" s="4" t="s">
        <v>21185</v>
      </c>
      <c r="I7129" s="4" t="s">
        <v>20</v>
      </c>
      <c r="J7129" s="4" t="s">
        <v>145</v>
      </c>
      <c r="K7129" s="4" t="s">
        <v>80</v>
      </c>
      <c r="L7129" s="4" t="s">
        <v>29</v>
      </c>
      <c r="M7129" s="4" t="s">
        <v>107</v>
      </c>
      <c r="N7129" s="4">
        <v>1280.04</v>
      </c>
      <c r="O7129" s="4">
        <v>8</v>
      </c>
      <c r="P7129" s="4">
        <v>0</v>
      </c>
      <c r="Q7129" s="4">
        <v>255.55</v>
      </c>
    </row>
    <row r="7130" spans="1:17" s="4" customFormat="1" ht="12" x14ac:dyDescent="0.3">
      <c r="A7130" s="4">
        <v>7129</v>
      </c>
      <c r="B7130" s="4" t="s">
        <v>21186</v>
      </c>
      <c r="C7130" s="5">
        <v>44417</v>
      </c>
      <c r="D7130" s="5">
        <v>44420</v>
      </c>
      <c r="E7130" s="9">
        <f t="shared" si="111"/>
        <v>2021</v>
      </c>
      <c r="F7130" s="4" t="s">
        <v>39</v>
      </c>
      <c r="G7130" s="4" t="s">
        <v>21187</v>
      </c>
      <c r="H7130" s="4" t="s">
        <v>19120</v>
      </c>
      <c r="I7130" s="4" t="s">
        <v>28</v>
      </c>
      <c r="J7130" s="4" t="s">
        <v>145</v>
      </c>
      <c r="K7130" s="4" t="s">
        <v>80</v>
      </c>
      <c r="L7130" s="4" t="s">
        <v>29</v>
      </c>
      <c r="M7130" s="4" t="s">
        <v>107</v>
      </c>
      <c r="N7130" s="4">
        <v>1282.6099999999999</v>
      </c>
      <c r="O7130" s="4">
        <v>7</v>
      </c>
      <c r="P7130" s="4">
        <v>0.15</v>
      </c>
      <c r="Q7130" s="4">
        <v>182.89</v>
      </c>
    </row>
    <row r="7131" spans="1:17" s="4" customFormat="1" ht="12" x14ac:dyDescent="0.3">
      <c r="A7131" s="4">
        <v>7130</v>
      </c>
      <c r="B7131" s="4" t="s">
        <v>21188</v>
      </c>
      <c r="C7131" s="5">
        <v>45747</v>
      </c>
      <c r="D7131" s="5">
        <v>45754</v>
      </c>
      <c r="E7131" s="9">
        <f t="shared" si="111"/>
        <v>2025</v>
      </c>
      <c r="F7131" s="4" t="s">
        <v>25</v>
      </c>
      <c r="G7131" s="4" t="s">
        <v>21189</v>
      </c>
      <c r="H7131" s="4" t="s">
        <v>21190</v>
      </c>
      <c r="I7131" s="4" t="s">
        <v>67</v>
      </c>
      <c r="J7131" s="4" t="s">
        <v>52</v>
      </c>
      <c r="K7131" s="4" t="s">
        <v>53</v>
      </c>
      <c r="L7131" s="4" t="s">
        <v>29</v>
      </c>
      <c r="M7131" s="4" t="s">
        <v>48</v>
      </c>
      <c r="N7131" s="4">
        <v>1012.48</v>
      </c>
      <c r="O7131" s="4">
        <v>1</v>
      </c>
      <c r="P7131" s="4">
        <v>0</v>
      </c>
      <c r="Q7131" s="4">
        <v>211.78</v>
      </c>
    </row>
    <row r="7132" spans="1:17" s="4" customFormat="1" ht="12" x14ac:dyDescent="0.3">
      <c r="A7132" s="4">
        <v>7131</v>
      </c>
      <c r="B7132" s="4" t="s">
        <v>21191</v>
      </c>
      <c r="C7132" s="5">
        <v>45706</v>
      </c>
      <c r="D7132" s="5">
        <v>45709</v>
      </c>
      <c r="E7132" s="9">
        <f t="shared" si="111"/>
        <v>2025</v>
      </c>
      <c r="F7132" s="4" t="s">
        <v>59</v>
      </c>
      <c r="G7132" s="4" t="s">
        <v>21192</v>
      </c>
      <c r="H7132" s="4" t="s">
        <v>21193</v>
      </c>
      <c r="I7132" s="4" t="s">
        <v>28</v>
      </c>
      <c r="J7132" s="4" t="s">
        <v>79</v>
      </c>
      <c r="K7132" s="4" t="s">
        <v>80</v>
      </c>
      <c r="L7132" s="4" t="s">
        <v>29</v>
      </c>
      <c r="M7132" s="4" t="s">
        <v>30</v>
      </c>
      <c r="N7132" s="4">
        <v>1383.83</v>
      </c>
      <c r="O7132" s="4">
        <v>5</v>
      </c>
      <c r="P7132" s="4">
        <v>0.2</v>
      </c>
      <c r="Q7132" s="4">
        <v>264.44</v>
      </c>
    </row>
    <row r="7133" spans="1:17" s="4" customFormat="1" ht="12" x14ac:dyDescent="0.3">
      <c r="A7133" s="4">
        <v>7132</v>
      </c>
      <c r="B7133" s="4" t="s">
        <v>21194</v>
      </c>
      <c r="C7133" s="5">
        <v>45735</v>
      </c>
      <c r="D7133" s="5">
        <v>45740</v>
      </c>
      <c r="E7133" s="9">
        <f t="shared" si="111"/>
        <v>2025</v>
      </c>
      <c r="F7133" s="4" t="s">
        <v>25</v>
      </c>
      <c r="G7133" s="4" t="s">
        <v>21195</v>
      </c>
      <c r="H7133" s="4" t="s">
        <v>21196</v>
      </c>
      <c r="I7133" s="4" t="s">
        <v>67</v>
      </c>
      <c r="J7133" s="4" t="s">
        <v>79</v>
      </c>
      <c r="K7133" s="4" t="s">
        <v>80</v>
      </c>
      <c r="L7133" s="4" t="s">
        <v>36</v>
      </c>
      <c r="M7133" s="4" t="s">
        <v>138</v>
      </c>
      <c r="N7133" s="4">
        <v>898.01</v>
      </c>
      <c r="O7133" s="4">
        <v>8</v>
      </c>
      <c r="P7133" s="4">
        <v>0.15</v>
      </c>
      <c r="Q7133" s="4">
        <v>111.62</v>
      </c>
    </row>
    <row r="7134" spans="1:17" s="4" customFormat="1" ht="12" x14ac:dyDescent="0.3">
      <c r="A7134" s="4">
        <v>7133</v>
      </c>
      <c r="B7134" s="4" t="s">
        <v>21197</v>
      </c>
      <c r="C7134" s="5">
        <v>44650</v>
      </c>
      <c r="D7134" s="5">
        <v>44655</v>
      </c>
      <c r="E7134" s="9">
        <f t="shared" si="111"/>
        <v>2022</v>
      </c>
      <c r="F7134" s="4" t="s">
        <v>59</v>
      </c>
      <c r="G7134" s="4" t="s">
        <v>21198</v>
      </c>
      <c r="H7134" s="4" t="s">
        <v>21199</v>
      </c>
      <c r="I7134" s="4" t="s">
        <v>67</v>
      </c>
      <c r="J7134" s="4" t="s">
        <v>34</v>
      </c>
      <c r="K7134" s="4" t="s">
        <v>35</v>
      </c>
      <c r="L7134" s="4" t="s">
        <v>22</v>
      </c>
      <c r="M7134" s="4" t="s">
        <v>54</v>
      </c>
      <c r="N7134" s="4">
        <v>1011.96</v>
      </c>
      <c r="O7134" s="4">
        <v>2</v>
      </c>
      <c r="P7134" s="4">
        <v>0</v>
      </c>
      <c r="Q7134" s="4">
        <v>128.1</v>
      </c>
    </row>
    <row r="7135" spans="1:17" s="4" customFormat="1" ht="12" x14ac:dyDescent="0.3">
      <c r="A7135" s="4">
        <v>7134</v>
      </c>
      <c r="B7135" s="4" t="s">
        <v>21200</v>
      </c>
      <c r="C7135" s="5">
        <v>45025</v>
      </c>
      <c r="D7135" s="5">
        <v>45029</v>
      </c>
      <c r="E7135" s="9">
        <f t="shared" si="111"/>
        <v>2023</v>
      </c>
      <c r="F7135" s="4" t="s">
        <v>17</v>
      </c>
      <c r="G7135" s="4" t="s">
        <v>21201</v>
      </c>
      <c r="H7135" s="4" t="s">
        <v>21202</v>
      </c>
      <c r="I7135" s="4" t="s">
        <v>67</v>
      </c>
      <c r="J7135" s="4" t="s">
        <v>34</v>
      </c>
      <c r="K7135" s="4" t="s">
        <v>35</v>
      </c>
      <c r="L7135" s="4" t="s">
        <v>36</v>
      </c>
      <c r="M7135" s="4" t="s">
        <v>138</v>
      </c>
      <c r="N7135" s="4">
        <v>112.71</v>
      </c>
      <c r="O7135" s="4">
        <v>4</v>
      </c>
      <c r="P7135" s="4">
        <v>0</v>
      </c>
      <c r="Q7135" s="4">
        <v>2.4700000000000002</v>
      </c>
    </row>
    <row r="7136" spans="1:17" s="4" customFormat="1" ht="12" x14ac:dyDescent="0.3">
      <c r="A7136" s="4">
        <v>7135</v>
      </c>
      <c r="B7136" s="4" t="s">
        <v>21203</v>
      </c>
      <c r="C7136" s="5">
        <v>45574</v>
      </c>
      <c r="D7136" s="5">
        <v>45577</v>
      </c>
      <c r="E7136" s="9">
        <f t="shared" si="111"/>
        <v>2024</v>
      </c>
      <c r="F7136" s="4" t="s">
        <v>59</v>
      </c>
      <c r="G7136" s="4" t="s">
        <v>21204</v>
      </c>
      <c r="H7136" s="4" t="s">
        <v>21205</v>
      </c>
      <c r="I7136" s="4" t="s">
        <v>20</v>
      </c>
      <c r="J7136" s="4" t="s">
        <v>21</v>
      </c>
      <c r="K7136" s="4" t="s">
        <v>26647</v>
      </c>
      <c r="L7136" s="4" t="s">
        <v>36</v>
      </c>
      <c r="M7136" s="4" t="s">
        <v>118</v>
      </c>
      <c r="N7136" s="4">
        <v>968.7</v>
      </c>
      <c r="O7136" s="4">
        <v>6</v>
      </c>
      <c r="P7136" s="4">
        <v>0.1</v>
      </c>
      <c r="Q7136" s="4">
        <v>202.16</v>
      </c>
    </row>
    <row r="7137" spans="1:17" s="4" customFormat="1" ht="12" x14ac:dyDescent="0.3">
      <c r="A7137" s="4">
        <v>7136</v>
      </c>
      <c r="B7137" s="4" t="s">
        <v>21206</v>
      </c>
      <c r="C7137" s="5">
        <v>44698</v>
      </c>
      <c r="D7137" s="5">
        <v>44705</v>
      </c>
      <c r="E7137" s="9">
        <f t="shared" si="111"/>
        <v>2022</v>
      </c>
      <c r="F7137" s="4" t="s">
        <v>17</v>
      </c>
      <c r="G7137" s="4" t="s">
        <v>21207</v>
      </c>
      <c r="H7137" s="4" t="s">
        <v>21208</v>
      </c>
      <c r="I7137" s="4" t="s">
        <v>20</v>
      </c>
      <c r="J7137" s="4" t="s">
        <v>111</v>
      </c>
      <c r="K7137" s="4" t="s">
        <v>111</v>
      </c>
      <c r="L7137" s="4" t="s">
        <v>36</v>
      </c>
      <c r="M7137" s="4" t="s">
        <v>118</v>
      </c>
      <c r="N7137" s="4">
        <v>266.8</v>
      </c>
      <c r="O7137" s="4">
        <v>7</v>
      </c>
      <c r="P7137" s="4">
        <v>0</v>
      </c>
      <c r="Q7137" s="4">
        <v>53.29</v>
      </c>
    </row>
    <row r="7138" spans="1:17" s="4" customFormat="1" ht="12" x14ac:dyDescent="0.3">
      <c r="A7138" s="4">
        <v>7137</v>
      </c>
      <c r="B7138" s="4" t="s">
        <v>21209</v>
      </c>
      <c r="C7138" s="5">
        <v>45814</v>
      </c>
      <c r="D7138" s="5">
        <v>45820</v>
      </c>
      <c r="E7138" s="9">
        <f t="shared" si="111"/>
        <v>2025</v>
      </c>
      <c r="F7138" s="4" t="s">
        <v>39</v>
      </c>
      <c r="G7138" s="4" t="s">
        <v>13709</v>
      </c>
      <c r="H7138" s="4" t="s">
        <v>21210</v>
      </c>
      <c r="I7138" s="4" t="s">
        <v>28</v>
      </c>
      <c r="J7138" s="4" t="s">
        <v>52</v>
      </c>
      <c r="K7138" s="4" t="s">
        <v>53</v>
      </c>
      <c r="L7138" s="4" t="s">
        <v>29</v>
      </c>
      <c r="M7138" s="4" t="s">
        <v>48</v>
      </c>
      <c r="N7138" s="4">
        <v>481.31</v>
      </c>
      <c r="O7138" s="4">
        <v>8</v>
      </c>
      <c r="P7138" s="4">
        <v>0.15</v>
      </c>
      <c r="Q7138" s="4">
        <v>32.15</v>
      </c>
    </row>
    <row r="7139" spans="1:17" s="4" customFormat="1" ht="12" x14ac:dyDescent="0.3">
      <c r="A7139" s="4">
        <v>7138</v>
      </c>
      <c r="B7139" s="4" t="s">
        <v>21211</v>
      </c>
      <c r="C7139" s="5">
        <v>45601</v>
      </c>
      <c r="D7139" s="5">
        <v>45603</v>
      </c>
      <c r="E7139" s="9">
        <f t="shared" si="111"/>
        <v>2024</v>
      </c>
      <c r="F7139" s="4" t="s">
        <v>17</v>
      </c>
      <c r="G7139" s="4" t="s">
        <v>21212</v>
      </c>
      <c r="H7139" s="4" t="s">
        <v>21213</v>
      </c>
      <c r="I7139" s="4" t="s">
        <v>67</v>
      </c>
      <c r="J7139" s="4" t="s">
        <v>34</v>
      </c>
      <c r="K7139" s="4" t="s">
        <v>35</v>
      </c>
      <c r="L7139" s="4" t="s">
        <v>36</v>
      </c>
      <c r="M7139" s="4" t="s">
        <v>71</v>
      </c>
      <c r="N7139" s="4">
        <v>240.16</v>
      </c>
      <c r="O7139" s="4">
        <v>1</v>
      </c>
      <c r="P7139" s="4">
        <v>0.15</v>
      </c>
      <c r="Q7139" s="4">
        <v>32.54</v>
      </c>
    </row>
    <row r="7140" spans="1:17" s="4" customFormat="1" ht="12" x14ac:dyDescent="0.3">
      <c r="A7140" s="4">
        <v>7139</v>
      </c>
      <c r="B7140" s="4" t="s">
        <v>21214</v>
      </c>
      <c r="C7140" s="5">
        <v>44793</v>
      </c>
      <c r="D7140" s="5">
        <v>44797</v>
      </c>
      <c r="E7140" s="9">
        <f t="shared" si="111"/>
        <v>2022</v>
      </c>
      <c r="F7140" s="4" t="s">
        <v>59</v>
      </c>
      <c r="G7140" s="4" t="s">
        <v>21215</v>
      </c>
      <c r="H7140" s="4" t="s">
        <v>10792</v>
      </c>
      <c r="I7140" s="4" t="s">
        <v>28</v>
      </c>
      <c r="J7140" s="4" t="s">
        <v>34</v>
      </c>
      <c r="K7140" s="4" t="s">
        <v>35</v>
      </c>
      <c r="L7140" s="4" t="s">
        <v>29</v>
      </c>
      <c r="M7140" s="4" t="s">
        <v>107</v>
      </c>
      <c r="N7140" s="4">
        <v>1208.9000000000001</v>
      </c>
      <c r="O7140" s="4">
        <v>7</v>
      </c>
      <c r="P7140" s="4">
        <v>0.15</v>
      </c>
      <c r="Q7140" s="4">
        <v>-5.81</v>
      </c>
    </row>
    <row r="7141" spans="1:17" s="4" customFormat="1" ht="12" x14ac:dyDescent="0.3">
      <c r="A7141" s="4">
        <v>7140</v>
      </c>
      <c r="B7141" s="4" t="s">
        <v>21216</v>
      </c>
      <c r="C7141" s="5">
        <v>44966</v>
      </c>
      <c r="D7141" s="5">
        <v>44972</v>
      </c>
      <c r="E7141" s="9">
        <f t="shared" si="111"/>
        <v>2023</v>
      </c>
      <c r="F7141" s="4" t="s">
        <v>25</v>
      </c>
      <c r="G7141" s="4" t="s">
        <v>21217</v>
      </c>
      <c r="H7141" s="4" t="s">
        <v>21218</v>
      </c>
      <c r="I7141" s="4" t="s">
        <v>20</v>
      </c>
      <c r="J7141" s="4" t="s">
        <v>79</v>
      </c>
      <c r="K7141" s="4" t="s">
        <v>80</v>
      </c>
      <c r="L7141" s="4" t="s">
        <v>36</v>
      </c>
      <c r="M7141" s="4" t="s">
        <v>71</v>
      </c>
      <c r="N7141" s="4">
        <v>37.409999999999997</v>
      </c>
      <c r="O7141" s="4">
        <v>5</v>
      </c>
      <c r="P7141" s="4">
        <v>0.2</v>
      </c>
      <c r="Q7141" s="4">
        <v>2.38</v>
      </c>
    </row>
    <row r="7142" spans="1:17" s="4" customFormat="1" ht="12" x14ac:dyDescent="0.3">
      <c r="A7142" s="4">
        <v>7141</v>
      </c>
      <c r="B7142" s="4" t="s">
        <v>21219</v>
      </c>
      <c r="C7142" s="5">
        <v>44994</v>
      </c>
      <c r="D7142" s="5">
        <v>45001</v>
      </c>
      <c r="E7142" s="9">
        <f t="shared" si="111"/>
        <v>2023</v>
      </c>
      <c r="F7142" s="4" t="s">
        <v>39</v>
      </c>
      <c r="G7142" s="4" t="s">
        <v>21220</v>
      </c>
      <c r="H7142" s="4" t="s">
        <v>21221</v>
      </c>
      <c r="I7142" s="4" t="s">
        <v>67</v>
      </c>
      <c r="J7142" s="4" t="s">
        <v>62</v>
      </c>
      <c r="K7142" s="4" t="s">
        <v>63</v>
      </c>
      <c r="L7142" s="4" t="s">
        <v>29</v>
      </c>
      <c r="M7142" s="4" t="s">
        <v>90</v>
      </c>
      <c r="N7142" s="4">
        <v>120.12</v>
      </c>
      <c r="O7142" s="4">
        <v>1</v>
      </c>
      <c r="P7142" s="4">
        <v>0.1</v>
      </c>
      <c r="Q7142" s="4">
        <v>19.04</v>
      </c>
    </row>
    <row r="7143" spans="1:17" s="4" customFormat="1" ht="12" x14ac:dyDescent="0.3">
      <c r="A7143" s="4">
        <v>7142</v>
      </c>
      <c r="B7143" s="4" t="s">
        <v>21222</v>
      </c>
      <c r="C7143" s="5">
        <v>45465</v>
      </c>
      <c r="D7143" s="5">
        <v>45470</v>
      </c>
      <c r="E7143" s="9">
        <f t="shared" si="111"/>
        <v>2024</v>
      </c>
      <c r="F7143" s="4" t="s">
        <v>17</v>
      </c>
      <c r="G7143" s="4" t="s">
        <v>21223</v>
      </c>
      <c r="H7143" s="4" t="s">
        <v>21224</v>
      </c>
      <c r="I7143" s="4" t="s">
        <v>28</v>
      </c>
      <c r="J7143" s="4" t="s">
        <v>145</v>
      </c>
      <c r="K7143" s="4" t="s">
        <v>80</v>
      </c>
      <c r="L7143" s="4" t="s">
        <v>36</v>
      </c>
      <c r="M7143" s="4" t="s">
        <v>118</v>
      </c>
      <c r="N7143" s="4">
        <v>1267.48</v>
      </c>
      <c r="O7143" s="4">
        <v>9</v>
      </c>
      <c r="P7143" s="4">
        <v>0</v>
      </c>
      <c r="Q7143" s="4">
        <v>62.78</v>
      </c>
    </row>
    <row r="7144" spans="1:17" s="4" customFormat="1" ht="12" x14ac:dyDescent="0.3">
      <c r="A7144" s="4">
        <v>7143</v>
      </c>
      <c r="B7144" s="4" t="s">
        <v>21225</v>
      </c>
      <c r="C7144" s="5">
        <v>45623</v>
      </c>
      <c r="D7144" s="5">
        <v>45626</v>
      </c>
      <c r="E7144" s="9">
        <f t="shared" si="111"/>
        <v>2024</v>
      </c>
      <c r="F7144" s="4" t="s">
        <v>39</v>
      </c>
      <c r="G7144" s="4" t="s">
        <v>21226</v>
      </c>
      <c r="H7144" s="4" t="s">
        <v>21227</v>
      </c>
      <c r="I7144" s="4" t="s">
        <v>67</v>
      </c>
      <c r="J7144" s="4" t="s">
        <v>42</v>
      </c>
      <c r="K7144" s="4" t="s">
        <v>43</v>
      </c>
      <c r="L7144" s="4" t="s">
        <v>22</v>
      </c>
      <c r="M7144" s="4" t="s">
        <v>134</v>
      </c>
      <c r="N7144" s="4">
        <v>674.69</v>
      </c>
      <c r="O7144" s="4">
        <v>8</v>
      </c>
      <c r="P7144" s="4">
        <v>0.15</v>
      </c>
      <c r="Q7144" s="4">
        <v>37.03</v>
      </c>
    </row>
    <row r="7145" spans="1:17" s="4" customFormat="1" ht="12" x14ac:dyDescent="0.3">
      <c r="A7145" s="4">
        <v>7144</v>
      </c>
      <c r="B7145" s="4" t="s">
        <v>21228</v>
      </c>
      <c r="C7145" s="5">
        <v>44916</v>
      </c>
      <c r="D7145" s="5">
        <v>44917</v>
      </c>
      <c r="E7145" s="9">
        <f t="shared" si="111"/>
        <v>2022</v>
      </c>
      <c r="F7145" s="4" t="s">
        <v>17</v>
      </c>
      <c r="G7145" s="4" t="s">
        <v>21229</v>
      </c>
      <c r="H7145" s="4" t="s">
        <v>21230</v>
      </c>
      <c r="I7145" s="4" t="s">
        <v>67</v>
      </c>
      <c r="J7145" s="4" t="s">
        <v>62</v>
      </c>
      <c r="K7145" s="4" t="s">
        <v>63</v>
      </c>
      <c r="L7145" s="4" t="s">
        <v>29</v>
      </c>
      <c r="M7145" s="4" t="s">
        <v>48</v>
      </c>
      <c r="N7145" s="4">
        <v>1310.8</v>
      </c>
      <c r="O7145" s="4">
        <v>6</v>
      </c>
      <c r="P7145" s="4">
        <v>0</v>
      </c>
      <c r="Q7145" s="4">
        <v>362.18</v>
      </c>
    </row>
    <row r="7146" spans="1:17" s="4" customFormat="1" ht="12" x14ac:dyDescent="0.3">
      <c r="A7146" s="4">
        <v>7145</v>
      </c>
      <c r="B7146" s="4" t="s">
        <v>21231</v>
      </c>
      <c r="C7146" s="5">
        <v>45848</v>
      </c>
      <c r="D7146" s="5">
        <v>45855</v>
      </c>
      <c r="E7146" s="9">
        <f t="shared" si="111"/>
        <v>2025</v>
      </c>
      <c r="F7146" s="4" t="s">
        <v>25</v>
      </c>
      <c r="G7146" s="4" t="s">
        <v>21232</v>
      </c>
      <c r="H7146" s="4" t="s">
        <v>13922</v>
      </c>
      <c r="I7146" s="4" t="s">
        <v>20</v>
      </c>
      <c r="J7146" s="4" t="s">
        <v>21</v>
      </c>
      <c r="K7146" s="4" t="s">
        <v>26647</v>
      </c>
      <c r="L7146" s="4" t="s">
        <v>36</v>
      </c>
      <c r="M7146" s="4" t="s">
        <v>118</v>
      </c>
      <c r="N7146" s="4">
        <v>1455.17</v>
      </c>
      <c r="O7146" s="4">
        <v>6</v>
      </c>
      <c r="P7146" s="4">
        <v>0.1</v>
      </c>
      <c r="Q7146" s="4">
        <v>86.59</v>
      </c>
    </row>
    <row r="7147" spans="1:17" s="4" customFormat="1" ht="12" x14ac:dyDescent="0.3">
      <c r="A7147" s="4">
        <v>7146</v>
      </c>
      <c r="B7147" s="4" t="s">
        <v>21233</v>
      </c>
      <c r="C7147" s="5">
        <v>45350</v>
      </c>
      <c r="D7147" s="5">
        <v>45355</v>
      </c>
      <c r="E7147" s="9">
        <f t="shared" si="111"/>
        <v>2024</v>
      </c>
      <c r="F7147" s="4" t="s">
        <v>17</v>
      </c>
      <c r="G7147" s="4" t="s">
        <v>21234</v>
      </c>
      <c r="H7147" s="4" t="s">
        <v>21235</v>
      </c>
      <c r="I7147" s="4" t="s">
        <v>28</v>
      </c>
      <c r="J7147" s="4" t="s">
        <v>111</v>
      </c>
      <c r="K7147" s="4" t="s">
        <v>111</v>
      </c>
      <c r="L7147" s="4" t="s">
        <v>36</v>
      </c>
      <c r="M7147" s="4" t="s">
        <v>71</v>
      </c>
      <c r="N7147" s="4">
        <v>1292.5</v>
      </c>
      <c r="O7147" s="4">
        <v>3</v>
      </c>
      <c r="P7147" s="4">
        <v>0.15</v>
      </c>
      <c r="Q7147" s="4">
        <v>45.77</v>
      </c>
    </row>
    <row r="7148" spans="1:17" s="4" customFormat="1" ht="12" x14ac:dyDescent="0.3">
      <c r="A7148" s="4">
        <v>7147</v>
      </c>
      <c r="B7148" s="4" t="s">
        <v>21236</v>
      </c>
      <c r="C7148" s="5">
        <v>45383</v>
      </c>
      <c r="D7148" s="5">
        <v>45388</v>
      </c>
      <c r="E7148" s="9">
        <f t="shared" si="111"/>
        <v>2024</v>
      </c>
      <c r="F7148" s="4" t="s">
        <v>59</v>
      </c>
      <c r="G7148" s="4" t="s">
        <v>21237</v>
      </c>
      <c r="H7148" s="4" t="s">
        <v>21238</v>
      </c>
      <c r="I7148" s="4" t="s">
        <v>20</v>
      </c>
      <c r="J7148" s="4" t="s">
        <v>111</v>
      </c>
      <c r="K7148" s="4" t="s">
        <v>111</v>
      </c>
      <c r="L7148" s="4" t="s">
        <v>29</v>
      </c>
      <c r="M7148" s="4" t="s">
        <v>90</v>
      </c>
      <c r="N7148" s="4">
        <v>980.73</v>
      </c>
      <c r="O7148" s="4">
        <v>5</v>
      </c>
      <c r="P7148" s="4">
        <v>0.15</v>
      </c>
      <c r="Q7148" s="4">
        <v>61.59</v>
      </c>
    </row>
    <row r="7149" spans="1:17" s="4" customFormat="1" ht="12" x14ac:dyDescent="0.3">
      <c r="A7149" s="4">
        <v>7148</v>
      </c>
      <c r="B7149" s="4" t="s">
        <v>21239</v>
      </c>
      <c r="C7149" s="5">
        <v>44704</v>
      </c>
      <c r="D7149" s="5">
        <v>44710</v>
      </c>
      <c r="E7149" s="9">
        <f t="shared" si="111"/>
        <v>2022</v>
      </c>
      <c r="F7149" s="4" t="s">
        <v>39</v>
      </c>
      <c r="G7149" s="4" t="s">
        <v>21240</v>
      </c>
      <c r="H7149" s="4" t="s">
        <v>21241</v>
      </c>
      <c r="I7149" s="4" t="s">
        <v>20</v>
      </c>
      <c r="J7149" s="4" t="s">
        <v>62</v>
      </c>
      <c r="K7149" s="4" t="s">
        <v>63</v>
      </c>
      <c r="L7149" s="4" t="s">
        <v>36</v>
      </c>
      <c r="M7149" s="4" t="s">
        <v>71</v>
      </c>
      <c r="N7149" s="4">
        <v>635.26</v>
      </c>
      <c r="O7149" s="4">
        <v>10</v>
      </c>
      <c r="P7149" s="4">
        <v>0</v>
      </c>
      <c r="Q7149" s="4">
        <v>5.66</v>
      </c>
    </row>
    <row r="7150" spans="1:17" s="4" customFormat="1" ht="12" x14ac:dyDescent="0.3">
      <c r="A7150" s="4">
        <v>7149</v>
      </c>
      <c r="B7150" s="4" t="s">
        <v>21242</v>
      </c>
      <c r="C7150" s="5">
        <v>45096</v>
      </c>
      <c r="D7150" s="5">
        <v>45101</v>
      </c>
      <c r="E7150" s="9">
        <f t="shared" si="111"/>
        <v>2023</v>
      </c>
      <c r="F7150" s="4" t="s">
        <v>39</v>
      </c>
      <c r="G7150" s="4" t="s">
        <v>21243</v>
      </c>
      <c r="H7150" s="4" t="s">
        <v>21244</v>
      </c>
      <c r="I7150" s="4" t="s">
        <v>67</v>
      </c>
      <c r="J7150" s="4" t="s">
        <v>145</v>
      </c>
      <c r="K7150" s="4" t="s">
        <v>80</v>
      </c>
      <c r="L7150" s="4" t="s">
        <v>29</v>
      </c>
      <c r="M7150" s="4" t="s">
        <v>107</v>
      </c>
      <c r="N7150" s="4">
        <v>208.31</v>
      </c>
      <c r="O7150" s="4">
        <v>7</v>
      </c>
      <c r="P7150" s="4">
        <v>0.2</v>
      </c>
      <c r="Q7150" s="4">
        <v>29.26</v>
      </c>
    </row>
    <row r="7151" spans="1:17" s="4" customFormat="1" ht="12" x14ac:dyDescent="0.3">
      <c r="A7151" s="4">
        <v>7150</v>
      </c>
      <c r="B7151" s="4" t="s">
        <v>21245</v>
      </c>
      <c r="C7151" s="5">
        <v>45238</v>
      </c>
      <c r="D7151" s="5">
        <v>45239</v>
      </c>
      <c r="E7151" s="9">
        <f t="shared" si="111"/>
        <v>2023</v>
      </c>
      <c r="F7151" s="4" t="s">
        <v>25</v>
      </c>
      <c r="G7151" s="4" t="s">
        <v>21246</v>
      </c>
      <c r="H7151" s="4" t="s">
        <v>21247</v>
      </c>
      <c r="I7151" s="4" t="s">
        <v>20</v>
      </c>
      <c r="J7151" s="4" t="s">
        <v>34</v>
      </c>
      <c r="K7151" s="4" t="s">
        <v>35</v>
      </c>
      <c r="L7151" s="4" t="s">
        <v>22</v>
      </c>
      <c r="M7151" s="4" t="s">
        <v>54</v>
      </c>
      <c r="N7151" s="4">
        <v>568.11</v>
      </c>
      <c r="O7151" s="4">
        <v>5</v>
      </c>
      <c r="P7151" s="4">
        <v>0.1</v>
      </c>
      <c r="Q7151" s="4">
        <v>104.03</v>
      </c>
    </row>
    <row r="7152" spans="1:17" s="4" customFormat="1" ht="12" x14ac:dyDescent="0.3">
      <c r="A7152" s="4">
        <v>7151</v>
      </c>
      <c r="B7152" s="4" t="s">
        <v>21248</v>
      </c>
      <c r="C7152" s="5">
        <v>45808</v>
      </c>
      <c r="D7152" s="5">
        <v>45815</v>
      </c>
      <c r="E7152" s="9">
        <f t="shared" si="111"/>
        <v>2025</v>
      </c>
      <c r="F7152" s="4" t="s">
        <v>59</v>
      </c>
      <c r="G7152" s="4" t="s">
        <v>21249</v>
      </c>
      <c r="H7152" s="4" t="s">
        <v>21250</v>
      </c>
      <c r="I7152" s="4" t="s">
        <v>20</v>
      </c>
      <c r="J7152" s="4" t="s">
        <v>47</v>
      </c>
      <c r="K7152" s="4" t="s">
        <v>47</v>
      </c>
      <c r="L7152" s="4" t="s">
        <v>29</v>
      </c>
      <c r="M7152" s="4" t="s">
        <v>30</v>
      </c>
      <c r="N7152" s="4">
        <v>694.11</v>
      </c>
      <c r="O7152" s="4">
        <v>4</v>
      </c>
      <c r="P7152" s="4">
        <v>0.15</v>
      </c>
      <c r="Q7152" s="4">
        <v>151.15</v>
      </c>
    </row>
    <row r="7153" spans="1:17" s="4" customFormat="1" ht="12" x14ac:dyDescent="0.3">
      <c r="A7153" s="4">
        <v>7152</v>
      </c>
      <c r="B7153" s="4" t="s">
        <v>21251</v>
      </c>
      <c r="C7153" s="5">
        <v>45149</v>
      </c>
      <c r="D7153" s="5">
        <v>45154</v>
      </c>
      <c r="E7153" s="9">
        <f t="shared" si="111"/>
        <v>2023</v>
      </c>
      <c r="F7153" s="4" t="s">
        <v>17</v>
      </c>
      <c r="G7153" s="4" t="s">
        <v>21252</v>
      </c>
      <c r="H7153" s="4" t="s">
        <v>21253</v>
      </c>
      <c r="I7153" s="4" t="s">
        <v>20</v>
      </c>
      <c r="J7153" s="4" t="s">
        <v>79</v>
      </c>
      <c r="K7153" s="4" t="s">
        <v>80</v>
      </c>
      <c r="L7153" s="4" t="s">
        <v>36</v>
      </c>
      <c r="M7153" s="4" t="s">
        <v>118</v>
      </c>
      <c r="N7153" s="4">
        <v>794.13</v>
      </c>
      <c r="O7153" s="4">
        <v>5</v>
      </c>
      <c r="P7153" s="4">
        <v>0.1</v>
      </c>
      <c r="Q7153" s="4">
        <v>182.77</v>
      </c>
    </row>
    <row r="7154" spans="1:17" s="4" customFormat="1" ht="12" x14ac:dyDescent="0.3">
      <c r="A7154" s="4">
        <v>7153</v>
      </c>
      <c r="B7154" s="4" t="s">
        <v>21254</v>
      </c>
      <c r="C7154" s="5">
        <v>44530</v>
      </c>
      <c r="D7154" s="5">
        <v>44533</v>
      </c>
      <c r="E7154" s="9">
        <f t="shared" si="111"/>
        <v>2021</v>
      </c>
      <c r="F7154" s="4" t="s">
        <v>59</v>
      </c>
      <c r="G7154" s="4" t="s">
        <v>21255</v>
      </c>
      <c r="H7154" s="4" t="s">
        <v>2189</v>
      </c>
      <c r="I7154" s="4" t="s">
        <v>20</v>
      </c>
      <c r="J7154" s="4" t="s">
        <v>21</v>
      </c>
      <c r="K7154" s="4" t="s">
        <v>26647</v>
      </c>
      <c r="L7154" s="4" t="s">
        <v>36</v>
      </c>
      <c r="M7154" s="4" t="s">
        <v>37</v>
      </c>
      <c r="N7154" s="4">
        <v>903.59</v>
      </c>
      <c r="O7154" s="4">
        <v>4</v>
      </c>
      <c r="P7154" s="4">
        <v>0.1</v>
      </c>
      <c r="Q7154" s="4">
        <v>215.37</v>
      </c>
    </row>
    <row r="7155" spans="1:17" s="4" customFormat="1" ht="12" x14ac:dyDescent="0.3">
      <c r="A7155" s="4">
        <v>7154</v>
      </c>
      <c r="B7155" s="4" t="s">
        <v>21256</v>
      </c>
      <c r="C7155" s="5">
        <v>45696</v>
      </c>
      <c r="D7155" s="5">
        <v>45700</v>
      </c>
      <c r="E7155" s="9">
        <f t="shared" si="111"/>
        <v>2025</v>
      </c>
      <c r="F7155" s="4" t="s">
        <v>39</v>
      </c>
      <c r="G7155" s="4" t="s">
        <v>21257</v>
      </c>
      <c r="H7155" s="4" t="s">
        <v>21258</v>
      </c>
      <c r="I7155" s="4" t="s">
        <v>20</v>
      </c>
      <c r="J7155" s="4" t="s">
        <v>79</v>
      </c>
      <c r="K7155" s="4" t="s">
        <v>80</v>
      </c>
      <c r="L7155" s="4" t="s">
        <v>36</v>
      </c>
      <c r="M7155" s="4" t="s">
        <v>37</v>
      </c>
      <c r="N7155" s="4">
        <v>534.55999999999995</v>
      </c>
      <c r="O7155" s="4">
        <v>10</v>
      </c>
      <c r="P7155" s="4">
        <v>0.1</v>
      </c>
      <c r="Q7155" s="4">
        <v>34.31</v>
      </c>
    </row>
    <row r="7156" spans="1:17" s="4" customFormat="1" ht="12" x14ac:dyDescent="0.3">
      <c r="A7156" s="4">
        <v>7155</v>
      </c>
      <c r="B7156" s="4" t="s">
        <v>21259</v>
      </c>
      <c r="C7156" s="5">
        <v>44612</v>
      </c>
      <c r="D7156" s="5">
        <v>44616</v>
      </c>
      <c r="E7156" s="9">
        <f t="shared" si="111"/>
        <v>2022</v>
      </c>
      <c r="F7156" s="4" t="s">
        <v>59</v>
      </c>
      <c r="G7156" s="4" t="s">
        <v>21260</v>
      </c>
      <c r="H7156" s="4" t="s">
        <v>21261</v>
      </c>
      <c r="I7156" s="4" t="s">
        <v>28</v>
      </c>
      <c r="J7156" s="4" t="s">
        <v>42</v>
      </c>
      <c r="K7156" s="4" t="s">
        <v>43</v>
      </c>
      <c r="L7156" s="4" t="s">
        <v>22</v>
      </c>
      <c r="M7156" s="4" t="s">
        <v>75</v>
      </c>
      <c r="N7156" s="4">
        <v>1111.3699999999999</v>
      </c>
      <c r="O7156" s="4">
        <v>4</v>
      </c>
      <c r="P7156" s="4">
        <v>0.1</v>
      </c>
      <c r="Q7156" s="4">
        <v>198.53</v>
      </c>
    </row>
    <row r="7157" spans="1:17" s="4" customFormat="1" ht="12" x14ac:dyDescent="0.3">
      <c r="A7157" s="4">
        <v>7156</v>
      </c>
      <c r="B7157" s="4" t="s">
        <v>21262</v>
      </c>
      <c r="C7157" s="5">
        <v>44881</v>
      </c>
      <c r="D7157" s="5">
        <v>44883</v>
      </c>
      <c r="E7157" s="9">
        <f t="shared" si="111"/>
        <v>2022</v>
      </c>
      <c r="F7157" s="4" t="s">
        <v>59</v>
      </c>
      <c r="G7157" s="4" t="s">
        <v>21263</v>
      </c>
      <c r="H7157" s="4" t="s">
        <v>21264</v>
      </c>
      <c r="I7157" s="4" t="s">
        <v>67</v>
      </c>
      <c r="J7157" s="4" t="s">
        <v>62</v>
      </c>
      <c r="K7157" s="4" t="s">
        <v>63</v>
      </c>
      <c r="L7157" s="4" t="s">
        <v>36</v>
      </c>
      <c r="M7157" s="4" t="s">
        <v>118</v>
      </c>
      <c r="N7157" s="4">
        <v>968.46</v>
      </c>
      <c r="O7157" s="4">
        <v>6</v>
      </c>
      <c r="P7157" s="4">
        <v>0</v>
      </c>
      <c r="Q7157" s="4">
        <v>239.33</v>
      </c>
    </row>
    <row r="7158" spans="1:17" s="4" customFormat="1" ht="12" x14ac:dyDescent="0.3">
      <c r="A7158" s="4">
        <v>7157</v>
      </c>
      <c r="B7158" s="4" t="s">
        <v>21265</v>
      </c>
      <c r="C7158" s="5">
        <v>44816</v>
      </c>
      <c r="D7158" s="5">
        <v>44817</v>
      </c>
      <c r="E7158" s="9">
        <f t="shared" si="111"/>
        <v>2022</v>
      </c>
      <c r="F7158" s="4" t="s">
        <v>39</v>
      </c>
      <c r="G7158" s="4" t="s">
        <v>21266</v>
      </c>
      <c r="H7158" s="4" t="s">
        <v>21267</v>
      </c>
      <c r="I7158" s="4" t="s">
        <v>67</v>
      </c>
      <c r="J7158" s="4" t="s">
        <v>34</v>
      </c>
      <c r="K7158" s="4" t="s">
        <v>35</v>
      </c>
      <c r="L7158" s="4" t="s">
        <v>29</v>
      </c>
      <c r="M7158" s="4" t="s">
        <v>48</v>
      </c>
      <c r="N7158" s="4">
        <v>881.22</v>
      </c>
      <c r="O7158" s="4">
        <v>1</v>
      </c>
      <c r="P7158" s="4">
        <v>0.15</v>
      </c>
      <c r="Q7158" s="4">
        <v>194.28</v>
      </c>
    </row>
    <row r="7159" spans="1:17" s="4" customFormat="1" ht="12" x14ac:dyDescent="0.3">
      <c r="A7159" s="4">
        <v>7158</v>
      </c>
      <c r="B7159" s="4" t="s">
        <v>21268</v>
      </c>
      <c r="C7159" s="5">
        <v>44712</v>
      </c>
      <c r="D7159" s="5">
        <v>44718</v>
      </c>
      <c r="E7159" s="9">
        <f t="shared" si="111"/>
        <v>2022</v>
      </c>
      <c r="F7159" s="4" t="s">
        <v>59</v>
      </c>
      <c r="G7159" s="4" t="s">
        <v>21269</v>
      </c>
      <c r="H7159" s="4" t="s">
        <v>21270</v>
      </c>
      <c r="I7159" s="4" t="s">
        <v>20</v>
      </c>
      <c r="J7159" s="4" t="s">
        <v>111</v>
      </c>
      <c r="K7159" s="4" t="s">
        <v>111</v>
      </c>
      <c r="L7159" s="4" t="s">
        <v>29</v>
      </c>
      <c r="M7159" s="4" t="s">
        <v>90</v>
      </c>
      <c r="N7159" s="4">
        <v>407.38</v>
      </c>
      <c r="O7159" s="4">
        <v>4</v>
      </c>
      <c r="P7159" s="4">
        <v>0</v>
      </c>
      <c r="Q7159" s="4">
        <v>18.329999999999998</v>
      </c>
    </row>
    <row r="7160" spans="1:17" s="4" customFormat="1" ht="12" x14ac:dyDescent="0.3">
      <c r="A7160" s="4">
        <v>7159</v>
      </c>
      <c r="B7160" s="4" t="s">
        <v>21271</v>
      </c>
      <c r="C7160" s="5">
        <v>44840</v>
      </c>
      <c r="D7160" s="5">
        <v>44842</v>
      </c>
      <c r="E7160" s="9">
        <f t="shared" si="111"/>
        <v>2022</v>
      </c>
      <c r="F7160" s="4" t="s">
        <v>17</v>
      </c>
      <c r="G7160" s="4" t="s">
        <v>21272</v>
      </c>
      <c r="H7160" s="4" t="s">
        <v>21273</v>
      </c>
      <c r="I7160" s="4" t="s">
        <v>20</v>
      </c>
      <c r="J7160" s="4" t="s">
        <v>111</v>
      </c>
      <c r="K7160" s="4" t="s">
        <v>111</v>
      </c>
      <c r="L7160" s="4" t="s">
        <v>36</v>
      </c>
      <c r="M7160" s="4" t="s">
        <v>71</v>
      </c>
      <c r="N7160" s="4">
        <v>1096.4100000000001</v>
      </c>
      <c r="O7160" s="4">
        <v>2</v>
      </c>
      <c r="P7160" s="4">
        <v>0.2</v>
      </c>
      <c r="Q7160" s="4">
        <v>202.81</v>
      </c>
    </row>
    <row r="7161" spans="1:17" s="4" customFormat="1" ht="12" x14ac:dyDescent="0.3">
      <c r="A7161" s="4">
        <v>7160</v>
      </c>
      <c r="B7161" s="4" t="s">
        <v>21274</v>
      </c>
      <c r="C7161" s="5">
        <v>44469</v>
      </c>
      <c r="D7161" s="5">
        <v>44472</v>
      </c>
      <c r="E7161" s="9">
        <f t="shared" si="111"/>
        <v>2021</v>
      </c>
      <c r="F7161" s="4" t="s">
        <v>17</v>
      </c>
      <c r="G7161" s="4" t="s">
        <v>21275</v>
      </c>
      <c r="H7161" s="4" t="s">
        <v>21276</v>
      </c>
      <c r="I7161" s="4" t="s">
        <v>20</v>
      </c>
      <c r="J7161" s="4" t="s">
        <v>79</v>
      </c>
      <c r="K7161" s="4" t="s">
        <v>80</v>
      </c>
      <c r="L7161" s="4" t="s">
        <v>22</v>
      </c>
      <c r="M7161" s="4" t="s">
        <v>134</v>
      </c>
      <c r="N7161" s="4">
        <v>1430.74</v>
      </c>
      <c r="O7161" s="4">
        <v>10</v>
      </c>
      <c r="P7161" s="4">
        <v>0.2</v>
      </c>
      <c r="Q7161" s="4">
        <v>125.82</v>
      </c>
    </row>
    <row r="7162" spans="1:17" s="4" customFormat="1" ht="12" x14ac:dyDescent="0.3">
      <c r="A7162" s="4">
        <v>7161</v>
      </c>
      <c r="B7162" s="4" t="s">
        <v>21277</v>
      </c>
      <c r="C7162" s="5">
        <v>45114</v>
      </c>
      <c r="D7162" s="5">
        <v>45117</v>
      </c>
      <c r="E7162" s="9">
        <f t="shared" si="111"/>
        <v>2023</v>
      </c>
      <c r="F7162" s="4" t="s">
        <v>59</v>
      </c>
      <c r="G7162" s="4" t="s">
        <v>21278</v>
      </c>
      <c r="H7162" s="4" t="s">
        <v>21279</v>
      </c>
      <c r="I7162" s="4" t="s">
        <v>67</v>
      </c>
      <c r="J7162" s="4" t="s">
        <v>34</v>
      </c>
      <c r="K7162" s="4" t="s">
        <v>35</v>
      </c>
      <c r="L7162" s="4" t="s">
        <v>22</v>
      </c>
      <c r="M7162" s="4" t="s">
        <v>75</v>
      </c>
      <c r="N7162" s="4">
        <v>306.45999999999998</v>
      </c>
      <c r="O7162" s="4">
        <v>2</v>
      </c>
      <c r="P7162" s="4">
        <v>0.1</v>
      </c>
      <c r="Q7162" s="4">
        <v>51.94</v>
      </c>
    </row>
    <row r="7163" spans="1:17" s="4" customFormat="1" ht="12" x14ac:dyDescent="0.3">
      <c r="A7163" s="4">
        <v>7162</v>
      </c>
      <c r="B7163" s="4" t="s">
        <v>21280</v>
      </c>
      <c r="C7163" s="5">
        <v>44625</v>
      </c>
      <c r="D7163" s="5">
        <v>44632</v>
      </c>
      <c r="E7163" s="9">
        <f t="shared" si="111"/>
        <v>2022</v>
      </c>
      <c r="F7163" s="4" t="s">
        <v>39</v>
      </c>
      <c r="G7163" s="4" t="s">
        <v>21281</v>
      </c>
      <c r="H7163" s="4" t="s">
        <v>21282</v>
      </c>
      <c r="I7163" s="4" t="s">
        <v>28</v>
      </c>
      <c r="J7163" s="4" t="s">
        <v>21</v>
      </c>
      <c r="K7163" s="4" t="s">
        <v>26647</v>
      </c>
      <c r="L7163" s="4" t="s">
        <v>36</v>
      </c>
      <c r="M7163" s="4" t="s">
        <v>118</v>
      </c>
      <c r="N7163" s="4">
        <v>737.86</v>
      </c>
      <c r="O7163" s="4">
        <v>6</v>
      </c>
      <c r="P7163" s="4">
        <v>0</v>
      </c>
      <c r="Q7163" s="4">
        <v>180.69</v>
      </c>
    </row>
    <row r="7164" spans="1:17" s="4" customFormat="1" ht="12" x14ac:dyDescent="0.3">
      <c r="A7164" s="4">
        <v>7163</v>
      </c>
      <c r="B7164" s="4" t="s">
        <v>21283</v>
      </c>
      <c r="C7164" s="5">
        <v>45480</v>
      </c>
      <c r="D7164" s="5">
        <v>45487</v>
      </c>
      <c r="E7164" s="9">
        <f t="shared" si="111"/>
        <v>2024</v>
      </c>
      <c r="F7164" s="4" t="s">
        <v>39</v>
      </c>
      <c r="G7164" s="4" t="s">
        <v>21284</v>
      </c>
      <c r="H7164" s="4" t="s">
        <v>21285</v>
      </c>
      <c r="I7164" s="4" t="s">
        <v>28</v>
      </c>
      <c r="J7164" s="4" t="s">
        <v>145</v>
      </c>
      <c r="K7164" s="4" t="s">
        <v>80</v>
      </c>
      <c r="L7164" s="4" t="s">
        <v>22</v>
      </c>
      <c r="M7164" s="4" t="s">
        <v>134</v>
      </c>
      <c r="N7164" s="4">
        <v>936.85</v>
      </c>
      <c r="O7164" s="4">
        <v>3</v>
      </c>
      <c r="P7164" s="4">
        <v>0</v>
      </c>
      <c r="Q7164" s="4">
        <v>260.77999999999997</v>
      </c>
    </row>
    <row r="7165" spans="1:17" s="4" customFormat="1" ht="12" x14ac:dyDescent="0.3">
      <c r="A7165" s="4">
        <v>7164</v>
      </c>
      <c r="B7165" s="4" t="s">
        <v>21286</v>
      </c>
      <c r="C7165" s="5">
        <v>44807</v>
      </c>
      <c r="D7165" s="5">
        <v>44812</v>
      </c>
      <c r="E7165" s="9">
        <f t="shared" si="111"/>
        <v>2022</v>
      </c>
      <c r="F7165" s="4" t="s">
        <v>25</v>
      </c>
      <c r="G7165" s="4" t="s">
        <v>21287</v>
      </c>
      <c r="H7165" s="4" t="s">
        <v>21288</v>
      </c>
      <c r="I7165" s="4" t="s">
        <v>67</v>
      </c>
      <c r="J7165" s="4" t="s">
        <v>106</v>
      </c>
      <c r="K7165" s="4" t="s">
        <v>106</v>
      </c>
      <c r="L7165" s="4" t="s">
        <v>29</v>
      </c>
      <c r="M7165" s="4" t="s">
        <v>30</v>
      </c>
      <c r="N7165" s="4">
        <v>464.47</v>
      </c>
      <c r="O7165" s="4">
        <v>7</v>
      </c>
      <c r="P7165" s="4">
        <v>0.15</v>
      </c>
      <c r="Q7165" s="4">
        <v>71.3</v>
      </c>
    </row>
    <row r="7166" spans="1:17" s="4" customFormat="1" ht="12" x14ac:dyDescent="0.3">
      <c r="A7166" s="4">
        <v>7165</v>
      </c>
      <c r="B7166" s="4" t="s">
        <v>21289</v>
      </c>
      <c r="C7166" s="5">
        <v>45401</v>
      </c>
      <c r="D7166" s="5">
        <v>45402</v>
      </c>
      <c r="E7166" s="9">
        <f t="shared" si="111"/>
        <v>2024</v>
      </c>
      <c r="F7166" s="4" t="s">
        <v>25</v>
      </c>
      <c r="G7166" s="4" t="s">
        <v>21290</v>
      </c>
      <c r="H7166" s="4" t="s">
        <v>21291</v>
      </c>
      <c r="I7166" s="4" t="s">
        <v>28</v>
      </c>
      <c r="J7166" s="4" t="s">
        <v>106</v>
      </c>
      <c r="K7166" s="4" t="s">
        <v>106</v>
      </c>
      <c r="L7166" s="4" t="s">
        <v>22</v>
      </c>
      <c r="M7166" s="4" t="s">
        <v>134</v>
      </c>
      <c r="N7166" s="4">
        <v>883.37</v>
      </c>
      <c r="O7166" s="4">
        <v>3</v>
      </c>
      <c r="P7166" s="4">
        <v>0.15</v>
      </c>
      <c r="Q7166" s="4">
        <v>180.53</v>
      </c>
    </row>
    <row r="7167" spans="1:17" s="4" customFormat="1" ht="12" x14ac:dyDescent="0.3">
      <c r="A7167" s="4">
        <v>7166</v>
      </c>
      <c r="B7167" s="4" t="s">
        <v>21292</v>
      </c>
      <c r="C7167" s="5">
        <v>44725</v>
      </c>
      <c r="D7167" s="5">
        <v>44731</v>
      </c>
      <c r="E7167" s="9">
        <f t="shared" si="111"/>
        <v>2022</v>
      </c>
      <c r="F7167" s="4" t="s">
        <v>17</v>
      </c>
      <c r="G7167" s="4" t="s">
        <v>21293</v>
      </c>
      <c r="H7167" s="4" t="s">
        <v>21294</v>
      </c>
      <c r="I7167" s="4" t="s">
        <v>28</v>
      </c>
      <c r="J7167" s="4" t="s">
        <v>21</v>
      </c>
      <c r="K7167" s="4" t="s">
        <v>26647</v>
      </c>
      <c r="L7167" s="4" t="s">
        <v>29</v>
      </c>
      <c r="M7167" s="4" t="s">
        <v>30</v>
      </c>
      <c r="N7167" s="4">
        <v>1234.73</v>
      </c>
      <c r="O7167" s="4">
        <v>6</v>
      </c>
      <c r="P7167" s="4">
        <v>0.1</v>
      </c>
      <c r="Q7167" s="4">
        <v>96.84</v>
      </c>
    </row>
    <row r="7168" spans="1:17" s="4" customFormat="1" ht="12" x14ac:dyDescent="0.3">
      <c r="A7168" s="4">
        <v>7167</v>
      </c>
      <c r="B7168" s="4" t="s">
        <v>21295</v>
      </c>
      <c r="C7168" s="5">
        <v>44483</v>
      </c>
      <c r="D7168" s="5">
        <v>44490</v>
      </c>
      <c r="E7168" s="9">
        <f t="shared" si="111"/>
        <v>2021</v>
      </c>
      <c r="F7168" s="4" t="s">
        <v>25</v>
      </c>
      <c r="G7168" s="4" t="s">
        <v>21296</v>
      </c>
      <c r="H7168" s="4" t="s">
        <v>220</v>
      </c>
      <c r="I7168" s="4" t="s">
        <v>20</v>
      </c>
      <c r="J7168" s="4" t="s">
        <v>42</v>
      </c>
      <c r="K7168" s="4" t="s">
        <v>43</v>
      </c>
      <c r="L7168" s="4" t="s">
        <v>22</v>
      </c>
      <c r="M7168" s="4" t="s">
        <v>75</v>
      </c>
      <c r="N7168" s="4">
        <v>411.1</v>
      </c>
      <c r="O7168" s="4">
        <v>8</v>
      </c>
      <c r="P7168" s="4">
        <v>0.2</v>
      </c>
      <c r="Q7168" s="4">
        <v>6.92</v>
      </c>
    </row>
    <row r="7169" spans="1:17" s="4" customFormat="1" ht="12" x14ac:dyDescent="0.3">
      <c r="A7169" s="4">
        <v>7168</v>
      </c>
      <c r="B7169" s="4" t="s">
        <v>21297</v>
      </c>
      <c r="C7169" s="5">
        <v>44646</v>
      </c>
      <c r="D7169" s="5">
        <v>44652</v>
      </c>
      <c r="E7169" s="9">
        <f t="shared" si="111"/>
        <v>2022</v>
      </c>
      <c r="F7169" s="4" t="s">
        <v>39</v>
      </c>
      <c r="G7169" s="4" t="s">
        <v>21298</v>
      </c>
      <c r="H7169" s="4" t="s">
        <v>21299</v>
      </c>
      <c r="I7169" s="4" t="s">
        <v>20</v>
      </c>
      <c r="J7169" s="4" t="s">
        <v>79</v>
      </c>
      <c r="K7169" s="4" t="s">
        <v>80</v>
      </c>
      <c r="L7169" s="4" t="s">
        <v>29</v>
      </c>
      <c r="M7169" s="4" t="s">
        <v>30</v>
      </c>
      <c r="N7169" s="4">
        <v>577.75</v>
      </c>
      <c r="O7169" s="4">
        <v>6</v>
      </c>
      <c r="P7169" s="4">
        <v>0.1</v>
      </c>
      <c r="Q7169" s="4">
        <v>114.06</v>
      </c>
    </row>
    <row r="7170" spans="1:17" s="4" customFormat="1" ht="12" x14ac:dyDescent="0.3">
      <c r="A7170" s="4">
        <v>7169</v>
      </c>
      <c r="B7170" s="4" t="s">
        <v>21300</v>
      </c>
      <c r="C7170" s="5">
        <v>45620</v>
      </c>
      <c r="D7170" s="5">
        <v>45626</v>
      </c>
      <c r="E7170" s="9">
        <f t="shared" ref="E7170:E7233" si="112">YEAR(D7170)</f>
        <v>2024</v>
      </c>
      <c r="F7170" s="4" t="s">
        <v>25</v>
      </c>
      <c r="G7170" s="4" t="s">
        <v>21301</v>
      </c>
      <c r="H7170" s="4" t="s">
        <v>21302</v>
      </c>
      <c r="I7170" s="4" t="s">
        <v>20</v>
      </c>
      <c r="J7170" s="4" t="s">
        <v>111</v>
      </c>
      <c r="K7170" s="4" t="s">
        <v>111</v>
      </c>
      <c r="L7170" s="4" t="s">
        <v>29</v>
      </c>
      <c r="M7170" s="4" t="s">
        <v>90</v>
      </c>
      <c r="N7170" s="4">
        <v>43</v>
      </c>
      <c r="O7170" s="4">
        <v>10</v>
      </c>
      <c r="P7170" s="4">
        <v>0.1</v>
      </c>
      <c r="Q7170" s="4">
        <v>8.77</v>
      </c>
    </row>
    <row r="7171" spans="1:17" s="4" customFormat="1" ht="12" x14ac:dyDescent="0.3">
      <c r="A7171" s="4">
        <v>7170</v>
      </c>
      <c r="B7171" s="4" t="s">
        <v>21303</v>
      </c>
      <c r="C7171" s="5">
        <v>44789</v>
      </c>
      <c r="D7171" s="5">
        <v>44796</v>
      </c>
      <c r="E7171" s="9">
        <f t="shared" si="112"/>
        <v>2022</v>
      </c>
      <c r="F7171" s="4" t="s">
        <v>25</v>
      </c>
      <c r="G7171" s="4" t="s">
        <v>21304</v>
      </c>
      <c r="H7171" s="4" t="s">
        <v>21305</v>
      </c>
      <c r="I7171" s="4" t="s">
        <v>20</v>
      </c>
      <c r="J7171" s="4" t="s">
        <v>106</v>
      </c>
      <c r="K7171" s="4" t="s">
        <v>106</v>
      </c>
      <c r="L7171" s="4" t="s">
        <v>22</v>
      </c>
      <c r="M7171" s="4" t="s">
        <v>54</v>
      </c>
      <c r="N7171" s="4">
        <v>1459.96</v>
      </c>
      <c r="O7171" s="4">
        <v>5</v>
      </c>
      <c r="P7171" s="4">
        <v>0.15</v>
      </c>
      <c r="Q7171" s="4">
        <v>296.02</v>
      </c>
    </row>
    <row r="7172" spans="1:17" s="4" customFormat="1" ht="12" x14ac:dyDescent="0.3">
      <c r="A7172" s="4">
        <v>7171</v>
      </c>
      <c r="B7172" s="4" t="s">
        <v>21306</v>
      </c>
      <c r="C7172" s="5">
        <v>45125</v>
      </c>
      <c r="D7172" s="5">
        <v>45127</v>
      </c>
      <c r="E7172" s="9">
        <f t="shared" si="112"/>
        <v>2023</v>
      </c>
      <c r="F7172" s="4" t="s">
        <v>59</v>
      </c>
      <c r="G7172" s="4" t="s">
        <v>21307</v>
      </c>
      <c r="H7172" s="4" t="s">
        <v>21308</v>
      </c>
      <c r="I7172" s="4" t="s">
        <v>28</v>
      </c>
      <c r="J7172" s="4" t="s">
        <v>42</v>
      </c>
      <c r="K7172" s="4" t="s">
        <v>43</v>
      </c>
      <c r="L7172" s="4" t="s">
        <v>36</v>
      </c>
      <c r="M7172" s="4" t="s">
        <v>138</v>
      </c>
      <c r="N7172" s="4">
        <v>240.13</v>
      </c>
      <c r="O7172" s="4">
        <v>2</v>
      </c>
      <c r="P7172" s="4">
        <v>0.15</v>
      </c>
      <c r="Q7172" s="4">
        <v>10.94</v>
      </c>
    </row>
    <row r="7173" spans="1:17" s="4" customFormat="1" ht="12" x14ac:dyDescent="0.3">
      <c r="A7173" s="4">
        <v>7172</v>
      </c>
      <c r="B7173" s="4" t="s">
        <v>21309</v>
      </c>
      <c r="C7173" s="5">
        <v>44552</v>
      </c>
      <c r="D7173" s="5">
        <v>44559</v>
      </c>
      <c r="E7173" s="9">
        <f t="shared" si="112"/>
        <v>2021</v>
      </c>
      <c r="F7173" s="4" t="s">
        <v>17</v>
      </c>
      <c r="G7173" s="4" t="s">
        <v>21310</v>
      </c>
      <c r="H7173" s="4" t="s">
        <v>21311</v>
      </c>
      <c r="I7173" s="4" t="s">
        <v>20</v>
      </c>
      <c r="J7173" s="4" t="s">
        <v>34</v>
      </c>
      <c r="K7173" s="4" t="s">
        <v>35</v>
      </c>
      <c r="L7173" s="4" t="s">
        <v>36</v>
      </c>
      <c r="M7173" s="4" t="s">
        <v>37</v>
      </c>
      <c r="N7173" s="4">
        <v>622.07000000000005</v>
      </c>
      <c r="O7173" s="4">
        <v>8</v>
      </c>
      <c r="P7173" s="4">
        <v>0.15</v>
      </c>
      <c r="Q7173" s="4">
        <v>98.4</v>
      </c>
    </row>
    <row r="7174" spans="1:17" s="4" customFormat="1" ht="12" x14ac:dyDescent="0.3">
      <c r="A7174" s="4">
        <v>7173</v>
      </c>
      <c r="B7174" s="4" t="s">
        <v>21312</v>
      </c>
      <c r="C7174" s="5">
        <v>45528</v>
      </c>
      <c r="D7174" s="5">
        <v>45529</v>
      </c>
      <c r="E7174" s="9">
        <f t="shared" si="112"/>
        <v>2024</v>
      </c>
      <c r="F7174" s="4" t="s">
        <v>25</v>
      </c>
      <c r="G7174" s="4" t="s">
        <v>21313</v>
      </c>
      <c r="H7174" s="4" t="s">
        <v>21314</v>
      </c>
      <c r="I7174" s="4" t="s">
        <v>28</v>
      </c>
      <c r="J7174" s="4" t="s">
        <v>52</v>
      </c>
      <c r="K7174" s="4" t="s">
        <v>53</v>
      </c>
      <c r="L7174" s="4" t="s">
        <v>22</v>
      </c>
      <c r="M7174" s="4" t="s">
        <v>23</v>
      </c>
      <c r="N7174" s="4">
        <v>972.7</v>
      </c>
      <c r="O7174" s="4">
        <v>1</v>
      </c>
      <c r="P7174" s="4">
        <v>0</v>
      </c>
      <c r="Q7174" s="4">
        <v>237.03</v>
      </c>
    </row>
    <row r="7175" spans="1:17" s="4" customFormat="1" ht="12" x14ac:dyDescent="0.3">
      <c r="A7175" s="4">
        <v>7174</v>
      </c>
      <c r="B7175" s="4" t="s">
        <v>21315</v>
      </c>
      <c r="C7175" s="5">
        <v>45253</v>
      </c>
      <c r="D7175" s="5">
        <v>45254</v>
      </c>
      <c r="E7175" s="9">
        <f t="shared" si="112"/>
        <v>2023</v>
      </c>
      <c r="F7175" s="4" t="s">
        <v>39</v>
      </c>
      <c r="G7175" s="4" t="s">
        <v>21316</v>
      </c>
      <c r="H7175" s="4" t="s">
        <v>21317</v>
      </c>
      <c r="I7175" s="4" t="s">
        <v>28</v>
      </c>
      <c r="J7175" s="4" t="s">
        <v>34</v>
      </c>
      <c r="K7175" s="4" t="s">
        <v>35</v>
      </c>
      <c r="L7175" s="4" t="s">
        <v>22</v>
      </c>
      <c r="M7175" s="4" t="s">
        <v>54</v>
      </c>
      <c r="N7175" s="4">
        <v>1469.46</v>
      </c>
      <c r="O7175" s="4">
        <v>4</v>
      </c>
      <c r="P7175" s="4">
        <v>0.15</v>
      </c>
      <c r="Q7175" s="4">
        <v>-17.78</v>
      </c>
    </row>
    <row r="7176" spans="1:17" s="4" customFormat="1" ht="12" x14ac:dyDescent="0.3">
      <c r="A7176" s="4">
        <v>7175</v>
      </c>
      <c r="B7176" s="4" t="s">
        <v>21318</v>
      </c>
      <c r="C7176" s="5">
        <v>44995</v>
      </c>
      <c r="D7176" s="5">
        <v>45000</v>
      </c>
      <c r="E7176" s="9">
        <f t="shared" si="112"/>
        <v>2023</v>
      </c>
      <c r="F7176" s="4" t="s">
        <v>25</v>
      </c>
      <c r="G7176" s="4" t="s">
        <v>21319</v>
      </c>
      <c r="H7176" s="4" t="s">
        <v>8133</v>
      </c>
      <c r="I7176" s="4" t="s">
        <v>67</v>
      </c>
      <c r="J7176" s="4" t="s">
        <v>34</v>
      </c>
      <c r="K7176" s="4" t="s">
        <v>35</v>
      </c>
      <c r="L7176" s="4" t="s">
        <v>36</v>
      </c>
      <c r="M7176" s="4" t="s">
        <v>37</v>
      </c>
      <c r="N7176" s="4">
        <v>673.79</v>
      </c>
      <c r="O7176" s="4">
        <v>7</v>
      </c>
      <c r="P7176" s="4">
        <v>0</v>
      </c>
      <c r="Q7176" s="4">
        <v>143.72</v>
      </c>
    </row>
    <row r="7177" spans="1:17" s="4" customFormat="1" ht="12" x14ac:dyDescent="0.3">
      <c r="A7177" s="4">
        <v>7176</v>
      </c>
      <c r="B7177" s="4" t="s">
        <v>21320</v>
      </c>
      <c r="C7177" s="5">
        <v>45272</v>
      </c>
      <c r="D7177" s="5">
        <v>45275</v>
      </c>
      <c r="E7177" s="9">
        <f t="shared" si="112"/>
        <v>2023</v>
      </c>
      <c r="F7177" s="4" t="s">
        <v>59</v>
      </c>
      <c r="G7177" s="4" t="s">
        <v>21321</v>
      </c>
      <c r="H7177" s="4" t="s">
        <v>21322</v>
      </c>
      <c r="I7177" s="4" t="s">
        <v>28</v>
      </c>
      <c r="J7177" s="4" t="s">
        <v>145</v>
      </c>
      <c r="K7177" s="4" t="s">
        <v>80</v>
      </c>
      <c r="L7177" s="4" t="s">
        <v>22</v>
      </c>
      <c r="M7177" s="4" t="s">
        <v>54</v>
      </c>
      <c r="N7177" s="4">
        <v>1314.5</v>
      </c>
      <c r="O7177" s="4">
        <v>2</v>
      </c>
      <c r="P7177" s="4">
        <v>0.2</v>
      </c>
      <c r="Q7177" s="4">
        <v>9.16</v>
      </c>
    </row>
    <row r="7178" spans="1:17" s="4" customFormat="1" ht="12" x14ac:dyDescent="0.3">
      <c r="A7178" s="4">
        <v>7177</v>
      </c>
      <c r="B7178" s="4" t="s">
        <v>21323</v>
      </c>
      <c r="C7178" s="5">
        <v>45727</v>
      </c>
      <c r="D7178" s="5">
        <v>45732</v>
      </c>
      <c r="E7178" s="9">
        <f t="shared" si="112"/>
        <v>2025</v>
      </c>
      <c r="F7178" s="4" t="s">
        <v>25</v>
      </c>
      <c r="G7178" s="4" t="s">
        <v>21324</v>
      </c>
      <c r="H7178" s="4" t="s">
        <v>21325</v>
      </c>
      <c r="I7178" s="4" t="s">
        <v>28</v>
      </c>
      <c r="J7178" s="4" t="s">
        <v>106</v>
      </c>
      <c r="K7178" s="4" t="s">
        <v>106</v>
      </c>
      <c r="L7178" s="4" t="s">
        <v>36</v>
      </c>
      <c r="M7178" s="4" t="s">
        <v>71</v>
      </c>
      <c r="N7178" s="4">
        <v>715.1</v>
      </c>
      <c r="O7178" s="4">
        <v>2</v>
      </c>
      <c r="P7178" s="4">
        <v>0.1</v>
      </c>
      <c r="Q7178" s="4">
        <v>175.44</v>
      </c>
    </row>
    <row r="7179" spans="1:17" s="4" customFormat="1" ht="12" x14ac:dyDescent="0.3">
      <c r="A7179" s="4">
        <v>7178</v>
      </c>
      <c r="B7179" s="4" t="s">
        <v>21326</v>
      </c>
      <c r="C7179" s="5">
        <v>45607</v>
      </c>
      <c r="D7179" s="5">
        <v>45611</v>
      </c>
      <c r="E7179" s="9">
        <f t="shared" si="112"/>
        <v>2024</v>
      </c>
      <c r="F7179" s="4" t="s">
        <v>25</v>
      </c>
      <c r="G7179" s="4" t="s">
        <v>21327</v>
      </c>
      <c r="H7179" s="4" t="s">
        <v>21328</v>
      </c>
      <c r="I7179" s="4" t="s">
        <v>67</v>
      </c>
      <c r="J7179" s="4" t="s">
        <v>47</v>
      </c>
      <c r="K7179" s="4" t="s">
        <v>47</v>
      </c>
      <c r="L7179" s="4" t="s">
        <v>29</v>
      </c>
      <c r="M7179" s="4" t="s">
        <v>48</v>
      </c>
      <c r="N7179" s="4">
        <v>548.70000000000005</v>
      </c>
      <c r="O7179" s="4">
        <v>10</v>
      </c>
      <c r="P7179" s="4">
        <v>0</v>
      </c>
      <c r="Q7179" s="4">
        <v>154.71</v>
      </c>
    </row>
    <row r="7180" spans="1:17" s="4" customFormat="1" ht="12" x14ac:dyDescent="0.3">
      <c r="A7180" s="4">
        <v>7179</v>
      </c>
      <c r="B7180" s="4" t="s">
        <v>21329</v>
      </c>
      <c r="C7180" s="5">
        <v>45680</v>
      </c>
      <c r="D7180" s="5">
        <v>45682</v>
      </c>
      <c r="E7180" s="9">
        <f t="shared" si="112"/>
        <v>2025</v>
      </c>
      <c r="F7180" s="4" t="s">
        <v>17</v>
      </c>
      <c r="G7180" s="4" t="s">
        <v>21330</v>
      </c>
      <c r="H7180" s="4" t="s">
        <v>21331</v>
      </c>
      <c r="I7180" s="4" t="s">
        <v>67</v>
      </c>
      <c r="J7180" s="4" t="s">
        <v>106</v>
      </c>
      <c r="K7180" s="4" t="s">
        <v>106</v>
      </c>
      <c r="L7180" s="4" t="s">
        <v>22</v>
      </c>
      <c r="M7180" s="4" t="s">
        <v>75</v>
      </c>
      <c r="N7180" s="4">
        <v>1360.88</v>
      </c>
      <c r="O7180" s="4">
        <v>8</v>
      </c>
      <c r="P7180" s="4">
        <v>0.2</v>
      </c>
      <c r="Q7180" s="4">
        <v>263.89999999999998</v>
      </c>
    </row>
    <row r="7181" spans="1:17" s="4" customFormat="1" ht="12" x14ac:dyDescent="0.3">
      <c r="A7181" s="4">
        <v>7180</v>
      </c>
      <c r="B7181" s="4" t="s">
        <v>21332</v>
      </c>
      <c r="C7181" s="5">
        <v>44883</v>
      </c>
      <c r="D7181" s="5">
        <v>44890</v>
      </c>
      <c r="E7181" s="9">
        <f t="shared" si="112"/>
        <v>2022</v>
      </c>
      <c r="F7181" s="4" t="s">
        <v>25</v>
      </c>
      <c r="G7181" s="4" t="s">
        <v>21333</v>
      </c>
      <c r="H7181" s="4" t="s">
        <v>21334</v>
      </c>
      <c r="I7181" s="4" t="s">
        <v>20</v>
      </c>
      <c r="J7181" s="4" t="s">
        <v>21</v>
      </c>
      <c r="K7181" s="4" t="s">
        <v>26647</v>
      </c>
      <c r="L7181" s="4" t="s">
        <v>22</v>
      </c>
      <c r="M7181" s="4" t="s">
        <v>134</v>
      </c>
      <c r="N7181" s="4">
        <v>36.31</v>
      </c>
      <c r="O7181" s="4">
        <v>3</v>
      </c>
      <c r="P7181" s="4">
        <v>0.1</v>
      </c>
      <c r="Q7181" s="4">
        <v>8.67</v>
      </c>
    </row>
    <row r="7182" spans="1:17" s="4" customFormat="1" ht="12" x14ac:dyDescent="0.3">
      <c r="A7182" s="4">
        <v>7181</v>
      </c>
      <c r="B7182" s="4" t="s">
        <v>21335</v>
      </c>
      <c r="C7182" s="5">
        <v>45496</v>
      </c>
      <c r="D7182" s="5">
        <v>45499</v>
      </c>
      <c r="E7182" s="9">
        <f t="shared" si="112"/>
        <v>2024</v>
      </c>
      <c r="F7182" s="4" t="s">
        <v>25</v>
      </c>
      <c r="G7182" s="4" t="s">
        <v>21336</v>
      </c>
      <c r="H7182" s="4" t="s">
        <v>21337</v>
      </c>
      <c r="I7182" s="4" t="s">
        <v>28</v>
      </c>
      <c r="J7182" s="4" t="s">
        <v>111</v>
      </c>
      <c r="K7182" s="4" t="s">
        <v>111</v>
      </c>
      <c r="L7182" s="4" t="s">
        <v>22</v>
      </c>
      <c r="M7182" s="4" t="s">
        <v>134</v>
      </c>
      <c r="N7182" s="4">
        <v>70.260000000000005</v>
      </c>
      <c r="O7182" s="4">
        <v>8</v>
      </c>
      <c r="P7182" s="4">
        <v>0.2</v>
      </c>
      <c r="Q7182" s="4">
        <v>14.81</v>
      </c>
    </row>
    <row r="7183" spans="1:17" s="4" customFormat="1" ht="12" x14ac:dyDescent="0.3">
      <c r="A7183" s="4">
        <v>7182</v>
      </c>
      <c r="B7183" s="4" t="s">
        <v>21338</v>
      </c>
      <c r="C7183" s="5">
        <v>44949</v>
      </c>
      <c r="D7183" s="5">
        <v>44952</v>
      </c>
      <c r="E7183" s="9">
        <f t="shared" si="112"/>
        <v>2023</v>
      </c>
      <c r="F7183" s="4" t="s">
        <v>59</v>
      </c>
      <c r="G7183" s="4" t="s">
        <v>21339</v>
      </c>
      <c r="H7183" s="4" t="s">
        <v>12376</v>
      </c>
      <c r="I7183" s="4" t="s">
        <v>20</v>
      </c>
      <c r="J7183" s="4" t="s">
        <v>52</v>
      </c>
      <c r="K7183" s="4" t="s">
        <v>53</v>
      </c>
      <c r="L7183" s="4" t="s">
        <v>29</v>
      </c>
      <c r="M7183" s="4" t="s">
        <v>107</v>
      </c>
      <c r="N7183" s="4">
        <v>1221.98</v>
      </c>
      <c r="O7183" s="4">
        <v>8</v>
      </c>
      <c r="P7183" s="4">
        <v>0.1</v>
      </c>
      <c r="Q7183" s="4">
        <v>53.14</v>
      </c>
    </row>
    <row r="7184" spans="1:17" s="4" customFormat="1" ht="12" x14ac:dyDescent="0.3">
      <c r="A7184" s="4">
        <v>7183</v>
      </c>
      <c r="B7184" s="4" t="s">
        <v>21340</v>
      </c>
      <c r="C7184" s="5">
        <v>44952</v>
      </c>
      <c r="D7184" s="5">
        <v>44958</v>
      </c>
      <c r="E7184" s="9">
        <f t="shared" si="112"/>
        <v>2023</v>
      </c>
      <c r="F7184" s="4" t="s">
        <v>25</v>
      </c>
      <c r="G7184" s="4" t="s">
        <v>21341</v>
      </c>
      <c r="H7184" s="4" t="s">
        <v>21342</v>
      </c>
      <c r="I7184" s="4" t="s">
        <v>20</v>
      </c>
      <c r="J7184" s="4" t="s">
        <v>79</v>
      </c>
      <c r="K7184" s="4" t="s">
        <v>80</v>
      </c>
      <c r="L7184" s="4" t="s">
        <v>22</v>
      </c>
      <c r="M7184" s="4" t="s">
        <v>75</v>
      </c>
      <c r="N7184" s="4">
        <v>1111.08</v>
      </c>
      <c r="O7184" s="4">
        <v>6</v>
      </c>
      <c r="P7184" s="4">
        <v>0.1</v>
      </c>
      <c r="Q7184" s="4">
        <v>126.5</v>
      </c>
    </row>
    <row r="7185" spans="1:17" s="4" customFormat="1" ht="12" x14ac:dyDescent="0.3">
      <c r="A7185" s="4">
        <v>7184</v>
      </c>
      <c r="B7185" s="4" t="s">
        <v>21343</v>
      </c>
      <c r="C7185" s="5">
        <v>45029</v>
      </c>
      <c r="D7185" s="5">
        <v>45030</v>
      </c>
      <c r="E7185" s="9">
        <f t="shared" si="112"/>
        <v>2023</v>
      </c>
      <c r="F7185" s="4" t="s">
        <v>25</v>
      </c>
      <c r="G7185" s="4" t="s">
        <v>21344</v>
      </c>
      <c r="H7185" s="4" t="s">
        <v>21345</v>
      </c>
      <c r="I7185" s="4" t="s">
        <v>20</v>
      </c>
      <c r="J7185" s="4" t="s">
        <v>111</v>
      </c>
      <c r="K7185" s="4" t="s">
        <v>111</v>
      </c>
      <c r="L7185" s="4" t="s">
        <v>36</v>
      </c>
      <c r="M7185" s="4" t="s">
        <v>71</v>
      </c>
      <c r="N7185" s="4">
        <v>759.61</v>
      </c>
      <c r="O7185" s="4">
        <v>4</v>
      </c>
      <c r="P7185" s="4">
        <v>0.15</v>
      </c>
      <c r="Q7185" s="4">
        <v>42.74</v>
      </c>
    </row>
    <row r="7186" spans="1:17" s="4" customFormat="1" ht="12" x14ac:dyDescent="0.3">
      <c r="A7186" s="4">
        <v>7185</v>
      </c>
      <c r="B7186" s="4" t="s">
        <v>21346</v>
      </c>
      <c r="C7186" s="5">
        <v>44664</v>
      </c>
      <c r="D7186" s="5">
        <v>44665</v>
      </c>
      <c r="E7186" s="9">
        <f t="shared" si="112"/>
        <v>2022</v>
      </c>
      <c r="F7186" s="4" t="s">
        <v>39</v>
      </c>
      <c r="G7186" s="4" t="s">
        <v>15290</v>
      </c>
      <c r="H7186" s="4" t="s">
        <v>21347</v>
      </c>
      <c r="I7186" s="4" t="s">
        <v>20</v>
      </c>
      <c r="J7186" s="4" t="s">
        <v>145</v>
      </c>
      <c r="K7186" s="4" t="s">
        <v>80</v>
      </c>
      <c r="L7186" s="4" t="s">
        <v>22</v>
      </c>
      <c r="M7186" s="4" t="s">
        <v>134</v>
      </c>
      <c r="N7186" s="4">
        <v>1400.39</v>
      </c>
      <c r="O7186" s="4">
        <v>10</v>
      </c>
      <c r="P7186" s="4">
        <v>0.15</v>
      </c>
      <c r="Q7186" s="4">
        <v>234.85</v>
      </c>
    </row>
    <row r="7187" spans="1:17" s="4" customFormat="1" ht="12" x14ac:dyDescent="0.3">
      <c r="A7187" s="4">
        <v>7186</v>
      </c>
      <c r="B7187" s="4" t="s">
        <v>21348</v>
      </c>
      <c r="C7187" s="5">
        <v>44689</v>
      </c>
      <c r="D7187" s="5">
        <v>44691</v>
      </c>
      <c r="E7187" s="9">
        <f t="shared" si="112"/>
        <v>2022</v>
      </c>
      <c r="F7187" s="4" t="s">
        <v>25</v>
      </c>
      <c r="G7187" s="4" t="s">
        <v>21349</v>
      </c>
      <c r="H7187" s="4" t="s">
        <v>21350</v>
      </c>
      <c r="I7187" s="4" t="s">
        <v>67</v>
      </c>
      <c r="J7187" s="4" t="s">
        <v>21</v>
      </c>
      <c r="K7187" s="4" t="s">
        <v>26647</v>
      </c>
      <c r="L7187" s="4" t="s">
        <v>36</v>
      </c>
      <c r="M7187" s="4" t="s">
        <v>118</v>
      </c>
      <c r="N7187" s="4">
        <v>311.66000000000003</v>
      </c>
      <c r="O7187" s="4">
        <v>5</v>
      </c>
      <c r="P7187" s="4">
        <v>0</v>
      </c>
      <c r="Q7187" s="4">
        <v>55.31</v>
      </c>
    </row>
    <row r="7188" spans="1:17" s="4" customFormat="1" ht="12" x14ac:dyDescent="0.3">
      <c r="A7188" s="4">
        <v>7187</v>
      </c>
      <c r="B7188" s="4" t="s">
        <v>21351</v>
      </c>
      <c r="C7188" s="5">
        <v>45176</v>
      </c>
      <c r="D7188" s="5">
        <v>45177</v>
      </c>
      <c r="E7188" s="9">
        <f t="shared" si="112"/>
        <v>2023</v>
      </c>
      <c r="F7188" s="4" t="s">
        <v>39</v>
      </c>
      <c r="G7188" s="4" t="s">
        <v>21352</v>
      </c>
      <c r="H7188" s="4" t="s">
        <v>21353</v>
      </c>
      <c r="I7188" s="4" t="s">
        <v>20</v>
      </c>
      <c r="J7188" s="4" t="s">
        <v>106</v>
      </c>
      <c r="K7188" s="4" t="s">
        <v>106</v>
      </c>
      <c r="L7188" s="4" t="s">
        <v>22</v>
      </c>
      <c r="M7188" s="4" t="s">
        <v>54</v>
      </c>
      <c r="N7188" s="4">
        <v>293.61</v>
      </c>
      <c r="O7188" s="4">
        <v>6</v>
      </c>
      <c r="P7188" s="4">
        <v>0.1</v>
      </c>
      <c r="Q7188" s="4">
        <v>43.74</v>
      </c>
    </row>
    <row r="7189" spans="1:17" s="4" customFormat="1" ht="12" x14ac:dyDescent="0.3">
      <c r="A7189" s="4">
        <v>7188</v>
      </c>
      <c r="B7189" s="4" t="s">
        <v>21354</v>
      </c>
      <c r="C7189" s="5">
        <v>44415</v>
      </c>
      <c r="D7189" s="5">
        <v>44416</v>
      </c>
      <c r="E7189" s="9">
        <f t="shared" si="112"/>
        <v>2021</v>
      </c>
      <c r="F7189" s="4" t="s">
        <v>17</v>
      </c>
      <c r="G7189" s="4" t="s">
        <v>21355</v>
      </c>
      <c r="H7189" s="4" t="s">
        <v>21356</v>
      </c>
      <c r="I7189" s="4" t="s">
        <v>28</v>
      </c>
      <c r="J7189" s="4" t="s">
        <v>52</v>
      </c>
      <c r="K7189" s="4" t="s">
        <v>53</v>
      </c>
      <c r="L7189" s="4" t="s">
        <v>22</v>
      </c>
      <c r="M7189" s="4" t="s">
        <v>23</v>
      </c>
      <c r="N7189" s="4">
        <v>721.18</v>
      </c>
      <c r="O7189" s="4">
        <v>5</v>
      </c>
      <c r="P7189" s="4">
        <v>0.2</v>
      </c>
      <c r="Q7189" s="4">
        <v>122.13</v>
      </c>
    </row>
    <row r="7190" spans="1:17" s="4" customFormat="1" ht="12" x14ac:dyDescent="0.3">
      <c r="A7190" s="4">
        <v>7189</v>
      </c>
      <c r="B7190" s="4" t="s">
        <v>21357</v>
      </c>
      <c r="C7190" s="5">
        <v>44772</v>
      </c>
      <c r="D7190" s="5">
        <v>44778</v>
      </c>
      <c r="E7190" s="9">
        <f t="shared" si="112"/>
        <v>2022</v>
      </c>
      <c r="F7190" s="4" t="s">
        <v>39</v>
      </c>
      <c r="G7190" s="4" t="s">
        <v>21358</v>
      </c>
      <c r="H7190" s="4" t="s">
        <v>21359</v>
      </c>
      <c r="I7190" s="4" t="s">
        <v>67</v>
      </c>
      <c r="J7190" s="4" t="s">
        <v>111</v>
      </c>
      <c r="K7190" s="4" t="s">
        <v>111</v>
      </c>
      <c r="L7190" s="4" t="s">
        <v>22</v>
      </c>
      <c r="M7190" s="4" t="s">
        <v>134</v>
      </c>
      <c r="N7190" s="4">
        <v>1052.75</v>
      </c>
      <c r="O7190" s="4">
        <v>2</v>
      </c>
      <c r="P7190" s="4">
        <v>0.15</v>
      </c>
      <c r="Q7190" s="4">
        <v>224.34</v>
      </c>
    </row>
    <row r="7191" spans="1:17" s="4" customFormat="1" ht="12" x14ac:dyDescent="0.3">
      <c r="A7191" s="4">
        <v>7190</v>
      </c>
      <c r="B7191" s="4" t="s">
        <v>21360</v>
      </c>
      <c r="C7191" s="5">
        <v>45319</v>
      </c>
      <c r="D7191" s="5">
        <v>45321</v>
      </c>
      <c r="E7191" s="9">
        <f t="shared" si="112"/>
        <v>2024</v>
      </c>
      <c r="F7191" s="4" t="s">
        <v>25</v>
      </c>
      <c r="G7191" s="4" t="s">
        <v>21361</v>
      </c>
      <c r="H7191" s="4" t="s">
        <v>21362</v>
      </c>
      <c r="I7191" s="4" t="s">
        <v>28</v>
      </c>
      <c r="J7191" s="4" t="s">
        <v>34</v>
      </c>
      <c r="K7191" s="4" t="s">
        <v>35</v>
      </c>
      <c r="L7191" s="4" t="s">
        <v>29</v>
      </c>
      <c r="M7191" s="4" t="s">
        <v>30</v>
      </c>
      <c r="N7191" s="4">
        <v>63.05</v>
      </c>
      <c r="O7191" s="4">
        <v>6</v>
      </c>
      <c r="P7191" s="4">
        <v>0.2</v>
      </c>
      <c r="Q7191" s="4">
        <v>5.96</v>
      </c>
    </row>
    <row r="7192" spans="1:17" s="4" customFormat="1" ht="12" x14ac:dyDescent="0.3">
      <c r="A7192" s="4">
        <v>7191</v>
      </c>
      <c r="B7192" s="4" t="s">
        <v>21363</v>
      </c>
      <c r="C7192" s="5">
        <v>44804</v>
      </c>
      <c r="D7192" s="5">
        <v>44808</v>
      </c>
      <c r="E7192" s="9">
        <f t="shared" si="112"/>
        <v>2022</v>
      </c>
      <c r="F7192" s="4" t="s">
        <v>59</v>
      </c>
      <c r="G7192" s="4" t="s">
        <v>21364</v>
      </c>
      <c r="H7192" s="4" t="s">
        <v>21365</v>
      </c>
      <c r="I7192" s="4" t="s">
        <v>20</v>
      </c>
      <c r="J7192" s="4" t="s">
        <v>34</v>
      </c>
      <c r="K7192" s="4" t="s">
        <v>35</v>
      </c>
      <c r="L7192" s="4" t="s">
        <v>29</v>
      </c>
      <c r="M7192" s="4" t="s">
        <v>30</v>
      </c>
      <c r="N7192" s="4">
        <v>1430.72</v>
      </c>
      <c r="O7192" s="4">
        <v>4</v>
      </c>
      <c r="P7192" s="4">
        <v>0</v>
      </c>
      <c r="Q7192" s="4">
        <v>361.27</v>
      </c>
    </row>
    <row r="7193" spans="1:17" s="4" customFormat="1" ht="12" x14ac:dyDescent="0.3">
      <c r="A7193" s="4">
        <v>7192</v>
      </c>
      <c r="B7193" s="4" t="s">
        <v>21366</v>
      </c>
      <c r="C7193" s="5">
        <v>44588</v>
      </c>
      <c r="D7193" s="5">
        <v>44595</v>
      </c>
      <c r="E7193" s="9">
        <f t="shared" si="112"/>
        <v>2022</v>
      </c>
      <c r="F7193" s="4" t="s">
        <v>59</v>
      </c>
      <c r="G7193" s="4" t="s">
        <v>21367</v>
      </c>
      <c r="H7193" s="4" t="s">
        <v>21368</v>
      </c>
      <c r="I7193" s="4" t="s">
        <v>20</v>
      </c>
      <c r="J7193" s="4" t="s">
        <v>145</v>
      </c>
      <c r="K7193" s="4" t="s">
        <v>80</v>
      </c>
      <c r="L7193" s="4" t="s">
        <v>36</v>
      </c>
      <c r="M7193" s="4" t="s">
        <v>118</v>
      </c>
      <c r="N7193" s="4">
        <v>394.15</v>
      </c>
      <c r="O7193" s="4">
        <v>2</v>
      </c>
      <c r="P7193" s="4">
        <v>0.1</v>
      </c>
      <c r="Q7193" s="4">
        <v>20.05</v>
      </c>
    </row>
    <row r="7194" spans="1:17" s="4" customFormat="1" ht="12" x14ac:dyDescent="0.3">
      <c r="A7194" s="4">
        <v>7193</v>
      </c>
      <c r="B7194" s="4" t="s">
        <v>21369</v>
      </c>
      <c r="C7194" s="5">
        <v>44996</v>
      </c>
      <c r="D7194" s="5">
        <v>44999</v>
      </c>
      <c r="E7194" s="9">
        <f t="shared" si="112"/>
        <v>2023</v>
      </c>
      <c r="F7194" s="4" t="s">
        <v>59</v>
      </c>
      <c r="G7194" s="4" t="s">
        <v>21370</v>
      </c>
      <c r="H7194" s="4" t="s">
        <v>21371</v>
      </c>
      <c r="I7194" s="4" t="s">
        <v>20</v>
      </c>
      <c r="J7194" s="4" t="s">
        <v>145</v>
      </c>
      <c r="K7194" s="4" t="s">
        <v>80</v>
      </c>
      <c r="L7194" s="4" t="s">
        <v>36</v>
      </c>
      <c r="M7194" s="4" t="s">
        <v>118</v>
      </c>
      <c r="N7194" s="4">
        <v>1350.63</v>
      </c>
      <c r="O7194" s="4">
        <v>8</v>
      </c>
      <c r="P7194" s="4">
        <v>0.2</v>
      </c>
      <c r="Q7194" s="4">
        <v>20.73</v>
      </c>
    </row>
    <row r="7195" spans="1:17" s="4" customFormat="1" ht="12" x14ac:dyDescent="0.3">
      <c r="A7195" s="4">
        <v>7194</v>
      </c>
      <c r="B7195" s="4" t="s">
        <v>21372</v>
      </c>
      <c r="C7195" s="5">
        <v>45847</v>
      </c>
      <c r="D7195" s="5">
        <v>45853</v>
      </c>
      <c r="E7195" s="9">
        <f t="shared" si="112"/>
        <v>2025</v>
      </c>
      <c r="F7195" s="4" t="s">
        <v>59</v>
      </c>
      <c r="G7195" s="4" t="s">
        <v>21373</v>
      </c>
      <c r="H7195" s="4" t="s">
        <v>21374</v>
      </c>
      <c r="I7195" s="4" t="s">
        <v>20</v>
      </c>
      <c r="J7195" s="4" t="s">
        <v>34</v>
      </c>
      <c r="K7195" s="4" t="s">
        <v>35</v>
      </c>
      <c r="L7195" s="4" t="s">
        <v>36</v>
      </c>
      <c r="M7195" s="4" t="s">
        <v>118</v>
      </c>
      <c r="N7195" s="4">
        <v>72.510000000000005</v>
      </c>
      <c r="O7195" s="4">
        <v>4</v>
      </c>
      <c r="P7195" s="4">
        <v>0.1</v>
      </c>
      <c r="Q7195" s="4">
        <v>-0.06</v>
      </c>
    </row>
    <row r="7196" spans="1:17" s="4" customFormat="1" ht="12" x14ac:dyDescent="0.3">
      <c r="A7196" s="4">
        <v>7195</v>
      </c>
      <c r="B7196" s="4" t="s">
        <v>21375</v>
      </c>
      <c r="C7196" s="5">
        <v>44704</v>
      </c>
      <c r="D7196" s="5">
        <v>44709</v>
      </c>
      <c r="E7196" s="9">
        <f t="shared" si="112"/>
        <v>2022</v>
      </c>
      <c r="F7196" s="4" t="s">
        <v>25</v>
      </c>
      <c r="G7196" s="4" t="s">
        <v>21376</v>
      </c>
      <c r="H7196" s="4" t="s">
        <v>21377</v>
      </c>
      <c r="I7196" s="4" t="s">
        <v>28</v>
      </c>
      <c r="J7196" s="4" t="s">
        <v>79</v>
      </c>
      <c r="K7196" s="4" t="s">
        <v>80</v>
      </c>
      <c r="L7196" s="4" t="s">
        <v>22</v>
      </c>
      <c r="M7196" s="4" t="s">
        <v>134</v>
      </c>
      <c r="N7196" s="4">
        <v>958.32</v>
      </c>
      <c r="O7196" s="4">
        <v>4</v>
      </c>
      <c r="P7196" s="4">
        <v>0</v>
      </c>
      <c r="Q7196" s="4">
        <v>85.51</v>
      </c>
    </row>
    <row r="7197" spans="1:17" s="4" customFormat="1" ht="12" x14ac:dyDescent="0.3">
      <c r="A7197" s="4">
        <v>7196</v>
      </c>
      <c r="B7197" s="4" t="s">
        <v>21378</v>
      </c>
      <c r="C7197" s="5">
        <v>45802</v>
      </c>
      <c r="D7197" s="5">
        <v>45807</v>
      </c>
      <c r="E7197" s="9">
        <f t="shared" si="112"/>
        <v>2025</v>
      </c>
      <c r="F7197" s="4" t="s">
        <v>39</v>
      </c>
      <c r="G7197" s="4" t="s">
        <v>21379</v>
      </c>
      <c r="H7197" s="4" t="s">
        <v>21380</v>
      </c>
      <c r="I7197" s="4" t="s">
        <v>28</v>
      </c>
      <c r="J7197" s="4" t="s">
        <v>42</v>
      </c>
      <c r="K7197" s="4" t="s">
        <v>43</v>
      </c>
      <c r="L7197" s="4" t="s">
        <v>29</v>
      </c>
      <c r="M7197" s="4" t="s">
        <v>90</v>
      </c>
      <c r="N7197" s="4">
        <v>529.51</v>
      </c>
      <c r="O7197" s="4">
        <v>2</v>
      </c>
      <c r="P7197" s="4">
        <v>0.1</v>
      </c>
      <c r="Q7197" s="4">
        <v>119.63</v>
      </c>
    </row>
    <row r="7198" spans="1:17" s="4" customFormat="1" ht="12" x14ac:dyDescent="0.3">
      <c r="A7198" s="4">
        <v>7197</v>
      </c>
      <c r="B7198" s="4" t="s">
        <v>21381</v>
      </c>
      <c r="C7198" s="5">
        <v>44729</v>
      </c>
      <c r="D7198" s="5">
        <v>44733</v>
      </c>
      <c r="E7198" s="9">
        <f t="shared" si="112"/>
        <v>2022</v>
      </c>
      <c r="F7198" s="4" t="s">
        <v>39</v>
      </c>
      <c r="G7198" s="4" t="s">
        <v>21382</v>
      </c>
      <c r="H7198" s="4" t="s">
        <v>21383</v>
      </c>
      <c r="I7198" s="4" t="s">
        <v>20</v>
      </c>
      <c r="J7198" s="4" t="s">
        <v>62</v>
      </c>
      <c r="K7198" s="4" t="s">
        <v>63</v>
      </c>
      <c r="L7198" s="4" t="s">
        <v>36</v>
      </c>
      <c r="M7198" s="4" t="s">
        <v>37</v>
      </c>
      <c r="N7198" s="4">
        <v>1422.43</v>
      </c>
      <c r="O7198" s="4">
        <v>6</v>
      </c>
      <c r="P7198" s="4">
        <v>0.2</v>
      </c>
      <c r="Q7198" s="4">
        <v>27.75</v>
      </c>
    </row>
    <row r="7199" spans="1:17" s="4" customFormat="1" ht="12" x14ac:dyDescent="0.3">
      <c r="A7199" s="4">
        <v>7198</v>
      </c>
      <c r="B7199" s="4" t="s">
        <v>21384</v>
      </c>
      <c r="C7199" s="5">
        <v>44883</v>
      </c>
      <c r="D7199" s="5">
        <v>44885</v>
      </c>
      <c r="E7199" s="9">
        <f t="shared" si="112"/>
        <v>2022</v>
      </c>
      <c r="F7199" s="4" t="s">
        <v>25</v>
      </c>
      <c r="G7199" s="4" t="s">
        <v>21385</v>
      </c>
      <c r="H7199" s="4" t="s">
        <v>21386</v>
      </c>
      <c r="I7199" s="4" t="s">
        <v>20</v>
      </c>
      <c r="J7199" s="4" t="s">
        <v>79</v>
      </c>
      <c r="K7199" s="4" t="s">
        <v>80</v>
      </c>
      <c r="L7199" s="4" t="s">
        <v>22</v>
      </c>
      <c r="M7199" s="4" t="s">
        <v>23</v>
      </c>
      <c r="N7199" s="4">
        <v>134.63999999999999</v>
      </c>
      <c r="O7199" s="4">
        <v>9</v>
      </c>
      <c r="P7199" s="4">
        <v>0.1</v>
      </c>
      <c r="Q7199" s="4">
        <v>27.57</v>
      </c>
    </row>
    <row r="7200" spans="1:17" s="4" customFormat="1" ht="12" x14ac:dyDescent="0.3">
      <c r="A7200" s="4">
        <v>7199</v>
      </c>
      <c r="B7200" s="4" t="s">
        <v>21387</v>
      </c>
      <c r="C7200" s="5">
        <v>45248</v>
      </c>
      <c r="D7200" s="5">
        <v>45251</v>
      </c>
      <c r="E7200" s="9">
        <f t="shared" si="112"/>
        <v>2023</v>
      </c>
      <c r="F7200" s="4" t="s">
        <v>25</v>
      </c>
      <c r="G7200" s="4" t="s">
        <v>21388</v>
      </c>
      <c r="H7200" s="4" t="s">
        <v>21389</v>
      </c>
      <c r="I7200" s="4" t="s">
        <v>67</v>
      </c>
      <c r="J7200" s="4" t="s">
        <v>21</v>
      </c>
      <c r="K7200" s="4" t="s">
        <v>26647</v>
      </c>
      <c r="L7200" s="4" t="s">
        <v>29</v>
      </c>
      <c r="M7200" s="4" t="s">
        <v>30</v>
      </c>
      <c r="N7200" s="4">
        <v>650.66999999999996</v>
      </c>
      <c r="O7200" s="4">
        <v>9</v>
      </c>
      <c r="P7200" s="4">
        <v>0</v>
      </c>
      <c r="Q7200" s="4">
        <v>109.28</v>
      </c>
    </row>
    <row r="7201" spans="1:17" s="4" customFormat="1" ht="12" x14ac:dyDescent="0.3">
      <c r="A7201" s="4">
        <v>7200</v>
      </c>
      <c r="B7201" s="4" t="s">
        <v>21390</v>
      </c>
      <c r="C7201" s="5">
        <v>44624</v>
      </c>
      <c r="D7201" s="5">
        <v>44626</v>
      </c>
      <c r="E7201" s="9">
        <f t="shared" si="112"/>
        <v>2022</v>
      </c>
      <c r="F7201" s="4" t="s">
        <v>59</v>
      </c>
      <c r="G7201" s="4" t="s">
        <v>21391</v>
      </c>
      <c r="H7201" s="4" t="s">
        <v>21392</v>
      </c>
      <c r="I7201" s="4" t="s">
        <v>28</v>
      </c>
      <c r="J7201" s="4" t="s">
        <v>62</v>
      </c>
      <c r="K7201" s="4" t="s">
        <v>63</v>
      </c>
      <c r="L7201" s="4" t="s">
        <v>36</v>
      </c>
      <c r="M7201" s="4" t="s">
        <v>118</v>
      </c>
      <c r="N7201" s="4">
        <v>1197.3599999999999</v>
      </c>
      <c r="O7201" s="4">
        <v>6</v>
      </c>
      <c r="P7201" s="4">
        <v>0</v>
      </c>
      <c r="Q7201" s="4">
        <v>208.91</v>
      </c>
    </row>
    <row r="7202" spans="1:17" s="4" customFormat="1" ht="12" x14ac:dyDescent="0.3">
      <c r="A7202" s="4">
        <v>7201</v>
      </c>
      <c r="B7202" s="4" t="s">
        <v>21393</v>
      </c>
      <c r="C7202" s="5">
        <v>45350</v>
      </c>
      <c r="D7202" s="5">
        <v>45357</v>
      </c>
      <c r="E7202" s="9">
        <f t="shared" si="112"/>
        <v>2024</v>
      </c>
      <c r="F7202" s="4" t="s">
        <v>17</v>
      </c>
      <c r="G7202" s="4" t="s">
        <v>21394</v>
      </c>
      <c r="H7202" s="4" t="s">
        <v>21395</v>
      </c>
      <c r="I7202" s="4" t="s">
        <v>28</v>
      </c>
      <c r="J7202" s="4" t="s">
        <v>106</v>
      </c>
      <c r="K7202" s="4" t="s">
        <v>106</v>
      </c>
      <c r="L7202" s="4" t="s">
        <v>36</v>
      </c>
      <c r="M7202" s="4" t="s">
        <v>118</v>
      </c>
      <c r="N7202" s="4">
        <v>249.21</v>
      </c>
      <c r="O7202" s="4">
        <v>7</v>
      </c>
      <c r="P7202" s="4">
        <v>0.1</v>
      </c>
      <c r="Q7202" s="4">
        <v>53</v>
      </c>
    </row>
    <row r="7203" spans="1:17" s="4" customFormat="1" ht="12" x14ac:dyDescent="0.3">
      <c r="A7203" s="4">
        <v>7202</v>
      </c>
      <c r="B7203" s="4" t="s">
        <v>21396</v>
      </c>
      <c r="C7203" s="5">
        <v>45121</v>
      </c>
      <c r="D7203" s="5">
        <v>45122</v>
      </c>
      <c r="E7203" s="9">
        <f t="shared" si="112"/>
        <v>2023</v>
      </c>
      <c r="F7203" s="4" t="s">
        <v>25</v>
      </c>
      <c r="G7203" s="4" t="s">
        <v>21397</v>
      </c>
      <c r="H7203" s="4" t="s">
        <v>21398</v>
      </c>
      <c r="I7203" s="4" t="s">
        <v>28</v>
      </c>
      <c r="J7203" s="4" t="s">
        <v>34</v>
      </c>
      <c r="K7203" s="4" t="s">
        <v>35</v>
      </c>
      <c r="L7203" s="4" t="s">
        <v>36</v>
      </c>
      <c r="M7203" s="4" t="s">
        <v>138</v>
      </c>
      <c r="N7203" s="4">
        <v>557.82000000000005</v>
      </c>
      <c r="O7203" s="4">
        <v>4</v>
      </c>
      <c r="P7203" s="4">
        <v>0.1</v>
      </c>
      <c r="Q7203" s="4">
        <v>93.13</v>
      </c>
    </row>
    <row r="7204" spans="1:17" s="4" customFormat="1" ht="12" x14ac:dyDescent="0.3">
      <c r="A7204" s="4">
        <v>7203</v>
      </c>
      <c r="B7204" s="4" t="s">
        <v>21399</v>
      </c>
      <c r="C7204" s="5">
        <v>44422</v>
      </c>
      <c r="D7204" s="5">
        <v>44429</v>
      </c>
      <c r="E7204" s="9">
        <f t="shared" si="112"/>
        <v>2021</v>
      </c>
      <c r="F7204" s="4" t="s">
        <v>17</v>
      </c>
      <c r="G7204" s="4" t="s">
        <v>21400</v>
      </c>
      <c r="H7204" s="4" t="s">
        <v>21401</v>
      </c>
      <c r="I7204" s="4" t="s">
        <v>67</v>
      </c>
      <c r="J7204" s="4" t="s">
        <v>111</v>
      </c>
      <c r="K7204" s="4" t="s">
        <v>111</v>
      </c>
      <c r="L7204" s="4" t="s">
        <v>29</v>
      </c>
      <c r="M7204" s="4" t="s">
        <v>90</v>
      </c>
      <c r="N7204" s="4">
        <v>505.37</v>
      </c>
      <c r="O7204" s="4">
        <v>10</v>
      </c>
      <c r="P7204" s="4">
        <v>0.2</v>
      </c>
      <c r="Q7204" s="4">
        <v>20.74</v>
      </c>
    </row>
    <row r="7205" spans="1:17" s="4" customFormat="1" ht="12" x14ac:dyDescent="0.3">
      <c r="A7205" s="4">
        <v>7204</v>
      </c>
      <c r="B7205" s="4" t="s">
        <v>21402</v>
      </c>
      <c r="C7205" s="5">
        <v>44420</v>
      </c>
      <c r="D7205" s="5">
        <v>44425</v>
      </c>
      <c r="E7205" s="9">
        <f t="shared" si="112"/>
        <v>2021</v>
      </c>
      <c r="F7205" s="4" t="s">
        <v>39</v>
      </c>
      <c r="G7205" s="4" t="s">
        <v>21403</v>
      </c>
      <c r="H7205" s="4" t="s">
        <v>21404</v>
      </c>
      <c r="I7205" s="4" t="s">
        <v>20</v>
      </c>
      <c r="J7205" s="4" t="s">
        <v>47</v>
      </c>
      <c r="K7205" s="4" t="s">
        <v>47</v>
      </c>
      <c r="L7205" s="4" t="s">
        <v>36</v>
      </c>
      <c r="M7205" s="4" t="s">
        <v>138</v>
      </c>
      <c r="N7205" s="4">
        <v>1187.69</v>
      </c>
      <c r="O7205" s="4">
        <v>6</v>
      </c>
      <c r="P7205" s="4">
        <v>0.1</v>
      </c>
      <c r="Q7205" s="4">
        <v>143.72</v>
      </c>
    </row>
    <row r="7206" spans="1:17" s="4" customFormat="1" ht="12" x14ac:dyDescent="0.3">
      <c r="A7206" s="4">
        <v>7205</v>
      </c>
      <c r="B7206" s="4" t="s">
        <v>21405</v>
      </c>
      <c r="C7206" s="5">
        <v>45218</v>
      </c>
      <c r="D7206" s="5">
        <v>45224</v>
      </c>
      <c r="E7206" s="9">
        <f t="shared" si="112"/>
        <v>2023</v>
      </c>
      <c r="F7206" s="4" t="s">
        <v>25</v>
      </c>
      <c r="G7206" s="4" t="s">
        <v>21406</v>
      </c>
      <c r="H7206" s="4" t="s">
        <v>21407</v>
      </c>
      <c r="I7206" s="4" t="s">
        <v>20</v>
      </c>
      <c r="J7206" s="4" t="s">
        <v>42</v>
      </c>
      <c r="K7206" s="4" t="s">
        <v>43</v>
      </c>
      <c r="L7206" s="4" t="s">
        <v>36</v>
      </c>
      <c r="M7206" s="4" t="s">
        <v>71</v>
      </c>
      <c r="N7206" s="4">
        <v>430.23</v>
      </c>
      <c r="O7206" s="4">
        <v>9</v>
      </c>
      <c r="P7206" s="4">
        <v>0.2</v>
      </c>
      <c r="Q7206" s="4">
        <v>82.56</v>
      </c>
    </row>
    <row r="7207" spans="1:17" s="4" customFormat="1" ht="12" x14ac:dyDescent="0.3">
      <c r="A7207" s="4">
        <v>7206</v>
      </c>
      <c r="B7207" s="4" t="s">
        <v>21408</v>
      </c>
      <c r="C7207" s="5">
        <v>44609</v>
      </c>
      <c r="D7207" s="5">
        <v>44610</v>
      </c>
      <c r="E7207" s="9">
        <f t="shared" si="112"/>
        <v>2022</v>
      </c>
      <c r="F7207" s="4" t="s">
        <v>39</v>
      </c>
      <c r="G7207" s="4" t="s">
        <v>21409</v>
      </c>
      <c r="H7207" s="4" t="s">
        <v>21410</v>
      </c>
      <c r="I7207" s="4" t="s">
        <v>28</v>
      </c>
      <c r="J7207" s="4" t="s">
        <v>62</v>
      </c>
      <c r="K7207" s="4" t="s">
        <v>63</v>
      </c>
      <c r="L7207" s="4" t="s">
        <v>22</v>
      </c>
      <c r="M7207" s="4" t="s">
        <v>75</v>
      </c>
      <c r="N7207" s="4">
        <v>536.51</v>
      </c>
      <c r="O7207" s="4">
        <v>9</v>
      </c>
      <c r="P7207" s="4">
        <v>0</v>
      </c>
      <c r="Q7207" s="4">
        <v>152.97999999999999</v>
      </c>
    </row>
    <row r="7208" spans="1:17" s="4" customFormat="1" ht="12" x14ac:dyDescent="0.3">
      <c r="A7208" s="4">
        <v>7207</v>
      </c>
      <c r="B7208" s="4" t="s">
        <v>21411</v>
      </c>
      <c r="C7208" s="5">
        <v>44557</v>
      </c>
      <c r="D7208" s="5">
        <v>44558</v>
      </c>
      <c r="E7208" s="9">
        <f t="shared" si="112"/>
        <v>2021</v>
      </c>
      <c r="F7208" s="4" t="s">
        <v>39</v>
      </c>
      <c r="G7208" s="4" t="s">
        <v>21412</v>
      </c>
      <c r="H7208" s="4" t="s">
        <v>21413</v>
      </c>
      <c r="I7208" s="4" t="s">
        <v>67</v>
      </c>
      <c r="J7208" s="4" t="s">
        <v>52</v>
      </c>
      <c r="K7208" s="4" t="s">
        <v>53</v>
      </c>
      <c r="L7208" s="4" t="s">
        <v>29</v>
      </c>
      <c r="M7208" s="4" t="s">
        <v>107</v>
      </c>
      <c r="N7208" s="4">
        <v>589.91999999999996</v>
      </c>
      <c r="O7208" s="4">
        <v>5</v>
      </c>
      <c r="P7208" s="4">
        <v>0.15</v>
      </c>
      <c r="Q7208" s="4">
        <v>140.65</v>
      </c>
    </row>
    <row r="7209" spans="1:17" s="4" customFormat="1" ht="12" x14ac:dyDescent="0.3">
      <c r="A7209" s="4">
        <v>7208</v>
      </c>
      <c r="B7209" s="4" t="s">
        <v>21414</v>
      </c>
      <c r="C7209" s="5">
        <v>44551</v>
      </c>
      <c r="D7209" s="5">
        <v>44552</v>
      </c>
      <c r="E7209" s="9">
        <f t="shared" si="112"/>
        <v>2021</v>
      </c>
      <c r="F7209" s="4" t="s">
        <v>39</v>
      </c>
      <c r="G7209" s="4" t="s">
        <v>21415</v>
      </c>
      <c r="H7209" s="4" t="s">
        <v>21416</v>
      </c>
      <c r="I7209" s="4" t="s">
        <v>67</v>
      </c>
      <c r="J7209" s="4" t="s">
        <v>145</v>
      </c>
      <c r="K7209" s="4" t="s">
        <v>80</v>
      </c>
      <c r="L7209" s="4" t="s">
        <v>36</v>
      </c>
      <c r="M7209" s="4" t="s">
        <v>138</v>
      </c>
      <c r="N7209" s="4">
        <v>166.27</v>
      </c>
      <c r="O7209" s="4">
        <v>9</v>
      </c>
      <c r="P7209" s="4">
        <v>0.1</v>
      </c>
      <c r="Q7209" s="4">
        <v>31.05</v>
      </c>
    </row>
    <row r="7210" spans="1:17" s="4" customFormat="1" ht="12" x14ac:dyDescent="0.3">
      <c r="A7210" s="4">
        <v>7209</v>
      </c>
      <c r="B7210" s="4" t="s">
        <v>21417</v>
      </c>
      <c r="C7210" s="5">
        <v>44736</v>
      </c>
      <c r="D7210" s="5">
        <v>44742</v>
      </c>
      <c r="E7210" s="9">
        <f t="shared" si="112"/>
        <v>2022</v>
      </c>
      <c r="F7210" s="4" t="s">
        <v>17</v>
      </c>
      <c r="G7210" s="4" t="s">
        <v>21418</v>
      </c>
      <c r="H7210" s="4" t="s">
        <v>21419</v>
      </c>
      <c r="I7210" s="4" t="s">
        <v>20</v>
      </c>
      <c r="J7210" s="4" t="s">
        <v>79</v>
      </c>
      <c r="K7210" s="4" t="s">
        <v>80</v>
      </c>
      <c r="L7210" s="4" t="s">
        <v>36</v>
      </c>
      <c r="M7210" s="4" t="s">
        <v>138</v>
      </c>
      <c r="N7210" s="4">
        <v>642.37</v>
      </c>
      <c r="O7210" s="4">
        <v>3</v>
      </c>
      <c r="P7210" s="4">
        <v>0.2</v>
      </c>
      <c r="Q7210" s="4">
        <v>44.15</v>
      </c>
    </row>
    <row r="7211" spans="1:17" s="4" customFormat="1" ht="12" x14ac:dyDescent="0.3">
      <c r="A7211" s="4">
        <v>7210</v>
      </c>
      <c r="B7211" s="4" t="s">
        <v>21420</v>
      </c>
      <c r="C7211" s="5">
        <v>45565</v>
      </c>
      <c r="D7211" s="5">
        <v>45572</v>
      </c>
      <c r="E7211" s="9">
        <f t="shared" si="112"/>
        <v>2024</v>
      </c>
      <c r="F7211" s="4" t="s">
        <v>39</v>
      </c>
      <c r="G7211" s="4" t="s">
        <v>21421</v>
      </c>
      <c r="H7211" s="4" t="s">
        <v>21422</v>
      </c>
      <c r="I7211" s="4" t="s">
        <v>67</v>
      </c>
      <c r="J7211" s="4" t="s">
        <v>21</v>
      </c>
      <c r="K7211" s="4" t="s">
        <v>26647</v>
      </c>
      <c r="L7211" s="4" t="s">
        <v>29</v>
      </c>
      <c r="M7211" s="4" t="s">
        <v>48</v>
      </c>
      <c r="N7211" s="4">
        <v>660</v>
      </c>
      <c r="O7211" s="4">
        <v>3</v>
      </c>
      <c r="P7211" s="4">
        <v>0.15</v>
      </c>
      <c r="Q7211" s="4">
        <v>71.97</v>
      </c>
    </row>
    <row r="7212" spans="1:17" s="4" customFormat="1" ht="12" x14ac:dyDescent="0.3">
      <c r="A7212" s="4">
        <v>7211</v>
      </c>
      <c r="B7212" s="4" t="s">
        <v>21423</v>
      </c>
      <c r="C7212" s="5">
        <v>45071</v>
      </c>
      <c r="D7212" s="5">
        <v>45075</v>
      </c>
      <c r="E7212" s="9">
        <f t="shared" si="112"/>
        <v>2023</v>
      </c>
      <c r="F7212" s="4" t="s">
        <v>39</v>
      </c>
      <c r="G7212" s="4" t="s">
        <v>21424</v>
      </c>
      <c r="H7212" s="4" t="s">
        <v>21425</v>
      </c>
      <c r="I7212" s="4" t="s">
        <v>20</v>
      </c>
      <c r="J7212" s="4" t="s">
        <v>52</v>
      </c>
      <c r="K7212" s="4" t="s">
        <v>53</v>
      </c>
      <c r="L7212" s="4" t="s">
        <v>22</v>
      </c>
      <c r="M7212" s="4" t="s">
        <v>23</v>
      </c>
      <c r="N7212" s="4">
        <v>28.45</v>
      </c>
      <c r="O7212" s="4">
        <v>2</v>
      </c>
      <c r="P7212" s="4">
        <v>0.2</v>
      </c>
      <c r="Q7212" s="4">
        <v>0.91</v>
      </c>
    </row>
    <row r="7213" spans="1:17" s="4" customFormat="1" ht="12" x14ac:dyDescent="0.3">
      <c r="A7213" s="4">
        <v>7212</v>
      </c>
      <c r="B7213" s="4" t="s">
        <v>21426</v>
      </c>
      <c r="C7213" s="5">
        <v>44885</v>
      </c>
      <c r="D7213" s="5">
        <v>44891</v>
      </c>
      <c r="E7213" s="9">
        <f t="shared" si="112"/>
        <v>2022</v>
      </c>
      <c r="F7213" s="4" t="s">
        <v>59</v>
      </c>
      <c r="G7213" s="4" t="s">
        <v>21427</v>
      </c>
      <c r="H7213" s="4" t="s">
        <v>21428</v>
      </c>
      <c r="I7213" s="4" t="s">
        <v>28</v>
      </c>
      <c r="J7213" s="4" t="s">
        <v>52</v>
      </c>
      <c r="K7213" s="4" t="s">
        <v>53</v>
      </c>
      <c r="L7213" s="4" t="s">
        <v>22</v>
      </c>
      <c r="M7213" s="4" t="s">
        <v>54</v>
      </c>
      <c r="N7213" s="4">
        <v>68.14</v>
      </c>
      <c r="O7213" s="4">
        <v>9</v>
      </c>
      <c r="P7213" s="4">
        <v>0.15</v>
      </c>
      <c r="Q7213" s="4">
        <v>11.86</v>
      </c>
    </row>
    <row r="7214" spans="1:17" s="4" customFormat="1" ht="12" x14ac:dyDescent="0.3">
      <c r="A7214" s="4">
        <v>7213</v>
      </c>
      <c r="B7214" s="4" t="s">
        <v>21429</v>
      </c>
      <c r="C7214" s="5">
        <v>45168</v>
      </c>
      <c r="D7214" s="5">
        <v>45175</v>
      </c>
      <c r="E7214" s="9">
        <f t="shared" si="112"/>
        <v>2023</v>
      </c>
      <c r="F7214" s="4" t="s">
        <v>59</v>
      </c>
      <c r="G7214" s="4" t="s">
        <v>21430</v>
      </c>
      <c r="H7214" s="4" t="s">
        <v>21431</v>
      </c>
      <c r="I7214" s="4" t="s">
        <v>28</v>
      </c>
      <c r="J7214" s="4" t="s">
        <v>79</v>
      </c>
      <c r="K7214" s="4" t="s">
        <v>80</v>
      </c>
      <c r="L7214" s="4" t="s">
        <v>22</v>
      </c>
      <c r="M7214" s="4" t="s">
        <v>54</v>
      </c>
      <c r="N7214" s="4">
        <v>1466.01</v>
      </c>
      <c r="O7214" s="4">
        <v>2</v>
      </c>
      <c r="P7214" s="4">
        <v>0.2</v>
      </c>
      <c r="Q7214" s="4">
        <v>298.14999999999998</v>
      </c>
    </row>
    <row r="7215" spans="1:17" s="4" customFormat="1" ht="12" x14ac:dyDescent="0.3">
      <c r="A7215" s="4">
        <v>7214</v>
      </c>
      <c r="B7215" s="4" t="s">
        <v>21432</v>
      </c>
      <c r="C7215" s="5">
        <v>44939</v>
      </c>
      <c r="D7215" s="5">
        <v>44943</v>
      </c>
      <c r="E7215" s="9">
        <f t="shared" si="112"/>
        <v>2023</v>
      </c>
      <c r="F7215" s="4" t="s">
        <v>39</v>
      </c>
      <c r="G7215" s="4" t="s">
        <v>21433</v>
      </c>
      <c r="H7215" s="4" t="s">
        <v>21434</v>
      </c>
      <c r="I7215" s="4" t="s">
        <v>28</v>
      </c>
      <c r="J7215" s="4" t="s">
        <v>42</v>
      </c>
      <c r="K7215" s="4" t="s">
        <v>43</v>
      </c>
      <c r="L7215" s="4" t="s">
        <v>22</v>
      </c>
      <c r="M7215" s="4" t="s">
        <v>75</v>
      </c>
      <c r="N7215" s="4">
        <v>434.37</v>
      </c>
      <c r="O7215" s="4">
        <v>10</v>
      </c>
      <c r="P7215" s="4">
        <v>0.1</v>
      </c>
      <c r="Q7215" s="4">
        <v>44.05</v>
      </c>
    </row>
    <row r="7216" spans="1:17" s="4" customFormat="1" ht="12" x14ac:dyDescent="0.3">
      <c r="A7216" s="4">
        <v>7215</v>
      </c>
      <c r="B7216" s="4" t="s">
        <v>21435</v>
      </c>
      <c r="C7216" s="5">
        <v>45828</v>
      </c>
      <c r="D7216" s="5">
        <v>45834</v>
      </c>
      <c r="E7216" s="9">
        <f t="shared" si="112"/>
        <v>2025</v>
      </c>
      <c r="F7216" s="4" t="s">
        <v>59</v>
      </c>
      <c r="G7216" s="4" t="s">
        <v>21436</v>
      </c>
      <c r="H7216" s="4" t="s">
        <v>21437</v>
      </c>
      <c r="I7216" s="4" t="s">
        <v>67</v>
      </c>
      <c r="J7216" s="4" t="s">
        <v>21</v>
      </c>
      <c r="K7216" s="4" t="s">
        <v>26647</v>
      </c>
      <c r="L7216" s="4" t="s">
        <v>29</v>
      </c>
      <c r="M7216" s="4" t="s">
        <v>30</v>
      </c>
      <c r="N7216" s="4">
        <v>1138.02</v>
      </c>
      <c r="O7216" s="4">
        <v>3</v>
      </c>
      <c r="P7216" s="4">
        <v>0.1</v>
      </c>
      <c r="Q7216" s="4">
        <v>236.28</v>
      </c>
    </row>
    <row r="7217" spans="1:17" s="4" customFormat="1" ht="12" x14ac:dyDescent="0.3">
      <c r="A7217" s="4">
        <v>7216</v>
      </c>
      <c r="B7217" s="4" t="s">
        <v>21438</v>
      </c>
      <c r="C7217" s="5">
        <v>45711</v>
      </c>
      <c r="D7217" s="5">
        <v>45713</v>
      </c>
      <c r="E7217" s="9">
        <f t="shared" si="112"/>
        <v>2025</v>
      </c>
      <c r="F7217" s="4" t="s">
        <v>17</v>
      </c>
      <c r="G7217" s="4" t="s">
        <v>21439</v>
      </c>
      <c r="H7217" s="4" t="s">
        <v>21440</v>
      </c>
      <c r="I7217" s="4" t="s">
        <v>20</v>
      </c>
      <c r="J7217" s="4" t="s">
        <v>62</v>
      </c>
      <c r="K7217" s="4" t="s">
        <v>63</v>
      </c>
      <c r="L7217" s="4" t="s">
        <v>29</v>
      </c>
      <c r="M7217" s="4" t="s">
        <v>48</v>
      </c>
      <c r="N7217" s="4">
        <v>1411.92</v>
      </c>
      <c r="O7217" s="4">
        <v>10</v>
      </c>
      <c r="P7217" s="4">
        <v>0</v>
      </c>
      <c r="Q7217" s="4">
        <v>296.57</v>
      </c>
    </row>
    <row r="7218" spans="1:17" s="4" customFormat="1" ht="12" x14ac:dyDescent="0.3">
      <c r="A7218" s="4">
        <v>7217</v>
      </c>
      <c r="B7218" s="4" t="s">
        <v>21441</v>
      </c>
      <c r="C7218" s="5">
        <v>44448</v>
      </c>
      <c r="D7218" s="5">
        <v>44454</v>
      </c>
      <c r="E7218" s="9">
        <f t="shared" si="112"/>
        <v>2021</v>
      </c>
      <c r="F7218" s="4" t="s">
        <v>25</v>
      </c>
      <c r="G7218" s="4" t="s">
        <v>21442</v>
      </c>
      <c r="H7218" s="4" t="s">
        <v>21443</v>
      </c>
      <c r="I7218" s="4" t="s">
        <v>28</v>
      </c>
      <c r="J7218" s="4" t="s">
        <v>62</v>
      </c>
      <c r="K7218" s="4" t="s">
        <v>63</v>
      </c>
      <c r="L7218" s="4" t="s">
        <v>29</v>
      </c>
      <c r="M7218" s="4" t="s">
        <v>107</v>
      </c>
      <c r="N7218" s="4">
        <v>1379.25</v>
      </c>
      <c r="O7218" s="4">
        <v>10</v>
      </c>
      <c r="P7218" s="4">
        <v>0.1</v>
      </c>
      <c r="Q7218" s="4">
        <v>10.74</v>
      </c>
    </row>
    <row r="7219" spans="1:17" s="4" customFormat="1" ht="12" x14ac:dyDescent="0.3">
      <c r="A7219" s="4">
        <v>7218</v>
      </c>
      <c r="B7219" s="4" t="s">
        <v>21444</v>
      </c>
      <c r="C7219" s="5">
        <v>45348</v>
      </c>
      <c r="D7219" s="5">
        <v>45350</v>
      </c>
      <c r="E7219" s="9">
        <f t="shared" si="112"/>
        <v>2024</v>
      </c>
      <c r="F7219" s="4" t="s">
        <v>25</v>
      </c>
      <c r="G7219" s="4" t="s">
        <v>21445</v>
      </c>
      <c r="H7219" s="4" t="s">
        <v>21446</v>
      </c>
      <c r="I7219" s="4" t="s">
        <v>20</v>
      </c>
      <c r="J7219" s="4" t="s">
        <v>34</v>
      </c>
      <c r="K7219" s="4" t="s">
        <v>35</v>
      </c>
      <c r="L7219" s="4" t="s">
        <v>36</v>
      </c>
      <c r="M7219" s="4" t="s">
        <v>138</v>
      </c>
      <c r="N7219" s="4">
        <v>568.91</v>
      </c>
      <c r="O7219" s="4">
        <v>2</v>
      </c>
      <c r="P7219" s="4">
        <v>0.15</v>
      </c>
      <c r="Q7219" s="4">
        <v>19.21</v>
      </c>
    </row>
    <row r="7220" spans="1:17" s="4" customFormat="1" ht="12" x14ac:dyDescent="0.3">
      <c r="A7220" s="4">
        <v>7219</v>
      </c>
      <c r="B7220" s="4" t="s">
        <v>21447</v>
      </c>
      <c r="C7220" s="5">
        <v>45808</v>
      </c>
      <c r="D7220" s="5">
        <v>45815</v>
      </c>
      <c r="E7220" s="9">
        <f t="shared" si="112"/>
        <v>2025</v>
      </c>
      <c r="F7220" s="4" t="s">
        <v>17</v>
      </c>
      <c r="G7220" s="4" t="s">
        <v>21448</v>
      </c>
      <c r="H7220" s="4" t="s">
        <v>21449</v>
      </c>
      <c r="I7220" s="4" t="s">
        <v>28</v>
      </c>
      <c r="J7220" s="4" t="s">
        <v>21</v>
      </c>
      <c r="K7220" s="4" t="s">
        <v>26647</v>
      </c>
      <c r="L7220" s="4" t="s">
        <v>22</v>
      </c>
      <c r="M7220" s="4" t="s">
        <v>75</v>
      </c>
      <c r="N7220" s="4">
        <v>679.49</v>
      </c>
      <c r="O7220" s="4">
        <v>7</v>
      </c>
      <c r="P7220" s="4">
        <v>0.15</v>
      </c>
      <c r="Q7220" s="4">
        <v>127.35</v>
      </c>
    </row>
    <row r="7221" spans="1:17" s="4" customFormat="1" ht="12" x14ac:dyDescent="0.3">
      <c r="A7221" s="4">
        <v>7220</v>
      </c>
      <c r="B7221" s="4" t="s">
        <v>21450</v>
      </c>
      <c r="C7221" s="5">
        <v>44904</v>
      </c>
      <c r="D7221" s="5">
        <v>44907</v>
      </c>
      <c r="E7221" s="9">
        <f t="shared" si="112"/>
        <v>2022</v>
      </c>
      <c r="F7221" s="4" t="s">
        <v>25</v>
      </c>
      <c r="G7221" s="4" t="s">
        <v>21451</v>
      </c>
      <c r="H7221" s="4" t="s">
        <v>21452</v>
      </c>
      <c r="I7221" s="4" t="s">
        <v>28</v>
      </c>
      <c r="J7221" s="4" t="s">
        <v>106</v>
      </c>
      <c r="K7221" s="4" t="s">
        <v>106</v>
      </c>
      <c r="L7221" s="4" t="s">
        <v>29</v>
      </c>
      <c r="M7221" s="4" t="s">
        <v>30</v>
      </c>
      <c r="N7221" s="4">
        <v>366.53</v>
      </c>
      <c r="O7221" s="4">
        <v>2</v>
      </c>
      <c r="P7221" s="4">
        <v>0</v>
      </c>
      <c r="Q7221" s="4">
        <v>95.82</v>
      </c>
    </row>
    <row r="7222" spans="1:17" s="4" customFormat="1" ht="12" x14ac:dyDescent="0.3">
      <c r="A7222" s="4">
        <v>7221</v>
      </c>
      <c r="B7222" s="4" t="s">
        <v>21453</v>
      </c>
      <c r="C7222" s="5">
        <v>45828</v>
      </c>
      <c r="D7222" s="5">
        <v>45829</v>
      </c>
      <c r="E7222" s="9">
        <f t="shared" si="112"/>
        <v>2025</v>
      </c>
      <c r="F7222" s="4" t="s">
        <v>39</v>
      </c>
      <c r="G7222" s="4" t="s">
        <v>21454</v>
      </c>
      <c r="H7222" s="4" t="s">
        <v>21038</v>
      </c>
      <c r="I7222" s="4" t="s">
        <v>28</v>
      </c>
      <c r="J7222" s="4" t="s">
        <v>47</v>
      </c>
      <c r="K7222" s="4" t="s">
        <v>47</v>
      </c>
      <c r="L7222" s="4" t="s">
        <v>29</v>
      </c>
      <c r="M7222" s="4" t="s">
        <v>90</v>
      </c>
      <c r="N7222" s="4">
        <v>985.55</v>
      </c>
      <c r="O7222" s="4">
        <v>10</v>
      </c>
      <c r="P7222" s="4">
        <v>0.2</v>
      </c>
      <c r="Q7222" s="4">
        <v>75.959999999999994</v>
      </c>
    </row>
    <row r="7223" spans="1:17" s="4" customFormat="1" ht="12" x14ac:dyDescent="0.3">
      <c r="A7223" s="4">
        <v>7222</v>
      </c>
      <c r="B7223" s="4" t="s">
        <v>21455</v>
      </c>
      <c r="C7223" s="5">
        <v>44489</v>
      </c>
      <c r="D7223" s="5">
        <v>44495</v>
      </c>
      <c r="E7223" s="9">
        <f t="shared" si="112"/>
        <v>2021</v>
      </c>
      <c r="F7223" s="4" t="s">
        <v>17</v>
      </c>
      <c r="G7223" s="4" t="s">
        <v>21456</v>
      </c>
      <c r="H7223" s="4" t="s">
        <v>21457</v>
      </c>
      <c r="I7223" s="4" t="s">
        <v>67</v>
      </c>
      <c r="J7223" s="4" t="s">
        <v>79</v>
      </c>
      <c r="K7223" s="4" t="s">
        <v>80</v>
      </c>
      <c r="L7223" s="4" t="s">
        <v>36</v>
      </c>
      <c r="M7223" s="4" t="s">
        <v>37</v>
      </c>
      <c r="N7223" s="4">
        <v>295.45</v>
      </c>
      <c r="O7223" s="4">
        <v>8</v>
      </c>
      <c r="P7223" s="4">
        <v>0.15</v>
      </c>
      <c r="Q7223" s="4">
        <v>25.87</v>
      </c>
    </row>
    <row r="7224" spans="1:17" s="4" customFormat="1" ht="12" x14ac:dyDescent="0.3">
      <c r="A7224" s="4">
        <v>7223</v>
      </c>
      <c r="B7224" s="4" t="s">
        <v>21458</v>
      </c>
      <c r="C7224" s="5">
        <v>45354</v>
      </c>
      <c r="D7224" s="5">
        <v>45356</v>
      </c>
      <c r="E7224" s="9">
        <f t="shared" si="112"/>
        <v>2024</v>
      </c>
      <c r="F7224" s="4" t="s">
        <v>39</v>
      </c>
      <c r="G7224" s="4" t="s">
        <v>21459</v>
      </c>
      <c r="H7224" s="4" t="s">
        <v>21460</v>
      </c>
      <c r="I7224" s="4" t="s">
        <v>67</v>
      </c>
      <c r="J7224" s="4" t="s">
        <v>145</v>
      </c>
      <c r="K7224" s="4" t="s">
        <v>80</v>
      </c>
      <c r="L7224" s="4" t="s">
        <v>22</v>
      </c>
      <c r="M7224" s="4" t="s">
        <v>23</v>
      </c>
      <c r="N7224" s="4">
        <v>458.56</v>
      </c>
      <c r="O7224" s="4">
        <v>1</v>
      </c>
      <c r="P7224" s="4">
        <v>0.1</v>
      </c>
      <c r="Q7224" s="4">
        <v>4.1900000000000004</v>
      </c>
    </row>
    <row r="7225" spans="1:17" s="4" customFormat="1" ht="12" x14ac:dyDescent="0.3">
      <c r="A7225" s="4">
        <v>7224</v>
      </c>
      <c r="B7225" s="4" t="s">
        <v>21461</v>
      </c>
      <c r="C7225" s="5">
        <v>45782</v>
      </c>
      <c r="D7225" s="5">
        <v>45784</v>
      </c>
      <c r="E7225" s="9">
        <f t="shared" si="112"/>
        <v>2025</v>
      </c>
      <c r="F7225" s="4" t="s">
        <v>59</v>
      </c>
      <c r="G7225" s="4" t="s">
        <v>21462</v>
      </c>
      <c r="H7225" s="4" t="s">
        <v>21463</v>
      </c>
      <c r="I7225" s="4" t="s">
        <v>20</v>
      </c>
      <c r="J7225" s="4" t="s">
        <v>62</v>
      </c>
      <c r="K7225" s="4" t="s">
        <v>63</v>
      </c>
      <c r="L7225" s="4" t="s">
        <v>29</v>
      </c>
      <c r="M7225" s="4" t="s">
        <v>48</v>
      </c>
      <c r="N7225" s="4">
        <v>246.82</v>
      </c>
      <c r="O7225" s="4">
        <v>6</v>
      </c>
      <c r="P7225" s="4">
        <v>0</v>
      </c>
      <c r="Q7225" s="4">
        <v>66.16</v>
      </c>
    </row>
    <row r="7226" spans="1:17" s="4" customFormat="1" ht="12" x14ac:dyDescent="0.3">
      <c r="A7226" s="4">
        <v>7225</v>
      </c>
      <c r="B7226" s="4" t="s">
        <v>21464</v>
      </c>
      <c r="C7226" s="5">
        <v>45278</v>
      </c>
      <c r="D7226" s="5">
        <v>45280</v>
      </c>
      <c r="E7226" s="9">
        <f t="shared" si="112"/>
        <v>2023</v>
      </c>
      <c r="F7226" s="4" t="s">
        <v>39</v>
      </c>
      <c r="G7226" s="4" t="s">
        <v>21465</v>
      </c>
      <c r="H7226" s="4" t="s">
        <v>21466</v>
      </c>
      <c r="I7226" s="4" t="s">
        <v>28</v>
      </c>
      <c r="J7226" s="4" t="s">
        <v>106</v>
      </c>
      <c r="K7226" s="4" t="s">
        <v>106</v>
      </c>
      <c r="L7226" s="4" t="s">
        <v>22</v>
      </c>
      <c r="M7226" s="4" t="s">
        <v>134</v>
      </c>
      <c r="N7226" s="4">
        <v>1069.06</v>
      </c>
      <c r="O7226" s="4">
        <v>4</v>
      </c>
      <c r="P7226" s="4">
        <v>0.2</v>
      </c>
      <c r="Q7226" s="4">
        <v>17.3</v>
      </c>
    </row>
    <row r="7227" spans="1:17" s="4" customFormat="1" ht="12" x14ac:dyDescent="0.3">
      <c r="A7227" s="4">
        <v>7226</v>
      </c>
      <c r="B7227" s="4" t="s">
        <v>21467</v>
      </c>
      <c r="C7227" s="5">
        <v>44952</v>
      </c>
      <c r="D7227" s="5">
        <v>44955</v>
      </c>
      <c r="E7227" s="9">
        <f t="shared" si="112"/>
        <v>2023</v>
      </c>
      <c r="F7227" s="4" t="s">
        <v>25</v>
      </c>
      <c r="G7227" s="4" t="s">
        <v>21468</v>
      </c>
      <c r="H7227" s="4" t="s">
        <v>21469</v>
      </c>
      <c r="I7227" s="4" t="s">
        <v>28</v>
      </c>
      <c r="J7227" s="4" t="s">
        <v>34</v>
      </c>
      <c r="K7227" s="4" t="s">
        <v>35</v>
      </c>
      <c r="L7227" s="4" t="s">
        <v>36</v>
      </c>
      <c r="M7227" s="4" t="s">
        <v>138</v>
      </c>
      <c r="N7227" s="4">
        <v>1425.33</v>
      </c>
      <c r="O7227" s="4">
        <v>10</v>
      </c>
      <c r="P7227" s="4">
        <v>0.2</v>
      </c>
      <c r="Q7227" s="4">
        <v>120.66</v>
      </c>
    </row>
    <row r="7228" spans="1:17" s="4" customFormat="1" ht="12" x14ac:dyDescent="0.3">
      <c r="A7228" s="4">
        <v>7227</v>
      </c>
      <c r="B7228" s="4" t="s">
        <v>21470</v>
      </c>
      <c r="C7228" s="5">
        <v>45333</v>
      </c>
      <c r="D7228" s="5">
        <v>45340</v>
      </c>
      <c r="E7228" s="9">
        <f t="shared" si="112"/>
        <v>2024</v>
      </c>
      <c r="F7228" s="4" t="s">
        <v>17</v>
      </c>
      <c r="G7228" s="4" t="s">
        <v>21471</v>
      </c>
      <c r="H7228" s="4" t="s">
        <v>21472</v>
      </c>
      <c r="I7228" s="4" t="s">
        <v>67</v>
      </c>
      <c r="J7228" s="4" t="s">
        <v>145</v>
      </c>
      <c r="K7228" s="4" t="s">
        <v>80</v>
      </c>
      <c r="L7228" s="4" t="s">
        <v>36</v>
      </c>
      <c r="M7228" s="4" t="s">
        <v>37</v>
      </c>
      <c r="N7228" s="4">
        <v>1231.07</v>
      </c>
      <c r="O7228" s="4">
        <v>6</v>
      </c>
      <c r="P7228" s="4">
        <v>0.1</v>
      </c>
      <c r="Q7228" s="4">
        <v>202.92</v>
      </c>
    </row>
    <row r="7229" spans="1:17" s="4" customFormat="1" ht="12" x14ac:dyDescent="0.3">
      <c r="A7229" s="4">
        <v>7228</v>
      </c>
      <c r="B7229" s="4" t="s">
        <v>21473</v>
      </c>
      <c r="C7229" s="5">
        <v>44828</v>
      </c>
      <c r="D7229" s="5">
        <v>44830</v>
      </c>
      <c r="E7229" s="9">
        <f t="shared" si="112"/>
        <v>2022</v>
      </c>
      <c r="F7229" s="4" t="s">
        <v>25</v>
      </c>
      <c r="G7229" s="4" t="s">
        <v>21474</v>
      </c>
      <c r="H7229" s="4" t="s">
        <v>21475</v>
      </c>
      <c r="I7229" s="4" t="s">
        <v>67</v>
      </c>
      <c r="J7229" s="4" t="s">
        <v>21</v>
      </c>
      <c r="K7229" s="4" t="s">
        <v>26647</v>
      </c>
      <c r="L7229" s="4" t="s">
        <v>29</v>
      </c>
      <c r="M7229" s="4" t="s">
        <v>107</v>
      </c>
      <c r="N7229" s="4">
        <v>1179.8599999999999</v>
      </c>
      <c r="O7229" s="4">
        <v>5</v>
      </c>
      <c r="P7229" s="4">
        <v>0</v>
      </c>
      <c r="Q7229" s="4">
        <v>78.010000000000005</v>
      </c>
    </row>
    <row r="7230" spans="1:17" s="4" customFormat="1" ht="12" x14ac:dyDescent="0.3">
      <c r="A7230" s="4">
        <v>7229</v>
      </c>
      <c r="B7230" s="4" t="s">
        <v>21476</v>
      </c>
      <c r="C7230" s="5">
        <v>45247</v>
      </c>
      <c r="D7230" s="5">
        <v>45250</v>
      </c>
      <c r="E7230" s="9">
        <f t="shared" si="112"/>
        <v>2023</v>
      </c>
      <c r="F7230" s="4" t="s">
        <v>39</v>
      </c>
      <c r="G7230" s="4" t="s">
        <v>21477</v>
      </c>
      <c r="H7230" s="4" t="s">
        <v>21478</v>
      </c>
      <c r="I7230" s="4" t="s">
        <v>67</v>
      </c>
      <c r="J7230" s="4" t="s">
        <v>106</v>
      </c>
      <c r="K7230" s="4" t="s">
        <v>106</v>
      </c>
      <c r="L7230" s="4" t="s">
        <v>29</v>
      </c>
      <c r="M7230" s="4" t="s">
        <v>107</v>
      </c>
      <c r="N7230" s="4">
        <v>350.56</v>
      </c>
      <c r="O7230" s="4">
        <v>8</v>
      </c>
      <c r="P7230" s="4">
        <v>0.2</v>
      </c>
      <c r="Q7230" s="4">
        <v>2.04</v>
      </c>
    </row>
    <row r="7231" spans="1:17" s="4" customFormat="1" ht="12" x14ac:dyDescent="0.3">
      <c r="A7231" s="4">
        <v>7230</v>
      </c>
      <c r="B7231" s="4" t="s">
        <v>21479</v>
      </c>
      <c r="C7231" s="5">
        <v>45032</v>
      </c>
      <c r="D7231" s="5">
        <v>45039</v>
      </c>
      <c r="E7231" s="9">
        <f t="shared" si="112"/>
        <v>2023</v>
      </c>
      <c r="F7231" s="4" t="s">
        <v>59</v>
      </c>
      <c r="G7231" s="4" t="s">
        <v>21480</v>
      </c>
      <c r="H7231" s="4" t="s">
        <v>21481</v>
      </c>
      <c r="I7231" s="4" t="s">
        <v>28</v>
      </c>
      <c r="J7231" s="4" t="s">
        <v>42</v>
      </c>
      <c r="K7231" s="4" t="s">
        <v>43</v>
      </c>
      <c r="L7231" s="4" t="s">
        <v>22</v>
      </c>
      <c r="M7231" s="4" t="s">
        <v>54</v>
      </c>
      <c r="N7231" s="4">
        <v>698.61</v>
      </c>
      <c r="O7231" s="4">
        <v>5</v>
      </c>
      <c r="P7231" s="4">
        <v>0.2</v>
      </c>
      <c r="Q7231" s="4">
        <v>-12.2</v>
      </c>
    </row>
    <row r="7232" spans="1:17" s="4" customFormat="1" ht="12" x14ac:dyDescent="0.3">
      <c r="A7232" s="4">
        <v>7231</v>
      </c>
      <c r="B7232" s="4" t="s">
        <v>21482</v>
      </c>
      <c r="C7232" s="5">
        <v>44619</v>
      </c>
      <c r="D7232" s="5">
        <v>44620</v>
      </c>
      <c r="E7232" s="9">
        <f t="shared" si="112"/>
        <v>2022</v>
      </c>
      <c r="F7232" s="4" t="s">
        <v>25</v>
      </c>
      <c r="G7232" s="4" t="s">
        <v>21483</v>
      </c>
      <c r="H7232" s="4" t="s">
        <v>21484</v>
      </c>
      <c r="I7232" s="4" t="s">
        <v>67</v>
      </c>
      <c r="J7232" s="4" t="s">
        <v>21</v>
      </c>
      <c r="K7232" s="4" t="s">
        <v>26647</v>
      </c>
      <c r="L7232" s="4" t="s">
        <v>22</v>
      </c>
      <c r="M7232" s="4" t="s">
        <v>75</v>
      </c>
      <c r="N7232" s="4">
        <v>606.1</v>
      </c>
      <c r="O7232" s="4">
        <v>8</v>
      </c>
      <c r="P7232" s="4">
        <v>0</v>
      </c>
      <c r="Q7232" s="4">
        <v>19.05</v>
      </c>
    </row>
    <row r="7233" spans="1:17" s="4" customFormat="1" ht="12" x14ac:dyDescent="0.3">
      <c r="A7233" s="4">
        <v>7232</v>
      </c>
      <c r="B7233" s="4" t="s">
        <v>21485</v>
      </c>
      <c r="C7233" s="5">
        <v>45559</v>
      </c>
      <c r="D7233" s="5">
        <v>45562</v>
      </c>
      <c r="E7233" s="9">
        <f t="shared" si="112"/>
        <v>2024</v>
      </c>
      <c r="F7233" s="4" t="s">
        <v>17</v>
      </c>
      <c r="G7233" s="4" t="s">
        <v>21486</v>
      </c>
      <c r="H7233" s="4" t="s">
        <v>21487</v>
      </c>
      <c r="I7233" s="4" t="s">
        <v>28</v>
      </c>
      <c r="J7233" s="4" t="s">
        <v>145</v>
      </c>
      <c r="K7233" s="4" t="s">
        <v>80</v>
      </c>
      <c r="L7233" s="4" t="s">
        <v>22</v>
      </c>
      <c r="M7233" s="4" t="s">
        <v>134</v>
      </c>
      <c r="N7233" s="4">
        <v>382.29</v>
      </c>
      <c r="O7233" s="4">
        <v>9</v>
      </c>
      <c r="P7233" s="4">
        <v>0.2</v>
      </c>
      <c r="Q7233" s="4">
        <v>38.65</v>
      </c>
    </row>
    <row r="7234" spans="1:17" s="4" customFormat="1" ht="12" x14ac:dyDescent="0.3">
      <c r="A7234" s="4">
        <v>7233</v>
      </c>
      <c r="B7234" s="4" t="s">
        <v>21488</v>
      </c>
      <c r="C7234" s="5">
        <v>44506</v>
      </c>
      <c r="D7234" s="5">
        <v>44511</v>
      </c>
      <c r="E7234" s="9">
        <f t="shared" ref="E7234:E7297" si="113">YEAR(D7234)</f>
        <v>2021</v>
      </c>
      <c r="F7234" s="4" t="s">
        <v>25</v>
      </c>
      <c r="G7234" s="4" t="s">
        <v>21489</v>
      </c>
      <c r="H7234" s="4" t="s">
        <v>835</v>
      </c>
      <c r="I7234" s="4" t="s">
        <v>20</v>
      </c>
      <c r="J7234" s="4" t="s">
        <v>62</v>
      </c>
      <c r="K7234" s="4" t="s">
        <v>63</v>
      </c>
      <c r="L7234" s="4" t="s">
        <v>22</v>
      </c>
      <c r="M7234" s="4" t="s">
        <v>75</v>
      </c>
      <c r="N7234" s="4">
        <v>338.6</v>
      </c>
      <c r="O7234" s="4">
        <v>3</v>
      </c>
      <c r="P7234" s="4">
        <v>0</v>
      </c>
      <c r="Q7234" s="4">
        <v>70.97</v>
      </c>
    </row>
    <row r="7235" spans="1:17" s="4" customFormat="1" ht="12" x14ac:dyDescent="0.3">
      <c r="A7235" s="4">
        <v>7234</v>
      </c>
      <c r="B7235" s="4" t="s">
        <v>21490</v>
      </c>
      <c r="C7235" s="5">
        <v>45808</v>
      </c>
      <c r="D7235" s="5">
        <v>45814</v>
      </c>
      <c r="E7235" s="9">
        <f t="shared" si="113"/>
        <v>2025</v>
      </c>
      <c r="F7235" s="4" t="s">
        <v>17</v>
      </c>
      <c r="G7235" s="4" t="s">
        <v>21491</v>
      </c>
      <c r="H7235" s="4" t="s">
        <v>21492</v>
      </c>
      <c r="I7235" s="4" t="s">
        <v>20</v>
      </c>
      <c r="J7235" s="4" t="s">
        <v>52</v>
      </c>
      <c r="K7235" s="4" t="s">
        <v>53</v>
      </c>
      <c r="L7235" s="4" t="s">
        <v>22</v>
      </c>
      <c r="M7235" s="4" t="s">
        <v>23</v>
      </c>
      <c r="N7235" s="4">
        <v>565.79999999999995</v>
      </c>
      <c r="O7235" s="4">
        <v>8</v>
      </c>
      <c r="P7235" s="4">
        <v>0.2</v>
      </c>
      <c r="Q7235" s="4">
        <v>66.19</v>
      </c>
    </row>
    <row r="7236" spans="1:17" s="4" customFormat="1" ht="12" x14ac:dyDescent="0.3">
      <c r="A7236" s="4">
        <v>7235</v>
      </c>
      <c r="B7236" s="4" t="s">
        <v>21493</v>
      </c>
      <c r="C7236" s="5">
        <v>45298</v>
      </c>
      <c r="D7236" s="5">
        <v>45300</v>
      </c>
      <c r="E7236" s="9">
        <f t="shared" si="113"/>
        <v>2024</v>
      </c>
      <c r="F7236" s="4" t="s">
        <v>39</v>
      </c>
      <c r="G7236" s="4" t="s">
        <v>21494</v>
      </c>
      <c r="H7236" s="4" t="s">
        <v>19135</v>
      </c>
      <c r="I7236" s="4" t="s">
        <v>67</v>
      </c>
      <c r="J7236" s="4" t="s">
        <v>47</v>
      </c>
      <c r="K7236" s="4" t="s">
        <v>47</v>
      </c>
      <c r="L7236" s="4" t="s">
        <v>29</v>
      </c>
      <c r="M7236" s="4" t="s">
        <v>107</v>
      </c>
      <c r="N7236" s="4">
        <v>887.63</v>
      </c>
      <c r="O7236" s="4">
        <v>2</v>
      </c>
      <c r="P7236" s="4">
        <v>0</v>
      </c>
      <c r="Q7236" s="4">
        <v>157.12</v>
      </c>
    </row>
    <row r="7237" spans="1:17" s="4" customFormat="1" ht="12" x14ac:dyDescent="0.3">
      <c r="A7237" s="4">
        <v>7236</v>
      </c>
      <c r="B7237" s="4" t="s">
        <v>21495</v>
      </c>
      <c r="C7237" s="5">
        <v>44474</v>
      </c>
      <c r="D7237" s="5">
        <v>44475</v>
      </c>
      <c r="E7237" s="9">
        <f t="shared" si="113"/>
        <v>2021</v>
      </c>
      <c r="F7237" s="4" t="s">
        <v>59</v>
      </c>
      <c r="G7237" s="4" t="s">
        <v>21496</v>
      </c>
      <c r="H7237" s="4" t="s">
        <v>21497</v>
      </c>
      <c r="I7237" s="4" t="s">
        <v>20</v>
      </c>
      <c r="J7237" s="4" t="s">
        <v>21</v>
      </c>
      <c r="K7237" s="4" t="s">
        <v>26647</v>
      </c>
      <c r="L7237" s="4" t="s">
        <v>29</v>
      </c>
      <c r="M7237" s="4" t="s">
        <v>30</v>
      </c>
      <c r="N7237" s="4">
        <v>1455.27</v>
      </c>
      <c r="O7237" s="4">
        <v>2</v>
      </c>
      <c r="P7237" s="4">
        <v>0.1</v>
      </c>
      <c r="Q7237" s="4">
        <v>245.29</v>
      </c>
    </row>
    <row r="7238" spans="1:17" s="4" customFormat="1" ht="12" x14ac:dyDescent="0.3">
      <c r="A7238" s="4">
        <v>7237</v>
      </c>
      <c r="B7238" s="4" t="s">
        <v>21498</v>
      </c>
      <c r="C7238" s="5">
        <v>44546</v>
      </c>
      <c r="D7238" s="5">
        <v>44549</v>
      </c>
      <c r="E7238" s="9">
        <f t="shared" si="113"/>
        <v>2021</v>
      </c>
      <c r="F7238" s="4" t="s">
        <v>25</v>
      </c>
      <c r="G7238" s="4" t="s">
        <v>21499</v>
      </c>
      <c r="H7238" s="4" t="s">
        <v>21500</v>
      </c>
      <c r="I7238" s="4" t="s">
        <v>67</v>
      </c>
      <c r="J7238" s="4" t="s">
        <v>111</v>
      </c>
      <c r="K7238" s="4" t="s">
        <v>111</v>
      </c>
      <c r="L7238" s="4" t="s">
        <v>22</v>
      </c>
      <c r="M7238" s="4" t="s">
        <v>23</v>
      </c>
      <c r="N7238" s="4">
        <v>953.03</v>
      </c>
      <c r="O7238" s="4">
        <v>8</v>
      </c>
      <c r="P7238" s="4">
        <v>0</v>
      </c>
      <c r="Q7238" s="4">
        <v>275.02</v>
      </c>
    </row>
    <row r="7239" spans="1:17" s="4" customFormat="1" ht="12" x14ac:dyDescent="0.3">
      <c r="A7239" s="4">
        <v>7238</v>
      </c>
      <c r="B7239" s="4" t="s">
        <v>21501</v>
      </c>
      <c r="C7239" s="5">
        <v>45616</v>
      </c>
      <c r="D7239" s="5">
        <v>45623</v>
      </c>
      <c r="E7239" s="9">
        <f t="shared" si="113"/>
        <v>2024</v>
      </c>
      <c r="F7239" s="4" t="s">
        <v>39</v>
      </c>
      <c r="G7239" s="4" t="s">
        <v>21502</v>
      </c>
      <c r="H7239" s="4" t="s">
        <v>21503</v>
      </c>
      <c r="I7239" s="4" t="s">
        <v>20</v>
      </c>
      <c r="J7239" s="4" t="s">
        <v>34</v>
      </c>
      <c r="K7239" s="4" t="s">
        <v>35</v>
      </c>
      <c r="L7239" s="4" t="s">
        <v>29</v>
      </c>
      <c r="M7239" s="4" t="s">
        <v>30</v>
      </c>
      <c r="N7239" s="4">
        <v>357.42</v>
      </c>
      <c r="O7239" s="4">
        <v>9</v>
      </c>
      <c r="P7239" s="4">
        <v>0.1</v>
      </c>
      <c r="Q7239" s="4">
        <v>66.349999999999994</v>
      </c>
    </row>
    <row r="7240" spans="1:17" s="4" customFormat="1" ht="12" x14ac:dyDescent="0.3">
      <c r="A7240" s="4">
        <v>7239</v>
      </c>
      <c r="B7240" s="4" t="s">
        <v>21504</v>
      </c>
      <c r="C7240" s="5">
        <v>45054</v>
      </c>
      <c r="D7240" s="5">
        <v>45058</v>
      </c>
      <c r="E7240" s="9">
        <f t="shared" si="113"/>
        <v>2023</v>
      </c>
      <c r="F7240" s="4" t="s">
        <v>59</v>
      </c>
      <c r="G7240" s="4" t="s">
        <v>21505</v>
      </c>
      <c r="H7240" s="4" t="s">
        <v>21506</v>
      </c>
      <c r="I7240" s="4" t="s">
        <v>20</v>
      </c>
      <c r="J7240" s="4" t="s">
        <v>111</v>
      </c>
      <c r="K7240" s="4" t="s">
        <v>111</v>
      </c>
      <c r="L7240" s="4" t="s">
        <v>29</v>
      </c>
      <c r="M7240" s="4" t="s">
        <v>90</v>
      </c>
      <c r="N7240" s="4">
        <v>1039.57</v>
      </c>
      <c r="O7240" s="4">
        <v>10</v>
      </c>
      <c r="P7240" s="4">
        <v>0.15</v>
      </c>
      <c r="Q7240" s="4">
        <v>-15.3</v>
      </c>
    </row>
    <row r="7241" spans="1:17" s="4" customFormat="1" ht="12" x14ac:dyDescent="0.3">
      <c r="A7241" s="4">
        <v>7240</v>
      </c>
      <c r="B7241" s="4" t="s">
        <v>21507</v>
      </c>
      <c r="C7241" s="5">
        <v>44594</v>
      </c>
      <c r="D7241" s="5">
        <v>44597</v>
      </c>
      <c r="E7241" s="9">
        <f t="shared" si="113"/>
        <v>2022</v>
      </c>
      <c r="F7241" s="4" t="s">
        <v>25</v>
      </c>
      <c r="G7241" s="4" t="s">
        <v>21508</v>
      </c>
      <c r="H7241" s="4" t="s">
        <v>16256</v>
      </c>
      <c r="I7241" s="4" t="s">
        <v>20</v>
      </c>
      <c r="J7241" s="4" t="s">
        <v>62</v>
      </c>
      <c r="K7241" s="4" t="s">
        <v>63</v>
      </c>
      <c r="L7241" s="4" t="s">
        <v>22</v>
      </c>
      <c r="M7241" s="4" t="s">
        <v>75</v>
      </c>
      <c r="N7241" s="4">
        <v>36.450000000000003</v>
      </c>
      <c r="O7241" s="4">
        <v>5</v>
      </c>
      <c r="P7241" s="4">
        <v>0</v>
      </c>
      <c r="Q7241" s="4">
        <v>7.62</v>
      </c>
    </row>
    <row r="7242" spans="1:17" s="4" customFormat="1" ht="12" x14ac:dyDescent="0.3">
      <c r="A7242" s="4">
        <v>7241</v>
      </c>
      <c r="B7242" s="4" t="s">
        <v>21509</v>
      </c>
      <c r="C7242" s="5">
        <v>45504</v>
      </c>
      <c r="D7242" s="5">
        <v>45506</v>
      </c>
      <c r="E7242" s="9">
        <f t="shared" si="113"/>
        <v>2024</v>
      </c>
      <c r="F7242" s="4" t="s">
        <v>17</v>
      </c>
      <c r="G7242" s="4" t="s">
        <v>21510</v>
      </c>
      <c r="H7242" s="4" t="s">
        <v>21511</v>
      </c>
      <c r="I7242" s="4" t="s">
        <v>20</v>
      </c>
      <c r="J7242" s="4" t="s">
        <v>145</v>
      </c>
      <c r="K7242" s="4" t="s">
        <v>80</v>
      </c>
      <c r="L7242" s="4" t="s">
        <v>36</v>
      </c>
      <c r="M7242" s="4" t="s">
        <v>118</v>
      </c>
      <c r="N7242" s="4">
        <v>1379.22</v>
      </c>
      <c r="O7242" s="4">
        <v>2</v>
      </c>
      <c r="P7242" s="4">
        <v>0</v>
      </c>
      <c r="Q7242" s="4">
        <v>378.68</v>
      </c>
    </row>
    <row r="7243" spans="1:17" s="4" customFormat="1" ht="12" x14ac:dyDescent="0.3">
      <c r="A7243" s="4">
        <v>7242</v>
      </c>
      <c r="B7243" s="4" t="s">
        <v>21512</v>
      </c>
      <c r="C7243" s="5">
        <v>45468</v>
      </c>
      <c r="D7243" s="5">
        <v>45475</v>
      </c>
      <c r="E7243" s="9">
        <f t="shared" si="113"/>
        <v>2024</v>
      </c>
      <c r="F7243" s="4" t="s">
        <v>39</v>
      </c>
      <c r="G7243" s="4" t="s">
        <v>21513</v>
      </c>
      <c r="H7243" s="4" t="s">
        <v>21514</v>
      </c>
      <c r="I7243" s="4" t="s">
        <v>20</v>
      </c>
      <c r="J7243" s="4" t="s">
        <v>106</v>
      </c>
      <c r="K7243" s="4" t="s">
        <v>106</v>
      </c>
      <c r="L7243" s="4" t="s">
        <v>22</v>
      </c>
      <c r="M7243" s="4" t="s">
        <v>134</v>
      </c>
      <c r="N7243" s="4">
        <v>1366.13</v>
      </c>
      <c r="O7243" s="4">
        <v>5</v>
      </c>
      <c r="P7243" s="4">
        <v>0.1</v>
      </c>
      <c r="Q7243" s="4">
        <v>123.87</v>
      </c>
    </row>
    <row r="7244" spans="1:17" s="4" customFormat="1" ht="12" x14ac:dyDescent="0.3">
      <c r="A7244" s="4">
        <v>7243</v>
      </c>
      <c r="B7244" s="4" t="s">
        <v>21515</v>
      </c>
      <c r="C7244" s="5">
        <v>44537</v>
      </c>
      <c r="D7244" s="5">
        <v>44541</v>
      </c>
      <c r="E7244" s="9">
        <f t="shared" si="113"/>
        <v>2021</v>
      </c>
      <c r="F7244" s="4" t="s">
        <v>25</v>
      </c>
      <c r="G7244" s="4" t="s">
        <v>21516</v>
      </c>
      <c r="H7244" s="4" t="s">
        <v>21517</v>
      </c>
      <c r="I7244" s="4" t="s">
        <v>28</v>
      </c>
      <c r="J7244" s="4" t="s">
        <v>52</v>
      </c>
      <c r="K7244" s="4" t="s">
        <v>53</v>
      </c>
      <c r="L7244" s="4" t="s">
        <v>22</v>
      </c>
      <c r="M7244" s="4" t="s">
        <v>23</v>
      </c>
      <c r="N7244" s="4">
        <v>1011.02</v>
      </c>
      <c r="O7244" s="4">
        <v>6</v>
      </c>
      <c r="P7244" s="4">
        <v>0.1</v>
      </c>
      <c r="Q7244" s="4">
        <v>184.41</v>
      </c>
    </row>
    <row r="7245" spans="1:17" s="4" customFormat="1" ht="12" x14ac:dyDescent="0.3">
      <c r="A7245" s="4">
        <v>7244</v>
      </c>
      <c r="B7245" s="4" t="s">
        <v>21518</v>
      </c>
      <c r="C7245" s="5">
        <v>45557</v>
      </c>
      <c r="D7245" s="5">
        <v>45560</v>
      </c>
      <c r="E7245" s="9">
        <f t="shared" si="113"/>
        <v>2024</v>
      </c>
      <c r="F7245" s="4" t="s">
        <v>39</v>
      </c>
      <c r="G7245" s="4" t="s">
        <v>21519</v>
      </c>
      <c r="H7245" s="4" t="s">
        <v>21520</v>
      </c>
      <c r="I7245" s="4" t="s">
        <v>67</v>
      </c>
      <c r="J7245" s="4" t="s">
        <v>52</v>
      </c>
      <c r="K7245" s="4" t="s">
        <v>53</v>
      </c>
      <c r="L7245" s="4" t="s">
        <v>22</v>
      </c>
      <c r="M7245" s="4" t="s">
        <v>75</v>
      </c>
      <c r="N7245" s="4">
        <v>394.8</v>
      </c>
      <c r="O7245" s="4">
        <v>8</v>
      </c>
      <c r="P7245" s="4">
        <v>0.15</v>
      </c>
      <c r="Q7245" s="4">
        <v>35.32</v>
      </c>
    </row>
    <row r="7246" spans="1:17" s="4" customFormat="1" ht="12" x14ac:dyDescent="0.3">
      <c r="A7246" s="4">
        <v>7245</v>
      </c>
      <c r="B7246" s="4" t="s">
        <v>21521</v>
      </c>
      <c r="C7246" s="5">
        <v>45468</v>
      </c>
      <c r="D7246" s="5">
        <v>45471</v>
      </c>
      <c r="E7246" s="9">
        <f t="shared" si="113"/>
        <v>2024</v>
      </c>
      <c r="F7246" s="4" t="s">
        <v>25</v>
      </c>
      <c r="G7246" s="4" t="s">
        <v>21522</v>
      </c>
      <c r="H7246" s="4" t="s">
        <v>21523</v>
      </c>
      <c r="I7246" s="4" t="s">
        <v>20</v>
      </c>
      <c r="J7246" s="4" t="s">
        <v>145</v>
      </c>
      <c r="K7246" s="4" t="s">
        <v>80</v>
      </c>
      <c r="L7246" s="4" t="s">
        <v>36</v>
      </c>
      <c r="M7246" s="4" t="s">
        <v>138</v>
      </c>
      <c r="N7246" s="4">
        <v>244.23</v>
      </c>
      <c r="O7246" s="4">
        <v>9</v>
      </c>
      <c r="P7246" s="4">
        <v>0.1</v>
      </c>
      <c r="Q7246" s="4">
        <v>4.01</v>
      </c>
    </row>
    <row r="7247" spans="1:17" s="4" customFormat="1" ht="12" x14ac:dyDescent="0.3">
      <c r="A7247" s="4">
        <v>7246</v>
      </c>
      <c r="B7247" s="4" t="s">
        <v>21524</v>
      </c>
      <c r="C7247" s="5">
        <v>45760</v>
      </c>
      <c r="D7247" s="5">
        <v>45761</v>
      </c>
      <c r="E7247" s="9">
        <f t="shared" si="113"/>
        <v>2025</v>
      </c>
      <c r="F7247" s="4" t="s">
        <v>17</v>
      </c>
      <c r="G7247" s="4" t="s">
        <v>21525</v>
      </c>
      <c r="H7247" s="4" t="s">
        <v>21526</v>
      </c>
      <c r="I7247" s="4" t="s">
        <v>28</v>
      </c>
      <c r="J7247" s="4" t="s">
        <v>62</v>
      </c>
      <c r="K7247" s="4" t="s">
        <v>63</v>
      </c>
      <c r="L7247" s="4" t="s">
        <v>29</v>
      </c>
      <c r="M7247" s="4" t="s">
        <v>48</v>
      </c>
      <c r="N7247" s="4">
        <v>221.13</v>
      </c>
      <c r="O7247" s="4">
        <v>10</v>
      </c>
      <c r="P7247" s="4">
        <v>0</v>
      </c>
      <c r="Q7247" s="4">
        <v>10.33</v>
      </c>
    </row>
    <row r="7248" spans="1:17" s="4" customFormat="1" ht="12" x14ac:dyDescent="0.3">
      <c r="A7248" s="4">
        <v>7247</v>
      </c>
      <c r="B7248" s="4" t="s">
        <v>21527</v>
      </c>
      <c r="C7248" s="5">
        <v>45580</v>
      </c>
      <c r="D7248" s="5">
        <v>45586</v>
      </c>
      <c r="E7248" s="9">
        <f t="shared" si="113"/>
        <v>2024</v>
      </c>
      <c r="F7248" s="4" t="s">
        <v>39</v>
      </c>
      <c r="G7248" s="4" t="s">
        <v>21528</v>
      </c>
      <c r="H7248" s="4" t="s">
        <v>21529</v>
      </c>
      <c r="I7248" s="4" t="s">
        <v>67</v>
      </c>
      <c r="J7248" s="4" t="s">
        <v>79</v>
      </c>
      <c r="K7248" s="4" t="s">
        <v>80</v>
      </c>
      <c r="L7248" s="4" t="s">
        <v>36</v>
      </c>
      <c r="M7248" s="4" t="s">
        <v>138</v>
      </c>
      <c r="N7248" s="4">
        <v>517.03</v>
      </c>
      <c r="O7248" s="4">
        <v>4</v>
      </c>
      <c r="P7248" s="4">
        <v>0.2</v>
      </c>
      <c r="Q7248" s="4">
        <v>85.97</v>
      </c>
    </row>
    <row r="7249" spans="1:17" s="4" customFormat="1" ht="12" x14ac:dyDescent="0.3">
      <c r="A7249" s="4">
        <v>7248</v>
      </c>
      <c r="B7249" s="4" t="s">
        <v>21530</v>
      </c>
      <c r="C7249" s="5">
        <v>44991</v>
      </c>
      <c r="D7249" s="5">
        <v>44995</v>
      </c>
      <c r="E7249" s="9">
        <f t="shared" si="113"/>
        <v>2023</v>
      </c>
      <c r="F7249" s="4" t="s">
        <v>39</v>
      </c>
      <c r="G7249" s="4" t="s">
        <v>21531</v>
      </c>
      <c r="H7249" s="4" t="s">
        <v>21532</v>
      </c>
      <c r="I7249" s="4" t="s">
        <v>67</v>
      </c>
      <c r="J7249" s="4" t="s">
        <v>52</v>
      </c>
      <c r="K7249" s="4" t="s">
        <v>53</v>
      </c>
      <c r="L7249" s="4" t="s">
        <v>22</v>
      </c>
      <c r="M7249" s="4" t="s">
        <v>75</v>
      </c>
      <c r="N7249" s="4">
        <v>1278.55</v>
      </c>
      <c r="O7249" s="4">
        <v>8</v>
      </c>
      <c r="P7249" s="4">
        <v>0</v>
      </c>
      <c r="Q7249" s="4">
        <v>8.11</v>
      </c>
    </row>
    <row r="7250" spans="1:17" s="4" customFormat="1" ht="12" x14ac:dyDescent="0.3">
      <c r="A7250" s="4">
        <v>7249</v>
      </c>
      <c r="B7250" s="4" t="s">
        <v>21533</v>
      </c>
      <c r="C7250" s="5">
        <v>45837</v>
      </c>
      <c r="D7250" s="5">
        <v>45843</v>
      </c>
      <c r="E7250" s="9">
        <f t="shared" si="113"/>
        <v>2025</v>
      </c>
      <c r="F7250" s="4" t="s">
        <v>17</v>
      </c>
      <c r="G7250" s="4" t="s">
        <v>21534</v>
      </c>
      <c r="H7250" s="4" t="s">
        <v>21535</v>
      </c>
      <c r="I7250" s="4" t="s">
        <v>20</v>
      </c>
      <c r="J7250" s="4" t="s">
        <v>111</v>
      </c>
      <c r="K7250" s="4" t="s">
        <v>111</v>
      </c>
      <c r="L7250" s="4" t="s">
        <v>36</v>
      </c>
      <c r="M7250" s="4" t="s">
        <v>138</v>
      </c>
      <c r="N7250" s="4">
        <v>127.4</v>
      </c>
      <c r="O7250" s="4">
        <v>7</v>
      </c>
      <c r="P7250" s="4">
        <v>0</v>
      </c>
      <c r="Q7250" s="4">
        <v>29.13</v>
      </c>
    </row>
    <row r="7251" spans="1:17" s="4" customFormat="1" ht="12" x14ac:dyDescent="0.3">
      <c r="A7251" s="4">
        <v>7250</v>
      </c>
      <c r="B7251" s="4" t="s">
        <v>21536</v>
      </c>
      <c r="C7251" s="5">
        <v>45426</v>
      </c>
      <c r="D7251" s="5">
        <v>45430</v>
      </c>
      <c r="E7251" s="9">
        <f t="shared" si="113"/>
        <v>2024</v>
      </c>
      <c r="F7251" s="4" t="s">
        <v>59</v>
      </c>
      <c r="G7251" s="4" t="s">
        <v>21537</v>
      </c>
      <c r="H7251" s="4" t="s">
        <v>21538</v>
      </c>
      <c r="I7251" s="4" t="s">
        <v>28</v>
      </c>
      <c r="J7251" s="4" t="s">
        <v>34</v>
      </c>
      <c r="K7251" s="4" t="s">
        <v>35</v>
      </c>
      <c r="L7251" s="4" t="s">
        <v>22</v>
      </c>
      <c r="M7251" s="4" t="s">
        <v>23</v>
      </c>
      <c r="N7251" s="4">
        <v>1258.33</v>
      </c>
      <c r="O7251" s="4">
        <v>7</v>
      </c>
      <c r="P7251" s="4">
        <v>0</v>
      </c>
      <c r="Q7251" s="4">
        <v>364.8</v>
      </c>
    </row>
    <row r="7252" spans="1:17" s="4" customFormat="1" ht="12" x14ac:dyDescent="0.3">
      <c r="A7252" s="4">
        <v>7251</v>
      </c>
      <c r="B7252" s="4" t="s">
        <v>21539</v>
      </c>
      <c r="C7252" s="5">
        <v>45367</v>
      </c>
      <c r="D7252" s="5">
        <v>45373</v>
      </c>
      <c r="E7252" s="9">
        <f t="shared" si="113"/>
        <v>2024</v>
      </c>
      <c r="F7252" s="4" t="s">
        <v>25</v>
      </c>
      <c r="G7252" s="4" t="s">
        <v>21540</v>
      </c>
      <c r="H7252" s="4" t="s">
        <v>21541</v>
      </c>
      <c r="I7252" s="4" t="s">
        <v>20</v>
      </c>
      <c r="J7252" s="4" t="s">
        <v>42</v>
      </c>
      <c r="K7252" s="4" t="s">
        <v>43</v>
      </c>
      <c r="L7252" s="4" t="s">
        <v>36</v>
      </c>
      <c r="M7252" s="4" t="s">
        <v>138</v>
      </c>
      <c r="N7252" s="4">
        <v>1408.81</v>
      </c>
      <c r="O7252" s="4">
        <v>8</v>
      </c>
      <c r="P7252" s="4">
        <v>0.1</v>
      </c>
      <c r="Q7252" s="4">
        <v>243.63</v>
      </c>
    </row>
    <row r="7253" spans="1:17" s="4" customFormat="1" ht="12" x14ac:dyDescent="0.3">
      <c r="A7253" s="4">
        <v>7252</v>
      </c>
      <c r="B7253" s="4" t="s">
        <v>21542</v>
      </c>
      <c r="C7253" s="5">
        <v>45814</v>
      </c>
      <c r="D7253" s="5">
        <v>45820</v>
      </c>
      <c r="E7253" s="9">
        <f t="shared" si="113"/>
        <v>2025</v>
      </c>
      <c r="F7253" s="4" t="s">
        <v>25</v>
      </c>
      <c r="G7253" s="4" t="s">
        <v>21543</v>
      </c>
      <c r="H7253" s="4" t="s">
        <v>21544</v>
      </c>
      <c r="I7253" s="4" t="s">
        <v>20</v>
      </c>
      <c r="J7253" s="4" t="s">
        <v>62</v>
      </c>
      <c r="K7253" s="4" t="s">
        <v>63</v>
      </c>
      <c r="L7253" s="4" t="s">
        <v>22</v>
      </c>
      <c r="M7253" s="4" t="s">
        <v>75</v>
      </c>
      <c r="N7253" s="4">
        <v>890.5</v>
      </c>
      <c r="O7253" s="4">
        <v>6</v>
      </c>
      <c r="P7253" s="4">
        <v>0</v>
      </c>
      <c r="Q7253" s="4">
        <v>30.75</v>
      </c>
    </row>
    <row r="7254" spans="1:17" s="4" customFormat="1" ht="12" x14ac:dyDescent="0.3">
      <c r="A7254" s="4">
        <v>7253</v>
      </c>
      <c r="B7254" s="4" t="s">
        <v>21545</v>
      </c>
      <c r="C7254" s="5">
        <v>44838</v>
      </c>
      <c r="D7254" s="5">
        <v>44844</v>
      </c>
      <c r="E7254" s="9">
        <f t="shared" si="113"/>
        <v>2022</v>
      </c>
      <c r="F7254" s="4" t="s">
        <v>39</v>
      </c>
      <c r="G7254" s="4" t="s">
        <v>21546</v>
      </c>
      <c r="H7254" s="4" t="s">
        <v>21547</v>
      </c>
      <c r="I7254" s="4" t="s">
        <v>67</v>
      </c>
      <c r="J7254" s="4" t="s">
        <v>62</v>
      </c>
      <c r="K7254" s="4" t="s">
        <v>63</v>
      </c>
      <c r="L7254" s="4" t="s">
        <v>29</v>
      </c>
      <c r="M7254" s="4" t="s">
        <v>30</v>
      </c>
      <c r="N7254" s="4">
        <v>905.37</v>
      </c>
      <c r="O7254" s="4">
        <v>6</v>
      </c>
      <c r="P7254" s="4">
        <v>0</v>
      </c>
      <c r="Q7254" s="4">
        <v>101.19</v>
      </c>
    </row>
    <row r="7255" spans="1:17" s="4" customFormat="1" ht="12" x14ac:dyDescent="0.3">
      <c r="A7255" s="4">
        <v>7254</v>
      </c>
      <c r="B7255" s="4" t="s">
        <v>21548</v>
      </c>
      <c r="C7255" s="5">
        <v>45282</v>
      </c>
      <c r="D7255" s="5">
        <v>45284</v>
      </c>
      <c r="E7255" s="9">
        <f t="shared" si="113"/>
        <v>2023</v>
      </c>
      <c r="F7255" s="4" t="s">
        <v>59</v>
      </c>
      <c r="G7255" s="4" t="s">
        <v>21549</v>
      </c>
      <c r="H7255" s="4" t="s">
        <v>21550</v>
      </c>
      <c r="I7255" s="4" t="s">
        <v>67</v>
      </c>
      <c r="J7255" s="4" t="s">
        <v>52</v>
      </c>
      <c r="K7255" s="4" t="s">
        <v>53</v>
      </c>
      <c r="L7255" s="4" t="s">
        <v>36</v>
      </c>
      <c r="M7255" s="4" t="s">
        <v>37</v>
      </c>
      <c r="N7255" s="4">
        <v>250.54</v>
      </c>
      <c r="O7255" s="4">
        <v>3</v>
      </c>
      <c r="P7255" s="4">
        <v>0.15</v>
      </c>
      <c r="Q7255" s="4">
        <v>37.5</v>
      </c>
    </row>
    <row r="7256" spans="1:17" s="4" customFormat="1" ht="12" x14ac:dyDescent="0.3">
      <c r="A7256" s="4">
        <v>7255</v>
      </c>
      <c r="B7256" s="4" t="s">
        <v>21551</v>
      </c>
      <c r="C7256" s="5">
        <v>44395</v>
      </c>
      <c r="D7256" s="5">
        <v>44397</v>
      </c>
      <c r="E7256" s="9">
        <f t="shared" si="113"/>
        <v>2021</v>
      </c>
      <c r="F7256" s="4" t="s">
        <v>17</v>
      </c>
      <c r="G7256" s="4" t="s">
        <v>21552</v>
      </c>
      <c r="H7256" s="4" t="s">
        <v>21553</v>
      </c>
      <c r="I7256" s="4" t="s">
        <v>28</v>
      </c>
      <c r="J7256" s="4" t="s">
        <v>145</v>
      </c>
      <c r="K7256" s="4" t="s">
        <v>80</v>
      </c>
      <c r="L7256" s="4" t="s">
        <v>36</v>
      </c>
      <c r="M7256" s="4" t="s">
        <v>71</v>
      </c>
      <c r="N7256" s="4">
        <v>1019.88</v>
      </c>
      <c r="O7256" s="4">
        <v>4</v>
      </c>
      <c r="P7256" s="4">
        <v>0.1</v>
      </c>
      <c r="Q7256" s="4">
        <v>204.34</v>
      </c>
    </row>
    <row r="7257" spans="1:17" s="4" customFormat="1" ht="12" x14ac:dyDescent="0.3">
      <c r="A7257" s="4">
        <v>7256</v>
      </c>
      <c r="B7257" s="4" t="s">
        <v>21554</v>
      </c>
      <c r="C7257" s="5">
        <v>44808</v>
      </c>
      <c r="D7257" s="5">
        <v>44809</v>
      </c>
      <c r="E7257" s="9">
        <f t="shared" si="113"/>
        <v>2022</v>
      </c>
      <c r="F7257" s="4" t="s">
        <v>17</v>
      </c>
      <c r="G7257" s="4" t="s">
        <v>21555</v>
      </c>
      <c r="H7257" s="4" t="s">
        <v>4374</v>
      </c>
      <c r="I7257" s="4" t="s">
        <v>20</v>
      </c>
      <c r="J7257" s="4" t="s">
        <v>145</v>
      </c>
      <c r="K7257" s="4" t="s">
        <v>80</v>
      </c>
      <c r="L7257" s="4" t="s">
        <v>29</v>
      </c>
      <c r="M7257" s="4" t="s">
        <v>90</v>
      </c>
      <c r="N7257" s="4">
        <v>690.72</v>
      </c>
      <c r="O7257" s="4">
        <v>10</v>
      </c>
      <c r="P7257" s="4">
        <v>0.1</v>
      </c>
      <c r="Q7257" s="4">
        <v>34.299999999999997</v>
      </c>
    </row>
    <row r="7258" spans="1:17" s="4" customFormat="1" ht="12" x14ac:dyDescent="0.3">
      <c r="A7258" s="4">
        <v>7257</v>
      </c>
      <c r="B7258" s="4" t="s">
        <v>21556</v>
      </c>
      <c r="C7258" s="5">
        <v>44695</v>
      </c>
      <c r="D7258" s="5">
        <v>44696</v>
      </c>
      <c r="E7258" s="9">
        <f t="shared" si="113"/>
        <v>2022</v>
      </c>
      <c r="F7258" s="4" t="s">
        <v>25</v>
      </c>
      <c r="G7258" s="4" t="s">
        <v>21557</v>
      </c>
      <c r="H7258" s="4" t="s">
        <v>21558</v>
      </c>
      <c r="I7258" s="4" t="s">
        <v>67</v>
      </c>
      <c r="J7258" s="4" t="s">
        <v>42</v>
      </c>
      <c r="K7258" s="4" t="s">
        <v>43</v>
      </c>
      <c r="L7258" s="4" t="s">
        <v>22</v>
      </c>
      <c r="M7258" s="4" t="s">
        <v>54</v>
      </c>
      <c r="N7258" s="4">
        <v>111.91</v>
      </c>
      <c r="O7258" s="4">
        <v>8</v>
      </c>
      <c r="P7258" s="4">
        <v>0.2</v>
      </c>
      <c r="Q7258" s="4">
        <v>7.04</v>
      </c>
    </row>
    <row r="7259" spans="1:17" s="4" customFormat="1" ht="12" x14ac:dyDescent="0.3">
      <c r="A7259" s="4">
        <v>7258</v>
      </c>
      <c r="B7259" s="4" t="s">
        <v>21559</v>
      </c>
      <c r="C7259" s="5">
        <v>45313</v>
      </c>
      <c r="D7259" s="5">
        <v>45314</v>
      </c>
      <c r="E7259" s="9">
        <f t="shared" si="113"/>
        <v>2024</v>
      </c>
      <c r="F7259" s="4" t="s">
        <v>17</v>
      </c>
      <c r="G7259" s="4" t="s">
        <v>21560</v>
      </c>
      <c r="H7259" s="4" t="s">
        <v>21561</v>
      </c>
      <c r="I7259" s="4" t="s">
        <v>28</v>
      </c>
      <c r="J7259" s="4" t="s">
        <v>52</v>
      </c>
      <c r="K7259" s="4" t="s">
        <v>53</v>
      </c>
      <c r="L7259" s="4" t="s">
        <v>36</v>
      </c>
      <c r="M7259" s="4" t="s">
        <v>138</v>
      </c>
      <c r="N7259" s="4">
        <v>1003.54</v>
      </c>
      <c r="O7259" s="4">
        <v>7</v>
      </c>
      <c r="P7259" s="4">
        <v>0.1</v>
      </c>
      <c r="Q7259" s="4">
        <v>205.15</v>
      </c>
    </row>
    <row r="7260" spans="1:17" s="4" customFormat="1" ht="12" x14ac:dyDescent="0.3">
      <c r="A7260" s="4">
        <v>7259</v>
      </c>
      <c r="B7260" s="4" t="s">
        <v>21562</v>
      </c>
      <c r="C7260" s="5">
        <v>45647</v>
      </c>
      <c r="D7260" s="5">
        <v>45652</v>
      </c>
      <c r="E7260" s="9">
        <f t="shared" si="113"/>
        <v>2024</v>
      </c>
      <c r="F7260" s="4" t="s">
        <v>39</v>
      </c>
      <c r="G7260" s="4" t="s">
        <v>21563</v>
      </c>
      <c r="H7260" s="4" t="s">
        <v>21564</v>
      </c>
      <c r="I7260" s="4" t="s">
        <v>28</v>
      </c>
      <c r="J7260" s="4" t="s">
        <v>111</v>
      </c>
      <c r="K7260" s="4" t="s">
        <v>111</v>
      </c>
      <c r="L7260" s="4" t="s">
        <v>36</v>
      </c>
      <c r="M7260" s="4" t="s">
        <v>138</v>
      </c>
      <c r="N7260" s="4">
        <v>1064.6099999999999</v>
      </c>
      <c r="O7260" s="4">
        <v>9</v>
      </c>
      <c r="P7260" s="4">
        <v>0.15</v>
      </c>
      <c r="Q7260" s="4">
        <v>185.59</v>
      </c>
    </row>
    <row r="7261" spans="1:17" s="4" customFormat="1" ht="12" x14ac:dyDescent="0.3">
      <c r="A7261" s="4">
        <v>7260</v>
      </c>
      <c r="B7261" s="4" t="s">
        <v>21565</v>
      </c>
      <c r="C7261" s="5">
        <v>44966</v>
      </c>
      <c r="D7261" s="5">
        <v>44973</v>
      </c>
      <c r="E7261" s="9">
        <f t="shared" si="113"/>
        <v>2023</v>
      </c>
      <c r="F7261" s="4" t="s">
        <v>39</v>
      </c>
      <c r="G7261" s="4" t="s">
        <v>21566</v>
      </c>
      <c r="H7261" s="4" t="s">
        <v>21567</v>
      </c>
      <c r="I7261" s="4" t="s">
        <v>20</v>
      </c>
      <c r="J7261" s="4" t="s">
        <v>79</v>
      </c>
      <c r="K7261" s="4" t="s">
        <v>80</v>
      </c>
      <c r="L7261" s="4" t="s">
        <v>22</v>
      </c>
      <c r="M7261" s="4" t="s">
        <v>54</v>
      </c>
      <c r="N7261" s="4">
        <v>1393.73</v>
      </c>
      <c r="O7261" s="4">
        <v>5</v>
      </c>
      <c r="P7261" s="4">
        <v>0.1</v>
      </c>
      <c r="Q7261" s="4">
        <v>226.95</v>
      </c>
    </row>
    <row r="7262" spans="1:17" s="4" customFormat="1" ht="12" x14ac:dyDescent="0.3">
      <c r="A7262" s="4">
        <v>7261</v>
      </c>
      <c r="B7262" s="4" t="s">
        <v>21568</v>
      </c>
      <c r="C7262" s="5">
        <v>44904</v>
      </c>
      <c r="D7262" s="5">
        <v>44911</v>
      </c>
      <c r="E7262" s="9">
        <f t="shared" si="113"/>
        <v>2022</v>
      </c>
      <c r="F7262" s="4" t="s">
        <v>59</v>
      </c>
      <c r="G7262" s="4" t="s">
        <v>21569</v>
      </c>
      <c r="H7262" s="4" t="s">
        <v>21570</v>
      </c>
      <c r="I7262" s="4" t="s">
        <v>67</v>
      </c>
      <c r="J7262" s="4" t="s">
        <v>47</v>
      </c>
      <c r="K7262" s="4" t="s">
        <v>47</v>
      </c>
      <c r="L7262" s="4" t="s">
        <v>29</v>
      </c>
      <c r="M7262" s="4" t="s">
        <v>107</v>
      </c>
      <c r="N7262" s="4">
        <v>978.84</v>
      </c>
      <c r="O7262" s="4">
        <v>3</v>
      </c>
      <c r="P7262" s="4">
        <v>0.1</v>
      </c>
      <c r="Q7262" s="4">
        <v>94.14</v>
      </c>
    </row>
    <row r="7263" spans="1:17" s="4" customFormat="1" ht="12" x14ac:dyDescent="0.3">
      <c r="A7263" s="4">
        <v>7262</v>
      </c>
      <c r="B7263" s="4" t="s">
        <v>21571</v>
      </c>
      <c r="C7263" s="5">
        <v>44943</v>
      </c>
      <c r="D7263" s="5">
        <v>44949</v>
      </c>
      <c r="E7263" s="9">
        <f t="shared" si="113"/>
        <v>2023</v>
      </c>
      <c r="F7263" s="4" t="s">
        <v>59</v>
      </c>
      <c r="G7263" s="4" t="s">
        <v>21572</v>
      </c>
      <c r="H7263" s="4" t="s">
        <v>21573</v>
      </c>
      <c r="I7263" s="4" t="s">
        <v>67</v>
      </c>
      <c r="J7263" s="4" t="s">
        <v>62</v>
      </c>
      <c r="K7263" s="4" t="s">
        <v>63</v>
      </c>
      <c r="L7263" s="4" t="s">
        <v>22</v>
      </c>
      <c r="M7263" s="4" t="s">
        <v>54</v>
      </c>
      <c r="N7263" s="4">
        <v>237.25</v>
      </c>
      <c r="O7263" s="4">
        <v>8</v>
      </c>
      <c r="P7263" s="4">
        <v>0.1</v>
      </c>
      <c r="Q7263" s="4">
        <v>32.47</v>
      </c>
    </row>
    <row r="7264" spans="1:17" s="4" customFormat="1" ht="12" x14ac:dyDescent="0.3">
      <c r="A7264" s="4">
        <v>7263</v>
      </c>
      <c r="B7264" s="4" t="s">
        <v>21574</v>
      </c>
      <c r="C7264" s="5">
        <v>45640</v>
      </c>
      <c r="D7264" s="5">
        <v>45646</v>
      </c>
      <c r="E7264" s="9">
        <f t="shared" si="113"/>
        <v>2024</v>
      </c>
      <c r="F7264" s="4" t="s">
        <v>17</v>
      </c>
      <c r="G7264" s="4" t="s">
        <v>21575</v>
      </c>
      <c r="H7264" s="4" t="s">
        <v>21576</v>
      </c>
      <c r="I7264" s="4" t="s">
        <v>67</v>
      </c>
      <c r="J7264" s="4" t="s">
        <v>145</v>
      </c>
      <c r="K7264" s="4" t="s">
        <v>80</v>
      </c>
      <c r="L7264" s="4" t="s">
        <v>29</v>
      </c>
      <c r="M7264" s="4" t="s">
        <v>48</v>
      </c>
      <c r="N7264" s="4">
        <v>1315.83</v>
      </c>
      <c r="O7264" s="4">
        <v>1</v>
      </c>
      <c r="P7264" s="4">
        <v>0.15</v>
      </c>
      <c r="Q7264" s="4">
        <v>210.72</v>
      </c>
    </row>
    <row r="7265" spans="1:17" s="4" customFormat="1" ht="12" x14ac:dyDescent="0.3">
      <c r="A7265" s="4">
        <v>7264</v>
      </c>
      <c r="B7265" s="4" t="s">
        <v>21577</v>
      </c>
      <c r="C7265" s="5">
        <v>44820</v>
      </c>
      <c r="D7265" s="5">
        <v>44826</v>
      </c>
      <c r="E7265" s="9">
        <f t="shared" si="113"/>
        <v>2022</v>
      </c>
      <c r="F7265" s="4" t="s">
        <v>59</v>
      </c>
      <c r="G7265" s="4" t="s">
        <v>21578</v>
      </c>
      <c r="H7265" s="4" t="s">
        <v>21579</v>
      </c>
      <c r="I7265" s="4" t="s">
        <v>67</v>
      </c>
      <c r="J7265" s="4" t="s">
        <v>145</v>
      </c>
      <c r="K7265" s="4" t="s">
        <v>80</v>
      </c>
      <c r="L7265" s="4" t="s">
        <v>36</v>
      </c>
      <c r="M7265" s="4" t="s">
        <v>71</v>
      </c>
      <c r="N7265" s="4">
        <v>49.58</v>
      </c>
      <c r="O7265" s="4">
        <v>1</v>
      </c>
      <c r="P7265" s="4">
        <v>0.15</v>
      </c>
      <c r="Q7265" s="4">
        <v>7.91</v>
      </c>
    </row>
    <row r="7266" spans="1:17" s="4" customFormat="1" ht="12" x14ac:dyDescent="0.3">
      <c r="A7266" s="4">
        <v>7265</v>
      </c>
      <c r="B7266" s="4" t="s">
        <v>21580</v>
      </c>
      <c r="C7266" s="5">
        <v>45095</v>
      </c>
      <c r="D7266" s="5">
        <v>45101</v>
      </c>
      <c r="E7266" s="9">
        <f t="shared" si="113"/>
        <v>2023</v>
      </c>
      <c r="F7266" s="4" t="s">
        <v>39</v>
      </c>
      <c r="G7266" s="4" t="s">
        <v>21581</v>
      </c>
      <c r="H7266" s="4" t="s">
        <v>21582</v>
      </c>
      <c r="I7266" s="4" t="s">
        <v>67</v>
      </c>
      <c r="J7266" s="4" t="s">
        <v>62</v>
      </c>
      <c r="K7266" s="4" t="s">
        <v>63</v>
      </c>
      <c r="L7266" s="4" t="s">
        <v>22</v>
      </c>
      <c r="M7266" s="4" t="s">
        <v>54</v>
      </c>
      <c r="N7266" s="4">
        <v>83.84</v>
      </c>
      <c r="O7266" s="4">
        <v>4</v>
      </c>
      <c r="P7266" s="4">
        <v>0.2</v>
      </c>
      <c r="Q7266" s="4">
        <v>17.05</v>
      </c>
    </row>
    <row r="7267" spans="1:17" s="4" customFormat="1" ht="12" x14ac:dyDescent="0.3">
      <c r="A7267" s="4">
        <v>7266</v>
      </c>
      <c r="B7267" s="4" t="s">
        <v>21583</v>
      </c>
      <c r="C7267" s="5">
        <v>45286</v>
      </c>
      <c r="D7267" s="5">
        <v>45291</v>
      </c>
      <c r="E7267" s="9">
        <f t="shared" si="113"/>
        <v>2023</v>
      </c>
      <c r="F7267" s="4" t="s">
        <v>39</v>
      </c>
      <c r="G7267" s="4" t="s">
        <v>21584</v>
      </c>
      <c r="H7267" s="4" t="s">
        <v>21585</v>
      </c>
      <c r="I7267" s="4" t="s">
        <v>67</v>
      </c>
      <c r="J7267" s="4" t="s">
        <v>62</v>
      </c>
      <c r="K7267" s="4" t="s">
        <v>63</v>
      </c>
      <c r="L7267" s="4" t="s">
        <v>36</v>
      </c>
      <c r="M7267" s="4" t="s">
        <v>138</v>
      </c>
      <c r="N7267" s="4">
        <v>80.2</v>
      </c>
      <c r="O7267" s="4">
        <v>10</v>
      </c>
      <c r="P7267" s="4">
        <v>0.15</v>
      </c>
      <c r="Q7267" s="4">
        <v>15.37</v>
      </c>
    </row>
    <row r="7268" spans="1:17" s="4" customFormat="1" ht="12" x14ac:dyDescent="0.3">
      <c r="A7268" s="4">
        <v>7267</v>
      </c>
      <c r="B7268" s="4" t="s">
        <v>21586</v>
      </c>
      <c r="C7268" s="5">
        <v>45176</v>
      </c>
      <c r="D7268" s="5">
        <v>45183</v>
      </c>
      <c r="E7268" s="9">
        <f t="shared" si="113"/>
        <v>2023</v>
      </c>
      <c r="F7268" s="4" t="s">
        <v>59</v>
      </c>
      <c r="G7268" s="4" t="s">
        <v>21587</v>
      </c>
      <c r="H7268" s="4" t="s">
        <v>21588</v>
      </c>
      <c r="I7268" s="4" t="s">
        <v>20</v>
      </c>
      <c r="J7268" s="4" t="s">
        <v>62</v>
      </c>
      <c r="K7268" s="4" t="s">
        <v>63</v>
      </c>
      <c r="L7268" s="4" t="s">
        <v>22</v>
      </c>
      <c r="M7268" s="4" t="s">
        <v>54</v>
      </c>
      <c r="N7268" s="4">
        <v>215.09</v>
      </c>
      <c r="O7268" s="4">
        <v>4</v>
      </c>
      <c r="P7268" s="4">
        <v>0</v>
      </c>
      <c r="Q7268" s="4">
        <v>49.26</v>
      </c>
    </row>
    <row r="7269" spans="1:17" s="4" customFormat="1" ht="12" x14ac:dyDescent="0.3">
      <c r="A7269" s="4">
        <v>7268</v>
      </c>
      <c r="B7269" s="4" t="s">
        <v>21589</v>
      </c>
      <c r="C7269" s="5">
        <v>44706</v>
      </c>
      <c r="D7269" s="5">
        <v>44712</v>
      </c>
      <c r="E7269" s="9">
        <f t="shared" si="113"/>
        <v>2022</v>
      </c>
      <c r="F7269" s="4" t="s">
        <v>59</v>
      </c>
      <c r="G7269" s="4" t="s">
        <v>21590</v>
      </c>
      <c r="H7269" s="4" t="s">
        <v>21591</v>
      </c>
      <c r="I7269" s="4" t="s">
        <v>28</v>
      </c>
      <c r="J7269" s="4" t="s">
        <v>34</v>
      </c>
      <c r="K7269" s="4" t="s">
        <v>35</v>
      </c>
      <c r="L7269" s="4" t="s">
        <v>22</v>
      </c>
      <c r="M7269" s="4" t="s">
        <v>134</v>
      </c>
      <c r="N7269" s="4">
        <v>358.2</v>
      </c>
      <c r="O7269" s="4">
        <v>1</v>
      </c>
      <c r="P7269" s="4">
        <v>0.1</v>
      </c>
      <c r="Q7269" s="4">
        <v>38.18</v>
      </c>
    </row>
    <row r="7270" spans="1:17" s="4" customFormat="1" ht="12" x14ac:dyDescent="0.3">
      <c r="A7270" s="4">
        <v>7269</v>
      </c>
      <c r="B7270" s="4" t="s">
        <v>21592</v>
      </c>
      <c r="C7270" s="5">
        <v>44899</v>
      </c>
      <c r="D7270" s="5">
        <v>44904</v>
      </c>
      <c r="E7270" s="9">
        <f t="shared" si="113"/>
        <v>2022</v>
      </c>
      <c r="F7270" s="4" t="s">
        <v>39</v>
      </c>
      <c r="G7270" s="4" t="s">
        <v>21593</v>
      </c>
      <c r="H7270" s="4" t="s">
        <v>21594</v>
      </c>
      <c r="I7270" s="4" t="s">
        <v>67</v>
      </c>
      <c r="J7270" s="4" t="s">
        <v>52</v>
      </c>
      <c r="K7270" s="4" t="s">
        <v>53</v>
      </c>
      <c r="L7270" s="4" t="s">
        <v>29</v>
      </c>
      <c r="M7270" s="4" t="s">
        <v>107</v>
      </c>
      <c r="N7270" s="4">
        <v>1308.83</v>
      </c>
      <c r="O7270" s="4">
        <v>10</v>
      </c>
      <c r="P7270" s="4">
        <v>0.15</v>
      </c>
      <c r="Q7270" s="4">
        <v>272.52999999999997</v>
      </c>
    </row>
    <row r="7271" spans="1:17" s="4" customFormat="1" ht="12" x14ac:dyDescent="0.3">
      <c r="A7271" s="4">
        <v>7270</v>
      </c>
      <c r="B7271" s="4" t="s">
        <v>21595</v>
      </c>
      <c r="C7271" s="5">
        <v>45593</v>
      </c>
      <c r="D7271" s="5">
        <v>45597</v>
      </c>
      <c r="E7271" s="9">
        <f t="shared" si="113"/>
        <v>2024</v>
      </c>
      <c r="F7271" s="4" t="s">
        <v>17</v>
      </c>
      <c r="G7271" s="4" t="s">
        <v>21596</v>
      </c>
      <c r="H7271" s="4" t="s">
        <v>21597</v>
      </c>
      <c r="I7271" s="4" t="s">
        <v>67</v>
      </c>
      <c r="J7271" s="4" t="s">
        <v>106</v>
      </c>
      <c r="K7271" s="4" t="s">
        <v>106</v>
      </c>
      <c r="L7271" s="4" t="s">
        <v>22</v>
      </c>
      <c r="M7271" s="4" t="s">
        <v>75</v>
      </c>
      <c r="N7271" s="4">
        <v>896.57</v>
      </c>
      <c r="O7271" s="4">
        <v>4</v>
      </c>
      <c r="P7271" s="4">
        <v>0.1</v>
      </c>
      <c r="Q7271" s="4">
        <v>121.61</v>
      </c>
    </row>
    <row r="7272" spans="1:17" s="4" customFormat="1" ht="12" x14ac:dyDescent="0.3">
      <c r="A7272" s="4">
        <v>7271</v>
      </c>
      <c r="B7272" s="4" t="s">
        <v>21598</v>
      </c>
      <c r="C7272" s="5">
        <v>45548</v>
      </c>
      <c r="D7272" s="5">
        <v>45554</v>
      </c>
      <c r="E7272" s="9">
        <f t="shared" si="113"/>
        <v>2024</v>
      </c>
      <c r="F7272" s="4" t="s">
        <v>17</v>
      </c>
      <c r="G7272" s="4" t="s">
        <v>21599</v>
      </c>
      <c r="H7272" s="4" t="s">
        <v>1123</v>
      </c>
      <c r="I7272" s="4" t="s">
        <v>28</v>
      </c>
      <c r="J7272" s="4" t="s">
        <v>106</v>
      </c>
      <c r="K7272" s="4" t="s">
        <v>106</v>
      </c>
      <c r="L7272" s="4" t="s">
        <v>22</v>
      </c>
      <c r="M7272" s="4" t="s">
        <v>54</v>
      </c>
      <c r="N7272" s="4">
        <v>929.92</v>
      </c>
      <c r="O7272" s="4">
        <v>8</v>
      </c>
      <c r="P7272" s="4">
        <v>0</v>
      </c>
      <c r="Q7272" s="4">
        <v>74.48</v>
      </c>
    </row>
    <row r="7273" spans="1:17" s="4" customFormat="1" ht="12" x14ac:dyDescent="0.3">
      <c r="A7273" s="4">
        <v>7272</v>
      </c>
      <c r="B7273" s="4" t="s">
        <v>21600</v>
      </c>
      <c r="C7273" s="5">
        <v>45356</v>
      </c>
      <c r="D7273" s="5">
        <v>45357</v>
      </c>
      <c r="E7273" s="9">
        <f t="shared" si="113"/>
        <v>2024</v>
      </c>
      <c r="F7273" s="4" t="s">
        <v>17</v>
      </c>
      <c r="G7273" s="4" t="s">
        <v>21601</v>
      </c>
      <c r="H7273" s="4" t="s">
        <v>21602</v>
      </c>
      <c r="I7273" s="4" t="s">
        <v>67</v>
      </c>
      <c r="J7273" s="4" t="s">
        <v>62</v>
      </c>
      <c r="K7273" s="4" t="s">
        <v>63</v>
      </c>
      <c r="L7273" s="4" t="s">
        <v>29</v>
      </c>
      <c r="M7273" s="4" t="s">
        <v>30</v>
      </c>
      <c r="N7273" s="4">
        <v>1338.29</v>
      </c>
      <c r="O7273" s="4">
        <v>3</v>
      </c>
      <c r="P7273" s="4">
        <v>0.2</v>
      </c>
      <c r="Q7273" s="4">
        <v>244.08</v>
      </c>
    </row>
    <row r="7274" spans="1:17" s="4" customFormat="1" ht="12" x14ac:dyDescent="0.3">
      <c r="A7274" s="4">
        <v>7273</v>
      </c>
      <c r="B7274" s="4" t="s">
        <v>21603</v>
      </c>
      <c r="C7274" s="5">
        <v>44731</v>
      </c>
      <c r="D7274" s="5">
        <v>44737</v>
      </c>
      <c r="E7274" s="9">
        <f t="shared" si="113"/>
        <v>2022</v>
      </c>
      <c r="F7274" s="4" t="s">
        <v>59</v>
      </c>
      <c r="G7274" s="4" t="s">
        <v>21604</v>
      </c>
      <c r="H7274" s="4" t="s">
        <v>8610</v>
      </c>
      <c r="I7274" s="4" t="s">
        <v>28</v>
      </c>
      <c r="J7274" s="4" t="s">
        <v>62</v>
      </c>
      <c r="K7274" s="4" t="s">
        <v>63</v>
      </c>
      <c r="L7274" s="4" t="s">
        <v>22</v>
      </c>
      <c r="M7274" s="4" t="s">
        <v>54</v>
      </c>
      <c r="N7274" s="4">
        <v>1061.8599999999999</v>
      </c>
      <c r="O7274" s="4">
        <v>2</v>
      </c>
      <c r="P7274" s="4">
        <v>0.15</v>
      </c>
      <c r="Q7274" s="4">
        <v>-0.49</v>
      </c>
    </row>
    <row r="7275" spans="1:17" s="4" customFormat="1" ht="12" x14ac:dyDescent="0.3">
      <c r="A7275" s="4">
        <v>7274</v>
      </c>
      <c r="B7275" s="4" t="s">
        <v>21605</v>
      </c>
      <c r="C7275" s="5">
        <v>45680</v>
      </c>
      <c r="D7275" s="5">
        <v>45685</v>
      </c>
      <c r="E7275" s="9">
        <f t="shared" si="113"/>
        <v>2025</v>
      </c>
      <c r="F7275" s="4" t="s">
        <v>39</v>
      </c>
      <c r="G7275" s="4" t="s">
        <v>21606</v>
      </c>
      <c r="H7275" s="4" t="s">
        <v>21607</v>
      </c>
      <c r="I7275" s="4" t="s">
        <v>20</v>
      </c>
      <c r="J7275" s="4" t="s">
        <v>62</v>
      </c>
      <c r="K7275" s="4" t="s">
        <v>63</v>
      </c>
      <c r="L7275" s="4" t="s">
        <v>36</v>
      </c>
      <c r="M7275" s="4" t="s">
        <v>138</v>
      </c>
      <c r="N7275" s="4">
        <v>551.95000000000005</v>
      </c>
      <c r="O7275" s="4">
        <v>8</v>
      </c>
      <c r="P7275" s="4">
        <v>0.15</v>
      </c>
      <c r="Q7275" s="4">
        <v>54.81</v>
      </c>
    </row>
    <row r="7276" spans="1:17" s="4" customFormat="1" ht="12" x14ac:dyDescent="0.3">
      <c r="A7276" s="4">
        <v>7275</v>
      </c>
      <c r="B7276" s="4" t="s">
        <v>21608</v>
      </c>
      <c r="C7276" s="5">
        <v>44814</v>
      </c>
      <c r="D7276" s="5">
        <v>44819</v>
      </c>
      <c r="E7276" s="9">
        <f t="shared" si="113"/>
        <v>2022</v>
      </c>
      <c r="F7276" s="4" t="s">
        <v>39</v>
      </c>
      <c r="G7276" s="4" t="s">
        <v>21609</v>
      </c>
      <c r="H7276" s="4" t="s">
        <v>21610</v>
      </c>
      <c r="I7276" s="4" t="s">
        <v>67</v>
      </c>
      <c r="J7276" s="4" t="s">
        <v>111</v>
      </c>
      <c r="K7276" s="4" t="s">
        <v>111</v>
      </c>
      <c r="L7276" s="4" t="s">
        <v>36</v>
      </c>
      <c r="M7276" s="4" t="s">
        <v>138</v>
      </c>
      <c r="N7276" s="4">
        <v>1096.04</v>
      </c>
      <c r="O7276" s="4">
        <v>10</v>
      </c>
      <c r="P7276" s="4">
        <v>0.2</v>
      </c>
      <c r="Q7276" s="4">
        <v>90.02</v>
      </c>
    </row>
    <row r="7277" spans="1:17" s="4" customFormat="1" ht="12" x14ac:dyDescent="0.3">
      <c r="A7277" s="4">
        <v>7276</v>
      </c>
      <c r="B7277" s="4" t="s">
        <v>21611</v>
      </c>
      <c r="C7277" s="5">
        <v>44494</v>
      </c>
      <c r="D7277" s="5">
        <v>44497</v>
      </c>
      <c r="E7277" s="9">
        <f t="shared" si="113"/>
        <v>2021</v>
      </c>
      <c r="F7277" s="4" t="s">
        <v>17</v>
      </c>
      <c r="G7277" s="4" t="s">
        <v>21612</v>
      </c>
      <c r="H7277" s="4" t="s">
        <v>21613</v>
      </c>
      <c r="I7277" s="4" t="s">
        <v>28</v>
      </c>
      <c r="J7277" s="4" t="s">
        <v>52</v>
      </c>
      <c r="K7277" s="4" t="s">
        <v>53</v>
      </c>
      <c r="L7277" s="4" t="s">
        <v>22</v>
      </c>
      <c r="M7277" s="4" t="s">
        <v>75</v>
      </c>
      <c r="N7277" s="4">
        <v>795.72</v>
      </c>
      <c r="O7277" s="4">
        <v>4</v>
      </c>
      <c r="P7277" s="4">
        <v>0.15</v>
      </c>
      <c r="Q7277" s="4">
        <v>186.33</v>
      </c>
    </row>
    <row r="7278" spans="1:17" s="4" customFormat="1" ht="12" x14ac:dyDescent="0.3">
      <c r="A7278" s="4">
        <v>7277</v>
      </c>
      <c r="B7278" s="4" t="s">
        <v>21614</v>
      </c>
      <c r="C7278" s="5">
        <v>45049</v>
      </c>
      <c r="D7278" s="5">
        <v>45051</v>
      </c>
      <c r="E7278" s="9">
        <f t="shared" si="113"/>
        <v>2023</v>
      </c>
      <c r="F7278" s="4" t="s">
        <v>17</v>
      </c>
      <c r="G7278" s="4" t="s">
        <v>21615</v>
      </c>
      <c r="H7278" s="4" t="s">
        <v>21616</v>
      </c>
      <c r="I7278" s="4" t="s">
        <v>20</v>
      </c>
      <c r="J7278" s="4" t="s">
        <v>34</v>
      </c>
      <c r="K7278" s="4" t="s">
        <v>35</v>
      </c>
      <c r="L7278" s="4" t="s">
        <v>29</v>
      </c>
      <c r="M7278" s="4" t="s">
        <v>30</v>
      </c>
      <c r="N7278" s="4">
        <v>329.1</v>
      </c>
      <c r="O7278" s="4">
        <v>10</v>
      </c>
      <c r="P7278" s="4">
        <v>0.1</v>
      </c>
      <c r="Q7278" s="4">
        <v>34.630000000000003</v>
      </c>
    </row>
    <row r="7279" spans="1:17" s="4" customFormat="1" ht="12" x14ac:dyDescent="0.3">
      <c r="A7279" s="4">
        <v>7278</v>
      </c>
      <c r="B7279" s="4" t="s">
        <v>21617</v>
      </c>
      <c r="C7279" s="5">
        <v>45821</v>
      </c>
      <c r="D7279" s="5">
        <v>45828</v>
      </c>
      <c r="E7279" s="9">
        <f t="shared" si="113"/>
        <v>2025</v>
      </c>
      <c r="F7279" s="4" t="s">
        <v>17</v>
      </c>
      <c r="G7279" s="4" t="s">
        <v>21618</v>
      </c>
      <c r="H7279" s="4" t="s">
        <v>21619</v>
      </c>
      <c r="I7279" s="4" t="s">
        <v>20</v>
      </c>
      <c r="J7279" s="4" t="s">
        <v>106</v>
      </c>
      <c r="K7279" s="4" t="s">
        <v>106</v>
      </c>
      <c r="L7279" s="4" t="s">
        <v>22</v>
      </c>
      <c r="M7279" s="4" t="s">
        <v>134</v>
      </c>
      <c r="N7279" s="4">
        <v>241.2</v>
      </c>
      <c r="O7279" s="4">
        <v>9</v>
      </c>
      <c r="P7279" s="4">
        <v>0</v>
      </c>
      <c r="Q7279" s="4">
        <v>27.6</v>
      </c>
    </row>
    <row r="7280" spans="1:17" s="4" customFormat="1" ht="12" x14ac:dyDescent="0.3">
      <c r="A7280" s="4">
        <v>7279</v>
      </c>
      <c r="B7280" s="4" t="s">
        <v>21620</v>
      </c>
      <c r="C7280" s="5">
        <v>44633</v>
      </c>
      <c r="D7280" s="5">
        <v>44636</v>
      </c>
      <c r="E7280" s="9">
        <f t="shared" si="113"/>
        <v>2022</v>
      </c>
      <c r="F7280" s="4" t="s">
        <v>17</v>
      </c>
      <c r="G7280" s="4" t="s">
        <v>21621</v>
      </c>
      <c r="H7280" s="4" t="s">
        <v>21622</v>
      </c>
      <c r="I7280" s="4" t="s">
        <v>20</v>
      </c>
      <c r="J7280" s="4" t="s">
        <v>106</v>
      </c>
      <c r="K7280" s="4" t="s">
        <v>106</v>
      </c>
      <c r="L7280" s="4" t="s">
        <v>22</v>
      </c>
      <c r="M7280" s="4" t="s">
        <v>23</v>
      </c>
      <c r="N7280" s="4">
        <v>572.78</v>
      </c>
      <c r="O7280" s="4">
        <v>1</v>
      </c>
      <c r="P7280" s="4">
        <v>0.1</v>
      </c>
      <c r="Q7280" s="4">
        <v>94.13</v>
      </c>
    </row>
    <row r="7281" spans="1:17" s="4" customFormat="1" ht="12" x14ac:dyDescent="0.3">
      <c r="A7281" s="4">
        <v>7280</v>
      </c>
      <c r="B7281" s="4" t="s">
        <v>21623</v>
      </c>
      <c r="C7281" s="5">
        <v>44753</v>
      </c>
      <c r="D7281" s="5">
        <v>44758</v>
      </c>
      <c r="E7281" s="9">
        <f t="shared" si="113"/>
        <v>2022</v>
      </c>
      <c r="F7281" s="4" t="s">
        <v>25</v>
      </c>
      <c r="G7281" s="4" t="s">
        <v>21624</v>
      </c>
      <c r="H7281" s="4" t="s">
        <v>21625</v>
      </c>
      <c r="I7281" s="4" t="s">
        <v>28</v>
      </c>
      <c r="J7281" s="4" t="s">
        <v>106</v>
      </c>
      <c r="K7281" s="4" t="s">
        <v>106</v>
      </c>
      <c r="L7281" s="4" t="s">
        <v>36</v>
      </c>
      <c r="M7281" s="4" t="s">
        <v>138</v>
      </c>
      <c r="N7281" s="4">
        <v>245.78</v>
      </c>
      <c r="O7281" s="4">
        <v>2</v>
      </c>
      <c r="P7281" s="4">
        <v>0.2</v>
      </c>
      <c r="Q7281" s="4">
        <v>17.28</v>
      </c>
    </row>
    <row r="7282" spans="1:17" s="4" customFormat="1" ht="12" x14ac:dyDescent="0.3">
      <c r="A7282" s="4">
        <v>7281</v>
      </c>
      <c r="B7282" s="4" t="s">
        <v>21626</v>
      </c>
      <c r="C7282" s="5">
        <v>44605</v>
      </c>
      <c r="D7282" s="5">
        <v>44607</v>
      </c>
      <c r="E7282" s="9">
        <f t="shared" si="113"/>
        <v>2022</v>
      </c>
      <c r="F7282" s="4" t="s">
        <v>17</v>
      </c>
      <c r="G7282" s="4" t="s">
        <v>21627</v>
      </c>
      <c r="H7282" s="4" t="s">
        <v>21628</v>
      </c>
      <c r="I7282" s="4" t="s">
        <v>20</v>
      </c>
      <c r="J7282" s="4" t="s">
        <v>21</v>
      </c>
      <c r="K7282" s="4" t="s">
        <v>26647</v>
      </c>
      <c r="L7282" s="4" t="s">
        <v>36</v>
      </c>
      <c r="M7282" s="4" t="s">
        <v>71</v>
      </c>
      <c r="N7282" s="4">
        <v>1163.81</v>
      </c>
      <c r="O7282" s="4">
        <v>7</v>
      </c>
      <c r="P7282" s="4">
        <v>0.2</v>
      </c>
      <c r="Q7282" s="4">
        <v>60.82</v>
      </c>
    </row>
    <row r="7283" spans="1:17" s="4" customFormat="1" ht="12" x14ac:dyDescent="0.3">
      <c r="A7283" s="4">
        <v>7282</v>
      </c>
      <c r="B7283" s="4" t="s">
        <v>21629</v>
      </c>
      <c r="C7283" s="5">
        <v>44914</v>
      </c>
      <c r="D7283" s="5">
        <v>44916</v>
      </c>
      <c r="E7283" s="9">
        <f t="shared" si="113"/>
        <v>2022</v>
      </c>
      <c r="F7283" s="4" t="s">
        <v>25</v>
      </c>
      <c r="G7283" s="4" t="s">
        <v>21630</v>
      </c>
      <c r="H7283" s="4" t="s">
        <v>21631</v>
      </c>
      <c r="I7283" s="4" t="s">
        <v>20</v>
      </c>
      <c r="J7283" s="4" t="s">
        <v>47</v>
      </c>
      <c r="K7283" s="4" t="s">
        <v>47</v>
      </c>
      <c r="L7283" s="4" t="s">
        <v>36</v>
      </c>
      <c r="M7283" s="4" t="s">
        <v>37</v>
      </c>
      <c r="N7283" s="4">
        <v>1115.57</v>
      </c>
      <c r="O7283" s="4">
        <v>9</v>
      </c>
      <c r="P7283" s="4">
        <v>0</v>
      </c>
      <c r="Q7283" s="4">
        <v>257.48</v>
      </c>
    </row>
    <row r="7284" spans="1:17" s="4" customFormat="1" ht="12" x14ac:dyDescent="0.3">
      <c r="A7284" s="4">
        <v>7283</v>
      </c>
      <c r="B7284" s="4" t="s">
        <v>21632</v>
      </c>
      <c r="C7284" s="5">
        <v>45820</v>
      </c>
      <c r="D7284" s="5">
        <v>45822</v>
      </c>
      <c r="E7284" s="9">
        <f t="shared" si="113"/>
        <v>2025</v>
      </c>
      <c r="F7284" s="4" t="s">
        <v>25</v>
      </c>
      <c r="G7284" s="4" t="s">
        <v>21633</v>
      </c>
      <c r="H7284" s="4" t="s">
        <v>3681</v>
      </c>
      <c r="I7284" s="4" t="s">
        <v>20</v>
      </c>
      <c r="J7284" s="4" t="s">
        <v>79</v>
      </c>
      <c r="K7284" s="4" t="s">
        <v>80</v>
      </c>
      <c r="L7284" s="4" t="s">
        <v>36</v>
      </c>
      <c r="M7284" s="4" t="s">
        <v>37</v>
      </c>
      <c r="N7284" s="4">
        <v>140.34</v>
      </c>
      <c r="O7284" s="4">
        <v>1</v>
      </c>
      <c r="P7284" s="4">
        <v>0.1</v>
      </c>
      <c r="Q7284" s="4">
        <v>23.59</v>
      </c>
    </row>
    <row r="7285" spans="1:17" s="4" customFormat="1" ht="12" x14ac:dyDescent="0.3">
      <c r="A7285" s="4">
        <v>7284</v>
      </c>
      <c r="B7285" s="4" t="s">
        <v>21634</v>
      </c>
      <c r="C7285" s="5">
        <v>44803</v>
      </c>
      <c r="D7285" s="5">
        <v>44804</v>
      </c>
      <c r="E7285" s="9">
        <f t="shared" si="113"/>
        <v>2022</v>
      </c>
      <c r="F7285" s="4" t="s">
        <v>59</v>
      </c>
      <c r="G7285" s="4" t="s">
        <v>21635</v>
      </c>
      <c r="H7285" s="4" t="s">
        <v>13922</v>
      </c>
      <c r="I7285" s="4" t="s">
        <v>28</v>
      </c>
      <c r="J7285" s="4" t="s">
        <v>47</v>
      </c>
      <c r="K7285" s="4" t="s">
        <v>47</v>
      </c>
      <c r="L7285" s="4" t="s">
        <v>36</v>
      </c>
      <c r="M7285" s="4" t="s">
        <v>138</v>
      </c>
      <c r="N7285" s="4">
        <v>1198.8499999999999</v>
      </c>
      <c r="O7285" s="4">
        <v>6</v>
      </c>
      <c r="P7285" s="4">
        <v>0.2</v>
      </c>
      <c r="Q7285" s="4">
        <v>244.64</v>
      </c>
    </row>
    <row r="7286" spans="1:17" s="4" customFormat="1" ht="12" x14ac:dyDescent="0.3">
      <c r="A7286" s="4">
        <v>7285</v>
      </c>
      <c r="B7286" s="4" t="s">
        <v>21636</v>
      </c>
      <c r="C7286" s="5">
        <v>45033</v>
      </c>
      <c r="D7286" s="5">
        <v>45037</v>
      </c>
      <c r="E7286" s="9">
        <f t="shared" si="113"/>
        <v>2023</v>
      </c>
      <c r="F7286" s="4" t="s">
        <v>39</v>
      </c>
      <c r="G7286" s="4" t="s">
        <v>21637</v>
      </c>
      <c r="H7286" s="4" t="s">
        <v>21638</v>
      </c>
      <c r="I7286" s="4" t="s">
        <v>20</v>
      </c>
      <c r="J7286" s="4" t="s">
        <v>21</v>
      </c>
      <c r="K7286" s="4" t="s">
        <v>26647</v>
      </c>
      <c r="L7286" s="4" t="s">
        <v>36</v>
      </c>
      <c r="M7286" s="4" t="s">
        <v>37</v>
      </c>
      <c r="N7286" s="4">
        <v>575.67999999999995</v>
      </c>
      <c r="O7286" s="4">
        <v>6</v>
      </c>
      <c r="P7286" s="4">
        <v>0</v>
      </c>
      <c r="Q7286" s="4">
        <v>9.06</v>
      </c>
    </row>
    <row r="7287" spans="1:17" s="4" customFormat="1" ht="12" x14ac:dyDescent="0.3">
      <c r="A7287" s="4">
        <v>7286</v>
      </c>
      <c r="B7287" s="4" t="s">
        <v>21639</v>
      </c>
      <c r="C7287" s="5">
        <v>44778</v>
      </c>
      <c r="D7287" s="5">
        <v>44782</v>
      </c>
      <c r="E7287" s="9">
        <f t="shared" si="113"/>
        <v>2022</v>
      </c>
      <c r="F7287" s="4" t="s">
        <v>59</v>
      </c>
      <c r="G7287" s="4" t="s">
        <v>21640</v>
      </c>
      <c r="H7287" s="4" t="s">
        <v>21641</v>
      </c>
      <c r="I7287" s="4" t="s">
        <v>28</v>
      </c>
      <c r="J7287" s="4" t="s">
        <v>34</v>
      </c>
      <c r="K7287" s="4" t="s">
        <v>35</v>
      </c>
      <c r="L7287" s="4" t="s">
        <v>36</v>
      </c>
      <c r="M7287" s="4" t="s">
        <v>138</v>
      </c>
      <c r="N7287" s="4">
        <v>1495.1</v>
      </c>
      <c r="O7287" s="4">
        <v>4</v>
      </c>
      <c r="P7287" s="4">
        <v>0.1</v>
      </c>
      <c r="Q7287" s="4">
        <v>294.69</v>
      </c>
    </row>
    <row r="7288" spans="1:17" s="4" customFormat="1" ht="12" x14ac:dyDescent="0.3">
      <c r="A7288" s="4">
        <v>7287</v>
      </c>
      <c r="B7288" s="4" t="s">
        <v>21642</v>
      </c>
      <c r="C7288" s="5">
        <v>45496</v>
      </c>
      <c r="D7288" s="5">
        <v>45500</v>
      </c>
      <c r="E7288" s="9">
        <f t="shared" si="113"/>
        <v>2024</v>
      </c>
      <c r="F7288" s="4" t="s">
        <v>59</v>
      </c>
      <c r="G7288" s="4" t="s">
        <v>21643</v>
      </c>
      <c r="H7288" s="4" t="s">
        <v>21644</v>
      </c>
      <c r="I7288" s="4" t="s">
        <v>20</v>
      </c>
      <c r="J7288" s="4" t="s">
        <v>42</v>
      </c>
      <c r="K7288" s="4" t="s">
        <v>43</v>
      </c>
      <c r="L7288" s="4" t="s">
        <v>29</v>
      </c>
      <c r="M7288" s="4" t="s">
        <v>90</v>
      </c>
      <c r="N7288" s="4">
        <v>406.07</v>
      </c>
      <c r="O7288" s="4">
        <v>1</v>
      </c>
      <c r="P7288" s="4">
        <v>0</v>
      </c>
      <c r="Q7288" s="4">
        <v>57.36</v>
      </c>
    </row>
    <row r="7289" spans="1:17" s="4" customFormat="1" ht="12" x14ac:dyDescent="0.3">
      <c r="A7289" s="4">
        <v>7288</v>
      </c>
      <c r="B7289" s="4" t="s">
        <v>21645</v>
      </c>
      <c r="C7289" s="5">
        <v>45058</v>
      </c>
      <c r="D7289" s="5">
        <v>45063</v>
      </c>
      <c r="E7289" s="9">
        <f t="shared" si="113"/>
        <v>2023</v>
      </c>
      <c r="F7289" s="4" t="s">
        <v>17</v>
      </c>
      <c r="G7289" s="4" t="s">
        <v>21646</v>
      </c>
      <c r="H7289" s="4" t="s">
        <v>21647</v>
      </c>
      <c r="I7289" s="4" t="s">
        <v>67</v>
      </c>
      <c r="J7289" s="4" t="s">
        <v>52</v>
      </c>
      <c r="K7289" s="4" t="s">
        <v>53</v>
      </c>
      <c r="L7289" s="4" t="s">
        <v>29</v>
      </c>
      <c r="M7289" s="4" t="s">
        <v>107</v>
      </c>
      <c r="N7289" s="4">
        <v>1235.04</v>
      </c>
      <c r="O7289" s="4">
        <v>6</v>
      </c>
      <c r="P7289" s="4">
        <v>0.2</v>
      </c>
      <c r="Q7289" s="4">
        <v>230.14</v>
      </c>
    </row>
    <row r="7290" spans="1:17" s="4" customFormat="1" ht="12" x14ac:dyDescent="0.3">
      <c r="A7290" s="4">
        <v>7289</v>
      </c>
      <c r="B7290" s="4" t="s">
        <v>21648</v>
      </c>
      <c r="C7290" s="5">
        <v>45692</v>
      </c>
      <c r="D7290" s="5">
        <v>45694</v>
      </c>
      <c r="E7290" s="9">
        <f t="shared" si="113"/>
        <v>2025</v>
      </c>
      <c r="F7290" s="4" t="s">
        <v>25</v>
      </c>
      <c r="G7290" s="4" t="s">
        <v>21649</v>
      </c>
      <c r="H7290" s="4" t="s">
        <v>21650</v>
      </c>
      <c r="I7290" s="4" t="s">
        <v>67</v>
      </c>
      <c r="J7290" s="4" t="s">
        <v>145</v>
      </c>
      <c r="K7290" s="4" t="s">
        <v>80</v>
      </c>
      <c r="L7290" s="4" t="s">
        <v>29</v>
      </c>
      <c r="M7290" s="4" t="s">
        <v>90</v>
      </c>
      <c r="N7290" s="4">
        <v>1471.44</v>
      </c>
      <c r="O7290" s="4">
        <v>5</v>
      </c>
      <c r="P7290" s="4">
        <v>0.2</v>
      </c>
      <c r="Q7290" s="4">
        <v>253.69</v>
      </c>
    </row>
    <row r="7291" spans="1:17" s="4" customFormat="1" ht="12" x14ac:dyDescent="0.3">
      <c r="A7291" s="4">
        <v>7290</v>
      </c>
      <c r="B7291" s="4" t="s">
        <v>21651</v>
      </c>
      <c r="C7291" s="5">
        <v>45539</v>
      </c>
      <c r="D7291" s="5">
        <v>45545</v>
      </c>
      <c r="E7291" s="9">
        <f t="shared" si="113"/>
        <v>2024</v>
      </c>
      <c r="F7291" s="4" t="s">
        <v>17</v>
      </c>
      <c r="G7291" s="4" t="s">
        <v>21652</v>
      </c>
      <c r="H7291" s="4" t="s">
        <v>21653</v>
      </c>
      <c r="I7291" s="4" t="s">
        <v>20</v>
      </c>
      <c r="J7291" s="4" t="s">
        <v>21</v>
      </c>
      <c r="K7291" s="4" t="s">
        <v>26647</v>
      </c>
      <c r="L7291" s="4" t="s">
        <v>36</v>
      </c>
      <c r="M7291" s="4" t="s">
        <v>118</v>
      </c>
      <c r="N7291" s="4">
        <v>1271.18</v>
      </c>
      <c r="O7291" s="4">
        <v>2</v>
      </c>
      <c r="P7291" s="4">
        <v>0.15</v>
      </c>
      <c r="Q7291" s="4">
        <v>8.4499999999999993</v>
      </c>
    </row>
    <row r="7292" spans="1:17" s="4" customFormat="1" ht="12" x14ac:dyDescent="0.3">
      <c r="A7292" s="4">
        <v>7291</v>
      </c>
      <c r="B7292" s="4" t="s">
        <v>21654</v>
      </c>
      <c r="C7292" s="5">
        <v>45679</v>
      </c>
      <c r="D7292" s="5">
        <v>45685</v>
      </c>
      <c r="E7292" s="9">
        <f t="shared" si="113"/>
        <v>2025</v>
      </c>
      <c r="F7292" s="4" t="s">
        <v>59</v>
      </c>
      <c r="G7292" s="4" t="s">
        <v>21655</v>
      </c>
      <c r="H7292" s="4" t="s">
        <v>21656</v>
      </c>
      <c r="I7292" s="4" t="s">
        <v>67</v>
      </c>
      <c r="J7292" s="4" t="s">
        <v>47</v>
      </c>
      <c r="K7292" s="4" t="s">
        <v>47</v>
      </c>
      <c r="L7292" s="4" t="s">
        <v>22</v>
      </c>
      <c r="M7292" s="4" t="s">
        <v>75</v>
      </c>
      <c r="N7292" s="4">
        <v>1271.45</v>
      </c>
      <c r="O7292" s="4">
        <v>1</v>
      </c>
      <c r="P7292" s="4">
        <v>0.15</v>
      </c>
      <c r="Q7292" s="4">
        <v>115.54</v>
      </c>
    </row>
    <row r="7293" spans="1:17" s="4" customFormat="1" ht="12" x14ac:dyDescent="0.3">
      <c r="A7293" s="4">
        <v>7292</v>
      </c>
      <c r="B7293" s="4" t="s">
        <v>21657</v>
      </c>
      <c r="C7293" s="5">
        <v>44569</v>
      </c>
      <c r="D7293" s="5">
        <v>44574</v>
      </c>
      <c r="E7293" s="9">
        <f t="shared" si="113"/>
        <v>2022</v>
      </c>
      <c r="F7293" s="4" t="s">
        <v>25</v>
      </c>
      <c r="G7293" s="4" t="s">
        <v>21658</v>
      </c>
      <c r="H7293" s="4" t="s">
        <v>21659</v>
      </c>
      <c r="I7293" s="4" t="s">
        <v>28</v>
      </c>
      <c r="J7293" s="4" t="s">
        <v>47</v>
      </c>
      <c r="K7293" s="4" t="s">
        <v>47</v>
      </c>
      <c r="L7293" s="4" t="s">
        <v>22</v>
      </c>
      <c r="M7293" s="4" t="s">
        <v>75</v>
      </c>
      <c r="N7293" s="4">
        <v>1419.38</v>
      </c>
      <c r="O7293" s="4">
        <v>7</v>
      </c>
      <c r="P7293" s="4">
        <v>0.1</v>
      </c>
      <c r="Q7293" s="4">
        <v>367.73</v>
      </c>
    </row>
    <row r="7294" spans="1:17" s="4" customFormat="1" ht="12" x14ac:dyDescent="0.3">
      <c r="A7294" s="4">
        <v>7293</v>
      </c>
      <c r="B7294" s="4" t="s">
        <v>21660</v>
      </c>
      <c r="C7294" s="5">
        <v>45294</v>
      </c>
      <c r="D7294" s="5">
        <v>45298</v>
      </c>
      <c r="E7294" s="9">
        <f t="shared" si="113"/>
        <v>2024</v>
      </c>
      <c r="F7294" s="4" t="s">
        <v>17</v>
      </c>
      <c r="G7294" s="4" t="s">
        <v>21661</v>
      </c>
      <c r="H7294" s="4" t="s">
        <v>21662</v>
      </c>
      <c r="I7294" s="4" t="s">
        <v>20</v>
      </c>
      <c r="J7294" s="4" t="s">
        <v>42</v>
      </c>
      <c r="K7294" s="4" t="s">
        <v>43</v>
      </c>
      <c r="L7294" s="4" t="s">
        <v>29</v>
      </c>
      <c r="M7294" s="4" t="s">
        <v>107</v>
      </c>
      <c r="N7294" s="4">
        <v>822.11</v>
      </c>
      <c r="O7294" s="4">
        <v>9</v>
      </c>
      <c r="P7294" s="4">
        <v>0</v>
      </c>
      <c r="Q7294" s="4">
        <v>194.32</v>
      </c>
    </row>
    <row r="7295" spans="1:17" s="4" customFormat="1" ht="12" x14ac:dyDescent="0.3">
      <c r="A7295" s="4">
        <v>7294</v>
      </c>
      <c r="B7295" s="4" t="s">
        <v>21663</v>
      </c>
      <c r="C7295" s="5">
        <v>45701</v>
      </c>
      <c r="D7295" s="5">
        <v>45706</v>
      </c>
      <c r="E7295" s="9">
        <f t="shared" si="113"/>
        <v>2025</v>
      </c>
      <c r="F7295" s="4" t="s">
        <v>17</v>
      </c>
      <c r="G7295" s="4" t="s">
        <v>21664</v>
      </c>
      <c r="H7295" s="4" t="s">
        <v>21665</v>
      </c>
      <c r="I7295" s="4" t="s">
        <v>28</v>
      </c>
      <c r="J7295" s="4" t="s">
        <v>79</v>
      </c>
      <c r="K7295" s="4" t="s">
        <v>80</v>
      </c>
      <c r="L7295" s="4" t="s">
        <v>29</v>
      </c>
      <c r="M7295" s="4" t="s">
        <v>48</v>
      </c>
      <c r="N7295" s="4">
        <v>780.48</v>
      </c>
      <c r="O7295" s="4">
        <v>2</v>
      </c>
      <c r="P7295" s="4">
        <v>0.15</v>
      </c>
      <c r="Q7295" s="4">
        <v>99.06</v>
      </c>
    </row>
    <row r="7296" spans="1:17" s="4" customFormat="1" ht="12" x14ac:dyDescent="0.3">
      <c r="A7296" s="4">
        <v>7295</v>
      </c>
      <c r="B7296" s="4" t="s">
        <v>21666</v>
      </c>
      <c r="C7296" s="5">
        <v>44447</v>
      </c>
      <c r="D7296" s="5">
        <v>44454</v>
      </c>
      <c r="E7296" s="9">
        <f t="shared" si="113"/>
        <v>2021</v>
      </c>
      <c r="F7296" s="4" t="s">
        <v>39</v>
      </c>
      <c r="G7296" s="4" t="s">
        <v>21667</v>
      </c>
      <c r="H7296" s="4" t="s">
        <v>21668</v>
      </c>
      <c r="I7296" s="4" t="s">
        <v>28</v>
      </c>
      <c r="J7296" s="4" t="s">
        <v>145</v>
      </c>
      <c r="K7296" s="4" t="s">
        <v>80</v>
      </c>
      <c r="L7296" s="4" t="s">
        <v>29</v>
      </c>
      <c r="M7296" s="4" t="s">
        <v>90</v>
      </c>
      <c r="N7296" s="4">
        <v>1216.97</v>
      </c>
      <c r="O7296" s="4">
        <v>4</v>
      </c>
      <c r="P7296" s="4">
        <v>0.1</v>
      </c>
      <c r="Q7296" s="4">
        <v>107.5</v>
      </c>
    </row>
    <row r="7297" spans="1:17" s="4" customFormat="1" ht="12" x14ac:dyDescent="0.3">
      <c r="A7297" s="4">
        <v>7296</v>
      </c>
      <c r="B7297" s="4" t="s">
        <v>21669</v>
      </c>
      <c r="C7297" s="5">
        <v>45356</v>
      </c>
      <c r="D7297" s="5">
        <v>45363</v>
      </c>
      <c r="E7297" s="9">
        <f t="shared" si="113"/>
        <v>2024</v>
      </c>
      <c r="F7297" s="4" t="s">
        <v>59</v>
      </c>
      <c r="G7297" s="4" t="s">
        <v>21670</v>
      </c>
      <c r="H7297" s="4" t="s">
        <v>21671</v>
      </c>
      <c r="I7297" s="4" t="s">
        <v>20</v>
      </c>
      <c r="J7297" s="4" t="s">
        <v>52</v>
      </c>
      <c r="K7297" s="4" t="s">
        <v>53</v>
      </c>
      <c r="L7297" s="4" t="s">
        <v>22</v>
      </c>
      <c r="M7297" s="4" t="s">
        <v>23</v>
      </c>
      <c r="N7297" s="4">
        <v>710.7</v>
      </c>
      <c r="O7297" s="4">
        <v>5</v>
      </c>
      <c r="P7297" s="4">
        <v>0.2</v>
      </c>
      <c r="Q7297" s="4">
        <v>128.26</v>
      </c>
    </row>
    <row r="7298" spans="1:17" s="4" customFormat="1" ht="12" x14ac:dyDescent="0.3">
      <c r="A7298" s="4">
        <v>7297</v>
      </c>
      <c r="B7298" s="4" t="s">
        <v>21672</v>
      </c>
      <c r="C7298" s="5">
        <v>45311</v>
      </c>
      <c r="D7298" s="5">
        <v>45317</v>
      </c>
      <c r="E7298" s="9">
        <f t="shared" ref="E7298:E7361" si="114">YEAR(D7298)</f>
        <v>2024</v>
      </c>
      <c r="F7298" s="4" t="s">
        <v>17</v>
      </c>
      <c r="G7298" s="4" t="s">
        <v>21673</v>
      </c>
      <c r="H7298" s="4" t="s">
        <v>21674</v>
      </c>
      <c r="I7298" s="4" t="s">
        <v>28</v>
      </c>
      <c r="J7298" s="4" t="s">
        <v>145</v>
      </c>
      <c r="K7298" s="4" t="s">
        <v>80</v>
      </c>
      <c r="L7298" s="4" t="s">
        <v>36</v>
      </c>
      <c r="M7298" s="4" t="s">
        <v>71</v>
      </c>
      <c r="N7298" s="4">
        <v>654.04</v>
      </c>
      <c r="O7298" s="4">
        <v>8</v>
      </c>
      <c r="P7298" s="4">
        <v>0.15</v>
      </c>
      <c r="Q7298" s="4">
        <v>136.63</v>
      </c>
    </row>
    <row r="7299" spans="1:17" s="4" customFormat="1" ht="12" x14ac:dyDescent="0.3">
      <c r="A7299" s="4">
        <v>7298</v>
      </c>
      <c r="B7299" s="4" t="s">
        <v>21675</v>
      </c>
      <c r="C7299" s="5">
        <v>45123</v>
      </c>
      <c r="D7299" s="5">
        <v>45125</v>
      </c>
      <c r="E7299" s="9">
        <f t="shared" si="114"/>
        <v>2023</v>
      </c>
      <c r="F7299" s="4" t="s">
        <v>59</v>
      </c>
      <c r="G7299" s="4" t="s">
        <v>21676</v>
      </c>
      <c r="H7299" s="4" t="s">
        <v>21677</v>
      </c>
      <c r="I7299" s="4" t="s">
        <v>20</v>
      </c>
      <c r="J7299" s="4" t="s">
        <v>34</v>
      </c>
      <c r="K7299" s="4" t="s">
        <v>35</v>
      </c>
      <c r="L7299" s="4" t="s">
        <v>29</v>
      </c>
      <c r="M7299" s="4" t="s">
        <v>90</v>
      </c>
      <c r="N7299" s="4">
        <v>803.36</v>
      </c>
      <c r="O7299" s="4">
        <v>6</v>
      </c>
      <c r="P7299" s="4">
        <v>0.15</v>
      </c>
      <c r="Q7299" s="4">
        <v>28.08</v>
      </c>
    </row>
    <row r="7300" spans="1:17" s="4" customFormat="1" ht="12" x14ac:dyDescent="0.3">
      <c r="A7300" s="4">
        <v>7299</v>
      </c>
      <c r="B7300" s="4" t="s">
        <v>21678</v>
      </c>
      <c r="C7300" s="5">
        <v>45370</v>
      </c>
      <c r="D7300" s="5">
        <v>45371</v>
      </c>
      <c r="E7300" s="9">
        <f t="shared" si="114"/>
        <v>2024</v>
      </c>
      <c r="F7300" s="4" t="s">
        <v>39</v>
      </c>
      <c r="G7300" s="4" t="s">
        <v>21679</v>
      </c>
      <c r="H7300" s="4" t="s">
        <v>21680</v>
      </c>
      <c r="I7300" s="4" t="s">
        <v>20</v>
      </c>
      <c r="J7300" s="4" t="s">
        <v>47</v>
      </c>
      <c r="K7300" s="4" t="s">
        <v>47</v>
      </c>
      <c r="L7300" s="4" t="s">
        <v>22</v>
      </c>
      <c r="M7300" s="4" t="s">
        <v>75</v>
      </c>
      <c r="N7300" s="4">
        <v>842.1</v>
      </c>
      <c r="O7300" s="4">
        <v>5</v>
      </c>
      <c r="P7300" s="4">
        <v>0.15</v>
      </c>
      <c r="Q7300" s="4">
        <v>118.85</v>
      </c>
    </row>
    <row r="7301" spans="1:17" s="4" customFormat="1" ht="12" x14ac:dyDescent="0.3">
      <c r="A7301" s="4">
        <v>7300</v>
      </c>
      <c r="B7301" s="4" t="s">
        <v>21681</v>
      </c>
      <c r="C7301" s="5">
        <v>45739</v>
      </c>
      <c r="D7301" s="5">
        <v>45741</v>
      </c>
      <c r="E7301" s="9">
        <f t="shared" si="114"/>
        <v>2025</v>
      </c>
      <c r="F7301" s="4" t="s">
        <v>39</v>
      </c>
      <c r="G7301" s="4" t="s">
        <v>21682</v>
      </c>
      <c r="H7301" s="4" t="s">
        <v>21683</v>
      </c>
      <c r="I7301" s="4" t="s">
        <v>20</v>
      </c>
      <c r="J7301" s="4" t="s">
        <v>42</v>
      </c>
      <c r="K7301" s="4" t="s">
        <v>43</v>
      </c>
      <c r="L7301" s="4" t="s">
        <v>29</v>
      </c>
      <c r="M7301" s="4" t="s">
        <v>107</v>
      </c>
      <c r="N7301" s="4">
        <v>211.66</v>
      </c>
      <c r="O7301" s="4">
        <v>7</v>
      </c>
      <c r="P7301" s="4">
        <v>0</v>
      </c>
      <c r="Q7301" s="4">
        <v>5.49</v>
      </c>
    </row>
    <row r="7302" spans="1:17" s="4" customFormat="1" ht="12" x14ac:dyDescent="0.3">
      <c r="A7302" s="4">
        <v>7301</v>
      </c>
      <c r="B7302" s="4" t="s">
        <v>21684</v>
      </c>
      <c r="C7302" s="5">
        <v>45330</v>
      </c>
      <c r="D7302" s="5">
        <v>45335</v>
      </c>
      <c r="E7302" s="9">
        <f t="shared" si="114"/>
        <v>2024</v>
      </c>
      <c r="F7302" s="4" t="s">
        <v>17</v>
      </c>
      <c r="G7302" s="4" t="s">
        <v>21685</v>
      </c>
      <c r="H7302" s="4" t="s">
        <v>21686</v>
      </c>
      <c r="I7302" s="4" t="s">
        <v>20</v>
      </c>
      <c r="J7302" s="4" t="s">
        <v>145</v>
      </c>
      <c r="K7302" s="4" t="s">
        <v>80</v>
      </c>
      <c r="L7302" s="4" t="s">
        <v>36</v>
      </c>
      <c r="M7302" s="4" t="s">
        <v>37</v>
      </c>
      <c r="N7302" s="4">
        <v>1060.03</v>
      </c>
      <c r="O7302" s="4">
        <v>10</v>
      </c>
      <c r="P7302" s="4">
        <v>0.15</v>
      </c>
      <c r="Q7302" s="4">
        <v>107.03</v>
      </c>
    </row>
    <row r="7303" spans="1:17" s="4" customFormat="1" ht="12" x14ac:dyDescent="0.3">
      <c r="A7303" s="4">
        <v>7302</v>
      </c>
      <c r="B7303" s="4" t="s">
        <v>21687</v>
      </c>
      <c r="C7303" s="5">
        <v>45490</v>
      </c>
      <c r="D7303" s="5">
        <v>45497</v>
      </c>
      <c r="E7303" s="9">
        <f t="shared" si="114"/>
        <v>2024</v>
      </c>
      <c r="F7303" s="4" t="s">
        <v>25</v>
      </c>
      <c r="G7303" s="4" t="s">
        <v>21688</v>
      </c>
      <c r="H7303" s="4" t="s">
        <v>21689</v>
      </c>
      <c r="I7303" s="4" t="s">
        <v>20</v>
      </c>
      <c r="J7303" s="4" t="s">
        <v>34</v>
      </c>
      <c r="K7303" s="4" t="s">
        <v>35</v>
      </c>
      <c r="L7303" s="4" t="s">
        <v>29</v>
      </c>
      <c r="M7303" s="4" t="s">
        <v>48</v>
      </c>
      <c r="N7303" s="4">
        <v>398.54</v>
      </c>
      <c r="O7303" s="4">
        <v>1</v>
      </c>
      <c r="P7303" s="4">
        <v>0.15</v>
      </c>
      <c r="Q7303" s="4">
        <v>93.49</v>
      </c>
    </row>
    <row r="7304" spans="1:17" s="4" customFormat="1" ht="12" x14ac:dyDescent="0.3">
      <c r="A7304" s="4">
        <v>7303</v>
      </c>
      <c r="B7304" s="4" t="s">
        <v>21690</v>
      </c>
      <c r="C7304" s="5">
        <v>45222</v>
      </c>
      <c r="D7304" s="5">
        <v>45227</v>
      </c>
      <c r="E7304" s="9">
        <f t="shared" si="114"/>
        <v>2023</v>
      </c>
      <c r="F7304" s="4" t="s">
        <v>39</v>
      </c>
      <c r="G7304" s="4" t="s">
        <v>21691</v>
      </c>
      <c r="H7304" s="4" t="s">
        <v>21692</v>
      </c>
      <c r="I7304" s="4" t="s">
        <v>20</v>
      </c>
      <c r="J7304" s="4" t="s">
        <v>79</v>
      </c>
      <c r="K7304" s="4" t="s">
        <v>80</v>
      </c>
      <c r="L7304" s="4" t="s">
        <v>29</v>
      </c>
      <c r="M7304" s="4" t="s">
        <v>30</v>
      </c>
      <c r="N7304" s="4">
        <v>822.85</v>
      </c>
      <c r="O7304" s="4">
        <v>6</v>
      </c>
      <c r="P7304" s="4">
        <v>0.15</v>
      </c>
      <c r="Q7304" s="4">
        <v>36.49</v>
      </c>
    </row>
    <row r="7305" spans="1:17" s="4" customFormat="1" ht="12" x14ac:dyDescent="0.3">
      <c r="A7305" s="4">
        <v>7304</v>
      </c>
      <c r="B7305" s="4" t="s">
        <v>21693</v>
      </c>
      <c r="C7305" s="5">
        <v>44711</v>
      </c>
      <c r="D7305" s="5">
        <v>44712</v>
      </c>
      <c r="E7305" s="9">
        <f t="shared" si="114"/>
        <v>2022</v>
      </c>
      <c r="F7305" s="4" t="s">
        <v>17</v>
      </c>
      <c r="G7305" s="4" t="s">
        <v>21694</v>
      </c>
      <c r="H7305" s="4" t="s">
        <v>21695</v>
      </c>
      <c r="I7305" s="4" t="s">
        <v>28</v>
      </c>
      <c r="J7305" s="4" t="s">
        <v>21</v>
      </c>
      <c r="K7305" s="4" t="s">
        <v>26647</v>
      </c>
      <c r="L7305" s="4" t="s">
        <v>29</v>
      </c>
      <c r="M7305" s="4" t="s">
        <v>90</v>
      </c>
      <c r="N7305" s="4">
        <v>1016.63</v>
      </c>
      <c r="O7305" s="4">
        <v>5</v>
      </c>
      <c r="P7305" s="4">
        <v>0.15</v>
      </c>
      <c r="Q7305" s="4">
        <v>-10.33</v>
      </c>
    </row>
    <row r="7306" spans="1:17" s="4" customFormat="1" ht="12" x14ac:dyDescent="0.3">
      <c r="A7306" s="4">
        <v>7305</v>
      </c>
      <c r="B7306" s="4" t="s">
        <v>21696</v>
      </c>
      <c r="C7306" s="5">
        <v>45013</v>
      </c>
      <c r="D7306" s="5">
        <v>45014</v>
      </c>
      <c r="E7306" s="9">
        <f t="shared" si="114"/>
        <v>2023</v>
      </c>
      <c r="F7306" s="4" t="s">
        <v>17</v>
      </c>
      <c r="G7306" s="4" t="s">
        <v>21697</v>
      </c>
      <c r="H7306" s="4" t="s">
        <v>21698</v>
      </c>
      <c r="I7306" s="4" t="s">
        <v>67</v>
      </c>
      <c r="J7306" s="4" t="s">
        <v>145</v>
      </c>
      <c r="K7306" s="4" t="s">
        <v>80</v>
      </c>
      <c r="L7306" s="4" t="s">
        <v>29</v>
      </c>
      <c r="M7306" s="4" t="s">
        <v>107</v>
      </c>
      <c r="N7306" s="4">
        <v>339.02</v>
      </c>
      <c r="O7306" s="4">
        <v>9</v>
      </c>
      <c r="P7306" s="4">
        <v>0.2</v>
      </c>
      <c r="Q7306" s="4">
        <v>47.93</v>
      </c>
    </row>
    <row r="7307" spans="1:17" s="4" customFormat="1" ht="12" x14ac:dyDescent="0.3">
      <c r="A7307" s="4">
        <v>7306</v>
      </c>
      <c r="B7307" s="4" t="s">
        <v>21699</v>
      </c>
      <c r="C7307" s="5">
        <v>44506</v>
      </c>
      <c r="D7307" s="5">
        <v>44510</v>
      </c>
      <c r="E7307" s="9">
        <f t="shared" si="114"/>
        <v>2021</v>
      </c>
      <c r="F7307" s="4" t="s">
        <v>39</v>
      </c>
      <c r="G7307" s="4" t="s">
        <v>21700</v>
      </c>
      <c r="H7307" s="4" t="s">
        <v>21701</v>
      </c>
      <c r="I7307" s="4" t="s">
        <v>20</v>
      </c>
      <c r="J7307" s="4" t="s">
        <v>79</v>
      </c>
      <c r="K7307" s="4" t="s">
        <v>80</v>
      </c>
      <c r="L7307" s="4" t="s">
        <v>29</v>
      </c>
      <c r="M7307" s="4" t="s">
        <v>30</v>
      </c>
      <c r="N7307" s="4">
        <v>1095.96</v>
      </c>
      <c r="O7307" s="4">
        <v>2</v>
      </c>
      <c r="P7307" s="4">
        <v>0.1</v>
      </c>
      <c r="Q7307" s="4">
        <v>204.76</v>
      </c>
    </row>
    <row r="7308" spans="1:17" s="4" customFormat="1" ht="12" x14ac:dyDescent="0.3">
      <c r="A7308" s="4">
        <v>7307</v>
      </c>
      <c r="B7308" s="4" t="s">
        <v>21702</v>
      </c>
      <c r="C7308" s="5">
        <v>45169</v>
      </c>
      <c r="D7308" s="5">
        <v>45171</v>
      </c>
      <c r="E7308" s="9">
        <f t="shared" si="114"/>
        <v>2023</v>
      </c>
      <c r="F7308" s="4" t="s">
        <v>25</v>
      </c>
      <c r="G7308" s="4" t="s">
        <v>21703</v>
      </c>
      <c r="H7308" s="4" t="s">
        <v>21704</v>
      </c>
      <c r="I7308" s="4" t="s">
        <v>20</v>
      </c>
      <c r="J7308" s="4" t="s">
        <v>111</v>
      </c>
      <c r="K7308" s="4" t="s">
        <v>111</v>
      </c>
      <c r="L7308" s="4" t="s">
        <v>36</v>
      </c>
      <c r="M7308" s="4" t="s">
        <v>37</v>
      </c>
      <c r="N7308" s="4">
        <v>719.3</v>
      </c>
      <c r="O7308" s="4">
        <v>8</v>
      </c>
      <c r="P7308" s="4">
        <v>0.2</v>
      </c>
      <c r="Q7308" s="4">
        <v>110.19</v>
      </c>
    </row>
    <row r="7309" spans="1:17" s="4" customFormat="1" ht="12" x14ac:dyDescent="0.3">
      <c r="A7309" s="4">
        <v>7308</v>
      </c>
      <c r="B7309" s="4" t="s">
        <v>21705</v>
      </c>
      <c r="C7309" s="5">
        <v>45649</v>
      </c>
      <c r="D7309" s="5">
        <v>45652</v>
      </c>
      <c r="E7309" s="9">
        <f t="shared" si="114"/>
        <v>2024</v>
      </c>
      <c r="F7309" s="4" t="s">
        <v>17</v>
      </c>
      <c r="G7309" s="4" t="s">
        <v>21706</v>
      </c>
      <c r="H7309" s="4" t="s">
        <v>21707</v>
      </c>
      <c r="I7309" s="4" t="s">
        <v>28</v>
      </c>
      <c r="J7309" s="4" t="s">
        <v>34</v>
      </c>
      <c r="K7309" s="4" t="s">
        <v>35</v>
      </c>
      <c r="L7309" s="4" t="s">
        <v>29</v>
      </c>
      <c r="M7309" s="4" t="s">
        <v>48</v>
      </c>
      <c r="N7309" s="4">
        <v>126.58</v>
      </c>
      <c r="O7309" s="4">
        <v>2</v>
      </c>
      <c r="P7309" s="4">
        <v>0</v>
      </c>
      <c r="Q7309" s="4">
        <v>24.38</v>
      </c>
    </row>
    <row r="7310" spans="1:17" s="4" customFormat="1" ht="12" x14ac:dyDescent="0.3">
      <c r="A7310" s="4">
        <v>7309</v>
      </c>
      <c r="B7310" s="4" t="s">
        <v>21708</v>
      </c>
      <c r="C7310" s="5">
        <v>44451</v>
      </c>
      <c r="D7310" s="5">
        <v>44452</v>
      </c>
      <c r="E7310" s="9">
        <f t="shared" si="114"/>
        <v>2021</v>
      </c>
      <c r="F7310" s="4" t="s">
        <v>39</v>
      </c>
      <c r="G7310" s="4" t="s">
        <v>21709</v>
      </c>
      <c r="H7310" s="4" t="s">
        <v>16646</v>
      </c>
      <c r="I7310" s="4" t="s">
        <v>67</v>
      </c>
      <c r="J7310" s="4" t="s">
        <v>21</v>
      </c>
      <c r="K7310" s="4" t="s">
        <v>26647</v>
      </c>
      <c r="L7310" s="4" t="s">
        <v>36</v>
      </c>
      <c r="M7310" s="4" t="s">
        <v>37</v>
      </c>
      <c r="N7310" s="4">
        <v>1257.5999999999999</v>
      </c>
      <c r="O7310" s="4">
        <v>10</v>
      </c>
      <c r="P7310" s="4">
        <v>0</v>
      </c>
      <c r="Q7310" s="4">
        <v>251.97</v>
      </c>
    </row>
    <row r="7311" spans="1:17" s="4" customFormat="1" ht="12" x14ac:dyDescent="0.3">
      <c r="A7311" s="4">
        <v>7310</v>
      </c>
      <c r="B7311" s="4" t="s">
        <v>21710</v>
      </c>
      <c r="C7311" s="5">
        <v>44466</v>
      </c>
      <c r="D7311" s="5">
        <v>44468</v>
      </c>
      <c r="E7311" s="9">
        <f t="shared" si="114"/>
        <v>2021</v>
      </c>
      <c r="F7311" s="4" t="s">
        <v>25</v>
      </c>
      <c r="G7311" s="4" t="s">
        <v>21711</v>
      </c>
      <c r="H7311" s="4" t="s">
        <v>21712</v>
      </c>
      <c r="I7311" s="4" t="s">
        <v>28</v>
      </c>
      <c r="J7311" s="4" t="s">
        <v>21</v>
      </c>
      <c r="K7311" s="4" t="s">
        <v>26647</v>
      </c>
      <c r="L7311" s="4" t="s">
        <v>22</v>
      </c>
      <c r="M7311" s="4" t="s">
        <v>134</v>
      </c>
      <c r="N7311" s="4">
        <v>500.3</v>
      </c>
      <c r="O7311" s="4">
        <v>9</v>
      </c>
      <c r="P7311" s="4">
        <v>0</v>
      </c>
      <c r="Q7311" s="4">
        <v>92.2</v>
      </c>
    </row>
    <row r="7312" spans="1:17" s="4" customFormat="1" ht="12" x14ac:dyDescent="0.3">
      <c r="A7312" s="4">
        <v>7311</v>
      </c>
      <c r="B7312" s="4" t="s">
        <v>21713</v>
      </c>
      <c r="C7312" s="5">
        <v>44540</v>
      </c>
      <c r="D7312" s="5">
        <v>44541</v>
      </c>
      <c r="E7312" s="9">
        <f t="shared" si="114"/>
        <v>2021</v>
      </c>
      <c r="F7312" s="4" t="s">
        <v>39</v>
      </c>
      <c r="G7312" s="4" t="s">
        <v>21714</v>
      </c>
      <c r="H7312" s="4" t="s">
        <v>21715</v>
      </c>
      <c r="I7312" s="4" t="s">
        <v>67</v>
      </c>
      <c r="J7312" s="4" t="s">
        <v>52</v>
      </c>
      <c r="K7312" s="4" t="s">
        <v>53</v>
      </c>
      <c r="L7312" s="4" t="s">
        <v>22</v>
      </c>
      <c r="M7312" s="4" t="s">
        <v>75</v>
      </c>
      <c r="N7312" s="4">
        <v>1494.7</v>
      </c>
      <c r="O7312" s="4">
        <v>3</v>
      </c>
      <c r="P7312" s="4">
        <v>0.1</v>
      </c>
      <c r="Q7312" s="4">
        <v>177.16</v>
      </c>
    </row>
    <row r="7313" spans="1:17" s="4" customFormat="1" ht="12" x14ac:dyDescent="0.3">
      <c r="A7313" s="4">
        <v>7312</v>
      </c>
      <c r="B7313" s="4" t="s">
        <v>21716</v>
      </c>
      <c r="C7313" s="5">
        <v>44554</v>
      </c>
      <c r="D7313" s="5">
        <v>44560</v>
      </c>
      <c r="E7313" s="9">
        <f t="shared" si="114"/>
        <v>2021</v>
      </c>
      <c r="F7313" s="4" t="s">
        <v>39</v>
      </c>
      <c r="G7313" s="4" t="s">
        <v>21717</v>
      </c>
      <c r="H7313" s="4" t="s">
        <v>21718</v>
      </c>
      <c r="I7313" s="4" t="s">
        <v>20</v>
      </c>
      <c r="J7313" s="4" t="s">
        <v>62</v>
      </c>
      <c r="K7313" s="4" t="s">
        <v>63</v>
      </c>
      <c r="L7313" s="4" t="s">
        <v>29</v>
      </c>
      <c r="M7313" s="4" t="s">
        <v>107</v>
      </c>
      <c r="N7313" s="4">
        <v>1352.87</v>
      </c>
      <c r="O7313" s="4">
        <v>6</v>
      </c>
      <c r="P7313" s="4">
        <v>0.15</v>
      </c>
      <c r="Q7313" s="4">
        <v>49.66</v>
      </c>
    </row>
    <row r="7314" spans="1:17" s="4" customFormat="1" ht="12" x14ac:dyDescent="0.3">
      <c r="A7314" s="4">
        <v>7313</v>
      </c>
      <c r="B7314" s="4" t="s">
        <v>21719</v>
      </c>
      <c r="C7314" s="5">
        <v>44905</v>
      </c>
      <c r="D7314" s="5">
        <v>44911</v>
      </c>
      <c r="E7314" s="9">
        <f t="shared" si="114"/>
        <v>2022</v>
      </c>
      <c r="F7314" s="4" t="s">
        <v>25</v>
      </c>
      <c r="G7314" s="4" t="s">
        <v>21720</v>
      </c>
      <c r="H7314" s="4" t="s">
        <v>21721</v>
      </c>
      <c r="I7314" s="4" t="s">
        <v>20</v>
      </c>
      <c r="J7314" s="4" t="s">
        <v>42</v>
      </c>
      <c r="K7314" s="4" t="s">
        <v>43</v>
      </c>
      <c r="L7314" s="4" t="s">
        <v>29</v>
      </c>
      <c r="M7314" s="4" t="s">
        <v>107</v>
      </c>
      <c r="N7314" s="4">
        <v>138.57</v>
      </c>
      <c r="O7314" s="4">
        <v>4</v>
      </c>
      <c r="P7314" s="4">
        <v>0.15</v>
      </c>
      <c r="Q7314" s="4">
        <v>19.45</v>
      </c>
    </row>
    <row r="7315" spans="1:17" s="4" customFormat="1" ht="12" x14ac:dyDescent="0.3">
      <c r="A7315" s="4">
        <v>7314</v>
      </c>
      <c r="B7315" s="4" t="s">
        <v>21722</v>
      </c>
      <c r="C7315" s="5">
        <v>45491</v>
      </c>
      <c r="D7315" s="5">
        <v>45494</v>
      </c>
      <c r="E7315" s="9">
        <f t="shared" si="114"/>
        <v>2024</v>
      </c>
      <c r="F7315" s="4" t="s">
        <v>59</v>
      </c>
      <c r="G7315" s="4" t="s">
        <v>21723</v>
      </c>
      <c r="H7315" s="4" t="s">
        <v>21724</v>
      </c>
      <c r="I7315" s="4" t="s">
        <v>20</v>
      </c>
      <c r="J7315" s="4" t="s">
        <v>21</v>
      </c>
      <c r="K7315" s="4" t="s">
        <v>26647</v>
      </c>
      <c r="L7315" s="4" t="s">
        <v>22</v>
      </c>
      <c r="M7315" s="4" t="s">
        <v>134</v>
      </c>
      <c r="N7315" s="4">
        <v>678.63</v>
      </c>
      <c r="O7315" s="4">
        <v>4</v>
      </c>
      <c r="P7315" s="4">
        <v>0.1</v>
      </c>
      <c r="Q7315" s="4">
        <v>10.029999999999999</v>
      </c>
    </row>
    <row r="7316" spans="1:17" s="4" customFormat="1" ht="12" x14ac:dyDescent="0.3">
      <c r="A7316" s="4">
        <v>7315</v>
      </c>
      <c r="B7316" s="4" t="s">
        <v>21725</v>
      </c>
      <c r="C7316" s="5">
        <v>45383</v>
      </c>
      <c r="D7316" s="5">
        <v>45388</v>
      </c>
      <c r="E7316" s="9">
        <f t="shared" si="114"/>
        <v>2024</v>
      </c>
      <c r="F7316" s="4" t="s">
        <v>39</v>
      </c>
      <c r="G7316" s="4" t="s">
        <v>21726</v>
      </c>
      <c r="H7316" s="4" t="s">
        <v>21727</v>
      </c>
      <c r="I7316" s="4" t="s">
        <v>67</v>
      </c>
      <c r="J7316" s="4" t="s">
        <v>111</v>
      </c>
      <c r="K7316" s="4" t="s">
        <v>111</v>
      </c>
      <c r="L7316" s="4" t="s">
        <v>36</v>
      </c>
      <c r="M7316" s="4" t="s">
        <v>37</v>
      </c>
      <c r="N7316" s="4">
        <v>671.58</v>
      </c>
      <c r="O7316" s="4">
        <v>10</v>
      </c>
      <c r="P7316" s="4">
        <v>0</v>
      </c>
      <c r="Q7316" s="4">
        <v>55.52</v>
      </c>
    </row>
    <row r="7317" spans="1:17" s="4" customFormat="1" ht="12" x14ac:dyDescent="0.3">
      <c r="A7317" s="4">
        <v>7316</v>
      </c>
      <c r="B7317" s="4" t="s">
        <v>21728</v>
      </c>
      <c r="C7317" s="5">
        <v>45268</v>
      </c>
      <c r="D7317" s="5">
        <v>45275</v>
      </c>
      <c r="E7317" s="9">
        <f t="shared" si="114"/>
        <v>2023</v>
      </c>
      <c r="F7317" s="4" t="s">
        <v>59</v>
      </c>
      <c r="G7317" s="4" t="s">
        <v>21729</v>
      </c>
      <c r="H7317" s="4" t="s">
        <v>21730</v>
      </c>
      <c r="I7317" s="4" t="s">
        <v>28</v>
      </c>
      <c r="J7317" s="4" t="s">
        <v>111</v>
      </c>
      <c r="K7317" s="4" t="s">
        <v>111</v>
      </c>
      <c r="L7317" s="4" t="s">
        <v>22</v>
      </c>
      <c r="M7317" s="4" t="s">
        <v>54</v>
      </c>
      <c r="N7317" s="4">
        <v>1024.9000000000001</v>
      </c>
      <c r="O7317" s="4">
        <v>2</v>
      </c>
      <c r="P7317" s="4">
        <v>0.1</v>
      </c>
      <c r="Q7317" s="4">
        <v>197.89</v>
      </c>
    </row>
    <row r="7318" spans="1:17" s="4" customFormat="1" ht="12" x14ac:dyDescent="0.3">
      <c r="A7318" s="4">
        <v>7317</v>
      </c>
      <c r="B7318" s="4" t="s">
        <v>21731</v>
      </c>
      <c r="C7318" s="5">
        <v>45375</v>
      </c>
      <c r="D7318" s="5">
        <v>45379</v>
      </c>
      <c r="E7318" s="9">
        <f t="shared" si="114"/>
        <v>2024</v>
      </c>
      <c r="F7318" s="4" t="s">
        <v>39</v>
      </c>
      <c r="G7318" s="4" t="s">
        <v>21732</v>
      </c>
      <c r="H7318" s="4" t="s">
        <v>21733</v>
      </c>
      <c r="I7318" s="4" t="s">
        <v>67</v>
      </c>
      <c r="J7318" s="4" t="s">
        <v>145</v>
      </c>
      <c r="K7318" s="4" t="s">
        <v>80</v>
      </c>
      <c r="L7318" s="4" t="s">
        <v>22</v>
      </c>
      <c r="M7318" s="4" t="s">
        <v>134</v>
      </c>
      <c r="N7318" s="4">
        <v>929.46</v>
      </c>
      <c r="O7318" s="4">
        <v>3</v>
      </c>
      <c r="P7318" s="4">
        <v>0.1</v>
      </c>
      <c r="Q7318" s="4">
        <v>170.1</v>
      </c>
    </row>
    <row r="7319" spans="1:17" s="4" customFormat="1" ht="12" x14ac:dyDescent="0.3">
      <c r="A7319" s="4">
        <v>7318</v>
      </c>
      <c r="B7319" s="4" t="s">
        <v>21734</v>
      </c>
      <c r="C7319" s="5">
        <v>44961</v>
      </c>
      <c r="D7319" s="5">
        <v>44963</v>
      </c>
      <c r="E7319" s="9">
        <f t="shared" si="114"/>
        <v>2023</v>
      </c>
      <c r="F7319" s="4" t="s">
        <v>25</v>
      </c>
      <c r="G7319" s="4" t="s">
        <v>21735</v>
      </c>
      <c r="H7319" s="4" t="s">
        <v>21736</v>
      </c>
      <c r="I7319" s="4" t="s">
        <v>20</v>
      </c>
      <c r="J7319" s="4" t="s">
        <v>62</v>
      </c>
      <c r="K7319" s="4" t="s">
        <v>63</v>
      </c>
      <c r="L7319" s="4" t="s">
        <v>29</v>
      </c>
      <c r="M7319" s="4" t="s">
        <v>48</v>
      </c>
      <c r="N7319" s="4">
        <v>137.31</v>
      </c>
      <c r="O7319" s="4">
        <v>5</v>
      </c>
      <c r="P7319" s="4">
        <v>0</v>
      </c>
      <c r="Q7319" s="4">
        <v>3</v>
      </c>
    </row>
    <row r="7320" spans="1:17" s="4" customFormat="1" ht="12" x14ac:dyDescent="0.3">
      <c r="A7320" s="4">
        <v>7319</v>
      </c>
      <c r="B7320" s="4" t="s">
        <v>21737</v>
      </c>
      <c r="C7320" s="5">
        <v>44826</v>
      </c>
      <c r="D7320" s="5">
        <v>44827</v>
      </c>
      <c r="E7320" s="9">
        <f t="shared" si="114"/>
        <v>2022</v>
      </c>
      <c r="F7320" s="4" t="s">
        <v>25</v>
      </c>
      <c r="G7320" s="4" t="s">
        <v>21738</v>
      </c>
      <c r="H7320" s="4" t="s">
        <v>21739</v>
      </c>
      <c r="I7320" s="4" t="s">
        <v>67</v>
      </c>
      <c r="J7320" s="4" t="s">
        <v>52</v>
      </c>
      <c r="K7320" s="4" t="s">
        <v>53</v>
      </c>
      <c r="L7320" s="4" t="s">
        <v>36</v>
      </c>
      <c r="M7320" s="4" t="s">
        <v>71</v>
      </c>
      <c r="N7320" s="4">
        <v>679.64</v>
      </c>
      <c r="O7320" s="4">
        <v>8</v>
      </c>
      <c r="P7320" s="4">
        <v>0</v>
      </c>
      <c r="Q7320" s="4">
        <v>9.41</v>
      </c>
    </row>
    <row r="7321" spans="1:17" s="4" customFormat="1" ht="12" x14ac:dyDescent="0.3">
      <c r="A7321" s="4">
        <v>7320</v>
      </c>
      <c r="B7321" s="4" t="s">
        <v>21740</v>
      </c>
      <c r="C7321" s="5">
        <v>45480</v>
      </c>
      <c r="D7321" s="5">
        <v>45484</v>
      </c>
      <c r="E7321" s="9">
        <f t="shared" si="114"/>
        <v>2024</v>
      </c>
      <c r="F7321" s="4" t="s">
        <v>25</v>
      </c>
      <c r="G7321" s="4" t="s">
        <v>21741</v>
      </c>
      <c r="H7321" s="4" t="s">
        <v>21742</v>
      </c>
      <c r="I7321" s="4" t="s">
        <v>20</v>
      </c>
      <c r="J7321" s="4" t="s">
        <v>106</v>
      </c>
      <c r="K7321" s="4" t="s">
        <v>106</v>
      </c>
      <c r="L7321" s="4" t="s">
        <v>22</v>
      </c>
      <c r="M7321" s="4" t="s">
        <v>23</v>
      </c>
      <c r="N7321" s="4">
        <v>76.709999999999994</v>
      </c>
      <c r="O7321" s="4">
        <v>7</v>
      </c>
      <c r="P7321" s="4">
        <v>0</v>
      </c>
      <c r="Q7321" s="4">
        <v>6.9</v>
      </c>
    </row>
    <row r="7322" spans="1:17" s="4" customFormat="1" ht="12" x14ac:dyDescent="0.3">
      <c r="A7322" s="4">
        <v>7321</v>
      </c>
      <c r="B7322" s="4" t="s">
        <v>21743</v>
      </c>
      <c r="C7322" s="5">
        <v>45555</v>
      </c>
      <c r="D7322" s="5">
        <v>45556</v>
      </c>
      <c r="E7322" s="9">
        <f t="shared" si="114"/>
        <v>2024</v>
      </c>
      <c r="F7322" s="4" t="s">
        <v>39</v>
      </c>
      <c r="G7322" s="4" t="s">
        <v>21744</v>
      </c>
      <c r="H7322" s="4" t="s">
        <v>21745</v>
      </c>
      <c r="I7322" s="4" t="s">
        <v>67</v>
      </c>
      <c r="J7322" s="4" t="s">
        <v>62</v>
      </c>
      <c r="K7322" s="4" t="s">
        <v>63</v>
      </c>
      <c r="L7322" s="4" t="s">
        <v>29</v>
      </c>
      <c r="M7322" s="4" t="s">
        <v>48</v>
      </c>
      <c r="N7322" s="4">
        <v>468.64</v>
      </c>
      <c r="O7322" s="4">
        <v>3</v>
      </c>
      <c r="P7322" s="4">
        <v>0.2</v>
      </c>
      <c r="Q7322" s="4">
        <v>62.27</v>
      </c>
    </row>
    <row r="7323" spans="1:17" s="4" customFormat="1" ht="12" x14ac:dyDescent="0.3">
      <c r="A7323" s="4">
        <v>7322</v>
      </c>
      <c r="B7323" s="4" t="s">
        <v>21746</v>
      </c>
      <c r="C7323" s="5">
        <v>45014</v>
      </c>
      <c r="D7323" s="5">
        <v>45017</v>
      </c>
      <c r="E7323" s="9">
        <f t="shared" si="114"/>
        <v>2023</v>
      </c>
      <c r="F7323" s="4" t="s">
        <v>59</v>
      </c>
      <c r="G7323" s="4" t="s">
        <v>21747</v>
      </c>
      <c r="H7323" s="4" t="s">
        <v>21748</v>
      </c>
      <c r="I7323" s="4" t="s">
        <v>20</v>
      </c>
      <c r="J7323" s="4" t="s">
        <v>145</v>
      </c>
      <c r="K7323" s="4" t="s">
        <v>80</v>
      </c>
      <c r="L7323" s="4" t="s">
        <v>36</v>
      </c>
      <c r="M7323" s="4" t="s">
        <v>37</v>
      </c>
      <c r="N7323" s="4">
        <v>319.29000000000002</v>
      </c>
      <c r="O7323" s="4">
        <v>6</v>
      </c>
      <c r="P7323" s="4">
        <v>0.1</v>
      </c>
      <c r="Q7323" s="4">
        <v>52.49</v>
      </c>
    </row>
    <row r="7324" spans="1:17" s="4" customFormat="1" ht="12" x14ac:dyDescent="0.3">
      <c r="A7324" s="4">
        <v>7323</v>
      </c>
      <c r="B7324" s="4" t="s">
        <v>21749</v>
      </c>
      <c r="C7324" s="5">
        <v>45475</v>
      </c>
      <c r="D7324" s="5">
        <v>45480</v>
      </c>
      <c r="E7324" s="9">
        <f t="shared" si="114"/>
        <v>2024</v>
      </c>
      <c r="F7324" s="4" t="s">
        <v>25</v>
      </c>
      <c r="G7324" s="4" t="s">
        <v>21750</v>
      </c>
      <c r="H7324" s="4" t="s">
        <v>17988</v>
      </c>
      <c r="I7324" s="4" t="s">
        <v>67</v>
      </c>
      <c r="J7324" s="4" t="s">
        <v>145</v>
      </c>
      <c r="K7324" s="4" t="s">
        <v>80</v>
      </c>
      <c r="L7324" s="4" t="s">
        <v>22</v>
      </c>
      <c r="M7324" s="4" t="s">
        <v>134</v>
      </c>
      <c r="N7324" s="4">
        <v>65.05</v>
      </c>
      <c r="O7324" s="4">
        <v>8</v>
      </c>
      <c r="P7324" s="4">
        <v>0.15</v>
      </c>
      <c r="Q7324" s="4">
        <v>12.89</v>
      </c>
    </row>
    <row r="7325" spans="1:17" s="4" customFormat="1" ht="12" x14ac:dyDescent="0.3">
      <c r="A7325" s="4">
        <v>7324</v>
      </c>
      <c r="B7325" s="4" t="s">
        <v>21751</v>
      </c>
      <c r="C7325" s="5">
        <v>45466</v>
      </c>
      <c r="D7325" s="5">
        <v>45471</v>
      </c>
      <c r="E7325" s="9">
        <f t="shared" si="114"/>
        <v>2024</v>
      </c>
      <c r="F7325" s="4" t="s">
        <v>17</v>
      </c>
      <c r="G7325" s="4" t="s">
        <v>21752</v>
      </c>
      <c r="H7325" s="4" t="s">
        <v>21753</v>
      </c>
      <c r="I7325" s="4" t="s">
        <v>28</v>
      </c>
      <c r="J7325" s="4" t="s">
        <v>79</v>
      </c>
      <c r="K7325" s="4" t="s">
        <v>80</v>
      </c>
      <c r="L7325" s="4" t="s">
        <v>36</v>
      </c>
      <c r="M7325" s="4" t="s">
        <v>37</v>
      </c>
      <c r="N7325" s="4">
        <v>1068.24</v>
      </c>
      <c r="O7325" s="4">
        <v>2</v>
      </c>
      <c r="P7325" s="4">
        <v>0.1</v>
      </c>
      <c r="Q7325" s="4">
        <v>259.14999999999998</v>
      </c>
    </row>
    <row r="7326" spans="1:17" s="4" customFormat="1" ht="12" x14ac:dyDescent="0.3">
      <c r="A7326" s="4">
        <v>7325</v>
      </c>
      <c r="B7326" s="4" t="s">
        <v>21754</v>
      </c>
      <c r="C7326" s="5">
        <v>45498</v>
      </c>
      <c r="D7326" s="5">
        <v>45499</v>
      </c>
      <c r="E7326" s="9">
        <f t="shared" si="114"/>
        <v>2024</v>
      </c>
      <c r="F7326" s="4" t="s">
        <v>17</v>
      </c>
      <c r="G7326" s="4" t="s">
        <v>21755</v>
      </c>
      <c r="H7326" s="4" t="s">
        <v>21756</v>
      </c>
      <c r="I7326" s="4" t="s">
        <v>28</v>
      </c>
      <c r="J7326" s="4" t="s">
        <v>34</v>
      </c>
      <c r="K7326" s="4" t="s">
        <v>35</v>
      </c>
      <c r="L7326" s="4" t="s">
        <v>22</v>
      </c>
      <c r="M7326" s="4" t="s">
        <v>134</v>
      </c>
      <c r="N7326" s="4">
        <v>1177.76</v>
      </c>
      <c r="O7326" s="4">
        <v>4</v>
      </c>
      <c r="P7326" s="4">
        <v>0.2</v>
      </c>
      <c r="Q7326" s="4">
        <v>190.5</v>
      </c>
    </row>
    <row r="7327" spans="1:17" s="4" customFormat="1" ht="12" x14ac:dyDescent="0.3">
      <c r="A7327" s="4">
        <v>7326</v>
      </c>
      <c r="B7327" s="4" t="s">
        <v>21757</v>
      </c>
      <c r="C7327" s="5">
        <v>44963</v>
      </c>
      <c r="D7327" s="5">
        <v>44967</v>
      </c>
      <c r="E7327" s="9">
        <f t="shared" si="114"/>
        <v>2023</v>
      </c>
      <c r="F7327" s="4" t="s">
        <v>25</v>
      </c>
      <c r="G7327" s="4" t="s">
        <v>21758</v>
      </c>
      <c r="H7327" s="4" t="s">
        <v>21759</v>
      </c>
      <c r="I7327" s="4" t="s">
        <v>20</v>
      </c>
      <c r="J7327" s="4" t="s">
        <v>52</v>
      </c>
      <c r="K7327" s="4" t="s">
        <v>53</v>
      </c>
      <c r="L7327" s="4" t="s">
        <v>22</v>
      </c>
      <c r="M7327" s="4" t="s">
        <v>23</v>
      </c>
      <c r="N7327" s="4">
        <v>533.88</v>
      </c>
      <c r="O7327" s="4">
        <v>8</v>
      </c>
      <c r="P7327" s="4">
        <v>0</v>
      </c>
      <c r="Q7327" s="4">
        <v>124.75</v>
      </c>
    </row>
    <row r="7328" spans="1:17" s="4" customFormat="1" ht="12" x14ac:dyDescent="0.3">
      <c r="A7328" s="4">
        <v>7327</v>
      </c>
      <c r="B7328" s="4" t="s">
        <v>21760</v>
      </c>
      <c r="C7328" s="5">
        <v>45444</v>
      </c>
      <c r="D7328" s="5">
        <v>45450</v>
      </c>
      <c r="E7328" s="9">
        <f t="shared" si="114"/>
        <v>2024</v>
      </c>
      <c r="F7328" s="4" t="s">
        <v>39</v>
      </c>
      <c r="G7328" s="4" t="s">
        <v>21761</v>
      </c>
      <c r="H7328" s="4" t="s">
        <v>21762</v>
      </c>
      <c r="I7328" s="4" t="s">
        <v>67</v>
      </c>
      <c r="J7328" s="4" t="s">
        <v>34</v>
      </c>
      <c r="K7328" s="4" t="s">
        <v>35</v>
      </c>
      <c r="L7328" s="4" t="s">
        <v>22</v>
      </c>
      <c r="M7328" s="4" t="s">
        <v>23</v>
      </c>
      <c r="N7328" s="4">
        <v>543.36</v>
      </c>
      <c r="O7328" s="4">
        <v>4</v>
      </c>
      <c r="P7328" s="4">
        <v>0.1</v>
      </c>
      <c r="Q7328" s="4">
        <v>73.44</v>
      </c>
    </row>
    <row r="7329" spans="1:17" s="4" customFormat="1" ht="12" x14ac:dyDescent="0.3">
      <c r="A7329" s="4">
        <v>7328</v>
      </c>
      <c r="B7329" s="4" t="s">
        <v>21763</v>
      </c>
      <c r="C7329" s="5">
        <v>45072</v>
      </c>
      <c r="D7329" s="5">
        <v>45076</v>
      </c>
      <c r="E7329" s="9">
        <f t="shared" si="114"/>
        <v>2023</v>
      </c>
      <c r="F7329" s="4" t="s">
        <v>39</v>
      </c>
      <c r="G7329" s="4" t="s">
        <v>21764</v>
      </c>
      <c r="H7329" s="4" t="s">
        <v>21765</v>
      </c>
      <c r="I7329" s="4" t="s">
        <v>20</v>
      </c>
      <c r="J7329" s="4" t="s">
        <v>21</v>
      </c>
      <c r="K7329" s="4" t="s">
        <v>26647</v>
      </c>
      <c r="L7329" s="4" t="s">
        <v>29</v>
      </c>
      <c r="M7329" s="4" t="s">
        <v>107</v>
      </c>
      <c r="N7329" s="4">
        <v>988.03</v>
      </c>
      <c r="O7329" s="4">
        <v>4</v>
      </c>
      <c r="P7329" s="4">
        <v>0.15</v>
      </c>
      <c r="Q7329" s="4">
        <v>131.33000000000001</v>
      </c>
    </row>
    <row r="7330" spans="1:17" s="4" customFormat="1" ht="12" x14ac:dyDescent="0.3">
      <c r="A7330" s="4">
        <v>7329</v>
      </c>
      <c r="B7330" s="4" t="s">
        <v>21766</v>
      </c>
      <c r="C7330" s="5">
        <v>45478</v>
      </c>
      <c r="D7330" s="5">
        <v>45479</v>
      </c>
      <c r="E7330" s="9">
        <f t="shared" si="114"/>
        <v>2024</v>
      </c>
      <c r="F7330" s="4" t="s">
        <v>39</v>
      </c>
      <c r="G7330" s="4" t="s">
        <v>21767</v>
      </c>
      <c r="H7330" s="4" t="s">
        <v>21768</v>
      </c>
      <c r="I7330" s="4" t="s">
        <v>28</v>
      </c>
      <c r="J7330" s="4" t="s">
        <v>111</v>
      </c>
      <c r="K7330" s="4" t="s">
        <v>111</v>
      </c>
      <c r="L7330" s="4" t="s">
        <v>22</v>
      </c>
      <c r="M7330" s="4" t="s">
        <v>54</v>
      </c>
      <c r="N7330" s="4">
        <v>407.21</v>
      </c>
      <c r="O7330" s="4">
        <v>1</v>
      </c>
      <c r="P7330" s="4">
        <v>0</v>
      </c>
      <c r="Q7330" s="4">
        <v>63.8</v>
      </c>
    </row>
    <row r="7331" spans="1:17" s="4" customFormat="1" ht="12" x14ac:dyDescent="0.3">
      <c r="A7331" s="4">
        <v>7330</v>
      </c>
      <c r="B7331" s="4" t="s">
        <v>21769</v>
      </c>
      <c r="C7331" s="5">
        <v>44750</v>
      </c>
      <c r="D7331" s="5">
        <v>44757</v>
      </c>
      <c r="E7331" s="9">
        <f t="shared" si="114"/>
        <v>2022</v>
      </c>
      <c r="F7331" s="4" t="s">
        <v>39</v>
      </c>
      <c r="G7331" s="4" t="s">
        <v>21770</v>
      </c>
      <c r="H7331" s="4" t="s">
        <v>21771</v>
      </c>
      <c r="I7331" s="4" t="s">
        <v>67</v>
      </c>
      <c r="J7331" s="4" t="s">
        <v>145</v>
      </c>
      <c r="K7331" s="4" t="s">
        <v>80</v>
      </c>
      <c r="L7331" s="4" t="s">
        <v>29</v>
      </c>
      <c r="M7331" s="4" t="s">
        <v>30</v>
      </c>
      <c r="N7331" s="4">
        <v>438.91</v>
      </c>
      <c r="O7331" s="4">
        <v>7</v>
      </c>
      <c r="P7331" s="4">
        <v>0.2</v>
      </c>
      <c r="Q7331" s="4">
        <v>88.01</v>
      </c>
    </row>
    <row r="7332" spans="1:17" s="4" customFormat="1" ht="12" x14ac:dyDescent="0.3">
      <c r="A7332" s="4">
        <v>7331</v>
      </c>
      <c r="B7332" s="4" t="s">
        <v>21772</v>
      </c>
      <c r="C7332" s="5">
        <v>45141</v>
      </c>
      <c r="D7332" s="5">
        <v>45142</v>
      </c>
      <c r="E7332" s="9">
        <f t="shared" si="114"/>
        <v>2023</v>
      </c>
      <c r="F7332" s="4" t="s">
        <v>39</v>
      </c>
      <c r="G7332" s="4" t="s">
        <v>21773</v>
      </c>
      <c r="H7332" s="4" t="s">
        <v>21774</v>
      </c>
      <c r="I7332" s="4" t="s">
        <v>67</v>
      </c>
      <c r="J7332" s="4" t="s">
        <v>106</v>
      </c>
      <c r="K7332" s="4" t="s">
        <v>106</v>
      </c>
      <c r="L7332" s="4" t="s">
        <v>22</v>
      </c>
      <c r="M7332" s="4" t="s">
        <v>54</v>
      </c>
      <c r="N7332" s="4">
        <v>338.97</v>
      </c>
      <c r="O7332" s="4">
        <v>6</v>
      </c>
      <c r="P7332" s="4">
        <v>0</v>
      </c>
      <c r="Q7332" s="4">
        <v>6.05</v>
      </c>
    </row>
    <row r="7333" spans="1:17" s="4" customFormat="1" ht="12" x14ac:dyDescent="0.3">
      <c r="A7333" s="4">
        <v>7332</v>
      </c>
      <c r="B7333" s="4" t="s">
        <v>21775</v>
      </c>
      <c r="C7333" s="5">
        <v>44843</v>
      </c>
      <c r="D7333" s="5">
        <v>44845</v>
      </c>
      <c r="E7333" s="9">
        <f t="shared" si="114"/>
        <v>2022</v>
      </c>
      <c r="F7333" s="4" t="s">
        <v>59</v>
      </c>
      <c r="G7333" s="4" t="s">
        <v>21776</v>
      </c>
      <c r="H7333" s="4" t="s">
        <v>21777</v>
      </c>
      <c r="I7333" s="4" t="s">
        <v>67</v>
      </c>
      <c r="J7333" s="4" t="s">
        <v>62</v>
      </c>
      <c r="K7333" s="4" t="s">
        <v>63</v>
      </c>
      <c r="L7333" s="4" t="s">
        <v>29</v>
      </c>
      <c r="M7333" s="4" t="s">
        <v>90</v>
      </c>
      <c r="N7333" s="4">
        <v>232.31</v>
      </c>
      <c r="O7333" s="4">
        <v>6</v>
      </c>
      <c r="P7333" s="4">
        <v>0.1</v>
      </c>
      <c r="Q7333" s="4">
        <v>31.98</v>
      </c>
    </row>
    <row r="7334" spans="1:17" s="4" customFormat="1" ht="12" x14ac:dyDescent="0.3">
      <c r="A7334" s="4">
        <v>7333</v>
      </c>
      <c r="B7334" s="4" t="s">
        <v>21778</v>
      </c>
      <c r="C7334" s="5">
        <v>45342</v>
      </c>
      <c r="D7334" s="5">
        <v>45345</v>
      </c>
      <c r="E7334" s="9">
        <f t="shared" si="114"/>
        <v>2024</v>
      </c>
      <c r="F7334" s="4" t="s">
        <v>17</v>
      </c>
      <c r="G7334" s="4" t="s">
        <v>21779</v>
      </c>
      <c r="H7334" s="4" t="s">
        <v>21780</v>
      </c>
      <c r="I7334" s="4" t="s">
        <v>28</v>
      </c>
      <c r="J7334" s="4" t="s">
        <v>62</v>
      </c>
      <c r="K7334" s="4" t="s">
        <v>63</v>
      </c>
      <c r="L7334" s="4" t="s">
        <v>29</v>
      </c>
      <c r="M7334" s="4" t="s">
        <v>48</v>
      </c>
      <c r="N7334" s="4">
        <v>276.95</v>
      </c>
      <c r="O7334" s="4">
        <v>6</v>
      </c>
      <c r="P7334" s="4">
        <v>0.1</v>
      </c>
      <c r="Q7334" s="4">
        <v>67.08</v>
      </c>
    </row>
    <row r="7335" spans="1:17" s="4" customFormat="1" ht="12" x14ac:dyDescent="0.3">
      <c r="A7335" s="4">
        <v>7334</v>
      </c>
      <c r="B7335" s="4" t="s">
        <v>21781</v>
      </c>
      <c r="C7335" s="5">
        <v>44684</v>
      </c>
      <c r="D7335" s="5">
        <v>44691</v>
      </c>
      <c r="E7335" s="9">
        <f t="shared" si="114"/>
        <v>2022</v>
      </c>
      <c r="F7335" s="4" t="s">
        <v>39</v>
      </c>
      <c r="G7335" s="4" t="s">
        <v>21782</v>
      </c>
      <c r="H7335" s="4" t="s">
        <v>21783</v>
      </c>
      <c r="I7335" s="4" t="s">
        <v>67</v>
      </c>
      <c r="J7335" s="4" t="s">
        <v>79</v>
      </c>
      <c r="K7335" s="4" t="s">
        <v>80</v>
      </c>
      <c r="L7335" s="4" t="s">
        <v>29</v>
      </c>
      <c r="M7335" s="4" t="s">
        <v>48</v>
      </c>
      <c r="N7335" s="4">
        <v>106.41</v>
      </c>
      <c r="O7335" s="4">
        <v>7</v>
      </c>
      <c r="P7335" s="4">
        <v>0.1</v>
      </c>
      <c r="Q7335" s="4">
        <v>2.0699999999999998</v>
      </c>
    </row>
    <row r="7336" spans="1:17" s="4" customFormat="1" ht="12" x14ac:dyDescent="0.3">
      <c r="A7336" s="4">
        <v>7335</v>
      </c>
      <c r="B7336" s="4" t="s">
        <v>21784</v>
      </c>
      <c r="C7336" s="5">
        <v>45202</v>
      </c>
      <c r="D7336" s="5">
        <v>45203</v>
      </c>
      <c r="E7336" s="9">
        <f t="shared" si="114"/>
        <v>2023</v>
      </c>
      <c r="F7336" s="4" t="s">
        <v>25</v>
      </c>
      <c r="G7336" s="4" t="s">
        <v>21785</v>
      </c>
      <c r="H7336" s="4" t="s">
        <v>21786</v>
      </c>
      <c r="I7336" s="4" t="s">
        <v>28</v>
      </c>
      <c r="J7336" s="4" t="s">
        <v>47</v>
      </c>
      <c r="K7336" s="4" t="s">
        <v>47</v>
      </c>
      <c r="L7336" s="4" t="s">
        <v>22</v>
      </c>
      <c r="M7336" s="4" t="s">
        <v>54</v>
      </c>
      <c r="N7336" s="4">
        <v>208.05</v>
      </c>
      <c r="O7336" s="4">
        <v>9</v>
      </c>
      <c r="P7336" s="4">
        <v>0.2</v>
      </c>
      <c r="Q7336" s="4">
        <v>-3.32</v>
      </c>
    </row>
    <row r="7337" spans="1:17" s="4" customFormat="1" ht="12" x14ac:dyDescent="0.3">
      <c r="A7337" s="4">
        <v>7336</v>
      </c>
      <c r="B7337" s="4" t="s">
        <v>21787</v>
      </c>
      <c r="C7337" s="5">
        <v>44791</v>
      </c>
      <c r="D7337" s="5">
        <v>44793</v>
      </c>
      <c r="E7337" s="9">
        <f t="shared" si="114"/>
        <v>2022</v>
      </c>
      <c r="F7337" s="4" t="s">
        <v>25</v>
      </c>
      <c r="G7337" s="4" t="s">
        <v>21788</v>
      </c>
      <c r="H7337" s="4" t="s">
        <v>21789</v>
      </c>
      <c r="I7337" s="4" t="s">
        <v>28</v>
      </c>
      <c r="J7337" s="4" t="s">
        <v>62</v>
      </c>
      <c r="K7337" s="4" t="s">
        <v>63</v>
      </c>
      <c r="L7337" s="4" t="s">
        <v>22</v>
      </c>
      <c r="M7337" s="4" t="s">
        <v>75</v>
      </c>
      <c r="N7337" s="4">
        <v>1438.19</v>
      </c>
      <c r="O7337" s="4">
        <v>5</v>
      </c>
      <c r="P7337" s="4">
        <v>0.2</v>
      </c>
      <c r="Q7337" s="4">
        <v>92.02</v>
      </c>
    </row>
    <row r="7338" spans="1:17" s="4" customFormat="1" ht="12" x14ac:dyDescent="0.3">
      <c r="A7338" s="4">
        <v>7337</v>
      </c>
      <c r="B7338" s="4" t="s">
        <v>21790</v>
      </c>
      <c r="C7338" s="5">
        <v>45700</v>
      </c>
      <c r="D7338" s="5">
        <v>45703</v>
      </c>
      <c r="E7338" s="9">
        <f t="shared" si="114"/>
        <v>2025</v>
      </c>
      <c r="F7338" s="4" t="s">
        <v>17</v>
      </c>
      <c r="G7338" s="4" t="s">
        <v>21791</v>
      </c>
      <c r="H7338" s="4" t="s">
        <v>21792</v>
      </c>
      <c r="I7338" s="4" t="s">
        <v>20</v>
      </c>
      <c r="J7338" s="4" t="s">
        <v>145</v>
      </c>
      <c r="K7338" s="4" t="s">
        <v>80</v>
      </c>
      <c r="L7338" s="4" t="s">
        <v>22</v>
      </c>
      <c r="M7338" s="4" t="s">
        <v>75</v>
      </c>
      <c r="N7338" s="4">
        <v>28.14</v>
      </c>
      <c r="O7338" s="4">
        <v>3</v>
      </c>
      <c r="P7338" s="4">
        <v>0.15</v>
      </c>
      <c r="Q7338" s="4">
        <v>3.57</v>
      </c>
    </row>
    <row r="7339" spans="1:17" s="4" customFormat="1" ht="12" x14ac:dyDescent="0.3">
      <c r="A7339" s="4">
        <v>7338</v>
      </c>
      <c r="B7339" s="4" t="s">
        <v>21793</v>
      </c>
      <c r="C7339" s="5">
        <v>44723</v>
      </c>
      <c r="D7339" s="5">
        <v>44729</v>
      </c>
      <c r="E7339" s="9">
        <f t="shared" si="114"/>
        <v>2022</v>
      </c>
      <c r="F7339" s="4" t="s">
        <v>39</v>
      </c>
      <c r="G7339" s="4" t="s">
        <v>21794</v>
      </c>
      <c r="H7339" s="4" t="s">
        <v>21795</v>
      </c>
      <c r="I7339" s="4" t="s">
        <v>67</v>
      </c>
      <c r="J7339" s="4" t="s">
        <v>145</v>
      </c>
      <c r="K7339" s="4" t="s">
        <v>80</v>
      </c>
      <c r="L7339" s="4" t="s">
        <v>22</v>
      </c>
      <c r="M7339" s="4" t="s">
        <v>134</v>
      </c>
      <c r="N7339" s="4">
        <v>962.68</v>
      </c>
      <c r="O7339" s="4">
        <v>7</v>
      </c>
      <c r="P7339" s="4">
        <v>0.15</v>
      </c>
      <c r="Q7339" s="4">
        <v>137.19999999999999</v>
      </c>
    </row>
    <row r="7340" spans="1:17" s="4" customFormat="1" ht="12" x14ac:dyDescent="0.3">
      <c r="A7340" s="4">
        <v>7339</v>
      </c>
      <c r="B7340" s="4" t="s">
        <v>21796</v>
      </c>
      <c r="C7340" s="5">
        <v>44701</v>
      </c>
      <c r="D7340" s="5">
        <v>44702</v>
      </c>
      <c r="E7340" s="9">
        <f t="shared" si="114"/>
        <v>2022</v>
      </c>
      <c r="F7340" s="4" t="s">
        <v>17</v>
      </c>
      <c r="G7340" s="4" t="s">
        <v>21797</v>
      </c>
      <c r="H7340" s="4" t="s">
        <v>21798</v>
      </c>
      <c r="I7340" s="4" t="s">
        <v>28</v>
      </c>
      <c r="J7340" s="4" t="s">
        <v>34</v>
      </c>
      <c r="K7340" s="4" t="s">
        <v>35</v>
      </c>
      <c r="L7340" s="4" t="s">
        <v>36</v>
      </c>
      <c r="M7340" s="4" t="s">
        <v>138</v>
      </c>
      <c r="N7340" s="4">
        <v>430.23</v>
      </c>
      <c r="O7340" s="4">
        <v>4</v>
      </c>
      <c r="P7340" s="4">
        <v>0.1</v>
      </c>
      <c r="Q7340" s="4">
        <v>56.47</v>
      </c>
    </row>
    <row r="7341" spans="1:17" s="4" customFormat="1" ht="12" x14ac:dyDescent="0.3">
      <c r="A7341" s="4">
        <v>7340</v>
      </c>
      <c r="B7341" s="4" t="s">
        <v>21799</v>
      </c>
      <c r="C7341" s="5">
        <v>44828</v>
      </c>
      <c r="D7341" s="5">
        <v>44834</v>
      </c>
      <c r="E7341" s="9">
        <f t="shared" si="114"/>
        <v>2022</v>
      </c>
      <c r="F7341" s="4" t="s">
        <v>39</v>
      </c>
      <c r="G7341" s="4" t="s">
        <v>21800</v>
      </c>
      <c r="H7341" s="4" t="s">
        <v>21801</v>
      </c>
      <c r="I7341" s="4" t="s">
        <v>28</v>
      </c>
      <c r="J7341" s="4" t="s">
        <v>42</v>
      </c>
      <c r="K7341" s="4" t="s">
        <v>43</v>
      </c>
      <c r="L7341" s="4" t="s">
        <v>22</v>
      </c>
      <c r="M7341" s="4" t="s">
        <v>23</v>
      </c>
      <c r="N7341" s="4">
        <v>385.84</v>
      </c>
      <c r="O7341" s="4">
        <v>1</v>
      </c>
      <c r="P7341" s="4">
        <v>0.1</v>
      </c>
      <c r="Q7341" s="4">
        <v>5.7</v>
      </c>
    </row>
    <row r="7342" spans="1:17" s="4" customFormat="1" ht="12" x14ac:dyDescent="0.3">
      <c r="A7342" s="4">
        <v>7341</v>
      </c>
      <c r="B7342" s="4" t="s">
        <v>21802</v>
      </c>
      <c r="C7342" s="5">
        <v>45517</v>
      </c>
      <c r="D7342" s="5">
        <v>45520</v>
      </c>
      <c r="E7342" s="9">
        <f t="shared" si="114"/>
        <v>2024</v>
      </c>
      <c r="F7342" s="4" t="s">
        <v>59</v>
      </c>
      <c r="G7342" s="4" t="s">
        <v>21803</v>
      </c>
      <c r="H7342" s="4" t="s">
        <v>21804</v>
      </c>
      <c r="I7342" s="4" t="s">
        <v>28</v>
      </c>
      <c r="J7342" s="4" t="s">
        <v>21</v>
      </c>
      <c r="K7342" s="4" t="s">
        <v>26647</v>
      </c>
      <c r="L7342" s="4" t="s">
        <v>29</v>
      </c>
      <c r="M7342" s="4" t="s">
        <v>30</v>
      </c>
      <c r="N7342" s="4">
        <v>701.66</v>
      </c>
      <c r="O7342" s="4">
        <v>9</v>
      </c>
      <c r="P7342" s="4">
        <v>0.1</v>
      </c>
      <c r="Q7342" s="4">
        <v>-2.62</v>
      </c>
    </row>
    <row r="7343" spans="1:17" s="4" customFormat="1" ht="12" x14ac:dyDescent="0.3">
      <c r="A7343" s="4">
        <v>7342</v>
      </c>
      <c r="B7343" s="4" t="s">
        <v>21805</v>
      </c>
      <c r="C7343" s="5">
        <v>44784</v>
      </c>
      <c r="D7343" s="5">
        <v>44787</v>
      </c>
      <c r="E7343" s="9">
        <f t="shared" si="114"/>
        <v>2022</v>
      </c>
      <c r="F7343" s="4" t="s">
        <v>25</v>
      </c>
      <c r="G7343" s="4" t="s">
        <v>21806</v>
      </c>
      <c r="H7343" s="4" t="s">
        <v>21807</v>
      </c>
      <c r="I7343" s="4" t="s">
        <v>28</v>
      </c>
      <c r="J7343" s="4" t="s">
        <v>47</v>
      </c>
      <c r="K7343" s="4" t="s">
        <v>47</v>
      </c>
      <c r="L7343" s="4" t="s">
        <v>36</v>
      </c>
      <c r="M7343" s="4" t="s">
        <v>138</v>
      </c>
      <c r="N7343" s="4">
        <v>700.25</v>
      </c>
      <c r="O7343" s="4">
        <v>7</v>
      </c>
      <c r="P7343" s="4">
        <v>0.2</v>
      </c>
      <c r="Q7343" s="4">
        <v>89.32</v>
      </c>
    </row>
    <row r="7344" spans="1:17" s="4" customFormat="1" ht="12" x14ac:dyDescent="0.3">
      <c r="A7344" s="4">
        <v>7343</v>
      </c>
      <c r="B7344" s="4" t="s">
        <v>21808</v>
      </c>
      <c r="C7344" s="5">
        <v>44530</v>
      </c>
      <c r="D7344" s="5">
        <v>44537</v>
      </c>
      <c r="E7344" s="9">
        <f t="shared" si="114"/>
        <v>2021</v>
      </c>
      <c r="F7344" s="4" t="s">
        <v>17</v>
      </c>
      <c r="G7344" s="4" t="s">
        <v>21809</v>
      </c>
      <c r="H7344" s="4" t="s">
        <v>21810</v>
      </c>
      <c r="I7344" s="4" t="s">
        <v>67</v>
      </c>
      <c r="J7344" s="4" t="s">
        <v>111</v>
      </c>
      <c r="K7344" s="4" t="s">
        <v>111</v>
      </c>
      <c r="L7344" s="4" t="s">
        <v>29</v>
      </c>
      <c r="M7344" s="4" t="s">
        <v>90</v>
      </c>
      <c r="N7344" s="4">
        <v>137.30000000000001</v>
      </c>
      <c r="O7344" s="4">
        <v>9</v>
      </c>
      <c r="P7344" s="4">
        <v>0.1</v>
      </c>
      <c r="Q7344" s="4">
        <v>34.86</v>
      </c>
    </row>
    <row r="7345" spans="1:17" s="4" customFormat="1" ht="12" x14ac:dyDescent="0.3">
      <c r="A7345" s="4">
        <v>7344</v>
      </c>
      <c r="B7345" s="4" t="s">
        <v>21811</v>
      </c>
      <c r="C7345" s="5">
        <v>45264</v>
      </c>
      <c r="D7345" s="5">
        <v>45270</v>
      </c>
      <c r="E7345" s="9">
        <f t="shared" si="114"/>
        <v>2023</v>
      </c>
      <c r="F7345" s="4" t="s">
        <v>59</v>
      </c>
      <c r="G7345" s="4" t="s">
        <v>21812</v>
      </c>
      <c r="H7345" s="4" t="s">
        <v>21813</v>
      </c>
      <c r="I7345" s="4" t="s">
        <v>20</v>
      </c>
      <c r="J7345" s="4" t="s">
        <v>62</v>
      </c>
      <c r="K7345" s="4" t="s">
        <v>63</v>
      </c>
      <c r="L7345" s="4" t="s">
        <v>22</v>
      </c>
      <c r="M7345" s="4" t="s">
        <v>75</v>
      </c>
      <c r="N7345" s="4">
        <v>824.09</v>
      </c>
      <c r="O7345" s="4">
        <v>9</v>
      </c>
      <c r="P7345" s="4">
        <v>0.2</v>
      </c>
      <c r="Q7345" s="4">
        <v>132.37</v>
      </c>
    </row>
    <row r="7346" spans="1:17" s="4" customFormat="1" ht="12" x14ac:dyDescent="0.3">
      <c r="A7346" s="4">
        <v>7345</v>
      </c>
      <c r="B7346" s="4" t="s">
        <v>21814</v>
      </c>
      <c r="C7346" s="5">
        <v>44946</v>
      </c>
      <c r="D7346" s="5">
        <v>44949</v>
      </c>
      <c r="E7346" s="9">
        <f t="shared" si="114"/>
        <v>2023</v>
      </c>
      <c r="F7346" s="4" t="s">
        <v>17</v>
      </c>
      <c r="G7346" s="4" t="s">
        <v>21815</v>
      </c>
      <c r="H7346" s="4" t="s">
        <v>21816</v>
      </c>
      <c r="I7346" s="4" t="s">
        <v>67</v>
      </c>
      <c r="J7346" s="4" t="s">
        <v>62</v>
      </c>
      <c r="K7346" s="4" t="s">
        <v>63</v>
      </c>
      <c r="L7346" s="4" t="s">
        <v>29</v>
      </c>
      <c r="M7346" s="4" t="s">
        <v>48</v>
      </c>
      <c r="N7346" s="4">
        <v>1395.63</v>
      </c>
      <c r="O7346" s="4">
        <v>9</v>
      </c>
      <c r="P7346" s="4">
        <v>0</v>
      </c>
      <c r="Q7346" s="4">
        <v>298.01</v>
      </c>
    </row>
    <row r="7347" spans="1:17" s="4" customFormat="1" ht="12" x14ac:dyDescent="0.3">
      <c r="A7347" s="4">
        <v>7346</v>
      </c>
      <c r="B7347" s="4" t="s">
        <v>21817</v>
      </c>
      <c r="C7347" s="5">
        <v>45284</v>
      </c>
      <c r="D7347" s="5">
        <v>45290</v>
      </c>
      <c r="E7347" s="9">
        <f t="shared" si="114"/>
        <v>2023</v>
      </c>
      <c r="F7347" s="4" t="s">
        <v>39</v>
      </c>
      <c r="G7347" s="4" t="s">
        <v>21818</v>
      </c>
      <c r="H7347" s="4" t="s">
        <v>21819</v>
      </c>
      <c r="I7347" s="4" t="s">
        <v>28</v>
      </c>
      <c r="J7347" s="4" t="s">
        <v>111</v>
      </c>
      <c r="K7347" s="4" t="s">
        <v>111</v>
      </c>
      <c r="L7347" s="4" t="s">
        <v>36</v>
      </c>
      <c r="M7347" s="4" t="s">
        <v>138</v>
      </c>
      <c r="N7347" s="4">
        <v>238.64</v>
      </c>
      <c r="O7347" s="4">
        <v>5</v>
      </c>
      <c r="P7347" s="4">
        <v>0</v>
      </c>
      <c r="Q7347" s="4">
        <v>54.47</v>
      </c>
    </row>
    <row r="7348" spans="1:17" s="4" customFormat="1" ht="12" x14ac:dyDescent="0.3">
      <c r="A7348" s="4">
        <v>7347</v>
      </c>
      <c r="B7348" s="4" t="s">
        <v>21820</v>
      </c>
      <c r="C7348" s="5">
        <v>45649</v>
      </c>
      <c r="D7348" s="5">
        <v>45652</v>
      </c>
      <c r="E7348" s="9">
        <f t="shared" si="114"/>
        <v>2024</v>
      </c>
      <c r="F7348" s="4" t="s">
        <v>39</v>
      </c>
      <c r="G7348" s="4" t="s">
        <v>21821</v>
      </c>
      <c r="H7348" s="4" t="s">
        <v>21822</v>
      </c>
      <c r="I7348" s="4" t="s">
        <v>28</v>
      </c>
      <c r="J7348" s="4" t="s">
        <v>145</v>
      </c>
      <c r="K7348" s="4" t="s">
        <v>80</v>
      </c>
      <c r="L7348" s="4" t="s">
        <v>22</v>
      </c>
      <c r="M7348" s="4" t="s">
        <v>134</v>
      </c>
      <c r="N7348" s="4">
        <v>1378.2</v>
      </c>
      <c r="O7348" s="4">
        <v>3</v>
      </c>
      <c r="P7348" s="4">
        <v>0.2</v>
      </c>
      <c r="Q7348" s="4">
        <v>286.73</v>
      </c>
    </row>
    <row r="7349" spans="1:17" s="4" customFormat="1" ht="12" x14ac:dyDescent="0.3">
      <c r="A7349" s="4">
        <v>7348</v>
      </c>
      <c r="B7349" s="4" t="s">
        <v>21823</v>
      </c>
      <c r="C7349" s="5">
        <v>45160</v>
      </c>
      <c r="D7349" s="5">
        <v>45166</v>
      </c>
      <c r="E7349" s="9">
        <f t="shared" si="114"/>
        <v>2023</v>
      </c>
      <c r="F7349" s="4" t="s">
        <v>25</v>
      </c>
      <c r="G7349" s="4" t="s">
        <v>21824</v>
      </c>
      <c r="H7349" s="4" t="s">
        <v>21825</v>
      </c>
      <c r="I7349" s="4" t="s">
        <v>28</v>
      </c>
      <c r="J7349" s="4" t="s">
        <v>145</v>
      </c>
      <c r="K7349" s="4" t="s">
        <v>80</v>
      </c>
      <c r="L7349" s="4" t="s">
        <v>22</v>
      </c>
      <c r="M7349" s="4" t="s">
        <v>134</v>
      </c>
      <c r="N7349" s="4">
        <v>538.98</v>
      </c>
      <c r="O7349" s="4">
        <v>2</v>
      </c>
      <c r="P7349" s="4">
        <v>0.1</v>
      </c>
      <c r="Q7349" s="4">
        <v>21.79</v>
      </c>
    </row>
    <row r="7350" spans="1:17" s="4" customFormat="1" ht="12" x14ac:dyDescent="0.3">
      <c r="A7350" s="4">
        <v>7349</v>
      </c>
      <c r="B7350" s="4" t="s">
        <v>21826</v>
      </c>
      <c r="C7350" s="5">
        <v>44990</v>
      </c>
      <c r="D7350" s="5">
        <v>44991</v>
      </c>
      <c r="E7350" s="9">
        <f t="shared" si="114"/>
        <v>2023</v>
      </c>
      <c r="F7350" s="4" t="s">
        <v>39</v>
      </c>
      <c r="G7350" s="4" t="s">
        <v>21827</v>
      </c>
      <c r="H7350" s="4" t="s">
        <v>21828</v>
      </c>
      <c r="I7350" s="4" t="s">
        <v>20</v>
      </c>
      <c r="J7350" s="4" t="s">
        <v>21</v>
      </c>
      <c r="K7350" s="4" t="s">
        <v>26647</v>
      </c>
      <c r="L7350" s="4" t="s">
        <v>22</v>
      </c>
      <c r="M7350" s="4" t="s">
        <v>134</v>
      </c>
      <c r="N7350" s="4">
        <v>1020.87</v>
      </c>
      <c r="O7350" s="4">
        <v>2</v>
      </c>
      <c r="P7350" s="4">
        <v>0</v>
      </c>
      <c r="Q7350" s="4">
        <v>212.32</v>
      </c>
    </row>
    <row r="7351" spans="1:17" s="4" customFormat="1" ht="12" x14ac:dyDescent="0.3">
      <c r="A7351" s="4">
        <v>7350</v>
      </c>
      <c r="B7351" s="4" t="s">
        <v>21829</v>
      </c>
      <c r="C7351" s="5">
        <v>45784</v>
      </c>
      <c r="D7351" s="5">
        <v>45788</v>
      </c>
      <c r="E7351" s="9">
        <f t="shared" si="114"/>
        <v>2025</v>
      </c>
      <c r="F7351" s="4" t="s">
        <v>25</v>
      </c>
      <c r="G7351" s="4" t="s">
        <v>19204</v>
      </c>
      <c r="H7351" s="4" t="s">
        <v>10942</v>
      </c>
      <c r="I7351" s="4" t="s">
        <v>20</v>
      </c>
      <c r="J7351" s="4" t="s">
        <v>145</v>
      </c>
      <c r="K7351" s="4" t="s">
        <v>80</v>
      </c>
      <c r="L7351" s="4" t="s">
        <v>29</v>
      </c>
      <c r="M7351" s="4" t="s">
        <v>90</v>
      </c>
      <c r="N7351" s="4">
        <v>346.4</v>
      </c>
      <c r="O7351" s="4">
        <v>2</v>
      </c>
      <c r="P7351" s="4">
        <v>0.2</v>
      </c>
      <c r="Q7351" s="4">
        <v>31.36</v>
      </c>
    </row>
    <row r="7352" spans="1:17" s="4" customFormat="1" ht="12" x14ac:dyDescent="0.3">
      <c r="A7352" s="4">
        <v>7351</v>
      </c>
      <c r="B7352" s="4" t="s">
        <v>21830</v>
      </c>
      <c r="C7352" s="5">
        <v>45617</v>
      </c>
      <c r="D7352" s="5">
        <v>45622</v>
      </c>
      <c r="E7352" s="9">
        <f t="shared" si="114"/>
        <v>2024</v>
      </c>
      <c r="F7352" s="4" t="s">
        <v>17</v>
      </c>
      <c r="G7352" s="4" t="s">
        <v>5896</v>
      </c>
      <c r="H7352" s="4" t="s">
        <v>21831</v>
      </c>
      <c r="I7352" s="4" t="s">
        <v>28</v>
      </c>
      <c r="J7352" s="4" t="s">
        <v>21</v>
      </c>
      <c r="K7352" s="4" t="s">
        <v>26647</v>
      </c>
      <c r="L7352" s="4" t="s">
        <v>29</v>
      </c>
      <c r="M7352" s="4" t="s">
        <v>48</v>
      </c>
      <c r="N7352" s="4">
        <v>708.48</v>
      </c>
      <c r="O7352" s="4">
        <v>1</v>
      </c>
      <c r="P7352" s="4">
        <v>0.2</v>
      </c>
      <c r="Q7352" s="4">
        <v>4.28</v>
      </c>
    </row>
    <row r="7353" spans="1:17" s="4" customFormat="1" ht="12" x14ac:dyDescent="0.3">
      <c r="A7353" s="4">
        <v>7352</v>
      </c>
      <c r="B7353" s="4" t="s">
        <v>21832</v>
      </c>
      <c r="C7353" s="5">
        <v>44841</v>
      </c>
      <c r="D7353" s="5">
        <v>44842</v>
      </c>
      <c r="E7353" s="9">
        <f t="shared" si="114"/>
        <v>2022</v>
      </c>
      <c r="F7353" s="4" t="s">
        <v>59</v>
      </c>
      <c r="G7353" s="4" t="s">
        <v>21833</v>
      </c>
      <c r="H7353" s="4" t="s">
        <v>21834</v>
      </c>
      <c r="I7353" s="4" t="s">
        <v>28</v>
      </c>
      <c r="J7353" s="4" t="s">
        <v>62</v>
      </c>
      <c r="K7353" s="4" t="s">
        <v>63</v>
      </c>
      <c r="L7353" s="4" t="s">
        <v>36</v>
      </c>
      <c r="M7353" s="4" t="s">
        <v>71</v>
      </c>
      <c r="N7353" s="4">
        <v>389.1</v>
      </c>
      <c r="O7353" s="4">
        <v>5</v>
      </c>
      <c r="P7353" s="4">
        <v>0.1</v>
      </c>
      <c r="Q7353" s="4">
        <v>47.82</v>
      </c>
    </row>
    <row r="7354" spans="1:17" s="4" customFormat="1" ht="12" x14ac:dyDescent="0.3">
      <c r="A7354" s="4">
        <v>7353</v>
      </c>
      <c r="B7354" s="4" t="s">
        <v>21835</v>
      </c>
      <c r="C7354" s="5">
        <v>45296</v>
      </c>
      <c r="D7354" s="5">
        <v>45302</v>
      </c>
      <c r="E7354" s="9">
        <f t="shared" si="114"/>
        <v>2024</v>
      </c>
      <c r="F7354" s="4" t="s">
        <v>39</v>
      </c>
      <c r="G7354" s="4" t="s">
        <v>21836</v>
      </c>
      <c r="H7354" s="4" t="s">
        <v>21837</v>
      </c>
      <c r="I7354" s="4" t="s">
        <v>28</v>
      </c>
      <c r="J7354" s="4" t="s">
        <v>145</v>
      </c>
      <c r="K7354" s="4" t="s">
        <v>80</v>
      </c>
      <c r="L7354" s="4" t="s">
        <v>22</v>
      </c>
      <c r="M7354" s="4" t="s">
        <v>75</v>
      </c>
      <c r="N7354" s="4">
        <v>718.27</v>
      </c>
      <c r="O7354" s="4">
        <v>2</v>
      </c>
      <c r="P7354" s="4">
        <v>0</v>
      </c>
      <c r="Q7354" s="4">
        <v>97.34</v>
      </c>
    </row>
    <row r="7355" spans="1:17" s="4" customFormat="1" ht="12" x14ac:dyDescent="0.3">
      <c r="A7355" s="4">
        <v>7354</v>
      </c>
      <c r="B7355" s="4" t="s">
        <v>21838</v>
      </c>
      <c r="C7355" s="5">
        <v>44868</v>
      </c>
      <c r="D7355" s="5">
        <v>44873</v>
      </c>
      <c r="E7355" s="9">
        <f t="shared" si="114"/>
        <v>2022</v>
      </c>
      <c r="F7355" s="4" t="s">
        <v>59</v>
      </c>
      <c r="G7355" s="4" t="s">
        <v>21839</v>
      </c>
      <c r="H7355" s="4" t="s">
        <v>21840</v>
      </c>
      <c r="I7355" s="4" t="s">
        <v>20</v>
      </c>
      <c r="J7355" s="4" t="s">
        <v>34</v>
      </c>
      <c r="K7355" s="4" t="s">
        <v>35</v>
      </c>
      <c r="L7355" s="4" t="s">
        <v>29</v>
      </c>
      <c r="M7355" s="4" t="s">
        <v>107</v>
      </c>
      <c r="N7355" s="4">
        <v>778.7</v>
      </c>
      <c r="O7355" s="4">
        <v>7</v>
      </c>
      <c r="P7355" s="4">
        <v>0.15</v>
      </c>
      <c r="Q7355" s="4">
        <v>157.69999999999999</v>
      </c>
    </row>
    <row r="7356" spans="1:17" s="4" customFormat="1" ht="12" x14ac:dyDescent="0.3">
      <c r="A7356" s="4">
        <v>7355</v>
      </c>
      <c r="B7356" s="4" t="s">
        <v>21841</v>
      </c>
      <c r="C7356" s="5">
        <v>44844</v>
      </c>
      <c r="D7356" s="5">
        <v>44850</v>
      </c>
      <c r="E7356" s="9">
        <f t="shared" si="114"/>
        <v>2022</v>
      </c>
      <c r="F7356" s="4" t="s">
        <v>25</v>
      </c>
      <c r="G7356" s="4" t="s">
        <v>21842</v>
      </c>
      <c r="H7356" s="4" t="s">
        <v>21843</v>
      </c>
      <c r="I7356" s="4" t="s">
        <v>28</v>
      </c>
      <c r="J7356" s="4" t="s">
        <v>145</v>
      </c>
      <c r="K7356" s="4" t="s">
        <v>80</v>
      </c>
      <c r="L7356" s="4" t="s">
        <v>22</v>
      </c>
      <c r="M7356" s="4" t="s">
        <v>23</v>
      </c>
      <c r="N7356" s="4">
        <v>890.38</v>
      </c>
      <c r="O7356" s="4">
        <v>3</v>
      </c>
      <c r="P7356" s="4">
        <v>0.1</v>
      </c>
      <c r="Q7356" s="4">
        <v>149.01</v>
      </c>
    </row>
    <row r="7357" spans="1:17" s="4" customFormat="1" ht="12" x14ac:dyDescent="0.3">
      <c r="A7357" s="4">
        <v>7356</v>
      </c>
      <c r="B7357" s="4" t="s">
        <v>21844</v>
      </c>
      <c r="C7357" s="5">
        <v>45429</v>
      </c>
      <c r="D7357" s="5">
        <v>45436</v>
      </c>
      <c r="E7357" s="9">
        <f t="shared" si="114"/>
        <v>2024</v>
      </c>
      <c r="F7357" s="4" t="s">
        <v>39</v>
      </c>
      <c r="G7357" s="4" t="s">
        <v>21845</v>
      </c>
      <c r="H7357" s="4" t="s">
        <v>21846</v>
      </c>
      <c r="I7357" s="4" t="s">
        <v>28</v>
      </c>
      <c r="J7357" s="4" t="s">
        <v>106</v>
      </c>
      <c r="K7357" s="4" t="s">
        <v>106</v>
      </c>
      <c r="L7357" s="4" t="s">
        <v>29</v>
      </c>
      <c r="M7357" s="4" t="s">
        <v>30</v>
      </c>
      <c r="N7357" s="4">
        <v>114.26</v>
      </c>
      <c r="O7357" s="4">
        <v>5</v>
      </c>
      <c r="P7357" s="4">
        <v>0.15</v>
      </c>
      <c r="Q7357" s="4">
        <v>21.78</v>
      </c>
    </row>
    <row r="7358" spans="1:17" s="4" customFormat="1" ht="12" x14ac:dyDescent="0.3">
      <c r="A7358" s="4">
        <v>7357</v>
      </c>
      <c r="B7358" s="4" t="s">
        <v>21847</v>
      </c>
      <c r="C7358" s="5">
        <v>44588</v>
      </c>
      <c r="D7358" s="5">
        <v>44592</v>
      </c>
      <c r="E7358" s="9">
        <f t="shared" si="114"/>
        <v>2022</v>
      </c>
      <c r="F7358" s="4" t="s">
        <v>25</v>
      </c>
      <c r="G7358" s="4" t="s">
        <v>21848</v>
      </c>
      <c r="H7358" s="4" t="s">
        <v>21849</v>
      </c>
      <c r="I7358" s="4" t="s">
        <v>28</v>
      </c>
      <c r="J7358" s="4" t="s">
        <v>52</v>
      </c>
      <c r="K7358" s="4" t="s">
        <v>53</v>
      </c>
      <c r="L7358" s="4" t="s">
        <v>29</v>
      </c>
      <c r="M7358" s="4" t="s">
        <v>30</v>
      </c>
      <c r="N7358" s="4">
        <v>525.92999999999995</v>
      </c>
      <c r="O7358" s="4">
        <v>4</v>
      </c>
      <c r="P7358" s="4">
        <v>0.15</v>
      </c>
      <c r="Q7358" s="4">
        <v>27.11</v>
      </c>
    </row>
    <row r="7359" spans="1:17" s="4" customFormat="1" ht="12" x14ac:dyDescent="0.3">
      <c r="A7359" s="4">
        <v>7358</v>
      </c>
      <c r="B7359" s="4" t="s">
        <v>21850</v>
      </c>
      <c r="C7359" s="5">
        <v>45652</v>
      </c>
      <c r="D7359" s="5">
        <v>45653</v>
      </c>
      <c r="E7359" s="9">
        <f t="shared" si="114"/>
        <v>2024</v>
      </c>
      <c r="F7359" s="4" t="s">
        <v>39</v>
      </c>
      <c r="G7359" s="4" t="s">
        <v>21851</v>
      </c>
      <c r="H7359" s="4" t="s">
        <v>21852</v>
      </c>
      <c r="I7359" s="4" t="s">
        <v>67</v>
      </c>
      <c r="J7359" s="4" t="s">
        <v>52</v>
      </c>
      <c r="K7359" s="4" t="s">
        <v>53</v>
      </c>
      <c r="L7359" s="4" t="s">
        <v>36</v>
      </c>
      <c r="M7359" s="4" t="s">
        <v>71</v>
      </c>
      <c r="N7359" s="4">
        <v>220.14</v>
      </c>
      <c r="O7359" s="4">
        <v>4</v>
      </c>
      <c r="P7359" s="4">
        <v>0.2</v>
      </c>
      <c r="Q7359" s="4">
        <v>15.07</v>
      </c>
    </row>
    <row r="7360" spans="1:17" s="4" customFormat="1" ht="12" x14ac:dyDescent="0.3">
      <c r="A7360" s="4">
        <v>7359</v>
      </c>
      <c r="B7360" s="4" t="s">
        <v>21853</v>
      </c>
      <c r="C7360" s="5">
        <v>45395</v>
      </c>
      <c r="D7360" s="5">
        <v>45400</v>
      </c>
      <c r="E7360" s="9">
        <f t="shared" si="114"/>
        <v>2024</v>
      </c>
      <c r="F7360" s="4" t="s">
        <v>25</v>
      </c>
      <c r="G7360" s="4" t="s">
        <v>21854</v>
      </c>
      <c r="H7360" s="4" t="s">
        <v>21855</v>
      </c>
      <c r="I7360" s="4" t="s">
        <v>20</v>
      </c>
      <c r="J7360" s="4" t="s">
        <v>145</v>
      </c>
      <c r="K7360" s="4" t="s">
        <v>80</v>
      </c>
      <c r="L7360" s="4" t="s">
        <v>29</v>
      </c>
      <c r="M7360" s="4" t="s">
        <v>48</v>
      </c>
      <c r="N7360" s="4">
        <v>553.59</v>
      </c>
      <c r="O7360" s="4">
        <v>5</v>
      </c>
      <c r="P7360" s="4">
        <v>0</v>
      </c>
      <c r="Q7360" s="4">
        <v>86.79</v>
      </c>
    </row>
    <row r="7361" spans="1:17" s="4" customFormat="1" ht="12" x14ac:dyDescent="0.3">
      <c r="A7361" s="4">
        <v>7360</v>
      </c>
      <c r="B7361" s="4" t="s">
        <v>21856</v>
      </c>
      <c r="C7361" s="5">
        <v>45516</v>
      </c>
      <c r="D7361" s="5">
        <v>45520</v>
      </c>
      <c r="E7361" s="9">
        <f t="shared" si="114"/>
        <v>2024</v>
      </c>
      <c r="F7361" s="4" t="s">
        <v>39</v>
      </c>
      <c r="G7361" s="4" t="s">
        <v>21857</v>
      </c>
      <c r="H7361" s="4" t="s">
        <v>21858</v>
      </c>
      <c r="I7361" s="4" t="s">
        <v>28</v>
      </c>
      <c r="J7361" s="4" t="s">
        <v>21</v>
      </c>
      <c r="K7361" s="4" t="s">
        <v>26647</v>
      </c>
      <c r="L7361" s="4" t="s">
        <v>29</v>
      </c>
      <c r="M7361" s="4" t="s">
        <v>30</v>
      </c>
      <c r="N7361" s="4">
        <v>1450.14</v>
      </c>
      <c r="O7361" s="4">
        <v>2</v>
      </c>
      <c r="P7361" s="4">
        <v>0</v>
      </c>
      <c r="Q7361" s="4">
        <v>203.3</v>
      </c>
    </row>
    <row r="7362" spans="1:17" s="4" customFormat="1" ht="12" x14ac:dyDescent="0.3">
      <c r="A7362" s="4">
        <v>7361</v>
      </c>
      <c r="B7362" s="4" t="s">
        <v>21859</v>
      </c>
      <c r="C7362" s="5">
        <v>45826</v>
      </c>
      <c r="D7362" s="5">
        <v>45833</v>
      </c>
      <c r="E7362" s="9">
        <f t="shared" ref="E7362:E7425" si="115">YEAR(D7362)</f>
        <v>2025</v>
      </c>
      <c r="F7362" s="4" t="s">
        <v>17</v>
      </c>
      <c r="G7362" s="4" t="s">
        <v>21860</v>
      </c>
      <c r="H7362" s="4" t="s">
        <v>21861</v>
      </c>
      <c r="I7362" s="4" t="s">
        <v>67</v>
      </c>
      <c r="J7362" s="4" t="s">
        <v>47</v>
      </c>
      <c r="K7362" s="4" t="s">
        <v>47</v>
      </c>
      <c r="L7362" s="4" t="s">
        <v>36</v>
      </c>
      <c r="M7362" s="4" t="s">
        <v>118</v>
      </c>
      <c r="N7362" s="4">
        <v>721.53</v>
      </c>
      <c r="O7362" s="4">
        <v>2</v>
      </c>
      <c r="P7362" s="4">
        <v>0.2</v>
      </c>
      <c r="Q7362" s="4">
        <v>62.79</v>
      </c>
    </row>
    <row r="7363" spans="1:17" s="4" customFormat="1" ht="12" x14ac:dyDescent="0.3">
      <c r="A7363" s="4">
        <v>7362</v>
      </c>
      <c r="B7363" s="4" t="s">
        <v>21862</v>
      </c>
      <c r="C7363" s="5">
        <v>45820</v>
      </c>
      <c r="D7363" s="5">
        <v>45824</v>
      </c>
      <c r="E7363" s="9">
        <f t="shared" si="115"/>
        <v>2025</v>
      </c>
      <c r="F7363" s="4" t="s">
        <v>25</v>
      </c>
      <c r="G7363" s="4" t="s">
        <v>21863</v>
      </c>
      <c r="H7363" s="4" t="s">
        <v>21864</v>
      </c>
      <c r="I7363" s="4" t="s">
        <v>28</v>
      </c>
      <c r="J7363" s="4" t="s">
        <v>62</v>
      </c>
      <c r="K7363" s="4" t="s">
        <v>63</v>
      </c>
      <c r="L7363" s="4" t="s">
        <v>22</v>
      </c>
      <c r="M7363" s="4" t="s">
        <v>23</v>
      </c>
      <c r="N7363" s="4">
        <v>1376.28</v>
      </c>
      <c r="O7363" s="4">
        <v>6</v>
      </c>
      <c r="P7363" s="4">
        <v>0.2</v>
      </c>
      <c r="Q7363" s="4">
        <v>154.99</v>
      </c>
    </row>
    <row r="7364" spans="1:17" s="4" customFormat="1" ht="12" x14ac:dyDescent="0.3">
      <c r="A7364" s="4">
        <v>7363</v>
      </c>
      <c r="B7364" s="4" t="s">
        <v>21865</v>
      </c>
      <c r="C7364" s="5">
        <v>45684</v>
      </c>
      <c r="D7364" s="5">
        <v>45690</v>
      </c>
      <c r="E7364" s="9">
        <f t="shared" si="115"/>
        <v>2025</v>
      </c>
      <c r="F7364" s="4" t="s">
        <v>39</v>
      </c>
      <c r="G7364" s="4" t="s">
        <v>21866</v>
      </c>
      <c r="H7364" s="4" t="s">
        <v>21867</v>
      </c>
      <c r="I7364" s="4" t="s">
        <v>67</v>
      </c>
      <c r="J7364" s="4" t="s">
        <v>42</v>
      </c>
      <c r="K7364" s="4" t="s">
        <v>43</v>
      </c>
      <c r="L7364" s="4" t="s">
        <v>29</v>
      </c>
      <c r="M7364" s="4" t="s">
        <v>90</v>
      </c>
      <c r="N7364" s="4">
        <v>74.61</v>
      </c>
      <c r="O7364" s="4">
        <v>4</v>
      </c>
      <c r="P7364" s="4">
        <v>0.2</v>
      </c>
      <c r="Q7364" s="4">
        <v>4.3099999999999996</v>
      </c>
    </row>
    <row r="7365" spans="1:17" s="4" customFormat="1" ht="12" x14ac:dyDescent="0.3">
      <c r="A7365" s="4">
        <v>7364</v>
      </c>
      <c r="B7365" s="4" t="s">
        <v>21868</v>
      </c>
      <c r="C7365" s="5">
        <v>44833</v>
      </c>
      <c r="D7365" s="5">
        <v>44835</v>
      </c>
      <c r="E7365" s="9">
        <f t="shared" si="115"/>
        <v>2022</v>
      </c>
      <c r="F7365" s="4" t="s">
        <v>59</v>
      </c>
      <c r="G7365" s="4" t="s">
        <v>21869</v>
      </c>
      <c r="H7365" s="4" t="s">
        <v>13618</v>
      </c>
      <c r="I7365" s="4" t="s">
        <v>67</v>
      </c>
      <c r="J7365" s="4" t="s">
        <v>34</v>
      </c>
      <c r="K7365" s="4" t="s">
        <v>35</v>
      </c>
      <c r="L7365" s="4" t="s">
        <v>36</v>
      </c>
      <c r="M7365" s="4" t="s">
        <v>71</v>
      </c>
      <c r="N7365" s="4">
        <v>1147.81</v>
      </c>
      <c r="O7365" s="4">
        <v>1</v>
      </c>
      <c r="P7365" s="4">
        <v>0.15</v>
      </c>
      <c r="Q7365" s="4">
        <v>121.9</v>
      </c>
    </row>
    <row r="7366" spans="1:17" s="4" customFormat="1" ht="12" x14ac:dyDescent="0.3">
      <c r="A7366" s="4">
        <v>7365</v>
      </c>
      <c r="B7366" s="4" t="s">
        <v>21870</v>
      </c>
      <c r="C7366" s="5">
        <v>44972</v>
      </c>
      <c r="D7366" s="5">
        <v>44979</v>
      </c>
      <c r="E7366" s="9">
        <f t="shared" si="115"/>
        <v>2023</v>
      </c>
      <c r="F7366" s="4" t="s">
        <v>17</v>
      </c>
      <c r="G7366" s="4" t="s">
        <v>21871</v>
      </c>
      <c r="H7366" s="4" t="s">
        <v>21872</v>
      </c>
      <c r="I7366" s="4" t="s">
        <v>20</v>
      </c>
      <c r="J7366" s="4" t="s">
        <v>62</v>
      </c>
      <c r="K7366" s="4" t="s">
        <v>63</v>
      </c>
      <c r="L7366" s="4" t="s">
        <v>36</v>
      </c>
      <c r="M7366" s="4" t="s">
        <v>37</v>
      </c>
      <c r="N7366" s="4">
        <v>1421.18</v>
      </c>
      <c r="O7366" s="4">
        <v>5</v>
      </c>
      <c r="P7366" s="4">
        <v>0.2</v>
      </c>
      <c r="Q7366" s="4">
        <v>111.32</v>
      </c>
    </row>
    <row r="7367" spans="1:17" s="4" customFormat="1" ht="12" x14ac:dyDescent="0.3">
      <c r="A7367" s="4">
        <v>7366</v>
      </c>
      <c r="B7367" s="4" t="s">
        <v>21873</v>
      </c>
      <c r="C7367" s="5">
        <v>44809</v>
      </c>
      <c r="D7367" s="5">
        <v>44816</v>
      </c>
      <c r="E7367" s="9">
        <f t="shared" si="115"/>
        <v>2022</v>
      </c>
      <c r="F7367" s="4" t="s">
        <v>25</v>
      </c>
      <c r="G7367" s="4" t="s">
        <v>21874</v>
      </c>
      <c r="H7367" s="4" t="s">
        <v>21875</v>
      </c>
      <c r="I7367" s="4" t="s">
        <v>67</v>
      </c>
      <c r="J7367" s="4" t="s">
        <v>42</v>
      </c>
      <c r="K7367" s="4" t="s">
        <v>43</v>
      </c>
      <c r="L7367" s="4" t="s">
        <v>29</v>
      </c>
      <c r="M7367" s="4" t="s">
        <v>107</v>
      </c>
      <c r="N7367" s="4">
        <v>661.59</v>
      </c>
      <c r="O7367" s="4">
        <v>4</v>
      </c>
      <c r="P7367" s="4">
        <v>0.2</v>
      </c>
      <c r="Q7367" s="4">
        <v>55.11</v>
      </c>
    </row>
    <row r="7368" spans="1:17" s="4" customFormat="1" ht="12" x14ac:dyDescent="0.3">
      <c r="A7368" s="4">
        <v>7367</v>
      </c>
      <c r="B7368" s="4" t="s">
        <v>21876</v>
      </c>
      <c r="C7368" s="5">
        <v>44562</v>
      </c>
      <c r="D7368" s="5">
        <v>44569</v>
      </c>
      <c r="E7368" s="9">
        <f t="shared" si="115"/>
        <v>2022</v>
      </c>
      <c r="F7368" s="4" t="s">
        <v>17</v>
      </c>
      <c r="G7368" s="4" t="s">
        <v>21877</v>
      </c>
      <c r="H7368" s="4" t="s">
        <v>21878</v>
      </c>
      <c r="I7368" s="4" t="s">
        <v>67</v>
      </c>
      <c r="J7368" s="4" t="s">
        <v>42</v>
      </c>
      <c r="K7368" s="4" t="s">
        <v>43</v>
      </c>
      <c r="L7368" s="4" t="s">
        <v>22</v>
      </c>
      <c r="M7368" s="4" t="s">
        <v>23</v>
      </c>
      <c r="N7368" s="4">
        <v>1303.3800000000001</v>
      </c>
      <c r="O7368" s="4">
        <v>2</v>
      </c>
      <c r="P7368" s="4">
        <v>0.1</v>
      </c>
      <c r="Q7368" s="4">
        <v>270.51</v>
      </c>
    </row>
    <row r="7369" spans="1:17" s="4" customFormat="1" ht="12" x14ac:dyDescent="0.3">
      <c r="A7369" s="4">
        <v>7368</v>
      </c>
      <c r="B7369" s="4" t="s">
        <v>21879</v>
      </c>
      <c r="C7369" s="5">
        <v>44585</v>
      </c>
      <c r="D7369" s="5">
        <v>44586</v>
      </c>
      <c r="E7369" s="9">
        <f t="shared" si="115"/>
        <v>2022</v>
      </c>
      <c r="F7369" s="4" t="s">
        <v>59</v>
      </c>
      <c r="G7369" s="4" t="s">
        <v>21880</v>
      </c>
      <c r="H7369" s="4" t="s">
        <v>21881</v>
      </c>
      <c r="I7369" s="4" t="s">
        <v>28</v>
      </c>
      <c r="J7369" s="4" t="s">
        <v>47</v>
      </c>
      <c r="K7369" s="4" t="s">
        <v>47</v>
      </c>
      <c r="L7369" s="4" t="s">
        <v>22</v>
      </c>
      <c r="M7369" s="4" t="s">
        <v>54</v>
      </c>
      <c r="N7369" s="4">
        <v>1381.1</v>
      </c>
      <c r="O7369" s="4">
        <v>8</v>
      </c>
      <c r="P7369" s="4">
        <v>0.1</v>
      </c>
      <c r="Q7369" s="4">
        <v>173.78</v>
      </c>
    </row>
    <row r="7370" spans="1:17" s="4" customFormat="1" ht="12" x14ac:dyDescent="0.3">
      <c r="A7370" s="4">
        <v>7369</v>
      </c>
      <c r="B7370" s="4" t="s">
        <v>21882</v>
      </c>
      <c r="C7370" s="5">
        <v>44800</v>
      </c>
      <c r="D7370" s="5">
        <v>44806</v>
      </c>
      <c r="E7370" s="9">
        <f t="shared" si="115"/>
        <v>2022</v>
      </c>
      <c r="F7370" s="4" t="s">
        <v>25</v>
      </c>
      <c r="G7370" s="4" t="s">
        <v>21883</v>
      </c>
      <c r="H7370" s="4" t="s">
        <v>21884</v>
      </c>
      <c r="I7370" s="4" t="s">
        <v>20</v>
      </c>
      <c r="J7370" s="4" t="s">
        <v>42</v>
      </c>
      <c r="K7370" s="4" t="s">
        <v>43</v>
      </c>
      <c r="L7370" s="4" t="s">
        <v>22</v>
      </c>
      <c r="M7370" s="4" t="s">
        <v>54</v>
      </c>
      <c r="N7370" s="4">
        <v>967.5</v>
      </c>
      <c r="O7370" s="4">
        <v>6</v>
      </c>
      <c r="P7370" s="4">
        <v>0.1</v>
      </c>
      <c r="Q7370" s="4">
        <v>165.15</v>
      </c>
    </row>
    <row r="7371" spans="1:17" s="4" customFormat="1" ht="12" x14ac:dyDescent="0.3">
      <c r="A7371" s="4">
        <v>7370</v>
      </c>
      <c r="B7371" s="4" t="s">
        <v>21885</v>
      </c>
      <c r="C7371" s="5">
        <v>45170</v>
      </c>
      <c r="D7371" s="5">
        <v>45174</v>
      </c>
      <c r="E7371" s="9">
        <f t="shared" si="115"/>
        <v>2023</v>
      </c>
      <c r="F7371" s="4" t="s">
        <v>25</v>
      </c>
      <c r="G7371" s="4" t="s">
        <v>21886</v>
      </c>
      <c r="H7371" s="4" t="s">
        <v>21887</v>
      </c>
      <c r="I7371" s="4" t="s">
        <v>20</v>
      </c>
      <c r="J7371" s="4" t="s">
        <v>42</v>
      </c>
      <c r="K7371" s="4" t="s">
        <v>43</v>
      </c>
      <c r="L7371" s="4" t="s">
        <v>22</v>
      </c>
      <c r="M7371" s="4" t="s">
        <v>134</v>
      </c>
      <c r="N7371" s="4">
        <v>811.56</v>
      </c>
      <c r="O7371" s="4">
        <v>4</v>
      </c>
      <c r="P7371" s="4">
        <v>0</v>
      </c>
      <c r="Q7371" s="4">
        <v>241.17</v>
      </c>
    </row>
    <row r="7372" spans="1:17" s="4" customFormat="1" ht="12" x14ac:dyDescent="0.3">
      <c r="A7372" s="4">
        <v>7371</v>
      </c>
      <c r="B7372" s="4" t="s">
        <v>21888</v>
      </c>
      <c r="C7372" s="5">
        <v>45783</v>
      </c>
      <c r="D7372" s="5">
        <v>45784</v>
      </c>
      <c r="E7372" s="9">
        <f t="shared" si="115"/>
        <v>2025</v>
      </c>
      <c r="F7372" s="4" t="s">
        <v>59</v>
      </c>
      <c r="G7372" s="4" t="s">
        <v>21889</v>
      </c>
      <c r="H7372" s="4" t="s">
        <v>21890</v>
      </c>
      <c r="I7372" s="4" t="s">
        <v>28</v>
      </c>
      <c r="J7372" s="4" t="s">
        <v>52</v>
      </c>
      <c r="K7372" s="4" t="s">
        <v>53</v>
      </c>
      <c r="L7372" s="4" t="s">
        <v>22</v>
      </c>
      <c r="M7372" s="4" t="s">
        <v>75</v>
      </c>
      <c r="N7372" s="4">
        <v>966.34</v>
      </c>
      <c r="O7372" s="4">
        <v>1</v>
      </c>
      <c r="P7372" s="4">
        <v>0.2</v>
      </c>
      <c r="Q7372" s="4">
        <v>181.15</v>
      </c>
    </row>
    <row r="7373" spans="1:17" s="4" customFormat="1" ht="12" x14ac:dyDescent="0.3">
      <c r="A7373" s="4">
        <v>7372</v>
      </c>
      <c r="B7373" s="4" t="s">
        <v>21891</v>
      </c>
      <c r="C7373" s="5">
        <v>45656</v>
      </c>
      <c r="D7373" s="5">
        <v>45661</v>
      </c>
      <c r="E7373" s="9">
        <f t="shared" si="115"/>
        <v>2025</v>
      </c>
      <c r="F7373" s="4" t="s">
        <v>25</v>
      </c>
      <c r="G7373" s="4" t="s">
        <v>21892</v>
      </c>
      <c r="H7373" s="4" t="s">
        <v>21893</v>
      </c>
      <c r="I7373" s="4" t="s">
        <v>20</v>
      </c>
      <c r="J7373" s="4" t="s">
        <v>42</v>
      </c>
      <c r="K7373" s="4" t="s">
        <v>43</v>
      </c>
      <c r="L7373" s="4" t="s">
        <v>29</v>
      </c>
      <c r="M7373" s="4" t="s">
        <v>48</v>
      </c>
      <c r="N7373" s="4">
        <v>1158.18</v>
      </c>
      <c r="O7373" s="4">
        <v>2</v>
      </c>
      <c r="P7373" s="4">
        <v>0.2</v>
      </c>
      <c r="Q7373" s="4">
        <v>22.87</v>
      </c>
    </row>
    <row r="7374" spans="1:17" s="4" customFormat="1" ht="12" x14ac:dyDescent="0.3">
      <c r="A7374" s="4">
        <v>7373</v>
      </c>
      <c r="B7374" s="4" t="s">
        <v>21894</v>
      </c>
      <c r="C7374" s="5">
        <v>45081</v>
      </c>
      <c r="D7374" s="5">
        <v>45082</v>
      </c>
      <c r="E7374" s="9">
        <f t="shared" si="115"/>
        <v>2023</v>
      </c>
      <c r="F7374" s="4" t="s">
        <v>59</v>
      </c>
      <c r="G7374" s="4" t="s">
        <v>21895</v>
      </c>
      <c r="H7374" s="4" t="s">
        <v>21896</v>
      </c>
      <c r="I7374" s="4" t="s">
        <v>67</v>
      </c>
      <c r="J7374" s="4" t="s">
        <v>47</v>
      </c>
      <c r="K7374" s="4" t="s">
        <v>47</v>
      </c>
      <c r="L7374" s="4" t="s">
        <v>29</v>
      </c>
      <c r="M7374" s="4" t="s">
        <v>30</v>
      </c>
      <c r="N7374" s="4">
        <v>1408.22</v>
      </c>
      <c r="O7374" s="4">
        <v>9</v>
      </c>
      <c r="P7374" s="4">
        <v>0.15</v>
      </c>
      <c r="Q7374" s="4">
        <v>248.44</v>
      </c>
    </row>
    <row r="7375" spans="1:17" s="4" customFormat="1" ht="12" x14ac:dyDescent="0.3">
      <c r="A7375" s="4">
        <v>7374</v>
      </c>
      <c r="B7375" s="4" t="s">
        <v>21897</v>
      </c>
      <c r="C7375" s="5">
        <v>45343</v>
      </c>
      <c r="D7375" s="5">
        <v>45349</v>
      </c>
      <c r="E7375" s="9">
        <f t="shared" si="115"/>
        <v>2024</v>
      </c>
      <c r="F7375" s="4" t="s">
        <v>39</v>
      </c>
      <c r="G7375" s="4" t="s">
        <v>9840</v>
      </c>
      <c r="H7375" s="4" t="s">
        <v>21898</v>
      </c>
      <c r="I7375" s="4" t="s">
        <v>20</v>
      </c>
      <c r="J7375" s="4" t="s">
        <v>145</v>
      </c>
      <c r="K7375" s="4" t="s">
        <v>80</v>
      </c>
      <c r="L7375" s="4" t="s">
        <v>29</v>
      </c>
      <c r="M7375" s="4" t="s">
        <v>48</v>
      </c>
      <c r="N7375" s="4">
        <v>1091.94</v>
      </c>
      <c r="O7375" s="4">
        <v>8</v>
      </c>
      <c r="P7375" s="4">
        <v>0.15</v>
      </c>
      <c r="Q7375" s="4">
        <v>40.75</v>
      </c>
    </row>
    <row r="7376" spans="1:17" s="4" customFormat="1" ht="12" x14ac:dyDescent="0.3">
      <c r="A7376" s="4">
        <v>7375</v>
      </c>
      <c r="B7376" s="4" t="s">
        <v>21899</v>
      </c>
      <c r="C7376" s="5">
        <v>44511</v>
      </c>
      <c r="D7376" s="5">
        <v>44513</v>
      </c>
      <c r="E7376" s="9">
        <f t="shared" si="115"/>
        <v>2021</v>
      </c>
      <c r="F7376" s="4" t="s">
        <v>25</v>
      </c>
      <c r="G7376" s="4" t="s">
        <v>21900</v>
      </c>
      <c r="H7376" s="4" t="s">
        <v>21901</v>
      </c>
      <c r="I7376" s="4" t="s">
        <v>20</v>
      </c>
      <c r="J7376" s="4" t="s">
        <v>47</v>
      </c>
      <c r="K7376" s="4" t="s">
        <v>47</v>
      </c>
      <c r="L7376" s="4" t="s">
        <v>36</v>
      </c>
      <c r="M7376" s="4" t="s">
        <v>71</v>
      </c>
      <c r="N7376" s="4">
        <v>911.58</v>
      </c>
      <c r="O7376" s="4">
        <v>10</v>
      </c>
      <c r="P7376" s="4">
        <v>0.15</v>
      </c>
      <c r="Q7376" s="4">
        <v>65.12</v>
      </c>
    </row>
    <row r="7377" spans="1:17" s="4" customFormat="1" ht="12" x14ac:dyDescent="0.3">
      <c r="A7377" s="4">
        <v>7376</v>
      </c>
      <c r="B7377" s="4" t="s">
        <v>21902</v>
      </c>
      <c r="C7377" s="5">
        <v>45383</v>
      </c>
      <c r="D7377" s="5">
        <v>45384</v>
      </c>
      <c r="E7377" s="9">
        <f t="shared" si="115"/>
        <v>2024</v>
      </c>
      <c r="F7377" s="4" t="s">
        <v>25</v>
      </c>
      <c r="G7377" s="4" t="s">
        <v>21903</v>
      </c>
      <c r="H7377" s="4" t="s">
        <v>21904</v>
      </c>
      <c r="I7377" s="4" t="s">
        <v>28</v>
      </c>
      <c r="J7377" s="4" t="s">
        <v>21</v>
      </c>
      <c r="K7377" s="4" t="s">
        <v>26647</v>
      </c>
      <c r="L7377" s="4" t="s">
        <v>36</v>
      </c>
      <c r="M7377" s="4" t="s">
        <v>138</v>
      </c>
      <c r="N7377" s="4">
        <v>395.59</v>
      </c>
      <c r="O7377" s="4">
        <v>5</v>
      </c>
      <c r="P7377" s="4">
        <v>0.2</v>
      </c>
      <c r="Q7377" s="4">
        <v>24.13</v>
      </c>
    </row>
    <row r="7378" spans="1:17" s="4" customFormat="1" ht="12" x14ac:dyDescent="0.3">
      <c r="A7378" s="4">
        <v>7377</v>
      </c>
      <c r="B7378" s="4" t="s">
        <v>21905</v>
      </c>
      <c r="C7378" s="5">
        <v>45645</v>
      </c>
      <c r="D7378" s="5">
        <v>45648</v>
      </c>
      <c r="E7378" s="9">
        <f t="shared" si="115"/>
        <v>2024</v>
      </c>
      <c r="F7378" s="4" t="s">
        <v>59</v>
      </c>
      <c r="G7378" s="4" t="s">
        <v>21906</v>
      </c>
      <c r="H7378" s="4" t="s">
        <v>21907</v>
      </c>
      <c r="I7378" s="4" t="s">
        <v>67</v>
      </c>
      <c r="J7378" s="4" t="s">
        <v>62</v>
      </c>
      <c r="K7378" s="4" t="s">
        <v>63</v>
      </c>
      <c r="L7378" s="4" t="s">
        <v>22</v>
      </c>
      <c r="M7378" s="4" t="s">
        <v>23</v>
      </c>
      <c r="N7378" s="4">
        <v>1158.95</v>
      </c>
      <c r="O7378" s="4">
        <v>7</v>
      </c>
      <c r="P7378" s="4">
        <v>0.15</v>
      </c>
      <c r="Q7378" s="4">
        <v>205.06</v>
      </c>
    </row>
    <row r="7379" spans="1:17" s="4" customFormat="1" ht="12" x14ac:dyDescent="0.3">
      <c r="A7379" s="4">
        <v>7378</v>
      </c>
      <c r="B7379" s="4" t="s">
        <v>21908</v>
      </c>
      <c r="C7379" s="5">
        <v>44744</v>
      </c>
      <c r="D7379" s="5">
        <v>44747</v>
      </c>
      <c r="E7379" s="9">
        <f t="shared" si="115"/>
        <v>2022</v>
      </c>
      <c r="F7379" s="4" t="s">
        <v>39</v>
      </c>
      <c r="G7379" s="4" t="s">
        <v>21909</v>
      </c>
      <c r="H7379" s="4" t="s">
        <v>21910</v>
      </c>
      <c r="I7379" s="4" t="s">
        <v>67</v>
      </c>
      <c r="J7379" s="4" t="s">
        <v>21</v>
      </c>
      <c r="K7379" s="4" t="s">
        <v>26647</v>
      </c>
      <c r="L7379" s="4" t="s">
        <v>36</v>
      </c>
      <c r="M7379" s="4" t="s">
        <v>71</v>
      </c>
      <c r="N7379" s="4">
        <v>166.22</v>
      </c>
      <c r="O7379" s="4">
        <v>9</v>
      </c>
      <c r="P7379" s="4">
        <v>0.15</v>
      </c>
      <c r="Q7379" s="4">
        <v>27.23</v>
      </c>
    </row>
    <row r="7380" spans="1:17" s="4" customFormat="1" ht="12" x14ac:dyDescent="0.3">
      <c r="A7380" s="4">
        <v>7379</v>
      </c>
      <c r="B7380" s="4" t="s">
        <v>21911</v>
      </c>
      <c r="C7380" s="5">
        <v>44784</v>
      </c>
      <c r="D7380" s="5">
        <v>44786</v>
      </c>
      <c r="E7380" s="9">
        <f t="shared" si="115"/>
        <v>2022</v>
      </c>
      <c r="F7380" s="4" t="s">
        <v>17</v>
      </c>
      <c r="G7380" s="4" t="s">
        <v>21912</v>
      </c>
      <c r="H7380" s="4" t="s">
        <v>21913</v>
      </c>
      <c r="I7380" s="4" t="s">
        <v>67</v>
      </c>
      <c r="J7380" s="4" t="s">
        <v>34</v>
      </c>
      <c r="K7380" s="4" t="s">
        <v>35</v>
      </c>
      <c r="L7380" s="4" t="s">
        <v>22</v>
      </c>
      <c r="M7380" s="4" t="s">
        <v>23</v>
      </c>
      <c r="N7380" s="4">
        <v>1371.75</v>
      </c>
      <c r="O7380" s="4">
        <v>3</v>
      </c>
      <c r="P7380" s="4">
        <v>0</v>
      </c>
      <c r="Q7380" s="4">
        <v>61.03</v>
      </c>
    </row>
    <row r="7381" spans="1:17" s="4" customFormat="1" ht="12" x14ac:dyDescent="0.3">
      <c r="A7381" s="4">
        <v>7380</v>
      </c>
      <c r="B7381" s="4" t="s">
        <v>21914</v>
      </c>
      <c r="C7381" s="5">
        <v>45664</v>
      </c>
      <c r="D7381" s="5">
        <v>45671</v>
      </c>
      <c r="E7381" s="9">
        <f t="shared" si="115"/>
        <v>2025</v>
      </c>
      <c r="F7381" s="4" t="s">
        <v>39</v>
      </c>
      <c r="G7381" s="4" t="s">
        <v>15118</v>
      </c>
      <c r="H7381" s="4" t="s">
        <v>21915</v>
      </c>
      <c r="I7381" s="4" t="s">
        <v>28</v>
      </c>
      <c r="J7381" s="4" t="s">
        <v>47</v>
      </c>
      <c r="K7381" s="4" t="s">
        <v>47</v>
      </c>
      <c r="L7381" s="4" t="s">
        <v>36</v>
      </c>
      <c r="M7381" s="4" t="s">
        <v>118</v>
      </c>
      <c r="N7381" s="4">
        <v>1252.42</v>
      </c>
      <c r="O7381" s="4">
        <v>2</v>
      </c>
      <c r="P7381" s="4">
        <v>0.15</v>
      </c>
      <c r="Q7381" s="4">
        <v>297.08999999999997</v>
      </c>
    </row>
    <row r="7382" spans="1:17" s="4" customFormat="1" ht="12" x14ac:dyDescent="0.3">
      <c r="A7382" s="4">
        <v>7381</v>
      </c>
      <c r="B7382" s="4" t="s">
        <v>21916</v>
      </c>
      <c r="C7382" s="5">
        <v>44580</v>
      </c>
      <c r="D7382" s="5">
        <v>44582</v>
      </c>
      <c r="E7382" s="9">
        <f t="shared" si="115"/>
        <v>2022</v>
      </c>
      <c r="F7382" s="4" t="s">
        <v>39</v>
      </c>
      <c r="G7382" s="4" t="s">
        <v>21917</v>
      </c>
      <c r="H7382" s="4" t="s">
        <v>21918</v>
      </c>
      <c r="I7382" s="4" t="s">
        <v>67</v>
      </c>
      <c r="J7382" s="4" t="s">
        <v>47</v>
      </c>
      <c r="K7382" s="4" t="s">
        <v>47</v>
      </c>
      <c r="L7382" s="4" t="s">
        <v>36</v>
      </c>
      <c r="M7382" s="4" t="s">
        <v>138</v>
      </c>
      <c r="N7382" s="4">
        <v>449.23</v>
      </c>
      <c r="O7382" s="4">
        <v>3</v>
      </c>
      <c r="P7382" s="4">
        <v>0</v>
      </c>
      <c r="Q7382" s="4">
        <v>84.73</v>
      </c>
    </row>
    <row r="7383" spans="1:17" s="4" customFormat="1" ht="12" x14ac:dyDescent="0.3">
      <c r="A7383" s="4">
        <v>7382</v>
      </c>
      <c r="B7383" s="4" t="s">
        <v>21919</v>
      </c>
      <c r="C7383" s="5">
        <v>45811</v>
      </c>
      <c r="D7383" s="5">
        <v>45817</v>
      </c>
      <c r="E7383" s="9">
        <f t="shared" si="115"/>
        <v>2025</v>
      </c>
      <c r="F7383" s="4" t="s">
        <v>17</v>
      </c>
      <c r="G7383" s="4" t="s">
        <v>21920</v>
      </c>
      <c r="H7383" s="4" t="s">
        <v>21921</v>
      </c>
      <c r="I7383" s="4" t="s">
        <v>67</v>
      </c>
      <c r="J7383" s="4" t="s">
        <v>62</v>
      </c>
      <c r="K7383" s="4" t="s">
        <v>63</v>
      </c>
      <c r="L7383" s="4" t="s">
        <v>22</v>
      </c>
      <c r="M7383" s="4" t="s">
        <v>54</v>
      </c>
      <c r="N7383" s="4">
        <v>432.52</v>
      </c>
      <c r="O7383" s="4">
        <v>8</v>
      </c>
      <c r="P7383" s="4">
        <v>0.2</v>
      </c>
      <c r="Q7383" s="4">
        <v>14.31</v>
      </c>
    </row>
    <row r="7384" spans="1:17" s="4" customFormat="1" ht="12" x14ac:dyDescent="0.3">
      <c r="A7384" s="4">
        <v>7383</v>
      </c>
      <c r="B7384" s="4" t="s">
        <v>21922</v>
      </c>
      <c r="C7384" s="5">
        <v>45454</v>
      </c>
      <c r="D7384" s="5">
        <v>45461</v>
      </c>
      <c r="E7384" s="9">
        <f t="shared" si="115"/>
        <v>2024</v>
      </c>
      <c r="F7384" s="4" t="s">
        <v>59</v>
      </c>
      <c r="G7384" s="4" t="s">
        <v>21923</v>
      </c>
      <c r="H7384" s="4" t="s">
        <v>21924</v>
      </c>
      <c r="I7384" s="4" t="s">
        <v>20</v>
      </c>
      <c r="J7384" s="4" t="s">
        <v>52</v>
      </c>
      <c r="K7384" s="4" t="s">
        <v>53</v>
      </c>
      <c r="L7384" s="4" t="s">
        <v>29</v>
      </c>
      <c r="M7384" s="4" t="s">
        <v>90</v>
      </c>
      <c r="N7384" s="4">
        <v>1343.79</v>
      </c>
      <c r="O7384" s="4">
        <v>2</v>
      </c>
      <c r="P7384" s="4">
        <v>0.15</v>
      </c>
      <c r="Q7384" s="4">
        <v>80.23</v>
      </c>
    </row>
    <row r="7385" spans="1:17" s="4" customFormat="1" ht="12" x14ac:dyDescent="0.3">
      <c r="A7385" s="4">
        <v>7384</v>
      </c>
      <c r="B7385" s="4" t="s">
        <v>21925</v>
      </c>
      <c r="C7385" s="5">
        <v>45495</v>
      </c>
      <c r="D7385" s="5">
        <v>45496</v>
      </c>
      <c r="E7385" s="9">
        <f t="shared" si="115"/>
        <v>2024</v>
      </c>
      <c r="F7385" s="4" t="s">
        <v>59</v>
      </c>
      <c r="G7385" s="4" t="s">
        <v>21926</v>
      </c>
      <c r="H7385" s="4" t="s">
        <v>21927</v>
      </c>
      <c r="I7385" s="4" t="s">
        <v>28</v>
      </c>
      <c r="J7385" s="4" t="s">
        <v>52</v>
      </c>
      <c r="K7385" s="4" t="s">
        <v>53</v>
      </c>
      <c r="L7385" s="4" t="s">
        <v>29</v>
      </c>
      <c r="M7385" s="4" t="s">
        <v>90</v>
      </c>
      <c r="N7385" s="4">
        <v>715.5</v>
      </c>
      <c r="O7385" s="4">
        <v>3</v>
      </c>
      <c r="P7385" s="4">
        <v>0.1</v>
      </c>
      <c r="Q7385" s="4">
        <v>6.07</v>
      </c>
    </row>
    <row r="7386" spans="1:17" s="4" customFormat="1" ht="12" x14ac:dyDescent="0.3">
      <c r="A7386" s="4">
        <v>7385</v>
      </c>
      <c r="B7386" s="4" t="s">
        <v>21928</v>
      </c>
      <c r="C7386" s="5">
        <v>44487</v>
      </c>
      <c r="D7386" s="5">
        <v>44489</v>
      </c>
      <c r="E7386" s="9">
        <f t="shared" si="115"/>
        <v>2021</v>
      </c>
      <c r="F7386" s="4" t="s">
        <v>39</v>
      </c>
      <c r="G7386" s="4" t="s">
        <v>21929</v>
      </c>
      <c r="H7386" s="4" t="s">
        <v>21930</v>
      </c>
      <c r="I7386" s="4" t="s">
        <v>67</v>
      </c>
      <c r="J7386" s="4" t="s">
        <v>62</v>
      </c>
      <c r="K7386" s="4" t="s">
        <v>63</v>
      </c>
      <c r="L7386" s="4" t="s">
        <v>29</v>
      </c>
      <c r="M7386" s="4" t="s">
        <v>48</v>
      </c>
      <c r="N7386" s="4">
        <v>133.63999999999999</v>
      </c>
      <c r="O7386" s="4">
        <v>10</v>
      </c>
      <c r="P7386" s="4">
        <v>0</v>
      </c>
      <c r="Q7386" s="4">
        <v>39.659999999999997</v>
      </c>
    </row>
    <row r="7387" spans="1:17" s="4" customFormat="1" ht="12" x14ac:dyDescent="0.3">
      <c r="A7387" s="4">
        <v>7386</v>
      </c>
      <c r="B7387" s="4" t="s">
        <v>21931</v>
      </c>
      <c r="C7387" s="5">
        <v>44999</v>
      </c>
      <c r="D7387" s="5">
        <v>45002</v>
      </c>
      <c r="E7387" s="9">
        <f t="shared" si="115"/>
        <v>2023</v>
      </c>
      <c r="F7387" s="4" t="s">
        <v>25</v>
      </c>
      <c r="G7387" s="4" t="s">
        <v>21932</v>
      </c>
      <c r="H7387" s="4" t="s">
        <v>21933</v>
      </c>
      <c r="I7387" s="4" t="s">
        <v>20</v>
      </c>
      <c r="J7387" s="4" t="s">
        <v>52</v>
      </c>
      <c r="K7387" s="4" t="s">
        <v>53</v>
      </c>
      <c r="L7387" s="4" t="s">
        <v>36</v>
      </c>
      <c r="M7387" s="4" t="s">
        <v>118</v>
      </c>
      <c r="N7387" s="4">
        <v>1496.25</v>
      </c>
      <c r="O7387" s="4">
        <v>10</v>
      </c>
      <c r="P7387" s="4">
        <v>0.15</v>
      </c>
      <c r="Q7387" s="4">
        <v>216.62</v>
      </c>
    </row>
    <row r="7388" spans="1:17" s="4" customFormat="1" ht="12" x14ac:dyDescent="0.3">
      <c r="A7388" s="4">
        <v>7387</v>
      </c>
      <c r="B7388" s="4" t="s">
        <v>21934</v>
      </c>
      <c r="C7388" s="5">
        <v>44924</v>
      </c>
      <c r="D7388" s="5">
        <v>44931</v>
      </c>
      <c r="E7388" s="9">
        <f t="shared" si="115"/>
        <v>2023</v>
      </c>
      <c r="F7388" s="4" t="s">
        <v>39</v>
      </c>
      <c r="G7388" s="4" t="s">
        <v>21935</v>
      </c>
      <c r="H7388" s="4" t="s">
        <v>21936</v>
      </c>
      <c r="I7388" s="4" t="s">
        <v>20</v>
      </c>
      <c r="J7388" s="4" t="s">
        <v>62</v>
      </c>
      <c r="K7388" s="4" t="s">
        <v>63</v>
      </c>
      <c r="L7388" s="4" t="s">
        <v>22</v>
      </c>
      <c r="M7388" s="4" t="s">
        <v>23</v>
      </c>
      <c r="N7388" s="4">
        <v>193.01</v>
      </c>
      <c r="O7388" s="4">
        <v>8</v>
      </c>
      <c r="P7388" s="4">
        <v>0</v>
      </c>
      <c r="Q7388" s="4">
        <v>2.34</v>
      </c>
    </row>
    <row r="7389" spans="1:17" s="4" customFormat="1" ht="12" x14ac:dyDescent="0.3">
      <c r="A7389" s="4">
        <v>7388</v>
      </c>
      <c r="B7389" s="4" t="s">
        <v>21937</v>
      </c>
      <c r="C7389" s="5">
        <v>45591</v>
      </c>
      <c r="D7389" s="5">
        <v>45597</v>
      </c>
      <c r="E7389" s="9">
        <f t="shared" si="115"/>
        <v>2024</v>
      </c>
      <c r="F7389" s="4" t="s">
        <v>17</v>
      </c>
      <c r="G7389" s="4" t="s">
        <v>21938</v>
      </c>
      <c r="H7389" s="4" t="s">
        <v>3414</v>
      </c>
      <c r="I7389" s="4" t="s">
        <v>28</v>
      </c>
      <c r="J7389" s="4" t="s">
        <v>34</v>
      </c>
      <c r="K7389" s="4" t="s">
        <v>35</v>
      </c>
      <c r="L7389" s="4" t="s">
        <v>29</v>
      </c>
      <c r="M7389" s="4" t="s">
        <v>48</v>
      </c>
      <c r="N7389" s="4">
        <v>310.58</v>
      </c>
      <c r="O7389" s="4">
        <v>5</v>
      </c>
      <c r="P7389" s="4">
        <v>0.15</v>
      </c>
      <c r="Q7389" s="4">
        <v>65.61</v>
      </c>
    </row>
    <row r="7390" spans="1:17" s="4" customFormat="1" ht="12" x14ac:dyDescent="0.3">
      <c r="A7390" s="4">
        <v>7389</v>
      </c>
      <c r="B7390" s="4" t="s">
        <v>21939</v>
      </c>
      <c r="C7390" s="5">
        <v>44989</v>
      </c>
      <c r="D7390" s="5">
        <v>44995</v>
      </c>
      <c r="E7390" s="9">
        <f t="shared" si="115"/>
        <v>2023</v>
      </c>
      <c r="F7390" s="4" t="s">
        <v>39</v>
      </c>
      <c r="G7390" s="4" t="s">
        <v>21940</v>
      </c>
      <c r="H7390" s="4" t="s">
        <v>21941</v>
      </c>
      <c r="I7390" s="4" t="s">
        <v>20</v>
      </c>
      <c r="J7390" s="4" t="s">
        <v>34</v>
      </c>
      <c r="K7390" s="4" t="s">
        <v>35</v>
      </c>
      <c r="L7390" s="4" t="s">
        <v>29</v>
      </c>
      <c r="M7390" s="4" t="s">
        <v>107</v>
      </c>
      <c r="N7390" s="4">
        <v>104.19</v>
      </c>
      <c r="O7390" s="4">
        <v>1</v>
      </c>
      <c r="P7390" s="4">
        <v>0.2</v>
      </c>
      <c r="Q7390" s="4">
        <v>-1.97</v>
      </c>
    </row>
    <row r="7391" spans="1:17" s="4" customFormat="1" ht="12" x14ac:dyDescent="0.3">
      <c r="A7391" s="4">
        <v>7390</v>
      </c>
      <c r="B7391" s="4" t="s">
        <v>21942</v>
      </c>
      <c r="C7391" s="5">
        <v>44899</v>
      </c>
      <c r="D7391" s="5">
        <v>44903</v>
      </c>
      <c r="E7391" s="9">
        <f t="shared" si="115"/>
        <v>2022</v>
      </c>
      <c r="F7391" s="4" t="s">
        <v>39</v>
      </c>
      <c r="G7391" s="4" t="s">
        <v>21943</v>
      </c>
      <c r="H7391" s="4" t="s">
        <v>21944</v>
      </c>
      <c r="I7391" s="4" t="s">
        <v>20</v>
      </c>
      <c r="J7391" s="4" t="s">
        <v>52</v>
      </c>
      <c r="K7391" s="4" t="s">
        <v>53</v>
      </c>
      <c r="L7391" s="4" t="s">
        <v>36</v>
      </c>
      <c r="M7391" s="4" t="s">
        <v>71</v>
      </c>
      <c r="N7391" s="4">
        <v>229.24</v>
      </c>
      <c r="O7391" s="4">
        <v>2</v>
      </c>
      <c r="P7391" s="4">
        <v>0</v>
      </c>
      <c r="Q7391" s="4">
        <v>46.73</v>
      </c>
    </row>
    <row r="7392" spans="1:17" s="4" customFormat="1" ht="12" x14ac:dyDescent="0.3">
      <c r="A7392" s="4">
        <v>7391</v>
      </c>
      <c r="B7392" s="4" t="s">
        <v>21945</v>
      </c>
      <c r="C7392" s="5">
        <v>45703</v>
      </c>
      <c r="D7392" s="5">
        <v>45707</v>
      </c>
      <c r="E7392" s="9">
        <f t="shared" si="115"/>
        <v>2025</v>
      </c>
      <c r="F7392" s="4" t="s">
        <v>25</v>
      </c>
      <c r="G7392" s="4" t="s">
        <v>21946</v>
      </c>
      <c r="H7392" s="4" t="s">
        <v>21947</v>
      </c>
      <c r="I7392" s="4" t="s">
        <v>20</v>
      </c>
      <c r="J7392" s="4" t="s">
        <v>47</v>
      </c>
      <c r="K7392" s="4" t="s">
        <v>47</v>
      </c>
      <c r="L7392" s="4" t="s">
        <v>29</v>
      </c>
      <c r="M7392" s="4" t="s">
        <v>30</v>
      </c>
      <c r="N7392" s="4">
        <v>1426.85</v>
      </c>
      <c r="O7392" s="4">
        <v>8</v>
      </c>
      <c r="P7392" s="4">
        <v>0.15</v>
      </c>
      <c r="Q7392" s="4">
        <v>57.03</v>
      </c>
    </row>
    <row r="7393" spans="1:17" s="4" customFormat="1" ht="12" x14ac:dyDescent="0.3">
      <c r="A7393" s="4">
        <v>7392</v>
      </c>
      <c r="B7393" s="4" t="s">
        <v>21948</v>
      </c>
      <c r="C7393" s="5">
        <v>44612</v>
      </c>
      <c r="D7393" s="5">
        <v>44618</v>
      </c>
      <c r="E7393" s="9">
        <f t="shared" si="115"/>
        <v>2022</v>
      </c>
      <c r="F7393" s="4" t="s">
        <v>39</v>
      </c>
      <c r="G7393" s="4" t="s">
        <v>21949</v>
      </c>
      <c r="H7393" s="4" t="s">
        <v>21950</v>
      </c>
      <c r="I7393" s="4" t="s">
        <v>20</v>
      </c>
      <c r="J7393" s="4" t="s">
        <v>34</v>
      </c>
      <c r="K7393" s="4" t="s">
        <v>35</v>
      </c>
      <c r="L7393" s="4" t="s">
        <v>36</v>
      </c>
      <c r="M7393" s="4" t="s">
        <v>71</v>
      </c>
      <c r="N7393" s="4">
        <v>902.17</v>
      </c>
      <c r="O7393" s="4">
        <v>6</v>
      </c>
      <c r="P7393" s="4">
        <v>0.2</v>
      </c>
      <c r="Q7393" s="4">
        <v>63.84</v>
      </c>
    </row>
    <row r="7394" spans="1:17" s="4" customFormat="1" ht="12" x14ac:dyDescent="0.3">
      <c r="A7394" s="4">
        <v>7393</v>
      </c>
      <c r="B7394" s="4" t="s">
        <v>21951</v>
      </c>
      <c r="C7394" s="5">
        <v>45335</v>
      </c>
      <c r="D7394" s="5">
        <v>45340</v>
      </c>
      <c r="E7394" s="9">
        <f t="shared" si="115"/>
        <v>2024</v>
      </c>
      <c r="F7394" s="4" t="s">
        <v>39</v>
      </c>
      <c r="G7394" s="4" t="s">
        <v>21952</v>
      </c>
      <c r="H7394" s="4" t="s">
        <v>21953</v>
      </c>
      <c r="I7394" s="4" t="s">
        <v>20</v>
      </c>
      <c r="J7394" s="4" t="s">
        <v>62</v>
      </c>
      <c r="K7394" s="4" t="s">
        <v>63</v>
      </c>
      <c r="L7394" s="4" t="s">
        <v>36</v>
      </c>
      <c r="M7394" s="4" t="s">
        <v>138</v>
      </c>
      <c r="N7394" s="4">
        <v>1279.6600000000001</v>
      </c>
      <c r="O7394" s="4">
        <v>10</v>
      </c>
      <c r="P7394" s="4">
        <v>0.1</v>
      </c>
      <c r="Q7394" s="4">
        <v>105.57</v>
      </c>
    </row>
    <row r="7395" spans="1:17" s="4" customFormat="1" ht="12" x14ac:dyDescent="0.3">
      <c r="A7395" s="4">
        <v>7394</v>
      </c>
      <c r="B7395" s="4" t="s">
        <v>21954</v>
      </c>
      <c r="C7395" s="5">
        <v>45725</v>
      </c>
      <c r="D7395" s="5">
        <v>45728</v>
      </c>
      <c r="E7395" s="9">
        <f t="shared" si="115"/>
        <v>2025</v>
      </c>
      <c r="F7395" s="4" t="s">
        <v>39</v>
      </c>
      <c r="G7395" s="4" t="s">
        <v>21955</v>
      </c>
      <c r="H7395" s="4" t="s">
        <v>21956</v>
      </c>
      <c r="I7395" s="4" t="s">
        <v>28</v>
      </c>
      <c r="J7395" s="4" t="s">
        <v>79</v>
      </c>
      <c r="K7395" s="4" t="s">
        <v>80</v>
      </c>
      <c r="L7395" s="4" t="s">
        <v>36</v>
      </c>
      <c r="M7395" s="4" t="s">
        <v>138</v>
      </c>
      <c r="N7395" s="4">
        <v>936.64</v>
      </c>
      <c r="O7395" s="4">
        <v>3</v>
      </c>
      <c r="P7395" s="4">
        <v>0.1</v>
      </c>
      <c r="Q7395" s="4">
        <v>71.709999999999994</v>
      </c>
    </row>
    <row r="7396" spans="1:17" s="4" customFormat="1" ht="12" x14ac:dyDescent="0.3">
      <c r="A7396" s="4">
        <v>7395</v>
      </c>
      <c r="B7396" s="4" t="s">
        <v>21957</v>
      </c>
      <c r="C7396" s="5">
        <v>44541</v>
      </c>
      <c r="D7396" s="5">
        <v>44544</v>
      </c>
      <c r="E7396" s="9">
        <f t="shared" si="115"/>
        <v>2021</v>
      </c>
      <c r="F7396" s="4" t="s">
        <v>39</v>
      </c>
      <c r="G7396" s="4" t="s">
        <v>21958</v>
      </c>
      <c r="H7396" s="4" t="s">
        <v>21959</v>
      </c>
      <c r="I7396" s="4" t="s">
        <v>67</v>
      </c>
      <c r="J7396" s="4" t="s">
        <v>47</v>
      </c>
      <c r="K7396" s="4" t="s">
        <v>47</v>
      </c>
      <c r="L7396" s="4" t="s">
        <v>36</v>
      </c>
      <c r="M7396" s="4" t="s">
        <v>138</v>
      </c>
      <c r="N7396" s="4">
        <v>248.46</v>
      </c>
      <c r="O7396" s="4">
        <v>2</v>
      </c>
      <c r="P7396" s="4">
        <v>0.15</v>
      </c>
      <c r="Q7396" s="4">
        <v>-2.81</v>
      </c>
    </row>
    <row r="7397" spans="1:17" s="4" customFormat="1" ht="12" x14ac:dyDescent="0.3">
      <c r="A7397" s="4">
        <v>7396</v>
      </c>
      <c r="B7397" s="4" t="s">
        <v>21960</v>
      </c>
      <c r="C7397" s="5">
        <v>45775</v>
      </c>
      <c r="D7397" s="5">
        <v>45782</v>
      </c>
      <c r="E7397" s="9">
        <f t="shared" si="115"/>
        <v>2025</v>
      </c>
      <c r="F7397" s="4" t="s">
        <v>39</v>
      </c>
      <c r="G7397" s="4" t="s">
        <v>21961</v>
      </c>
      <c r="H7397" s="4" t="s">
        <v>21962</v>
      </c>
      <c r="I7397" s="4" t="s">
        <v>67</v>
      </c>
      <c r="J7397" s="4" t="s">
        <v>145</v>
      </c>
      <c r="K7397" s="4" t="s">
        <v>80</v>
      </c>
      <c r="L7397" s="4" t="s">
        <v>29</v>
      </c>
      <c r="M7397" s="4" t="s">
        <v>107</v>
      </c>
      <c r="N7397" s="4">
        <v>81.39</v>
      </c>
      <c r="O7397" s="4">
        <v>7</v>
      </c>
      <c r="P7397" s="4">
        <v>0.15</v>
      </c>
      <c r="Q7397" s="4">
        <v>18.28</v>
      </c>
    </row>
    <row r="7398" spans="1:17" s="4" customFormat="1" ht="12" x14ac:dyDescent="0.3">
      <c r="A7398" s="4">
        <v>7397</v>
      </c>
      <c r="B7398" s="4" t="s">
        <v>21963</v>
      </c>
      <c r="C7398" s="5">
        <v>44629</v>
      </c>
      <c r="D7398" s="5">
        <v>44633</v>
      </c>
      <c r="E7398" s="9">
        <f t="shared" si="115"/>
        <v>2022</v>
      </c>
      <c r="F7398" s="4" t="s">
        <v>25</v>
      </c>
      <c r="G7398" s="4" t="s">
        <v>21964</v>
      </c>
      <c r="H7398" s="4" t="s">
        <v>21965</v>
      </c>
      <c r="I7398" s="4" t="s">
        <v>20</v>
      </c>
      <c r="J7398" s="4" t="s">
        <v>145</v>
      </c>
      <c r="K7398" s="4" t="s">
        <v>80</v>
      </c>
      <c r="L7398" s="4" t="s">
        <v>36</v>
      </c>
      <c r="M7398" s="4" t="s">
        <v>37</v>
      </c>
      <c r="N7398" s="4">
        <v>825.18</v>
      </c>
      <c r="O7398" s="4">
        <v>3</v>
      </c>
      <c r="P7398" s="4">
        <v>0.2</v>
      </c>
      <c r="Q7398" s="4">
        <v>80.540000000000006</v>
      </c>
    </row>
    <row r="7399" spans="1:17" s="4" customFormat="1" ht="12" x14ac:dyDescent="0.3">
      <c r="A7399" s="4">
        <v>7398</v>
      </c>
      <c r="B7399" s="4" t="s">
        <v>21966</v>
      </c>
      <c r="C7399" s="5">
        <v>44984</v>
      </c>
      <c r="D7399" s="5">
        <v>44986</v>
      </c>
      <c r="E7399" s="9">
        <f t="shared" si="115"/>
        <v>2023</v>
      </c>
      <c r="F7399" s="4" t="s">
        <v>17</v>
      </c>
      <c r="G7399" s="4" t="s">
        <v>21967</v>
      </c>
      <c r="H7399" s="4" t="s">
        <v>13159</v>
      </c>
      <c r="I7399" s="4" t="s">
        <v>28</v>
      </c>
      <c r="J7399" s="4" t="s">
        <v>111</v>
      </c>
      <c r="K7399" s="4" t="s">
        <v>111</v>
      </c>
      <c r="L7399" s="4" t="s">
        <v>29</v>
      </c>
      <c r="M7399" s="4" t="s">
        <v>107</v>
      </c>
      <c r="N7399" s="4">
        <v>1085.3399999999999</v>
      </c>
      <c r="O7399" s="4">
        <v>9</v>
      </c>
      <c r="P7399" s="4">
        <v>0.2</v>
      </c>
      <c r="Q7399" s="4">
        <v>125.93</v>
      </c>
    </row>
    <row r="7400" spans="1:17" s="4" customFormat="1" ht="12" x14ac:dyDescent="0.3">
      <c r="A7400" s="4">
        <v>7399</v>
      </c>
      <c r="B7400" s="4" t="s">
        <v>21968</v>
      </c>
      <c r="C7400" s="5">
        <v>44697</v>
      </c>
      <c r="D7400" s="5">
        <v>44701</v>
      </c>
      <c r="E7400" s="9">
        <f t="shared" si="115"/>
        <v>2022</v>
      </c>
      <c r="F7400" s="4" t="s">
        <v>25</v>
      </c>
      <c r="G7400" s="4" t="s">
        <v>21969</v>
      </c>
      <c r="H7400" s="4" t="s">
        <v>21970</v>
      </c>
      <c r="I7400" s="4" t="s">
        <v>20</v>
      </c>
      <c r="J7400" s="4" t="s">
        <v>111</v>
      </c>
      <c r="K7400" s="4" t="s">
        <v>111</v>
      </c>
      <c r="L7400" s="4" t="s">
        <v>36</v>
      </c>
      <c r="M7400" s="4" t="s">
        <v>37</v>
      </c>
      <c r="N7400" s="4">
        <v>1002.83</v>
      </c>
      <c r="O7400" s="4">
        <v>7</v>
      </c>
      <c r="P7400" s="4">
        <v>0.1</v>
      </c>
      <c r="Q7400" s="4">
        <v>206.95</v>
      </c>
    </row>
    <row r="7401" spans="1:17" s="4" customFormat="1" ht="12" x14ac:dyDescent="0.3">
      <c r="A7401" s="4">
        <v>7400</v>
      </c>
      <c r="B7401" s="4" t="s">
        <v>21971</v>
      </c>
      <c r="C7401" s="5">
        <v>44680</v>
      </c>
      <c r="D7401" s="5">
        <v>44683</v>
      </c>
      <c r="E7401" s="9">
        <f t="shared" si="115"/>
        <v>2022</v>
      </c>
      <c r="F7401" s="4" t="s">
        <v>39</v>
      </c>
      <c r="G7401" s="4" t="s">
        <v>21972</v>
      </c>
      <c r="H7401" s="4" t="s">
        <v>21973</v>
      </c>
      <c r="I7401" s="4" t="s">
        <v>20</v>
      </c>
      <c r="J7401" s="4" t="s">
        <v>21</v>
      </c>
      <c r="K7401" s="4" t="s">
        <v>26647</v>
      </c>
      <c r="L7401" s="4" t="s">
        <v>22</v>
      </c>
      <c r="M7401" s="4" t="s">
        <v>75</v>
      </c>
      <c r="N7401" s="4">
        <v>685.09</v>
      </c>
      <c r="O7401" s="4">
        <v>4</v>
      </c>
      <c r="P7401" s="4">
        <v>0.2</v>
      </c>
      <c r="Q7401" s="4">
        <v>94.2</v>
      </c>
    </row>
    <row r="7402" spans="1:17" s="4" customFormat="1" ht="12" x14ac:dyDescent="0.3">
      <c r="A7402" s="4">
        <v>7401</v>
      </c>
      <c r="B7402" s="4" t="s">
        <v>21974</v>
      </c>
      <c r="C7402" s="5">
        <v>45768</v>
      </c>
      <c r="D7402" s="5">
        <v>45770</v>
      </c>
      <c r="E7402" s="9">
        <f t="shared" si="115"/>
        <v>2025</v>
      </c>
      <c r="F7402" s="4" t="s">
        <v>25</v>
      </c>
      <c r="G7402" s="4" t="s">
        <v>21975</v>
      </c>
      <c r="H7402" s="4" t="s">
        <v>21976</v>
      </c>
      <c r="I7402" s="4" t="s">
        <v>28</v>
      </c>
      <c r="J7402" s="4" t="s">
        <v>106</v>
      </c>
      <c r="K7402" s="4" t="s">
        <v>106</v>
      </c>
      <c r="L7402" s="4" t="s">
        <v>29</v>
      </c>
      <c r="M7402" s="4" t="s">
        <v>107</v>
      </c>
      <c r="N7402" s="4">
        <v>238.01</v>
      </c>
      <c r="O7402" s="4">
        <v>4</v>
      </c>
      <c r="P7402" s="4">
        <v>0.1</v>
      </c>
      <c r="Q7402" s="4">
        <v>5.37</v>
      </c>
    </row>
    <row r="7403" spans="1:17" s="4" customFormat="1" ht="12" x14ac:dyDescent="0.3">
      <c r="A7403" s="4">
        <v>7402</v>
      </c>
      <c r="B7403" s="4" t="s">
        <v>21977</v>
      </c>
      <c r="C7403" s="5">
        <v>45019</v>
      </c>
      <c r="D7403" s="5">
        <v>45021</v>
      </c>
      <c r="E7403" s="9">
        <f t="shared" si="115"/>
        <v>2023</v>
      </c>
      <c r="F7403" s="4" t="s">
        <v>25</v>
      </c>
      <c r="G7403" s="4" t="s">
        <v>21978</v>
      </c>
      <c r="H7403" s="4" t="s">
        <v>21979</v>
      </c>
      <c r="I7403" s="4" t="s">
        <v>67</v>
      </c>
      <c r="J7403" s="4" t="s">
        <v>52</v>
      </c>
      <c r="K7403" s="4" t="s">
        <v>53</v>
      </c>
      <c r="L7403" s="4" t="s">
        <v>36</v>
      </c>
      <c r="M7403" s="4" t="s">
        <v>71</v>
      </c>
      <c r="N7403" s="4">
        <v>1144.53</v>
      </c>
      <c r="O7403" s="4">
        <v>7</v>
      </c>
      <c r="P7403" s="4">
        <v>0.2</v>
      </c>
      <c r="Q7403" s="4">
        <v>163.15</v>
      </c>
    </row>
    <row r="7404" spans="1:17" s="4" customFormat="1" ht="12" x14ac:dyDescent="0.3">
      <c r="A7404" s="4">
        <v>7403</v>
      </c>
      <c r="B7404" s="4" t="s">
        <v>21980</v>
      </c>
      <c r="C7404" s="5">
        <v>45582</v>
      </c>
      <c r="D7404" s="5">
        <v>45587</v>
      </c>
      <c r="E7404" s="9">
        <f t="shared" si="115"/>
        <v>2024</v>
      </c>
      <c r="F7404" s="4" t="s">
        <v>25</v>
      </c>
      <c r="G7404" s="4" t="s">
        <v>21981</v>
      </c>
      <c r="H7404" s="4" t="s">
        <v>21982</v>
      </c>
      <c r="I7404" s="4" t="s">
        <v>20</v>
      </c>
      <c r="J7404" s="4" t="s">
        <v>111</v>
      </c>
      <c r="K7404" s="4" t="s">
        <v>111</v>
      </c>
      <c r="L7404" s="4" t="s">
        <v>36</v>
      </c>
      <c r="M7404" s="4" t="s">
        <v>71</v>
      </c>
      <c r="N7404" s="4">
        <v>1425.62</v>
      </c>
      <c r="O7404" s="4">
        <v>1</v>
      </c>
      <c r="P7404" s="4">
        <v>0.15</v>
      </c>
      <c r="Q7404" s="4">
        <v>254.74</v>
      </c>
    </row>
    <row r="7405" spans="1:17" s="4" customFormat="1" ht="12" x14ac:dyDescent="0.3">
      <c r="A7405" s="4">
        <v>7404</v>
      </c>
      <c r="B7405" s="4" t="s">
        <v>21983</v>
      </c>
      <c r="C7405" s="5">
        <v>45777</v>
      </c>
      <c r="D7405" s="5">
        <v>45778</v>
      </c>
      <c r="E7405" s="9">
        <f t="shared" si="115"/>
        <v>2025</v>
      </c>
      <c r="F7405" s="4" t="s">
        <v>25</v>
      </c>
      <c r="G7405" s="4" t="s">
        <v>21984</v>
      </c>
      <c r="H7405" s="4" t="s">
        <v>21985</v>
      </c>
      <c r="I7405" s="4" t="s">
        <v>67</v>
      </c>
      <c r="J7405" s="4" t="s">
        <v>145</v>
      </c>
      <c r="K7405" s="4" t="s">
        <v>80</v>
      </c>
      <c r="L7405" s="4" t="s">
        <v>36</v>
      </c>
      <c r="M7405" s="4" t="s">
        <v>118</v>
      </c>
      <c r="N7405" s="4">
        <v>353.97</v>
      </c>
      <c r="O7405" s="4">
        <v>5</v>
      </c>
      <c r="P7405" s="4">
        <v>0</v>
      </c>
      <c r="Q7405" s="4">
        <v>69.900000000000006</v>
      </c>
    </row>
    <row r="7406" spans="1:17" s="4" customFormat="1" ht="12" x14ac:dyDescent="0.3">
      <c r="A7406" s="4">
        <v>7405</v>
      </c>
      <c r="B7406" s="4" t="s">
        <v>21986</v>
      </c>
      <c r="C7406" s="5">
        <v>45847</v>
      </c>
      <c r="D7406" s="5">
        <v>45853</v>
      </c>
      <c r="E7406" s="9">
        <f t="shared" si="115"/>
        <v>2025</v>
      </c>
      <c r="F7406" s="4" t="s">
        <v>39</v>
      </c>
      <c r="G7406" s="4" t="s">
        <v>21987</v>
      </c>
      <c r="H7406" s="4" t="s">
        <v>21988</v>
      </c>
      <c r="I7406" s="4" t="s">
        <v>28</v>
      </c>
      <c r="J7406" s="4" t="s">
        <v>34</v>
      </c>
      <c r="K7406" s="4" t="s">
        <v>35</v>
      </c>
      <c r="L7406" s="4" t="s">
        <v>36</v>
      </c>
      <c r="M7406" s="4" t="s">
        <v>138</v>
      </c>
      <c r="N7406" s="4">
        <v>742.33</v>
      </c>
      <c r="O7406" s="4">
        <v>10</v>
      </c>
      <c r="P7406" s="4">
        <v>0</v>
      </c>
      <c r="Q7406" s="4">
        <v>117.78</v>
      </c>
    </row>
    <row r="7407" spans="1:17" s="4" customFormat="1" ht="12" x14ac:dyDescent="0.3">
      <c r="A7407" s="4">
        <v>7406</v>
      </c>
      <c r="B7407" s="4" t="s">
        <v>21989</v>
      </c>
      <c r="C7407" s="5">
        <v>44566</v>
      </c>
      <c r="D7407" s="5">
        <v>44570</v>
      </c>
      <c r="E7407" s="9">
        <f t="shared" si="115"/>
        <v>2022</v>
      </c>
      <c r="F7407" s="4" t="s">
        <v>39</v>
      </c>
      <c r="G7407" s="4" t="s">
        <v>21990</v>
      </c>
      <c r="H7407" s="4" t="s">
        <v>21991</v>
      </c>
      <c r="I7407" s="4" t="s">
        <v>67</v>
      </c>
      <c r="J7407" s="4" t="s">
        <v>47</v>
      </c>
      <c r="K7407" s="4" t="s">
        <v>47</v>
      </c>
      <c r="L7407" s="4" t="s">
        <v>36</v>
      </c>
      <c r="M7407" s="4" t="s">
        <v>138</v>
      </c>
      <c r="N7407" s="4">
        <v>683.22</v>
      </c>
      <c r="O7407" s="4">
        <v>10</v>
      </c>
      <c r="P7407" s="4">
        <v>0</v>
      </c>
      <c r="Q7407" s="4">
        <v>175.9</v>
      </c>
    </row>
    <row r="7408" spans="1:17" s="4" customFormat="1" ht="12" x14ac:dyDescent="0.3">
      <c r="A7408" s="4">
        <v>7407</v>
      </c>
      <c r="B7408" s="4" t="s">
        <v>21992</v>
      </c>
      <c r="C7408" s="5">
        <v>44866</v>
      </c>
      <c r="D7408" s="5">
        <v>44868</v>
      </c>
      <c r="E7408" s="9">
        <f t="shared" si="115"/>
        <v>2022</v>
      </c>
      <c r="F7408" s="4" t="s">
        <v>17</v>
      </c>
      <c r="G7408" s="4" t="s">
        <v>21993</v>
      </c>
      <c r="H7408" s="4" t="s">
        <v>21994</v>
      </c>
      <c r="I7408" s="4" t="s">
        <v>67</v>
      </c>
      <c r="J7408" s="4" t="s">
        <v>34</v>
      </c>
      <c r="K7408" s="4" t="s">
        <v>35</v>
      </c>
      <c r="L7408" s="4" t="s">
        <v>29</v>
      </c>
      <c r="M7408" s="4" t="s">
        <v>48</v>
      </c>
      <c r="N7408" s="4">
        <v>69.77</v>
      </c>
      <c r="O7408" s="4">
        <v>7</v>
      </c>
      <c r="P7408" s="4">
        <v>0</v>
      </c>
      <c r="Q7408" s="4">
        <v>19.440000000000001</v>
      </c>
    </row>
    <row r="7409" spans="1:17" s="4" customFormat="1" ht="12" x14ac:dyDescent="0.3">
      <c r="A7409" s="4">
        <v>7408</v>
      </c>
      <c r="B7409" s="4" t="s">
        <v>21995</v>
      </c>
      <c r="C7409" s="5">
        <v>45632</v>
      </c>
      <c r="D7409" s="5">
        <v>45638</v>
      </c>
      <c r="E7409" s="9">
        <f t="shared" si="115"/>
        <v>2024</v>
      </c>
      <c r="F7409" s="4" t="s">
        <v>39</v>
      </c>
      <c r="G7409" s="4" t="s">
        <v>21996</v>
      </c>
      <c r="H7409" s="4" t="s">
        <v>21997</v>
      </c>
      <c r="I7409" s="4" t="s">
        <v>67</v>
      </c>
      <c r="J7409" s="4" t="s">
        <v>47</v>
      </c>
      <c r="K7409" s="4" t="s">
        <v>47</v>
      </c>
      <c r="L7409" s="4" t="s">
        <v>29</v>
      </c>
      <c r="M7409" s="4" t="s">
        <v>107</v>
      </c>
      <c r="N7409" s="4">
        <v>1119.82</v>
      </c>
      <c r="O7409" s="4">
        <v>5</v>
      </c>
      <c r="P7409" s="4">
        <v>0.1</v>
      </c>
      <c r="Q7409" s="4">
        <v>290.68</v>
      </c>
    </row>
    <row r="7410" spans="1:17" s="4" customFormat="1" ht="12" x14ac:dyDescent="0.3">
      <c r="A7410" s="4">
        <v>7409</v>
      </c>
      <c r="B7410" s="4" t="s">
        <v>21998</v>
      </c>
      <c r="C7410" s="5">
        <v>44715</v>
      </c>
      <c r="D7410" s="5">
        <v>44719</v>
      </c>
      <c r="E7410" s="9">
        <f t="shared" si="115"/>
        <v>2022</v>
      </c>
      <c r="F7410" s="4" t="s">
        <v>17</v>
      </c>
      <c r="G7410" s="4" t="s">
        <v>21999</v>
      </c>
      <c r="H7410" s="4" t="s">
        <v>22000</v>
      </c>
      <c r="I7410" s="4" t="s">
        <v>67</v>
      </c>
      <c r="J7410" s="4" t="s">
        <v>47</v>
      </c>
      <c r="K7410" s="4" t="s">
        <v>47</v>
      </c>
      <c r="L7410" s="4" t="s">
        <v>36</v>
      </c>
      <c r="M7410" s="4" t="s">
        <v>37</v>
      </c>
      <c r="N7410" s="4">
        <v>610</v>
      </c>
      <c r="O7410" s="4">
        <v>10</v>
      </c>
      <c r="P7410" s="4">
        <v>0.15</v>
      </c>
      <c r="Q7410" s="4">
        <v>144.46</v>
      </c>
    </row>
    <row r="7411" spans="1:17" s="4" customFormat="1" ht="12" x14ac:dyDescent="0.3">
      <c r="A7411" s="4">
        <v>7410</v>
      </c>
      <c r="B7411" s="4" t="s">
        <v>22001</v>
      </c>
      <c r="C7411" s="5">
        <v>44397</v>
      </c>
      <c r="D7411" s="5">
        <v>44399</v>
      </c>
      <c r="E7411" s="9">
        <f t="shared" si="115"/>
        <v>2021</v>
      </c>
      <c r="F7411" s="4" t="s">
        <v>39</v>
      </c>
      <c r="G7411" s="4" t="s">
        <v>22002</v>
      </c>
      <c r="H7411" s="4" t="s">
        <v>22003</v>
      </c>
      <c r="I7411" s="4" t="s">
        <v>20</v>
      </c>
      <c r="J7411" s="4" t="s">
        <v>52</v>
      </c>
      <c r="K7411" s="4" t="s">
        <v>53</v>
      </c>
      <c r="L7411" s="4" t="s">
        <v>22</v>
      </c>
      <c r="M7411" s="4" t="s">
        <v>134</v>
      </c>
      <c r="N7411" s="4">
        <v>908.82</v>
      </c>
      <c r="O7411" s="4">
        <v>4</v>
      </c>
      <c r="P7411" s="4">
        <v>0.1</v>
      </c>
      <c r="Q7411" s="4">
        <v>53.31</v>
      </c>
    </row>
    <row r="7412" spans="1:17" s="4" customFormat="1" ht="12" x14ac:dyDescent="0.3">
      <c r="A7412" s="4">
        <v>7411</v>
      </c>
      <c r="B7412" s="4" t="s">
        <v>22004</v>
      </c>
      <c r="C7412" s="5">
        <v>45125</v>
      </c>
      <c r="D7412" s="5">
        <v>45130</v>
      </c>
      <c r="E7412" s="9">
        <f t="shared" si="115"/>
        <v>2023</v>
      </c>
      <c r="F7412" s="4" t="s">
        <v>25</v>
      </c>
      <c r="G7412" s="4" t="s">
        <v>22005</v>
      </c>
      <c r="H7412" s="4" t="s">
        <v>22006</v>
      </c>
      <c r="I7412" s="4" t="s">
        <v>67</v>
      </c>
      <c r="J7412" s="4" t="s">
        <v>79</v>
      </c>
      <c r="K7412" s="4" t="s">
        <v>80</v>
      </c>
      <c r="L7412" s="4" t="s">
        <v>36</v>
      </c>
      <c r="M7412" s="4" t="s">
        <v>37</v>
      </c>
      <c r="N7412" s="4">
        <v>479.15</v>
      </c>
      <c r="O7412" s="4">
        <v>8</v>
      </c>
      <c r="P7412" s="4">
        <v>0.2</v>
      </c>
      <c r="Q7412" s="4">
        <v>9.8800000000000008</v>
      </c>
    </row>
    <row r="7413" spans="1:17" s="4" customFormat="1" ht="12" x14ac:dyDescent="0.3">
      <c r="A7413" s="4">
        <v>7412</v>
      </c>
      <c r="B7413" s="4" t="s">
        <v>22007</v>
      </c>
      <c r="C7413" s="5">
        <v>45147</v>
      </c>
      <c r="D7413" s="5">
        <v>45151</v>
      </c>
      <c r="E7413" s="9">
        <f t="shared" si="115"/>
        <v>2023</v>
      </c>
      <c r="F7413" s="4" t="s">
        <v>25</v>
      </c>
      <c r="G7413" s="4" t="s">
        <v>22008</v>
      </c>
      <c r="H7413" s="4" t="s">
        <v>22009</v>
      </c>
      <c r="I7413" s="4" t="s">
        <v>28</v>
      </c>
      <c r="J7413" s="4" t="s">
        <v>79</v>
      </c>
      <c r="K7413" s="4" t="s">
        <v>80</v>
      </c>
      <c r="L7413" s="4" t="s">
        <v>36</v>
      </c>
      <c r="M7413" s="4" t="s">
        <v>37</v>
      </c>
      <c r="N7413" s="4">
        <v>856.2</v>
      </c>
      <c r="O7413" s="4">
        <v>9</v>
      </c>
      <c r="P7413" s="4">
        <v>0.15</v>
      </c>
      <c r="Q7413" s="4">
        <v>38.26</v>
      </c>
    </row>
    <row r="7414" spans="1:17" s="4" customFormat="1" ht="12" x14ac:dyDescent="0.3">
      <c r="A7414" s="4">
        <v>7413</v>
      </c>
      <c r="B7414" s="4" t="s">
        <v>22010</v>
      </c>
      <c r="C7414" s="5">
        <v>45201</v>
      </c>
      <c r="D7414" s="5">
        <v>45207</v>
      </c>
      <c r="E7414" s="9">
        <f t="shared" si="115"/>
        <v>2023</v>
      </c>
      <c r="F7414" s="4" t="s">
        <v>59</v>
      </c>
      <c r="G7414" s="4" t="s">
        <v>22011</v>
      </c>
      <c r="H7414" s="4" t="s">
        <v>22012</v>
      </c>
      <c r="I7414" s="4" t="s">
        <v>28</v>
      </c>
      <c r="J7414" s="4" t="s">
        <v>21</v>
      </c>
      <c r="K7414" s="4" t="s">
        <v>26647</v>
      </c>
      <c r="L7414" s="4" t="s">
        <v>22</v>
      </c>
      <c r="M7414" s="4" t="s">
        <v>23</v>
      </c>
      <c r="N7414" s="4">
        <v>432.2</v>
      </c>
      <c r="O7414" s="4">
        <v>9</v>
      </c>
      <c r="P7414" s="4">
        <v>0.15</v>
      </c>
      <c r="Q7414" s="4">
        <v>32.67</v>
      </c>
    </row>
    <row r="7415" spans="1:17" s="4" customFormat="1" ht="12" x14ac:dyDescent="0.3">
      <c r="A7415" s="4">
        <v>7414</v>
      </c>
      <c r="B7415" s="4" t="s">
        <v>22013</v>
      </c>
      <c r="C7415" s="5">
        <v>45593</v>
      </c>
      <c r="D7415" s="5">
        <v>45596</v>
      </c>
      <c r="E7415" s="9">
        <f t="shared" si="115"/>
        <v>2024</v>
      </c>
      <c r="F7415" s="4" t="s">
        <v>39</v>
      </c>
      <c r="G7415" s="4" t="s">
        <v>22014</v>
      </c>
      <c r="H7415" s="4" t="s">
        <v>22015</v>
      </c>
      <c r="I7415" s="4" t="s">
        <v>28</v>
      </c>
      <c r="J7415" s="4" t="s">
        <v>111</v>
      </c>
      <c r="K7415" s="4" t="s">
        <v>111</v>
      </c>
      <c r="L7415" s="4" t="s">
        <v>36</v>
      </c>
      <c r="M7415" s="4" t="s">
        <v>138</v>
      </c>
      <c r="N7415" s="4">
        <v>290.64999999999998</v>
      </c>
      <c r="O7415" s="4">
        <v>7</v>
      </c>
      <c r="P7415" s="4">
        <v>0.2</v>
      </c>
      <c r="Q7415" s="4">
        <v>61.93</v>
      </c>
    </row>
    <row r="7416" spans="1:17" s="4" customFormat="1" ht="12" x14ac:dyDescent="0.3">
      <c r="A7416" s="4">
        <v>7415</v>
      </c>
      <c r="B7416" s="4" t="s">
        <v>22016</v>
      </c>
      <c r="C7416" s="5">
        <v>45110</v>
      </c>
      <c r="D7416" s="5">
        <v>45114</v>
      </c>
      <c r="E7416" s="9">
        <f t="shared" si="115"/>
        <v>2023</v>
      </c>
      <c r="F7416" s="4" t="s">
        <v>25</v>
      </c>
      <c r="G7416" s="4" t="s">
        <v>22017</v>
      </c>
      <c r="H7416" s="4" t="s">
        <v>22018</v>
      </c>
      <c r="I7416" s="4" t="s">
        <v>67</v>
      </c>
      <c r="J7416" s="4" t="s">
        <v>145</v>
      </c>
      <c r="K7416" s="4" t="s">
        <v>80</v>
      </c>
      <c r="L7416" s="4" t="s">
        <v>22</v>
      </c>
      <c r="M7416" s="4" t="s">
        <v>54</v>
      </c>
      <c r="N7416" s="4">
        <v>849.36</v>
      </c>
      <c r="O7416" s="4">
        <v>9</v>
      </c>
      <c r="P7416" s="4">
        <v>0.1</v>
      </c>
      <c r="Q7416" s="4">
        <v>67.63</v>
      </c>
    </row>
    <row r="7417" spans="1:17" s="4" customFormat="1" ht="12" x14ac:dyDescent="0.3">
      <c r="A7417" s="4">
        <v>7416</v>
      </c>
      <c r="B7417" s="4" t="s">
        <v>22019</v>
      </c>
      <c r="C7417" s="5">
        <v>45288</v>
      </c>
      <c r="D7417" s="5">
        <v>45295</v>
      </c>
      <c r="E7417" s="9">
        <f t="shared" si="115"/>
        <v>2024</v>
      </c>
      <c r="F7417" s="4" t="s">
        <v>25</v>
      </c>
      <c r="G7417" s="4" t="s">
        <v>5143</v>
      </c>
      <c r="H7417" s="4" t="s">
        <v>22020</v>
      </c>
      <c r="I7417" s="4" t="s">
        <v>28</v>
      </c>
      <c r="J7417" s="4" t="s">
        <v>111</v>
      </c>
      <c r="K7417" s="4" t="s">
        <v>111</v>
      </c>
      <c r="L7417" s="4" t="s">
        <v>36</v>
      </c>
      <c r="M7417" s="4" t="s">
        <v>138</v>
      </c>
      <c r="N7417" s="4">
        <v>307.52999999999997</v>
      </c>
      <c r="O7417" s="4">
        <v>5</v>
      </c>
      <c r="P7417" s="4">
        <v>0.1</v>
      </c>
      <c r="Q7417" s="4">
        <v>2.66</v>
      </c>
    </row>
    <row r="7418" spans="1:17" s="4" customFormat="1" ht="12" x14ac:dyDescent="0.3">
      <c r="A7418" s="4">
        <v>7417</v>
      </c>
      <c r="B7418" s="4" t="s">
        <v>22021</v>
      </c>
      <c r="C7418" s="5">
        <v>45844</v>
      </c>
      <c r="D7418" s="5">
        <v>45846</v>
      </c>
      <c r="E7418" s="9">
        <f t="shared" si="115"/>
        <v>2025</v>
      </c>
      <c r="F7418" s="4" t="s">
        <v>39</v>
      </c>
      <c r="G7418" s="4" t="s">
        <v>22022</v>
      </c>
      <c r="H7418" s="4" t="s">
        <v>22023</v>
      </c>
      <c r="I7418" s="4" t="s">
        <v>67</v>
      </c>
      <c r="J7418" s="4" t="s">
        <v>111</v>
      </c>
      <c r="K7418" s="4" t="s">
        <v>111</v>
      </c>
      <c r="L7418" s="4" t="s">
        <v>22</v>
      </c>
      <c r="M7418" s="4" t="s">
        <v>134</v>
      </c>
      <c r="N7418" s="4">
        <v>1189.3800000000001</v>
      </c>
      <c r="O7418" s="4">
        <v>4</v>
      </c>
      <c r="P7418" s="4">
        <v>0.2</v>
      </c>
      <c r="Q7418" s="4">
        <v>74.97</v>
      </c>
    </row>
    <row r="7419" spans="1:17" s="4" customFormat="1" ht="12" x14ac:dyDescent="0.3">
      <c r="A7419" s="4">
        <v>7418</v>
      </c>
      <c r="B7419" s="4" t="s">
        <v>22024</v>
      </c>
      <c r="C7419" s="5">
        <v>45799</v>
      </c>
      <c r="D7419" s="5">
        <v>45806</v>
      </c>
      <c r="E7419" s="9">
        <f t="shared" si="115"/>
        <v>2025</v>
      </c>
      <c r="F7419" s="4" t="s">
        <v>25</v>
      </c>
      <c r="G7419" s="4" t="s">
        <v>22025</v>
      </c>
      <c r="H7419" s="4" t="s">
        <v>22026</v>
      </c>
      <c r="I7419" s="4" t="s">
        <v>20</v>
      </c>
      <c r="J7419" s="4" t="s">
        <v>52</v>
      </c>
      <c r="K7419" s="4" t="s">
        <v>53</v>
      </c>
      <c r="L7419" s="4" t="s">
        <v>36</v>
      </c>
      <c r="M7419" s="4" t="s">
        <v>37</v>
      </c>
      <c r="N7419" s="4">
        <v>935.33</v>
      </c>
      <c r="O7419" s="4">
        <v>9</v>
      </c>
      <c r="P7419" s="4">
        <v>0</v>
      </c>
      <c r="Q7419" s="4">
        <v>63.89</v>
      </c>
    </row>
    <row r="7420" spans="1:17" s="4" customFormat="1" ht="12" x14ac:dyDescent="0.3">
      <c r="A7420" s="4">
        <v>7419</v>
      </c>
      <c r="B7420" s="4" t="s">
        <v>22027</v>
      </c>
      <c r="C7420" s="5">
        <v>44650</v>
      </c>
      <c r="D7420" s="5">
        <v>44652</v>
      </c>
      <c r="E7420" s="9">
        <f t="shared" si="115"/>
        <v>2022</v>
      </c>
      <c r="F7420" s="4" t="s">
        <v>39</v>
      </c>
      <c r="G7420" s="4" t="s">
        <v>22028</v>
      </c>
      <c r="H7420" s="4" t="s">
        <v>22029</v>
      </c>
      <c r="I7420" s="4" t="s">
        <v>67</v>
      </c>
      <c r="J7420" s="4" t="s">
        <v>47</v>
      </c>
      <c r="K7420" s="4" t="s">
        <v>47</v>
      </c>
      <c r="L7420" s="4" t="s">
        <v>36</v>
      </c>
      <c r="M7420" s="4" t="s">
        <v>138</v>
      </c>
      <c r="N7420" s="4">
        <v>1209.2</v>
      </c>
      <c r="O7420" s="4">
        <v>3</v>
      </c>
      <c r="P7420" s="4">
        <v>0.2</v>
      </c>
      <c r="Q7420" s="4">
        <v>122.45</v>
      </c>
    </row>
    <row r="7421" spans="1:17" s="4" customFormat="1" ht="12" x14ac:dyDescent="0.3">
      <c r="A7421" s="4">
        <v>7420</v>
      </c>
      <c r="B7421" s="4" t="s">
        <v>22030</v>
      </c>
      <c r="C7421" s="5">
        <v>45253</v>
      </c>
      <c r="D7421" s="5">
        <v>45255</v>
      </c>
      <c r="E7421" s="9">
        <f t="shared" si="115"/>
        <v>2023</v>
      </c>
      <c r="F7421" s="4" t="s">
        <v>25</v>
      </c>
      <c r="G7421" s="4" t="s">
        <v>22031</v>
      </c>
      <c r="H7421" s="4" t="s">
        <v>22032</v>
      </c>
      <c r="I7421" s="4" t="s">
        <v>67</v>
      </c>
      <c r="J7421" s="4" t="s">
        <v>42</v>
      </c>
      <c r="K7421" s="4" t="s">
        <v>43</v>
      </c>
      <c r="L7421" s="4" t="s">
        <v>36</v>
      </c>
      <c r="M7421" s="4" t="s">
        <v>118</v>
      </c>
      <c r="N7421" s="4">
        <v>98.81</v>
      </c>
      <c r="O7421" s="4">
        <v>7</v>
      </c>
      <c r="P7421" s="4">
        <v>0.15</v>
      </c>
      <c r="Q7421" s="4">
        <v>10.029999999999999</v>
      </c>
    </row>
    <row r="7422" spans="1:17" s="4" customFormat="1" ht="12" x14ac:dyDescent="0.3">
      <c r="A7422" s="4">
        <v>7421</v>
      </c>
      <c r="B7422" s="4" t="s">
        <v>22033</v>
      </c>
      <c r="C7422" s="5">
        <v>45105</v>
      </c>
      <c r="D7422" s="5">
        <v>45112</v>
      </c>
      <c r="E7422" s="9">
        <f t="shared" si="115"/>
        <v>2023</v>
      </c>
      <c r="F7422" s="4" t="s">
        <v>17</v>
      </c>
      <c r="G7422" s="4" t="s">
        <v>22034</v>
      </c>
      <c r="H7422" s="4" t="s">
        <v>22035</v>
      </c>
      <c r="I7422" s="4" t="s">
        <v>67</v>
      </c>
      <c r="J7422" s="4" t="s">
        <v>34</v>
      </c>
      <c r="K7422" s="4" t="s">
        <v>35</v>
      </c>
      <c r="L7422" s="4" t="s">
        <v>29</v>
      </c>
      <c r="M7422" s="4" t="s">
        <v>90</v>
      </c>
      <c r="N7422" s="4">
        <v>645.63</v>
      </c>
      <c r="O7422" s="4">
        <v>4</v>
      </c>
      <c r="P7422" s="4">
        <v>0.1</v>
      </c>
      <c r="Q7422" s="4">
        <v>88.6</v>
      </c>
    </row>
    <row r="7423" spans="1:17" s="4" customFormat="1" ht="12" x14ac:dyDescent="0.3">
      <c r="A7423" s="4">
        <v>7422</v>
      </c>
      <c r="B7423" s="4" t="s">
        <v>22036</v>
      </c>
      <c r="C7423" s="5">
        <v>45493</v>
      </c>
      <c r="D7423" s="5">
        <v>45500</v>
      </c>
      <c r="E7423" s="9">
        <f t="shared" si="115"/>
        <v>2024</v>
      </c>
      <c r="F7423" s="4" t="s">
        <v>39</v>
      </c>
      <c r="G7423" s="4" t="s">
        <v>22037</v>
      </c>
      <c r="H7423" s="4" t="s">
        <v>22038</v>
      </c>
      <c r="I7423" s="4" t="s">
        <v>28</v>
      </c>
      <c r="J7423" s="4" t="s">
        <v>42</v>
      </c>
      <c r="K7423" s="4" t="s">
        <v>43</v>
      </c>
      <c r="L7423" s="4" t="s">
        <v>29</v>
      </c>
      <c r="M7423" s="4" t="s">
        <v>90</v>
      </c>
      <c r="N7423" s="4">
        <v>1492.69</v>
      </c>
      <c r="O7423" s="4">
        <v>5</v>
      </c>
      <c r="P7423" s="4">
        <v>0</v>
      </c>
      <c r="Q7423" s="4">
        <v>164.45</v>
      </c>
    </row>
    <row r="7424" spans="1:17" s="4" customFormat="1" ht="12" x14ac:dyDescent="0.3">
      <c r="A7424" s="4">
        <v>7423</v>
      </c>
      <c r="B7424" s="4" t="s">
        <v>22039</v>
      </c>
      <c r="C7424" s="5">
        <v>45294</v>
      </c>
      <c r="D7424" s="5">
        <v>45296</v>
      </c>
      <c r="E7424" s="9">
        <f t="shared" si="115"/>
        <v>2024</v>
      </c>
      <c r="F7424" s="4" t="s">
        <v>59</v>
      </c>
      <c r="G7424" s="4" t="s">
        <v>22040</v>
      </c>
      <c r="H7424" s="4" t="s">
        <v>22041</v>
      </c>
      <c r="I7424" s="4" t="s">
        <v>28</v>
      </c>
      <c r="J7424" s="4" t="s">
        <v>34</v>
      </c>
      <c r="K7424" s="4" t="s">
        <v>35</v>
      </c>
      <c r="L7424" s="4" t="s">
        <v>36</v>
      </c>
      <c r="M7424" s="4" t="s">
        <v>37</v>
      </c>
      <c r="N7424" s="4">
        <v>299.01</v>
      </c>
      <c r="O7424" s="4">
        <v>8</v>
      </c>
      <c r="P7424" s="4">
        <v>0.15</v>
      </c>
      <c r="Q7424" s="4">
        <v>48.79</v>
      </c>
    </row>
    <row r="7425" spans="1:17" s="4" customFormat="1" ht="12" x14ac:dyDescent="0.3">
      <c r="A7425" s="4">
        <v>7424</v>
      </c>
      <c r="B7425" s="4" t="s">
        <v>22042</v>
      </c>
      <c r="C7425" s="5">
        <v>44538</v>
      </c>
      <c r="D7425" s="5">
        <v>44541</v>
      </c>
      <c r="E7425" s="9">
        <f t="shared" si="115"/>
        <v>2021</v>
      </c>
      <c r="F7425" s="4" t="s">
        <v>39</v>
      </c>
      <c r="G7425" s="4" t="s">
        <v>22043</v>
      </c>
      <c r="H7425" s="4" t="s">
        <v>22044</v>
      </c>
      <c r="I7425" s="4" t="s">
        <v>67</v>
      </c>
      <c r="J7425" s="4" t="s">
        <v>106</v>
      </c>
      <c r="K7425" s="4" t="s">
        <v>106</v>
      </c>
      <c r="L7425" s="4" t="s">
        <v>22</v>
      </c>
      <c r="M7425" s="4" t="s">
        <v>75</v>
      </c>
      <c r="N7425" s="4">
        <v>1287.3900000000001</v>
      </c>
      <c r="O7425" s="4">
        <v>8</v>
      </c>
      <c r="P7425" s="4">
        <v>0.15</v>
      </c>
      <c r="Q7425" s="4">
        <v>167.37</v>
      </c>
    </row>
    <row r="7426" spans="1:17" s="4" customFormat="1" ht="12" x14ac:dyDescent="0.3">
      <c r="A7426" s="4">
        <v>7425</v>
      </c>
      <c r="B7426" s="4" t="s">
        <v>22045</v>
      </c>
      <c r="C7426" s="5">
        <v>45635</v>
      </c>
      <c r="D7426" s="5">
        <v>45638</v>
      </c>
      <c r="E7426" s="9">
        <f t="shared" ref="E7426:E7489" si="116">YEAR(D7426)</f>
        <v>2024</v>
      </c>
      <c r="F7426" s="4" t="s">
        <v>17</v>
      </c>
      <c r="G7426" s="4" t="s">
        <v>22046</v>
      </c>
      <c r="H7426" s="4" t="s">
        <v>22047</v>
      </c>
      <c r="I7426" s="4" t="s">
        <v>20</v>
      </c>
      <c r="J7426" s="4" t="s">
        <v>145</v>
      </c>
      <c r="K7426" s="4" t="s">
        <v>80</v>
      </c>
      <c r="L7426" s="4" t="s">
        <v>36</v>
      </c>
      <c r="M7426" s="4" t="s">
        <v>118</v>
      </c>
      <c r="N7426" s="4">
        <v>214.83</v>
      </c>
      <c r="O7426" s="4">
        <v>10</v>
      </c>
      <c r="P7426" s="4">
        <v>0.1</v>
      </c>
      <c r="Q7426" s="4">
        <v>27.81</v>
      </c>
    </row>
    <row r="7427" spans="1:17" s="4" customFormat="1" ht="12" x14ac:dyDescent="0.3">
      <c r="A7427" s="4">
        <v>7426</v>
      </c>
      <c r="B7427" s="4" t="s">
        <v>22048</v>
      </c>
      <c r="C7427" s="5">
        <v>44421</v>
      </c>
      <c r="D7427" s="5">
        <v>44423</v>
      </c>
      <c r="E7427" s="9">
        <f t="shared" si="116"/>
        <v>2021</v>
      </c>
      <c r="F7427" s="4" t="s">
        <v>25</v>
      </c>
      <c r="G7427" s="4" t="s">
        <v>22049</v>
      </c>
      <c r="H7427" s="4" t="s">
        <v>22050</v>
      </c>
      <c r="I7427" s="4" t="s">
        <v>67</v>
      </c>
      <c r="J7427" s="4" t="s">
        <v>106</v>
      </c>
      <c r="K7427" s="4" t="s">
        <v>106</v>
      </c>
      <c r="L7427" s="4" t="s">
        <v>36</v>
      </c>
      <c r="M7427" s="4" t="s">
        <v>138</v>
      </c>
      <c r="N7427" s="4">
        <v>703.48</v>
      </c>
      <c r="O7427" s="4">
        <v>6</v>
      </c>
      <c r="P7427" s="4">
        <v>0</v>
      </c>
      <c r="Q7427" s="4">
        <v>61.98</v>
      </c>
    </row>
    <row r="7428" spans="1:17" s="4" customFormat="1" ht="12" x14ac:dyDescent="0.3">
      <c r="A7428" s="4">
        <v>7427</v>
      </c>
      <c r="B7428" s="4" t="s">
        <v>11045</v>
      </c>
      <c r="C7428" s="5">
        <v>45570</v>
      </c>
      <c r="D7428" s="5">
        <v>45577</v>
      </c>
      <c r="E7428" s="9">
        <f t="shared" si="116"/>
        <v>2024</v>
      </c>
      <c r="F7428" s="4" t="s">
        <v>17</v>
      </c>
      <c r="G7428" s="4" t="s">
        <v>22051</v>
      </c>
      <c r="H7428" s="4" t="s">
        <v>22052</v>
      </c>
      <c r="I7428" s="4" t="s">
        <v>28</v>
      </c>
      <c r="J7428" s="4" t="s">
        <v>111</v>
      </c>
      <c r="K7428" s="4" t="s">
        <v>111</v>
      </c>
      <c r="L7428" s="4" t="s">
        <v>22</v>
      </c>
      <c r="M7428" s="4" t="s">
        <v>75</v>
      </c>
      <c r="N7428" s="4">
        <v>1360.43</v>
      </c>
      <c r="O7428" s="4">
        <v>10</v>
      </c>
      <c r="P7428" s="4">
        <v>0.2</v>
      </c>
      <c r="Q7428" s="4">
        <v>86.4</v>
      </c>
    </row>
    <row r="7429" spans="1:17" s="4" customFormat="1" ht="12" x14ac:dyDescent="0.3">
      <c r="A7429" s="4">
        <v>7428</v>
      </c>
      <c r="B7429" s="4" t="s">
        <v>22053</v>
      </c>
      <c r="C7429" s="5">
        <v>45814</v>
      </c>
      <c r="D7429" s="5">
        <v>45820</v>
      </c>
      <c r="E7429" s="9">
        <f t="shared" si="116"/>
        <v>2025</v>
      </c>
      <c r="F7429" s="4" t="s">
        <v>59</v>
      </c>
      <c r="G7429" s="4" t="s">
        <v>22054</v>
      </c>
      <c r="H7429" s="4" t="s">
        <v>22055</v>
      </c>
      <c r="I7429" s="4" t="s">
        <v>67</v>
      </c>
      <c r="J7429" s="4" t="s">
        <v>42</v>
      </c>
      <c r="K7429" s="4" t="s">
        <v>43</v>
      </c>
      <c r="L7429" s="4" t="s">
        <v>29</v>
      </c>
      <c r="M7429" s="4" t="s">
        <v>107</v>
      </c>
      <c r="N7429" s="4">
        <v>752.23</v>
      </c>
      <c r="O7429" s="4">
        <v>7</v>
      </c>
      <c r="P7429" s="4">
        <v>0.1</v>
      </c>
      <c r="Q7429" s="4">
        <v>88.15</v>
      </c>
    </row>
    <row r="7430" spans="1:17" s="4" customFormat="1" ht="12" x14ac:dyDescent="0.3">
      <c r="A7430" s="4">
        <v>7429</v>
      </c>
      <c r="B7430" s="4" t="s">
        <v>22056</v>
      </c>
      <c r="C7430" s="5">
        <v>45465</v>
      </c>
      <c r="D7430" s="5">
        <v>45472</v>
      </c>
      <c r="E7430" s="9">
        <f t="shared" si="116"/>
        <v>2024</v>
      </c>
      <c r="F7430" s="4" t="s">
        <v>59</v>
      </c>
      <c r="G7430" s="4" t="s">
        <v>22057</v>
      </c>
      <c r="H7430" s="4" t="s">
        <v>22058</v>
      </c>
      <c r="I7430" s="4" t="s">
        <v>20</v>
      </c>
      <c r="J7430" s="4" t="s">
        <v>79</v>
      </c>
      <c r="K7430" s="4" t="s">
        <v>80</v>
      </c>
      <c r="L7430" s="4" t="s">
        <v>36</v>
      </c>
      <c r="M7430" s="4" t="s">
        <v>71</v>
      </c>
      <c r="N7430" s="4">
        <v>204.34</v>
      </c>
      <c r="O7430" s="4">
        <v>4</v>
      </c>
      <c r="P7430" s="4">
        <v>0.2</v>
      </c>
      <c r="Q7430" s="4">
        <v>36.700000000000003</v>
      </c>
    </row>
    <row r="7431" spans="1:17" s="4" customFormat="1" ht="12" x14ac:dyDescent="0.3">
      <c r="A7431" s="4">
        <v>7430</v>
      </c>
      <c r="B7431" s="4" t="s">
        <v>22059</v>
      </c>
      <c r="C7431" s="5">
        <v>45101</v>
      </c>
      <c r="D7431" s="5">
        <v>45108</v>
      </c>
      <c r="E7431" s="9">
        <f t="shared" si="116"/>
        <v>2023</v>
      </c>
      <c r="F7431" s="4" t="s">
        <v>25</v>
      </c>
      <c r="G7431" s="4" t="s">
        <v>22060</v>
      </c>
      <c r="H7431" s="4" t="s">
        <v>22061</v>
      </c>
      <c r="I7431" s="4" t="s">
        <v>67</v>
      </c>
      <c r="J7431" s="4" t="s">
        <v>145</v>
      </c>
      <c r="K7431" s="4" t="s">
        <v>80</v>
      </c>
      <c r="L7431" s="4" t="s">
        <v>22</v>
      </c>
      <c r="M7431" s="4" t="s">
        <v>75</v>
      </c>
      <c r="N7431" s="4">
        <v>375.62</v>
      </c>
      <c r="O7431" s="4">
        <v>1</v>
      </c>
      <c r="P7431" s="4">
        <v>0.2</v>
      </c>
      <c r="Q7431" s="4">
        <v>53.15</v>
      </c>
    </row>
    <row r="7432" spans="1:17" s="4" customFormat="1" ht="12" x14ac:dyDescent="0.3">
      <c r="A7432" s="4">
        <v>7431</v>
      </c>
      <c r="B7432" s="4" t="s">
        <v>22062</v>
      </c>
      <c r="C7432" s="5">
        <v>45080</v>
      </c>
      <c r="D7432" s="5">
        <v>45081</v>
      </c>
      <c r="E7432" s="9">
        <f t="shared" si="116"/>
        <v>2023</v>
      </c>
      <c r="F7432" s="4" t="s">
        <v>59</v>
      </c>
      <c r="G7432" s="4" t="s">
        <v>22063</v>
      </c>
      <c r="H7432" s="4" t="s">
        <v>22064</v>
      </c>
      <c r="I7432" s="4" t="s">
        <v>28</v>
      </c>
      <c r="J7432" s="4" t="s">
        <v>52</v>
      </c>
      <c r="K7432" s="4" t="s">
        <v>53</v>
      </c>
      <c r="L7432" s="4" t="s">
        <v>36</v>
      </c>
      <c r="M7432" s="4" t="s">
        <v>71</v>
      </c>
      <c r="N7432" s="4">
        <v>925.47</v>
      </c>
      <c r="O7432" s="4">
        <v>4</v>
      </c>
      <c r="P7432" s="4">
        <v>0</v>
      </c>
      <c r="Q7432" s="4">
        <v>127.97</v>
      </c>
    </row>
    <row r="7433" spans="1:17" s="4" customFormat="1" ht="12" x14ac:dyDescent="0.3">
      <c r="A7433" s="4">
        <v>7432</v>
      </c>
      <c r="B7433" s="4" t="s">
        <v>22065</v>
      </c>
      <c r="C7433" s="5">
        <v>45560</v>
      </c>
      <c r="D7433" s="5">
        <v>45563</v>
      </c>
      <c r="E7433" s="9">
        <f t="shared" si="116"/>
        <v>2024</v>
      </c>
      <c r="F7433" s="4" t="s">
        <v>59</v>
      </c>
      <c r="G7433" s="4" t="s">
        <v>22066</v>
      </c>
      <c r="H7433" s="4" t="s">
        <v>22067</v>
      </c>
      <c r="I7433" s="4" t="s">
        <v>20</v>
      </c>
      <c r="J7433" s="4" t="s">
        <v>62</v>
      </c>
      <c r="K7433" s="4" t="s">
        <v>63</v>
      </c>
      <c r="L7433" s="4" t="s">
        <v>22</v>
      </c>
      <c r="M7433" s="4" t="s">
        <v>23</v>
      </c>
      <c r="N7433" s="4">
        <v>501.88</v>
      </c>
      <c r="O7433" s="4">
        <v>8</v>
      </c>
      <c r="P7433" s="4">
        <v>0.15</v>
      </c>
      <c r="Q7433" s="4">
        <v>103.67</v>
      </c>
    </row>
    <row r="7434" spans="1:17" s="4" customFormat="1" ht="12" x14ac:dyDescent="0.3">
      <c r="A7434" s="4">
        <v>7433</v>
      </c>
      <c r="B7434" s="4" t="s">
        <v>22068</v>
      </c>
      <c r="C7434" s="5">
        <v>45591</v>
      </c>
      <c r="D7434" s="5">
        <v>45593</v>
      </c>
      <c r="E7434" s="9">
        <f t="shared" si="116"/>
        <v>2024</v>
      </c>
      <c r="F7434" s="4" t="s">
        <v>59</v>
      </c>
      <c r="G7434" s="4" t="s">
        <v>22069</v>
      </c>
      <c r="H7434" s="4" t="s">
        <v>22070</v>
      </c>
      <c r="I7434" s="4" t="s">
        <v>67</v>
      </c>
      <c r="J7434" s="4" t="s">
        <v>79</v>
      </c>
      <c r="K7434" s="4" t="s">
        <v>80</v>
      </c>
      <c r="L7434" s="4" t="s">
        <v>22</v>
      </c>
      <c r="M7434" s="4" t="s">
        <v>75</v>
      </c>
      <c r="N7434" s="4">
        <v>772.83</v>
      </c>
      <c r="O7434" s="4">
        <v>9</v>
      </c>
      <c r="P7434" s="4">
        <v>0.15</v>
      </c>
      <c r="Q7434" s="4">
        <v>68.25</v>
      </c>
    </row>
    <row r="7435" spans="1:17" s="4" customFormat="1" ht="12" x14ac:dyDescent="0.3">
      <c r="A7435" s="4">
        <v>7434</v>
      </c>
      <c r="B7435" s="4" t="s">
        <v>22071</v>
      </c>
      <c r="C7435" s="5">
        <v>45719</v>
      </c>
      <c r="D7435" s="5">
        <v>45725</v>
      </c>
      <c r="E7435" s="9">
        <f t="shared" si="116"/>
        <v>2025</v>
      </c>
      <c r="F7435" s="4" t="s">
        <v>59</v>
      </c>
      <c r="G7435" s="4" t="s">
        <v>22072</v>
      </c>
      <c r="H7435" s="4" t="s">
        <v>22073</v>
      </c>
      <c r="I7435" s="4" t="s">
        <v>67</v>
      </c>
      <c r="J7435" s="4" t="s">
        <v>21</v>
      </c>
      <c r="K7435" s="4" t="s">
        <v>26647</v>
      </c>
      <c r="L7435" s="4" t="s">
        <v>29</v>
      </c>
      <c r="M7435" s="4" t="s">
        <v>30</v>
      </c>
      <c r="N7435" s="4">
        <v>232.3</v>
      </c>
      <c r="O7435" s="4">
        <v>4</v>
      </c>
      <c r="P7435" s="4">
        <v>0</v>
      </c>
      <c r="Q7435" s="4">
        <v>20.41</v>
      </c>
    </row>
    <row r="7436" spans="1:17" s="4" customFormat="1" ht="12" x14ac:dyDescent="0.3">
      <c r="A7436" s="4">
        <v>7435</v>
      </c>
      <c r="B7436" s="4" t="s">
        <v>22074</v>
      </c>
      <c r="C7436" s="5">
        <v>44749</v>
      </c>
      <c r="D7436" s="5">
        <v>44752</v>
      </c>
      <c r="E7436" s="9">
        <f t="shared" si="116"/>
        <v>2022</v>
      </c>
      <c r="F7436" s="4" t="s">
        <v>59</v>
      </c>
      <c r="G7436" s="4" t="s">
        <v>22075</v>
      </c>
      <c r="H7436" s="4" t="s">
        <v>22076</v>
      </c>
      <c r="I7436" s="4" t="s">
        <v>20</v>
      </c>
      <c r="J7436" s="4" t="s">
        <v>34</v>
      </c>
      <c r="K7436" s="4" t="s">
        <v>35</v>
      </c>
      <c r="L7436" s="4" t="s">
        <v>22</v>
      </c>
      <c r="M7436" s="4" t="s">
        <v>54</v>
      </c>
      <c r="N7436" s="4">
        <v>703.36</v>
      </c>
      <c r="O7436" s="4">
        <v>3</v>
      </c>
      <c r="P7436" s="4">
        <v>0.15</v>
      </c>
      <c r="Q7436" s="4">
        <v>130.46</v>
      </c>
    </row>
    <row r="7437" spans="1:17" s="4" customFormat="1" ht="12" x14ac:dyDescent="0.3">
      <c r="A7437" s="4">
        <v>7436</v>
      </c>
      <c r="B7437" s="4" t="s">
        <v>22077</v>
      </c>
      <c r="C7437" s="5">
        <v>45533</v>
      </c>
      <c r="D7437" s="5">
        <v>45540</v>
      </c>
      <c r="E7437" s="9">
        <f t="shared" si="116"/>
        <v>2024</v>
      </c>
      <c r="F7437" s="4" t="s">
        <v>59</v>
      </c>
      <c r="G7437" s="4" t="s">
        <v>22078</v>
      </c>
      <c r="H7437" s="4" t="s">
        <v>22079</v>
      </c>
      <c r="I7437" s="4" t="s">
        <v>67</v>
      </c>
      <c r="J7437" s="4" t="s">
        <v>111</v>
      </c>
      <c r="K7437" s="4" t="s">
        <v>111</v>
      </c>
      <c r="L7437" s="4" t="s">
        <v>22</v>
      </c>
      <c r="M7437" s="4" t="s">
        <v>54</v>
      </c>
      <c r="N7437" s="4">
        <v>124.97</v>
      </c>
      <c r="O7437" s="4">
        <v>8</v>
      </c>
      <c r="P7437" s="4">
        <v>0.1</v>
      </c>
      <c r="Q7437" s="4">
        <v>11.61</v>
      </c>
    </row>
    <row r="7438" spans="1:17" s="4" customFormat="1" ht="12" x14ac:dyDescent="0.3">
      <c r="A7438" s="4">
        <v>7437</v>
      </c>
      <c r="B7438" s="4" t="s">
        <v>22080</v>
      </c>
      <c r="C7438" s="5">
        <v>44766</v>
      </c>
      <c r="D7438" s="5">
        <v>44772</v>
      </c>
      <c r="E7438" s="9">
        <f t="shared" si="116"/>
        <v>2022</v>
      </c>
      <c r="F7438" s="4" t="s">
        <v>59</v>
      </c>
      <c r="G7438" s="4" t="s">
        <v>22081</v>
      </c>
      <c r="H7438" s="4" t="s">
        <v>22082</v>
      </c>
      <c r="I7438" s="4" t="s">
        <v>28</v>
      </c>
      <c r="J7438" s="4" t="s">
        <v>52</v>
      </c>
      <c r="K7438" s="4" t="s">
        <v>53</v>
      </c>
      <c r="L7438" s="4" t="s">
        <v>36</v>
      </c>
      <c r="M7438" s="4" t="s">
        <v>118</v>
      </c>
      <c r="N7438" s="4">
        <v>1338.15</v>
      </c>
      <c r="O7438" s="4">
        <v>9</v>
      </c>
      <c r="P7438" s="4">
        <v>0</v>
      </c>
      <c r="Q7438" s="4">
        <v>311.51</v>
      </c>
    </row>
    <row r="7439" spans="1:17" s="4" customFormat="1" ht="12" x14ac:dyDescent="0.3">
      <c r="A7439" s="4">
        <v>7438</v>
      </c>
      <c r="B7439" s="4" t="s">
        <v>22083</v>
      </c>
      <c r="C7439" s="5">
        <v>45784</v>
      </c>
      <c r="D7439" s="5">
        <v>45786</v>
      </c>
      <c r="E7439" s="9">
        <f t="shared" si="116"/>
        <v>2025</v>
      </c>
      <c r="F7439" s="4" t="s">
        <v>25</v>
      </c>
      <c r="G7439" s="4" t="s">
        <v>22084</v>
      </c>
      <c r="H7439" s="4" t="s">
        <v>14301</v>
      </c>
      <c r="I7439" s="4" t="s">
        <v>28</v>
      </c>
      <c r="J7439" s="4" t="s">
        <v>62</v>
      </c>
      <c r="K7439" s="4" t="s">
        <v>63</v>
      </c>
      <c r="L7439" s="4" t="s">
        <v>36</v>
      </c>
      <c r="M7439" s="4" t="s">
        <v>118</v>
      </c>
      <c r="N7439" s="4">
        <v>954.8</v>
      </c>
      <c r="O7439" s="4">
        <v>10</v>
      </c>
      <c r="P7439" s="4">
        <v>0.2</v>
      </c>
      <c r="Q7439" s="4">
        <v>102.22</v>
      </c>
    </row>
    <row r="7440" spans="1:17" s="4" customFormat="1" ht="12" x14ac:dyDescent="0.3">
      <c r="A7440" s="4">
        <v>7439</v>
      </c>
      <c r="B7440" s="4" t="s">
        <v>22085</v>
      </c>
      <c r="C7440" s="5">
        <v>44645</v>
      </c>
      <c r="D7440" s="5">
        <v>44652</v>
      </c>
      <c r="E7440" s="9">
        <f t="shared" si="116"/>
        <v>2022</v>
      </c>
      <c r="F7440" s="4" t="s">
        <v>59</v>
      </c>
      <c r="G7440" s="4" t="s">
        <v>22086</v>
      </c>
      <c r="H7440" s="4" t="s">
        <v>22087</v>
      </c>
      <c r="I7440" s="4" t="s">
        <v>28</v>
      </c>
      <c r="J7440" s="4" t="s">
        <v>34</v>
      </c>
      <c r="K7440" s="4" t="s">
        <v>35</v>
      </c>
      <c r="L7440" s="4" t="s">
        <v>29</v>
      </c>
      <c r="M7440" s="4" t="s">
        <v>90</v>
      </c>
      <c r="N7440" s="4">
        <v>874.75</v>
      </c>
      <c r="O7440" s="4">
        <v>1</v>
      </c>
      <c r="P7440" s="4">
        <v>0</v>
      </c>
      <c r="Q7440" s="4">
        <v>219.96</v>
      </c>
    </row>
    <row r="7441" spans="1:17" s="4" customFormat="1" ht="12" x14ac:dyDescent="0.3">
      <c r="A7441" s="4">
        <v>7440</v>
      </c>
      <c r="B7441" s="4" t="s">
        <v>22088</v>
      </c>
      <c r="C7441" s="5">
        <v>45736</v>
      </c>
      <c r="D7441" s="5">
        <v>45743</v>
      </c>
      <c r="E7441" s="9">
        <f t="shared" si="116"/>
        <v>2025</v>
      </c>
      <c r="F7441" s="4" t="s">
        <v>59</v>
      </c>
      <c r="G7441" s="4" t="s">
        <v>22089</v>
      </c>
      <c r="H7441" s="4" t="s">
        <v>1082</v>
      </c>
      <c r="I7441" s="4" t="s">
        <v>28</v>
      </c>
      <c r="J7441" s="4" t="s">
        <v>47</v>
      </c>
      <c r="K7441" s="4" t="s">
        <v>47</v>
      </c>
      <c r="L7441" s="4" t="s">
        <v>29</v>
      </c>
      <c r="M7441" s="4" t="s">
        <v>48</v>
      </c>
      <c r="N7441" s="4">
        <v>338.94</v>
      </c>
      <c r="O7441" s="4">
        <v>2</v>
      </c>
      <c r="P7441" s="4">
        <v>0.1</v>
      </c>
      <c r="Q7441" s="4">
        <v>60.25</v>
      </c>
    </row>
    <row r="7442" spans="1:17" s="4" customFormat="1" ht="12" x14ac:dyDescent="0.3">
      <c r="A7442" s="4">
        <v>7441</v>
      </c>
      <c r="B7442" s="4" t="s">
        <v>22090</v>
      </c>
      <c r="C7442" s="5">
        <v>44741</v>
      </c>
      <c r="D7442" s="5">
        <v>44744</v>
      </c>
      <c r="E7442" s="9">
        <f t="shared" si="116"/>
        <v>2022</v>
      </c>
      <c r="F7442" s="4" t="s">
        <v>39</v>
      </c>
      <c r="G7442" s="4" t="s">
        <v>22091</v>
      </c>
      <c r="H7442" s="4" t="s">
        <v>22092</v>
      </c>
      <c r="I7442" s="4" t="s">
        <v>67</v>
      </c>
      <c r="J7442" s="4" t="s">
        <v>106</v>
      </c>
      <c r="K7442" s="4" t="s">
        <v>106</v>
      </c>
      <c r="L7442" s="4" t="s">
        <v>36</v>
      </c>
      <c r="M7442" s="4" t="s">
        <v>71</v>
      </c>
      <c r="N7442" s="4">
        <v>1226.17</v>
      </c>
      <c r="O7442" s="4">
        <v>7</v>
      </c>
      <c r="P7442" s="4">
        <v>0</v>
      </c>
      <c r="Q7442" s="4">
        <v>73.67</v>
      </c>
    </row>
    <row r="7443" spans="1:17" s="4" customFormat="1" ht="12" x14ac:dyDescent="0.3">
      <c r="A7443" s="4">
        <v>7442</v>
      </c>
      <c r="B7443" s="4" t="s">
        <v>22093</v>
      </c>
      <c r="C7443" s="5">
        <v>44877</v>
      </c>
      <c r="D7443" s="5">
        <v>44881</v>
      </c>
      <c r="E7443" s="9">
        <f t="shared" si="116"/>
        <v>2022</v>
      </c>
      <c r="F7443" s="4" t="s">
        <v>25</v>
      </c>
      <c r="G7443" s="4" t="s">
        <v>22094</v>
      </c>
      <c r="H7443" s="4" t="s">
        <v>22095</v>
      </c>
      <c r="I7443" s="4" t="s">
        <v>67</v>
      </c>
      <c r="J7443" s="4" t="s">
        <v>47</v>
      </c>
      <c r="K7443" s="4" t="s">
        <v>47</v>
      </c>
      <c r="L7443" s="4" t="s">
        <v>36</v>
      </c>
      <c r="M7443" s="4" t="s">
        <v>37</v>
      </c>
      <c r="N7443" s="4">
        <v>225.05</v>
      </c>
      <c r="O7443" s="4">
        <v>1</v>
      </c>
      <c r="P7443" s="4">
        <v>0.15</v>
      </c>
      <c r="Q7443" s="4">
        <v>31.8</v>
      </c>
    </row>
    <row r="7444" spans="1:17" s="4" customFormat="1" ht="12" x14ac:dyDescent="0.3">
      <c r="A7444" s="4">
        <v>7443</v>
      </c>
      <c r="B7444" s="4" t="s">
        <v>22096</v>
      </c>
      <c r="C7444" s="5">
        <v>45410</v>
      </c>
      <c r="D7444" s="5">
        <v>45415</v>
      </c>
      <c r="E7444" s="9">
        <f t="shared" si="116"/>
        <v>2024</v>
      </c>
      <c r="F7444" s="4" t="s">
        <v>59</v>
      </c>
      <c r="G7444" s="4" t="s">
        <v>22097</v>
      </c>
      <c r="H7444" s="4" t="s">
        <v>22098</v>
      </c>
      <c r="I7444" s="4" t="s">
        <v>28</v>
      </c>
      <c r="J7444" s="4" t="s">
        <v>21</v>
      </c>
      <c r="K7444" s="4" t="s">
        <v>26647</v>
      </c>
      <c r="L7444" s="4" t="s">
        <v>22</v>
      </c>
      <c r="M7444" s="4" t="s">
        <v>134</v>
      </c>
      <c r="N7444" s="4">
        <v>1009.83</v>
      </c>
      <c r="O7444" s="4">
        <v>6</v>
      </c>
      <c r="P7444" s="4">
        <v>0.2</v>
      </c>
      <c r="Q7444" s="4">
        <v>55.36</v>
      </c>
    </row>
    <row r="7445" spans="1:17" s="4" customFormat="1" ht="12" x14ac:dyDescent="0.3">
      <c r="A7445" s="4">
        <v>7444</v>
      </c>
      <c r="B7445" s="4" t="s">
        <v>22099</v>
      </c>
      <c r="C7445" s="5">
        <v>44477</v>
      </c>
      <c r="D7445" s="5">
        <v>44482</v>
      </c>
      <c r="E7445" s="9">
        <f t="shared" si="116"/>
        <v>2021</v>
      </c>
      <c r="F7445" s="4" t="s">
        <v>39</v>
      </c>
      <c r="G7445" s="4" t="s">
        <v>22100</v>
      </c>
      <c r="H7445" s="4" t="s">
        <v>22101</v>
      </c>
      <c r="I7445" s="4" t="s">
        <v>67</v>
      </c>
      <c r="J7445" s="4" t="s">
        <v>52</v>
      </c>
      <c r="K7445" s="4" t="s">
        <v>53</v>
      </c>
      <c r="L7445" s="4" t="s">
        <v>36</v>
      </c>
      <c r="M7445" s="4" t="s">
        <v>118</v>
      </c>
      <c r="N7445" s="4">
        <v>42.35</v>
      </c>
      <c r="O7445" s="4">
        <v>1</v>
      </c>
      <c r="P7445" s="4">
        <v>0.1</v>
      </c>
      <c r="Q7445" s="4">
        <v>2.19</v>
      </c>
    </row>
    <row r="7446" spans="1:17" s="4" customFormat="1" ht="12" x14ac:dyDescent="0.3">
      <c r="A7446" s="4">
        <v>7445</v>
      </c>
      <c r="B7446" s="4" t="s">
        <v>22102</v>
      </c>
      <c r="C7446" s="5">
        <v>44654</v>
      </c>
      <c r="D7446" s="5">
        <v>44656</v>
      </c>
      <c r="E7446" s="9">
        <f t="shared" si="116"/>
        <v>2022</v>
      </c>
      <c r="F7446" s="4" t="s">
        <v>17</v>
      </c>
      <c r="G7446" s="4" t="s">
        <v>22103</v>
      </c>
      <c r="H7446" s="4" t="s">
        <v>22104</v>
      </c>
      <c r="I7446" s="4" t="s">
        <v>67</v>
      </c>
      <c r="J7446" s="4" t="s">
        <v>111</v>
      </c>
      <c r="K7446" s="4" t="s">
        <v>111</v>
      </c>
      <c r="L7446" s="4" t="s">
        <v>29</v>
      </c>
      <c r="M7446" s="4" t="s">
        <v>48</v>
      </c>
      <c r="N7446" s="4">
        <v>832.72</v>
      </c>
      <c r="O7446" s="4">
        <v>2</v>
      </c>
      <c r="P7446" s="4">
        <v>0.1</v>
      </c>
      <c r="Q7446" s="4">
        <v>107.07</v>
      </c>
    </row>
    <row r="7447" spans="1:17" s="4" customFormat="1" ht="12" x14ac:dyDescent="0.3">
      <c r="A7447" s="4">
        <v>7446</v>
      </c>
      <c r="B7447" s="4" t="s">
        <v>22105</v>
      </c>
      <c r="C7447" s="5">
        <v>45494</v>
      </c>
      <c r="D7447" s="5">
        <v>45498</v>
      </c>
      <c r="E7447" s="9">
        <f t="shared" si="116"/>
        <v>2024</v>
      </c>
      <c r="F7447" s="4" t="s">
        <v>17</v>
      </c>
      <c r="G7447" s="4" t="s">
        <v>22106</v>
      </c>
      <c r="H7447" s="4" t="s">
        <v>4270</v>
      </c>
      <c r="I7447" s="4" t="s">
        <v>20</v>
      </c>
      <c r="J7447" s="4" t="s">
        <v>62</v>
      </c>
      <c r="K7447" s="4" t="s">
        <v>63</v>
      </c>
      <c r="L7447" s="4" t="s">
        <v>29</v>
      </c>
      <c r="M7447" s="4" t="s">
        <v>48</v>
      </c>
      <c r="N7447" s="4">
        <v>844.99</v>
      </c>
      <c r="O7447" s="4">
        <v>5</v>
      </c>
      <c r="P7447" s="4">
        <v>0.2</v>
      </c>
      <c r="Q7447" s="4">
        <v>49.33</v>
      </c>
    </row>
    <row r="7448" spans="1:17" s="4" customFormat="1" ht="12" x14ac:dyDescent="0.3">
      <c r="A7448" s="4">
        <v>7447</v>
      </c>
      <c r="B7448" s="4" t="s">
        <v>22107</v>
      </c>
      <c r="C7448" s="5">
        <v>45790</v>
      </c>
      <c r="D7448" s="5">
        <v>45797</v>
      </c>
      <c r="E7448" s="9">
        <f t="shared" si="116"/>
        <v>2025</v>
      </c>
      <c r="F7448" s="4" t="s">
        <v>39</v>
      </c>
      <c r="G7448" s="4" t="s">
        <v>22108</v>
      </c>
      <c r="H7448" s="4" t="s">
        <v>22109</v>
      </c>
      <c r="I7448" s="4" t="s">
        <v>67</v>
      </c>
      <c r="J7448" s="4" t="s">
        <v>21</v>
      </c>
      <c r="K7448" s="4" t="s">
        <v>26647</v>
      </c>
      <c r="L7448" s="4" t="s">
        <v>29</v>
      </c>
      <c r="M7448" s="4" t="s">
        <v>48</v>
      </c>
      <c r="N7448" s="4">
        <v>751.99</v>
      </c>
      <c r="O7448" s="4">
        <v>8</v>
      </c>
      <c r="P7448" s="4">
        <v>0</v>
      </c>
      <c r="Q7448" s="4">
        <v>111.13</v>
      </c>
    </row>
    <row r="7449" spans="1:17" s="4" customFormat="1" ht="12" x14ac:dyDescent="0.3">
      <c r="A7449" s="4">
        <v>7448</v>
      </c>
      <c r="B7449" s="4" t="s">
        <v>22110</v>
      </c>
      <c r="C7449" s="5">
        <v>44787</v>
      </c>
      <c r="D7449" s="5">
        <v>44794</v>
      </c>
      <c r="E7449" s="9">
        <f t="shared" si="116"/>
        <v>2022</v>
      </c>
      <c r="F7449" s="4" t="s">
        <v>39</v>
      </c>
      <c r="G7449" s="4" t="s">
        <v>22111</v>
      </c>
      <c r="H7449" s="4" t="s">
        <v>22112</v>
      </c>
      <c r="I7449" s="4" t="s">
        <v>28</v>
      </c>
      <c r="J7449" s="4" t="s">
        <v>62</v>
      </c>
      <c r="K7449" s="4" t="s">
        <v>63</v>
      </c>
      <c r="L7449" s="4" t="s">
        <v>29</v>
      </c>
      <c r="M7449" s="4" t="s">
        <v>107</v>
      </c>
      <c r="N7449" s="4">
        <v>316.13</v>
      </c>
      <c r="O7449" s="4">
        <v>8</v>
      </c>
      <c r="P7449" s="4">
        <v>0</v>
      </c>
      <c r="Q7449" s="4">
        <v>61.77</v>
      </c>
    </row>
    <row r="7450" spans="1:17" s="4" customFormat="1" ht="12" x14ac:dyDescent="0.3">
      <c r="A7450" s="4">
        <v>7449</v>
      </c>
      <c r="B7450" s="4" t="s">
        <v>22113</v>
      </c>
      <c r="C7450" s="5">
        <v>44801</v>
      </c>
      <c r="D7450" s="5">
        <v>44805</v>
      </c>
      <c r="E7450" s="9">
        <f t="shared" si="116"/>
        <v>2022</v>
      </c>
      <c r="F7450" s="4" t="s">
        <v>25</v>
      </c>
      <c r="G7450" s="4" t="s">
        <v>22114</v>
      </c>
      <c r="H7450" s="4" t="s">
        <v>22115</v>
      </c>
      <c r="I7450" s="4" t="s">
        <v>28</v>
      </c>
      <c r="J7450" s="4" t="s">
        <v>106</v>
      </c>
      <c r="K7450" s="4" t="s">
        <v>106</v>
      </c>
      <c r="L7450" s="4" t="s">
        <v>36</v>
      </c>
      <c r="M7450" s="4" t="s">
        <v>71</v>
      </c>
      <c r="N7450" s="4">
        <v>1243.79</v>
      </c>
      <c r="O7450" s="4">
        <v>9</v>
      </c>
      <c r="P7450" s="4">
        <v>0</v>
      </c>
      <c r="Q7450" s="4">
        <v>353.06</v>
      </c>
    </row>
    <row r="7451" spans="1:17" s="4" customFormat="1" ht="12" x14ac:dyDescent="0.3">
      <c r="A7451" s="4">
        <v>7450</v>
      </c>
      <c r="B7451" s="4" t="s">
        <v>22116</v>
      </c>
      <c r="C7451" s="5">
        <v>44626</v>
      </c>
      <c r="D7451" s="5">
        <v>44632</v>
      </c>
      <c r="E7451" s="9">
        <f t="shared" si="116"/>
        <v>2022</v>
      </c>
      <c r="F7451" s="4" t="s">
        <v>17</v>
      </c>
      <c r="G7451" s="4" t="s">
        <v>22117</v>
      </c>
      <c r="H7451" s="4" t="s">
        <v>22118</v>
      </c>
      <c r="I7451" s="4" t="s">
        <v>67</v>
      </c>
      <c r="J7451" s="4" t="s">
        <v>34</v>
      </c>
      <c r="K7451" s="4" t="s">
        <v>35</v>
      </c>
      <c r="L7451" s="4" t="s">
        <v>22</v>
      </c>
      <c r="M7451" s="4" t="s">
        <v>75</v>
      </c>
      <c r="N7451" s="4">
        <v>140.21</v>
      </c>
      <c r="O7451" s="4">
        <v>1</v>
      </c>
      <c r="P7451" s="4">
        <v>0.1</v>
      </c>
      <c r="Q7451" s="4">
        <v>7.99</v>
      </c>
    </row>
    <row r="7452" spans="1:17" s="4" customFormat="1" ht="12" x14ac:dyDescent="0.3">
      <c r="A7452" s="4">
        <v>7451</v>
      </c>
      <c r="B7452" s="4" t="s">
        <v>22119</v>
      </c>
      <c r="C7452" s="5">
        <v>45394</v>
      </c>
      <c r="D7452" s="5">
        <v>45395</v>
      </c>
      <c r="E7452" s="9">
        <f t="shared" si="116"/>
        <v>2024</v>
      </c>
      <c r="F7452" s="4" t="s">
        <v>25</v>
      </c>
      <c r="G7452" s="4" t="s">
        <v>22120</v>
      </c>
      <c r="H7452" s="4" t="s">
        <v>22121</v>
      </c>
      <c r="I7452" s="4" t="s">
        <v>67</v>
      </c>
      <c r="J7452" s="4" t="s">
        <v>145</v>
      </c>
      <c r="K7452" s="4" t="s">
        <v>80</v>
      </c>
      <c r="L7452" s="4" t="s">
        <v>29</v>
      </c>
      <c r="M7452" s="4" t="s">
        <v>48</v>
      </c>
      <c r="N7452" s="4">
        <v>209.64</v>
      </c>
      <c r="O7452" s="4">
        <v>3</v>
      </c>
      <c r="P7452" s="4">
        <v>0</v>
      </c>
      <c r="Q7452" s="4">
        <v>34.630000000000003</v>
      </c>
    </row>
    <row r="7453" spans="1:17" s="4" customFormat="1" ht="12" x14ac:dyDescent="0.3">
      <c r="A7453" s="4">
        <v>7452</v>
      </c>
      <c r="B7453" s="4" t="s">
        <v>22122</v>
      </c>
      <c r="C7453" s="5">
        <v>44714</v>
      </c>
      <c r="D7453" s="5">
        <v>44716</v>
      </c>
      <c r="E7453" s="9">
        <f t="shared" si="116"/>
        <v>2022</v>
      </c>
      <c r="F7453" s="4" t="s">
        <v>59</v>
      </c>
      <c r="G7453" s="4" t="s">
        <v>22123</v>
      </c>
      <c r="H7453" s="4" t="s">
        <v>22124</v>
      </c>
      <c r="I7453" s="4" t="s">
        <v>28</v>
      </c>
      <c r="J7453" s="4" t="s">
        <v>62</v>
      </c>
      <c r="K7453" s="4" t="s">
        <v>63</v>
      </c>
      <c r="L7453" s="4" t="s">
        <v>22</v>
      </c>
      <c r="M7453" s="4" t="s">
        <v>54</v>
      </c>
      <c r="N7453" s="4">
        <v>495.29</v>
      </c>
      <c r="O7453" s="4">
        <v>2</v>
      </c>
      <c r="P7453" s="4">
        <v>0.2</v>
      </c>
      <c r="Q7453" s="4">
        <v>24.09</v>
      </c>
    </row>
    <row r="7454" spans="1:17" s="4" customFormat="1" ht="12" x14ac:dyDescent="0.3">
      <c r="A7454" s="4">
        <v>7453</v>
      </c>
      <c r="B7454" s="4" t="s">
        <v>22125</v>
      </c>
      <c r="C7454" s="5">
        <v>45290</v>
      </c>
      <c r="D7454" s="5">
        <v>45296</v>
      </c>
      <c r="E7454" s="9">
        <f t="shared" si="116"/>
        <v>2024</v>
      </c>
      <c r="F7454" s="4" t="s">
        <v>39</v>
      </c>
      <c r="G7454" s="4" t="s">
        <v>22126</v>
      </c>
      <c r="H7454" s="4" t="s">
        <v>22127</v>
      </c>
      <c r="I7454" s="4" t="s">
        <v>67</v>
      </c>
      <c r="J7454" s="4" t="s">
        <v>79</v>
      </c>
      <c r="K7454" s="4" t="s">
        <v>80</v>
      </c>
      <c r="L7454" s="4" t="s">
        <v>36</v>
      </c>
      <c r="M7454" s="4" t="s">
        <v>71</v>
      </c>
      <c r="N7454" s="4">
        <v>1297.74</v>
      </c>
      <c r="O7454" s="4">
        <v>3</v>
      </c>
      <c r="P7454" s="4">
        <v>0.15</v>
      </c>
      <c r="Q7454" s="4">
        <v>110.29</v>
      </c>
    </row>
    <row r="7455" spans="1:17" s="4" customFormat="1" ht="12" x14ac:dyDescent="0.3">
      <c r="A7455" s="4">
        <v>7454</v>
      </c>
      <c r="B7455" s="4" t="s">
        <v>22128</v>
      </c>
      <c r="C7455" s="5">
        <v>44849</v>
      </c>
      <c r="D7455" s="5">
        <v>44850</v>
      </c>
      <c r="E7455" s="9">
        <f t="shared" si="116"/>
        <v>2022</v>
      </c>
      <c r="F7455" s="4" t="s">
        <v>17</v>
      </c>
      <c r="G7455" s="4" t="s">
        <v>22129</v>
      </c>
      <c r="H7455" s="4" t="s">
        <v>1510</v>
      </c>
      <c r="I7455" s="4" t="s">
        <v>20</v>
      </c>
      <c r="J7455" s="4" t="s">
        <v>21</v>
      </c>
      <c r="K7455" s="4" t="s">
        <v>26647</v>
      </c>
      <c r="L7455" s="4" t="s">
        <v>29</v>
      </c>
      <c r="M7455" s="4" t="s">
        <v>48</v>
      </c>
      <c r="N7455" s="4">
        <v>598.46</v>
      </c>
      <c r="O7455" s="4">
        <v>10</v>
      </c>
      <c r="P7455" s="4">
        <v>0.15</v>
      </c>
      <c r="Q7455" s="4">
        <v>54.47</v>
      </c>
    </row>
    <row r="7456" spans="1:17" s="4" customFormat="1" ht="12" x14ac:dyDescent="0.3">
      <c r="A7456" s="4">
        <v>7455</v>
      </c>
      <c r="B7456" s="4" t="s">
        <v>22130</v>
      </c>
      <c r="C7456" s="5">
        <v>45431</v>
      </c>
      <c r="D7456" s="5">
        <v>45434</v>
      </c>
      <c r="E7456" s="9">
        <f t="shared" si="116"/>
        <v>2024</v>
      </c>
      <c r="F7456" s="4" t="s">
        <v>17</v>
      </c>
      <c r="G7456" s="4" t="s">
        <v>22131</v>
      </c>
      <c r="H7456" s="4" t="s">
        <v>22132</v>
      </c>
      <c r="I7456" s="4" t="s">
        <v>67</v>
      </c>
      <c r="J7456" s="4" t="s">
        <v>111</v>
      </c>
      <c r="K7456" s="4" t="s">
        <v>111</v>
      </c>
      <c r="L7456" s="4" t="s">
        <v>36</v>
      </c>
      <c r="M7456" s="4" t="s">
        <v>37</v>
      </c>
      <c r="N7456" s="4">
        <v>62.65</v>
      </c>
      <c r="O7456" s="4">
        <v>10</v>
      </c>
      <c r="P7456" s="4">
        <v>0</v>
      </c>
      <c r="Q7456" s="4">
        <v>6.12</v>
      </c>
    </row>
    <row r="7457" spans="1:17" s="4" customFormat="1" ht="12" x14ac:dyDescent="0.3">
      <c r="A7457" s="4">
        <v>7456</v>
      </c>
      <c r="B7457" s="4" t="s">
        <v>22133</v>
      </c>
      <c r="C7457" s="5">
        <v>45209</v>
      </c>
      <c r="D7457" s="5">
        <v>45210</v>
      </c>
      <c r="E7457" s="9">
        <f t="shared" si="116"/>
        <v>2023</v>
      </c>
      <c r="F7457" s="4" t="s">
        <v>39</v>
      </c>
      <c r="G7457" s="4" t="s">
        <v>22134</v>
      </c>
      <c r="H7457" s="4" t="s">
        <v>22135</v>
      </c>
      <c r="I7457" s="4" t="s">
        <v>20</v>
      </c>
      <c r="J7457" s="4" t="s">
        <v>62</v>
      </c>
      <c r="K7457" s="4" t="s">
        <v>63</v>
      </c>
      <c r="L7457" s="4" t="s">
        <v>22</v>
      </c>
      <c r="M7457" s="4" t="s">
        <v>134</v>
      </c>
      <c r="N7457" s="4">
        <v>899.32</v>
      </c>
      <c r="O7457" s="4">
        <v>7</v>
      </c>
      <c r="P7457" s="4">
        <v>0</v>
      </c>
      <c r="Q7457" s="4">
        <v>0.85</v>
      </c>
    </row>
    <row r="7458" spans="1:17" s="4" customFormat="1" ht="12" x14ac:dyDescent="0.3">
      <c r="A7458" s="4">
        <v>7457</v>
      </c>
      <c r="B7458" s="4" t="s">
        <v>22136</v>
      </c>
      <c r="C7458" s="5">
        <v>44446</v>
      </c>
      <c r="D7458" s="5">
        <v>44452</v>
      </c>
      <c r="E7458" s="9">
        <f t="shared" si="116"/>
        <v>2021</v>
      </c>
      <c r="F7458" s="4" t="s">
        <v>59</v>
      </c>
      <c r="G7458" s="4" t="s">
        <v>22137</v>
      </c>
      <c r="H7458" s="4" t="s">
        <v>22138</v>
      </c>
      <c r="I7458" s="4" t="s">
        <v>20</v>
      </c>
      <c r="J7458" s="4" t="s">
        <v>47</v>
      </c>
      <c r="K7458" s="4" t="s">
        <v>47</v>
      </c>
      <c r="L7458" s="4" t="s">
        <v>36</v>
      </c>
      <c r="M7458" s="4" t="s">
        <v>118</v>
      </c>
      <c r="N7458" s="4">
        <v>763.83</v>
      </c>
      <c r="O7458" s="4">
        <v>3</v>
      </c>
      <c r="P7458" s="4">
        <v>0</v>
      </c>
      <c r="Q7458" s="4">
        <v>163.58000000000001</v>
      </c>
    </row>
    <row r="7459" spans="1:17" s="4" customFormat="1" ht="12" x14ac:dyDescent="0.3">
      <c r="A7459" s="4">
        <v>7458</v>
      </c>
      <c r="B7459" s="4" t="s">
        <v>22139</v>
      </c>
      <c r="C7459" s="5">
        <v>45802</v>
      </c>
      <c r="D7459" s="5">
        <v>45805</v>
      </c>
      <c r="E7459" s="9">
        <f t="shared" si="116"/>
        <v>2025</v>
      </c>
      <c r="F7459" s="4" t="s">
        <v>59</v>
      </c>
      <c r="G7459" s="4" t="s">
        <v>22140</v>
      </c>
      <c r="H7459" s="4" t="s">
        <v>22141</v>
      </c>
      <c r="I7459" s="4" t="s">
        <v>28</v>
      </c>
      <c r="J7459" s="4" t="s">
        <v>21</v>
      </c>
      <c r="K7459" s="4" t="s">
        <v>26647</v>
      </c>
      <c r="L7459" s="4" t="s">
        <v>22</v>
      </c>
      <c r="M7459" s="4" t="s">
        <v>75</v>
      </c>
      <c r="N7459" s="4">
        <v>1033.44</v>
      </c>
      <c r="O7459" s="4">
        <v>7</v>
      </c>
      <c r="P7459" s="4">
        <v>0</v>
      </c>
      <c r="Q7459" s="4">
        <v>188</v>
      </c>
    </row>
    <row r="7460" spans="1:17" s="4" customFormat="1" ht="12" x14ac:dyDescent="0.3">
      <c r="A7460" s="4">
        <v>7459</v>
      </c>
      <c r="B7460" s="4" t="s">
        <v>22142</v>
      </c>
      <c r="C7460" s="5">
        <v>45769</v>
      </c>
      <c r="D7460" s="5">
        <v>45773</v>
      </c>
      <c r="E7460" s="9">
        <f t="shared" si="116"/>
        <v>2025</v>
      </c>
      <c r="F7460" s="4" t="s">
        <v>17</v>
      </c>
      <c r="G7460" s="4" t="s">
        <v>22143</v>
      </c>
      <c r="H7460" s="4" t="s">
        <v>9320</v>
      </c>
      <c r="I7460" s="4" t="s">
        <v>28</v>
      </c>
      <c r="J7460" s="4" t="s">
        <v>106</v>
      </c>
      <c r="K7460" s="4" t="s">
        <v>106</v>
      </c>
      <c r="L7460" s="4" t="s">
        <v>29</v>
      </c>
      <c r="M7460" s="4" t="s">
        <v>30</v>
      </c>
      <c r="N7460" s="4">
        <v>239.3</v>
      </c>
      <c r="O7460" s="4">
        <v>10</v>
      </c>
      <c r="P7460" s="4">
        <v>0.1</v>
      </c>
      <c r="Q7460" s="4">
        <v>15.57</v>
      </c>
    </row>
    <row r="7461" spans="1:17" s="4" customFormat="1" ht="12" x14ac:dyDescent="0.3">
      <c r="A7461" s="4">
        <v>7460</v>
      </c>
      <c r="B7461" s="4" t="s">
        <v>22144</v>
      </c>
      <c r="C7461" s="5">
        <v>44911</v>
      </c>
      <c r="D7461" s="5">
        <v>44913</v>
      </c>
      <c r="E7461" s="9">
        <f t="shared" si="116"/>
        <v>2022</v>
      </c>
      <c r="F7461" s="4" t="s">
        <v>59</v>
      </c>
      <c r="G7461" s="4" t="s">
        <v>22145</v>
      </c>
      <c r="H7461" s="4" t="s">
        <v>22146</v>
      </c>
      <c r="I7461" s="4" t="s">
        <v>67</v>
      </c>
      <c r="J7461" s="4" t="s">
        <v>42</v>
      </c>
      <c r="K7461" s="4" t="s">
        <v>43</v>
      </c>
      <c r="L7461" s="4" t="s">
        <v>22</v>
      </c>
      <c r="M7461" s="4" t="s">
        <v>23</v>
      </c>
      <c r="N7461" s="4">
        <v>790.29</v>
      </c>
      <c r="O7461" s="4">
        <v>6</v>
      </c>
      <c r="P7461" s="4">
        <v>0.1</v>
      </c>
      <c r="Q7461" s="4">
        <v>-4.1399999999999997</v>
      </c>
    </row>
    <row r="7462" spans="1:17" s="4" customFormat="1" ht="12" x14ac:dyDescent="0.3">
      <c r="A7462" s="4">
        <v>7461</v>
      </c>
      <c r="B7462" s="4" t="s">
        <v>22147</v>
      </c>
      <c r="C7462" s="5">
        <v>45034</v>
      </c>
      <c r="D7462" s="5">
        <v>45038</v>
      </c>
      <c r="E7462" s="9">
        <f t="shared" si="116"/>
        <v>2023</v>
      </c>
      <c r="F7462" s="4" t="s">
        <v>25</v>
      </c>
      <c r="G7462" s="4" t="s">
        <v>22148</v>
      </c>
      <c r="H7462" s="4" t="s">
        <v>22149</v>
      </c>
      <c r="I7462" s="4" t="s">
        <v>20</v>
      </c>
      <c r="J7462" s="4" t="s">
        <v>52</v>
      </c>
      <c r="K7462" s="4" t="s">
        <v>53</v>
      </c>
      <c r="L7462" s="4" t="s">
        <v>22</v>
      </c>
      <c r="M7462" s="4" t="s">
        <v>23</v>
      </c>
      <c r="N7462" s="4">
        <v>707.91</v>
      </c>
      <c r="O7462" s="4">
        <v>7</v>
      </c>
      <c r="P7462" s="4">
        <v>0.1</v>
      </c>
      <c r="Q7462" s="4">
        <v>107.83</v>
      </c>
    </row>
    <row r="7463" spans="1:17" s="4" customFormat="1" ht="12" x14ac:dyDescent="0.3">
      <c r="A7463" s="4">
        <v>7462</v>
      </c>
      <c r="B7463" s="4" t="s">
        <v>22150</v>
      </c>
      <c r="C7463" s="5">
        <v>44478</v>
      </c>
      <c r="D7463" s="5">
        <v>44485</v>
      </c>
      <c r="E7463" s="9">
        <f t="shared" si="116"/>
        <v>2021</v>
      </c>
      <c r="F7463" s="4" t="s">
        <v>39</v>
      </c>
      <c r="G7463" s="4" t="s">
        <v>22151</v>
      </c>
      <c r="H7463" s="4" t="s">
        <v>22152</v>
      </c>
      <c r="I7463" s="4" t="s">
        <v>67</v>
      </c>
      <c r="J7463" s="4" t="s">
        <v>111</v>
      </c>
      <c r="K7463" s="4" t="s">
        <v>111</v>
      </c>
      <c r="L7463" s="4" t="s">
        <v>36</v>
      </c>
      <c r="M7463" s="4" t="s">
        <v>118</v>
      </c>
      <c r="N7463" s="4">
        <v>653.57000000000005</v>
      </c>
      <c r="O7463" s="4">
        <v>2</v>
      </c>
      <c r="P7463" s="4">
        <v>0</v>
      </c>
      <c r="Q7463" s="4">
        <v>33.01</v>
      </c>
    </row>
    <row r="7464" spans="1:17" s="4" customFormat="1" ht="12" x14ac:dyDescent="0.3">
      <c r="A7464" s="4">
        <v>7463</v>
      </c>
      <c r="B7464" s="4" t="s">
        <v>22153</v>
      </c>
      <c r="C7464" s="5">
        <v>45752</v>
      </c>
      <c r="D7464" s="5">
        <v>45753</v>
      </c>
      <c r="E7464" s="9">
        <f t="shared" si="116"/>
        <v>2025</v>
      </c>
      <c r="F7464" s="4" t="s">
        <v>59</v>
      </c>
      <c r="G7464" s="4" t="s">
        <v>22154</v>
      </c>
      <c r="H7464" s="4" t="s">
        <v>22155</v>
      </c>
      <c r="I7464" s="4" t="s">
        <v>67</v>
      </c>
      <c r="J7464" s="4" t="s">
        <v>52</v>
      </c>
      <c r="K7464" s="4" t="s">
        <v>53</v>
      </c>
      <c r="L7464" s="4" t="s">
        <v>36</v>
      </c>
      <c r="M7464" s="4" t="s">
        <v>71</v>
      </c>
      <c r="N7464" s="4">
        <v>1345.28</v>
      </c>
      <c r="O7464" s="4">
        <v>5</v>
      </c>
      <c r="P7464" s="4">
        <v>0</v>
      </c>
      <c r="Q7464" s="4">
        <v>323.86</v>
      </c>
    </row>
    <row r="7465" spans="1:17" s="4" customFormat="1" ht="12" x14ac:dyDescent="0.3">
      <c r="A7465" s="4">
        <v>7464</v>
      </c>
      <c r="B7465" s="4" t="s">
        <v>22156</v>
      </c>
      <c r="C7465" s="5">
        <v>44559</v>
      </c>
      <c r="D7465" s="5">
        <v>44565</v>
      </c>
      <c r="E7465" s="9">
        <f t="shared" si="116"/>
        <v>2022</v>
      </c>
      <c r="F7465" s="4" t="s">
        <v>39</v>
      </c>
      <c r="G7465" s="4" t="s">
        <v>22157</v>
      </c>
      <c r="H7465" s="4" t="s">
        <v>22158</v>
      </c>
      <c r="I7465" s="4" t="s">
        <v>28</v>
      </c>
      <c r="J7465" s="4" t="s">
        <v>21</v>
      </c>
      <c r="K7465" s="4" t="s">
        <v>26647</v>
      </c>
      <c r="L7465" s="4" t="s">
        <v>22</v>
      </c>
      <c r="M7465" s="4" t="s">
        <v>75</v>
      </c>
      <c r="N7465" s="4">
        <v>814.91</v>
      </c>
      <c r="O7465" s="4">
        <v>2</v>
      </c>
      <c r="P7465" s="4">
        <v>0</v>
      </c>
      <c r="Q7465" s="4">
        <v>151.72999999999999</v>
      </c>
    </row>
    <row r="7466" spans="1:17" s="4" customFormat="1" ht="12" x14ac:dyDescent="0.3">
      <c r="A7466" s="4">
        <v>7465</v>
      </c>
      <c r="B7466" s="4" t="s">
        <v>22159</v>
      </c>
      <c r="C7466" s="5">
        <v>44500</v>
      </c>
      <c r="D7466" s="5">
        <v>44504</v>
      </c>
      <c r="E7466" s="9">
        <f t="shared" si="116"/>
        <v>2021</v>
      </c>
      <c r="F7466" s="4" t="s">
        <v>17</v>
      </c>
      <c r="G7466" s="4" t="s">
        <v>22160</v>
      </c>
      <c r="H7466" s="4" t="s">
        <v>22161</v>
      </c>
      <c r="I7466" s="4" t="s">
        <v>28</v>
      </c>
      <c r="J7466" s="4" t="s">
        <v>21</v>
      </c>
      <c r="K7466" s="4" t="s">
        <v>26647</v>
      </c>
      <c r="L7466" s="4" t="s">
        <v>29</v>
      </c>
      <c r="M7466" s="4" t="s">
        <v>48</v>
      </c>
      <c r="N7466" s="4">
        <v>1436.13</v>
      </c>
      <c r="O7466" s="4">
        <v>1</v>
      </c>
      <c r="P7466" s="4">
        <v>0.1</v>
      </c>
      <c r="Q7466" s="4">
        <v>268.25</v>
      </c>
    </row>
    <row r="7467" spans="1:17" s="4" customFormat="1" ht="12" x14ac:dyDescent="0.3">
      <c r="A7467" s="4">
        <v>7466</v>
      </c>
      <c r="B7467" s="4" t="s">
        <v>22162</v>
      </c>
      <c r="C7467" s="5">
        <v>45130</v>
      </c>
      <c r="D7467" s="5">
        <v>45136</v>
      </c>
      <c r="E7467" s="9">
        <f t="shared" si="116"/>
        <v>2023</v>
      </c>
      <c r="F7467" s="4" t="s">
        <v>59</v>
      </c>
      <c r="G7467" s="4" t="s">
        <v>22163</v>
      </c>
      <c r="H7467" s="4" t="s">
        <v>22164</v>
      </c>
      <c r="I7467" s="4" t="s">
        <v>67</v>
      </c>
      <c r="J7467" s="4" t="s">
        <v>106</v>
      </c>
      <c r="K7467" s="4" t="s">
        <v>106</v>
      </c>
      <c r="L7467" s="4" t="s">
        <v>22</v>
      </c>
      <c r="M7467" s="4" t="s">
        <v>23</v>
      </c>
      <c r="N7467" s="4">
        <v>872.18</v>
      </c>
      <c r="O7467" s="4">
        <v>2</v>
      </c>
      <c r="P7467" s="4">
        <v>0.2</v>
      </c>
      <c r="Q7467" s="4">
        <v>46.09</v>
      </c>
    </row>
    <row r="7468" spans="1:17" s="4" customFormat="1" ht="12" x14ac:dyDescent="0.3">
      <c r="A7468" s="4">
        <v>7467</v>
      </c>
      <c r="B7468" s="4" t="s">
        <v>22165</v>
      </c>
      <c r="C7468" s="5">
        <v>45383</v>
      </c>
      <c r="D7468" s="5">
        <v>45387</v>
      </c>
      <c r="E7468" s="9">
        <f t="shared" si="116"/>
        <v>2024</v>
      </c>
      <c r="F7468" s="4" t="s">
        <v>17</v>
      </c>
      <c r="G7468" s="4" t="s">
        <v>22166</v>
      </c>
      <c r="H7468" s="4" t="s">
        <v>22167</v>
      </c>
      <c r="I7468" s="4" t="s">
        <v>67</v>
      </c>
      <c r="J7468" s="4" t="s">
        <v>21</v>
      </c>
      <c r="K7468" s="4" t="s">
        <v>26647</v>
      </c>
      <c r="L7468" s="4" t="s">
        <v>22</v>
      </c>
      <c r="M7468" s="4" t="s">
        <v>75</v>
      </c>
      <c r="N7468" s="4">
        <v>671.36</v>
      </c>
      <c r="O7468" s="4">
        <v>10</v>
      </c>
      <c r="P7468" s="4">
        <v>0.1</v>
      </c>
      <c r="Q7468" s="4">
        <v>129.13999999999999</v>
      </c>
    </row>
    <row r="7469" spans="1:17" s="4" customFormat="1" ht="12" x14ac:dyDescent="0.3">
      <c r="A7469" s="4">
        <v>7468</v>
      </c>
      <c r="B7469" s="4" t="s">
        <v>22168</v>
      </c>
      <c r="C7469" s="5">
        <v>44653</v>
      </c>
      <c r="D7469" s="5">
        <v>44659</v>
      </c>
      <c r="E7469" s="9">
        <f t="shared" si="116"/>
        <v>2022</v>
      </c>
      <c r="F7469" s="4" t="s">
        <v>39</v>
      </c>
      <c r="G7469" s="4" t="s">
        <v>22169</v>
      </c>
      <c r="H7469" s="4" t="s">
        <v>11085</v>
      </c>
      <c r="I7469" s="4" t="s">
        <v>67</v>
      </c>
      <c r="J7469" s="4" t="s">
        <v>62</v>
      </c>
      <c r="K7469" s="4" t="s">
        <v>63</v>
      </c>
      <c r="L7469" s="4" t="s">
        <v>36</v>
      </c>
      <c r="M7469" s="4" t="s">
        <v>138</v>
      </c>
      <c r="N7469" s="4">
        <v>760.5</v>
      </c>
      <c r="O7469" s="4">
        <v>4</v>
      </c>
      <c r="P7469" s="4">
        <v>0.15</v>
      </c>
      <c r="Q7469" s="4">
        <v>146.51</v>
      </c>
    </row>
    <row r="7470" spans="1:17" s="4" customFormat="1" ht="12" x14ac:dyDescent="0.3">
      <c r="A7470" s="4">
        <v>7469</v>
      </c>
      <c r="B7470" s="4" t="s">
        <v>22170</v>
      </c>
      <c r="C7470" s="5">
        <v>44815</v>
      </c>
      <c r="D7470" s="5">
        <v>44816</v>
      </c>
      <c r="E7470" s="9">
        <f t="shared" si="116"/>
        <v>2022</v>
      </c>
      <c r="F7470" s="4" t="s">
        <v>59</v>
      </c>
      <c r="G7470" s="4" t="s">
        <v>22171</v>
      </c>
      <c r="H7470" s="4" t="s">
        <v>22172</v>
      </c>
      <c r="I7470" s="4" t="s">
        <v>67</v>
      </c>
      <c r="J7470" s="4" t="s">
        <v>52</v>
      </c>
      <c r="K7470" s="4" t="s">
        <v>53</v>
      </c>
      <c r="L7470" s="4" t="s">
        <v>22</v>
      </c>
      <c r="M7470" s="4" t="s">
        <v>75</v>
      </c>
      <c r="N7470" s="4">
        <v>302.27999999999997</v>
      </c>
      <c r="O7470" s="4">
        <v>4</v>
      </c>
      <c r="P7470" s="4">
        <v>0.2</v>
      </c>
      <c r="Q7470" s="4">
        <v>16.98</v>
      </c>
    </row>
    <row r="7471" spans="1:17" s="4" customFormat="1" ht="12" x14ac:dyDescent="0.3">
      <c r="A7471" s="4">
        <v>7470</v>
      </c>
      <c r="B7471" s="4" t="s">
        <v>22173</v>
      </c>
      <c r="C7471" s="5">
        <v>45809</v>
      </c>
      <c r="D7471" s="5">
        <v>45815</v>
      </c>
      <c r="E7471" s="9">
        <f t="shared" si="116"/>
        <v>2025</v>
      </c>
      <c r="F7471" s="4" t="s">
        <v>39</v>
      </c>
      <c r="G7471" s="4" t="s">
        <v>22174</v>
      </c>
      <c r="H7471" s="4" t="s">
        <v>22175</v>
      </c>
      <c r="I7471" s="4" t="s">
        <v>28</v>
      </c>
      <c r="J7471" s="4" t="s">
        <v>62</v>
      </c>
      <c r="K7471" s="4" t="s">
        <v>63</v>
      </c>
      <c r="L7471" s="4" t="s">
        <v>29</v>
      </c>
      <c r="M7471" s="4" t="s">
        <v>90</v>
      </c>
      <c r="N7471" s="4">
        <v>1058.5</v>
      </c>
      <c r="O7471" s="4">
        <v>1</v>
      </c>
      <c r="P7471" s="4">
        <v>0.1</v>
      </c>
      <c r="Q7471" s="4">
        <v>100.68</v>
      </c>
    </row>
    <row r="7472" spans="1:17" s="4" customFormat="1" ht="12" x14ac:dyDescent="0.3">
      <c r="A7472" s="4">
        <v>7471</v>
      </c>
      <c r="B7472" s="4" t="s">
        <v>22176</v>
      </c>
      <c r="C7472" s="5">
        <v>45206</v>
      </c>
      <c r="D7472" s="5">
        <v>45212</v>
      </c>
      <c r="E7472" s="9">
        <f t="shared" si="116"/>
        <v>2023</v>
      </c>
      <c r="F7472" s="4" t="s">
        <v>17</v>
      </c>
      <c r="G7472" s="4" t="s">
        <v>22177</v>
      </c>
      <c r="H7472" s="4" t="s">
        <v>22178</v>
      </c>
      <c r="I7472" s="4" t="s">
        <v>28</v>
      </c>
      <c r="J7472" s="4" t="s">
        <v>52</v>
      </c>
      <c r="K7472" s="4" t="s">
        <v>53</v>
      </c>
      <c r="L7472" s="4" t="s">
        <v>29</v>
      </c>
      <c r="M7472" s="4" t="s">
        <v>30</v>
      </c>
      <c r="N7472" s="4">
        <v>653.38</v>
      </c>
      <c r="O7472" s="4">
        <v>7</v>
      </c>
      <c r="P7472" s="4">
        <v>0.2</v>
      </c>
      <c r="Q7472" s="4">
        <v>114.35</v>
      </c>
    </row>
    <row r="7473" spans="1:17" s="4" customFormat="1" ht="12" x14ac:dyDescent="0.3">
      <c r="A7473" s="4">
        <v>7472</v>
      </c>
      <c r="B7473" s="4" t="s">
        <v>22179</v>
      </c>
      <c r="C7473" s="5">
        <v>45717</v>
      </c>
      <c r="D7473" s="5">
        <v>45721</v>
      </c>
      <c r="E7473" s="9">
        <f t="shared" si="116"/>
        <v>2025</v>
      </c>
      <c r="F7473" s="4" t="s">
        <v>17</v>
      </c>
      <c r="G7473" s="4" t="s">
        <v>22180</v>
      </c>
      <c r="H7473" s="4" t="s">
        <v>22181</v>
      </c>
      <c r="I7473" s="4" t="s">
        <v>28</v>
      </c>
      <c r="J7473" s="4" t="s">
        <v>52</v>
      </c>
      <c r="K7473" s="4" t="s">
        <v>53</v>
      </c>
      <c r="L7473" s="4" t="s">
        <v>36</v>
      </c>
      <c r="M7473" s="4" t="s">
        <v>118</v>
      </c>
      <c r="N7473" s="4">
        <v>167.82</v>
      </c>
      <c r="O7473" s="4">
        <v>9</v>
      </c>
      <c r="P7473" s="4">
        <v>0</v>
      </c>
      <c r="Q7473" s="4">
        <v>31.75</v>
      </c>
    </row>
    <row r="7474" spans="1:17" s="4" customFormat="1" ht="12" x14ac:dyDescent="0.3">
      <c r="A7474" s="4">
        <v>7473</v>
      </c>
      <c r="B7474" s="4" t="s">
        <v>22182</v>
      </c>
      <c r="C7474" s="5">
        <v>45346</v>
      </c>
      <c r="D7474" s="5">
        <v>45349</v>
      </c>
      <c r="E7474" s="9">
        <f t="shared" si="116"/>
        <v>2024</v>
      </c>
      <c r="F7474" s="4" t="s">
        <v>59</v>
      </c>
      <c r="G7474" s="4" t="s">
        <v>22183</v>
      </c>
      <c r="H7474" s="4" t="s">
        <v>22184</v>
      </c>
      <c r="I7474" s="4" t="s">
        <v>28</v>
      </c>
      <c r="J7474" s="4" t="s">
        <v>21</v>
      </c>
      <c r="K7474" s="4" t="s">
        <v>26647</v>
      </c>
      <c r="L7474" s="4" t="s">
        <v>29</v>
      </c>
      <c r="M7474" s="4" t="s">
        <v>107</v>
      </c>
      <c r="N7474" s="4">
        <v>1475.91</v>
      </c>
      <c r="O7474" s="4">
        <v>9</v>
      </c>
      <c r="P7474" s="4">
        <v>0.1</v>
      </c>
      <c r="Q7474" s="4">
        <v>188.49</v>
      </c>
    </row>
    <row r="7475" spans="1:17" s="4" customFormat="1" ht="12" x14ac:dyDescent="0.3">
      <c r="A7475" s="4">
        <v>7474</v>
      </c>
      <c r="B7475" s="4" t="s">
        <v>22185</v>
      </c>
      <c r="C7475" s="5">
        <v>45444</v>
      </c>
      <c r="D7475" s="5">
        <v>45446</v>
      </c>
      <c r="E7475" s="9">
        <f t="shared" si="116"/>
        <v>2024</v>
      </c>
      <c r="F7475" s="4" t="s">
        <v>39</v>
      </c>
      <c r="G7475" s="4" t="s">
        <v>22186</v>
      </c>
      <c r="H7475" s="4" t="s">
        <v>22187</v>
      </c>
      <c r="I7475" s="4" t="s">
        <v>20</v>
      </c>
      <c r="J7475" s="4" t="s">
        <v>47</v>
      </c>
      <c r="K7475" s="4" t="s">
        <v>47</v>
      </c>
      <c r="L7475" s="4" t="s">
        <v>29</v>
      </c>
      <c r="M7475" s="4" t="s">
        <v>30</v>
      </c>
      <c r="N7475" s="4">
        <v>1422.82</v>
      </c>
      <c r="O7475" s="4">
        <v>5</v>
      </c>
      <c r="P7475" s="4">
        <v>0</v>
      </c>
      <c r="Q7475" s="4">
        <v>293.45</v>
      </c>
    </row>
    <row r="7476" spans="1:17" s="4" customFormat="1" ht="12" x14ac:dyDescent="0.3">
      <c r="A7476" s="4">
        <v>7475</v>
      </c>
      <c r="B7476" s="4" t="s">
        <v>22188</v>
      </c>
      <c r="C7476" s="5">
        <v>45487</v>
      </c>
      <c r="D7476" s="5">
        <v>45489</v>
      </c>
      <c r="E7476" s="9">
        <f t="shared" si="116"/>
        <v>2024</v>
      </c>
      <c r="F7476" s="4" t="s">
        <v>39</v>
      </c>
      <c r="G7476" s="4" t="s">
        <v>22189</v>
      </c>
      <c r="H7476" s="4" t="s">
        <v>10156</v>
      </c>
      <c r="I7476" s="4" t="s">
        <v>67</v>
      </c>
      <c r="J7476" s="4" t="s">
        <v>145</v>
      </c>
      <c r="K7476" s="4" t="s">
        <v>80</v>
      </c>
      <c r="L7476" s="4" t="s">
        <v>22</v>
      </c>
      <c r="M7476" s="4" t="s">
        <v>23</v>
      </c>
      <c r="N7476" s="4">
        <v>294.85000000000002</v>
      </c>
      <c r="O7476" s="4">
        <v>6</v>
      </c>
      <c r="P7476" s="4">
        <v>0</v>
      </c>
      <c r="Q7476" s="4">
        <v>43.64</v>
      </c>
    </row>
    <row r="7477" spans="1:17" s="4" customFormat="1" ht="12" x14ac:dyDescent="0.3">
      <c r="A7477" s="4">
        <v>7476</v>
      </c>
      <c r="B7477" s="4" t="s">
        <v>22190</v>
      </c>
      <c r="C7477" s="5">
        <v>45832</v>
      </c>
      <c r="D7477" s="5">
        <v>45834</v>
      </c>
      <c r="E7477" s="9">
        <f t="shared" si="116"/>
        <v>2025</v>
      </c>
      <c r="F7477" s="4" t="s">
        <v>59</v>
      </c>
      <c r="G7477" s="4" t="s">
        <v>22191</v>
      </c>
      <c r="H7477" s="4" t="s">
        <v>22192</v>
      </c>
      <c r="I7477" s="4" t="s">
        <v>28</v>
      </c>
      <c r="J7477" s="4" t="s">
        <v>47</v>
      </c>
      <c r="K7477" s="4" t="s">
        <v>47</v>
      </c>
      <c r="L7477" s="4" t="s">
        <v>22</v>
      </c>
      <c r="M7477" s="4" t="s">
        <v>75</v>
      </c>
      <c r="N7477" s="4">
        <v>173.68</v>
      </c>
      <c r="O7477" s="4">
        <v>6</v>
      </c>
      <c r="P7477" s="4">
        <v>0.2</v>
      </c>
      <c r="Q7477" s="4">
        <v>24.83</v>
      </c>
    </row>
    <row r="7478" spans="1:17" s="4" customFormat="1" ht="12" x14ac:dyDescent="0.3">
      <c r="A7478" s="4">
        <v>7477</v>
      </c>
      <c r="B7478" s="4" t="s">
        <v>22193</v>
      </c>
      <c r="C7478" s="5">
        <v>44531</v>
      </c>
      <c r="D7478" s="5">
        <v>44534</v>
      </c>
      <c r="E7478" s="9">
        <f t="shared" si="116"/>
        <v>2021</v>
      </c>
      <c r="F7478" s="4" t="s">
        <v>17</v>
      </c>
      <c r="G7478" s="4" t="s">
        <v>22194</v>
      </c>
      <c r="H7478" s="4" t="s">
        <v>22195</v>
      </c>
      <c r="I7478" s="4" t="s">
        <v>67</v>
      </c>
      <c r="J7478" s="4" t="s">
        <v>52</v>
      </c>
      <c r="K7478" s="4" t="s">
        <v>53</v>
      </c>
      <c r="L7478" s="4" t="s">
        <v>36</v>
      </c>
      <c r="M7478" s="4" t="s">
        <v>138</v>
      </c>
      <c r="N7478" s="4">
        <v>431.88</v>
      </c>
      <c r="O7478" s="4">
        <v>6</v>
      </c>
      <c r="P7478" s="4">
        <v>0</v>
      </c>
      <c r="Q7478" s="4">
        <v>72.17</v>
      </c>
    </row>
    <row r="7479" spans="1:17" s="4" customFormat="1" ht="12" x14ac:dyDescent="0.3">
      <c r="A7479" s="4">
        <v>7478</v>
      </c>
      <c r="B7479" s="4" t="s">
        <v>22196</v>
      </c>
      <c r="C7479" s="5">
        <v>45109</v>
      </c>
      <c r="D7479" s="5">
        <v>45111</v>
      </c>
      <c r="E7479" s="9">
        <f t="shared" si="116"/>
        <v>2023</v>
      </c>
      <c r="F7479" s="4" t="s">
        <v>25</v>
      </c>
      <c r="G7479" s="4" t="s">
        <v>22197</v>
      </c>
      <c r="H7479" s="4" t="s">
        <v>14813</v>
      </c>
      <c r="I7479" s="4" t="s">
        <v>20</v>
      </c>
      <c r="J7479" s="4" t="s">
        <v>21</v>
      </c>
      <c r="K7479" s="4" t="s">
        <v>26647</v>
      </c>
      <c r="L7479" s="4" t="s">
        <v>36</v>
      </c>
      <c r="M7479" s="4" t="s">
        <v>71</v>
      </c>
      <c r="N7479" s="4">
        <v>1019.34</v>
      </c>
      <c r="O7479" s="4">
        <v>6</v>
      </c>
      <c r="P7479" s="4">
        <v>0.15</v>
      </c>
      <c r="Q7479" s="4">
        <v>86.44</v>
      </c>
    </row>
    <row r="7480" spans="1:17" s="4" customFormat="1" ht="12" x14ac:dyDescent="0.3">
      <c r="A7480" s="4">
        <v>7479</v>
      </c>
      <c r="B7480" s="4" t="s">
        <v>22198</v>
      </c>
      <c r="C7480" s="5">
        <v>45052</v>
      </c>
      <c r="D7480" s="5">
        <v>45056</v>
      </c>
      <c r="E7480" s="9">
        <f t="shared" si="116"/>
        <v>2023</v>
      </c>
      <c r="F7480" s="4" t="s">
        <v>25</v>
      </c>
      <c r="G7480" s="4" t="s">
        <v>22199</v>
      </c>
      <c r="H7480" s="4" t="s">
        <v>22200</v>
      </c>
      <c r="I7480" s="4" t="s">
        <v>67</v>
      </c>
      <c r="J7480" s="4" t="s">
        <v>21</v>
      </c>
      <c r="K7480" s="4" t="s">
        <v>26647</v>
      </c>
      <c r="L7480" s="4" t="s">
        <v>22</v>
      </c>
      <c r="M7480" s="4" t="s">
        <v>75</v>
      </c>
      <c r="N7480" s="4">
        <v>1477.86</v>
      </c>
      <c r="O7480" s="4">
        <v>4</v>
      </c>
      <c r="P7480" s="4">
        <v>0.15</v>
      </c>
      <c r="Q7480" s="4">
        <v>143.36000000000001</v>
      </c>
    </row>
    <row r="7481" spans="1:17" s="4" customFormat="1" ht="12" x14ac:dyDescent="0.3">
      <c r="A7481" s="4">
        <v>7480</v>
      </c>
      <c r="B7481" s="4" t="s">
        <v>22201</v>
      </c>
      <c r="C7481" s="5">
        <v>45751</v>
      </c>
      <c r="D7481" s="5">
        <v>45753</v>
      </c>
      <c r="E7481" s="9">
        <f t="shared" si="116"/>
        <v>2025</v>
      </c>
      <c r="F7481" s="4" t="s">
        <v>39</v>
      </c>
      <c r="G7481" s="4" t="s">
        <v>22202</v>
      </c>
      <c r="H7481" s="4" t="s">
        <v>4652</v>
      </c>
      <c r="I7481" s="4" t="s">
        <v>67</v>
      </c>
      <c r="J7481" s="4" t="s">
        <v>106</v>
      </c>
      <c r="K7481" s="4" t="s">
        <v>106</v>
      </c>
      <c r="L7481" s="4" t="s">
        <v>22</v>
      </c>
      <c r="M7481" s="4" t="s">
        <v>75</v>
      </c>
      <c r="N7481" s="4">
        <v>1030.46</v>
      </c>
      <c r="O7481" s="4">
        <v>5</v>
      </c>
      <c r="P7481" s="4">
        <v>0.1</v>
      </c>
      <c r="Q7481" s="4">
        <v>238.04</v>
      </c>
    </row>
    <row r="7482" spans="1:17" s="4" customFormat="1" ht="12" x14ac:dyDescent="0.3">
      <c r="A7482" s="4">
        <v>7481</v>
      </c>
      <c r="B7482" s="4" t="s">
        <v>22203</v>
      </c>
      <c r="C7482" s="5">
        <v>44404</v>
      </c>
      <c r="D7482" s="5">
        <v>44409</v>
      </c>
      <c r="E7482" s="9">
        <f t="shared" si="116"/>
        <v>2021</v>
      </c>
      <c r="F7482" s="4" t="s">
        <v>25</v>
      </c>
      <c r="G7482" s="4" t="s">
        <v>22204</v>
      </c>
      <c r="H7482" s="4" t="s">
        <v>22205</v>
      </c>
      <c r="I7482" s="4" t="s">
        <v>67</v>
      </c>
      <c r="J7482" s="4" t="s">
        <v>62</v>
      </c>
      <c r="K7482" s="4" t="s">
        <v>63</v>
      </c>
      <c r="L7482" s="4" t="s">
        <v>36</v>
      </c>
      <c r="M7482" s="4" t="s">
        <v>37</v>
      </c>
      <c r="N7482" s="4">
        <v>1268.9000000000001</v>
      </c>
      <c r="O7482" s="4">
        <v>7</v>
      </c>
      <c r="P7482" s="4">
        <v>0.15</v>
      </c>
      <c r="Q7482" s="4">
        <v>11.91</v>
      </c>
    </row>
    <row r="7483" spans="1:17" s="4" customFormat="1" ht="12" x14ac:dyDescent="0.3">
      <c r="A7483" s="4">
        <v>7482</v>
      </c>
      <c r="B7483" s="4" t="s">
        <v>22206</v>
      </c>
      <c r="C7483" s="5">
        <v>45354</v>
      </c>
      <c r="D7483" s="5">
        <v>45360</v>
      </c>
      <c r="E7483" s="9">
        <f t="shared" si="116"/>
        <v>2024</v>
      </c>
      <c r="F7483" s="4" t="s">
        <v>25</v>
      </c>
      <c r="G7483" s="4" t="s">
        <v>22207</v>
      </c>
      <c r="H7483" s="4" t="s">
        <v>22208</v>
      </c>
      <c r="I7483" s="4" t="s">
        <v>67</v>
      </c>
      <c r="J7483" s="4" t="s">
        <v>21</v>
      </c>
      <c r="K7483" s="4" t="s">
        <v>26647</v>
      </c>
      <c r="L7483" s="4" t="s">
        <v>29</v>
      </c>
      <c r="M7483" s="4" t="s">
        <v>107</v>
      </c>
      <c r="N7483" s="4">
        <v>763.89</v>
      </c>
      <c r="O7483" s="4">
        <v>4</v>
      </c>
      <c r="P7483" s="4">
        <v>0.2</v>
      </c>
      <c r="Q7483" s="4">
        <v>51.28</v>
      </c>
    </row>
    <row r="7484" spans="1:17" s="4" customFormat="1" ht="12" x14ac:dyDescent="0.3">
      <c r="A7484" s="4">
        <v>7483</v>
      </c>
      <c r="B7484" s="4" t="s">
        <v>22209</v>
      </c>
      <c r="C7484" s="5">
        <v>45006</v>
      </c>
      <c r="D7484" s="5">
        <v>45012</v>
      </c>
      <c r="E7484" s="9">
        <f t="shared" si="116"/>
        <v>2023</v>
      </c>
      <c r="F7484" s="4" t="s">
        <v>39</v>
      </c>
      <c r="G7484" s="4" t="s">
        <v>22210</v>
      </c>
      <c r="H7484" s="4" t="s">
        <v>22211</v>
      </c>
      <c r="I7484" s="4" t="s">
        <v>67</v>
      </c>
      <c r="J7484" s="4" t="s">
        <v>145</v>
      </c>
      <c r="K7484" s="4" t="s">
        <v>80</v>
      </c>
      <c r="L7484" s="4" t="s">
        <v>36</v>
      </c>
      <c r="M7484" s="4" t="s">
        <v>118</v>
      </c>
      <c r="N7484" s="4">
        <v>427.13</v>
      </c>
      <c r="O7484" s="4">
        <v>5</v>
      </c>
      <c r="P7484" s="4">
        <v>0.15</v>
      </c>
      <c r="Q7484" s="4">
        <v>57.22</v>
      </c>
    </row>
    <row r="7485" spans="1:17" s="4" customFormat="1" ht="12" x14ac:dyDescent="0.3">
      <c r="A7485" s="4">
        <v>7484</v>
      </c>
      <c r="B7485" s="4" t="s">
        <v>22212</v>
      </c>
      <c r="C7485" s="5">
        <v>45093</v>
      </c>
      <c r="D7485" s="5">
        <v>45100</v>
      </c>
      <c r="E7485" s="9">
        <f t="shared" si="116"/>
        <v>2023</v>
      </c>
      <c r="F7485" s="4" t="s">
        <v>25</v>
      </c>
      <c r="G7485" s="4" t="s">
        <v>22213</v>
      </c>
      <c r="H7485" s="4" t="s">
        <v>22214</v>
      </c>
      <c r="I7485" s="4" t="s">
        <v>28</v>
      </c>
      <c r="J7485" s="4" t="s">
        <v>145</v>
      </c>
      <c r="K7485" s="4" t="s">
        <v>80</v>
      </c>
      <c r="L7485" s="4" t="s">
        <v>29</v>
      </c>
      <c r="M7485" s="4" t="s">
        <v>48</v>
      </c>
      <c r="N7485" s="4">
        <v>404.92</v>
      </c>
      <c r="O7485" s="4">
        <v>7</v>
      </c>
      <c r="P7485" s="4">
        <v>0.1</v>
      </c>
      <c r="Q7485" s="4">
        <v>94.26</v>
      </c>
    </row>
    <row r="7486" spans="1:17" s="4" customFormat="1" ht="12" x14ac:dyDescent="0.3">
      <c r="A7486" s="4">
        <v>7485</v>
      </c>
      <c r="B7486" s="4" t="s">
        <v>22215</v>
      </c>
      <c r="C7486" s="5">
        <v>45149</v>
      </c>
      <c r="D7486" s="5">
        <v>45150</v>
      </c>
      <c r="E7486" s="9">
        <f t="shared" si="116"/>
        <v>2023</v>
      </c>
      <c r="F7486" s="4" t="s">
        <v>17</v>
      </c>
      <c r="G7486" s="4" t="s">
        <v>22216</v>
      </c>
      <c r="H7486" s="4" t="s">
        <v>22217</v>
      </c>
      <c r="I7486" s="4" t="s">
        <v>28</v>
      </c>
      <c r="J7486" s="4" t="s">
        <v>106</v>
      </c>
      <c r="K7486" s="4" t="s">
        <v>106</v>
      </c>
      <c r="L7486" s="4" t="s">
        <v>29</v>
      </c>
      <c r="M7486" s="4" t="s">
        <v>30</v>
      </c>
      <c r="N7486" s="4">
        <v>1338.68</v>
      </c>
      <c r="O7486" s="4">
        <v>8</v>
      </c>
      <c r="P7486" s="4">
        <v>0.2</v>
      </c>
      <c r="Q7486" s="4">
        <v>185.34</v>
      </c>
    </row>
    <row r="7487" spans="1:17" s="4" customFormat="1" ht="12" x14ac:dyDescent="0.3">
      <c r="A7487" s="4">
        <v>7486</v>
      </c>
      <c r="B7487" s="4" t="s">
        <v>22218</v>
      </c>
      <c r="C7487" s="5">
        <v>45141</v>
      </c>
      <c r="D7487" s="5">
        <v>45145</v>
      </c>
      <c r="E7487" s="9">
        <f t="shared" si="116"/>
        <v>2023</v>
      </c>
      <c r="F7487" s="4" t="s">
        <v>25</v>
      </c>
      <c r="G7487" s="4" t="s">
        <v>22219</v>
      </c>
      <c r="H7487" s="4" t="s">
        <v>22220</v>
      </c>
      <c r="I7487" s="4" t="s">
        <v>67</v>
      </c>
      <c r="J7487" s="4" t="s">
        <v>111</v>
      </c>
      <c r="K7487" s="4" t="s">
        <v>111</v>
      </c>
      <c r="L7487" s="4" t="s">
        <v>22</v>
      </c>
      <c r="M7487" s="4" t="s">
        <v>54</v>
      </c>
      <c r="N7487" s="4">
        <v>97.11</v>
      </c>
      <c r="O7487" s="4">
        <v>7</v>
      </c>
      <c r="P7487" s="4">
        <v>0.2</v>
      </c>
      <c r="Q7487" s="4">
        <v>-1.51</v>
      </c>
    </row>
    <row r="7488" spans="1:17" s="4" customFormat="1" ht="12" x14ac:dyDescent="0.3">
      <c r="A7488" s="4">
        <v>7487</v>
      </c>
      <c r="B7488" s="4" t="s">
        <v>22221</v>
      </c>
      <c r="C7488" s="5">
        <v>44799</v>
      </c>
      <c r="D7488" s="5">
        <v>44803</v>
      </c>
      <c r="E7488" s="9">
        <f t="shared" si="116"/>
        <v>2022</v>
      </c>
      <c r="F7488" s="4" t="s">
        <v>59</v>
      </c>
      <c r="G7488" s="4" t="s">
        <v>22222</v>
      </c>
      <c r="H7488" s="4" t="s">
        <v>22223</v>
      </c>
      <c r="I7488" s="4" t="s">
        <v>20</v>
      </c>
      <c r="J7488" s="4" t="s">
        <v>34</v>
      </c>
      <c r="K7488" s="4" t="s">
        <v>35</v>
      </c>
      <c r="L7488" s="4" t="s">
        <v>22</v>
      </c>
      <c r="M7488" s="4" t="s">
        <v>54</v>
      </c>
      <c r="N7488" s="4">
        <v>1492.48</v>
      </c>
      <c r="O7488" s="4">
        <v>6</v>
      </c>
      <c r="P7488" s="4">
        <v>0.1</v>
      </c>
      <c r="Q7488" s="4">
        <v>364.63</v>
      </c>
    </row>
    <row r="7489" spans="1:17" s="4" customFormat="1" ht="12" x14ac:dyDescent="0.3">
      <c r="A7489" s="4">
        <v>7488</v>
      </c>
      <c r="B7489" s="4" t="s">
        <v>22224</v>
      </c>
      <c r="C7489" s="5">
        <v>44843</v>
      </c>
      <c r="D7489" s="5">
        <v>44845</v>
      </c>
      <c r="E7489" s="9">
        <f t="shared" si="116"/>
        <v>2022</v>
      </c>
      <c r="F7489" s="4" t="s">
        <v>17</v>
      </c>
      <c r="G7489" s="4" t="s">
        <v>22225</v>
      </c>
      <c r="H7489" s="4" t="s">
        <v>22226</v>
      </c>
      <c r="I7489" s="4" t="s">
        <v>28</v>
      </c>
      <c r="J7489" s="4" t="s">
        <v>111</v>
      </c>
      <c r="K7489" s="4" t="s">
        <v>111</v>
      </c>
      <c r="L7489" s="4" t="s">
        <v>22</v>
      </c>
      <c r="M7489" s="4" t="s">
        <v>134</v>
      </c>
      <c r="N7489" s="4">
        <v>273.83</v>
      </c>
      <c r="O7489" s="4">
        <v>8</v>
      </c>
      <c r="P7489" s="4">
        <v>0</v>
      </c>
      <c r="Q7489" s="4">
        <v>19.100000000000001</v>
      </c>
    </row>
    <row r="7490" spans="1:17" s="4" customFormat="1" ht="12" x14ac:dyDescent="0.3">
      <c r="A7490" s="4">
        <v>7489</v>
      </c>
      <c r="B7490" s="4" t="s">
        <v>22227</v>
      </c>
      <c r="C7490" s="5">
        <v>45235</v>
      </c>
      <c r="D7490" s="5">
        <v>45237</v>
      </c>
      <c r="E7490" s="9">
        <f t="shared" ref="E7490:E7553" si="117">YEAR(D7490)</f>
        <v>2023</v>
      </c>
      <c r="F7490" s="4" t="s">
        <v>39</v>
      </c>
      <c r="G7490" s="4" t="s">
        <v>22228</v>
      </c>
      <c r="H7490" s="4" t="s">
        <v>22229</v>
      </c>
      <c r="I7490" s="4" t="s">
        <v>20</v>
      </c>
      <c r="J7490" s="4" t="s">
        <v>145</v>
      </c>
      <c r="K7490" s="4" t="s">
        <v>80</v>
      </c>
      <c r="L7490" s="4" t="s">
        <v>36</v>
      </c>
      <c r="M7490" s="4" t="s">
        <v>71</v>
      </c>
      <c r="N7490" s="4">
        <v>1425.87</v>
      </c>
      <c r="O7490" s="4">
        <v>10</v>
      </c>
      <c r="P7490" s="4">
        <v>0</v>
      </c>
      <c r="Q7490" s="4">
        <v>123.17</v>
      </c>
    </row>
    <row r="7491" spans="1:17" s="4" customFormat="1" ht="12" x14ac:dyDescent="0.3">
      <c r="A7491" s="4">
        <v>7490</v>
      </c>
      <c r="B7491" s="4" t="s">
        <v>22230</v>
      </c>
      <c r="C7491" s="5">
        <v>44670</v>
      </c>
      <c r="D7491" s="5">
        <v>44671</v>
      </c>
      <c r="E7491" s="9">
        <f t="shared" si="117"/>
        <v>2022</v>
      </c>
      <c r="F7491" s="4" t="s">
        <v>39</v>
      </c>
      <c r="G7491" s="4" t="s">
        <v>22231</v>
      </c>
      <c r="H7491" s="4" t="s">
        <v>22232</v>
      </c>
      <c r="I7491" s="4" t="s">
        <v>20</v>
      </c>
      <c r="J7491" s="4" t="s">
        <v>52</v>
      </c>
      <c r="K7491" s="4" t="s">
        <v>53</v>
      </c>
      <c r="L7491" s="4" t="s">
        <v>22</v>
      </c>
      <c r="M7491" s="4" t="s">
        <v>134</v>
      </c>
      <c r="N7491" s="4">
        <v>598.15</v>
      </c>
      <c r="O7491" s="4">
        <v>6</v>
      </c>
      <c r="P7491" s="4">
        <v>0.15</v>
      </c>
      <c r="Q7491" s="4">
        <v>-2.73</v>
      </c>
    </row>
    <row r="7492" spans="1:17" s="4" customFormat="1" ht="12" x14ac:dyDescent="0.3">
      <c r="A7492" s="4">
        <v>7491</v>
      </c>
      <c r="B7492" s="4" t="s">
        <v>22233</v>
      </c>
      <c r="C7492" s="5">
        <v>45397</v>
      </c>
      <c r="D7492" s="5">
        <v>45401</v>
      </c>
      <c r="E7492" s="9">
        <f t="shared" si="117"/>
        <v>2024</v>
      </c>
      <c r="F7492" s="4" t="s">
        <v>39</v>
      </c>
      <c r="G7492" s="4" t="s">
        <v>22234</v>
      </c>
      <c r="H7492" s="4" t="s">
        <v>22235</v>
      </c>
      <c r="I7492" s="4" t="s">
        <v>20</v>
      </c>
      <c r="J7492" s="4" t="s">
        <v>62</v>
      </c>
      <c r="K7492" s="4" t="s">
        <v>63</v>
      </c>
      <c r="L7492" s="4" t="s">
        <v>29</v>
      </c>
      <c r="M7492" s="4" t="s">
        <v>107</v>
      </c>
      <c r="N7492" s="4">
        <v>614.21</v>
      </c>
      <c r="O7492" s="4">
        <v>5</v>
      </c>
      <c r="P7492" s="4">
        <v>0.2</v>
      </c>
      <c r="Q7492" s="4">
        <v>121.21</v>
      </c>
    </row>
    <row r="7493" spans="1:17" s="4" customFormat="1" ht="12" x14ac:dyDescent="0.3">
      <c r="A7493" s="4">
        <v>7492</v>
      </c>
      <c r="B7493" s="4" t="s">
        <v>22236</v>
      </c>
      <c r="C7493" s="5">
        <v>44959</v>
      </c>
      <c r="D7493" s="5">
        <v>44966</v>
      </c>
      <c r="E7493" s="9">
        <f t="shared" si="117"/>
        <v>2023</v>
      </c>
      <c r="F7493" s="4" t="s">
        <v>59</v>
      </c>
      <c r="G7493" s="4" t="s">
        <v>22237</v>
      </c>
      <c r="H7493" s="4" t="s">
        <v>22238</v>
      </c>
      <c r="I7493" s="4" t="s">
        <v>28</v>
      </c>
      <c r="J7493" s="4" t="s">
        <v>42</v>
      </c>
      <c r="K7493" s="4" t="s">
        <v>43</v>
      </c>
      <c r="L7493" s="4" t="s">
        <v>29</v>
      </c>
      <c r="M7493" s="4" t="s">
        <v>48</v>
      </c>
      <c r="N7493" s="4">
        <v>874</v>
      </c>
      <c r="O7493" s="4">
        <v>6</v>
      </c>
      <c r="P7493" s="4">
        <v>0.15</v>
      </c>
      <c r="Q7493" s="4">
        <v>76.400000000000006</v>
      </c>
    </row>
    <row r="7494" spans="1:17" s="4" customFormat="1" ht="12" x14ac:dyDescent="0.3">
      <c r="A7494" s="4">
        <v>7493</v>
      </c>
      <c r="B7494" s="4" t="s">
        <v>22239</v>
      </c>
      <c r="C7494" s="5">
        <v>44779</v>
      </c>
      <c r="D7494" s="5">
        <v>44781</v>
      </c>
      <c r="E7494" s="9">
        <f t="shared" si="117"/>
        <v>2022</v>
      </c>
      <c r="F7494" s="4" t="s">
        <v>25</v>
      </c>
      <c r="G7494" s="4" t="s">
        <v>22240</v>
      </c>
      <c r="H7494" s="4" t="s">
        <v>22241</v>
      </c>
      <c r="I7494" s="4" t="s">
        <v>28</v>
      </c>
      <c r="J7494" s="4" t="s">
        <v>21</v>
      </c>
      <c r="K7494" s="4" t="s">
        <v>26647</v>
      </c>
      <c r="L7494" s="4" t="s">
        <v>29</v>
      </c>
      <c r="M7494" s="4" t="s">
        <v>90</v>
      </c>
      <c r="N7494" s="4">
        <v>139.66</v>
      </c>
      <c r="O7494" s="4">
        <v>2</v>
      </c>
      <c r="P7494" s="4">
        <v>0</v>
      </c>
      <c r="Q7494" s="4">
        <v>39.19</v>
      </c>
    </row>
    <row r="7495" spans="1:17" s="4" customFormat="1" ht="12" x14ac:dyDescent="0.3">
      <c r="A7495" s="4">
        <v>7494</v>
      </c>
      <c r="B7495" s="4" t="s">
        <v>22242</v>
      </c>
      <c r="C7495" s="5">
        <v>45009</v>
      </c>
      <c r="D7495" s="5">
        <v>45011</v>
      </c>
      <c r="E7495" s="9">
        <f t="shared" si="117"/>
        <v>2023</v>
      </c>
      <c r="F7495" s="4" t="s">
        <v>25</v>
      </c>
      <c r="G7495" s="4" t="s">
        <v>22243</v>
      </c>
      <c r="H7495" s="4" t="s">
        <v>22244</v>
      </c>
      <c r="I7495" s="4" t="s">
        <v>67</v>
      </c>
      <c r="J7495" s="4" t="s">
        <v>145</v>
      </c>
      <c r="K7495" s="4" t="s">
        <v>80</v>
      </c>
      <c r="L7495" s="4" t="s">
        <v>29</v>
      </c>
      <c r="M7495" s="4" t="s">
        <v>30</v>
      </c>
      <c r="N7495" s="4">
        <v>453.96</v>
      </c>
      <c r="O7495" s="4">
        <v>3</v>
      </c>
      <c r="P7495" s="4">
        <v>0.2</v>
      </c>
      <c r="Q7495" s="4">
        <v>60.28</v>
      </c>
    </row>
    <row r="7496" spans="1:17" s="4" customFormat="1" ht="12" x14ac:dyDescent="0.3">
      <c r="A7496" s="4">
        <v>7495</v>
      </c>
      <c r="B7496" s="4" t="s">
        <v>22245</v>
      </c>
      <c r="C7496" s="5">
        <v>45294</v>
      </c>
      <c r="D7496" s="5">
        <v>45301</v>
      </c>
      <c r="E7496" s="9">
        <f t="shared" si="117"/>
        <v>2024</v>
      </c>
      <c r="F7496" s="4" t="s">
        <v>17</v>
      </c>
      <c r="G7496" s="4" t="s">
        <v>22246</v>
      </c>
      <c r="H7496" s="4" t="s">
        <v>22247</v>
      </c>
      <c r="I7496" s="4" t="s">
        <v>67</v>
      </c>
      <c r="J7496" s="4" t="s">
        <v>145</v>
      </c>
      <c r="K7496" s="4" t="s">
        <v>80</v>
      </c>
      <c r="L7496" s="4" t="s">
        <v>29</v>
      </c>
      <c r="M7496" s="4" t="s">
        <v>48</v>
      </c>
      <c r="N7496" s="4">
        <v>1011.84</v>
      </c>
      <c r="O7496" s="4">
        <v>10</v>
      </c>
      <c r="P7496" s="4">
        <v>0</v>
      </c>
      <c r="Q7496" s="4">
        <v>144.57</v>
      </c>
    </row>
    <row r="7497" spans="1:17" s="4" customFormat="1" ht="12" x14ac:dyDescent="0.3">
      <c r="A7497" s="4">
        <v>7496</v>
      </c>
      <c r="B7497" s="4" t="s">
        <v>22248</v>
      </c>
      <c r="C7497" s="5">
        <v>45285</v>
      </c>
      <c r="D7497" s="5">
        <v>45290</v>
      </c>
      <c r="E7497" s="9">
        <f t="shared" si="117"/>
        <v>2023</v>
      </c>
      <c r="F7497" s="4" t="s">
        <v>17</v>
      </c>
      <c r="G7497" s="4" t="s">
        <v>22249</v>
      </c>
      <c r="H7497" s="4" t="s">
        <v>22250</v>
      </c>
      <c r="I7497" s="4" t="s">
        <v>28</v>
      </c>
      <c r="J7497" s="4" t="s">
        <v>62</v>
      </c>
      <c r="K7497" s="4" t="s">
        <v>63</v>
      </c>
      <c r="L7497" s="4" t="s">
        <v>29</v>
      </c>
      <c r="M7497" s="4" t="s">
        <v>90</v>
      </c>
      <c r="N7497" s="4">
        <v>1411.59</v>
      </c>
      <c r="O7497" s="4">
        <v>5</v>
      </c>
      <c r="P7497" s="4">
        <v>0.1</v>
      </c>
      <c r="Q7497" s="4">
        <v>166.61</v>
      </c>
    </row>
    <row r="7498" spans="1:17" s="4" customFormat="1" ht="12" x14ac:dyDescent="0.3">
      <c r="A7498" s="4">
        <v>7497</v>
      </c>
      <c r="B7498" s="4" t="s">
        <v>22251</v>
      </c>
      <c r="C7498" s="5">
        <v>44592</v>
      </c>
      <c r="D7498" s="5">
        <v>44593</v>
      </c>
      <c r="E7498" s="9">
        <f t="shared" si="117"/>
        <v>2022</v>
      </c>
      <c r="F7498" s="4" t="s">
        <v>25</v>
      </c>
      <c r="G7498" s="4" t="s">
        <v>22252</v>
      </c>
      <c r="H7498" s="4" t="s">
        <v>22253</v>
      </c>
      <c r="I7498" s="4" t="s">
        <v>67</v>
      </c>
      <c r="J7498" s="4" t="s">
        <v>145</v>
      </c>
      <c r="K7498" s="4" t="s">
        <v>80</v>
      </c>
      <c r="L7498" s="4" t="s">
        <v>29</v>
      </c>
      <c r="M7498" s="4" t="s">
        <v>30</v>
      </c>
      <c r="N7498" s="4">
        <v>1091.43</v>
      </c>
      <c r="O7498" s="4">
        <v>6</v>
      </c>
      <c r="P7498" s="4">
        <v>0.15</v>
      </c>
      <c r="Q7498" s="4">
        <v>189.3</v>
      </c>
    </row>
    <row r="7499" spans="1:17" s="4" customFormat="1" ht="12" x14ac:dyDescent="0.3">
      <c r="A7499" s="4">
        <v>7498</v>
      </c>
      <c r="B7499" s="4" t="s">
        <v>22254</v>
      </c>
      <c r="C7499" s="5">
        <v>45451</v>
      </c>
      <c r="D7499" s="5">
        <v>45452</v>
      </c>
      <c r="E7499" s="9">
        <f t="shared" si="117"/>
        <v>2024</v>
      </c>
      <c r="F7499" s="4" t="s">
        <v>39</v>
      </c>
      <c r="G7499" s="4" t="s">
        <v>22255</v>
      </c>
      <c r="H7499" s="4" t="s">
        <v>22256</v>
      </c>
      <c r="I7499" s="4" t="s">
        <v>67</v>
      </c>
      <c r="J7499" s="4" t="s">
        <v>42</v>
      </c>
      <c r="K7499" s="4" t="s">
        <v>43</v>
      </c>
      <c r="L7499" s="4" t="s">
        <v>36</v>
      </c>
      <c r="M7499" s="4" t="s">
        <v>138</v>
      </c>
      <c r="N7499" s="4">
        <v>1038.06</v>
      </c>
      <c r="O7499" s="4">
        <v>3</v>
      </c>
      <c r="P7499" s="4">
        <v>0.1</v>
      </c>
      <c r="Q7499" s="4">
        <v>211.78</v>
      </c>
    </row>
    <row r="7500" spans="1:17" s="4" customFormat="1" ht="12" x14ac:dyDescent="0.3">
      <c r="A7500" s="4">
        <v>7499</v>
      </c>
      <c r="B7500" s="4" t="s">
        <v>22257</v>
      </c>
      <c r="C7500" s="5">
        <v>44428</v>
      </c>
      <c r="D7500" s="5">
        <v>44431</v>
      </c>
      <c r="E7500" s="9">
        <f t="shared" si="117"/>
        <v>2021</v>
      </c>
      <c r="F7500" s="4" t="s">
        <v>25</v>
      </c>
      <c r="G7500" s="4" t="s">
        <v>22258</v>
      </c>
      <c r="H7500" s="4" t="s">
        <v>22259</v>
      </c>
      <c r="I7500" s="4" t="s">
        <v>67</v>
      </c>
      <c r="J7500" s="4" t="s">
        <v>34</v>
      </c>
      <c r="K7500" s="4" t="s">
        <v>35</v>
      </c>
      <c r="L7500" s="4" t="s">
        <v>36</v>
      </c>
      <c r="M7500" s="4" t="s">
        <v>71</v>
      </c>
      <c r="N7500" s="4">
        <v>294.94</v>
      </c>
      <c r="O7500" s="4">
        <v>10</v>
      </c>
      <c r="P7500" s="4">
        <v>0.15</v>
      </c>
      <c r="Q7500" s="4">
        <v>0.32</v>
      </c>
    </row>
    <row r="7501" spans="1:17" s="4" customFormat="1" ht="12" x14ac:dyDescent="0.3">
      <c r="A7501" s="4">
        <v>7500</v>
      </c>
      <c r="B7501" s="4" t="s">
        <v>22260</v>
      </c>
      <c r="C7501" s="5">
        <v>45534</v>
      </c>
      <c r="D7501" s="5">
        <v>45540</v>
      </c>
      <c r="E7501" s="9">
        <f t="shared" si="117"/>
        <v>2024</v>
      </c>
      <c r="F7501" s="4" t="s">
        <v>25</v>
      </c>
      <c r="G7501" s="4" t="s">
        <v>22261</v>
      </c>
      <c r="H7501" s="4" t="s">
        <v>22262</v>
      </c>
      <c r="I7501" s="4" t="s">
        <v>28</v>
      </c>
      <c r="J7501" s="4" t="s">
        <v>106</v>
      </c>
      <c r="K7501" s="4" t="s">
        <v>106</v>
      </c>
      <c r="L7501" s="4" t="s">
        <v>29</v>
      </c>
      <c r="M7501" s="4" t="s">
        <v>30</v>
      </c>
      <c r="N7501" s="4">
        <v>608.04999999999995</v>
      </c>
      <c r="O7501" s="4">
        <v>1</v>
      </c>
      <c r="P7501" s="4">
        <v>0.15</v>
      </c>
      <c r="Q7501" s="4">
        <v>100.72</v>
      </c>
    </row>
    <row r="7502" spans="1:17" s="4" customFormat="1" ht="12" x14ac:dyDescent="0.3">
      <c r="A7502" s="4">
        <v>7501</v>
      </c>
      <c r="B7502" s="4" t="s">
        <v>22263</v>
      </c>
      <c r="C7502" s="5">
        <v>45006</v>
      </c>
      <c r="D7502" s="5">
        <v>45012</v>
      </c>
      <c r="E7502" s="9">
        <f t="shared" si="117"/>
        <v>2023</v>
      </c>
      <c r="F7502" s="4" t="s">
        <v>25</v>
      </c>
      <c r="G7502" s="4" t="s">
        <v>22264</v>
      </c>
      <c r="H7502" s="4" t="s">
        <v>22265</v>
      </c>
      <c r="I7502" s="4" t="s">
        <v>28</v>
      </c>
      <c r="J7502" s="4" t="s">
        <v>106</v>
      </c>
      <c r="K7502" s="4" t="s">
        <v>106</v>
      </c>
      <c r="L7502" s="4" t="s">
        <v>22</v>
      </c>
      <c r="M7502" s="4" t="s">
        <v>75</v>
      </c>
      <c r="N7502" s="4">
        <v>404.25</v>
      </c>
      <c r="O7502" s="4">
        <v>1</v>
      </c>
      <c r="P7502" s="4">
        <v>0.15</v>
      </c>
      <c r="Q7502" s="4">
        <v>84.67</v>
      </c>
    </row>
    <row r="7503" spans="1:17" s="4" customFormat="1" ht="12" x14ac:dyDescent="0.3">
      <c r="A7503" s="4">
        <v>7502</v>
      </c>
      <c r="B7503" s="4" t="s">
        <v>22266</v>
      </c>
      <c r="C7503" s="5">
        <v>45504</v>
      </c>
      <c r="D7503" s="5">
        <v>45505</v>
      </c>
      <c r="E7503" s="9">
        <f t="shared" si="117"/>
        <v>2024</v>
      </c>
      <c r="F7503" s="4" t="s">
        <v>25</v>
      </c>
      <c r="G7503" s="4" t="s">
        <v>22267</v>
      </c>
      <c r="H7503" s="4" t="s">
        <v>22268</v>
      </c>
      <c r="I7503" s="4" t="s">
        <v>20</v>
      </c>
      <c r="J7503" s="4" t="s">
        <v>62</v>
      </c>
      <c r="K7503" s="4" t="s">
        <v>63</v>
      </c>
      <c r="L7503" s="4" t="s">
        <v>36</v>
      </c>
      <c r="M7503" s="4" t="s">
        <v>37</v>
      </c>
      <c r="N7503" s="4">
        <v>1129.67</v>
      </c>
      <c r="O7503" s="4">
        <v>8</v>
      </c>
      <c r="P7503" s="4">
        <v>0.15</v>
      </c>
      <c r="Q7503" s="4">
        <v>163.86</v>
      </c>
    </row>
    <row r="7504" spans="1:17" s="4" customFormat="1" ht="12" x14ac:dyDescent="0.3">
      <c r="A7504" s="4">
        <v>7503</v>
      </c>
      <c r="B7504" s="4" t="s">
        <v>22269</v>
      </c>
      <c r="C7504" s="5">
        <v>44743</v>
      </c>
      <c r="D7504" s="5">
        <v>44744</v>
      </c>
      <c r="E7504" s="9">
        <f t="shared" si="117"/>
        <v>2022</v>
      </c>
      <c r="F7504" s="4" t="s">
        <v>39</v>
      </c>
      <c r="G7504" s="4" t="s">
        <v>22270</v>
      </c>
      <c r="H7504" s="4" t="s">
        <v>22271</v>
      </c>
      <c r="I7504" s="4" t="s">
        <v>20</v>
      </c>
      <c r="J7504" s="4" t="s">
        <v>79</v>
      </c>
      <c r="K7504" s="4" t="s">
        <v>80</v>
      </c>
      <c r="L7504" s="4" t="s">
        <v>22</v>
      </c>
      <c r="M7504" s="4" t="s">
        <v>75</v>
      </c>
      <c r="N7504" s="4">
        <v>970.99</v>
      </c>
      <c r="O7504" s="4">
        <v>6</v>
      </c>
      <c r="P7504" s="4">
        <v>0.1</v>
      </c>
      <c r="Q7504" s="4">
        <v>64.680000000000007</v>
      </c>
    </row>
    <row r="7505" spans="1:17" s="4" customFormat="1" ht="12" x14ac:dyDescent="0.3">
      <c r="A7505" s="4">
        <v>7504</v>
      </c>
      <c r="B7505" s="4" t="s">
        <v>22272</v>
      </c>
      <c r="C7505" s="5">
        <v>45524</v>
      </c>
      <c r="D7505" s="5">
        <v>45530</v>
      </c>
      <c r="E7505" s="9">
        <f t="shared" si="117"/>
        <v>2024</v>
      </c>
      <c r="F7505" s="4" t="s">
        <v>25</v>
      </c>
      <c r="G7505" s="4" t="s">
        <v>22273</v>
      </c>
      <c r="H7505" s="4" t="s">
        <v>22274</v>
      </c>
      <c r="I7505" s="4" t="s">
        <v>28</v>
      </c>
      <c r="J7505" s="4" t="s">
        <v>62</v>
      </c>
      <c r="K7505" s="4" t="s">
        <v>63</v>
      </c>
      <c r="L7505" s="4" t="s">
        <v>22</v>
      </c>
      <c r="M7505" s="4" t="s">
        <v>23</v>
      </c>
      <c r="N7505" s="4">
        <v>732.64</v>
      </c>
      <c r="O7505" s="4">
        <v>5</v>
      </c>
      <c r="P7505" s="4">
        <v>0.1</v>
      </c>
      <c r="Q7505" s="4">
        <v>32.630000000000003</v>
      </c>
    </row>
    <row r="7506" spans="1:17" s="4" customFormat="1" ht="12" x14ac:dyDescent="0.3">
      <c r="A7506" s="4">
        <v>7505</v>
      </c>
      <c r="B7506" s="4" t="s">
        <v>22275</v>
      </c>
      <c r="C7506" s="5">
        <v>44484</v>
      </c>
      <c r="D7506" s="5">
        <v>44487</v>
      </c>
      <c r="E7506" s="9">
        <f t="shared" si="117"/>
        <v>2021</v>
      </c>
      <c r="F7506" s="4" t="s">
        <v>17</v>
      </c>
      <c r="G7506" s="4" t="s">
        <v>22276</v>
      </c>
      <c r="H7506" s="4" t="s">
        <v>22277</v>
      </c>
      <c r="I7506" s="4" t="s">
        <v>28</v>
      </c>
      <c r="J7506" s="4" t="s">
        <v>62</v>
      </c>
      <c r="K7506" s="4" t="s">
        <v>63</v>
      </c>
      <c r="L7506" s="4" t="s">
        <v>36</v>
      </c>
      <c r="M7506" s="4" t="s">
        <v>118</v>
      </c>
      <c r="N7506" s="4">
        <v>155.25</v>
      </c>
      <c r="O7506" s="4">
        <v>3</v>
      </c>
      <c r="P7506" s="4">
        <v>0.15</v>
      </c>
      <c r="Q7506" s="4">
        <v>18.97</v>
      </c>
    </row>
    <row r="7507" spans="1:17" s="4" customFormat="1" ht="12" x14ac:dyDescent="0.3">
      <c r="A7507" s="4">
        <v>7506</v>
      </c>
      <c r="B7507" s="4" t="s">
        <v>22278</v>
      </c>
      <c r="C7507" s="5">
        <v>44549</v>
      </c>
      <c r="D7507" s="5">
        <v>44551</v>
      </c>
      <c r="E7507" s="9">
        <f t="shared" si="117"/>
        <v>2021</v>
      </c>
      <c r="F7507" s="4" t="s">
        <v>17</v>
      </c>
      <c r="G7507" s="4" t="s">
        <v>22279</v>
      </c>
      <c r="H7507" s="4" t="s">
        <v>22280</v>
      </c>
      <c r="I7507" s="4" t="s">
        <v>28</v>
      </c>
      <c r="J7507" s="4" t="s">
        <v>145</v>
      </c>
      <c r="K7507" s="4" t="s">
        <v>80</v>
      </c>
      <c r="L7507" s="4" t="s">
        <v>22</v>
      </c>
      <c r="M7507" s="4" t="s">
        <v>23</v>
      </c>
      <c r="N7507" s="4">
        <v>663.4</v>
      </c>
      <c r="O7507" s="4">
        <v>3</v>
      </c>
      <c r="P7507" s="4">
        <v>0.1</v>
      </c>
      <c r="Q7507" s="4">
        <v>96.41</v>
      </c>
    </row>
    <row r="7508" spans="1:17" s="4" customFormat="1" ht="12" x14ac:dyDescent="0.3">
      <c r="A7508" s="4">
        <v>7507</v>
      </c>
      <c r="B7508" s="4" t="s">
        <v>22281</v>
      </c>
      <c r="C7508" s="5">
        <v>45562</v>
      </c>
      <c r="D7508" s="5">
        <v>45567</v>
      </c>
      <c r="E7508" s="9">
        <f t="shared" si="117"/>
        <v>2024</v>
      </c>
      <c r="F7508" s="4" t="s">
        <v>59</v>
      </c>
      <c r="G7508" s="4" t="s">
        <v>22282</v>
      </c>
      <c r="H7508" s="4" t="s">
        <v>13234</v>
      </c>
      <c r="I7508" s="4" t="s">
        <v>67</v>
      </c>
      <c r="J7508" s="4" t="s">
        <v>145</v>
      </c>
      <c r="K7508" s="4" t="s">
        <v>80</v>
      </c>
      <c r="L7508" s="4" t="s">
        <v>29</v>
      </c>
      <c r="M7508" s="4" t="s">
        <v>107</v>
      </c>
      <c r="N7508" s="4">
        <v>1157.3800000000001</v>
      </c>
      <c r="O7508" s="4">
        <v>1</v>
      </c>
      <c r="P7508" s="4">
        <v>0</v>
      </c>
      <c r="Q7508" s="4">
        <v>124.04</v>
      </c>
    </row>
    <row r="7509" spans="1:17" s="4" customFormat="1" ht="12" x14ac:dyDescent="0.3">
      <c r="A7509" s="4">
        <v>7508</v>
      </c>
      <c r="B7509" s="4" t="s">
        <v>22283</v>
      </c>
      <c r="C7509" s="5">
        <v>44975</v>
      </c>
      <c r="D7509" s="5">
        <v>44977</v>
      </c>
      <c r="E7509" s="9">
        <f t="shared" si="117"/>
        <v>2023</v>
      </c>
      <c r="F7509" s="4" t="s">
        <v>39</v>
      </c>
      <c r="G7509" s="4" t="s">
        <v>22284</v>
      </c>
      <c r="H7509" s="4" t="s">
        <v>22285</v>
      </c>
      <c r="I7509" s="4" t="s">
        <v>67</v>
      </c>
      <c r="J7509" s="4" t="s">
        <v>42</v>
      </c>
      <c r="K7509" s="4" t="s">
        <v>43</v>
      </c>
      <c r="L7509" s="4" t="s">
        <v>36</v>
      </c>
      <c r="M7509" s="4" t="s">
        <v>118</v>
      </c>
      <c r="N7509" s="4">
        <v>1487.34</v>
      </c>
      <c r="O7509" s="4">
        <v>5</v>
      </c>
      <c r="P7509" s="4">
        <v>0.2</v>
      </c>
      <c r="Q7509" s="4">
        <v>80.03</v>
      </c>
    </row>
    <row r="7510" spans="1:17" s="4" customFormat="1" ht="12" x14ac:dyDescent="0.3">
      <c r="A7510" s="4">
        <v>7509</v>
      </c>
      <c r="B7510" s="4" t="s">
        <v>22286</v>
      </c>
      <c r="C7510" s="5">
        <v>45443</v>
      </c>
      <c r="D7510" s="5">
        <v>45446</v>
      </c>
      <c r="E7510" s="9">
        <f t="shared" si="117"/>
        <v>2024</v>
      </c>
      <c r="F7510" s="4" t="s">
        <v>17</v>
      </c>
      <c r="G7510" s="4" t="s">
        <v>22287</v>
      </c>
      <c r="H7510" s="4" t="s">
        <v>22288</v>
      </c>
      <c r="I7510" s="4" t="s">
        <v>20</v>
      </c>
      <c r="J7510" s="4" t="s">
        <v>79</v>
      </c>
      <c r="K7510" s="4" t="s">
        <v>80</v>
      </c>
      <c r="L7510" s="4" t="s">
        <v>36</v>
      </c>
      <c r="M7510" s="4" t="s">
        <v>138</v>
      </c>
      <c r="N7510" s="4">
        <v>348.87</v>
      </c>
      <c r="O7510" s="4">
        <v>10</v>
      </c>
      <c r="P7510" s="4">
        <v>0</v>
      </c>
      <c r="Q7510" s="4">
        <v>60.44</v>
      </c>
    </row>
    <row r="7511" spans="1:17" s="4" customFormat="1" ht="12" x14ac:dyDescent="0.3">
      <c r="A7511" s="4">
        <v>7510</v>
      </c>
      <c r="B7511" s="4" t="s">
        <v>22289</v>
      </c>
      <c r="C7511" s="5">
        <v>45418</v>
      </c>
      <c r="D7511" s="5">
        <v>45424</v>
      </c>
      <c r="E7511" s="9">
        <f t="shared" si="117"/>
        <v>2024</v>
      </c>
      <c r="F7511" s="4" t="s">
        <v>17</v>
      </c>
      <c r="G7511" s="4" t="s">
        <v>22290</v>
      </c>
      <c r="H7511" s="4" t="s">
        <v>22291</v>
      </c>
      <c r="I7511" s="4" t="s">
        <v>20</v>
      </c>
      <c r="J7511" s="4" t="s">
        <v>111</v>
      </c>
      <c r="K7511" s="4" t="s">
        <v>111</v>
      </c>
      <c r="L7511" s="4" t="s">
        <v>22</v>
      </c>
      <c r="M7511" s="4" t="s">
        <v>75</v>
      </c>
      <c r="N7511" s="4">
        <v>41.87</v>
      </c>
      <c r="O7511" s="4">
        <v>10</v>
      </c>
      <c r="P7511" s="4">
        <v>0.1</v>
      </c>
      <c r="Q7511" s="4">
        <v>5.08</v>
      </c>
    </row>
    <row r="7512" spans="1:17" s="4" customFormat="1" ht="12" x14ac:dyDescent="0.3">
      <c r="A7512" s="4">
        <v>7511</v>
      </c>
      <c r="B7512" s="4" t="s">
        <v>22292</v>
      </c>
      <c r="C7512" s="5">
        <v>45629</v>
      </c>
      <c r="D7512" s="5">
        <v>45636</v>
      </c>
      <c r="E7512" s="9">
        <f t="shared" si="117"/>
        <v>2024</v>
      </c>
      <c r="F7512" s="4" t="s">
        <v>17</v>
      </c>
      <c r="G7512" s="4" t="s">
        <v>22293</v>
      </c>
      <c r="H7512" s="4" t="s">
        <v>22294</v>
      </c>
      <c r="I7512" s="4" t="s">
        <v>28</v>
      </c>
      <c r="J7512" s="4" t="s">
        <v>47</v>
      </c>
      <c r="K7512" s="4" t="s">
        <v>47</v>
      </c>
      <c r="L7512" s="4" t="s">
        <v>29</v>
      </c>
      <c r="M7512" s="4" t="s">
        <v>90</v>
      </c>
      <c r="N7512" s="4">
        <v>122.83</v>
      </c>
      <c r="O7512" s="4">
        <v>1</v>
      </c>
      <c r="P7512" s="4">
        <v>0</v>
      </c>
      <c r="Q7512" s="4">
        <v>20.88</v>
      </c>
    </row>
    <row r="7513" spans="1:17" s="4" customFormat="1" ht="12" x14ac:dyDescent="0.3">
      <c r="A7513" s="4">
        <v>7512</v>
      </c>
      <c r="B7513" s="4" t="s">
        <v>22295</v>
      </c>
      <c r="C7513" s="5">
        <v>44393</v>
      </c>
      <c r="D7513" s="5">
        <v>44396</v>
      </c>
      <c r="E7513" s="9">
        <f t="shared" si="117"/>
        <v>2021</v>
      </c>
      <c r="F7513" s="4" t="s">
        <v>17</v>
      </c>
      <c r="G7513" s="4" t="s">
        <v>22296</v>
      </c>
      <c r="H7513" s="4" t="s">
        <v>22297</v>
      </c>
      <c r="I7513" s="4" t="s">
        <v>28</v>
      </c>
      <c r="J7513" s="4" t="s">
        <v>145</v>
      </c>
      <c r="K7513" s="4" t="s">
        <v>80</v>
      </c>
      <c r="L7513" s="4" t="s">
        <v>22</v>
      </c>
      <c r="M7513" s="4" t="s">
        <v>75</v>
      </c>
      <c r="N7513" s="4">
        <v>1342.95</v>
      </c>
      <c r="O7513" s="4">
        <v>6</v>
      </c>
      <c r="P7513" s="4">
        <v>0.2</v>
      </c>
      <c r="Q7513" s="4">
        <v>75.92</v>
      </c>
    </row>
    <row r="7514" spans="1:17" s="4" customFormat="1" ht="12" x14ac:dyDescent="0.3">
      <c r="A7514" s="4">
        <v>7513</v>
      </c>
      <c r="B7514" s="4" t="s">
        <v>22298</v>
      </c>
      <c r="C7514" s="5">
        <v>45633</v>
      </c>
      <c r="D7514" s="5">
        <v>45639</v>
      </c>
      <c r="E7514" s="9">
        <f t="shared" si="117"/>
        <v>2024</v>
      </c>
      <c r="F7514" s="4" t="s">
        <v>59</v>
      </c>
      <c r="G7514" s="4" t="s">
        <v>22299</v>
      </c>
      <c r="H7514" s="4" t="s">
        <v>3444</v>
      </c>
      <c r="I7514" s="4" t="s">
        <v>67</v>
      </c>
      <c r="J7514" s="4" t="s">
        <v>79</v>
      </c>
      <c r="K7514" s="4" t="s">
        <v>80</v>
      </c>
      <c r="L7514" s="4" t="s">
        <v>36</v>
      </c>
      <c r="M7514" s="4" t="s">
        <v>118</v>
      </c>
      <c r="N7514" s="4">
        <v>366.94</v>
      </c>
      <c r="O7514" s="4">
        <v>9</v>
      </c>
      <c r="P7514" s="4">
        <v>0.1</v>
      </c>
      <c r="Q7514" s="4">
        <v>4.75</v>
      </c>
    </row>
    <row r="7515" spans="1:17" s="4" customFormat="1" ht="12" x14ac:dyDescent="0.3">
      <c r="A7515" s="4">
        <v>7514</v>
      </c>
      <c r="B7515" s="4" t="s">
        <v>22300</v>
      </c>
      <c r="C7515" s="5">
        <v>45805</v>
      </c>
      <c r="D7515" s="5">
        <v>45810</v>
      </c>
      <c r="E7515" s="9">
        <f t="shared" si="117"/>
        <v>2025</v>
      </c>
      <c r="F7515" s="4" t="s">
        <v>59</v>
      </c>
      <c r="G7515" s="4" t="s">
        <v>22301</v>
      </c>
      <c r="H7515" s="4" t="s">
        <v>22302</v>
      </c>
      <c r="I7515" s="4" t="s">
        <v>20</v>
      </c>
      <c r="J7515" s="4" t="s">
        <v>34</v>
      </c>
      <c r="K7515" s="4" t="s">
        <v>35</v>
      </c>
      <c r="L7515" s="4" t="s">
        <v>29</v>
      </c>
      <c r="M7515" s="4" t="s">
        <v>48</v>
      </c>
      <c r="N7515" s="4">
        <v>1296.96</v>
      </c>
      <c r="O7515" s="4">
        <v>8</v>
      </c>
      <c r="P7515" s="4">
        <v>0</v>
      </c>
      <c r="Q7515" s="4">
        <v>141.94</v>
      </c>
    </row>
    <row r="7516" spans="1:17" s="4" customFormat="1" ht="12" x14ac:dyDescent="0.3">
      <c r="A7516" s="4">
        <v>7515</v>
      </c>
      <c r="B7516" s="4" t="s">
        <v>22303</v>
      </c>
      <c r="C7516" s="5">
        <v>44902</v>
      </c>
      <c r="D7516" s="5">
        <v>44903</v>
      </c>
      <c r="E7516" s="9">
        <f t="shared" si="117"/>
        <v>2022</v>
      </c>
      <c r="F7516" s="4" t="s">
        <v>25</v>
      </c>
      <c r="G7516" s="4" t="s">
        <v>22304</v>
      </c>
      <c r="H7516" s="4" t="s">
        <v>22305</v>
      </c>
      <c r="I7516" s="4" t="s">
        <v>28</v>
      </c>
      <c r="J7516" s="4" t="s">
        <v>145</v>
      </c>
      <c r="K7516" s="4" t="s">
        <v>80</v>
      </c>
      <c r="L7516" s="4" t="s">
        <v>36</v>
      </c>
      <c r="M7516" s="4" t="s">
        <v>71</v>
      </c>
      <c r="N7516" s="4">
        <v>1023.48</v>
      </c>
      <c r="O7516" s="4">
        <v>1</v>
      </c>
      <c r="P7516" s="4">
        <v>0.15</v>
      </c>
      <c r="Q7516" s="4">
        <v>104.33</v>
      </c>
    </row>
    <row r="7517" spans="1:17" s="4" customFormat="1" ht="12" x14ac:dyDescent="0.3">
      <c r="A7517" s="4">
        <v>7516</v>
      </c>
      <c r="B7517" s="4" t="s">
        <v>22306</v>
      </c>
      <c r="C7517" s="5">
        <v>44414</v>
      </c>
      <c r="D7517" s="5">
        <v>44420</v>
      </c>
      <c r="E7517" s="9">
        <f t="shared" si="117"/>
        <v>2021</v>
      </c>
      <c r="F7517" s="4" t="s">
        <v>59</v>
      </c>
      <c r="G7517" s="4" t="s">
        <v>22307</v>
      </c>
      <c r="H7517" s="4" t="s">
        <v>22308</v>
      </c>
      <c r="I7517" s="4" t="s">
        <v>28</v>
      </c>
      <c r="J7517" s="4" t="s">
        <v>47</v>
      </c>
      <c r="K7517" s="4" t="s">
        <v>47</v>
      </c>
      <c r="L7517" s="4" t="s">
        <v>36</v>
      </c>
      <c r="M7517" s="4" t="s">
        <v>138</v>
      </c>
      <c r="N7517" s="4">
        <v>220.64</v>
      </c>
      <c r="O7517" s="4">
        <v>4</v>
      </c>
      <c r="P7517" s="4">
        <v>0</v>
      </c>
      <c r="Q7517" s="4">
        <v>60.31</v>
      </c>
    </row>
    <row r="7518" spans="1:17" s="4" customFormat="1" ht="12" x14ac:dyDescent="0.3">
      <c r="A7518" s="4">
        <v>7517</v>
      </c>
      <c r="B7518" s="4" t="s">
        <v>22309</v>
      </c>
      <c r="C7518" s="5">
        <v>44791</v>
      </c>
      <c r="D7518" s="5">
        <v>44796</v>
      </c>
      <c r="E7518" s="9">
        <f t="shared" si="117"/>
        <v>2022</v>
      </c>
      <c r="F7518" s="4" t="s">
        <v>59</v>
      </c>
      <c r="G7518" s="4" t="s">
        <v>22310</v>
      </c>
      <c r="H7518" s="4" t="s">
        <v>22311</v>
      </c>
      <c r="I7518" s="4" t="s">
        <v>28</v>
      </c>
      <c r="J7518" s="4" t="s">
        <v>62</v>
      </c>
      <c r="K7518" s="4" t="s">
        <v>63</v>
      </c>
      <c r="L7518" s="4" t="s">
        <v>29</v>
      </c>
      <c r="M7518" s="4" t="s">
        <v>107</v>
      </c>
      <c r="N7518" s="4">
        <v>934.31</v>
      </c>
      <c r="O7518" s="4">
        <v>9</v>
      </c>
      <c r="P7518" s="4">
        <v>0.2</v>
      </c>
      <c r="Q7518" s="4">
        <v>69.37</v>
      </c>
    </row>
    <row r="7519" spans="1:17" s="4" customFormat="1" ht="12" x14ac:dyDescent="0.3">
      <c r="A7519" s="4">
        <v>7518</v>
      </c>
      <c r="B7519" s="4" t="s">
        <v>22312</v>
      </c>
      <c r="C7519" s="5">
        <v>44931</v>
      </c>
      <c r="D7519" s="5">
        <v>44934</v>
      </c>
      <c r="E7519" s="9">
        <f t="shared" si="117"/>
        <v>2023</v>
      </c>
      <c r="F7519" s="4" t="s">
        <v>59</v>
      </c>
      <c r="G7519" s="4" t="s">
        <v>22313</v>
      </c>
      <c r="H7519" s="4" t="s">
        <v>22314</v>
      </c>
      <c r="I7519" s="4" t="s">
        <v>20</v>
      </c>
      <c r="J7519" s="4" t="s">
        <v>21</v>
      </c>
      <c r="K7519" s="4" t="s">
        <v>26647</v>
      </c>
      <c r="L7519" s="4" t="s">
        <v>22</v>
      </c>
      <c r="M7519" s="4" t="s">
        <v>134</v>
      </c>
      <c r="N7519" s="4">
        <v>587.5</v>
      </c>
      <c r="O7519" s="4">
        <v>2</v>
      </c>
      <c r="P7519" s="4">
        <v>0</v>
      </c>
      <c r="Q7519" s="4">
        <v>2.0499999999999998</v>
      </c>
    </row>
    <row r="7520" spans="1:17" s="4" customFormat="1" ht="12" x14ac:dyDescent="0.3">
      <c r="A7520" s="4">
        <v>7519</v>
      </c>
      <c r="B7520" s="4" t="s">
        <v>22315</v>
      </c>
      <c r="C7520" s="5">
        <v>45199</v>
      </c>
      <c r="D7520" s="5">
        <v>45205</v>
      </c>
      <c r="E7520" s="9">
        <f t="shared" si="117"/>
        <v>2023</v>
      </c>
      <c r="F7520" s="4" t="s">
        <v>39</v>
      </c>
      <c r="G7520" s="4" t="s">
        <v>22316</v>
      </c>
      <c r="H7520" s="4" t="s">
        <v>22317</v>
      </c>
      <c r="I7520" s="4" t="s">
        <v>20</v>
      </c>
      <c r="J7520" s="4" t="s">
        <v>34</v>
      </c>
      <c r="K7520" s="4" t="s">
        <v>35</v>
      </c>
      <c r="L7520" s="4" t="s">
        <v>22</v>
      </c>
      <c r="M7520" s="4" t="s">
        <v>75</v>
      </c>
      <c r="N7520" s="4">
        <v>346.38</v>
      </c>
      <c r="O7520" s="4">
        <v>4</v>
      </c>
      <c r="P7520" s="4">
        <v>0.2</v>
      </c>
      <c r="Q7520" s="4">
        <v>5.65</v>
      </c>
    </row>
    <row r="7521" spans="1:17" s="4" customFormat="1" ht="12" x14ac:dyDescent="0.3">
      <c r="A7521" s="4">
        <v>7520</v>
      </c>
      <c r="B7521" s="4" t="s">
        <v>22318</v>
      </c>
      <c r="C7521" s="5">
        <v>45735</v>
      </c>
      <c r="D7521" s="5">
        <v>45739</v>
      </c>
      <c r="E7521" s="9">
        <f t="shared" si="117"/>
        <v>2025</v>
      </c>
      <c r="F7521" s="4" t="s">
        <v>17</v>
      </c>
      <c r="G7521" s="4" t="s">
        <v>22319</v>
      </c>
      <c r="H7521" s="4" t="s">
        <v>22320</v>
      </c>
      <c r="I7521" s="4" t="s">
        <v>28</v>
      </c>
      <c r="J7521" s="4" t="s">
        <v>79</v>
      </c>
      <c r="K7521" s="4" t="s">
        <v>80</v>
      </c>
      <c r="L7521" s="4" t="s">
        <v>29</v>
      </c>
      <c r="M7521" s="4" t="s">
        <v>107</v>
      </c>
      <c r="N7521" s="4">
        <v>548.69000000000005</v>
      </c>
      <c r="O7521" s="4">
        <v>9</v>
      </c>
      <c r="P7521" s="4">
        <v>0.1</v>
      </c>
      <c r="Q7521" s="4">
        <v>33.96</v>
      </c>
    </row>
    <row r="7522" spans="1:17" s="4" customFormat="1" ht="12" x14ac:dyDescent="0.3">
      <c r="A7522" s="4">
        <v>7521</v>
      </c>
      <c r="B7522" s="4" t="s">
        <v>22321</v>
      </c>
      <c r="C7522" s="5">
        <v>44619</v>
      </c>
      <c r="D7522" s="5">
        <v>44620</v>
      </c>
      <c r="E7522" s="9">
        <f t="shared" si="117"/>
        <v>2022</v>
      </c>
      <c r="F7522" s="4" t="s">
        <v>17</v>
      </c>
      <c r="G7522" s="4" t="s">
        <v>22322</v>
      </c>
      <c r="H7522" s="4" t="s">
        <v>10595</v>
      </c>
      <c r="I7522" s="4" t="s">
        <v>67</v>
      </c>
      <c r="J7522" s="4" t="s">
        <v>145</v>
      </c>
      <c r="K7522" s="4" t="s">
        <v>80</v>
      </c>
      <c r="L7522" s="4" t="s">
        <v>36</v>
      </c>
      <c r="M7522" s="4" t="s">
        <v>118</v>
      </c>
      <c r="N7522" s="4">
        <v>1145.6600000000001</v>
      </c>
      <c r="O7522" s="4">
        <v>9</v>
      </c>
      <c r="P7522" s="4">
        <v>0</v>
      </c>
      <c r="Q7522" s="4">
        <v>65.78</v>
      </c>
    </row>
    <row r="7523" spans="1:17" s="4" customFormat="1" ht="12" x14ac:dyDescent="0.3">
      <c r="A7523" s="4">
        <v>7522</v>
      </c>
      <c r="B7523" s="4" t="s">
        <v>22323</v>
      </c>
      <c r="C7523" s="5">
        <v>45305</v>
      </c>
      <c r="D7523" s="5">
        <v>45307</v>
      </c>
      <c r="E7523" s="9">
        <f t="shared" si="117"/>
        <v>2024</v>
      </c>
      <c r="F7523" s="4" t="s">
        <v>59</v>
      </c>
      <c r="G7523" s="4" t="s">
        <v>22324</v>
      </c>
      <c r="H7523" s="4" t="s">
        <v>4172</v>
      </c>
      <c r="I7523" s="4" t="s">
        <v>20</v>
      </c>
      <c r="J7523" s="4" t="s">
        <v>79</v>
      </c>
      <c r="K7523" s="4" t="s">
        <v>80</v>
      </c>
      <c r="L7523" s="4" t="s">
        <v>36</v>
      </c>
      <c r="M7523" s="4" t="s">
        <v>37</v>
      </c>
      <c r="N7523" s="4">
        <v>1379.86</v>
      </c>
      <c r="O7523" s="4">
        <v>7</v>
      </c>
      <c r="P7523" s="4">
        <v>0.1</v>
      </c>
      <c r="Q7523" s="4">
        <v>147.66</v>
      </c>
    </row>
    <row r="7524" spans="1:17" s="4" customFormat="1" ht="12" x14ac:dyDescent="0.3">
      <c r="A7524" s="4">
        <v>7523</v>
      </c>
      <c r="B7524" s="4" t="s">
        <v>22325</v>
      </c>
      <c r="C7524" s="5">
        <v>45454</v>
      </c>
      <c r="D7524" s="5">
        <v>45458</v>
      </c>
      <c r="E7524" s="9">
        <f t="shared" si="117"/>
        <v>2024</v>
      </c>
      <c r="F7524" s="4" t="s">
        <v>25</v>
      </c>
      <c r="G7524" s="4" t="s">
        <v>8630</v>
      </c>
      <c r="H7524" s="4" t="s">
        <v>22326</v>
      </c>
      <c r="I7524" s="4" t="s">
        <v>20</v>
      </c>
      <c r="J7524" s="4" t="s">
        <v>42</v>
      </c>
      <c r="K7524" s="4" t="s">
        <v>43</v>
      </c>
      <c r="L7524" s="4" t="s">
        <v>22</v>
      </c>
      <c r="M7524" s="4" t="s">
        <v>54</v>
      </c>
      <c r="N7524" s="4">
        <v>1148.3</v>
      </c>
      <c r="O7524" s="4">
        <v>1</v>
      </c>
      <c r="P7524" s="4">
        <v>0</v>
      </c>
      <c r="Q7524" s="4">
        <v>62.16</v>
      </c>
    </row>
    <row r="7525" spans="1:17" s="4" customFormat="1" ht="12" x14ac:dyDescent="0.3">
      <c r="A7525" s="4">
        <v>7524</v>
      </c>
      <c r="B7525" s="4" t="s">
        <v>22327</v>
      </c>
      <c r="C7525" s="5">
        <v>45503</v>
      </c>
      <c r="D7525" s="5">
        <v>45507</v>
      </c>
      <c r="E7525" s="9">
        <f t="shared" si="117"/>
        <v>2024</v>
      </c>
      <c r="F7525" s="4" t="s">
        <v>39</v>
      </c>
      <c r="G7525" s="4" t="s">
        <v>22328</v>
      </c>
      <c r="H7525" s="4" t="s">
        <v>22329</v>
      </c>
      <c r="I7525" s="4" t="s">
        <v>67</v>
      </c>
      <c r="J7525" s="4" t="s">
        <v>79</v>
      </c>
      <c r="K7525" s="4" t="s">
        <v>80</v>
      </c>
      <c r="L7525" s="4" t="s">
        <v>22</v>
      </c>
      <c r="M7525" s="4" t="s">
        <v>23</v>
      </c>
      <c r="N7525" s="4">
        <v>980.22</v>
      </c>
      <c r="O7525" s="4">
        <v>8</v>
      </c>
      <c r="P7525" s="4">
        <v>0.2</v>
      </c>
      <c r="Q7525" s="4">
        <v>0.96</v>
      </c>
    </row>
    <row r="7526" spans="1:17" s="4" customFormat="1" ht="12" x14ac:dyDescent="0.3">
      <c r="A7526" s="4">
        <v>7525</v>
      </c>
      <c r="B7526" s="4" t="s">
        <v>22330</v>
      </c>
      <c r="C7526" s="5">
        <v>45500</v>
      </c>
      <c r="D7526" s="5">
        <v>45506</v>
      </c>
      <c r="E7526" s="9">
        <f t="shared" si="117"/>
        <v>2024</v>
      </c>
      <c r="F7526" s="4" t="s">
        <v>25</v>
      </c>
      <c r="G7526" s="4" t="s">
        <v>22331</v>
      </c>
      <c r="H7526" s="4" t="s">
        <v>22332</v>
      </c>
      <c r="I7526" s="4" t="s">
        <v>28</v>
      </c>
      <c r="J7526" s="4" t="s">
        <v>52</v>
      </c>
      <c r="K7526" s="4" t="s">
        <v>53</v>
      </c>
      <c r="L7526" s="4" t="s">
        <v>29</v>
      </c>
      <c r="M7526" s="4" t="s">
        <v>90</v>
      </c>
      <c r="N7526" s="4">
        <v>971.79</v>
      </c>
      <c r="O7526" s="4">
        <v>1</v>
      </c>
      <c r="P7526" s="4">
        <v>0</v>
      </c>
      <c r="Q7526" s="4">
        <v>38.03</v>
      </c>
    </row>
    <row r="7527" spans="1:17" s="4" customFormat="1" ht="12" x14ac:dyDescent="0.3">
      <c r="A7527" s="4">
        <v>7526</v>
      </c>
      <c r="B7527" s="4" t="s">
        <v>22333</v>
      </c>
      <c r="C7527" s="5">
        <v>45783</v>
      </c>
      <c r="D7527" s="5">
        <v>45784</v>
      </c>
      <c r="E7527" s="9">
        <f t="shared" si="117"/>
        <v>2025</v>
      </c>
      <c r="F7527" s="4" t="s">
        <v>17</v>
      </c>
      <c r="G7527" s="4" t="s">
        <v>22334</v>
      </c>
      <c r="H7527" s="4" t="s">
        <v>22335</v>
      </c>
      <c r="I7527" s="4" t="s">
        <v>28</v>
      </c>
      <c r="J7527" s="4" t="s">
        <v>52</v>
      </c>
      <c r="K7527" s="4" t="s">
        <v>53</v>
      </c>
      <c r="L7527" s="4" t="s">
        <v>22</v>
      </c>
      <c r="M7527" s="4" t="s">
        <v>23</v>
      </c>
      <c r="N7527" s="4">
        <v>367.45</v>
      </c>
      <c r="O7527" s="4">
        <v>5</v>
      </c>
      <c r="P7527" s="4">
        <v>0.15</v>
      </c>
      <c r="Q7527" s="4">
        <v>15.88</v>
      </c>
    </row>
    <row r="7528" spans="1:17" s="4" customFormat="1" ht="12" x14ac:dyDescent="0.3">
      <c r="A7528" s="4">
        <v>7527</v>
      </c>
      <c r="B7528" s="4" t="s">
        <v>22336</v>
      </c>
      <c r="C7528" s="5">
        <v>45079</v>
      </c>
      <c r="D7528" s="5">
        <v>45084</v>
      </c>
      <c r="E7528" s="9">
        <f t="shared" si="117"/>
        <v>2023</v>
      </c>
      <c r="F7528" s="4" t="s">
        <v>17</v>
      </c>
      <c r="G7528" s="4" t="s">
        <v>22337</v>
      </c>
      <c r="H7528" s="4" t="s">
        <v>22338</v>
      </c>
      <c r="I7528" s="4" t="s">
        <v>20</v>
      </c>
      <c r="J7528" s="4" t="s">
        <v>111</v>
      </c>
      <c r="K7528" s="4" t="s">
        <v>111</v>
      </c>
      <c r="L7528" s="4" t="s">
        <v>36</v>
      </c>
      <c r="M7528" s="4" t="s">
        <v>71</v>
      </c>
      <c r="N7528" s="4">
        <v>1455.14</v>
      </c>
      <c r="O7528" s="4">
        <v>6</v>
      </c>
      <c r="P7528" s="4">
        <v>0.2</v>
      </c>
      <c r="Q7528" s="4">
        <v>-16.88</v>
      </c>
    </row>
    <row r="7529" spans="1:17" s="4" customFormat="1" ht="12" x14ac:dyDescent="0.3">
      <c r="A7529" s="4">
        <v>7528</v>
      </c>
      <c r="B7529" s="4" t="s">
        <v>22339</v>
      </c>
      <c r="C7529" s="5">
        <v>44426</v>
      </c>
      <c r="D7529" s="5">
        <v>44428</v>
      </c>
      <c r="E7529" s="9">
        <f t="shared" si="117"/>
        <v>2021</v>
      </c>
      <c r="F7529" s="4" t="s">
        <v>59</v>
      </c>
      <c r="G7529" s="4" t="s">
        <v>22340</v>
      </c>
      <c r="H7529" s="4" t="s">
        <v>22341</v>
      </c>
      <c r="I7529" s="4" t="s">
        <v>20</v>
      </c>
      <c r="J7529" s="4" t="s">
        <v>42</v>
      </c>
      <c r="K7529" s="4" t="s">
        <v>43</v>
      </c>
      <c r="L7529" s="4" t="s">
        <v>36</v>
      </c>
      <c r="M7529" s="4" t="s">
        <v>138</v>
      </c>
      <c r="N7529" s="4">
        <v>781.76</v>
      </c>
      <c r="O7529" s="4">
        <v>8</v>
      </c>
      <c r="P7529" s="4">
        <v>0.1</v>
      </c>
      <c r="Q7529" s="4">
        <v>26.6</v>
      </c>
    </row>
    <row r="7530" spans="1:17" s="4" customFormat="1" ht="12" x14ac:dyDescent="0.3">
      <c r="A7530" s="4">
        <v>7529</v>
      </c>
      <c r="B7530" s="4" t="s">
        <v>22342</v>
      </c>
      <c r="C7530" s="5">
        <v>44968</v>
      </c>
      <c r="D7530" s="5">
        <v>44972</v>
      </c>
      <c r="E7530" s="9">
        <f t="shared" si="117"/>
        <v>2023</v>
      </c>
      <c r="F7530" s="4" t="s">
        <v>25</v>
      </c>
      <c r="G7530" s="4" t="s">
        <v>22343</v>
      </c>
      <c r="H7530" s="4" t="s">
        <v>22344</v>
      </c>
      <c r="I7530" s="4" t="s">
        <v>28</v>
      </c>
      <c r="J7530" s="4" t="s">
        <v>42</v>
      </c>
      <c r="K7530" s="4" t="s">
        <v>43</v>
      </c>
      <c r="L7530" s="4" t="s">
        <v>22</v>
      </c>
      <c r="M7530" s="4" t="s">
        <v>23</v>
      </c>
      <c r="N7530" s="4">
        <v>540.22</v>
      </c>
      <c r="O7530" s="4">
        <v>2</v>
      </c>
      <c r="P7530" s="4">
        <v>0.15</v>
      </c>
      <c r="Q7530" s="4">
        <v>126.48</v>
      </c>
    </row>
    <row r="7531" spans="1:17" s="4" customFormat="1" ht="12" x14ac:dyDescent="0.3">
      <c r="A7531" s="4">
        <v>7530</v>
      </c>
      <c r="B7531" s="4" t="s">
        <v>22345</v>
      </c>
      <c r="C7531" s="5">
        <v>45419</v>
      </c>
      <c r="D7531" s="5">
        <v>45420</v>
      </c>
      <c r="E7531" s="9">
        <f t="shared" si="117"/>
        <v>2024</v>
      </c>
      <c r="F7531" s="4" t="s">
        <v>25</v>
      </c>
      <c r="G7531" s="4" t="s">
        <v>22346</v>
      </c>
      <c r="H7531" s="4" t="s">
        <v>22347</v>
      </c>
      <c r="I7531" s="4" t="s">
        <v>20</v>
      </c>
      <c r="J7531" s="4" t="s">
        <v>79</v>
      </c>
      <c r="K7531" s="4" t="s">
        <v>80</v>
      </c>
      <c r="L7531" s="4" t="s">
        <v>36</v>
      </c>
      <c r="M7531" s="4" t="s">
        <v>138</v>
      </c>
      <c r="N7531" s="4">
        <v>1489.49</v>
      </c>
      <c r="O7531" s="4">
        <v>1</v>
      </c>
      <c r="P7531" s="4">
        <v>0.2</v>
      </c>
      <c r="Q7531" s="4">
        <v>300.27</v>
      </c>
    </row>
    <row r="7532" spans="1:17" s="4" customFormat="1" ht="12" x14ac:dyDescent="0.3">
      <c r="A7532" s="4">
        <v>7531</v>
      </c>
      <c r="B7532" s="4" t="s">
        <v>22348</v>
      </c>
      <c r="C7532" s="5">
        <v>44896</v>
      </c>
      <c r="D7532" s="5">
        <v>44902</v>
      </c>
      <c r="E7532" s="9">
        <f t="shared" si="117"/>
        <v>2022</v>
      </c>
      <c r="F7532" s="4" t="s">
        <v>39</v>
      </c>
      <c r="G7532" s="4" t="s">
        <v>22349</v>
      </c>
      <c r="H7532" s="4" t="s">
        <v>22350</v>
      </c>
      <c r="I7532" s="4" t="s">
        <v>67</v>
      </c>
      <c r="J7532" s="4" t="s">
        <v>47</v>
      </c>
      <c r="K7532" s="4" t="s">
        <v>47</v>
      </c>
      <c r="L7532" s="4" t="s">
        <v>22</v>
      </c>
      <c r="M7532" s="4" t="s">
        <v>54</v>
      </c>
      <c r="N7532" s="4">
        <v>126.59</v>
      </c>
      <c r="O7532" s="4">
        <v>4</v>
      </c>
      <c r="P7532" s="4">
        <v>0.2</v>
      </c>
      <c r="Q7532" s="4">
        <v>8.2200000000000006</v>
      </c>
    </row>
    <row r="7533" spans="1:17" s="4" customFormat="1" ht="12" x14ac:dyDescent="0.3">
      <c r="A7533" s="4">
        <v>7532</v>
      </c>
      <c r="B7533" s="4" t="s">
        <v>22351</v>
      </c>
      <c r="C7533" s="5">
        <v>45099</v>
      </c>
      <c r="D7533" s="5">
        <v>45106</v>
      </c>
      <c r="E7533" s="9">
        <f t="shared" si="117"/>
        <v>2023</v>
      </c>
      <c r="F7533" s="4" t="s">
        <v>25</v>
      </c>
      <c r="G7533" s="4" t="s">
        <v>22352</v>
      </c>
      <c r="H7533" s="4" t="s">
        <v>22353</v>
      </c>
      <c r="I7533" s="4" t="s">
        <v>28</v>
      </c>
      <c r="J7533" s="4" t="s">
        <v>47</v>
      </c>
      <c r="K7533" s="4" t="s">
        <v>47</v>
      </c>
      <c r="L7533" s="4" t="s">
        <v>29</v>
      </c>
      <c r="M7533" s="4" t="s">
        <v>30</v>
      </c>
      <c r="N7533" s="4">
        <v>330.36</v>
      </c>
      <c r="O7533" s="4">
        <v>5</v>
      </c>
      <c r="P7533" s="4">
        <v>0.1</v>
      </c>
      <c r="Q7533" s="4">
        <v>47.92</v>
      </c>
    </row>
    <row r="7534" spans="1:17" s="4" customFormat="1" ht="12" x14ac:dyDescent="0.3">
      <c r="A7534" s="4">
        <v>7533</v>
      </c>
      <c r="B7534" s="4" t="s">
        <v>22354</v>
      </c>
      <c r="C7534" s="5">
        <v>44691</v>
      </c>
      <c r="D7534" s="5">
        <v>44698</v>
      </c>
      <c r="E7534" s="9">
        <f t="shared" si="117"/>
        <v>2022</v>
      </c>
      <c r="F7534" s="4" t="s">
        <v>39</v>
      </c>
      <c r="G7534" s="4" t="s">
        <v>22355</v>
      </c>
      <c r="H7534" s="4" t="s">
        <v>22356</v>
      </c>
      <c r="I7534" s="4" t="s">
        <v>67</v>
      </c>
      <c r="J7534" s="4" t="s">
        <v>42</v>
      </c>
      <c r="K7534" s="4" t="s">
        <v>43</v>
      </c>
      <c r="L7534" s="4" t="s">
        <v>36</v>
      </c>
      <c r="M7534" s="4" t="s">
        <v>118</v>
      </c>
      <c r="N7534" s="4">
        <v>997.55</v>
      </c>
      <c r="O7534" s="4">
        <v>9</v>
      </c>
      <c r="P7534" s="4">
        <v>0.1</v>
      </c>
      <c r="Q7534" s="4">
        <v>24.98</v>
      </c>
    </row>
    <row r="7535" spans="1:17" s="4" customFormat="1" ht="12" x14ac:dyDescent="0.3">
      <c r="A7535" s="4">
        <v>7534</v>
      </c>
      <c r="B7535" s="4" t="s">
        <v>22357</v>
      </c>
      <c r="C7535" s="5">
        <v>44852</v>
      </c>
      <c r="D7535" s="5">
        <v>44853</v>
      </c>
      <c r="E7535" s="9">
        <f t="shared" si="117"/>
        <v>2022</v>
      </c>
      <c r="F7535" s="4" t="s">
        <v>59</v>
      </c>
      <c r="G7535" s="4" t="s">
        <v>22358</v>
      </c>
      <c r="H7535" s="4" t="s">
        <v>22359</v>
      </c>
      <c r="I7535" s="4" t="s">
        <v>20</v>
      </c>
      <c r="J7535" s="4" t="s">
        <v>62</v>
      </c>
      <c r="K7535" s="4" t="s">
        <v>63</v>
      </c>
      <c r="L7535" s="4" t="s">
        <v>22</v>
      </c>
      <c r="M7535" s="4" t="s">
        <v>23</v>
      </c>
      <c r="N7535" s="4">
        <v>336.47</v>
      </c>
      <c r="O7535" s="4">
        <v>2</v>
      </c>
      <c r="P7535" s="4">
        <v>0.1</v>
      </c>
      <c r="Q7535" s="4">
        <v>77</v>
      </c>
    </row>
    <row r="7536" spans="1:17" s="4" customFormat="1" ht="12" x14ac:dyDescent="0.3">
      <c r="A7536" s="4">
        <v>7535</v>
      </c>
      <c r="B7536" s="4" t="s">
        <v>22360</v>
      </c>
      <c r="C7536" s="5">
        <v>44425</v>
      </c>
      <c r="D7536" s="5">
        <v>44432</v>
      </c>
      <c r="E7536" s="9">
        <f t="shared" si="117"/>
        <v>2021</v>
      </c>
      <c r="F7536" s="4" t="s">
        <v>17</v>
      </c>
      <c r="G7536" s="4" t="s">
        <v>22361</v>
      </c>
      <c r="H7536" s="4" t="s">
        <v>22362</v>
      </c>
      <c r="I7536" s="4" t="s">
        <v>20</v>
      </c>
      <c r="J7536" s="4" t="s">
        <v>34</v>
      </c>
      <c r="K7536" s="4" t="s">
        <v>35</v>
      </c>
      <c r="L7536" s="4" t="s">
        <v>36</v>
      </c>
      <c r="M7536" s="4" t="s">
        <v>37</v>
      </c>
      <c r="N7536" s="4">
        <v>607.33000000000004</v>
      </c>
      <c r="O7536" s="4">
        <v>3</v>
      </c>
      <c r="P7536" s="4">
        <v>0.15</v>
      </c>
      <c r="Q7536" s="4">
        <v>113.6</v>
      </c>
    </row>
    <row r="7537" spans="1:17" s="4" customFormat="1" ht="12" x14ac:dyDescent="0.3">
      <c r="A7537" s="4">
        <v>7536</v>
      </c>
      <c r="B7537" s="4" t="s">
        <v>22363</v>
      </c>
      <c r="C7537" s="5">
        <v>44961</v>
      </c>
      <c r="D7537" s="5">
        <v>44967</v>
      </c>
      <c r="E7537" s="9">
        <f t="shared" si="117"/>
        <v>2023</v>
      </c>
      <c r="F7537" s="4" t="s">
        <v>39</v>
      </c>
      <c r="G7537" s="4" t="s">
        <v>22364</v>
      </c>
      <c r="H7537" s="4" t="s">
        <v>22365</v>
      </c>
      <c r="I7537" s="4" t="s">
        <v>20</v>
      </c>
      <c r="J7537" s="4" t="s">
        <v>52</v>
      </c>
      <c r="K7537" s="4" t="s">
        <v>53</v>
      </c>
      <c r="L7537" s="4" t="s">
        <v>36</v>
      </c>
      <c r="M7537" s="4" t="s">
        <v>118</v>
      </c>
      <c r="N7537" s="4">
        <v>428.37</v>
      </c>
      <c r="O7537" s="4">
        <v>9</v>
      </c>
      <c r="P7537" s="4">
        <v>0.1</v>
      </c>
      <c r="Q7537" s="4">
        <v>64.77</v>
      </c>
    </row>
    <row r="7538" spans="1:17" s="4" customFormat="1" ht="12" x14ac:dyDescent="0.3">
      <c r="A7538" s="4">
        <v>7537</v>
      </c>
      <c r="B7538" s="4" t="s">
        <v>22366</v>
      </c>
      <c r="C7538" s="5">
        <v>44494</v>
      </c>
      <c r="D7538" s="5">
        <v>44500</v>
      </c>
      <c r="E7538" s="9">
        <f t="shared" si="117"/>
        <v>2021</v>
      </c>
      <c r="F7538" s="4" t="s">
        <v>25</v>
      </c>
      <c r="G7538" s="4" t="s">
        <v>22367</v>
      </c>
      <c r="H7538" s="4" t="s">
        <v>22368</v>
      </c>
      <c r="I7538" s="4" t="s">
        <v>67</v>
      </c>
      <c r="J7538" s="4" t="s">
        <v>106</v>
      </c>
      <c r="K7538" s="4" t="s">
        <v>106</v>
      </c>
      <c r="L7538" s="4" t="s">
        <v>22</v>
      </c>
      <c r="M7538" s="4" t="s">
        <v>75</v>
      </c>
      <c r="N7538" s="4">
        <v>708.73</v>
      </c>
      <c r="O7538" s="4">
        <v>3</v>
      </c>
      <c r="P7538" s="4">
        <v>0.2</v>
      </c>
      <c r="Q7538" s="4">
        <v>31.35</v>
      </c>
    </row>
    <row r="7539" spans="1:17" s="4" customFormat="1" ht="12" x14ac:dyDescent="0.3">
      <c r="A7539" s="4">
        <v>7538</v>
      </c>
      <c r="B7539" s="4" t="s">
        <v>22369</v>
      </c>
      <c r="C7539" s="5">
        <v>45795</v>
      </c>
      <c r="D7539" s="5">
        <v>45798</v>
      </c>
      <c r="E7539" s="9">
        <f t="shared" si="117"/>
        <v>2025</v>
      </c>
      <c r="F7539" s="4" t="s">
        <v>25</v>
      </c>
      <c r="G7539" s="4" t="s">
        <v>22370</v>
      </c>
      <c r="H7539" s="4" t="s">
        <v>22371</v>
      </c>
      <c r="I7539" s="4" t="s">
        <v>28</v>
      </c>
      <c r="J7539" s="4" t="s">
        <v>79</v>
      </c>
      <c r="K7539" s="4" t="s">
        <v>80</v>
      </c>
      <c r="L7539" s="4" t="s">
        <v>22</v>
      </c>
      <c r="M7539" s="4" t="s">
        <v>134</v>
      </c>
      <c r="N7539" s="4">
        <v>185.89</v>
      </c>
      <c r="O7539" s="4">
        <v>2</v>
      </c>
      <c r="P7539" s="4">
        <v>0.1</v>
      </c>
      <c r="Q7539" s="4">
        <v>42.64</v>
      </c>
    </row>
    <row r="7540" spans="1:17" s="4" customFormat="1" ht="12" x14ac:dyDescent="0.3">
      <c r="A7540" s="4">
        <v>7539</v>
      </c>
      <c r="B7540" s="4" t="s">
        <v>22372</v>
      </c>
      <c r="C7540" s="5">
        <v>45189</v>
      </c>
      <c r="D7540" s="5">
        <v>45191</v>
      </c>
      <c r="E7540" s="9">
        <f t="shared" si="117"/>
        <v>2023</v>
      </c>
      <c r="F7540" s="4" t="s">
        <v>59</v>
      </c>
      <c r="G7540" s="4" t="s">
        <v>22373</v>
      </c>
      <c r="H7540" s="4" t="s">
        <v>22047</v>
      </c>
      <c r="I7540" s="4" t="s">
        <v>20</v>
      </c>
      <c r="J7540" s="4" t="s">
        <v>106</v>
      </c>
      <c r="K7540" s="4" t="s">
        <v>106</v>
      </c>
      <c r="L7540" s="4" t="s">
        <v>22</v>
      </c>
      <c r="M7540" s="4" t="s">
        <v>134</v>
      </c>
      <c r="N7540" s="4">
        <v>173.83</v>
      </c>
      <c r="O7540" s="4">
        <v>2</v>
      </c>
      <c r="P7540" s="4">
        <v>0.15</v>
      </c>
      <c r="Q7540" s="4">
        <v>4.92</v>
      </c>
    </row>
    <row r="7541" spans="1:17" s="4" customFormat="1" ht="12" x14ac:dyDescent="0.3">
      <c r="A7541" s="4">
        <v>7540</v>
      </c>
      <c r="B7541" s="4" t="s">
        <v>22374</v>
      </c>
      <c r="C7541" s="5">
        <v>45711</v>
      </c>
      <c r="D7541" s="5">
        <v>45717</v>
      </c>
      <c r="E7541" s="9">
        <f t="shared" si="117"/>
        <v>2025</v>
      </c>
      <c r="F7541" s="4" t="s">
        <v>39</v>
      </c>
      <c r="G7541" s="4" t="s">
        <v>22375</v>
      </c>
      <c r="H7541" s="4" t="s">
        <v>22376</v>
      </c>
      <c r="I7541" s="4" t="s">
        <v>28</v>
      </c>
      <c r="J7541" s="4" t="s">
        <v>47</v>
      </c>
      <c r="K7541" s="4" t="s">
        <v>47</v>
      </c>
      <c r="L7541" s="4" t="s">
        <v>36</v>
      </c>
      <c r="M7541" s="4" t="s">
        <v>118</v>
      </c>
      <c r="N7541" s="4">
        <v>20.53</v>
      </c>
      <c r="O7541" s="4">
        <v>7</v>
      </c>
      <c r="P7541" s="4">
        <v>0.2</v>
      </c>
      <c r="Q7541" s="4">
        <v>3.81</v>
      </c>
    </row>
    <row r="7542" spans="1:17" s="4" customFormat="1" ht="12" x14ac:dyDescent="0.3">
      <c r="A7542" s="4">
        <v>7541</v>
      </c>
      <c r="B7542" s="4" t="s">
        <v>22377</v>
      </c>
      <c r="C7542" s="5">
        <v>44664</v>
      </c>
      <c r="D7542" s="5">
        <v>44670</v>
      </c>
      <c r="E7542" s="9">
        <f t="shared" si="117"/>
        <v>2022</v>
      </c>
      <c r="F7542" s="4" t="s">
        <v>59</v>
      </c>
      <c r="G7542" s="4" t="s">
        <v>22378</v>
      </c>
      <c r="H7542" s="4" t="s">
        <v>22379</v>
      </c>
      <c r="I7542" s="4" t="s">
        <v>28</v>
      </c>
      <c r="J7542" s="4" t="s">
        <v>42</v>
      </c>
      <c r="K7542" s="4" t="s">
        <v>43</v>
      </c>
      <c r="L7542" s="4" t="s">
        <v>29</v>
      </c>
      <c r="M7542" s="4" t="s">
        <v>90</v>
      </c>
      <c r="N7542" s="4">
        <v>533.5</v>
      </c>
      <c r="O7542" s="4">
        <v>6</v>
      </c>
      <c r="P7542" s="4">
        <v>0.1</v>
      </c>
      <c r="Q7542" s="4">
        <v>23.58</v>
      </c>
    </row>
    <row r="7543" spans="1:17" s="4" customFormat="1" ht="12" x14ac:dyDescent="0.3">
      <c r="A7543" s="4">
        <v>7542</v>
      </c>
      <c r="B7543" s="4" t="s">
        <v>22380</v>
      </c>
      <c r="C7543" s="5">
        <v>45371</v>
      </c>
      <c r="D7543" s="5">
        <v>45375</v>
      </c>
      <c r="E7543" s="9">
        <f t="shared" si="117"/>
        <v>2024</v>
      </c>
      <c r="F7543" s="4" t="s">
        <v>25</v>
      </c>
      <c r="G7543" s="4" t="s">
        <v>22381</v>
      </c>
      <c r="H7543" s="4" t="s">
        <v>22382</v>
      </c>
      <c r="I7543" s="4" t="s">
        <v>20</v>
      </c>
      <c r="J7543" s="4" t="s">
        <v>145</v>
      </c>
      <c r="K7543" s="4" t="s">
        <v>80</v>
      </c>
      <c r="L7543" s="4" t="s">
        <v>29</v>
      </c>
      <c r="M7543" s="4" t="s">
        <v>90</v>
      </c>
      <c r="N7543" s="4">
        <v>938.37</v>
      </c>
      <c r="O7543" s="4">
        <v>1</v>
      </c>
      <c r="P7543" s="4">
        <v>0</v>
      </c>
      <c r="Q7543" s="4">
        <v>256.75</v>
      </c>
    </row>
    <row r="7544" spans="1:17" s="4" customFormat="1" ht="12" x14ac:dyDescent="0.3">
      <c r="A7544" s="4">
        <v>7543</v>
      </c>
      <c r="B7544" s="4" t="s">
        <v>22383</v>
      </c>
      <c r="C7544" s="5">
        <v>44606</v>
      </c>
      <c r="D7544" s="5">
        <v>44611</v>
      </c>
      <c r="E7544" s="9">
        <f t="shared" si="117"/>
        <v>2022</v>
      </c>
      <c r="F7544" s="4" t="s">
        <v>17</v>
      </c>
      <c r="G7544" s="4" t="s">
        <v>22384</v>
      </c>
      <c r="H7544" s="4" t="s">
        <v>22385</v>
      </c>
      <c r="I7544" s="4" t="s">
        <v>20</v>
      </c>
      <c r="J7544" s="4" t="s">
        <v>52</v>
      </c>
      <c r="K7544" s="4" t="s">
        <v>53</v>
      </c>
      <c r="L7544" s="4" t="s">
        <v>22</v>
      </c>
      <c r="M7544" s="4" t="s">
        <v>134</v>
      </c>
      <c r="N7544" s="4">
        <v>644.54999999999995</v>
      </c>
      <c r="O7544" s="4">
        <v>7</v>
      </c>
      <c r="P7544" s="4">
        <v>0.15</v>
      </c>
      <c r="Q7544" s="4">
        <v>14.71</v>
      </c>
    </row>
    <row r="7545" spans="1:17" s="4" customFormat="1" ht="12" x14ac:dyDescent="0.3">
      <c r="A7545" s="4">
        <v>7544</v>
      </c>
      <c r="B7545" s="4" t="s">
        <v>22386</v>
      </c>
      <c r="C7545" s="5">
        <v>45035</v>
      </c>
      <c r="D7545" s="5">
        <v>45038</v>
      </c>
      <c r="E7545" s="9">
        <f t="shared" si="117"/>
        <v>2023</v>
      </c>
      <c r="F7545" s="4" t="s">
        <v>25</v>
      </c>
      <c r="G7545" s="4" t="s">
        <v>22387</v>
      </c>
      <c r="H7545" s="4" t="s">
        <v>22388</v>
      </c>
      <c r="I7545" s="4" t="s">
        <v>67</v>
      </c>
      <c r="J7545" s="4" t="s">
        <v>106</v>
      </c>
      <c r="K7545" s="4" t="s">
        <v>106</v>
      </c>
      <c r="L7545" s="4" t="s">
        <v>22</v>
      </c>
      <c r="M7545" s="4" t="s">
        <v>54</v>
      </c>
      <c r="N7545" s="4">
        <v>1343.36</v>
      </c>
      <c r="O7545" s="4">
        <v>7</v>
      </c>
      <c r="P7545" s="4">
        <v>0.15</v>
      </c>
      <c r="Q7545" s="4">
        <v>70.16</v>
      </c>
    </row>
    <row r="7546" spans="1:17" s="4" customFormat="1" ht="12" x14ac:dyDescent="0.3">
      <c r="A7546" s="4">
        <v>7545</v>
      </c>
      <c r="B7546" s="4" t="s">
        <v>22389</v>
      </c>
      <c r="C7546" s="5">
        <v>44885</v>
      </c>
      <c r="D7546" s="5">
        <v>44891</v>
      </c>
      <c r="E7546" s="9">
        <f t="shared" si="117"/>
        <v>2022</v>
      </c>
      <c r="F7546" s="4" t="s">
        <v>17</v>
      </c>
      <c r="G7546" s="4" t="s">
        <v>22390</v>
      </c>
      <c r="H7546" s="4" t="s">
        <v>22391</v>
      </c>
      <c r="I7546" s="4" t="s">
        <v>67</v>
      </c>
      <c r="J7546" s="4" t="s">
        <v>106</v>
      </c>
      <c r="K7546" s="4" t="s">
        <v>106</v>
      </c>
      <c r="L7546" s="4" t="s">
        <v>36</v>
      </c>
      <c r="M7546" s="4" t="s">
        <v>37</v>
      </c>
      <c r="N7546" s="4">
        <v>1495.72</v>
      </c>
      <c r="O7546" s="4">
        <v>10</v>
      </c>
      <c r="P7546" s="4">
        <v>0.1</v>
      </c>
      <c r="Q7546" s="4">
        <v>2.64</v>
      </c>
    </row>
    <row r="7547" spans="1:17" s="4" customFormat="1" ht="12" x14ac:dyDescent="0.3">
      <c r="A7547" s="4">
        <v>7546</v>
      </c>
      <c r="B7547" s="4" t="s">
        <v>22392</v>
      </c>
      <c r="C7547" s="5">
        <v>44877</v>
      </c>
      <c r="D7547" s="5">
        <v>44879</v>
      </c>
      <c r="E7547" s="9">
        <f t="shared" si="117"/>
        <v>2022</v>
      </c>
      <c r="F7547" s="4" t="s">
        <v>17</v>
      </c>
      <c r="G7547" s="4" t="s">
        <v>22393</v>
      </c>
      <c r="H7547" s="4" t="s">
        <v>22394</v>
      </c>
      <c r="I7547" s="4" t="s">
        <v>28</v>
      </c>
      <c r="J7547" s="4" t="s">
        <v>79</v>
      </c>
      <c r="K7547" s="4" t="s">
        <v>80</v>
      </c>
      <c r="L7547" s="4" t="s">
        <v>36</v>
      </c>
      <c r="M7547" s="4" t="s">
        <v>71</v>
      </c>
      <c r="N7547" s="4">
        <v>546.73</v>
      </c>
      <c r="O7547" s="4">
        <v>2</v>
      </c>
      <c r="P7547" s="4">
        <v>0.15</v>
      </c>
      <c r="Q7547" s="4">
        <v>8.25</v>
      </c>
    </row>
    <row r="7548" spans="1:17" s="4" customFormat="1" ht="12" x14ac:dyDescent="0.3">
      <c r="A7548" s="4">
        <v>7547</v>
      </c>
      <c r="B7548" s="4" t="s">
        <v>22395</v>
      </c>
      <c r="C7548" s="5">
        <v>45582</v>
      </c>
      <c r="D7548" s="5">
        <v>45589</v>
      </c>
      <c r="E7548" s="9">
        <f t="shared" si="117"/>
        <v>2024</v>
      </c>
      <c r="F7548" s="4" t="s">
        <v>25</v>
      </c>
      <c r="G7548" s="4" t="s">
        <v>22396</v>
      </c>
      <c r="H7548" s="4" t="s">
        <v>22397</v>
      </c>
      <c r="I7548" s="4" t="s">
        <v>67</v>
      </c>
      <c r="J7548" s="4" t="s">
        <v>111</v>
      </c>
      <c r="K7548" s="4" t="s">
        <v>111</v>
      </c>
      <c r="L7548" s="4" t="s">
        <v>22</v>
      </c>
      <c r="M7548" s="4" t="s">
        <v>75</v>
      </c>
      <c r="N7548" s="4">
        <v>223.54</v>
      </c>
      <c r="O7548" s="4">
        <v>4</v>
      </c>
      <c r="P7548" s="4">
        <v>0.1</v>
      </c>
      <c r="Q7548" s="4">
        <v>-1.71</v>
      </c>
    </row>
    <row r="7549" spans="1:17" s="4" customFormat="1" ht="12" x14ac:dyDescent="0.3">
      <c r="A7549" s="4">
        <v>7548</v>
      </c>
      <c r="B7549" s="4" t="s">
        <v>22398</v>
      </c>
      <c r="C7549" s="5">
        <v>44658</v>
      </c>
      <c r="D7549" s="5">
        <v>44660</v>
      </c>
      <c r="E7549" s="9">
        <f t="shared" si="117"/>
        <v>2022</v>
      </c>
      <c r="F7549" s="4" t="s">
        <v>39</v>
      </c>
      <c r="G7549" s="4" t="s">
        <v>22399</v>
      </c>
      <c r="H7549" s="4" t="s">
        <v>22400</v>
      </c>
      <c r="I7549" s="4" t="s">
        <v>20</v>
      </c>
      <c r="J7549" s="4" t="s">
        <v>79</v>
      </c>
      <c r="K7549" s="4" t="s">
        <v>80</v>
      </c>
      <c r="L7549" s="4" t="s">
        <v>29</v>
      </c>
      <c r="M7549" s="4" t="s">
        <v>30</v>
      </c>
      <c r="N7549" s="4">
        <v>498.08</v>
      </c>
      <c r="O7549" s="4">
        <v>5</v>
      </c>
      <c r="P7549" s="4">
        <v>0.15</v>
      </c>
      <c r="Q7549" s="4">
        <v>1.81</v>
      </c>
    </row>
    <row r="7550" spans="1:17" s="4" customFormat="1" ht="12" x14ac:dyDescent="0.3">
      <c r="A7550" s="4">
        <v>7549</v>
      </c>
      <c r="B7550" s="4" t="s">
        <v>22401</v>
      </c>
      <c r="C7550" s="5">
        <v>45189</v>
      </c>
      <c r="D7550" s="5">
        <v>45194</v>
      </c>
      <c r="E7550" s="9">
        <f t="shared" si="117"/>
        <v>2023</v>
      </c>
      <c r="F7550" s="4" t="s">
        <v>39</v>
      </c>
      <c r="G7550" s="4" t="s">
        <v>22402</v>
      </c>
      <c r="H7550" s="4" t="s">
        <v>22403</v>
      </c>
      <c r="I7550" s="4" t="s">
        <v>28</v>
      </c>
      <c r="J7550" s="4" t="s">
        <v>34</v>
      </c>
      <c r="K7550" s="4" t="s">
        <v>35</v>
      </c>
      <c r="L7550" s="4" t="s">
        <v>29</v>
      </c>
      <c r="M7550" s="4" t="s">
        <v>90</v>
      </c>
      <c r="N7550" s="4">
        <v>470.07</v>
      </c>
      <c r="O7550" s="4">
        <v>4</v>
      </c>
      <c r="P7550" s="4">
        <v>0</v>
      </c>
      <c r="Q7550" s="4">
        <v>35.4</v>
      </c>
    </row>
    <row r="7551" spans="1:17" s="4" customFormat="1" ht="12" x14ac:dyDescent="0.3">
      <c r="A7551" s="4">
        <v>7550</v>
      </c>
      <c r="B7551" s="4" t="s">
        <v>22404</v>
      </c>
      <c r="C7551" s="5">
        <v>45442</v>
      </c>
      <c r="D7551" s="5">
        <v>45447</v>
      </c>
      <c r="E7551" s="9">
        <f t="shared" si="117"/>
        <v>2024</v>
      </c>
      <c r="F7551" s="4" t="s">
        <v>59</v>
      </c>
      <c r="G7551" s="4" t="s">
        <v>22405</v>
      </c>
      <c r="H7551" s="4" t="s">
        <v>22406</v>
      </c>
      <c r="I7551" s="4" t="s">
        <v>67</v>
      </c>
      <c r="J7551" s="4" t="s">
        <v>62</v>
      </c>
      <c r="K7551" s="4" t="s">
        <v>63</v>
      </c>
      <c r="L7551" s="4" t="s">
        <v>36</v>
      </c>
      <c r="M7551" s="4" t="s">
        <v>71</v>
      </c>
      <c r="N7551" s="4">
        <v>650.72</v>
      </c>
      <c r="O7551" s="4">
        <v>9</v>
      </c>
      <c r="P7551" s="4">
        <v>0</v>
      </c>
      <c r="Q7551" s="4">
        <v>83.62</v>
      </c>
    </row>
    <row r="7552" spans="1:17" s="4" customFormat="1" ht="12" x14ac:dyDescent="0.3">
      <c r="A7552" s="4">
        <v>7551</v>
      </c>
      <c r="B7552" s="4" t="s">
        <v>22407</v>
      </c>
      <c r="C7552" s="5">
        <v>44808</v>
      </c>
      <c r="D7552" s="5">
        <v>44814</v>
      </c>
      <c r="E7552" s="9">
        <f t="shared" si="117"/>
        <v>2022</v>
      </c>
      <c r="F7552" s="4" t="s">
        <v>39</v>
      </c>
      <c r="G7552" s="4" t="s">
        <v>22408</v>
      </c>
      <c r="H7552" s="4" t="s">
        <v>22409</v>
      </c>
      <c r="I7552" s="4" t="s">
        <v>20</v>
      </c>
      <c r="J7552" s="4" t="s">
        <v>47</v>
      </c>
      <c r="K7552" s="4" t="s">
        <v>47</v>
      </c>
      <c r="L7552" s="4" t="s">
        <v>29</v>
      </c>
      <c r="M7552" s="4" t="s">
        <v>90</v>
      </c>
      <c r="N7552" s="4">
        <v>1452.44</v>
      </c>
      <c r="O7552" s="4">
        <v>5</v>
      </c>
      <c r="P7552" s="4">
        <v>0.1</v>
      </c>
      <c r="Q7552" s="4">
        <v>180.7</v>
      </c>
    </row>
    <row r="7553" spans="1:17" s="4" customFormat="1" ht="12" x14ac:dyDescent="0.3">
      <c r="A7553" s="4">
        <v>7552</v>
      </c>
      <c r="B7553" s="4" t="s">
        <v>22410</v>
      </c>
      <c r="C7553" s="5">
        <v>44658</v>
      </c>
      <c r="D7553" s="5">
        <v>44661</v>
      </c>
      <c r="E7553" s="9">
        <f t="shared" si="117"/>
        <v>2022</v>
      </c>
      <c r="F7553" s="4" t="s">
        <v>39</v>
      </c>
      <c r="G7553" s="4" t="s">
        <v>22411</v>
      </c>
      <c r="H7553" s="4" t="s">
        <v>6269</v>
      </c>
      <c r="I7553" s="4" t="s">
        <v>67</v>
      </c>
      <c r="J7553" s="4" t="s">
        <v>34</v>
      </c>
      <c r="K7553" s="4" t="s">
        <v>35</v>
      </c>
      <c r="L7553" s="4" t="s">
        <v>29</v>
      </c>
      <c r="M7553" s="4" t="s">
        <v>30</v>
      </c>
      <c r="N7553" s="4">
        <v>74.489999999999995</v>
      </c>
      <c r="O7553" s="4">
        <v>1</v>
      </c>
      <c r="P7553" s="4">
        <v>0.2</v>
      </c>
      <c r="Q7553" s="4">
        <v>4.6100000000000003</v>
      </c>
    </row>
    <row r="7554" spans="1:17" s="4" customFormat="1" ht="12" x14ac:dyDescent="0.3">
      <c r="A7554" s="4">
        <v>7553</v>
      </c>
      <c r="B7554" s="4" t="s">
        <v>22412</v>
      </c>
      <c r="C7554" s="5">
        <v>45707</v>
      </c>
      <c r="D7554" s="5">
        <v>45708</v>
      </c>
      <c r="E7554" s="9">
        <f t="shared" ref="E7554:E7617" si="118">YEAR(D7554)</f>
        <v>2025</v>
      </c>
      <c r="F7554" s="4" t="s">
        <v>17</v>
      </c>
      <c r="G7554" s="4" t="s">
        <v>22413</v>
      </c>
      <c r="H7554" s="4" t="s">
        <v>22414</v>
      </c>
      <c r="I7554" s="4" t="s">
        <v>20</v>
      </c>
      <c r="J7554" s="4" t="s">
        <v>145</v>
      </c>
      <c r="K7554" s="4" t="s">
        <v>80</v>
      </c>
      <c r="L7554" s="4" t="s">
        <v>22</v>
      </c>
      <c r="M7554" s="4" t="s">
        <v>54</v>
      </c>
      <c r="N7554" s="4">
        <v>490.27</v>
      </c>
      <c r="O7554" s="4">
        <v>3</v>
      </c>
      <c r="P7554" s="4">
        <v>0.2</v>
      </c>
      <c r="Q7554" s="4">
        <v>8.09</v>
      </c>
    </row>
    <row r="7555" spans="1:17" s="4" customFormat="1" ht="12" x14ac:dyDescent="0.3">
      <c r="A7555" s="4">
        <v>7554</v>
      </c>
      <c r="B7555" s="4" t="s">
        <v>22415</v>
      </c>
      <c r="C7555" s="5">
        <v>45582</v>
      </c>
      <c r="D7555" s="5">
        <v>45589</v>
      </c>
      <c r="E7555" s="9">
        <f t="shared" si="118"/>
        <v>2024</v>
      </c>
      <c r="F7555" s="4" t="s">
        <v>39</v>
      </c>
      <c r="G7555" s="4" t="s">
        <v>22416</v>
      </c>
      <c r="H7555" s="4" t="s">
        <v>22417</v>
      </c>
      <c r="I7555" s="4" t="s">
        <v>67</v>
      </c>
      <c r="J7555" s="4" t="s">
        <v>47</v>
      </c>
      <c r="K7555" s="4" t="s">
        <v>47</v>
      </c>
      <c r="L7555" s="4" t="s">
        <v>22</v>
      </c>
      <c r="M7555" s="4" t="s">
        <v>23</v>
      </c>
      <c r="N7555" s="4">
        <v>208.06</v>
      </c>
      <c r="O7555" s="4">
        <v>10</v>
      </c>
      <c r="P7555" s="4">
        <v>0.2</v>
      </c>
      <c r="Q7555" s="4">
        <v>13.52</v>
      </c>
    </row>
    <row r="7556" spans="1:17" s="4" customFormat="1" ht="12" x14ac:dyDescent="0.3">
      <c r="A7556" s="4">
        <v>7555</v>
      </c>
      <c r="B7556" s="4" t="s">
        <v>22418</v>
      </c>
      <c r="C7556" s="5">
        <v>45663</v>
      </c>
      <c r="D7556" s="5">
        <v>45664</v>
      </c>
      <c r="E7556" s="9">
        <f t="shared" si="118"/>
        <v>2025</v>
      </c>
      <c r="F7556" s="4" t="s">
        <v>59</v>
      </c>
      <c r="G7556" s="4" t="s">
        <v>22419</v>
      </c>
      <c r="H7556" s="4" t="s">
        <v>22420</v>
      </c>
      <c r="I7556" s="4" t="s">
        <v>67</v>
      </c>
      <c r="J7556" s="4" t="s">
        <v>106</v>
      </c>
      <c r="K7556" s="4" t="s">
        <v>106</v>
      </c>
      <c r="L7556" s="4" t="s">
        <v>29</v>
      </c>
      <c r="M7556" s="4" t="s">
        <v>48</v>
      </c>
      <c r="N7556" s="4">
        <v>1222.93</v>
      </c>
      <c r="O7556" s="4">
        <v>4</v>
      </c>
      <c r="P7556" s="4">
        <v>0.1</v>
      </c>
      <c r="Q7556" s="4">
        <v>94.34</v>
      </c>
    </row>
    <row r="7557" spans="1:17" s="4" customFormat="1" ht="12" x14ac:dyDescent="0.3">
      <c r="A7557" s="4">
        <v>7556</v>
      </c>
      <c r="B7557" s="4" t="s">
        <v>22421</v>
      </c>
      <c r="C7557" s="5">
        <v>45219</v>
      </c>
      <c r="D7557" s="5">
        <v>45220</v>
      </c>
      <c r="E7557" s="9">
        <f t="shared" si="118"/>
        <v>2023</v>
      </c>
      <c r="F7557" s="4" t="s">
        <v>39</v>
      </c>
      <c r="G7557" s="4" t="s">
        <v>22422</v>
      </c>
      <c r="H7557" s="4" t="s">
        <v>22423</v>
      </c>
      <c r="I7557" s="4" t="s">
        <v>28</v>
      </c>
      <c r="J7557" s="4" t="s">
        <v>47</v>
      </c>
      <c r="K7557" s="4" t="s">
        <v>47</v>
      </c>
      <c r="L7557" s="4" t="s">
        <v>29</v>
      </c>
      <c r="M7557" s="4" t="s">
        <v>107</v>
      </c>
      <c r="N7557" s="4">
        <v>1090.29</v>
      </c>
      <c r="O7557" s="4">
        <v>10</v>
      </c>
      <c r="P7557" s="4">
        <v>0.1</v>
      </c>
      <c r="Q7557" s="4">
        <v>110.28</v>
      </c>
    </row>
    <row r="7558" spans="1:17" s="4" customFormat="1" ht="12" x14ac:dyDescent="0.3">
      <c r="A7558" s="4">
        <v>7557</v>
      </c>
      <c r="B7558" s="4" t="s">
        <v>22424</v>
      </c>
      <c r="C7558" s="5">
        <v>44596</v>
      </c>
      <c r="D7558" s="5">
        <v>44598</v>
      </c>
      <c r="E7558" s="9">
        <f t="shared" si="118"/>
        <v>2022</v>
      </c>
      <c r="F7558" s="4" t="s">
        <v>59</v>
      </c>
      <c r="G7558" s="4" t="s">
        <v>22425</v>
      </c>
      <c r="H7558" s="4" t="s">
        <v>22426</v>
      </c>
      <c r="I7558" s="4" t="s">
        <v>20</v>
      </c>
      <c r="J7558" s="4" t="s">
        <v>42</v>
      </c>
      <c r="K7558" s="4" t="s">
        <v>43</v>
      </c>
      <c r="L7558" s="4" t="s">
        <v>36</v>
      </c>
      <c r="M7558" s="4" t="s">
        <v>37</v>
      </c>
      <c r="N7558" s="4">
        <v>299.64</v>
      </c>
      <c r="O7558" s="4">
        <v>2</v>
      </c>
      <c r="P7558" s="4">
        <v>0.15</v>
      </c>
      <c r="Q7558" s="4">
        <v>16.93</v>
      </c>
    </row>
    <row r="7559" spans="1:17" s="4" customFormat="1" ht="12" x14ac:dyDescent="0.3">
      <c r="A7559" s="4">
        <v>7558</v>
      </c>
      <c r="B7559" s="4" t="s">
        <v>22427</v>
      </c>
      <c r="C7559" s="5">
        <v>44776</v>
      </c>
      <c r="D7559" s="5">
        <v>44779</v>
      </c>
      <c r="E7559" s="9">
        <f t="shared" si="118"/>
        <v>2022</v>
      </c>
      <c r="F7559" s="4" t="s">
        <v>39</v>
      </c>
      <c r="G7559" s="4" t="s">
        <v>22428</v>
      </c>
      <c r="H7559" s="4" t="s">
        <v>22429</v>
      </c>
      <c r="I7559" s="4" t="s">
        <v>20</v>
      </c>
      <c r="J7559" s="4" t="s">
        <v>34</v>
      </c>
      <c r="K7559" s="4" t="s">
        <v>35</v>
      </c>
      <c r="L7559" s="4" t="s">
        <v>29</v>
      </c>
      <c r="M7559" s="4" t="s">
        <v>107</v>
      </c>
      <c r="N7559" s="4">
        <v>560.96</v>
      </c>
      <c r="O7559" s="4">
        <v>5</v>
      </c>
      <c r="P7559" s="4">
        <v>0.1</v>
      </c>
      <c r="Q7559" s="4">
        <v>88.13</v>
      </c>
    </row>
    <row r="7560" spans="1:17" s="4" customFormat="1" ht="12" x14ac:dyDescent="0.3">
      <c r="A7560" s="4">
        <v>7559</v>
      </c>
      <c r="B7560" s="4" t="s">
        <v>22430</v>
      </c>
      <c r="C7560" s="5">
        <v>45255</v>
      </c>
      <c r="D7560" s="5">
        <v>45259</v>
      </c>
      <c r="E7560" s="9">
        <f t="shared" si="118"/>
        <v>2023</v>
      </c>
      <c r="F7560" s="4" t="s">
        <v>59</v>
      </c>
      <c r="G7560" s="4" t="s">
        <v>22431</v>
      </c>
      <c r="H7560" s="4" t="s">
        <v>22432</v>
      </c>
      <c r="I7560" s="4" t="s">
        <v>20</v>
      </c>
      <c r="J7560" s="4" t="s">
        <v>52</v>
      </c>
      <c r="K7560" s="4" t="s">
        <v>53</v>
      </c>
      <c r="L7560" s="4" t="s">
        <v>36</v>
      </c>
      <c r="M7560" s="4" t="s">
        <v>71</v>
      </c>
      <c r="N7560" s="4">
        <v>943.69</v>
      </c>
      <c r="O7560" s="4">
        <v>7</v>
      </c>
      <c r="P7560" s="4">
        <v>0.15</v>
      </c>
      <c r="Q7560" s="4">
        <v>140.79</v>
      </c>
    </row>
    <row r="7561" spans="1:17" s="4" customFormat="1" ht="12" x14ac:dyDescent="0.3">
      <c r="A7561" s="4">
        <v>7560</v>
      </c>
      <c r="B7561" s="4" t="s">
        <v>22433</v>
      </c>
      <c r="C7561" s="5">
        <v>45739</v>
      </c>
      <c r="D7561" s="5">
        <v>45740</v>
      </c>
      <c r="E7561" s="9">
        <f t="shared" si="118"/>
        <v>2025</v>
      </c>
      <c r="F7561" s="4" t="s">
        <v>39</v>
      </c>
      <c r="G7561" s="4" t="s">
        <v>22434</v>
      </c>
      <c r="H7561" s="4" t="s">
        <v>22435</v>
      </c>
      <c r="I7561" s="4" t="s">
        <v>28</v>
      </c>
      <c r="J7561" s="4" t="s">
        <v>111</v>
      </c>
      <c r="K7561" s="4" t="s">
        <v>111</v>
      </c>
      <c r="L7561" s="4" t="s">
        <v>36</v>
      </c>
      <c r="M7561" s="4" t="s">
        <v>37</v>
      </c>
      <c r="N7561" s="4">
        <v>742.41</v>
      </c>
      <c r="O7561" s="4">
        <v>3</v>
      </c>
      <c r="P7561" s="4">
        <v>0</v>
      </c>
      <c r="Q7561" s="4">
        <v>175.36</v>
      </c>
    </row>
    <row r="7562" spans="1:17" s="4" customFormat="1" ht="12" x14ac:dyDescent="0.3">
      <c r="A7562" s="4">
        <v>7561</v>
      </c>
      <c r="B7562" s="4" t="s">
        <v>22436</v>
      </c>
      <c r="C7562" s="5">
        <v>45623</v>
      </c>
      <c r="D7562" s="5">
        <v>45626</v>
      </c>
      <c r="E7562" s="9">
        <f t="shared" si="118"/>
        <v>2024</v>
      </c>
      <c r="F7562" s="4" t="s">
        <v>25</v>
      </c>
      <c r="G7562" s="4" t="s">
        <v>22437</v>
      </c>
      <c r="H7562" s="4" t="s">
        <v>11767</v>
      </c>
      <c r="I7562" s="4" t="s">
        <v>28</v>
      </c>
      <c r="J7562" s="4" t="s">
        <v>106</v>
      </c>
      <c r="K7562" s="4" t="s">
        <v>106</v>
      </c>
      <c r="L7562" s="4" t="s">
        <v>36</v>
      </c>
      <c r="M7562" s="4" t="s">
        <v>118</v>
      </c>
      <c r="N7562" s="4">
        <v>222.63</v>
      </c>
      <c r="O7562" s="4">
        <v>10</v>
      </c>
      <c r="P7562" s="4">
        <v>0.1</v>
      </c>
      <c r="Q7562" s="4">
        <v>55.04</v>
      </c>
    </row>
    <row r="7563" spans="1:17" s="4" customFormat="1" ht="12" x14ac:dyDescent="0.3">
      <c r="A7563" s="4">
        <v>7562</v>
      </c>
      <c r="B7563" s="4" t="s">
        <v>22438</v>
      </c>
      <c r="C7563" s="5">
        <v>44833</v>
      </c>
      <c r="D7563" s="5">
        <v>44836</v>
      </c>
      <c r="E7563" s="9">
        <f t="shared" si="118"/>
        <v>2022</v>
      </c>
      <c r="F7563" s="4" t="s">
        <v>59</v>
      </c>
      <c r="G7563" s="4" t="s">
        <v>22439</v>
      </c>
      <c r="H7563" s="4" t="s">
        <v>22440</v>
      </c>
      <c r="I7563" s="4" t="s">
        <v>20</v>
      </c>
      <c r="J7563" s="4" t="s">
        <v>47</v>
      </c>
      <c r="K7563" s="4" t="s">
        <v>47</v>
      </c>
      <c r="L7563" s="4" t="s">
        <v>22</v>
      </c>
      <c r="M7563" s="4" t="s">
        <v>54</v>
      </c>
      <c r="N7563" s="4">
        <v>981.14</v>
      </c>
      <c r="O7563" s="4">
        <v>10</v>
      </c>
      <c r="P7563" s="4">
        <v>0.1</v>
      </c>
      <c r="Q7563" s="4">
        <v>-6.31</v>
      </c>
    </row>
    <row r="7564" spans="1:17" s="4" customFormat="1" ht="12" x14ac:dyDescent="0.3">
      <c r="A7564" s="4">
        <v>7563</v>
      </c>
      <c r="B7564" s="4" t="s">
        <v>22441</v>
      </c>
      <c r="C7564" s="5">
        <v>44517</v>
      </c>
      <c r="D7564" s="5">
        <v>44524</v>
      </c>
      <c r="E7564" s="9">
        <f t="shared" si="118"/>
        <v>2021</v>
      </c>
      <c r="F7564" s="4" t="s">
        <v>39</v>
      </c>
      <c r="G7564" s="4" t="s">
        <v>22442</v>
      </c>
      <c r="H7564" s="4" t="s">
        <v>22443</v>
      </c>
      <c r="I7564" s="4" t="s">
        <v>20</v>
      </c>
      <c r="J7564" s="4" t="s">
        <v>47</v>
      </c>
      <c r="K7564" s="4" t="s">
        <v>47</v>
      </c>
      <c r="L7564" s="4" t="s">
        <v>22</v>
      </c>
      <c r="M7564" s="4" t="s">
        <v>75</v>
      </c>
      <c r="N7564" s="4">
        <v>860.38</v>
      </c>
      <c r="O7564" s="4">
        <v>4</v>
      </c>
      <c r="P7564" s="4">
        <v>0.15</v>
      </c>
      <c r="Q7564" s="4">
        <v>2.0699999999999998</v>
      </c>
    </row>
    <row r="7565" spans="1:17" s="4" customFormat="1" ht="12" x14ac:dyDescent="0.3">
      <c r="A7565" s="4">
        <v>7564</v>
      </c>
      <c r="B7565" s="4" t="s">
        <v>22444</v>
      </c>
      <c r="C7565" s="5">
        <v>44525</v>
      </c>
      <c r="D7565" s="5">
        <v>44531</v>
      </c>
      <c r="E7565" s="9">
        <f t="shared" si="118"/>
        <v>2021</v>
      </c>
      <c r="F7565" s="4" t="s">
        <v>25</v>
      </c>
      <c r="G7565" s="4" t="s">
        <v>22445</v>
      </c>
      <c r="H7565" s="4" t="s">
        <v>22446</v>
      </c>
      <c r="I7565" s="4" t="s">
        <v>67</v>
      </c>
      <c r="J7565" s="4" t="s">
        <v>42</v>
      </c>
      <c r="K7565" s="4" t="s">
        <v>43</v>
      </c>
      <c r="L7565" s="4" t="s">
        <v>36</v>
      </c>
      <c r="M7565" s="4" t="s">
        <v>37</v>
      </c>
      <c r="N7565" s="4">
        <v>122.37</v>
      </c>
      <c r="O7565" s="4">
        <v>5</v>
      </c>
      <c r="P7565" s="4">
        <v>0.1</v>
      </c>
      <c r="Q7565" s="4">
        <v>21.06</v>
      </c>
    </row>
    <row r="7566" spans="1:17" s="4" customFormat="1" ht="12" x14ac:dyDescent="0.3">
      <c r="A7566" s="4">
        <v>7565</v>
      </c>
      <c r="B7566" s="4" t="s">
        <v>22447</v>
      </c>
      <c r="C7566" s="5">
        <v>45135</v>
      </c>
      <c r="D7566" s="5">
        <v>45137</v>
      </c>
      <c r="E7566" s="9">
        <f t="shared" si="118"/>
        <v>2023</v>
      </c>
      <c r="F7566" s="4" t="s">
        <v>17</v>
      </c>
      <c r="G7566" s="4" t="s">
        <v>22448</v>
      </c>
      <c r="H7566" s="4" t="s">
        <v>22449</v>
      </c>
      <c r="I7566" s="4" t="s">
        <v>67</v>
      </c>
      <c r="J7566" s="4" t="s">
        <v>79</v>
      </c>
      <c r="K7566" s="4" t="s">
        <v>80</v>
      </c>
      <c r="L7566" s="4" t="s">
        <v>29</v>
      </c>
      <c r="M7566" s="4" t="s">
        <v>107</v>
      </c>
      <c r="N7566" s="4">
        <v>983.38</v>
      </c>
      <c r="O7566" s="4">
        <v>9</v>
      </c>
      <c r="P7566" s="4">
        <v>0</v>
      </c>
      <c r="Q7566" s="4">
        <v>255.63</v>
      </c>
    </row>
    <row r="7567" spans="1:17" s="4" customFormat="1" ht="12" x14ac:dyDescent="0.3">
      <c r="A7567" s="4">
        <v>7566</v>
      </c>
      <c r="B7567" s="4" t="s">
        <v>22450</v>
      </c>
      <c r="C7567" s="5">
        <v>45840</v>
      </c>
      <c r="D7567" s="5">
        <v>45846</v>
      </c>
      <c r="E7567" s="9">
        <f t="shared" si="118"/>
        <v>2025</v>
      </c>
      <c r="F7567" s="4" t="s">
        <v>59</v>
      </c>
      <c r="G7567" s="4" t="s">
        <v>22451</v>
      </c>
      <c r="H7567" s="4" t="s">
        <v>22452</v>
      </c>
      <c r="I7567" s="4" t="s">
        <v>20</v>
      </c>
      <c r="J7567" s="4" t="s">
        <v>34</v>
      </c>
      <c r="K7567" s="4" t="s">
        <v>35</v>
      </c>
      <c r="L7567" s="4" t="s">
        <v>29</v>
      </c>
      <c r="M7567" s="4" t="s">
        <v>48</v>
      </c>
      <c r="N7567" s="4">
        <v>706.83</v>
      </c>
      <c r="O7567" s="4">
        <v>1</v>
      </c>
      <c r="P7567" s="4">
        <v>0.1</v>
      </c>
      <c r="Q7567" s="4">
        <v>4.74</v>
      </c>
    </row>
    <row r="7568" spans="1:17" s="4" customFormat="1" ht="12" x14ac:dyDescent="0.3">
      <c r="A7568" s="4">
        <v>7567</v>
      </c>
      <c r="B7568" s="4" t="s">
        <v>22453</v>
      </c>
      <c r="C7568" s="5">
        <v>44618</v>
      </c>
      <c r="D7568" s="5">
        <v>44622</v>
      </c>
      <c r="E7568" s="9">
        <f t="shared" si="118"/>
        <v>2022</v>
      </c>
      <c r="F7568" s="4" t="s">
        <v>25</v>
      </c>
      <c r="G7568" s="4" t="s">
        <v>22454</v>
      </c>
      <c r="H7568" s="4" t="s">
        <v>22455</v>
      </c>
      <c r="I7568" s="4" t="s">
        <v>20</v>
      </c>
      <c r="J7568" s="4" t="s">
        <v>52</v>
      </c>
      <c r="K7568" s="4" t="s">
        <v>53</v>
      </c>
      <c r="L7568" s="4" t="s">
        <v>36</v>
      </c>
      <c r="M7568" s="4" t="s">
        <v>138</v>
      </c>
      <c r="N7568" s="4">
        <v>1350.76</v>
      </c>
      <c r="O7568" s="4">
        <v>9</v>
      </c>
      <c r="P7568" s="4">
        <v>0.15</v>
      </c>
      <c r="Q7568" s="4">
        <v>68.97</v>
      </c>
    </row>
    <row r="7569" spans="1:17" s="4" customFormat="1" ht="12" x14ac:dyDescent="0.3">
      <c r="A7569" s="4">
        <v>7568</v>
      </c>
      <c r="B7569" s="4" t="s">
        <v>22456</v>
      </c>
      <c r="C7569" s="5">
        <v>44700</v>
      </c>
      <c r="D7569" s="5">
        <v>44707</v>
      </c>
      <c r="E7569" s="9">
        <f t="shared" si="118"/>
        <v>2022</v>
      </c>
      <c r="F7569" s="4" t="s">
        <v>59</v>
      </c>
      <c r="G7569" s="4" t="s">
        <v>22457</v>
      </c>
      <c r="H7569" s="4" t="s">
        <v>22458</v>
      </c>
      <c r="I7569" s="4" t="s">
        <v>67</v>
      </c>
      <c r="J7569" s="4" t="s">
        <v>106</v>
      </c>
      <c r="K7569" s="4" t="s">
        <v>106</v>
      </c>
      <c r="L7569" s="4" t="s">
        <v>36</v>
      </c>
      <c r="M7569" s="4" t="s">
        <v>138</v>
      </c>
      <c r="N7569" s="4">
        <v>1280.8</v>
      </c>
      <c r="O7569" s="4">
        <v>6</v>
      </c>
      <c r="P7569" s="4">
        <v>0.1</v>
      </c>
      <c r="Q7569" s="4">
        <v>300.39</v>
      </c>
    </row>
    <row r="7570" spans="1:17" s="4" customFormat="1" ht="12" x14ac:dyDescent="0.3">
      <c r="A7570" s="4">
        <v>7569</v>
      </c>
      <c r="B7570" s="4" t="s">
        <v>22459</v>
      </c>
      <c r="C7570" s="5">
        <v>44702</v>
      </c>
      <c r="D7570" s="5">
        <v>44705</v>
      </c>
      <c r="E7570" s="9">
        <f t="shared" si="118"/>
        <v>2022</v>
      </c>
      <c r="F7570" s="4" t="s">
        <v>59</v>
      </c>
      <c r="G7570" s="4" t="s">
        <v>22460</v>
      </c>
      <c r="H7570" s="4" t="s">
        <v>22461</v>
      </c>
      <c r="I7570" s="4" t="s">
        <v>67</v>
      </c>
      <c r="J7570" s="4" t="s">
        <v>106</v>
      </c>
      <c r="K7570" s="4" t="s">
        <v>106</v>
      </c>
      <c r="L7570" s="4" t="s">
        <v>36</v>
      </c>
      <c r="M7570" s="4" t="s">
        <v>37</v>
      </c>
      <c r="N7570" s="4">
        <v>483.68</v>
      </c>
      <c r="O7570" s="4">
        <v>1</v>
      </c>
      <c r="P7570" s="4">
        <v>0.15</v>
      </c>
      <c r="Q7570" s="4">
        <v>61.76</v>
      </c>
    </row>
    <row r="7571" spans="1:17" s="4" customFormat="1" ht="12" x14ac:dyDescent="0.3">
      <c r="A7571" s="4">
        <v>7570</v>
      </c>
      <c r="B7571" s="4" t="s">
        <v>22462</v>
      </c>
      <c r="C7571" s="5">
        <v>44396</v>
      </c>
      <c r="D7571" s="5">
        <v>44398</v>
      </c>
      <c r="E7571" s="9">
        <f t="shared" si="118"/>
        <v>2021</v>
      </c>
      <c r="F7571" s="4" t="s">
        <v>39</v>
      </c>
      <c r="G7571" s="4" t="s">
        <v>22463</v>
      </c>
      <c r="H7571" s="4" t="s">
        <v>22464</v>
      </c>
      <c r="I7571" s="4" t="s">
        <v>28</v>
      </c>
      <c r="J7571" s="4" t="s">
        <v>34</v>
      </c>
      <c r="K7571" s="4" t="s">
        <v>35</v>
      </c>
      <c r="L7571" s="4" t="s">
        <v>22</v>
      </c>
      <c r="M7571" s="4" t="s">
        <v>75</v>
      </c>
      <c r="N7571" s="4">
        <v>1295.2</v>
      </c>
      <c r="O7571" s="4">
        <v>8</v>
      </c>
      <c r="P7571" s="4">
        <v>0</v>
      </c>
      <c r="Q7571" s="4">
        <v>362.92</v>
      </c>
    </row>
    <row r="7572" spans="1:17" s="4" customFormat="1" ht="12" x14ac:dyDescent="0.3">
      <c r="A7572" s="4">
        <v>7571</v>
      </c>
      <c r="B7572" s="4" t="s">
        <v>22465</v>
      </c>
      <c r="C7572" s="5">
        <v>44860</v>
      </c>
      <c r="D7572" s="5">
        <v>44864</v>
      </c>
      <c r="E7572" s="9">
        <f t="shared" si="118"/>
        <v>2022</v>
      </c>
      <c r="F7572" s="4" t="s">
        <v>25</v>
      </c>
      <c r="G7572" s="4" t="s">
        <v>22466</v>
      </c>
      <c r="H7572" s="4" t="s">
        <v>22467</v>
      </c>
      <c r="I7572" s="4" t="s">
        <v>28</v>
      </c>
      <c r="J7572" s="4" t="s">
        <v>62</v>
      </c>
      <c r="K7572" s="4" t="s">
        <v>63</v>
      </c>
      <c r="L7572" s="4" t="s">
        <v>29</v>
      </c>
      <c r="M7572" s="4" t="s">
        <v>107</v>
      </c>
      <c r="N7572" s="4">
        <v>800.21</v>
      </c>
      <c r="O7572" s="4">
        <v>8</v>
      </c>
      <c r="P7572" s="4">
        <v>0.15</v>
      </c>
      <c r="Q7572" s="4">
        <v>77.239999999999995</v>
      </c>
    </row>
    <row r="7573" spans="1:17" s="4" customFormat="1" ht="12" x14ac:dyDescent="0.3">
      <c r="A7573" s="4">
        <v>7572</v>
      </c>
      <c r="B7573" s="4" t="s">
        <v>22468</v>
      </c>
      <c r="C7573" s="5">
        <v>45112</v>
      </c>
      <c r="D7573" s="5">
        <v>45114</v>
      </c>
      <c r="E7573" s="9">
        <f t="shared" si="118"/>
        <v>2023</v>
      </c>
      <c r="F7573" s="4" t="s">
        <v>39</v>
      </c>
      <c r="G7573" s="4" t="s">
        <v>22469</v>
      </c>
      <c r="H7573" s="4" t="s">
        <v>22470</v>
      </c>
      <c r="I7573" s="4" t="s">
        <v>67</v>
      </c>
      <c r="J7573" s="4" t="s">
        <v>62</v>
      </c>
      <c r="K7573" s="4" t="s">
        <v>63</v>
      </c>
      <c r="L7573" s="4" t="s">
        <v>22</v>
      </c>
      <c r="M7573" s="4" t="s">
        <v>54</v>
      </c>
      <c r="N7573" s="4">
        <v>1407.26</v>
      </c>
      <c r="O7573" s="4">
        <v>8</v>
      </c>
      <c r="P7573" s="4">
        <v>0.1</v>
      </c>
      <c r="Q7573" s="4">
        <v>91.91</v>
      </c>
    </row>
    <row r="7574" spans="1:17" s="4" customFormat="1" ht="12" x14ac:dyDescent="0.3">
      <c r="A7574" s="4">
        <v>7573</v>
      </c>
      <c r="B7574" s="4" t="s">
        <v>22471</v>
      </c>
      <c r="C7574" s="5">
        <v>44724</v>
      </c>
      <c r="D7574" s="5">
        <v>44727</v>
      </c>
      <c r="E7574" s="9">
        <f t="shared" si="118"/>
        <v>2022</v>
      </c>
      <c r="F7574" s="4" t="s">
        <v>17</v>
      </c>
      <c r="G7574" s="4" t="s">
        <v>22472</v>
      </c>
      <c r="H7574" s="4" t="s">
        <v>9979</v>
      </c>
      <c r="I7574" s="4" t="s">
        <v>28</v>
      </c>
      <c r="J7574" s="4" t="s">
        <v>52</v>
      </c>
      <c r="K7574" s="4" t="s">
        <v>53</v>
      </c>
      <c r="L7574" s="4" t="s">
        <v>22</v>
      </c>
      <c r="M7574" s="4" t="s">
        <v>75</v>
      </c>
      <c r="N7574" s="4">
        <v>1201.0999999999999</v>
      </c>
      <c r="O7574" s="4">
        <v>1</v>
      </c>
      <c r="P7574" s="4">
        <v>0.15</v>
      </c>
      <c r="Q7574" s="4">
        <v>247.94</v>
      </c>
    </row>
    <row r="7575" spans="1:17" s="4" customFormat="1" ht="12" x14ac:dyDescent="0.3">
      <c r="A7575" s="4">
        <v>7574</v>
      </c>
      <c r="B7575" s="4" t="s">
        <v>22473</v>
      </c>
      <c r="C7575" s="5">
        <v>45491</v>
      </c>
      <c r="D7575" s="5">
        <v>45497</v>
      </c>
      <c r="E7575" s="9">
        <f t="shared" si="118"/>
        <v>2024</v>
      </c>
      <c r="F7575" s="4" t="s">
        <v>59</v>
      </c>
      <c r="G7575" s="4" t="s">
        <v>22474</v>
      </c>
      <c r="H7575" s="4" t="s">
        <v>22475</v>
      </c>
      <c r="I7575" s="4" t="s">
        <v>20</v>
      </c>
      <c r="J7575" s="4" t="s">
        <v>111</v>
      </c>
      <c r="K7575" s="4" t="s">
        <v>111</v>
      </c>
      <c r="L7575" s="4" t="s">
        <v>36</v>
      </c>
      <c r="M7575" s="4" t="s">
        <v>118</v>
      </c>
      <c r="N7575" s="4">
        <v>47.59</v>
      </c>
      <c r="O7575" s="4">
        <v>9</v>
      </c>
      <c r="P7575" s="4">
        <v>0</v>
      </c>
      <c r="Q7575" s="4">
        <v>4.03</v>
      </c>
    </row>
    <row r="7576" spans="1:17" s="4" customFormat="1" ht="12" x14ac:dyDescent="0.3">
      <c r="A7576" s="4">
        <v>7575</v>
      </c>
      <c r="B7576" s="4" t="s">
        <v>22476</v>
      </c>
      <c r="C7576" s="5">
        <v>45738</v>
      </c>
      <c r="D7576" s="5">
        <v>45744</v>
      </c>
      <c r="E7576" s="9">
        <f t="shared" si="118"/>
        <v>2025</v>
      </c>
      <c r="F7576" s="4" t="s">
        <v>39</v>
      </c>
      <c r="G7576" s="4" t="s">
        <v>22477</v>
      </c>
      <c r="H7576" s="4" t="s">
        <v>22478</v>
      </c>
      <c r="I7576" s="4" t="s">
        <v>20</v>
      </c>
      <c r="J7576" s="4" t="s">
        <v>111</v>
      </c>
      <c r="K7576" s="4" t="s">
        <v>111</v>
      </c>
      <c r="L7576" s="4" t="s">
        <v>29</v>
      </c>
      <c r="M7576" s="4" t="s">
        <v>48</v>
      </c>
      <c r="N7576" s="4">
        <v>40.75</v>
      </c>
      <c r="O7576" s="4">
        <v>5</v>
      </c>
      <c r="P7576" s="4">
        <v>0.15</v>
      </c>
      <c r="Q7576" s="4">
        <v>7.68</v>
      </c>
    </row>
    <row r="7577" spans="1:17" s="4" customFormat="1" ht="12" x14ac:dyDescent="0.3">
      <c r="A7577" s="4">
        <v>7576</v>
      </c>
      <c r="B7577" s="4" t="s">
        <v>22479</v>
      </c>
      <c r="C7577" s="5">
        <v>44738</v>
      </c>
      <c r="D7577" s="5">
        <v>44741</v>
      </c>
      <c r="E7577" s="9">
        <f t="shared" si="118"/>
        <v>2022</v>
      </c>
      <c r="F7577" s="4" t="s">
        <v>59</v>
      </c>
      <c r="G7577" s="4" t="s">
        <v>22480</v>
      </c>
      <c r="H7577" s="4" t="s">
        <v>22481</v>
      </c>
      <c r="I7577" s="4" t="s">
        <v>28</v>
      </c>
      <c r="J7577" s="4" t="s">
        <v>111</v>
      </c>
      <c r="K7577" s="4" t="s">
        <v>111</v>
      </c>
      <c r="L7577" s="4" t="s">
        <v>29</v>
      </c>
      <c r="M7577" s="4" t="s">
        <v>90</v>
      </c>
      <c r="N7577" s="4">
        <v>657.15</v>
      </c>
      <c r="O7577" s="4">
        <v>8</v>
      </c>
      <c r="P7577" s="4">
        <v>0.1</v>
      </c>
      <c r="Q7577" s="4">
        <v>148.88999999999999</v>
      </c>
    </row>
    <row r="7578" spans="1:17" s="4" customFormat="1" ht="12" x14ac:dyDescent="0.3">
      <c r="A7578" s="4">
        <v>7577</v>
      </c>
      <c r="B7578" s="4" t="s">
        <v>22482</v>
      </c>
      <c r="C7578" s="5">
        <v>44496</v>
      </c>
      <c r="D7578" s="5">
        <v>44500</v>
      </c>
      <c r="E7578" s="9">
        <f t="shared" si="118"/>
        <v>2021</v>
      </c>
      <c r="F7578" s="4" t="s">
        <v>39</v>
      </c>
      <c r="G7578" s="4" t="s">
        <v>22483</v>
      </c>
      <c r="H7578" s="4" t="s">
        <v>22484</v>
      </c>
      <c r="I7578" s="4" t="s">
        <v>28</v>
      </c>
      <c r="J7578" s="4" t="s">
        <v>79</v>
      </c>
      <c r="K7578" s="4" t="s">
        <v>80</v>
      </c>
      <c r="L7578" s="4" t="s">
        <v>36</v>
      </c>
      <c r="M7578" s="4" t="s">
        <v>138</v>
      </c>
      <c r="N7578" s="4">
        <v>1478.46</v>
      </c>
      <c r="O7578" s="4">
        <v>6</v>
      </c>
      <c r="P7578" s="4">
        <v>0.15</v>
      </c>
      <c r="Q7578" s="4">
        <v>4.58</v>
      </c>
    </row>
    <row r="7579" spans="1:17" s="4" customFormat="1" ht="12" x14ac:dyDescent="0.3">
      <c r="A7579" s="4">
        <v>7578</v>
      </c>
      <c r="B7579" s="4" t="s">
        <v>22485</v>
      </c>
      <c r="C7579" s="5">
        <v>44408</v>
      </c>
      <c r="D7579" s="5">
        <v>44412</v>
      </c>
      <c r="E7579" s="9">
        <f t="shared" si="118"/>
        <v>2021</v>
      </c>
      <c r="F7579" s="4" t="s">
        <v>17</v>
      </c>
      <c r="G7579" s="4" t="s">
        <v>22486</v>
      </c>
      <c r="H7579" s="4" t="s">
        <v>841</v>
      </c>
      <c r="I7579" s="4" t="s">
        <v>67</v>
      </c>
      <c r="J7579" s="4" t="s">
        <v>21</v>
      </c>
      <c r="K7579" s="4" t="s">
        <v>26647</v>
      </c>
      <c r="L7579" s="4" t="s">
        <v>36</v>
      </c>
      <c r="M7579" s="4" t="s">
        <v>71</v>
      </c>
      <c r="N7579" s="4">
        <v>1017.28</v>
      </c>
      <c r="O7579" s="4">
        <v>2</v>
      </c>
      <c r="P7579" s="4">
        <v>0.1</v>
      </c>
      <c r="Q7579" s="4">
        <v>195.42</v>
      </c>
    </row>
    <row r="7580" spans="1:17" s="4" customFormat="1" ht="12" x14ac:dyDescent="0.3">
      <c r="A7580" s="4">
        <v>7579</v>
      </c>
      <c r="B7580" s="4" t="s">
        <v>22487</v>
      </c>
      <c r="C7580" s="5">
        <v>45384</v>
      </c>
      <c r="D7580" s="5">
        <v>45387</v>
      </c>
      <c r="E7580" s="9">
        <f t="shared" si="118"/>
        <v>2024</v>
      </c>
      <c r="F7580" s="4" t="s">
        <v>59</v>
      </c>
      <c r="G7580" s="4" t="s">
        <v>22488</v>
      </c>
      <c r="H7580" s="4" t="s">
        <v>22489</v>
      </c>
      <c r="I7580" s="4" t="s">
        <v>67</v>
      </c>
      <c r="J7580" s="4" t="s">
        <v>42</v>
      </c>
      <c r="K7580" s="4" t="s">
        <v>43</v>
      </c>
      <c r="L7580" s="4" t="s">
        <v>36</v>
      </c>
      <c r="M7580" s="4" t="s">
        <v>37</v>
      </c>
      <c r="N7580" s="4">
        <v>173.81</v>
      </c>
      <c r="O7580" s="4">
        <v>5</v>
      </c>
      <c r="P7580" s="4">
        <v>0.2</v>
      </c>
      <c r="Q7580" s="4">
        <v>27.46</v>
      </c>
    </row>
    <row r="7581" spans="1:17" s="4" customFormat="1" ht="12" x14ac:dyDescent="0.3">
      <c r="A7581" s="4">
        <v>7580</v>
      </c>
      <c r="B7581" s="4" t="s">
        <v>22490</v>
      </c>
      <c r="C7581" s="5">
        <v>45199</v>
      </c>
      <c r="D7581" s="5">
        <v>45204</v>
      </c>
      <c r="E7581" s="9">
        <f t="shared" si="118"/>
        <v>2023</v>
      </c>
      <c r="F7581" s="4" t="s">
        <v>17</v>
      </c>
      <c r="G7581" s="4" t="s">
        <v>22491</v>
      </c>
      <c r="H7581" s="4" t="s">
        <v>22492</v>
      </c>
      <c r="I7581" s="4" t="s">
        <v>28</v>
      </c>
      <c r="J7581" s="4" t="s">
        <v>42</v>
      </c>
      <c r="K7581" s="4" t="s">
        <v>43</v>
      </c>
      <c r="L7581" s="4" t="s">
        <v>22</v>
      </c>
      <c r="M7581" s="4" t="s">
        <v>23</v>
      </c>
      <c r="N7581" s="4">
        <v>1494.86</v>
      </c>
      <c r="O7581" s="4">
        <v>5</v>
      </c>
      <c r="P7581" s="4">
        <v>0.2</v>
      </c>
      <c r="Q7581" s="4">
        <v>31.75</v>
      </c>
    </row>
    <row r="7582" spans="1:17" s="4" customFormat="1" ht="12" x14ac:dyDescent="0.3">
      <c r="A7582" s="4">
        <v>7581</v>
      </c>
      <c r="B7582" s="4" t="s">
        <v>22493</v>
      </c>
      <c r="C7582" s="5">
        <v>45537</v>
      </c>
      <c r="D7582" s="5">
        <v>45538</v>
      </c>
      <c r="E7582" s="9">
        <f t="shared" si="118"/>
        <v>2024</v>
      </c>
      <c r="F7582" s="4" t="s">
        <v>39</v>
      </c>
      <c r="G7582" s="4" t="s">
        <v>22494</v>
      </c>
      <c r="H7582" s="4" t="s">
        <v>22495</v>
      </c>
      <c r="I7582" s="4" t="s">
        <v>67</v>
      </c>
      <c r="J7582" s="4" t="s">
        <v>34</v>
      </c>
      <c r="K7582" s="4" t="s">
        <v>35</v>
      </c>
      <c r="L7582" s="4" t="s">
        <v>36</v>
      </c>
      <c r="M7582" s="4" t="s">
        <v>37</v>
      </c>
      <c r="N7582" s="4">
        <v>639.77</v>
      </c>
      <c r="O7582" s="4">
        <v>9</v>
      </c>
      <c r="P7582" s="4">
        <v>0.2</v>
      </c>
      <c r="Q7582" s="4">
        <v>97.16</v>
      </c>
    </row>
    <row r="7583" spans="1:17" s="4" customFormat="1" ht="12" x14ac:dyDescent="0.3">
      <c r="A7583" s="4">
        <v>7582</v>
      </c>
      <c r="B7583" s="4" t="s">
        <v>22496</v>
      </c>
      <c r="C7583" s="5">
        <v>44545</v>
      </c>
      <c r="D7583" s="5">
        <v>44549</v>
      </c>
      <c r="E7583" s="9">
        <f t="shared" si="118"/>
        <v>2021</v>
      </c>
      <c r="F7583" s="4" t="s">
        <v>59</v>
      </c>
      <c r="G7583" s="4" t="s">
        <v>22497</v>
      </c>
      <c r="H7583" s="4" t="s">
        <v>346</v>
      </c>
      <c r="I7583" s="4" t="s">
        <v>67</v>
      </c>
      <c r="J7583" s="4" t="s">
        <v>111</v>
      </c>
      <c r="K7583" s="4" t="s">
        <v>111</v>
      </c>
      <c r="L7583" s="4" t="s">
        <v>29</v>
      </c>
      <c r="M7583" s="4" t="s">
        <v>90</v>
      </c>
      <c r="N7583" s="4">
        <v>1356.84</v>
      </c>
      <c r="O7583" s="4">
        <v>2</v>
      </c>
      <c r="P7583" s="4">
        <v>0.2</v>
      </c>
      <c r="Q7583" s="4">
        <v>-0.84</v>
      </c>
    </row>
    <row r="7584" spans="1:17" s="4" customFormat="1" ht="12" x14ac:dyDescent="0.3">
      <c r="A7584" s="4">
        <v>7583</v>
      </c>
      <c r="B7584" s="4" t="s">
        <v>22498</v>
      </c>
      <c r="C7584" s="5">
        <v>45615</v>
      </c>
      <c r="D7584" s="5">
        <v>45617</v>
      </c>
      <c r="E7584" s="9">
        <f t="shared" si="118"/>
        <v>2024</v>
      </c>
      <c r="F7584" s="4" t="s">
        <v>25</v>
      </c>
      <c r="G7584" s="4" t="s">
        <v>22499</v>
      </c>
      <c r="H7584" s="4" t="s">
        <v>22500</v>
      </c>
      <c r="I7584" s="4" t="s">
        <v>67</v>
      </c>
      <c r="J7584" s="4" t="s">
        <v>62</v>
      </c>
      <c r="K7584" s="4" t="s">
        <v>63</v>
      </c>
      <c r="L7584" s="4" t="s">
        <v>22</v>
      </c>
      <c r="M7584" s="4" t="s">
        <v>54</v>
      </c>
      <c r="N7584" s="4">
        <v>986.25</v>
      </c>
      <c r="O7584" s="4">
        <v>5</v>
      </c>
      <c r="P7584" s="4">
        <v>0.1</v>
      </c>
      <c r="Q7584" s="4">
        <v>128.22999999999999</v>
      </c>
    </row>
    <row r="7585" spans="1:17" s="4" customFormat="1" ht="12" x14ac:dyDescent="0.3">
      <c r="A7585" s="4">
        <v>7584</v>
      </c>
      <c r="B7585" s="4" t="s">
        <v>22501</v>
      </c>
      <c r="C7585" s="5">
        <v>44846</v>
      </c>
      <c r="D7585" s="5">
        <v>44849</v>
      </c>
      <c r="E7585" s="9">
        <f t="shared" si="118"/>
        <v>2022</v>
      </c>
      <c r="F7585" s="4" t="s">
        <v>17</v>
      </c>
      <c r="G7585" s="4" t="s">
        <v>22502</v>
      </c>
      <c r="H7585" s="4" t="s">
        <v>22503</v>
      </c>
      <c r="I7585" s="4" t="s">
        <v>28</v>
      </c>
      <c r="J7585" s="4" t="s">
        <v>34</v>
      </c>
      <c r="K7585" s="4" t="s">
        <v>35</v>
      </c>
      <c r="L7585" s="4" t="s">
        <v>36</v>
      </c>
      <c r="M7585" s="4" t="s">
        <v>118</v>
      </c>
      <c r="N7585" s="4">
        <v>22.41</v>
      </c>
      <c r="O7585" s="4">
        <v>7</v>
      </c>
      <c r="P7585" s="4">
        <v>0.1</v>
      </c>
      <c r="Q7585" s="4">
        <v>4.32</v>
      </c>
    </row>
    <row r="7586" spans="1:17" s="4" customFormat="1" ht="12" x14ac:dyDescent="0.3">
      <c r="A7586" s="4">
        <v>7585</v>
      </c>
      <c r="B7586" s="4" t="s">
        <v>22504</v>
      </c>
      <c r="C7586" s="5">
        <v>45099</v>
      </c>
      <c r="D7586" s="5">
        <v>45103</v>
      </c>
      <c r="E7586" s="9">
        <f t="shared" si="118"/>
        <v>2023</v>
      </c>
      <c r="F7586" s="4" t="s">
        <v>17</v>
      </c>
      <c r="G7586" s="4" t="s">
        <v>22505</v>
      </c>
      <c r="H7586" s="4" t="s">
        <v>22506</v>
      </c>
      <c r="I7586" s="4" t="s">
        <v>28</v>
      </c>
      <c r="J7586" s="4" t="s">
        <v>34</v>
      </c>
      <c r="K7586" s="4" t="s">
        <v>35</v>
      </c>
      <c r="L7586" s="4" t="s">
        <v>36</v>
      </c>
      <c r="M7586" s="4" t="s">
        <v>138</v>
      </c>
      <c r="N7586" s="4">
        <v>188.56</v>
      </c>
      <c r="O7586" s="4">
        <v>8</v>
      </c>
      <c r="P7586" s="4">
        <v>0.2</v>
      </c>
      <c r="Q7586" s="4">
        <v>34.78</v>
      </c>
    </row>
    <row r="7587" spans="1:17" s="4" customFormat="1" ht="12" x14ac:dyDescent="0.3">
      <c r="A7587" s="4">
        <v>7586</v>
      </c>
      <c r="B7587" s="4" t="s">
        <v>22507</v>
      </c>
      <c r="C7587" s="5">
        <v>45287</v>
      </c>
      <c r="D7587" s="5">
        <v>45293</v>
      </c>
      <c r="E7587" s="9">
        <f t="shared" si="118"/>
        <v>2024</v>
      </c>
      <c r="F7587" s="4" t="s">
        <v>39</v>
      </c>
      <c r="G7587" s="4" t="s">
        <v>22508</v>
      </c>
      <c r="H7587" s="4" t="s">
        <v>22509</v>
      </c>
      <c r="I7587" s="4" t="s">
        <v>28</v>
      </c>
      <c r="J7587" s="4" t="s">
        <v>62</v>
      </c>
      <c r="K7587" s="4" t="s">
        <v>63</v>
      </c>
      <c r="L7587" s="4" t="s">
        <v>36</v>
      </c>
      <c r="M7587" s="4" t="s">
        <v>37</v>
      </c>
      <c r="N7587" s="4">
        <v>138.68</v>
      </c>
      <c r="O7587" s="4">
        <v>8</v>
      </c>
      <c r="P7587" s="4">
        <v>0</v>
      </c>
      <c r="Q7587" s="4">
        <v>0.72</v>
      </c>
    </row>
    <row r="7588" spans="1:17" s="4" customFormat="1" ht="12" x14ac:dyDescent="0.3">
      <c r="A7588" s="4">
        <v>7587</v>
      </c>
      <c r="B7588" s="4" t="s">
        <v>22510</v>
      </c>
      <c r="C7588" s="5">
        <v>44750</v>
      </c>
      <c r="D7588" s="5">
        <v>44751</v>
      </c>
      <c r="E7588" s="9">
        <f t="shared" si="118"/>
        <v>2022</v>
      </c>
      <c r="F7588" s="4" t="s">
        <v>59</v>
      </c>
      <c r="G7588" s="4" t="s">
        <v>22511</v>
      </c>
      <c r="H7588" s="4" t="s">
        <v>22512</v>
      </c>
      <c r="I7588" s="4" t="s">
        <v>28</v>
      </c>
      <c r="J7588" s="4" t="s">
        <v>47</v>
      </c>
      <c r="K7588" s="4" t="s">
        <v>47</v>
      </c>
      <c r="L7588" s="4" t="s">
        <v>36</v>
      </c>
      <c r="M7588" s="4" t="s">
        <v>71</v>
      </c>
      <c r="N7588" s="4">
        <v>307.52999999999997</v>
      </c>
      <c r="O7588" s="4">
        <v>10</v>
      </c>
      <c r="P7588" s="4">
        <v>0.1</v>
      </c>
      <c r="Q7588" s="4">
        <v>12.65</v>
      </c>
    </row>
    <row r="7589" spans="1:17" s="4" customFormat="1" ht="12" x14ac:dyDescent="0.3">
      <c r="A7589" s="4">
        <v>7588</v>
      </c>
      <c r="B7589" s="4" t="s">
        <v>22513</v>
      </c>
      <c r="C7589" s="5">
        <v>45446</v>
      </c>
      <c r="D7589" s="5">
        <v>45451</v>
      </c>
      <c r="E7589" s="9">
        <f t="shared" si="118"/>
        <v>2024</v>
      </c>
      <c r="F7589" s="4" t="s">
        <v>25</v>
      </c>
      <c r="G7589" s="4" t="s">
        <v>22514</v>
      </c>
      <c r="H7589" s="4" t="s">
        <v>22515</v>
      </c>
      <c r="I7589" s="4" t="s">
        <v>67</v>
      </c>
      <c r="J7589" s="4" t="s">
        <v>42</v>
      </c>
      <c r="K7589" s="4" t="s">
        <v>43</v>
      </c>
      <c r="L7589" s="4" t="s">
        <v>29</v>
      </c>
      <c r="M7589" s="4" t="s">
        <v>107</v>
      </c>
      <c r="N7589" s="4">
        <v>571.33000000000004</v>
      </c>
      <c r="O7589" s="4">
        <v>10</v>
      </c>
      <c r="P7589" s="4">
        <v>0.15</v>
      </c>
      <c r="Q7589" s="4">
        <v>7.71</v>
      </c>
    </row>
    <row r="7590" spans="1:17" s="4" customFormat="1" ht="12" x14ac:dyDescent="0.3">
      <c r="A7590" s="4">
        <v>7589</v>
      </c>
      <c r="B7590" s="4" t="s">
        <v>22516</v>
      </c>
      <c r="C7590" s="5">
        <v>45093</v>
      </c>
      <c r="D7590" s="5">
        <v>45095</v>
      </c>
      <c r="E7590" s="9">
        <f t="shared" si="118"/>
        <v>2023</v>
      </c>
      <c r="F7590" s="4" t="s">
        <v>59</v>
      </c>
      <c r="G7590" s="4" t="s">
        <v>22517</v>
      </c>
      <c r="H7590" s="4" t="s">
        <v>22518</v>
      </c>
      <c r="I7590" s="4" t="s">
        <v>67</v>
      </c>
      <c r="J7590" s="4" t="s">
        <v>111</v>
      </c>
      <c r="K7590" s="4" t="s">
        <v>111</v>
      </c>
      <c r="L7590" s="4" t="s">
        <v>29</v>
      </c>
      <c r="M7590" s="4" t="s">
        <v>90</v>
      </c>
      <c r="N7590" s="4">
        <v>454.45</v>
      </c>
      <c r="O7590" s="4">
        <v>2</v>
      </c>
      <c r="P7590" s="4">
        <v>0.15</v>
      </c>
      <c r="Q7590" s="4">
        <v>63.92</v>
      </c>
    </row>
    <row r="7591" spans="1:17" s="4" customFormat="1" ht="12" x14ac:dyDescent="0.3">
      <c r="A7591" s="4">
        <v>7590</v>
      </c>
      <c r="B7591" s="4" t="s">
        <v>22519</v>
      </c>
      <c r="C7591" s="5">
        <v>44563</v>
      </c>
      <c r="D7591" s="5">
        <v>44567</v>
      </c>
      <c r="E7591" s="9">
        <f t="shared" si="118"/>
        <v>2022</v>
      </c>
      <c r="F7591" s="4" t="s">
        <v>59</v>
      </c>
      <c r="G7591" s="4" t="s">
        <v>22520</v>
      </c>
      <c r="H7591" s="4" t="s">
        <v>22521</v>
      </c>
      <c r="I7591" s="4" t="s">
        <v>28</v>
      </c>
      <c r="J7591" s="4" t="s">
        <v>106</v>
      </c>
      <c r="K7591" s="4" t="s">
        <v>106</v>
      </c>
      <c r="L7591" s="4" t="s">
        <v>29</v>
      </c>
      <c r="M7591" s="4" t="s">
        <v>30</v>
      </c>
      <c r="N7591" s="4">
        <v>50.16</v>
      </c>
      <c r="O7591" s="4">
        <v>7</v>
      </c>
      <c r="P7591" s="4">
        <v>0.1</v>
      </c>
      <c r="Q7591" s="4">
        <v>9.02</v>
      </c>
    </row>
    <row r="7592" spans="1:17" s="4" customFormat="1" ht="12" x14ac:dyDescent="0.3">
      <c r="A7592" s="4">
        <v>7591</v>
      </c>
      <c r="B7592" s="4" t="s">
        <v>22522</v>
      </c>
      <c r="C7592" s="5">
        <v>45749</v>
      </c>
      <c r="D7592" s="5">
        <v>45751</v>
      </c>
      <c r="E7592" s="9">
        <f t="shared" si="118"/>
        <v>2025</v>
      </c>
      <c r="F7592" s="4" t="s">
        <v>25</v>
      </c>
      <c r="G7592" s="4" t="s">
        <v>22523</v>
      </c>
      <c r="H7592" s="4" t="s">
        <v>22524</v>
      </c>
      <c r="I7592" s="4" t="s">
        <v>28</v>
      </c>
      <c r="J7592" s="4" t="s">
        <v>111</v>
      </c>
      <c r="K7592" s="4" t="s">
        <v>111</v>
      </c>
      <c r="L7592" s="4" t="s">
        <v>22</v>
      </c>
      <c r="M7592" s="4" t="s">
        <v>23</v>
      </c>
      <c r="N7592" s="4">
        <v>838.17</v>
      </c>
      <c r="O7592" s="4">
        <v>6</v>
      </c>
      <c r="P7592" s="4">
        <v>0.2</v>
      </c>
      <c r="Q7592" s="4">
        <v>-12.5</v>
      </c>
    </row>
    <row r="7593" spans="1:17" s="4" customFormat="1" ht="12" x14ac:dyDescent="0.3">
      <c r="A7593" s="4">
        <v>7592</v>
      </c>
      <c r="B7593" s="4" t="s">
        <v>22525</v>
      </c>
      <c r="C7593" s="5">
        <v>45813</v>
      </c>
      <c r="D7593" s="5">
        <v>45820</v>
      </c>
      <c r="E7593" s="9">
        <f t="shared" si="118"/>
        <v>2025</v>
      </c>
      <c r="F7593" s="4" t="s">
        <v>59</v>
      </c>
      <c r="G7593" s="4" t="s">
        <v>22526</v>
      </c>
      <c r="H7593" s="4" t="s">
        <v>22527</v>
      </c>
      <c r="I7593" s="4" t="s">
        <v>67</v>
      </c>
      <c r="J7593" s="4" t="s">
        <v>145</v>
      </c>
      <c r="K7593" s="4" t="s">
        <v>80</v>
      </c>
      <c r="L7593" s="4" t="s">
        <v>22</v>
      </c>
      <c r="M7593" s="4" t="s">
        <v>75</v>
      </c>
      <c r="N7593" s="4">
        <v>364.16</v>
      </c>
      <c r="O7593" s="4">
        <v>2</v>
      </c>
      <c r="P7593" s="4">
        <v>0.2</v>
      </c>
      <c r="Q7593" s="4">
        <v>42.95</v>
      </c>
    </row>
    <row r="7594" spans="1:17" s="4" customFormat="1" ht="12" x14ac:dyDescent="0.3">
      <c r="A7594" s="4">
        <v>7593</v>
      </c>
      <c r="B7594" s="4" t="s">
        <v>22528</v>
      </c>
      <c r="C7594" s="5">
        <v>45157</v>
      </c>
      <c r="D7594" s="5">
        <v>45158</v>
      </c>
      <c r="E7594" s="9">
        <f t="shared" si="118"/>
        <v>2023</v>
      </c>
      <c r="F7594" s="4" t="s">
        <v>17</v>
      </c>
      <c r="G7594" s="4" t="s">
        <v>22529</v>
      </c>
      <c r="H7594" s="4" t="s">
        <v>22530</v>
      </c>
      <c r="I7594" s="4" t="s">
        <v>28</v>
      </c>
      <c r="J7594" s="4" t="s">
        <v>34</v>
      </c>
      <c r="K7594" s="4" t="s">
        <v>35</v>
      </c>
      <c r="L7594" s="4" t="s">
        <v>22</v>
      </c>
      <c r="M7594" s="4" t="s">
        <v>23</v>
      </c>
      <c r="N7594" s="4">
        <v>239.4</v>
      </c>
      <c r="O7594" s="4">
        <v>6</v>
      </c>
      <c r="P7594" s="4">
        <v>0.15</v>
      </c>
      <c r="Q7594" s="4">
        <v>55.75</v>
      </c>
    </row>
    <row r="7595" spans="1:17" s="4" customFormat="1" ht="12" x14ac:dyDescent="0.3">
      <c r="A7595" s="4">
        <v>7594</v>
      </c>
      <c r="B7595" s="4" t="s">
        <v>22531</v>
      </c>
      <c r="C7595" s="5">
        <v>44779</v>
      </c>
      <c r="D7595" s="5">
        <v>44782</v>
      </c>
      <c r="E7595" s="9">
        <f t="shared" si="118"/>
        <v>2022</v>
      </c>
      <c r="F7595" s="4" t="s">
        <v>25</v>
      </c>
      <c r="G7595" s="4" t="s">
        <v>22532</v>
      </c>
      <c r="H7595" s="4" t="s">
        <v>22533</v>
      </c>
      <c r="I7595" s="4" t="s">
        <v>28</v>
      </c>
      <c r="J7595" s="4" t="s">
        <v>62</v>
      </c>
      <c r="K7595" s="4" t="s">
        <v>63</v>
      </c>
      <c r="L7595" s="4" t="s">
        <v>29</v>
      </c>
      <c r="M7595" s="4" t="s">
        <v>30</v>
      </c>
      <c r="N7595" s="4">
        <v>845.96</v>
      </c>
      <c r="O7595" s="4">
        <v>9</v>
      </c>
      <c r="P7595" s="4">
        <v>0.15</v>
      </c>
      <c r="Q7595" s="4">
        <v>106.07</v>
      </c>
    </row>
    <row r="7596" spans="1:17" s="4" customFormat="1" ht="12" x14ac:dyDescent="0.3">
      <c r="A7596" s="4">
        <v>7595</v>
      </c>
      <c r="B7596" s="4" t="s">
        <v>22534</v>
      </c>
      <c r="C7596" s="5">
        <v>44538</v>
      </c>
      <c r="D7596" s="5">
        <v>44539</v>
      </c>
      <c r="E7596" s="9">
        <f t="shared" si="118"/>
        <v>2021</v>
      </c>
      <c r="F7596" s="4" t="s">
        <v>25</v>
      </c>
      <c r="G7596" s="4" t="s">
        <v>22535</v>
      </c>
      <c r="H7596" s="4" t="s">
        <v>22536</v>
      </c>
      <c r="I7596" s="4" t="s">
        <v>20</v>
      </c>
      <c r="J7596" s="4" t="s">
        <v>145</v>
      </c>
      <c r="K7596" s="4" t="s">
        <v>80</v>
      </c>
      <c r="L7596" s="4" t="s">
        <v>22</v>
      </c>
      <c r="M7596" s="4" t="s">
        <v>54</v>
      </c>
      <c r="N7596" s="4">
        <v>1401.33</v>
      </c>
      <c r="O7596" s="4">
        <v>3</v>
      </c>
      <c r="P7596" s="4">
        <v>0.2</v>
      </c>
      <c r="Q7596" s="4">
        <v>298.52</v>
      </c>
    </row>
    <row r="7597" spans="1:17" s="4" customFormat="1" ht="12" x14ac:dyDescent="0.3">
      <c r="A7597" s="4">
        <v>7596</v>
      </c>
      <c r="B7597" s="4" t="s">
        <v>22537</v>
      </c>
      <c r="C7597" s="5">
        <v>45824</v>
      </c>
      <c r="D7597" s="5">
        <v>45831</v>
      </c>
      <c r="E7597" s="9">
        <f t="shared" si="118"/>
        <v>2025</v>
      </c>
      <c r="F7597" s="4" t="s">
        <v>25</v>
      </c>
      <c r="G7597" s="4" t="s">
        <v>22538</v>
      </c>
      <c r="H7597" s="4" t="s">
        <v>22539</v>
      </c>
      <c r="I7597" s="4" t="s">
        <v>28</v>
      </c>
      <c r="J7597" s="4" t="s">
        <v>106</v>
      </c>
      <c r="K7597" s="4" t="s">
        <v>106</v>
      </c>
      <c r="L7597" s="4" t="s">
        <v>36</v>
      </c>
      <c r="M7597" s="4" t="s">
        <v>37</v>
      </c>
      <c r="N7597" s="4">
        <v>673.27</v>
      </c>
      <c r="O7597" s="4">
        <v>7</v>
      </c>
      <c r="P7597" s="4">
        <v>0.15</v>
      </c>
      <c r="Q7597" s="4">
        <v>145.58000000000001</v>
      </c>
    </row>
    <row r="7598" spans="1:17" s="4" customFormat="1" ht="12" x14ac:dyDescent="0.3">
      <c r="A7598" s="4">
        <v>7597</v>
      </c>
      <c r="B7598" s="4" t="s">
        <v>22540</v>
      </c>
      <c r="C7598" s="5">
        <v>45471</v>
      </c>
      <c r="D7598" s="5">
        <v>45475</v>
      </c>
      <c r="E7598" s="9">
        <f t="shared" si="118"/>
        <v>2024</v>
      </c>
      <c r="F7598" s="4" t="s">
        <v>59</v>
      </c>
      <c r="G7598" s="4" t="s">
        <v>22541</v>
      </c>
      <c r="H7598" s="4" t="s">
        <v>22542</v>
      </c>
      <c r="I7598" s="4" t="s">
        <v>67</v>
      </c>
      <c r="J7598" s="4" t="s">
        <v>106</v>
      </c>
      <c r="K7598" s="4" t="s">
        <v>106</v>
      </c>
      <c r="L7598" s="4" t="s">
        <v>36</v>
      </c>
      <c r="M7598" s="4" t="s">
        <v>138</v>
      </c>
      <c r="N7598" s="4">
        <v>1195.21</v>
      </c>
      <c r="O7598" s="4">
        <v>2</v>
      </c>
      <c r="P7598" s="4">
        <v>0</v>
      </c>
      <c r="Q7598" s="4">
        <v>275.72000000000003</v>
      </c>
    </row>
    <row r="7599" spans="1:17" s="4" customFormat="1" ht="12" x14ac:dyDescent="0.3">
      <c r="A7599" s="4">
        <v>7598</v>
      </c>
      <c r="B7599" s="4" t="s">
        <v>22543</v>
      </c>
      <c r="C7599" s="5">
        <v>45283</v>
      </c>
      <c r="D7599" s="5">
        <v>45285</v>
      </c>
      <c r="E7599" s="9">
        <f t="shared" si="118"/>
        <v>2023</v>
      </c>
      <c r="F7599" s="4" t="s">
        <v>59</v>
      </c>
      <c r="G7599" s="4" t="s">
        <v>22544</v>
      </c>
      <c r="H7599" s="4" t="s">
        <v>22545</v>
      </c>
      <c r="I7599" s="4" t="s">
        <v>28</v>
      </c>
      <c r="J7599" s="4" t="s">
        <v>52</v>
      </c>
      <c r="K7599" s="4" t="s">
        <v>53</v>
      </c>
      <c r="L7599" s="4" t="s">
        <v>36</v>
      </c>
      <c r="M7599" s="4" t="s">
        <v>138</v>
      </c>
      <c r="N7599" s="4">
        <v>957.96</v>
      </c>
      <c r="O7599" s="4">
        <v>3</v>
      </c>
      <c r="P7599" s="4">
        <v>0</v>
      </c>
      <c r="Q7599" s="4">
        <v>27.38</v>
      </c>
    </row>
    <row r="7600" spans="1:17" s="4" customFormat="1" ht="12" x14ac:dyDescent="0.3">
      <c r="A7600" s="4">
        <v>7599</v>
      </c>
      <c r="B7600" s="4" t="s">
        <v>22546</v>
      </c>
      <c r="C7600" s="5">
        <v>44479</v>
      </c>
      <c r="D7600" s="5">
        <v>44484</v>
      </c>
      <c r="E7600" s="9">
        <f t="shared" si="118"/>
        <v>2021</v>
      </c>
      <c r="F7600" s="4" t="s">
        <v>59</v>
      </c>
      <c r="G7600" s="4" t="s">
        <v>22547</v>
      </c>
      <c r="H7600" s="4" t="s">
        <v>22548</v>
      </c>
      <c r="I7600" s="4" t="s">
        <v>67</v>
      </c>
      <c r="J7600" s="4" t="s">
        <v>106</v>
      </c>
      <c r="K7600" s="4" t="s">
        <v>106</v>
      </c>
      <c r="L7600" s="4" t="s">
        <v>22</v>
      </c>
      <c r="M7600" s="4" t="s">
        <v>54</v>
      </c>
      <c r="N7600" s="4">
        <v>328.45</v>
      </c>
      <c r="O7600" s="4">
        <v>10</v>
      </c>
      <c r="P7600" s="4">
        <v>0.15</v>
      </c>
      <c r="Q7600" s="4">
        <v>64.98</v>
      </c>
    </row>
    <row r="7601" spans="1:17" s="4" customFormat="1" ht="12" x14ac:dyDescent="0.3">
      <c r="A7601" s="4">
        <v>7600</v>
      </c>
      <c r="B7601" s="4" t="s">
        <v>22549</v>
      </c>
      <c r="C7601" s="5">
        <v>44884</v>
      </c>
      <c r="D7601" s="5">
        <v>44890</v>
      </c>
      <c r="E7601" s="9">
        <f t="shared" si="118"/>
        <v>2022</v>
      </c>
      <c r="F7601" s="4" t="s">
        <v>25</v>
      </c>
      <c r="G7601" s="4" t="s">
        <v>22550</v>
      </c>
      <c r="H7601" s="4" t="s">
        <v>22551</v>
      </c>
      <c r="I7601" s="4" t="s">
        <v>28</v>
      </c>
      <c r="J7601" s="4" t="s">
        <v>34</v>
      </c>
      <c r="K7601" s="4" t="s">
        <v>35</v>
      </c>
      <c r="L7601" s="4" t="s">
        <v>36</v>
      </c>
      <c r="M7601" s="4" t="s">
        <v>71</v>
      </c>
      <c r="N7601" s="4">
        <v>188.35</v>
      </c>
      <c r="O7601" s="4">
        <v>6</v>
      </c>
      <c r="P7601" s="4">
        <v>0.2</v>
      </c>
      <c r="Q7601" s="4">
        <v>32.69</v>
      </c>
    </row>
    <row r="7602" spans="1:17" s="4" customFormat="1" ht="12" x14ac:dyDescent="0.3">
      <c r="A7602" s="4">
        <v>7601</v>
      </c>
      <c r="B7602" s="4" t="s">
        <v>22552</v>
      </c>
      <c r="C7602" s="5">
        <v>44589</v>
      </c>
      <c r="D7602" s="5">
        <v>44594</v>
      </c>
      <c r="E7602" s="9">
        <f t="shared" si="118"/>
        <v>2022</v>
      </c>
      <c r="F7602" s="4" t="s">
        <v>25</v>
      </c>
      <c r="G7602" s="4" t="s">
        <v>22553</v>
      </c>
      <c r="H7602" s="4" t="s">
        <v>22554</v>
      </c>
      <c r="I7602" s="4" t="s">
        <v>67</v>
      </c>
      <c r="J7602" s="4" t="s">
        <v>34</v>
      </c>
      <c r="K7602" s="4" t="s">
        <v>35</v>
      </c>
      <c r="L7602" s="4" t="s">
        <v>22</v>
      </c>
      <c r="M7602" s="4" t="s">
        <v>23</v>
      </c>
      <c r="N7602" s="4">
        <v>1242.03</v>
      </c>
      <c r="O7602" s="4">
        <v>7</v>
      </c>
      <c r="P7602" s="4">
        <v>0.15</v>
      </c>
      <c r="Q7602" s="4">
        <v>132.21</v>
      </c>
    </row>
    <row r="7603" spans="1:17" s="4" customFormat="1" ht="12" x14ac:dyDescent="0.3">
      <c r="A7603" s="4">
        <v>7602</v>
      </c>
      <c r="B7603" s="4" t="s">
        <v>22555</v>
      </c>
      <c r="C7603" s="5">
        <v>44411</v>
      </c>
      <c r="D7603" s="5">
        <v>44416</v>
      </c>
      <c r="E7603" s="9">
        <f t="shared" si="118"/>
        <v>2021</v>
      </c>
      <c r="F7603" s="4" t="s">
        <v>17</v>
      </c>
      <c r="G7603" s="4" t="s">
        <v>22556</v>
      </c>
      <c r="H7603" s="4" t="s">
        <v>22557</v>
      </c>
      <c r="I7603" s="4" t="s">
        <v>20</v>
      </c>
      <c r="J7603" s="4" t="s">
        <v>111</v>
      </c>
      <c r="K7603" s="4" t="s">
        <v>111</v>
      </c>
      <c r="L7603" s="4" t="s">
        <v>29</v>
      </c>
      <c r="M7603" s="4" t="s">
        <v>90</v>
      </c>
      <c r="N7603" s="4">
        <v>661.27</v>
      </c>
      <c r="O7603" s="4">
        <v>5</v>
      </c>
      <c r="P7603" s="4">
        <v>0.15</v>
      </c>
      <c r="Q7603" s="4">
        <v>29.03</v>
      </c>
    </row>
    <row r="7604" spans="1:17" s="4" customFormat="1" ht="12" x14ac:dyDescent="0.3">
      <c r="A7604" s="4">
        <v>7603</v>
      </c>
      <c r="B7604" s="4" t="s">
        <v>22558</v>
      </c>
      <c r="C7604" s="5">
        <v>45667</v>
      </c>
      <c r="D7604" s="5">
        <v>45670</v>
      </c>
      <c r="E7604" s="9">
        <f t="shared" si="118"/>
        <v>2025</v>
      </c>
      <c r="F7604" s="4" t="s">
        <v>39</v>
      </c>
      <c r="G7604" s="4" t="s">
        <v>22559</v>
      </c>
      <c r="H7604" s="4" t="s">
        <v>10616</v>
      </c>
      <c r="I7604" s="4" t="s">
        <v>28</v>
      </c>
      <c r="J7604" s="4" t="s">
        <v>106</v>
      </c>
      <c r="K7604" s="4" t="s">
        <v>106</v>
      </c>
      <c r="L7604" s="4" t="s">
        <v>22</v>
      </c>
      <c r="M7604" s="4" t="s">
        <v>134</v>
      </c>
      <c r="N7604" s="4">
        <v>1197.3599999999999</v>
      </c>
      <c r="O7604" s="4">
        <v>3</v>
      </c>
      <c r="P7604" s="4">
        <v>0.15</v>
      </c>
      <c r="Q7604" s="4">
        <v>163.99</v>
      </c>
    </row>
    <row r="7605" spans="1:17" s="4" customFormat="1" ht="12" x14ac:dyDescent="0.3">
      <c r="A7605" s="4">
        <v>7604</v>
      </c>
      <c r="B7605" s="4" t="s">
        <v>22560</v>
      </c>
      <c r="C7605" s="5">
        <v>45287</v>
      </c>
      <c r="D7605" s="5">
        <v>45291</v>
      </c>
      <c r="E7605" s="9">
        <f t="shared" si="118"/>
        <v>2023</v>
      </c>
      <c r="F7605" s="4" t="s">
        <v>17</v>
      </c>
      <c r="G7605" s="4" t="s">
        <v>22561</v>
      </c>
      <c r="H7605" s="4" t="s">
        <v>22562</v>
      </c>
      <c r="I7605" s="4" t="s">
        <v>20</v>
      </c>
      <c r="J7605" s="4" t="s">
        <v>47</v>
      </c>
      <c r="K7605" s="4" t="s">
        <v>47</v>
      </c>
      <c r="L7605" s="4" t="s">
        <v>36</v>
      </c>
      <c r="M7605" s="4" t="s">
        <v>138</v>
      </c>
      <c r="N7605" s="4">
        <v>618.41999999999996</v>
      </c>
      <c r="O7605" s="4">
        <v>8</v>
      </c>
      <c r="P7605" s="4">
        <v>0.1</v>
      </c>
      <c r="Q7605" s="4">
        <v>136.97999999999999</v>
      </c>
    </row>
    <row r="7606" spans="1:17" s="4" customFormat="1" ht="12" x14ac:dyDescent="0.3">
      <c r="A7606" s="4">
        <v>7605</v>
      </c>
      <c r="B7606" s="4" t="s">
        <v>22563</v>
      </c>
      <c r="C7606" s="5">
        <v>45802</v>
      </c>
      <c r="D7606" s="5">
        <v>45809</v>
      </c>
      <c r="E7606" s="9">
        <f t="shared" si="118"/>
        <v>2025</v>
      </c>
      <c r="F7606" s="4" t="s">
        <v>17</v>
      </c>
      <c r="G7606" s="4" t="s">
        <v>22564</v>
      </c>
      <c r="H7606" s="4" t="s">
        <v>22565</v>
      </c>
      <c r="I7606" s="4" t="s">
        <v>28</v>
      </c>
      <c r="J7606" s="4" t="s">
        <v>42</v>
      </c>
      <c r="K7606" s="4" t="s">
        <v>43</v>
      </c>
      <c r="L7606" s="4" t="s">
        <v>22</v>
      </c>
      <c r="M7606" s="4" t="s">
        <v>75</v>
      </c>
      <c r="N7606" s="4">
        <v>849.84</v>
      </c>
      <c r="O7606" s="4">
        <v>8</v>
      </c>
      <c r="P7606" s="4">
        <v>0.15</v>
      </c>
      <c r="Q7606" s="4">
        <v>101.78</v>
      </c>
    </row>
    <row r="7607" spans="1:17" s="4" customFormat="1" ht="12" x14ac:dyDescent="0.3">
      <c r="A7607" s="4">
        <v>7606</v>
      </c>
      <c r="B7607" s="4" t="s">
        <v>22566</v>
      </c>
      <c r="C7607" s="5">
        <v>45405</v>
      </c>
      <c r="D7607" s="5">
        <v>45410</v>
      </c>
      <c r="E7607" s="9">
        <f t="shared" si="118"/>
        <v>2024</v>
      </c>
      <c r="F7607" s="4" t="s">
        <v>25</v>
      </c>
      <c r="G7607" s="4" t="s">
        <v>22567</v>
      </c>
      <c r="H7607" s="4" t="s">
        <v>22568</v>
      </c>
      <c r="I7607" s="4" t="s">
        <v>28</v>
      </c>
      <c r="J7607" s="4" t="s">
        <v>111</v>
      </c>
      <c r="K7607" s="4" t="s">
        <v>111</v>
      </c>
      <c r="L7607" s="4" t="s">
        <v>36</v>
      </c>
      <c r="M7607" s="4" t="s">
        <v>71</v>
      </c>
      <c r="N7607" s="4">
        <v>1054.3399999999999</v>
      </c>
      <c r="O7607" s="4">
        <v>4</v>
      </c>
      <c r="P7607" s="4">
        <v>0.15</v>
      </c>
      <c r="Q7607" s="4">
        <v>39.18</v>
      </c>
    </row>
    <row r="7608" spans="1:17" s="4" customFormat="1" ht="12" x14ac:dyDescent="0.3">
      <c r="A7608" s="4">
        <v>7607</v>
      </c>
      <c r="B7608" s="4" t="s">
        <v>22569</v>
      </c>
      <c r="C7608" s="5">
        <v>44779</v>
      </c>
      <c r="D7608" s="5">
        <v>44784</v>
      </c>
      <c r="E7608" s="9">
        <f t="shared" si="118"/>
        <v>2022</v>
      </c>
      <c r="F7608" s="4" t="s">
        <v>17</v>
      </c>
      <c r="G7608" s="4" t="s">
        <v>22570</v>
      </c>
      <c r="H7608" s="4" t="s">
        <v>22571</v>
      </c>
      <c r="I7608" s="4" t="s">
        <v>20</v>
      </c>
      <c r="J7608" s="4" t="s">
        <v>47</v>
      </c>
      <c r="K7608" s="4" t="s">
        <v>47</v>
      </c>
      <c r="L7608" s="4" t="s">
        <v>36</v>
      </c>
      <c r="M7608" s="4" t="s">
        <v>138</v>
      </c>
      <c r="N7608" s="4">
        <v>1433.72</v>
      </c>
      <c r="O7608" s="4">
        <v>5</v>
      </c>
      <c r="P7608" s="4">
        <v>0.2</v>
      </c>
      <c r="Q7608" s="4">
        <v>164.72</v>
      </c>
    </row>
    <row r="7609" spans="1:17" s="4" customFormat="1" ht="12" x14ac:dyDescent="0.3">
      <c r="A7609" s="4">
        <v>7608</v>
      </c>
      <c r="B7609" s="4" t="s">
        <v>22572</v>
      </c>
      <c r="C7609" s="5">
        <v>44694</v>
      </c>
      <c r="D7609" s="5">
        <v>44701</v>
      </c>
      <c r="E7609" s="9">
        <f t="shared" si="118"/>
        <v>2022</v>
      </c>
      <c r="F7609" s="4" t="s">
        <v>17</v>
      </c>
      <c r="G7609" s="4" t="s">
        <v>22573</v>
      </c>
      <c r="H7609" s="4" t="s">
        <v>22574</v>
      </c>
      <c r="I7609" s="4" t="s">
        <v>67</v>
      </c>
      <c r="J7609" s="4" t="s">
        <v>79</v>
      </c>
      <c r="K7609" s="4" t="s">
        <v>80</v>
      </c>
      <c r="L7609" s="4" t="s">
        <v>22</v>
      </c>
      <c r="M7609" s="4" t="s">
        <v>23</v>
      </c>
      <c r="N7609" s="4">
        <v>101.96</v>
      </c>
      <c r="O7609" s="4">
        <v>8</v>
      </c>
      <c r="P7609" s="4">
        <v>0.1</v>
      </c>
      <c r="Q7609" s="4">
        <v>5.64</v>
      </c>
    </row>
    <row r="7610" spans="1:17" s="4" customFormat="1" ht="12" x14ac:dyDescent="0.3">
      <c r="A7610" s="4">
        <v>7609</v>
      </c>
      <c r="B7610" s="4" t="s">
        <v>22575</v>
      </c>
      <c r="C7610" s="5">
        <v>45635</v>
      </c>
      <c r="D7610" s="5">
        <v>45638</v>
      </c>
      <c r="E7610" s="9">
        <f t="shared" si="118"/>
        <v>2024</v>
      </c>
      <c r="F7610" s="4" t="s">
        <v>39</v>
      </c>
      <c r="G7610" s="4" t="s">
        <v>22576</v>
      </c>
      <c r="H7610" s="4" t="s">
        <v>22577</v>
      </c>
      <c r="I7610" s="4" t="s">
        <v>20</v>
      </c>
      <c r="J7610" s="4" t="s">
        <v>106</v>
      </c>
      <c r="K7610" s="4" t="s">
        <v>106</v>
      </c>
      <c r="L7610" s="4" t="s">
        <v>29</v>
      </c>
      <c r="M7610" s="4" t="s">
        <v>30</v>
      </c>
      <c r="N7610" s="4">
        <v>651.13</v>
      </c>
      <c r="O7610" s="4">
        <v>4</v>
      </c>
      <c r="P7610" s="4">
        <v>0.1</v>
      </c>
      <c r="Q7610" s="4">
        <v>60.01</v>
      </c>
    </row>
    <row r="7611" spans="1:17" s="4" customFormat="1" ht="12" x14ac:dyDescent="0.3">
      <c r="A7611" s="4">
        <v>7610</v>
      </c>
      <c r="B7611" s="4" t="s">
        <v>22578</v>
      </c>
      <c r="C7611" s="5">
        <v>44786</v>
      </c>
      <c r="D7611" s="5">
        <v>44792</v>
      </c>
      <c r="E7611" s="9">
        <f t="shared" si="118"/>
        <v>2022</v>
      </c>
      <c r="F7611" s="4" t="s">
        <v>25</v>
      </c>
      <c r="G7611" s="4" t="s">
        <v>11538</v>
      </c>
      <c r="H7611" s="4" t="s">
        <v>22579</v>
      </c>
      <c r="I7611" s="4" t="s">
        <v>28</v>
      </c>
      <c r="J7611" s="4" t="s">
        <v>47</v>
      </c>
      <c r="K7611" s="4" t="s">
        <v>47</v>
      </c>
      <c r="L7611" s="4" t="s">
        <v>22</v>
      </c>
      <c r="M7611" s="4" t="s">
        <v>75</v>
      </c>
      <c r="N7611" s="4">
        <v>175.7</v>
      </c>
      <c r="O7611" s="4">
        <v>6</v>
      </c>
      <c r="P7611" s="4">
        <v>0.2</v>
      </c>
      <c r="Q7611" s="4">
        <v>7.26</v>
      </c>
    </row>
    <row r="7612" spans="1:17" s="4" customFormat="1" ht="12" x14ac:dyDescent="0.3">
      <c r="A7612" s="4">
        <v>7611</v>
      </c>
      <c r="B7612" s="4" t="s">
        <v>22580</v>
      </c>
      <c r="C7612" s="5">
        <v>44676</v>
      </c>
      <c r="D7612" s="5">
        <v>44681</v>
      </c>
      <c r="E7612" s="9">
        <f t="shared" si="118"/>
        <v>2022</v>
      </c>
      <c r="F7612" s="4" t="s">
        <v>25</v>
      </c>
      <c r="G7612" s="4" t="s">
        <v>22581</v>
      </c>
      <c r="H7612" s="4" t="s">
        <v>22582</v>
      </c>
      <c r="I7612" s="4" t="s">
        <v>28</v>
      </c>
      <c r="J7612" s="4" t="s">
        <v>145</v>
      </c>
      <c r="K7612" s="4" t="s">
        <v>80</v>
      </c>
      <c r="L7612" s="4" t="s">
        <v>22</v>
      </c>
      <c r="M7612" s="4" t="s">
        <v>54</v>
      </c>
      <c r="N7612" s="4">
        <v>878.65</v>
      </c>
      <c r="O7612" s="4">
        <v>8</v>
      </c>
      <c r="P7612" s="4">
        <v>0</v>
      </c>
      <c r="Q7612" s="4">
        <v>247.4</v>
      </c>
    </row>
    <row r="7613" spans="1:17" s="4" customFormat="1" ht="12" x14ac:dyDescent="0.3">
      <c r="A7613" s="4">
        <v>7612</v>
      </c>
      <c r="B7613" s="4" t="s">
        <v>22583</v>
      </c>
      <c r="C7613" s="5">
        <v>45801</v>
      </c>
      <c r="D7613" s="5">
        <v>45807</v>
      </c>
      <c r="E7613" s="9">
        <f t="shared" si="118"/>
        <v>2025</v>
      </c>
      <c r="F7613" s="4" t="s">
        <v>59</v>
      </c>
      <c r="G7613" s="4" t="s">
        <v>22584</v>
      </c>
      <c r="H7613" s="4" t="s">
        <v>22585</v>
      </c>
      <c r="I7613" s="4" t="s">
        <v>20</v>
      </c>
      <c r="J7613" s="4" t="s">
        <v>52</v>
      </c>
      <c r="K7613" s="4" t="s">
        <v>53</v>
      </c>
      <c r="L7613" s="4" t="s">
        <v>36</v>
      </c>
      <c r="M7613" s="4" t="s">
        <v>37</v>
      </c>
      <c r="N7613" s="4">
        <v>496.4</v>
      </c>
      <c r="O7613" s="4">
        <v>7</v>
      </c>
      <c r="P7613" s="4">
        <v>0.15</v>
      </c>
      <c r="Q7613" s="4">
        <v>34.340000000000003</v>
      </c>
    </row>
    <row r="7614" spans="1:17" s="4" customFormat="1" ht="12" x14ac:dyDescent="0.3">
      <c r="A7614" s="4">
        <v>7613</v>
      </c>
      <c r="B7614" s="4" t="s">
        <v>22586</v>
      </c>
      <c r="C7614" s="5">
        <v>45146</v>
      </c>
      <c r="D7614" s="5">
        <v>45147</v>
      </c>
      <c r="E7614" s="9">
        <f t="shared" si="118"/>
        <v>2023</v>
      </c>
      <c r="F7614" s="4" t="s">
        <v>25</v>
      </c>
      <c r="G7614" s="4" t="s">
        <v>22587</v>
      </c>
      <c r="H7614" s="4" t="s">
        <v>22588</v>
      </c>
      <c r="I7614" s="4" t="s">
        <v>28</v>
      </c>
      <c r="J7614" s="4" t="s">
        <v>47</v>
      </c>
      <c r="K7614" s="4" t="s">
        <v>47</v>
      </c>
      <c r="L7614" s="4" t="s">
        <v>22</v>
      </c>
      <c r="M7614" s="4" t="s">
        <v>134</v>
      </c>
      <c r="N7614" s="4">
        <v>617.14</v>
      </c>
      <c r="O7614" s="4">
        <v>3</v>
      </c>
      <c r="P7614" s="4">
        <v>0.2</v>
      </c>
      <c r="Q7614" s="4">
        <v>95.61</v>
      </c>
    </row>
    <row r="7615" spans="1:17" s="4" customFormat="1" ht="12" x14ac:dyDescent="0.3">
      <c r="A7615" s="4">
        <v>7614</v>
      </c>
      <c r="B7615" s="4" t="s">
        <v>22589</v>
      </c>
      <c r="C7615" s="5">
        <v>45132</v>
      </c>
      <c r="D7615" s="5">
        <v>45138</v>
      </c>
      <c r="E7615" s="9">
        <f t="shared" si="118"/>
        <v>2023</v>
      </c>
      <c r="F7615" s="4" t="s">
        <v>39</v>
      </c>
      <c r="G7615" s="4" t="s">
        <v>22590</v>
      </c>
      <c r="H7615" s="4" t="s">
        <v>22591</v>
      </c>
      <c r="I7615" s="4" t="s">
        <v>20</v>
      </c>
      <c r="J7615" s="4" t="s">
        <v>47</v>
      </c>
      <c r="K7615" s="4" t="s">
        <v>47</v>
      </c>
      <c r="L7615" s="4" t="s">
        <v>22</v>
      </c>
      <c r="M7615" s="4" t="s">
        <v>23</v>
      </c>
      <c r="N7615" s="4">
        <v>798.19</v>
      </c>
      <c r="O7615" s="4">
        <v>8</v>
      </c>
      <c r="P7615" s="4">
        <v>0.15</v>
      </c>
      <c r="Q7615" s="4">
        <v>188.77</v>
      </c>
    </row>
    <row r="7616" spans="1:17" s="4" customFormat="1" ht="12" x14ac:dyDescent="0.3">
      <c r="A7616" s="4">
        <v>7615</v>
      </c>
      <c r="B7616" s="4" t="s">
        <v>22592</v>
      </c>
      <c r="C7616" s="5">
        <v>45550</v>
      </c>
      <c r="D7616" s="5">
        <v>45553</v>
      </c>
      <c r="E7616" s="9">
        <f t="shared" si="118"/>
        <v>2024</v>
      </c>
      <c r="F7616" s="4" t="s">
        <v>59</v>
      </c>
      <c r="G7616" s="4" t="s">
        <v>22593</v>
      </c>
      <c r="H7616" s="4" t="s">
        <v>20982</v>
      </c>
      <c r="I7616" s="4" t="s">
        <v>20</v>
      </c>
      <c r="J7616" s="4" t="s">
        <v>111</v>
      </c>
      <c r="K7616" s="4" t="s">
        <v>111</v>
      </c>
      <c r="L7616" s="4" t="s">
        <v>36</v>
      </c>
      <c r="M7616" s="4" t="s">
        <v>138</v>
      </c>
      <c r="N7616" s="4">
        <v>103</v>
      </c>
      <c r="O7616" s="4">
        <v>9</v>
      </c>
      <c r="P7616" s="4">
        <v>0.15</v>
      </c>
      <c r="Q7616" s="4">
        <v>7.28</v>
      </c>
    </row>
    <row r="7617" spans="1:17" s="4" customFormat="1" ht="12" x14ac:dyDescent="0.3">
      <c r="A7617" s="4">
        <v>7616</v>
      </c>
      <c r="B7617" s="4" t="s">
        <v>22594</v>
      </c>
      <c r="C7617" s="5">
        <v>44947</v>
      </c>
      <c r="D7617" s="5">
        <v>44954</v>
      </c>
      <c r="E7617" s="9">
        <f t="shared" si="118"/>
        <v>2023</v>
      </c>
      <c r="F7617" s="4" t="s">
        <v>59</v>
      </c>
      <c r="G7617" s="4" t="s">
        <v>22595</v>
      </c>
      <c r="H7617" s="4" t="s">
        <v>22596</v>
      </c>
      <c r="I7617" s="4" t="s">
        <v>20</v>
      </c>
      <c r="J7617" s="4" t="s">
        <v>21</v>
      </c>
      <c r="K7617" s="4" t="s">
        <v>26647</v>
      </c>
      <c r="L7617" s="4" t="s">
        <v>29</v>
      </c>
      <c r="M7617" s="4" t="s">
        <v>90</v>
      </c>
      <c r="N7617" s="4">
        <v>945.4</v>
      </c>
      <c r="O7617" s="4">
        <v>10</v>
      </c>
      <c r="P7617" s="4">
        <v>0</v>
      </c>
      <c r="Q7617" s="4">
        <v>222.39</v>
      </c>
    </row>
    <row r="7618" spans="1:17" s="4" customFormat="1" ht="12" x14ac:dyDescent="0.3">
      <c r="A7618" s="4">
        <v>7617</v>
      </c>
      <c r="B7618" s="4" t="s">
        <v>22597</v>
      </c>
      <c r="C7618" s="5">
        <v>44513</v>
      </c>
      <c r="D7618" s="5">
        <v>44515</v>
      </c>
      <c r="E7618" s="9">
        <f t="shared" ref="E7618:E7681" si="119">YEAR(D7618)</f>
        <v>2021</v>
      </c>
      <c r="F7618" s="4" t="s">
        <v>39</v>
      </c>
      <c r="G7618" s="4" t="s">
        <v>22598</v>
      </c>
      <c r="H7618" s="4" t="s">
        <v>22599</v>
      </c>
      <c r="I7618" s="4" t="s">
        <v>20</v>
      </c>
      <c r="J7618" s="4" t="s">
        <v>145</v>
      </c>
      <c r="K7618" s="4" t="s">
        <v>80</v>
      </c>
      <c r="L7618" s="4" t="s">
        <v>22</v>
      </c>
      <c r="M7618" s="4" t="s">
        <v>23</v>
      </c>
      <c r="N7618" s="4">
        <v>1002.66</v>
      </c>
      <c r="O7618" s="4">
        <v>2</v>
      </c>
      <c r="P7618" s="4">
        <v>0</v>
      </c>
      <c r="Q7618" s="4">
        <v>20.21</v>
      </c>
    </row>
    <row r="7619" spans="1:17" s="4" customFormat="1" ht="12" x14ac:dyDescent="0.3">
      <c r="A7619" s="4">
        <v>7618</v>
      </c>
      <c r="B7619" s="4" t="s">
        <v>22600</v>
      </c>
      <c r="C7619" s="5">
        <v>45435</v>
      </c>
      <c r="D7619" s="5">
        <v>45436</v>
      </c>
      <c r="E7619" s="9">
        <f t="shared" si="119"/>
        <v>2024</v>
      </c>
      <c r="F7619" s="4" t="s">
        <v>59</v>
      </c>
      <c r="G7619" s="4" t="s">
        <v>22601</v>
      </c>
      <c r="H7619" s="4" t="s">
        <v>22602</v>
      </c>
      <c r="I7619" s="4" t="s">
        <v>20</v>
      </c>
      <c r="J7619" s="4" t="s">
        <v>42</v>
      </c>
      <c r="K7619" s="4" t="s">
        <v>43</v>
      </c>
      <c r="L7619" s="4" t="s">
        <v>22</v>
      </c>
      <c r="M7619" s="4" t="s">
        <v>54</v>
      </c>
      <c r="N7619" s="4">
        <v>673.53</v>
      </c>
      <c r="O7619" s="4">
        <v>8</v>
      </c>
      <c r="P7619" s="4">
        <v>0.1</v>
      </c>
      <c r="Q7619" s="4">
        <v>133.9</v>
      </c>
    </row>
    <row r="7620" spans="1:17" s="4" customFormat="1" ht="12" x14ac:dyDescent="0.3">
      <c r="A7620" s="4">
        <v>7619</v>
      </c>
      <c r="B7620" s="4" t="s">
        <v>22603</v>
      </c>
      <c r="C7620" s="5">
        <v>45237</v>
      </c>
      <c r="D7620" s="5">
        <v>45244</v>
      </c>
      <c r="E7620" s="9">
        <f t="shared" si="119"/>
        <v>2023</v>
      </c>
      <c r="F7620" s="4" t="s">
        <v>39</v>
      </c>
      <c r="G7620" s="4" t="s">
        <v>22604</v>
      </c>
      <c r="H7620" s="4" t="s">
        <v>22605</v>
      </c>
      <c r="I7620" s="4" t="s">
        <v>20</v>
      </c>
      <c r="J7620" s="4" t="s">
        <v>21</v>
      </c>
      <c r="K7620" s="4" t="s">
        <v>26647</v>
      </c>
      <c r="L7620" s="4" t="s">
        <v>36</v>
      </c>
      <c r="M7620" s="4" t="s">
        <v>71</v>
      </c>
      <c r="N7620" s="4">
        <v>1363.91</v>
      </c>
      <c r="O7620" s="4">
        <v>7</v>
      </c>
      <c r="P7620" s="4">
        <v>0.15</v>
      </c>
      <c r="Q7620" s="4">
        <v>165.89</v>
      </c>
    </row>
    <row r="7621" spans="1:17" s="4" customFormat="1" ht="12" x14ac:dyDescent="0.3">
      <c r="A7621" s="4">
        <v>7620</v>
      </c>
      <c r="B7621" s="4" t="s">
        <v>22606</v>
      </c>
      <c r="C7621" s="5">
        <v>45479</v>
      </c>
      <c r="D7621" s="5">
        <v>45483</v>
      </c>
      <c r="E7621" s="9">
        <f t="shared" si="119"/>
        <v>2024</v>
      </c>
      <c r="F7621" s="4" t="s">
        <v>17</v>
      </c>
      <c r="G7621" s="4" t="s">
        <v>22607</v>
      </c>
      <c r="H7621" s="4" t="s">
        <v>22608</v>
      </c>
      <c r="I7621" s="4" t="s">
        <v>67</v>
      </c>
      <c r="J7621" s="4" t="s">
        <v>62</v>
      </c>
      <c r="K7621" s="4" t="s">
        <v>63</v>
      </c>
      <c r="L7621" s="4" t="s">
        <v>36</v>
      </c>
      <c r="M7621" s="4" t="s">
        <v>71</v>
      </c>
      <c r="N7621" s="4">
        <v>403.91</v>
      </c>
      <c r="O7621" s="4">
        <v>3</v>
      </c>
      <c r="P7621" s="4">
        <v>0.15</v>
      </c>
      <c r="Q7621" s="4">
        <v>3.09</v>
      </c>
    </row>
    <row r="7622" spans="1:17" s="4" customFormat="1" ht="12" x14ac:dyDescent="0.3">
      <c r="A7622" s="4">
        <v>7621</v>
      </c>
      <c r="B7622" s="4" t="s">
        <v>22609</v>
      </c>
      <c r="C7622" s="5">
        <v>44972</v>
      </c>
      <c r="D7622" s="5">
        <v>44973</v>
      </c>
      <c r="E7622" s="9">
        <f t="shared" si="119"/>
        <v>2023</v>
      </c>
      <c r="F7622" s="4" t="s">
        <v>39</v>
      </c>
      <c r="G7622" s="4" t="s">
        <v>22610</v>
      </c>
      <c r="H7622" s="4" t="s">
        <v>22611</v>
      </c>
      <c r="I7622" s="4" t="s">
        <v>28</v>
      </c>
      <c r="J7622" s="4" t="s">
        <v>62</v>
      </c>
      <c r="K7622" s="4" t="s">
        <v>63</v>
      </c>
      <c r="L7622" s="4" t="s">
        <v>36</v>
      </c>
      <c r="M7622" s="4" t="s">
        <v>138</v>
      </c>
      <c r="N7622" s="4">
        <v>500.23</v>
      </c>
      <c r="O7622" s="4">
        <v>1</v>
      </c>
      <c r="P7622" s="4">
        <v>0</v>
      </c>
      <c r="Q7622" s="4">
        <v>128.63</v>
      </c>
    </row>
    <row r="7623" spans="1:17" s="4" customFormat="1" ht="12" x14ac:dyDescent="0.3">
      <c r="A7623" s="4">
        <v>7622</v>
      </c>
      <c r="B7623" s="4" t="s">
        <v>22612</v>
      </c>
      <c r="C7623" s="5">
        <v>45322</v>
      </c>
      <c r="D7623" s="5">
        <v>45328</v>
      </c>
      <c r="E7623" s="9">
        <f t="shared" si="119"/>
        <v>2024</v>
      </c>
      <c r="F7623" s="4" t="s">
        <v>59</v>
      </c>
      <c r="G7623" s="4" t="s">
        <v>22613</v>
      </c>
      <c r="H7623" s="4" t="s">
        <v>22614</v>
      </c>
      <c r="I7623" s="4" t="s">
        <v>28</v>
      </c>
      <c r="J7623" s="4" t="s">
        <v>21</v>
      </c>
      <c r="K7623" s="4" t="s">
        <v>26647</v>
      </c>
      <c r="L7623" s="4" t="s">
        <v>22</v>
      </c>
      <c r="M7623" s="4" t="s">
        <v>134</v>
      </c>
      <c r="N7623" s="4">
        <v>860.76</v>
      </c>
      <c r="O7623" s="4">
        <v>8</v>
      </c>
      <c r="P7623" s="4">
        <v>0.2</v>
      </c>
      <c r="Q7623" s="4">
        <v>152.97</v>
      </c>
    </row>
    <row r="7624" spans="1:17" s="4" customFormat="1" ht="12" x14ac:dyDescent="0.3">
      <c r="A7624" s="4">
        <v>7623</v>
      </c>
      <c r="B7624" s="4" t="s">
        <v>22615</v>
      </c>
      <c r="C7624" s="5">
        <v>45398</v>
      </c>
      <c r="D7624" s="5">
        <v>45402</v>
      </c>
      <c r="E7624" s="9">
        <f t="shared" si="119"/>
        <v>2024</v>
      </c>
      <c r="F7624" s="4" t="s">
        <v>59</v>
      </c>
      <c r="G7624" s="4" t="s">
        <v>22616</v>
      </c>
      <c r="H7624" s="4" t="s">
        <v>22617</v>
      </c>
      <c r="I7624" s="4" t="s">
        <v>20</v>
      </c>
      <c r="J7624" s="4" t="s">
        <v>145</v>
      </c>
      <c r="K7624" s="4" t="s">
        <v>80</v>
      </c>
      <c r="L7624" s="4" t="s">
        <v>22</v>
      </c>
      <c r="M7624" s="4" t="s">
        <v>23</v>
      </c>
      <c r="N7624" s="4">
        <v>423.84</v>
      </c>
      <c r="O7624" s="4">
        <v>1</v>
      </c>
      <c r="P7624" s="4">
        <v>0.2</v>
      </c>
      <c r="Q7624" s="4">
        <v>2.69</v>
      </c>
    </row>
    <row r="7625" spans="1:17" s="4" customFormat="1" ht="12" x14ac:dyDescent="0.3">
      <c r="A7625" s="4">
        <v>7624</v>
      </c>
      <c r="B7625" s="4" t="s">
        <v>22618</v>
      </c>
      <c r="C7625" s="5">
        <v>44879</v>
      </c>
      <c r="D7625" s="5">
        <v>44886</v>
      </c>
      <c r="E7625" s="9">
        <f t="shared" si="119"/>
        <v>2022</v>
      </c>
      <c r="F7625" s="4" t="s">
        <v>39</v>
      </c>
      <c r="G7625" s="4" t="s">
        <v>22619</v>
      </c>
      <c r="H7625" s="4" t="s">
        <v>22620</v>
      </c>
      <c r="I7625" s="4" t="s">
        <v>28</v>
      </c>
      <c r="J7625" s="4" t="s">
        <v>47</v>
      </c>
      <c r="K7625" s="4" t="s">
        <v>47</v>
      </c>
      <c r="L7625" s="4" t="s">
        <v>29</v>
      </c>
      <c r="M7625" s="4" t="s">
        <v>90</v>
      </c>
      <c r="N7625" s="4">
        <v>970.81</v>
      </c>
      <c r="O7625" s="4">
        <v>9</v>
      </c>
      <c r="P7625" s="4">
        <v>0.15</v>
      </c>
      <c r="Q7625" s="4">
        <v>127.48</v>
      </c>
    </row>
    <row r="7626" spans="1:17" s="4" customFormat="1" ht="12" x14ac:dyDescent="0.3">
      <c r="A7626" s="4">
        <v>7625</v>
      </c>
      <c r="B7626" s="4" t="s">
        <v>22621</v>
      </c>
      <c r="C7626" s="5">
        <v>44804</v>
      </c>
      <c r="D7626" s="5">
        <v>44809</v>
      </c>
      <c r="E7626" s="9">
        <f t="shared" si="119"/>
        <v>2022</v>
      </c>
      <c r="F7626" s="4" t="s">
        <v>25</v>
      </c>
      <c r="G7626" s="4" t="s">
        <v>22622</v>
      </c>
      <c r="H7626" s="4" t="s">
        <v>22623</v>
      </c>
      <c r="I7626" s="4" t="s">
        <v>67</v>
      </c>
      <c r="J7626" s="4" t="s">
        <v>106</v>
      </c>
      <c r="K7626" s="4" t="s">
        <v>106</v>
      </c>
      <c r="L7626" s="4" t="s">
        <v>36</v>
      </c>
      <c r="M7626" s="4" t="s">
        <v>71</v>
      </c>
      <c r="N7626" s="4">
        <v>385.28</v>
      </c>
      <c r="O7626" s="4">
        <v>7</v>
      </c>
      <c r="P7626" s="4">
        <v>0.1</v>
      </c>
      <c r="Q7626" s="4">
        <v>45.69</v>
      </c>
    </row>
    <row r="7627" spans="1:17" s="4" customFormat="1" ht="12" x14ac:dyDescent="0.3">
      <c r="A7627" s="4">
        <v>7626</v>
      </c>
      <c r="B7627" s="4" t="s">
        <v>22624</v>
      </c>
      <c r="C7627" s="5">
        <v>45284</v>
      </c>
      <c r="D7627" s="5">
        <v>45286</v>
      </c>
      <c r="E7627" s="9">
        <f t="shared" si="119"/>
        <v>2023</v>
      </c>
      <c r="F7627" s="4" t="s">
        <v>39</v>
      </c>
      <c r="G7627" s="4" t="s">
        <v>22625</v>
      </c>
      <c r="H7627" s="4" t="s">
        <v>22626</v>
      </c>
      <c r="I7627" s="4" t="s">
        <v>28</v>
      </c>
      <c r="J7627" s="4" t="s">
        <v>145</v>
      </c>
      <c r="K7627" s="4" t="s">
        <v>80</v>
      </c>
      <c r="L7627" s="4" t="s">
        <v>36</v>
      </c>
      <c r="M7627" s="4" t="s">
        <v>71</v>
      </c>
      <c r="N7627" s="4">
        <v>864.19</v>
      </c>
      <c r="O7627" s="4">
        <v>2</v>
      </c>
      <c r="P7627" s="4">
        <v>0.2</v>
      </c>
      <c r="Q7627" s="4">
        <v>123.64</v>
      </c>
    </row>
    <row r="7628" spans="1:17" s="4" customFormat="1" ht="12" x14ac:dyDescent="0.3">
      <c r="A7628" s="4">
        <v>7627</v>
      </c>
      <c r="B7628" s="4" t="s">
        <v>22627</v>
      </c>
      <c r="C7628" s="5">
        <v>45090</v>
      </c>
      <c r="D7628" s="5">
        <v>45096</v>
      </c>
      <c r="E7628" s="9">
        <f t="shared" si="119"/>
        <v>2023</v>
      </c>
      <c r="F7628" s="4" t="s">
        <v>39</v>
      </c>
      <c r="G7628" s="4" t="s">
        <v>22628</v>
      </c>
      <c r="H7628" s="4" t="s">
        <v>22629</v>
      </c>
      <c r="I7628" s="4" t="s">
        <v>28</v>
      </c>
      <c r="J7628" s="4" t="s">
        <v>52</v>
      </c>
      <c r="K7628" s="4" t="s">
        <v>53</v>
      </c>
      <c r="L7628" s="4" t="s">
        <v>36</v>
      </c>
      <c r="M7628" s="4" t="s">
        <v>118</v>
      </c>
      <c r="N7628" s="4">
        <v>815.92</v>
      </c>
      <c r="O7628" s="4">
        <v>9</v>
      </c>
      <c r="P7628" s="4">
        <v>0</v>
      </c>
      <c r="Q7628" s="4">
        <v>136.04</v>
      </c>
    </row>
    <row r="7629" spans="1:17" s="4" customFormat="1" ht="12" x14ac:dyDescent="0.3">
      <c r="A7629" s="4">
        <v>7628</v>
      </c>
      <c r="B7629" s="4" t="s">
        <v>22630</v>
      </c>
      <c r="C7629" s="5">
        <v>44538</v>
      </c>
      <c r="D7629" s="5">
        <v>44543</v>
      </c>
      <c r="E7629" s="9">
        <f t="shared" si="119"/>
        <v>2021</v>
      </c>
      <c r="F7629" s="4" t="s">
        <v>39</v>
      </c>
      <c r="G7629" s="4" t="s">
        <v>22631</v>
      </c>
      <c r="H7629" s="4" t="s">
        <v>22632</v>
      </c>
      <c r="I7629" s="4" t="s">
        <v>67</v>
      </c>
      <c r="J7629" s="4" t="s">
        <v>62</v>
      </c>
      <c r="K7629" s="4" t="s">
        <v>63</v>
      </c>
      <c r="L7629" s="4" t="s">
        <v>29</v>
      </c>
      <c r="M7629" s="4" t="s">
        <v>107</v>
      </c>
      <c r="N7629" s="4">
        <v>998.36</v>
      </c>
      <c r="O7629" s="4">
        <v>1</v>
      </c>
      <c r="P7629" s="4">
        <v>0.15</v>
      </c>
      <c r="Q7629" s="4">
        <v>81.17</v>
      </c>
    </row>
    <row r="7630" spans="1:17" s="4" customFormat="1" ht="12" x14ac:dyDescent="0.3">
      <c r="A7630" s="4">
        <v>7629</v>
      </c>
      <c r="B7630" s="4" t="s">
        <v>22633</v>
      </c>
      <c r="C7630" s="5">
        <v>44962</v>
      </c>
      <c r="D7630" s="5">
        <v>44964</v>
      </c>
      <c r="E7630" s="9">
        <f t="shared" si="119"/>
        <v>2023</v>
      </c>
      <c r="F7630" s="4" t="s">
        <v>39</v>
      </c>
      <c r="G7630" s="4" t="s">
        <v>22634</v>
      </c>
      <c r="H7630" s="4" t="s">
        <v>22635</v>
      </c>
      <c r="I7630" s="4" t="s">
        <v>20</v>
      </c>
      <c r="J7630" s="4" t="s">
        <v>106</v>
      </c>
      <c r="K7630" s="4" t="s">
        <v>106</v>
      </c>
      <c r="L7630" s="4" t="s">
        <v>36</v>
      </c>
      <c r="M7630" s="4" t="s">
        <v>71</v>
      </c>
      <c r="N7630" s="4">
        <v>904.47</v>
      </c>
      <c r="O7630" s="4">
        <v>9</v>
      </c>
      <c r="P7630" s="4">
        <v>0.1</v>
      </c>
      <c r="Q7630" s="4">
        <v>153.6</v>
      </c>
    </row>
    <row r="7631" spans="1:17" s="4" customFormat="1" ht="12" x14ac:dyDescent="0.3">
      <c r="A7631" s="4">
        <v>7630</v>
      </c>
      <c r="B7631" s="4" t="s">
        <v>22636</v>
      </c>
      <c r="C7631" s="5">
        <v>44474</v>
      </c>
      <c r="D7631" s="5">
        <v>44477</v>
      </c>
      <c r="E7631" s="9">
        <f t="shared" si="119"/>
        <v>2021</v>
      </c>
      <c r="F7631" s="4" t="s">
        <v>59</v>
      </c>
      <c r="G7631" s="4" t="s">
        <v>22637</v>
      </c>
      <c r="H7631" s="4" t="s">
        <v>22638</v>
      </c>
      <c r="I7631" s="4" t="s">
        <v>28</v>
      </c>
      <c r="J7631" s="4" t="s">
        <v>42</v>
      </c>
      <c r="K7631" s="4" t="s">
        <v>43</v>
      </c>
      <c r="L7631" s="4" t="s">
        <v>36</v>
      </c>
      <c r="M7631" s="4" t="s">
        <v>37</v>
      </c>
      <c r="N7631" s="4">
        <v>294.95999999999998</v>
      </c>
      <c r="O7631" s="4">
        <v>1</v>
      </c>
      <c r="P7631" s="4">
        <v>0.15</v>
      </c>
      <c r="Q7631" s="4">
        <v>19.64</v>
      </c>
    </row>
    <row r="7632" spans="1:17" s="4" customFormat="1" ht="12" x14ac:dyDescent="0.3">
      <c r="A7632" s="4">
        <v>7631</v>
      </c>
      <c r="B7632" s="4" t="s">
        <v>22639</v>
      </c>
      <c r="C7632" s="5">
        <v>44802</v>
      </c>
      <c r="D7632" s="5">
        <v>44807</v>
      </c>
      <c r="E7632" s="9">
        <f t="shared" si="119"/>
        <v>2022</v>
      </c>
      <c r="F7632" s="4" t="s">
        <v>25</v>
      </c>
      <c r="G7632" s="4" t="s">
        <v>22640</v>
      </c>
      <c r="H7632" s="4" t="s">
        <v>22641</v>
      </c>
      <c r="I7632" s="4" t="s">
        <v>67</v>
      </c>
      <c r="J7632" s="4" t="s">
        <v>79</v>
      </c>
      <c r="K7632" s="4" t="s">
        <v>80</v>
      </c>
      <c r="L7632" s="4" t="s">
        <v>36</v>
      </c>
      <c r="M7632" s="4" t="s">
        <v>37</v>
      </c>
      <c r="N7632" s="4">
        <v>835.35</v>
      </c>
      <c r="O7632" s="4">
        <v>6</v>
      </c>
      <c r="P7632" s="4">
        <v>0.15</v>
      </c>
      <c r="Q7632" s="4">
        <v>156.57</v>
      </c>
    </row>
    <row r="7633" spans="1:17" s="4" customFormat="1" ht="12" x14ac:dyDescent="0.3">
      <c r="A7633" s="4">
        <v>7632</v>
      </c>
      <c r="B7633" s="4" t="s">
        <v>22642</v>
      </c>
      <c r="C7633" s="5">
        <v>44757</v>
      </c>
      <c r="D7633" s="5">
        <v>44760</v>
      </c>
      <c r="E7633" s="9">
        <f t="shared" si="119"/>
        <v>2022</v>
      </c>
      <c r="F7633" s="4" t="s">
        <v>25</v>
      </c>
      <c r="G7633" s="4" t="s">
        <v>22643</v>
      </c>
      <c r="H7633" s="4" t="s">
        <v>22644</v>
      </c>
      <c r="I7633" s="4" t="s">
        <v>28</v>
      </c>
      <c r="J7633" s="4" t="s">
        <v>111</v>
      </c>
      <c r="K7633" s="4" t="s">
        <v>111</v>
      </c>
      <c r="L7633" s="4" t="s">
        <v>29</v>
      </c>
      <c r="M7633" s="4" t="s">
        <v>30</v>
      </c>
      <c r="N7633" s="4">
        <v>329.94</v>
      </c>
      <c r="O7633" s="4">
        <v>8</v>
      </c>
      <c r="P7633" s="4">
        <v>0</v>
      </c>
      <c r="Q7633" s="4">
        <v>77.63</v>
      </c>
    </row>
    <row r="7634" spans="1:17" s="4" customFormat="1" ht="12" x14ac:dyDescent="0.3">
      <c r="A7634" s="4">
        <v>7633</v>
      </c>
      <c r="B7634" s="4" t="s">
        <v>22645</v>
      </c>
      <c r="C7634" s="5">
        <v>44517</v>
      </c>
      <c r="D7634" s="5">
        <v>44524</v>
      </c>
      <c r="E7634" s="9">
        <f t="shared" si="119"/>
        <v>2021</v>
      </c>
      <c r="F7634" s="4" t="s">
        <v>59</v>
      </c>
      <c r="G7634" s="4" t="s">
        <v>22646</v>
      </c>
      <c r="H7634" s="4" t="s">
        <v>22647</v>
      </c>
      <c r="I7634" s="4" t="s">
        <v>67</v>
      </c>
      <c r="J7634" s="4" t="s">
        <v>47</v>
      </c>
      <c r="K7634" s="4" t="s">
        <v>47</v>
      </c>
      <c r="L7634" s="4" t="s">
        <v>36</v>
      </c>
      <c r="M7634" s="4" t="s">
        <v>118</v>
      </c>
      <c r="N7634" s="4">
        <v>814.87</v>
      </c>
      <c r="O7634" s="4">
        <v>9</v>
      </c>
      <c r="P7634" s="4">
        <v>0.2</v>
      </c>
      <c r="Q7634" s="4">
        <v>72.430000000000007</v>
      </c>
    </row>
    <row r="7635" spans="1:17" s="4" customFormat="1" ht="12" x14ac:dyDescent="0.3">
      <c r="A7635" s="4">
        <v>7634</v>
      </c>
      <c r="B7635" s="4" t="s">
        <v>22648</v>
      </c>
      <c r="C7635" s="5">
        <v>44441</v>
      </c>
      <c r="D7635" s="5">
        <v>44446</v>
      </c>
      <c r="E7635" s="9">
        <f t="shared" si="119"/>
        <v>2021</v>
      </c>
      <c r="F7635" s="4" t="s">
        <v>25</v>
      </c>
      <c r="G7635" s="4" t="s">
        <v>22649</v>
      </c>
      <c r="H7635" s="4" t="s">
        <v>22650</v>
      </c>
      <c r="I7635" s="4" t="s">
        <v>20</v>
      </c>
      <c r="J7635" s="4" t="s">
        <v>34</v>
      </c>
      <c r="K7635" s="4" t="s">
        <v>35</v>
      </c>
      <c r="L7635" s="4" t="s">
        <v>29</v>
      </c>
      <c r="M7635" s="4" t="s">
        <v>48</v>
      </c>
      <c r="N7635" s="4">
        <v>560.91999999999996</v>
      </c>
      <c r="O7635" s="4">
        <v>5</v>
      </c>
      <c r="P7635" s="4">
        <v>0.1</v>
      </c>
      <c r="Q7635" s="4">
        <v>40.659999999999997</v>
      </c>
    </row>
    <row r="7636" spans="1:17" s="4" customFormat="1" ht="12" x14ac:dyDescent="0.3">
      <c r="A7636" s="4">
        <v>7635</v>
      </c>
      <c r="B7636" s="4" t="s">
        <v>22651</v>
      </c>
      <c r="C7636" s="5">
        <v>45025</v>
      </c>
      <c r="D7636" s="5">
        <v>45028</v>
      </c>
      <c r="E7636" s="9">
        <f t="shared" si="119"/>
        <v>2023</v>
      </c>
      <c r="F7636" s="4" t="s">
        <v>59</v>
      </c>
      <c r="G7636" s="4" t="s">
        <v>22652</v>
      </c>
      <c r="H7636" s="4" t="s">
        <v>22653</v>
      </c>
      <c r="I7636" s="4" t="s">
        <v>28</v>
      </c>
      <c r="J7636" s="4" t="s">
        <v>145</v>
      </c>
      <c r="K7636" s="4" t="s">
        <v>80</v>
      </c>
      <c r="L7636" s="4" t="s">
        <v>36</v>
      </c>
      <c r="M7636" s="4" t="s">
        <v>37</v>
      </c>
      <c r="N7636" s="4">
        <v>684.39</v>
      </c>
      <c r="O7636" s="4">
        <v>1</v>
      </c>
      <c r="P7636" s="4">
        <v>0.2</v>
      </c>
      <c r="Q7636" s="4">
        <v>97.93</v>
      </c>
    </row>
    <row r="7637" spans="1:17" s="4" customFormat="1" ht="12" x14ac:dyDescent="0.3">
      <c r="A7637" s="4">
        <v>7636</v>
      </c>
      <c r="B7637" s="4" t="s">
        <v>22654</v>
      </c>
      <c r="C7637" s="5">
        <v>44734</v>
      </c>
      <c r="D7637" s="5">
        <v>44740</v>
      </c>
      <c r="E7637" s="9">
        <f t="shared" si="119"/>
        <v>2022</v>
      </c>
      <c r="F7637" s="4" t="s">
        <v>25</v>
      </c>
      <c r="G7637" s="4" t="s">
        <v>22655</v>
      </c>
      <c r="H7637" s="4" t="s">
        <v>22656</v>
      </c>
      <c r="I7637" s="4" t="s">
        <v>28</v>
      </c>
      <c r="J7637" s="4" t="s">
        <v>42</v>
      </c>
      <c r="K7637" s="4" t="s">
        <v>43</v>
      </c>
      <c r="L7637" s="4" t="s">
        <v>22</v>
      </c>
      <c r="M7637" s="4" t="s">
        <v>23</v>
      </c>
      <c r="N7637" s="4">
        <v>816.89</v>
      </c>
      <c r="O7637" s="4">
        <v>10</v>
      </c>
      <c r="P7637" s="4">
        <v>0.15</v>
      </c>
      <c r="Q7637" s="4">
        <v>18.88</v>
      </c>
    </row>
    <row r="7638" spans="1:17" s="4" customFormat="1" ht="12" x14ac:dyDescent="0.3">
      <c r="A7638" s="4">
        <v>7637</v>
      </c>
      <c r="B7638" s="4" t="s">
        <v>22657</v>
      </c>
      <c r="C7638" s="5">
        <v>44782</v>
      </c>
      <c r="D7638" s="5">
        <v>44784</v>
      </c>
      <c r="E7638" s="9">
        <f t="shared" si="119"/>
        <v>2022</v>
      </c>
      <c r="F7638" s="4" t="s">
        <v>59</v>
      </c>
      <c r="G7638" s="4" t="s">
        <v>22658</v>
      </c>
      <c r="H7638" s="4" t="s">
        <v>22659</v>
      </c>
      <c r="I7638" s="4" t="s">
        <v>20</v>
      </c>
      <c r="J7638" s="4" t="s">
        <v>42</v>
      </c>
      <c r="K7638" s="4" t="s">
        <v>43</v>
      </c>
      <c r="L7638" s="4" t="s">
        <v>22</v>
      </c>
      <c r="M7638" s="4" t="s">
        <v>23</v>
      </c>
      <c r="N7638" s="4">
        <v>1439.71</v>
      </c>
      <c r="O7638" s="4">
        <v>9</v>
      </c>
      <c r="P7638" s="4">
        <v>0.15</v>
      </c>
      <c r="Q7638" s="4">
        <v>219.46</v>
      </c>
    </row>
    <row r="7639" spans="1:17" s="4" customFormat="1" ht="12" x14ac:dyDescent="0.3">
      <c r="A7639" s="4">
        <v>7638</v>
      </c>
      <c r="B7639" s="4" t="s">
        <v>22660</v>
      </c>
      <c r="C7639" s="5">
        <v>44822</v>
      </c>
      <c r="D7639" s="5">
        <v>44825</v>
      </c>
      <c r="E7639" s="9">
        <f t="shared" si="119"/>
        <v>2022</v>
      </c>
      <c r="F7639" s="4" t="s">
        <v>59</v>
      </c>
      <c r="G7639" s="4" t="s">
        <v>22661</v>
      </c>
      <c r="H7639" s="4" t="s">
        <v>22662</v>
      </c>
      <c r="I7639" s="4" t="s">
        <v>28</v>
      </c>
      <c r="J7639" s="4" t="s">
        <v>42</v>
      </c>
      <c r="K7639" s="4" t="s">
        <v>43</v>
      </c>
      <c r="L7639" s="4" t="s">
        <v>29</v>
      </c>
      <c r="M7639" s="4" t="s">
        <v>107</v>
      </c>
      <c r="N7639" s="4">
        <v>779.68</v>
      </c>
      <c r="O7639" s="4">
        <v>6</v>
      </c>
      <c r="P7639" s="4">
        <v>0</v>
      </c>
      <c r="Q7639" s="4">
        <v>31.19</v>
      </c>
    </row>
    <row r="7640" spans="1:17" s="4" customFormat="1" ht="12" x14ac:dyDescent="0.3">
      <c r="A7640" s="4">
        <v>7639</v>
      </c>
      <c r="B7640" s="4" t="s">
        <v>22663</v>
      </c>
      <c r="C7640" s="5">
        <v>44615</v>
      </c>
      <c r="D7640" s="5">
        <v>44617</v>
      </c>
      <c r="E7640" s="9">
        <f t="shared" si="119"/>
        <v>2022</v>
      </c>
      <c r="F7640" s="4" t="s">
        <v>17</v>
      </c>
      <c r="G7640" s="4" t="s">
        <v>22664</v>
      </c>
      <c r="H7640" s="4" t="s">
        <v>22665</v>
      </c>
      <c r="I7640" s="4" t="s">
        <v>67</v>
      </c>
      <c r="J7640" s="4" t="s">
        <v>42</v>
      </c>
      <c r="K7640" s="4" t="s">
        <v>43</v>
      </c>
      <c r="L7640" s="4" t="s">
        <v>29</v>
      </c>
      <c r="M7640" s="4" t="s">
        <v>90</v>
      </c>
      <c r="N7640" s="4">
        <v>408.74</v>
      </c>
      <c r="O7640" s="4">
        <v>5</v>
      </c>
      <c r="P7640" s="4">
        <v>0</v>
      </c>
      <c r="Q7640" s="4">
        <v>62.74</v>
      </c>
    </row>
    <row r="7641" spans="1:17" s="4" customFormat="1" ht="12" x14ac:dyDescent="0.3">
      <c r="A7641" s="4">
        <v>7640</v>
      </c>
      <c r="B7641" s="4" t="s">
        <v>22666</v>
      </c>
      <c r="C7641" s="5">
        <v>44476</v>
      </c>
      <c r="D7641" s="5">
        <v>44477</v>
      </c>
      <c r="E7641" s="9">
        <f t="shared" si="119"/>
        <v>2021</v>
      </c>
      <c r="F7641" s="4" t="s">
        <v>25</v>
      </c>
      <c r="G7641" s="4" t="s">
        <v>22667</v>
      </c>
      <c r="H7641" s="4" t="s">
        <v>22668</v>
      </c>
      <c r="I7641" s="4" t="s">
        <v>28</v>
      </c>
      <c r="J7641" s="4" t="s">
        <v>47</v>
      </c>
      <c r="K7641" s="4" t="s">
        <v>47</v>
      </c>
      <c r="L7641" s="4" t="s">
        <v>36</v>
      </c>
      <c r="M7641" s="4" t="s">
        <v>138</v>
      </c>
      <c r="N7641" s="4">
        <v>173.65</v>
      </c>
      <c r="O7641" s="4">
        <v>6</v>
      </c>
      <c r="P7641" s="4">
        <v>0</v>
      </c>
      <c r="Q7641" s="4">
        <v>23.22</v>
      </c>
    </row>
    <row r="7642" spans="1:17" s="4" customFormat="1" ht="12" x14ac:dyDescent="0.3">
      <c r="A7642" s="4">
        <v>7641</v>
      </c>
      <c r="B7642" s="4" t="s">
        <v>22669</v>
      </c>
      <c r="C7642" s="5">
        <v>44475</v>
      </c>
      <c r="D7642" s="5">
        <v>44478</v>
      </c>
      <c r="E7642" s="9">
        <f t="shared" si="119"/>
        <v>2021</v>
      </c>
      <c r="F7642" s="4" t="s">
        <v>25</v>
      </c>
      <c r="G7642" s="4" t="s">
        <v>22670</v>
      </c>
      <c r="H7642" s="4" t="s">
        <v>22671</v>
      </c>
      <c r="I7642" s="4" t="s">
        <v>28</v>
      </c>
      <c r="J7642" s="4" t="s">
        <v>34</v>
      </c>
      <c r="K7642" s="4" t="s">
        <v>35</v>
      </c>
      <c r="L7642" s="4" t="s">
        <v>22</v>
      </c>
      <c r="M7642" s="4" t="s">
        <v>134</v>
      </c>
      <c r="N7642" s="4">
        <v>512.58000000000004</v>
      </c>
      <c r="O7642" s="4">
        <v>3</v>
      </c>
      <c r="P7642" s="4">
        <v>0</v>
      </c>
      <c r="Q7642" s="4">
        <v>123.28</v>
      </c>
    </row>
    <row r="7643" spans="1:17" s="4" customFormat="1" ht="12" x14ac:dyDescent="0.3">
      <c r="A7643" s="4">
        <v>7642</v>
      </c>
      <c r="B7643" s="4" t="s">
        <v>22672</v>
      </c>
      <c r="C7643" s="5">
        <v>45167</v>
      </c>
      <c r="D7643" s="5">
        <v>45172</v>
      </c>
      <c r="E7643" s="9">
        <f t="shared" si="119"/>
        <v>2023</v>
      </c>
      <c r="F7643" s="4" t="s">
        <v>25</v>
      </c>
      <c r="G7643" s="4" t="s">
        <v>22673</v>
      </c>
      <c r="H7643" s="4" t="s">
        <v>22674</v>
      </c>
      <c r="I7643" s="4" t="s">
        <v>67</v>
      </c>
      <c r="J7643" s="4" t="s">
        <v>79</v>
      </c>
      <c r="K7643" s="4" t="s">
        <v>80</v>
      </c>
      <c r="L7643" s="4" t="s">
        <v>36</v>
      </c>
      <c r="M7643" s="4" t="s">
        <v>37</v>
      </c>
      <c r="N7643" s="4">
        <v>674.51</v>
      </c>
      <c r="O7643" s="4">
        <v>5</v>
      </c>
      <c r="P7643" s="4">
        <v>0.15</v>
      </c>
      <c r="Q7643" s="4">
        <v>138.44</v>
      </c>
    </row>
    <row r="7644" spans="1:17" s="4" customFormat="1" ht="12" x14ac:dyDescent="0.3">
      <c r="A7644" s="4">
        <v>7643</v>
      </c>
      <c r="B7644" s="4" t="s">
        <v>22675</v>
      </c>
      <c r="C7644" s="5">
        <v>45597</v>
      </c>
      <c r="D7644" s="5">
        <v>45598</v>
      </c>
      <c r="E7644" s="9">
        <f t="shared" si="119"/>
        <v>2024</v>
      </c>
      <c r="F7644" s="4" t="s">
        <v>25</v>
      </c>
      <c r="G7644" s="4" t="s">
        <v>22676</v>
      </c>
      <c r="H7644" s="4" t="s">
        <v>22677</v>
      </c>
      <c r="I7644" s="4" t="s">
        <v>28</v>
      </c>
      <c r="J7644" s="4" t="s">
        <v>62</v>
      </c>
      <c r="K7644" s="4" t="s">
        <v>63</v>
      </c>
      <c r="L7644" s="4" t="s">
        <v>29</v>
      </c>
      <c r="M7644" s="4" t="s">
        <v>30</v>
      </c>
      <c r="N7644" s="4">
        <v>493.52</v>
      </c>
      <c r="O7644" s="4">
        <v>6</v>
      </c>
      <c r="P7644" s="4">
        <v>0</v>
      </c>
      <c r="Q7644" s="4">
        <v>24.87</v>
      </c>
    </row>
    <row r="7645" spans="1:17" s="4" customFormat="1" ht="12" x14ac:dyDescent="0.3">
      <c r="A7645" s="4">
        <v>7644</v>
      </c>
      <c r="B7645" s="4" t="s">
        <v>22678</v>
      </c>
      <c r="C7645" s="5">
        <v>44927</v>
      </c>
      <c r="D7645" s="5">
        <v>44928</v>
      </c>
      <c r="E7645" s="9">
        <f t="shared" si="119"/>
        <v>2023</v>
      </c>
      <c r="F7645" s="4" t="s">
        <v>39</v>
      </c>
      <c r="G7645" s="4" t="s">
        <v>22679</v>
      </c>
      <c r="H7645" s="4" t="s">
        <v>22680</v>
      </c>
      <c r="I7645" s="4" t="s">
        <v>20</v>
      </c>
      <c r="J7645" s="4" t="s">
        <v>21</v>
      </c>
      <c r="K7645" s="4" t="s">
        <v>26647</v>
      </c>
      <c r="L7645" s="4" t="s">
        <v>22</v>
      </c>
      <c r="M7645" s="4" t="s">
        <v>54</v>
      </c>
      <c r="N7645" s="4">
        <v>1094.71</v>
      </c>
      <c r="O7645" s="4">
        <v>7</v>
      </c>
      <c r="P7645" s="4">
        <v>0</v>
      </c>
      <c r="Q7645" s="4">
        <v>38.57</v>
      </c>
    </row>
    <row r="7646" spans="1:17" s="4" customFormat="1" ht="12" x14ac:dyDescent="0.3">
      <c r="A7646" s="4">
        <v>7645</v>
      </c>
      <c r="B7646" s="4" t="s">
        <v>22681</v>
      </c>
      <c r="C7646" s="5">
        <v>44499</v>
      </c>
      <c r="D7646" s="5">
        <v>44506</v>
      </c>
      <c r="E7646" s="9">
        <f t="shared" si="119"/>
        <v>2021</v>
      </c>
      <c r="F7646" s="4" t="s">
        <v>59</v>
      </c>
      <c r="G7646" s="4" t="s">
        <v>22682</v>
      </c>
      <c r="H7646" s="4" t="s">
        <v>22683</v>
      </c>
      <c r="I7646" s="4" t="s">
        <v>67</v>
      </c>
      <c r="J7646" s="4" t="s">
        <v>21</v>
      </c>
      <c r="K7646" s="4" t="s">
        <v>26647</v>
      </c>
      <c r="L7646" s="4" t="s">
        <v>22</v>
      </c>
      <c r="M7646" s="4" t="s">
        <v>75</v>
      </c>
      <c r="N7646" s="4">
        <v>1148.96</v>
      </c>
      <c r="O7646" s="4">
        <v>2</v>
      </c>
      <c r="P7646" s="4">
        <v>0.15</v>
      </c>
      <c r="Q7646" s="4">
        <v>195.71</v>
      </c>
    </row>
    <row r="7647" spans="1:17" s="4" customFormat="1" ht="12" x14ac:dyDescent="0.3">
      <c r="A7647" s="4">
        <v>7646</v>
      </c>
      <c r="B7647" s="4" t="s">
        <v>22684</v>
      </c>
      <c r="C7647" s="5">
        <v>45504</v>
      </c>
      <c r="D7647" s="5">
        <v>45511</v>
      </c>
      <c r="E7647" s="9">
        <f t="shared" si="119"/>
        <v>2024</v>
      </c>
      <c r="F7647" s="4" t="s">
        <v>59</v>
      </c>
      <c r="G7647" s="4" t="s">
        <v>22685</v>
      </c>
      <c r="H7647" s="4" t="s">
        <v>22686</v>
      </c>
      <c r="I7647" s="4" t="s">
        <v>20</v>
      </c>
      <c r="J7647" s="4" t="s">
        <v>52</v>
      </c>
      <c r="K7647" s="4" t="s">
        <v>53</v>
      </c>
      <c r="L7647" s="4" t="s">
        <v>29</v>
      </c>
      <c r="M7647" s="4" t="s">
        <v>30</v>
      </c>
      <c r="N7647" s="4">
        <v>1266.9000000000001</v>
      </c>
      <c r="O7647" s="4">
        <v>5</v>
      </c>
      <c r="P7647" s="4">
        <v>0.2</v>
      </c>
      <c r="Q7647" s="4">
        <v>142.56</v>
      </c>
    </row>
    <row r="7648" spans="1:17" s="4" customFormat="1" ht="12" x14ac:dyDescent="0.3">
      <c r="A7648" s="4">
        <v>7647</v>
      </c>
      <c r="B7648" s="4" t="s">
        <v>22687</v>
      </c>
      <c r="C7648" s="5">
        <v>45016</v>
      </c>
      <c r="D7648" s="5">
        <v>45017</v>
      </c>
      <c r="E7648" s="9">
        <f t="shared" si="119"/>
        <v>2023</v>
      </c>
      <c r="F7648" s="4" t="s">
        <v>39</v>
      </c>
      <c r="G7648" s="4" t="s">
        <v>22688</v>
      </c>
      <c r="H7648" s="4" t="s">
        <v>22689</v>
      </c>
      <c r="I7648" s="4" t="s">
        <v>67</v>
      </c>
      <c r="J7648" s="4" t="s">
        <v>52</v>
      </c>
      <c r="K7648" s="4" t="s">
        <v>53</v>
      </c>
      <c r="L7648" s="4" t="s">
        <v>36</v>
      </c>
      <c r="M7648" s="4" t="s">
        <v>118</v>
      </c>
      <c r="N7648" s="4">
        <v>1087.24</v>
      </c>
      <c r="O7648" s="4">
        <v>7</v>
      </c>
      <c r="P7648" s="4">
        <v>0.2</v>
      </c>
      <c r="Q7648" s="4">
        <v>5.82</v>
      </c>
    </row>
    <row r="7649" spans="1:17" s="4" customFormat="1" ht="12" x14ac:dyDescent="0.3">
      <c r="A7649" s="4">
        <v>7648</v>
      </c>
      <c r="B7649" s="4" t="s">
        <v>22690</v>
      </c>
      <c r="C7649" s="5">
        <v>44577</v>
      </c>
      <c r="D7649" s="5">
        <v>44582</v>
      </c>
      <c r="E7649" s="9">
        <f t="shared" si="119"/>
        <v>2022</v>
      </c>
      <c r="F7649" s="4" t="s">
        <v>59</v>
      </c>
      <c r="G7649" s="4" t="s">
        <v>22691</v>
      </c>
      <c r="H7649" s="4" t="s">
        <v>22692</v>
      </c>
      <c r="I7649" s="4" t="s">
        <v>20</v>
      </c>
      <c r="J7649" s="4" t="s">
        <v>21</v>
      </c>
      <c r="K7649" s="4" t="s">
        <v>26647</v>
      </c>
      <c r="L7649" s="4" t="s">
        <v>36</v>
      </c>
      <c r="M7649" s="4" t="s">
        <v>37</v>
      </c>
      <c r="N7649" s="4">
        <v>746.47</v>
      </c>
      <c r="O7649" s="4">
        <v>5</v>
      </c>
      <c r="P7649" s="4">
        <v>0</v>
      </c>
      <c r="Q7649" s="4">
        <v>210.47</v>
      </c>
    </row>
    <row r="7650" spans="1:17" s="4" customFormat="1" ht="12" x14ac:dyDescent="0.3">
      <c r="A7650" s="4">
        <v>7649</v>
      </c>
      <c r="B7650" s="4" t="s">
        <v>22693</v>
      </c>
      <c r="C7650" s="5">
        <v>44702</v>
      </c>
      <c r="D7650" s="5">
        <v>44708</v>
      </c>
      <c r="E7650" s="9">
        <f t="shared" si="119"/>
        <v>2022</v>
      </c>
      <c r="F7650" s="4" t="s">
        <v>39</v>
      </c>
      <c r="G7650" s="4" t="s">
        <v>22694</v>
      </c>
      <c r="H7650" s="4" t="s">
        <v>22695</v>
      </c>
      <c r="I7650" s="4" t="s">
        <v>28</v>
      </c>
      <c r="J7650" s="4" t="s">
        <v>47</v>
      </c>
      <c r="K7650" s="4" t="s">
        <v>47</v>
      </c>
      <c r="L7650" s="4" t="s">
        <v>29</v>
      </c>
      <c r="M7650" s="4" t="s">
        <v>90</v>
      </c>
      <c r="N7650" s="4">
        <v>222.8</v>
      </c>
      <c r="O7650" s="4">
        <v>4</v>
      </c>
      <c r="P7650" s="4">
        <v>0.2</v>
      </c>
      <c r="Q7650" s="4">
        <v>9.11</v>
      </c>
    </row>
    <row r="7651" spans="1:17" s="4" customFormat="1" ht="12" x14ac:dyDescent="0.3">
      <c r="A7651" s="4">
        <v>7650</v>
      </c>
      <c r="B7651" s="4" t="s">
        <v>22696</v>
      </c>
      <c r="C7651" s="5">
        <v>45818</v>
      </c>
      <c r="D7651" s="5">
        <v>45819</v>
      </c>
      <c r="E7651" s="9">
        <f t="shared" si="119"/>
        <v>2025</v>
      </c>
      <c r="F7651" s="4" t="s">
        <v>17</v>
      </c>
      <c r="G7651" s="4" t="s">
        <v>22697</v>
      </c>
      <c r="H7651" s="4" t="s">
        <v>22698</v>
      </c>
      <c r="I7651" s="4" t="s">
        <v>28</v>
      </c>
      <c r="J7651" s="4" t="s">
        <v>42</v>
      </c>
      <c r="K7651" s="4" t="s">
        <v>43</v>
      </c>
      <c r="L7651" s="4" t="s">
        <v>22</v>
      </c>
      <c r="M7651" s="4" t="s">
        <v>23</v>
      </c>
      <c r="N7651" s="4">
        <v>498.1</v>
      </c>
      <c r="O7651" s="4">
        <v>9</v>
      </c>
      <c r="P7651" s="4">
        <v>0.1</v>
      </c>
      <c r="Q7651" s="4">
        <v>54.04</v>
      </c>
    </row>
    <row r="7652" spans="1:17" s="4" customFormat="1" ht="12" x14ac:dyDescent="0.3">
      <c r="A7652" s="4">
        <v>7651</v>
      </c>
      <c r="B7652" s="4" t="s">
        <v>22699</v>
      </c>
      <c r="C7652" s="5">
        <v>44936</v>
      </c>
      <c r="D7652" s="5">
        <v>44942</v>
      </c>
      <c r="E7652" s="9">
        <f t="shared" si="119"/>
        <v>2023</v>
      </c>
      <c r="F7652" s="4" t="s">
        <v>39</v>
      </c>
      <c r="G7652" s="4" t="s">
        <v>22700</v>
      </c>
      <c r="H7652" s="4" t="s">
        <v>22701</v>
      </c>
      <c r="I7652" s="4" t="s">
        <v>28</v>
      </c>
      <c r="J7652" s="4" t="s">
        <v>52</v>
      </c>
      <c r="K7652" s="4" t="s">
        <v>53</v>
      </c>
      <c r="L7652" s="4" t="s">
        <v>36</v>
      </c>
      <c r="M7652" s="4" t="s">
        <v>71</v>
      </c>
      <c r="N7652" s="4">
        <v>317.66000000000003</v>
      </c>
      <c r="O7652" s="4">
        <v>8</v>
      </c>
      <c r="P7652" s="4">
        <v>0</v>
      </c>
      <c r="Q7652" s="4">
        <v>74.55</v>
      </c>
    </row>
    <row r="7653" spans="1:17" s="4" customFormat="1" ht="12" x14ac:dyDescent="0.3">
      <c r="A7653" s="4">
        <v>7652</v>
      </c>
      <c r="B7653" s="4" t="s">
        <v>22702</v>
      </c>
      <c r="C7653" s="5">
        <v>44402</v>
      </c>
      <c r="D7653" s="5">
        <v>44407</v>
      </c>
      <c r="E7653" s="9">
        <f t="shared" si="119"/>
        <v>2021</v>
      </c>
      <c r="F7653" s="4" t="s">
        <v>25</v>
      </c>
      <c r="G7653" s="4" t="s">
        <v>22703</v>
      </c>
      <c r="H7653" s="4" t="s">
        <v>22704</v>
      </c>
      <c r="I7653" s="4" t="s">
        <v>67</v>
      </c>
      <c r="J7653" s="4" t="s">
        <v>21</v>
      </c>
      <c r="K7653" s="4" t="s">
        <v>26647</v>
      </c>
      <c r="L7653" s="4" t="s">
        <v>22</v>
      </c>
      <c r="M7653" s="4" t="s">
        <v>75</v>
      </c>
      <c r="N7653" s="4">
        <v>72.930000000000007</v>
      </c>
      <c r="O7653" s="4">
        <v>6</v>
      </c>
      <c r="P7653" s="4">
        <v>0.15</v>
      </c>
      <c r="Q7653" s="4">
        <v>7.33</v>
      </c>
    </row>
    <row r="7654" spans="1:17" s="4" customFormat="1" ht="12" x14ac:dyDescent="0.3">
      <c r="A7654" s="4">
        <v>7653</v>
      </c>
      <c r="B7654" s="4" t="s">
        <v>22705</v>
      </c>
      <c r="C7654" s="5">
        <v>44874</v>
      </c>
      <c r="D7654" s="5">
        <v>44879</v>
      </c>
      <c r="E7654" s="9">
        <f t="shared" si="119"/>
        <v>2022</v>
      </c>
      <c r="F7654" s="4" t="s">
        <v>17</v>
      </c>
      <c r="G7654" s="4" t="s">
        <v>22706</v>
      </c>
      <c r="H7654" s="4" t="s">
        <v>22707</v>
      </c>
      <c r="I7654" s="4" t="s">
        <v>67</v>
      </c>
      <c r="J7654" s="4" t="s">
        <v>145</v>
      </c>
      <c r="K7654" s="4" t="s">
        <v>80</v>
      </c>
      <c r="L7654" s="4" t="s">
        <v>29</v>
      </c>
      <c r="M7654" s="4" t="s">
        <v>107</v>
      </c>
      <c r="N7654" s="4">
        <v>1290.3499999999999</v>
      </c>
      <c r="O7654" s="4">
        <v>4</v>
      </c>
      <c r="P7654" s="4">
        <v>0.1</v>
      </c>
      <c r="Q7654" s="4">
        <v>172.05</v>
      </c>
    </row>
    <row r="7655" spans="1:17" s="4" customFormat="1" ht="12" x14ac:dyDescent="0.3">
      <c r="A7655" s="4">
        <v>7654</v>
      </c>
      <c r="B7655" s="4" t="s">
        <v>22708</v>
      </c>
      <c r="C7655" s="5">
        <v>45347</v>
      </c>
      <c r="D7655" s="5">
        <v>45352</v>
      </c>
      <c r="E7655" s="9">
        <f t="shared" si="119"/>
        <v>2024</v>
      </c>
      <c r="F7655" s="4" t="s">
        <v>39</v>
      </c>
      <c r="G7655" s="4" t="s">
        <v>22709</v>
      </c>
      <c r="H7655" s="4" t="s">
        <v>22710</v>
      </c>
      <c r="I7655" s="4" t="s">
        <v>20</v>
      </c>
      <c r="J7655" s="4" t="s">
        <v>111</v>
      </c>
      <c r="K7655" s="4" t="s">
        <v>111</v>
      </c>
      <c r="L7655" s="4" t="s">
        <v>36</v>
      </c>
      <c r="M7655" s="4" t="s">
        <v>138</v>
      </c>
      <c r="N7655" s="4">
        <v>627.57000000000005</v>
      </c>
      <c r="O7655" s="4">
        <v>3</v>
      </c>
      <c r="P7655" s="4">
        <v>0.2</v>
      </c>
      <c r="Q7655" s="4">
        <v>53.3</v>
      </c>
    </row>
    <row r="7656" spans="1:17" s="4" customFormat="1" ht="12" x14ac:dyDescent="0.3">
      <c r="A7656" s="4">
        <v>7655</v>
      </c>
      <c r="B7656" s="4" t="s">
        <v>22711</v>
      </c>
      <c r="C7656" s="5">
        <v>44640</v>
      </c>
      <c r="D7656" s="5">
        <v>44643</v>
      </c>
      <c r="E7656" s="9">
        <f t="shared" si="119"/>
        <v>2022</v>
      </c>
      <c r="F7656" s="4" t="s">
        <v>39</v>
      </c>
      <c r="G7656" s="4" t="s">
        <v>22712</v>
      </c>
      <c r="H7656" s="4" t="s">
        <v>16333</v>
      </c>
      <c r="I7656" s="4" t="s">
        <v>28</v>
      </c>
      <c r="J7656" s="4" t="s">
        <v>34</v>
      </c>
      <c r="K7656" s="4" t="s">
        <v>35</v>
      </c>
      <c r="L7656" s="4" t="s">
        <v>22</v>
      </c>
      <c r="M7656" s="4" t="s">
        <v>134</v>
      </c>
      <c r="N7656" s="4">
        <v>906.76</v>
      </c>
      <c r="O7656" s="4">
        <v>4</v>
      </c>
      <c r="P7656" s="4">
        <v>0</v>
      </c>
      <c r="Q7656" s="4">
        <v>102.65</v>
      </c>
    </row>
    <row r="7657" spans="1:17" s="4" customFormat="1" ht="12" x14ac:dyDescent="0.3">
      <c r="A7657" s="4">
        <v>7656</v>
      </c>
      <c r="B7657" s="4" t="s">
        <v>22713</v>
      </c>
      <c r="C7657" s="5">
        <v>44928</v>
      </c>
      <c r="D7657" s="5">
        <v>44935</v>
      </c>
      <c r="E7657" s="9">
        <f t="shared" si="119"/>
        <v>2023</v>
      </c>
      <c r="F7657" s="4" t="s">
        <v>17</v>
      </c>
      <c r="G7657" s="4" t="s">
        <v>22714</v>
      </c>
      <c r="H7657" s="4" t="s">
        <v>22715</v>
      </c>
      <c r="I7657" s="4" t="s">
        <v>28</v>
      </c>
      <c r="J7657" s="4" t="s">
        <v>145</v>
      </c>
      <c r="K7657" s="4" t="s">
        <v>80</v>
      </c>
      <c r="L7657" s="4" t="s">
        <v>36</v>
      </c>
      <c r="M7657" s="4" t="s">
        <v>138</v>
      </c>
      <c r="N7657" s="4">
        <v>35.07</v>
      </c>
      <c r="O7657" s="4">
        <v>1</v>
      </c>
      <c r="P7657" s="4">
        <v>0.2</v>
      </c>
      <c r="Q7657" s="4">
        <v>5.48</v>
      </c>
    </row>
    <row r="7658" spans="1:17" s="4" customFormat="1" ht="12" x14ac:dyDescent="0.3">
      <c r="A7658" s="4">
        <v>7657</v>
      </c>
      <c r="B7658" s="4" t="s">
        <v>22716</v>
      </c>
      <c r="C7658" s="5">
        <v>44410</v>
      </c>
      <c r="D7658" s="5">
        <v>44417</v>
      </c>
      <c r="E7658" s="9">
        <f t="shared" si="119"/>
        <v>2021</v>
      </c>
      <c r="F7658" s="4" t="s">
        <v>25</v>
      </c>
      <c r="G7658" s="4" t="s">
        <v>22717</v>
      </c>
      <c r="H7658" s="4" t="s">
        <v>22718</v>
      </c>
      <c r="I7658" s="4" t="s">
        <v>67</v>
      </c>
      <c r="J7658" s="4" t="s">
        <v>145</v>
      </c>
      <c r="K7658" s="4" t="s">
        <v>80</v>
      </c>
      <c r="L7658" s="4" t="s">
        <v>36</v>
      </c>
      <c r="M7658" s="4" t="s">
        <v>118</v>
      </c>
      <c r="N7658" s="4">
        <v>656.01</v>
      </c>
      <c r="O7658" s="4">
        <v>1</v>
      </c>
      <c r="P7658" s="4">
        <v>0.1</v>
      </c>
      <c r="Q7658" s="4">
        <v>155.72999999999999</v>
      </c>
    </row>
    <row r="7659" spans="1:17" s="4" customFormat="1" ht="12" x14ac:dyDescent="0.3">
      <c r="A7659" s="4">
        <v>7658</v>
      </c>
      <c r="B7659" s="4" t="s">
        <v>22719</v>
      </c>
      <c r="C7659" s="5">
        <v>45544</v>
      </c>
      <c r="D7659" s="5">
        <v>45545</v>
      </c>
      <c r="E7659" s="9">
        <f t="shared" si="119"/>
        <v>2024</v>
      </c>
      <c r="F7659" s="4" t="s">
        <v>39</v>
      </c>
      <c r="G7659" s="4" t="s">
        <v>22720</v>
      </c>
      <c r="H7659" s="4" t="s">
        <v>22721</v>
      </c>
      <c r="I7659" s="4" t="s">
        <v>67</v>
      </c>
      <c r="J7659" s="4" t="s">
        <v>79</v>
      </c>
      <c r="K7659" s="4" t="s">
        <v>80</v>
      </c>
      <c r="L7659" s="4" t="s">
        <v>22</v>
      </c>
      <c r="M7659" s="4" t="s">
        <v>134</v>
      </c>
      <c r="N7659" s="4">
        <v>343.12</v>
      </c>
      <c r="O7659" s="4">
        <v>8</v>
      </c>
      <c r="P7659" s="4">
        <v>0.2</v>
      </c>
      <c r="Q7659" s="4">
        <v>14.36</v>
      </c>
    </row>
    <row r="7660" spans="1:17" s="4" customFormat="1" ht="12" x14ac:dyDescent="0.3">
      <c r="A7660" s="4">
        <v>7659</v>
      </c>
      <c r="B7660" s="4" t="s">
        <v>22722</v>
      </c>
      <c r="C7660" s="5">
        <v>44687</v>
      </c>
      <c r="D7660" s="5">
        <v>44691</v>
      </c>
      <c r="E7660" s="9">
        <f t="shared" si="119"/>
        <v>2022</v>
      </c>
      <c r="F7660" s="4" t="s">
        <v>39</v>
      </c>
      <c r="G7660" s="4" t="s">
        <v>22723</v>
      </c>
      <c r="H7660" s="4" t="s">
        <v>22724</v>
      </c>
      <c r="I7660" s="4" t="s">
        <v>67</v>
      </c>
      <c r="J7660" s="4" t="s">
        <v>111</v>
      </c>
      <c r="K7660" s="4" t="s">
        <v>111</v>
      </c>
      <c r="L7660" s="4" t="s">
        <v>36</v>
      </c>
      <c r="M7660" s="4" t="s">
        <v>71</v>
      </c>
      <c r="N7660" s="4">
        <v>145.08000000000001</v>
      </c>
      <c r="O7660" s="4">
        <v>9</v>
      </c>
      <c r="P7660" s="4">
        <v>0.2</v>
      </c>
      <c r="Q7660" s="4">
        <v>17.399999999999999</v>
      </c>
    </row>
    <row r="7661" spans="1:17" s="4" customFormat="1" ht="12" x14ac:dyDescent="0.3">
      <c r="A7661" s="4">
        <v>7660</v>
      </c>
      <c r="B7661" s="4" t="s">
        <v>22725</v>
      </c>
      <c r="C7661" s="5">
        <v>45133</v>
      </c>
      <c r="D7661" s="5">
        <v>45137</v>
      </c>
      <c r="E7661" s="9">
        <f t="shared" si="119"/>
        <v>2023</v>
      </c>
      <c r="F7661" s="4" t="s">
        <v>39</v>
      </c>
      <c r="G7661" s="4" t="s">
        <v>22726</v>
      </c>
      <c r="H7661" s="4" t="s">
        <v>22727</v>
      </c>
      <c r="I7661" s="4" t="s">
        <v>28</v>
      </c>
      <c r="J7661" s="4" t="s">
        <v>42</v>
      </c>
      <c r="K7661" s="4" t="s">
        <v>43</v>
      </c>
      <c r="L7661" s="4" t="s">
        <v>29</v>
      </c>
      <c r="M7661" s="4" t="s">
        <v>30</v>
      </c>
      <c r="N7661" s="4">
        <v>1473.84</v>
      </c>
      <c r="O7661" s="4">
        <v>10</v>
      </c>
      <c r="P7661" s="4">
        <v>0.15</v>
      </c>
      <c r="Q7661" s="4">
        <v>265.10000000000002</v>
      </c>
    </row>
    <row r="7662" spans="1:17" s="4" customFormat="1" ht="12" x14ac:dyDescent="0.3">
      <c r="A7662" s="4">
        <v>7661</v>
      </c>
      <c r="B7662" s="4" t="s">
        <v>22728</v>
      </c>
      <c r="C7662" s="5">
        <v>45084</v>
      </c>
      <c r="D7662" s="5">
        <v>45086</v>
      </c>
      <c r="E7662" s="9">
        <f t="shared" si="119"/>
        <v>2023</v>
      </c>
      <c r="F7662" s="4" t="s">
        <v>59</v>
      </c>
      <c r="G7662" s="4" t="s">
        <v>22729</v>
      </c>
      <c r="H7662" s="4" t="s">
        <v>22730</v>
      </c>
      <c r="I7662" s="4" t="s">
        <v>28</v>
      </c>
      <c r="J7662" s="4" t="s">
        <v>52</v>
      </c>
      <c r="K7662" s="4" t="s">
        <v>53</v>
      </c>
      <c r="L7662" s="4" t="s">
        <v>36</v>
      </c>
      <c r="M7662" s="4" t="s">
        <v>37</v>
      </c>
      <c r="N7662" s="4">
        <v>1254.6600000000001</v>
      </c>
      <c r="O7662" s="4">
        <v>9</v>
      </c>
      <c r="P7662" s="4">
        <v>0.2</v>
      </c>
      <c r="Q7662" s="4">
        <v>180.84</v>
      </c>
    </row>
    <row r="7663" spans="1:17" s="4" customFormat="1" ht="12" x14ac:dyDescent="0.3">
      <c r="A7663" s="4">
        <v>7662</v>
      </c>
      <c r="B7663" s="4" t="s">
        <v>22731</v>
      </c>
      <c r="C7663" s="5">
        <v>44640</v>
      </c>
      <c r="D7663" s="5">
        <v>44645</v>
      </c>
      <c r="E7663" s="9">
        <f t="shared" si="119"/>
        <v>2022</v>
      </c>
      <c r="F7663" s="4" t="s">
        <v>17</v>
      </c>
      <c r="G7663" s="4" t="s">
        <v>22732</v>
      </c>
      <c r="H7663" s="4" t="s">
        <v>22733</v>
      </c>
      <c r="I7663" s="4" t="s">
        <v>28</v>
      </c>
      <c r="J7663" s="4" t="s">
        <v>111</v>
      </c>
      <c r="K7663" s="4" t="s">
        <v>111</v>
      </c>
      <c r="L7663" s="4" t="s">
        <v>36</v>
      </c>
      <c r="M7663" s="4" t="s">
        <v>37</v>
      </c>
      <c r="N7663" s="4">
        <v>1055.25</v>
      </c>
      <c r="O7663" s="4">
        <v>10</v>
      </c>
      <c r="P7663" s="4">
        <v>0.1</v>
      </c>
      <c r="Q7663" s="4">
        <v>80.290000000000006</v>
      </c>
    </row>
    <row r="7664" spans="1:17" s="4" customFormat="1" ht="12" x14ac:dyDescent="0.3">
      <c r="A7664" s="4">
        <v>7663</v>
      </c>
      <c r="B7664" s="4" t="s">
        <v>22734</v>
      </c>
      <c r="C7664" s="5">
        <v>45809</v>
      </c>
      <c r="D7664" s="5">
        <v>45813</v>
      </c>
      <c r="E7664" s="9">
        <f t="shared" si="119"/>
        <v>2025</v>
      </c>
      <c r="F7664" s="4" t="s">
        <v>39</v>
      </c>
      <c r="G7664" s="4" t="s">
        <v>22735</v>
      </c>
      <c r="H7664" s="4" t="s">
        <v>22736</v>
      </c>
      <c r="I7664" s="4" t="s">
        <v>67</v>
      </c>
      <c r="J7664" s="4" t="s">
        <v>145</v>
      </c>
      <c r="K7664" s="4" t="s">
        <v>80</v>
      </c>
      <c r="L7664" s="4" t="s">
        <v>22</v>
      </c>
      <c r="M7664" s="4" t="s">
        <v>75</v>
      </c>
      <c r="N7664" s="4">
        <v>897.31</v>
      </c>
      <c r="O7664" s="4">
        <v>10</v>
      </c>
      <c r="P7664" s="4">
        <v>0</v>
      </c>
      <c r="Q7664" s="4">
        <v>12.85</v>
      </c>
    </row>
    <row r="7665" spans="1:17" s="4" customFormat="1" ht="12" x14ac:dyDescent="0.3">
      <c r="A7665" s="4">
        <v>7664</v>
      </c>
      <c r="B7665" s="4" t="s">
        <v>22737</v>
      </c>
      <c r="C7665" s="5">
        <v>44641</v>
      </c>
      <c r="D7665" s="5">
        <v>44646</v>
      </c>
      <c r="E7665" s="9">
        <f t="shared" si="119"/>
        <v>2022</v>
      </c>
      <c r="F7665" s="4" t="s">
        <v>59</v>
      </c>
      <c r="G7665" s="4" t="s">
        <v>22738</v>
      </c>
      <c r="H7665" s="4" t="s">
        <v>22739</v>
      </c>
      <c r="I7665" s="4" t="s">
        <v>67</v>
      </c>
      <c r="J7665" s="4" t="s">
        <v>47</v>
      </c>
      <c r="K7665" s="4" t="s">
        <v>47</v>
      </c>
      <c r="L7665" s="4" t="s">
        <v>36</v>
      </c>
      <c r="M7665" s="4" t="s">
        <v>37</v>
      </c>
      <c r="N7665" s="4">
        <v>389</v>
      </c>
      <c r="O7665" s="4">
        <v>6</v>
      </c>
      <c r="P7665" s="4">
        <v>0.1</v>
      </c>
      <c r="Q7665" s="4">
        <v>38.42</v>
      </c>
    </row>
    <row r="7666" spans="1:17" s="4" customFormat="1" ht="12" x14ac:dyDescent="0.3">
      <c r="A7666" s="4">
        <v>7665</v>
      </c>
      <c r="B7666" s="4" t="s">
        <v>22740</v>
      </c>
      <c r="C7666" s="5">
        <v>45389</v>
      </c>
      <c r="D7666" s="5">
        <v>45396</v>
      </c>
      <c r="E7666" s="9">
        <f t="shared" si="119"/>
        <v>2024</v>
      </c>
      <c r="F7666" s="4" t="s">
        <v>25</v>
      </c>
      <c r="G7666" s="4" t="s">
        <v>22741</v>
      </c>
      <c r="H7666" s="4" t="s">
        <v>22742</v>
      </c>
      <c r="I7666" s="4" t="s">
        <v>67</v>
      </c>
      <c r="J7666" s="4" t="s">
        <v>42</v>
      </c>
      <c r="K7666" s="4" t="s">
        <v>43</v>
      </c>
      <c r="L7666" s="4" t="s">
        <v>36</v>
      </c>
      <c r="M7666" s="4" t="s">
        <v>118</v>
      </c>
      <c r="N7666" s="4">
        <v>844.99</v>
      </c>
      <c r="O7666" s="4">
        <v>9</v>
      </c>
      <c r="P7666" s="4">
        <v>0.1</v>
      </c>
      <c r="Q7666" s="4">
        <v>102.69</v>
      </c>
    </row>
    <row r="7667" spans="1:17" s="4" customFormat="1" ht="12" x14ac:dyDescent="0.3">
      <c r="A7667" s="4">
        <v>7666</v>
      </c>
      <c r="B7667" s="4" t="s">
        <v>22743</v>
      </c>
      <c r="C7667" s="5">
        <v>45089</v>
      </c>
      <c r="D7667" s="5">
        <v>45093</v>
      </c>
      <c r="E7667" s="9">
        <f t="shared" si="119"/>
        <v>2023</v>
      </c>
      <c r="F7667" s="4" t="s">
        <v>17</v>
      </c>
      <c r="G7667" s="4" t="s">
        <v>22744</v>
      </c>
      <c r="H7667" s="4" t="s">
        <v>22745</v>
      </c>
      <c r="I7667" s="4" t="s">
        <v>28</v>
      </c>
      <c r="J7667" s="4" t="s">
        <v>62</v>
      </c>
      <c r="K7667" s="4" t="s">
        <v>63</v>
      </c>
      <c r="L7667" s="4" t="s">
        <v>29</v>
      </c>
      <c r="M7667" s="4" t="s">
        <v>30</v>
      </c>
      <c r="N7667" s="4">
        <v>324.45999999999998</v>
      </c>
      <c r="O7667" s="4">
        <v>3</v>
      </c>
      <c r="P7667" s="4">
        <v>0.15</v>
      </c>
      <c r="Q7667" s="4">
        <v>68.83</v>
      </c>
    </row>
    <row r="7668" spans="1:17" s="4" customFormat="1" ht="12" x14ac:dyDescent="0.3">
      <c r="A7668" s="4">
        <v>7667</v>
      </c>
      <c r="B7668" s="4" t="s">
        <v>22746</v>
      </c>
      <c r="C7668" s="5">
        <v>44459</v>
      </c>
      <c r="D7668" s="5">
        <v>44461</v>
      </c>
      <c r="E7668" s="9">
        <f t="shared" si="119"/>
        <v>2021</v>
      </c>
      <c r="F7668" s="4" t="s">
        <v>59</v>
      </c>
      <c r="G7668" s="4" t="s">
        <v>22747</v>
      </c>
      <c r="H7668" s="4" t="s">
        <v>22748</v>
      </c>
      <c r="I7668" s="4" t="s">
        <v>28</v>
      </c>
      <c r="J7668" s="4" t="s">
        <v>21</v>
      </c>
      <c r="K7668" s="4" t="s">
        <v>26647</v>
      </c>
      <c r="L7668" s="4" t="s">
        <v>22</v>
      </c>
      <c r="M7668" s="4" t="s">
        <v>23</v>
      </c>
      <c r="N7668" s="4">
        <v>953.5</v>
      </c>
      <c r="O7668" s="4">
        <v>1</v>
      </c>
      <c r="P7668" s="4">
        <v>0.2</v>
      </c>
      <c r="Q7668" s="4">
        <v>14.23</v>
      </c>
    </row>
    <row r="7669" spans="1:17" s="4" customFormat="1" ht="12" x14ac:dyDescent="0.3">
      <c r="A7669" s="4">
        <v>7668</v>
      </c>
      <c r="B7669" s="4" t="s">
        <v>22749</v>
      </c>
      <c r="C7669" s="5">
        <v>44817</v>
      </c>
      <c r="D7669" s="5">
        <v>44821</v>
      </c>
      <c r="E7669" s="9">
        <f t="shared" si="119"/>
        <v>2022</v>
      </c>
      <c r="F7669" s="4" t="s">
        <v>25</v>
      </c>
      <c r="G7669" s="4" t="s">
        <v>22750</v>
      </c>
      <c r="H7669" s="4" t="s">
        <v>16948</v>
      </c>
      <c r="I7669" s="4" t="s">
        <v>67</v>
      </c>
      <c r="J7669" s="4" t="s">
        <v>62</v>
      </c>
      <c r="K7669" s="4" t="s">
        <v>63</v>
      </c>
      <c r="L7669" s="4" t="s">
        <v>36</v>
      </c>
      <c r="M7669" s="4" t="s">
        <v>118</v>
      </c>
      <c r="N7669" s="4">
        <v>975.47</v>
      </c>
      <c r="O7669" s="4">
        <v>5</v>
      </c>
      <c r="P7669" s="4">
        <v>0.2</v>
      </c>
      <c r="Q7669" s="4">
        <v>40.880000000000003</v>
      </c>
    </row>
    <row r="7670" spans="1:17" s="4" customFormat="1" ht="12" x14ac:dyDescent="0.3">
      <c r="A7670" s="4">
        <v>7669</v>
      </c>
      <c r="B7670" s="4" t="s">
        <v>22751</v>
      </c>
      <c r="C7670" s="5">
        <v>45765</v>
      </c>
      <c r="D7670" s="5">
        <v>45772</v>
      </c>
      <c r="E7670" s="9">
        <f t="shared" si="119"/>
        <v>2025</v>
      </c>
      <c r="F7670" s="4" t="s">
        <v>17</v>
      </c>
      <c r="G7670" s="4" t="s">
        <v>22752</v>
      </c>
      <c r="H7670" s="4" t="s">
        <v>17190</v>
      </c>
      <c r="I7670" s="4" t="s">
        <v>20</v>
      </c>
      <c r="J7670" s="4" t="s">
        <v>47</v>
      </c>
      <c r="K7670" s="4" t="s">
        <v>47</v>
      </c>
      <c r="L7670" s="4" t="s">
        <v>22</v>
      </c>
      <c r="M7670" s="4" t="s">
        <v>23</v>
      </c>
      <c r="N7670" s="4">
        <v>1266.28</v>
      </c>
      <c r="O7670" s="4">
        <v>7</v>
      </c>
      <c r="P7670" s="4">
        <v>0</v>
      </c>
      <c r="Q7670" s="4">
        <v>279.27999999999997</v>
      </c>
    </row>
    <row r="7671" spans="1:17" s="4" customFormat="1" ht="12" x14ac:dyDescent="0.3">
      <c r="A7671" s="4">
        <v>7670</v>
      </c>
      <c r="B7671" s="4" t="s">
        <v>22753</v>
      </c>
      <c r="C7671" s="5">
        <v>45715</v>
      </c>
      <c r="D7671" s="5">
        <v>45721</v>
      </c>
      <c r="E7671" s="9">
        <f t="shared" si="119"/>
        <v>2025</v>
      </c>
      <c r="F7671" s="4" t="s">
        <v>17</v>
      </c>
      <c r="G7671" s="4" t="s">
        <v>22754</v>
      </c>
      <c r="H7671" s="4" t="s">
        <v>22755</v>
      </c>
      <c r="I7671" s="4" t="s">
        <v>20</v>
      </c>
      <c r="J7671" s="4" t="s">
        <v>47</v>
      </c>
      <c r="K7671" s="4" t="s">
        <v>47</v>
      </c>
      <c r="L7671" s="4" t="s">
        <v>22</v>
      </c>
      <c r="M7671" s="4" t="s">
        <v>75</v>
      </c>
      <c r="N7671" s="4">
        <v>1236.8</v>
      </c>
      <c r="O7671" s="4">
        <v>10</v>
      </c>
      <c r="P7671" s="4">
        <v>0.1</v>
      </c>
      <c r="Q7671" s="4">
        <v>122.94</v>
      </c>
    </row>
    <row r="7672" spans="1:17" s="4" customFormat="1" ht="12" x14ac:dyDescent="0.3">
      <c r="A7672" s="4">
        <v>7671</v>
      </c>
      <c r="B7672" s="4" t="s">
        <v>22756</v>
      </c>
      <c r="C7672" s="5">
        <v>45146</v>
      </c>
      <c r="D7672" s="5">
        <v>45152</v>
      </c>
      <c r="E7672" s="9">
        <f t="shared" si="119"/>
        <v>2023</v>
      </c>
      <c r="F7672" s="4" t="s">
        <v>17</v>
      </c>
      <c r="G7672" s="4" t="s">
        <v>22757</v>
      </c>
      <c r="H7672" s="4" t="s">
        <v>22758</v>
      </c>
      <c r="I7672" s="4" t="s">
        <v>28</v>
      </c>
      <c r="J7672" s="4" t="s">
        <v>106</v>
      </c>
      <c r="K7672" s="4" t="s">
        <v>106</v>
      </c>
      <c r="L7672" s="4" t="s">
        <v>29</v>
      </c>
      <c r="M7672" s="4" t="s">
        <v>90</v>
      </c>
      <c r="N7672" s="4">
        <v>129.86000000000001</v>
      </c>
      <c r="O7672" s="4">
        <v>10</v>
      </c>
      <c r="P7672" s="4">
        <v>0.1</v>
      </c>
      <c r="Q7672" s="4">
        <v>18.2</v>
      </c>
    </row>
    <row r="7673" spans="1:17" s="4" customFormat="1" ht="12" x14ac:dyDescent="0.3">
      <c r="A7673" s="4">
        <v>7672</v>
      </c>
      <c r="B7673" s="4" t="s">
        <v>22759</v>
      </c>
      <c r="C7673" s="5">
        <v>44722</v>
      </c>
      <c r="D7673" s="5">
        <v>44727</v>
      </c>
      <c r="E7673" s="9">
        <f t="shared" si="119"/>
        <v>2022</v>
      </c>
      <c r="F7673" s="4" t="s">
        <v>59</v>
      </c>
      <c r="G7673" s="4" t="s">
        <v>22760</v>
      </c>
      <c r="H7673" s="4" t="s">
        <v>22761</v>
      </c>
      <c r="I7673" s="4" t="s">
        <v>20</v>
      </c>
      <c r="J7673" s="4" t="s">
        <v>145</v>
      </c>
      <c r="K7673" s="4" t="s">
        <v>80</v>
      </c>
      <c r="L7673" s="4" t="s">
        <v>29</v>
      </c>
      <c r="M7673" s="4" t="s">
        <v>90</v>
      </c>
      <c r="N7673" s="4">
        <v>190.78</v>
      </c>
      <c r="O7673" s="4">
        <v>9</v>
      </c>
      <c r="P7673" s="4">
        <v>0.15</v>
      </c>
      <c r="Q7673" s="4">
        <v>12.49</v>
      </c>
    </row>
    <row r="7674" spans="1:17" s="4" customFormat="1" ht="12" x14ac:dyDescent="0.3">
      <c r="A7674" s="4">
        <v>7673</v>
      </c>
      <c r="B7674" s="4" t="s">
        <v>22762</v>
      </c>
      <c r="C7674" s="5">
        <v>44458</v>
      </c>
      <c r="D7674" s="5">
        <v>44460</v>
      </c>
      <c r="E7674" s="9">
        <f t="shared" si="119"/>
        <v>2021</v>
      </c>
      <c r="F7674" s="4" t="s">
        <v>17</v>
      </c>
      <c r="G7674" s="4" t="s">
        <v>22763</v>
      </c>
      <c r="H7674" s="4" t="s">
        <v>22764</v>
      </c>
      <c r="I7674" s="4" t="s">
        <v>20</v>
      </c>
      <c r="J7674" s="4" t="s">
        <v>106</v>
      </c>
      <c r="K7674" s="4" t="s">
        <v>106</v>
      </c>
      <c r="L7674" s="4" t="s">
        <v>36</v>
      </c>
      <c r="M7674" s="4" t="s">
        <v>138</v>
      </c>
      <c r="N7674" s="4">
        <v>509.07</v>
      </c>
      <c r="O7674" s="4">
        <v>2</v>
      </c>
      <c r="P7674" s="4">
        <v>0.15</v>
      </c>
      <c r="Q7674" s="4">
        <v>113</v>
      </c>
    </row>
    <row r="7675" spans="1:17" s="4" customFormat="1" ht="12" x14ac:dyDescent="0.3">
      <c r="A7675" s="4">
        <v>7674</v>
      </c>
      <c r="B7675" s="4" t="s">
        <v>22765</v>
      </c>
      <c r="C7675" s="5">
        <v>44880</v>
      </c>
      <c r="D7675" s="5">
        <v>44883</v>
      </c>
      <c r="E7675" s="9">
        <f t="shared" si="119"/>
        <v>2022</v>
      </c>
      <c r="F7675" s="4" t="s">
        <v>17</v>
      </c>
      <c r="G7675" s="4" t="s">
        <v>22766</v>
      </c>
      <c r="H7675" s="4" t="s">
        <v>22767</v>
      </c>
      <c r="I7675" s="4" t="s">
        <v>67</v>
      </c>
      <c r="J7675" s="4" t="s">
        <v>79</v>
      </c>
      <c r="K7675" s="4" t="s">
        <v>80</v>
      </c>
      <c r="L7675" s="4" t="s">
        <v>36</v>
      </c>
      <c r="M7675" s="4" t="s">
        <v>138</v>
      </c>
      <c r="N7675" s="4">
        <v>116.1</v>
      </c>
      <c r="O7675" s="4">
        <v>5</v>
      </c>
      <c r="P7675" s="4">
        <v>0.1</v>
      </c>
      <c r="Q7675" s="4">
        <v>-0.24</v>
      </c>
    </row>
    <row r="7676" spans="1:17" s="4" customFormat="1" ht="12" x14ac:dyDescent="0.3">
      <c r="A7676" s="4">
        <v>7675</v>
      </c>
      <c r="B7676" s="4" t="s">
        <v>22768</v>
      </c>
      <c r="C7676" s="5">
        <v>45161</v>
      </c>
      <c r="D7676" s="5">
        <v>45168</v>
      </c>
      <c r="E7676" s="9">
        <f t="shared" si="119"/>
        <v>2023</v>
      </c>
      <c r="F7676" s="4" t="s">
        <v>39</v>
      </c>
      <c r="G7676" s="4" t="s">
        <v>22769</v>
      </c>
      <c r="H7676" s="4" t="s">
        <v>22770</v>
      </c>
      <c r="I7676" s="4" t="s">
        <v>20</v>
      </c>
      <c r="J7676" s="4" t="s">
        <v>34</v>
      </c>
      <c r="K7676" s="4" t="s">
        <v>35</v>
      </c>
      <c r="L7676" s="4" t="s">
        <v>22</v>
      </c>
      <c r="M7676" s="4" t="s">
        <v>134</v>
      </c>
      <c r="N7676" s="4">
        <v>131.66999999999999</v>
      </c>
      <c r="O7676" s="4">
        <v>6</v>
      </c>
      <c r="P7676" s="4">
        <v>0.2</v>
      </c>
      <c r="Q7676" s="4">
        <v>3.64</v>
      </c>
    </row>
    <row r="7677" spans="1:17" s="4" customFormat="1" ht="12" x14ac:dyDescent="0.3">
      <c r="A7677" s="4">
        <v>7676</v>
      </c>
      <c r="B7677" s="4" t="s">
        <v>22771</v>
      </c>
      <c r="C7677" s="5">
        <v>44629</v>
      </c>
      <c r="D7677" s="5">
        <v>44636</v>
      </c>
      <c r="E7677" s="9">
        <f t="shared" si="119"/>
        <v>2022</v>
      </c>
      <c r="F7677" s="4" t="s">
        <v>39</v>
      </c>
      <c r="G7677" s="4" t="s">
        <v>22772</v>
      </c>
      <c r="H7677" s="4" t="s">
        <v>22773</v>
      </c>
      <c r="I7677" s="4" t="s">
        <v>20</v>
      </c>
      <c r="J7677" s="4" t="s">
        <v>52</v>
      </c>
      <c r="K7677" s="4" t="s">
        <v>53</v>
      </c>
      <c r="L7677" s="4" t="s">
        <v>36</v>
      </c>
      <c r="M7677" s="4" t="s">
        <v>118</v>
      </c>
      <c r="N7677" s="4">
        <v>696.14</v>
      </c>
      <c r="O7677" s="4">
        <v>9</v>
      </c>
      <c r="P7677" s="4">
        <v>0.15</v>
      </c>
      <c r="Q7677" s="4">
        <v>36.869999999999997</v>
      </c>
    </row>
    <row r="7678" spans="1:17" s="4" customFormat="1" ht="12" x14ac:dyDescent="0.3">
      <c r="A7678" s="4">
        <v>7677</v>
      </c>
      <c r="B7678" s="4" t="s">
        <v>22774</v>
      </c>
      <c r="C7678" s="5">
        <v>45827</v>
      </c>
      <c r="D7678" s="5">
        <v>45829</v>
      </c>
      <c r="E7678" s="9">
        <f t="shared" si="119"/>
        <v>2025</v>
      </c>
      <c r="F7678" s="4" t="s">
        <v>39</v>
      </c>
      <c r="G7678" s="4" t="s">
        <v>22775</v>
      </c>
      <c r="H7678" s="4" t="s">
        <v>22776</v>
      </c>
      <c r="I7678" s="4" t="s">
        <v>20</v>
      </c>
      <c r="J7678" s="4" t="s">
        <v>62</v>
      </c>
      <c r="K7678" s="4" t="s">
        <v>63</v>
      </c>
      <c r="L7678" s="4" t="s">
        <v>36</v>
      </c>
      <c r="M7678" s="4" t="s">
        <v>118</v>
      </c>
      <c r="N7678" s="4">
        <v>1358.34</v>
      </c>
      <c r="O7678" s="4">
        <v>8</v>
      </c>
      <c r="P7678" s="4">
        <v>0.1</v>
      </c>
      <c r="Q7678" s="4">
        <v>288.39</v>
      </c>
    </row>
    <row r="7679" spans="1:17" s="4" customFormat="1" ht="12" x14ac:dyDescent="0.3">
      <c r="A7679" s="4">
        <v>7678</v>
      </c>
      <c r="B7679" s="4" t="s">
        <v>22777</v>
      </c>
      <c r="C7679" s="5">
        <v>45200</v>
      </c>
      <c r="D7679" s="5">
        <v>45204</v>
      </c>
      <c r="E7679" s="9">
        <f t="shared" si="119"/>
        <v>2023</v>
      </c>
      <c r="F7679" s="4" t="s">
        <v>39</v>
      </c>
      <c r="G7679" s="4" t="s">
        <v>22778</v>
      </c>
      <c r="H7679" s="4" t="s">
        <v>22779</v>
      </c>
      <c r="I7679" s="4" t="s">
        <v>67</v>
      </c>
      <c r="J7679" s="4" t="s">
        <v>47</v>
      </c>
      <c r="K7679" s="4" t="s">
        <v>47</v>
      </c>
      <c r="L7679" s="4" t="s">
        <v>29</v>
      </c>
      <c r="M7679" s="4" t="s">
        <v>107</v>
      </c>
      <c r="N7679" s="4">
        <v>1220.49</v>
      </c>
      <c r="O7679" s="4">
        <v>4</v>
      </c>
      <c r="P7679" s="4">
        <v>0</v>
      </c>
      <c r="Q7679" s="4">
        <v>55.8</v>
      </c>
    </row>
    <row r="7680" spans="1:17" s="4" customFormat="1" ht="12" x14ac:dyDescent="0.3">
      <c r="A7680" s="4">
        <v>7679</v>
      </c>
      <c r="B7680" s="4" t="s">
        <v>22780</v>
      </c>
      <c r="C7680" s="5">
        <v>45091</v>
      </c>
      <c r="D7680" s="5">
        <v>45097</v>
      </c>
      <c r="E7680" s="9">
        <f t="shared" si="119"/>
        <v>2023</v>
      </c>
      <c r="F7680" s="4" t="s">
        <v>39</v>
      </c>
      <c r="G7680" s="4" t="s">
        <v>22781</v>
      </c>
      <c r="H7680" s="4" t="s">
        <v>6936</v>
      </c>
      <c r="I7680" s="4" t="s">
        <v>28</v>
      </c>
      <c r="J7680" s="4" t="s">
        <v>52</v>
      </c>
      <c r="K7680" s="4" t="s">
        <v>53</v>
      </c>
      <c r="L7680" s="4" t="s">
        <v>22</v>
      </c>
      <c r="M7680" s="4" t="s">
        <v>23</v>
      </c>
      <c r="N7680" s="4">
        <v>595.39</v>
      </c>
      <c r="O7680" s="4">
        <v>7</v>
      </c>
      <c r="P7680" s="4">
        <v>0</v>
      </c>
      <c r="Q7680" s="4">
        <v>110.27</v>
      </c>
    </row>
    <row r="7681" spans="1:17" s="4" customFormat="1" ht="12" x14ac:dyDescent="0.3">
      <c r="A7681" s="4">
        <v>7680</v>
      </c>
      <c r="B7681" s="4" t="s">
        <v>22782</v>
      </c>
      <c r="C7681" s="5">
        <v>45504</v>
      </c>
      <c r="D7681" s="5">
        <v>45508</v>
      </c>
      <c r="E7681" s="9">
        <f t="shared" si="119"/>
        <v>2024</v>
      </c>
      <c r="F7681" s="4" t="s">
        <v>59</v>
      </c>
      <c r="G7681" s="4" t="s">
        <v>22783</v>
      </c>
      <c r="H7681" s="4" t="s">
        <v>22784</v>
      </c>
      <c r="I7681" s="4" t="s">
        <v>20</v>
      </c>
      <c r="J7681" s="4" t="s">
        <v>52</v>
      </c>
      <c r="K7681" s="4" t="s">
        <v>53</v>
      </c>
      <c r="L7681" s="4" t="s">
        <v>36</v>
      </c>
      <c r="M7681" s="4" t="s">
        <v>71</v>
      </c>
      <c r="N7681" s="4">
        <v>757.88</v>
      </c>
      <c r="O7681" s="4">
        <v>9</v>
      </c>
      <c r="P7681" s="4">
        <v>0</v>
      </c>
      <c r="Q7681" s="4">
        <v>197.55</v>
      </c>
    </row>
    <row r="7682" spans="1:17" s="4" customFormat="1" ht="12" x14ac:dyDescent="0.3">
      <c r="A7682" s="4">
        <v>7681</v>
      </c>
      <c r="B7682" s="4" t="s">
        <v>22785</v>
      </c>
      <c r="C7682" s="5">
        <v>45806</v>
      </c>
      <c r="D7682" s="5">
        <v>45809</v>
      </c>
      <c r="E7682" s="9">
        <f t="shared" ref="E7682:E7745" si="120">YEAR(D7682)</f>
        <v>2025</v>
      </c>
      <c r="F7682" s="4" t="s">
        <v>59</v>
      </c>
      <c r="G7682" s="4" t="s">
        <v>22786</v>
      </c>
      <c r="H7682" s="4" t="s">
        <v>22787</v>
      </c>
      <c r="I7682" s="4" t="s">
        <v>28</v>
      </c>
      <c r="J7682" s="4" t="s">
        <v>145</v>
      </c>
      <c r="K7682" s="4" t="s">
        <v>80</v>
      </c>
      <c r="L7682" s="4" t="s">
        <v>36</v>
      </c>
      <c r="M7682" s="4" t="s">
        <v>138</v>
      </c>
      <c r="N7682" s="4">
        <v>546.72</v>
      </c>
      <c r="O7682" s="4">
        <v>8</v>
      </c>
      <c r="P7682" s="4">
        <v>0</v>
      </c>
      <c r="Q7682" s="4">
        <v>126.78</v>
      </c>
    </row>
    <row r="7683" spans="1:17" s="4" customFormat="1" ht="12" x14ac:dyDescent="0.3">
      <c r="A7683" s="4">
        <v>7682</v>
      </c>
      <c r="B7683" s="4" t="s">
        <v>22788</v>
      </c>
      <c r="C7683" s="5">
        <v>45075</v>
      </c>
      <c r="D7683" s="5">
        <v>45078</v>
      </c>
      <c r="E7683" s="9">
        <f t="shared" si="120"/>
        <v>2023</v>
      </c>
      <c r="F7683" s="4" t="s">
        <v>25</v>
      </c>
      <c r="G7683" s="4" t="s">
        <v>22789</v>
      </c>
      <c r="H7683" s="4" t="s">
        <v>22790</v>
      </c>
      <c r="I7683" s="4" t="s">
        <v>67</v>
      </c>
      <c r="J7683" s="4" t="s">
        <v>47</v>
      </c>
      <c r="K7683" s="4" t="s">
        <v>47</v>
      </c>
      <c r="L7683" s="4" t="s">
        <v>22</v>
      </c>
      <c r="M7683" s="4" t="s">
        <v>134</v>
      </c>
      <c r="N7683" s="4">
        <v>965.81</v>
      </c>
      <c r="O7683" s="4">
        <v>7</v>
      </c>
      <c r="P7683" s="4">
        <v>0.15</v>
      </c>
      <c r="Q7683" s="4">
        <v>208.06</v>
      </c>
    </row>
    <row r="7684" spans="1:17" s="4" customFormat="1" ht="12" x14ac:dyDescent="0.3">
      <c r="A7684" s="4">
        <v>7683</v>
      </c>
      <c r="B7684" s="4" t="s">
        <v>22791</v>
      </c>
      <c r="C7684" s="5">
        <v>45389</v>
      </c>
      <c r="D7684" s="5">
        <v>45396</v>
      </c>
      <c r="E7684" s="9">
        <f t="shared" si="120"/>
        <v>2024</v>
      </c>
      <c r="F7684" s="4" t="s">
        <v>17</v>
      </c>
      <c r="G7684" s="4" t="s">
        <v>22792</v>
      </c>
      <c r="H7684" s="4" t="s">
        <v>22793</v>
      </c>
      <c r="I7684" s="4" t="s">
        <v>67</v>
      </c>
      <c r="J7684" s="4" t="s">
        <v>21</v>
      </c>
      <c r="K7684" s="4" t="s">
        <v>26647</v>
      </c>
      <c r="L7684" s="4" t="s">
        <v>36</v>
      </c>
      <c r="M7684" s="4" t="s">
        <v>138</v>
      </c>
      <c r="N7684" s="4">
        <v>1426.04</v>
      </c>
      <c r="O7684" s="4">
        <v>8</v>
      </c>
      <c r="P7684" s="4">
        <v>0.15</v>
      </c>
      <c r="Q7684" s="4">
        <v>300.27999999999997</v>
      </c>
    </row>
    <row r="7685" spans="1:17" s="4" customFormat="1" ht="12" x14ac:dyDescent="0.3">
      <c r="A7685" s="4">
        <v>7684</v>
      </c>
      <c r="B7685" s="4" t="s">
        <v>22794</v>
      </c>
      <c r="C7685" s="5">
        <v>44457</v>
      </c>
      <c r="D7685" s="5">
        <v>44462</v>
      </c>
      <c r="E7685" s="9">
        <f t="shared" si="120"/>
        <v>2021</v>
      </c>
      <c r="F7685" s="4" t="s">
        <v>25</v>
      </c>
      <c r="G7685" s="4" t="s">
        <v>22795</v>
      </c>
      <c r="H7685" s="4" t="s">
        <v>22796</v>
      </c>
      <c r="I7685" s="4" t="s">
        <v>20</v>
      </c>
      <c r="J7685" s="4" t="s">
        <v>106</v>
      </c>
      <c r="K7685" s="4" t="s">
        <v>106</v>
      </c>
      <c r="L7685" s="4" t="s">
        <v>36</v>
      </c>
      <c r="M7685" s="4" t="s">
        <v>118</v>
      </c>
      <c r="N7685" s="4">
        <v>67.819999999999993</v>
      </c>
      <c r="O7685" s="4">
        <v>10</v>
      </c>
      <c r="P7685" s="4">
        <v>0.1</v>
      </c>
      <c r="Q7685" s="4">
        <v>4.9400000000000004</v>
      </c>
    </row>
    <row r="7686" spans="1:17" s="4" customFormat="1" ht="12" x14ac:dyDescent="0.3">
      <c r="A7686" s="4">
        <v>7685</v>
      </c>
      <c r="B7686" s="4" t="s">
        <v>22797</v>
      </c>
      <c r="C7686" s="5">
        <v>45429</v>
      </c>
      <c r="D7686" s="5">
        <v>45432</v>
      </c>
      <c r="E7686" s="9">
        <f t="shared" si="120"/>
        <v>2024</v>
      </c>
      <c r="F7686" s="4" t="s">
        <v>25</v>
      </c>
      <c r="G7686" s="4" t="s">
        <v>22798</v>
      </c>
      <c r="H7686" s="4" t="s">
        <v>22799</v>
      </c>
      <c r="I7686" s="4" t="s">
        <v>28</v>
      </c>
      <c r="J7686" s="4" t="s">
        <v>42</v>
      </c>
      <c r="K7686" s="4" t="s">
        <v>43</v>
      </c>
      <c r="L7686" s="4" t="s">
        <v>29</v>
      </c>
      <c r="M7686" s="4" t="s">
        <v>90</v>
      </c>
      <c r="N7686" s="4">
        <v>136.61000000000001</v>
      </c>
      <c r="O7686" s="4">
        <v>10</v>
      </c>
      <c r="P7686" s="4">
        <v>0.1</v>
      </c>
      <c r="Q7686" s="4">
        <v>20.57</v>
      </c>
    </row>
    <row r="7687" spans="1:17" s="4" customFormat="1" ht="12" x14ac:dyDescent="0.3">
      <c r="A7687" s="4">
        <v>7686</v>
      </c>
      <c r="B7687" s="4" t="s">
        <v>22800</v>
      </c>
      <c r="C7687" s="5">
        <v>45455</v>
      </c>
      <c r="D7687" s="5">
        <v>45458</v>
      </c>
      <c r="E7687" s="9">
        <f t="shared" si="120"/>
        <v>2024</v>
      </c>
      <c r="F7687" s="4" t="s">
        <v>25</v>
      </c>
      <c r="G7687" s="4" t="s">
        <v>22801</v>
      </c>
      <c r="H7687" s="4" t="s">
        <v>22802</v>
      </c>
      <c r="I7687" s="4" t="s">
        <v>28</v>
      </c>
      <c r="J7687" s="4" t="s">
        <v>79</v>
      </c>
      <c r="K7687" s="4" t="s">
        <v>80</v>
      </c>
      <c r="L7687" s="4" t="s">
        <v>22</v>
      </c>
      <c r="M7687" s="4" t="s">
        <v>134</v>
      </c>
      <c r="N7687" s="4">
        <v>238.66</v>
      </c>
      <c r="O7687" s="4">
        <v>6</v>
      </c>
      <c r="P7687" s="4">
        <v>0.1</v>
      </c>
      <c r="Q7687" s="4">
        <v>52.17</v>
      </c>
    </row>
    <row r="7688" spans="1:17" s="4" customFormat="1" ht="12" x14ac:dyDescent="0.3">
      <c r="A7688" s="4">
        <v>7687</v>
      </c>
      <c r="B7688" s="4" t="s">
        <v>22803</v>
      </c>
      <c r="C7688" s="5">
        <v>44777</v>
      </c>
      <c r="D7688" s="5">
        <v>44782</v>
      </c>
      <c r="E7688" s="9">
        <f t="shared" si="120"/>
        <v>2022</v>
      </c>
      <c r="F7688" s="4" t="s">
        <v>25</v>
      </c>
      <c r="G7688" s="4" t="s">
        <v>22804</v>
      </c>
      <c r="H7688" s="4" t="s">
        <v>22805</v>
      </c>
      <c r="I7688" s="4" t="s">
        <v>67</v>
      </c>
      <c r="J7688" s="4" t="s">
        <v>21</v>
      </c>
      <c r="K7688" s="4" t="s">
        <v>26647</v>
      </c>
      <c r="L7688" s="4" t="s">
        <v>36</v>
      </c>
      <c r="M7688" s="4" t="s">
        <v>118</v>
      </c>
      <c r="N7688" s="4">
        <v>621.70000000000005</v>
      </c>
      <c r="O7688" s="4">
        <v>8</v>
      </c>
      <c r="P7688" s="4">
        <v>0.15</v>
      </c>
      <c r="Q7688" s="4">
        <v>-8.17</v>
      </c>
    </row>
    <row r="7689" spans="1:17" s="4" customFormat="1" ht="12" x14ac:dyDescent="0.3">
      <c r="A7689" s="4">
        <v>7688</v>
      </c>
      <c r="B7689" s="4" t="s">
        <v>22806</v>
      </c>
      <c r="C7689" s="5">
        <v>45130</v>
      </c>
      <c r="D7689" s="5">
        <v>45135</v>
      </c>
      <c r="E7689" s="9">
        <f t="shared" si="120"/>
        <v>2023</v>
      </c>
      <c r="F7689" s="4" t="s">
        <v>59</v>
      </c>
      <c r="G7689" s="4" t="s">
        <v>22807</v>
      </c>
      <c r="H7689" s="4" t="s">
        <v>20887</v>
      </c>
      <c r="I7689" s="4" t="s">
        <v>20</v>
      </c>
      <c r="J7689" s="4" t="s">
        <v>79</v>
      </c>
      <c r="K7689" s="4" t="s">
        <v>80</v>
      </c>
      <c r="L7689" s="4" t="s">
        <v>22</v>
      </c>
      <c r="M7689" s="4" t="s">
        <v>134</v>
      </c>
      <c r="N7689" s="4">
        <v>487.51</v>
      </c>
      <c r="O7689" s="4">
        <v>4</v>
      </c>
      <c r="P7689" s="4">
        <v>0.2</v>
      </c>
      <c r="Q7689" s="4">
        <v>14.48</v>
      </c>
    </row>
    <row r="7690" spans="1:17" s="4" customFormat="1" ht="12" x14ac:dyDescent="0.3">
      <c r="A7690" s="4">
        <v>7689</v>
      </c>
      <c r="B7690" s="4" t="s">
        <v>22808</v>
      </c>
      <c r="C7690" s="5">
        <v>45741</v>
      </c>
      <c r="D7690" s="5">
        <v>45744</v>
      </c>
      <c r="E7690" s="9">
        <f t="shared" si="120"/>
        <v>2025</v>
      </c>
      <c r="F7690" s="4" t="s">
        <v>39</v>
      </c>
      <c r="G7690" s="4" t="s">
        <v>22809</v>
      </c>
      <c r="H7690" s="4" t="s">
        <v>11447</v>
      </c>
      <c r="I7690" s="4" t="s">
        <v>67</v>
      </c>
      <c r="J7690" s="4" t="s">
        <v>111</v>
      </c>
      <c r="K7690" s="4" t="s">
        <v>111</v>
      </c>
      <c r="L7690" s="4" t="s">
        <v>22</v>
      </c>
      <c r="M7690" s="4" t="s">
        <v>23</v>
      </c>
      <c r="N7690" s="4">
        <v>1277.6099999999999</v>
      </c>
      <c r="O7690" s="4">
        <v>9</v>
      </c>
      <c r="P7690" s="4">
        <v>0</v>
      </c>
      <c r="Q7690" s="4">
        <v>352.96</v>
      </c>
    </row>
    <row r="7691" spans="1:17" s="4" customFormat="1" ht="12" x14ac:dyDescent="0.3">
      <c r="A7691" s="4">
        <v>7690</v>
      </c>
      <c r="B7691" s="4" t="s">
        <v>22810</v>
      </c>
      <c r="C7691" s="5">
        <v>45695</v>
      </c>
      <c r="D7691" s="5">
        <v>45700</v>
      </c>
      <c r="E7691" s="9">
        <f t="shared" si="120"/>
        <v>2025</v>
      </c>
      <c r="F7691" s="4" t="s">
        <v>17</v>
      </c>
      <c r="G7691" s="4" t="s">
        <v>22811</v>
      </c>
      <c r="H7691" s="4" t="s">
        <v>22812</v>
      </c>
      <c r="I7691" s="4" t="s">
        <v>20</v>
      </c>
      <c r="J7691" s="4" t="s">
        <v>42</v>
      </c>
      <c r="K7691" s="4" t="s">
        <v>43</v>
      </c>
      <c r="L7691" s="4" t="s">
        <v>36</v>
      </c>
      <c r="M7691" s="4" t="s">
        <v>71</v>
      </c>
      <c r="N7691" s="4">
        <v>1247.5999999999999</v>
      </c>
      <c r="O7691" s="4">
        <v>3</v>
      </c>
      <c r="P7691" s="4">
        <v>0</v>
      </c>
      <c r="Q7691" s="4">
        <v>173.66</v>
      </c>
    </row>
    <row r="7692" spans="1:17" s="4" customFormat="1" ht="12" x14ac:dyDescent="0.3">
      <c r="A7692" s="4">
        <v>7691</v>
      </c>
      <c r="B7692" s="4" t="s">
        <v>22813</v>
      </c>
      <c r="C7692" s="5">
        <v>45668</v>
      </c>
      <c r="D7692" s="5">
        <v>45675</v>
      </c>
      <c r="E7692" s="9">
        <f t="shared" si="120"/>
        <v>2025</v>
      </c>
      <c r="F7692" s="4" t="s">
        <v>25</v>
      </c>
      <c r="G7692" s="4" t="s">
        <v>22814</v>
      </c>
      <c r="H7692" s="4" t="s">
        <v>22815</v>
      </c>
      <c r="I7692" s="4" t="s">
        <v>28</v>
      </c>
      <c r="J7692" s="4" t="s">
        <v>42</v>
      </c>
      <c r="K7692" s="4" t="s">
        <v>43</v>
      </c>
      <c r="L7692" s="4" t="s">
        <v>36</v>
      </c>
      <c r="M7692" s="4" t="s">
        <v>118</v>
      </c>
      <c r="N7692" s="4">
        <v>503.66</v>
      </c>
      <c r="O7692" s="4">
        <v>4</v>
      </c>
      <c r="P7692" s="4">
        <v>0</v>
      </c>
      <c r="Q7692" s="4">
        <v>9.98</v>
      </c>
    </row>
    <row r="7693" spans="1:17" s="4" customFormat="1" ht="12" x14ac:dyDescent="0.3">
      <c r="A7693" s="4">
        <v>7692</v>
      </c>
      <c r="B7693" s="4" t="s">
        <v>22816</v>
      </c>
      <c r="C7693" s="5">
        <v>45558</v>
      </c>
      <c r="D7693" s="5">
        <v>45562</v>
      </c>
      <c r="E7693" s="9">
        <f t="shared" si="120"/>
        <v>2024</v>
      </c>
      <c r="F7693" s="4" t="s">
        <v>39</v>
      </c>
      <c r="G7693" s="4" t="s">
        <v>22817</v>
      </c>
      <c r="H7693" s="4" t="s">
        <v>22818</v>
      </c>
      <c r="I7693" s="4" t="s">
        <v>20</v>
      </c>
      <c r="J7693" s="4" t="s">
        <v>42</v>
      </c>
      <c r="K7693" s="4" t="s">
        <v>43</v>
      </c>
      <c r="L7693" s="4" t="s">
        <v>36</v>
      </c>
      <c r="M7693" s="4" t="s">
        <v>118</v>
      </c>
      <c r="N7693" s="4">
        <v>106.84</v>
      </c>
      <c r="O7693" s="4">
        <v>2</v>
      </c>
      <c r="P7693" s="4">
        <v>0.2</v>
      </c>
      <c r="Q7693" s="4">
        <v>4.3099999999999996</v>
      </c>
    </row>
    <row r="7694" spans="1:17" s="4" customFormat="1" ht="12" x14ac:dyDescent="0.3">
      <c r="A7694" s="4">
        <v>7693</v>
      </c>
      <c r="B7694" s="4" t="s">
        <v>22819</v>
      </c>
      <c r="C7694" s="5">
        <v>45228</v>
      </c>
      <c r="D7694" s="5">
        <v>45233</v>
      </c>
      <c r="E7694" s="9">
        <f t="shared" si="120"/>
        <v>2023</v>
      </c>
      <c r="F7694" s="4" t="s">
        <v>39</v>
      </c>
      <c r="G7694" s="4" t="s">
        <v>22820</v>
      </c>
      <c r="H7694" s="4" t="s">
        <v>22821</v>
      </c>
      <c r="I7694" s="4" t="s">
        <v>20</v>
      </c>
      <c r="J7694" s="4" t="s">
        <v>145</v>
      </c>
      <c r="K7694" s="4" t="s">
        <v>80</v>
      </c>
      <c r="L7694" s="4" t="s">
        <v>36</v>
      </c>
      <c r="M7694" s="4" t="s">
        <v>138</v>
      </c>
      <c r="N7694" s="4">
        <v>1230.82</v>
      </c>
      <c r="O7694" s="4">
        <v>7</v>
      </c>
      <c r="P7694" s="4">
        <v>0.1</v>
      </c>
      <c r="Q7694" s="4">
        <v>115.52</v>
      </c>
    </row>
    <row r="7695" spans="1:17" s="4" customFormat="1" ht="12" x14ac:dyDescent="0.3">
      <c r="A7695" s="4">
        <v>7694</v>
      </c>
      <c r="B7695" s="4" t="s">
        <v>22822</v>
      </c>
      <c r="C7695" s="5">
        <v>44559</v>
      </c>
      <c r="D7695" s="5">
        <v>44564</v>
      </c>
      <c r="E7695" s="9">
        <f t="shared" si="120"/>
        <v>2022</v>
      </c>
      <c r="F7695" s="4" t="s">
        <v>39</v>
      </c>
      <c r="G7695" s="4" t="s">
        <v>22823</v>
      </c>
      <c r="H7695" s="4" t="s">
        <v>22824</v>
      </c>
      <c r="I7695" s="4" t="s">
        <v>67</v>
      </c>
      <c r="J7695" s="4" t="s">
        <v>42</v>
      </c>
      <c r="K7695" s="4" t="s">
        <v>43</v>
      </c>
      <c r="L7695" s="4" t="s">
        <v>29</v>
      </c>
      <c r="M7695" s="4" t="s">
        <v>30</v>
      </c>
      <c r="N7695" s="4">
        <v>239.6</v>
      </c>
      <c r="O7695" s="4">
        <v>2</v>
      </c>
      <c r="P7695" s="4">
        <v>0.1</v>
      </c>
      <c r="Q7695" s="4">
        <v>4.53</v>
      </c>
    </row>
    <row r="7696" spans="1:17" s="4" customFormat="1" ht="12" x14ac:dyDescent="0.3">
      <c r="A7696" s="4">
        <v>7695</v>
      </c>
      <c r="B7696" s="4" t="s">
        <v>22825</v>
      </c>
      <c r="C7696" s="5">
        <v>44621</v>
      </c>
      <c r="D7696" s="5">
        <v>44627</v>
      </c>
      <c r="E7696" s="9">
        <f t="shared" si="120"/>
        <v>2022</v>
      </c>
      <c r="F7696" s="4" t="s">
        <v>17</v>
      </c>
      <c r="G7696" s="4" t="s">
        <v>22826</v>
      </c>
      <c r="H7696" s="4" t="s">
        <v>22827</v>
      </c>
      <c r="I7696" s="4" t="s">
        <v>28</v>
      </c>
      <c r="J7696" s="4" t="s">
        <v>111</v>
      </c>
      <c r="K7696" s="4" t="s">
        <v>111</v>
      </c>
      <c r="L7696" s="4" t="s">
        <v>36</v>
      </c>
      <c r="M7696" s="4" t="s">
        <v>118</v>
      </c>
      <c r="N7696" s="4">
        <v>793.93</v>
      </c>
      <c r="O7696" s="4">
        <v>4</v>
      </c>
      <c r="P7696" s="4">
        <v>0.1</v>
      </c>
      <c r="Q7696" s="4">
        <v>52.35</v>
      </c>
    </row>
    <row r="7697" spans="1:17" s="4" customFormat="1" ht="12" x14ac:dyDescent="0.3">
      <c r="A7697" s="4">
        <v>7696</v>
      </c>
      <c r="B7697" s="4" t="s">
        <v>22828</v>
      </c>
      <c r="C7697" s="5">
        <v>44423</v>
      </c>
      <c r="D7697" s="5">
        <v>44430</v>
      </c>
      <c r="E7697" s="9">
        <f t="shared" si="120"/>
        <v>2021</v>
      </c>
      <c r="F7697" s="4" t="s">
        <v>25</v>
      </c>
      <c r="G7697" s="4" t="s">
        <v>22829</v>
      </c>
      <c r="H7697" s="4" t="s">
        <v>22830</v>
      </c>
      <c r="I7697" s="4" t="s">
        <v>28</v>
      </c>
      <c r="J7697" s="4" t="s">
        <v>52</v>
      </c>
      <c r="K7697" s="4" t="s">
        <v>53</v>
      </c>
      <c r="L7697" s="4" t="s">
        <v>22</v>
      </c>
      <c r="M7697" s="4" t="s">
        <v>134</v>
      </c>
      <c r="N7697" s="4">
        <v>1308.82</v>
      </c>
      <c r="O7697" s="4">
        <v>8</v>
      </c>
      <c r="P7697" s="4">
        <v>0.1</v>
      </c>
      <c r="Q7697" s="4">
        <v>-10.75</v>
      </c>
    </row>
    <row r="7698" spans="1:17" s="4" customFormat="1" ht="12" x14ac:dyDescent="0.3">
      <c r="A7698" s="4">
        <v>7697</v>
      </c>
      <c r="B7698" s="4" t="s">
        <v>22831</v>
      </c>
      <c r="C7698" s="5">
        <v>45175</v>
      </c>
      <c r="D7698" s="5">
        <v>45182</v>
      </c>
      <c r="E7698" s="9">
        <f t="shared" si="120"/>
        <v>2023</v>
      </c>
      <c r="F7698" s="4" t="s">
        <v>39</v>
      </c>
      <c r="G7698" s="4" t="s">
        <v>22832</v>
      </c>
      <c r="H7698" s="4" t="s">
        <v>9542</v>
      </c>
      <c r="I7698" s="4" t="s">
        <v>28</v>
      </c>
      <c r="J7698" s="4" t="s">
        <v>79</v>
      </c>
      <c r="K7698" s="4" t="s">
        <v>80</v>
      </c>
      <c r="L7698" s="4" t="s">
        <v>29</v>
      </c>
      <c r="M7698" s="4" t="s">
        <v>90</v>
      </c>
      <c r="N7698" s="4">
        <v>965.85</v>
      </c>
      <c r="O7698" s="4">
        <v>7</v>
      </c>
      <c r="P7698" s="4">
        <v>0</v>
      </c>
      <c r="Q7698" s="4">
        <v>26.54</v>
      </c>
    </row>
    <row r="7699" spans="1:17" s="4" customFormat="1" ht="12" x14ac:dyDescent="0.3">
      <c r="A7699" s="4">
        <v>7698</v>
      </c>
      <c r="B7699" s="4" t="s">
        <v>22833</v>
      </c>
      <c r="C7699" s="5">
        <v>44522</v>
      </c>
      <c r="D7699" s="5">
        <v>44524</v>
      </c>
      <c r="E7699" s="9">
        <f t="shared" si="120"/>
        <v>2021</v>
      </c>
      <c r="F7699" s="4" t="s">
        <v>59</v>
      </c>
      <c r="G7699" s="4" t="s">
        <v>22834</v>
      </c>
      <c r="H7699" s="4" t="s">
        <v>22835</v>
      </c>
      <c r="I7699" s="4" t="s">
        <v>67</v>
      </c>
      <c r="J7699" s="4" t="s">
        <v>52</v>
      </c>
      <c r="K7699" s="4" t="s">
        <v>53</v>
      </c>
      <c r="L7699" s="4" t="s">
        <v>36</v>
      </c>
      <c r="M7699" s="4" t="s">
        <v>37</v>
      </c>
      <c r="N7699" s="4">
        <v>1435.38</v>
      </c>
      <c r="O7699" s="4">
        <v>5</v>
      </c>
      <c r="P7699" s="4">
        <v>0</v>
      </c>
      <c r="Q7699" s="4">
        <v>29.15</v>
      </c>
    </row>
    <row r="7700" spans="1:17" s="4" customFormat="1" ht="12" x14ac:dyDescent="0.3">
      <c r="A7700" s="4">
        <v>7699</v>
      </c>
      <c r="B7700" s="4" t="s">
        <v>22836</v>
      </c>
      <c r="C7700" s="5">
        <v>44511</v>
      </c>
      <c r="D7700" s="5">
        <v>44515</v>
      </c>
      <c r="E7700" s="9">
        <f t="shared" si="120"/>
        <v>2021</v>
      </c>
      <c r="F7700" s="4" t="s">
        <v>25</v>
      </c>
      <c r="G7700" s="4" t="s">
        <v>22837</v>
      </c>
      <c r="H7700" s="4" t="s">
        <v>22838</v>
      </c>
      <c r="I7700" s="4" t="s">
        <v>28</v>
      </c>
      <c r="J7700" s="4" t="s">
        <v>34</v>
      </c>
      <c r="K7700" s="4" t="s">
        <v>35</v>
      </c>
      <c r="L7700" s="4" t="s">
        <v>22</v>
      </c>
      <c r="M7700" s="4" t="s">
        <v>134</v>
      </c>
      <c r="N7700" s="4">
        <v>129.25</v>
      </c>
      <c r="O7700" s="4">
        <v>3</v>
      </c>
      <c r="P7700" s="4">
        <v>0.15</v>
      </c>
      <c r="Q7700" s="4">
        <v>20.27</v>
      </c>
    </row>
    <row r="7701" spans="1:17" s="4" customFormat="1" ht="12" x14ac:dyDescent="0.3">
      <c r="A7701" s="4">
        <v>7700</v>
      </c>
      <c r="B7701" s="4" t="s">
        <v>22839</v>
      </c>
      <c r="C7701" s="5">
        <v>44569</v>
      </c>
      <c r="D7701" s="5">
        <v>44572</v>
      </c>
      <c r="E7701" s="9">
        <f t="shared" si="120"/>
        <v>2022</v>
      </c>
      <c r="F7701" s="4" t="s">
        <v>17</v>
      </c>
      <c r="G7701" s="4" t="s">
        <v>22840</v>
      </c>
      <c r="H7701" s="4" t="s">
        <v>22841</v>
      </c>
      <c r="I7701" s="4" t="s">
        <v>20</v>
      </c>
      <c r="J7701" s="4" t="s">
        <v>42</v>
      </c>
      <c r="K7701" s="4" t="s">
        <v>43</v>
      </c>
      <c r="L7701" s="4" t="s">
        <v>22</v>
      </c>
      <c r="M7701" s="4" t="s">
        <v>54</v>
      </c>
      <c r="N7701" s="4">
        <v>1290.5</v>
      </c>
      <c r="O7701" s="4">
        <v>6</v>
      </c>
      <c r="P7701" s="4">
        <v>0.1</v>
      </c>
      <c r="Q7701" s="4">
        <v>116.25</v>
      </c>
    </row>
    <row r="7702" spans="1:17" s="4" customFormat="1" ht="12" x14ac:dyDescent="0.3">
      <c r="A7702" s="4">
        <v>7701</v>
      </c>
      <c r="B7702" s="4" t="s">
        <v>22842</v>
      </c>
      <c r="C7702" s="5">
        <v>44664</v>
      </c>
      <c r="D7702" s="5">
        <v>44667</v>
      </c>
      <c r="E7702" s="9">
        <f t="shared" si="120"/>
        <v>2022</v>
      </c>
      <c r="F7702" s="4" t="s">
        <v>25</v>
      </c>
      <c r="G7702" s="4" t="s">
        <v>22843</v>
      </c>
      <c r="H7702" s="4" t="s">
        <v>22844</v>
      </c>
      <c r="I7702" s="4" t="s">
        <v>28</v>
      </c>
      <c r="J7702" s="4" t="s">
        <v>111</v>
      </c>
      <c r="K7702" s="4" t="s">
        <v>111</v>
      </c>
      <c r="L7702" s="4" t="s">
        <v>36</v>
      </c>
      <c r="M7702" s="4" t="s">
        <v>37</v>
      </c>
      <c r="N7702" s="4">
        <v>103.62</v>
      </c>
      <c r="O7702" s="4">
        <v>10</v>
      </c>
      <c r="P7702" s="4">
        <v>0.15</v>
      </c>
      <c r="Q7702" s="4">
        <v>17.03</v>
      </c>
    </row>
    <row r="7703" spans="1:17" s="4" customFormat="1" ht="12" x14ac:dyDescent="0.3">
      <c r="A7703" s="4">
        <v>7702</v>
      </c>
      <c r="B7703" s="4" t="s">
        <v>22845</v>
      </c>
      <c r="C7703" s="5">
        <v>44393</v>
      </c>
      <c r="D7703" s="5">
        <v>44395</v>
      </c>
      <c r="E7703" s="9">
        <f t="shared" si="120"/>
        <v>2021</v>
      </c>
      <c r="F7703" s="4" t="s">
        <v>59</v>
      </c>
      <c r="G7703" s="4" t="s">
        <v>22846</v>
      </c>
      <c r="H7703" s="4" t="s">
        <v>22847</v>
      </c>
      <c r="I7703" s="4" t="s">
        <v>67</v>
      </c>
      <c r="J7703" s="4" t="s">
        <v>145</v>
      </c>
      <c r="K7703" s="4" t="s">
        <v>80</v>
      </c>
      <c r="L7703" s="4" t="s">
        <v>36</v>
      </c>
      <c r="M7703" s="4" t="s">
        <v>138</v>
      </c>
      <c r="N7703" s="4">
        <v>232.97</v>
      </c>
      <c r="O7703" s="4">
        <v>1</v>
      </c>
      <c r="P7703" s="4">
        <v>0.15</v>
      </c>
      <c r="Q7703" s="4">
        <v>7.05</v>
      </c>
    </row>
    <row r="7704" spans="1:17" s="4" customFormat="1" ht="12" x14ac:dyDescent="0.3">
      <c r="A7704" s="4">
        <v>7703</v>
      </c>
      <c r="B7704" s="4" t="s">
        <v>22848</v>
      </c>
      <c r="C7704" s="5">
        <v>45467</v>
      </c>
      <c r="D7704" s="5">
        <v>45471</v>
      </c>
      <c r="E7704" s="9">
        <f t="shared" si="120"/>
        <v>2024</v>
      </c>
      <c r="F7704" s="4" t="s">
        <v>17</v>
      </c>
      <c r="G7704" s="4" t="s">
        <v>22849</v>
      </c>
      <c r="H7704" s="4" t="s">
        <v>22850</v>
      </c>
      <c r="I7704" s="4" t="s">
        <v>20</v>
      </c>
      <c r="J7704" s="4" t="s">
        <v>145</v>
      </c>
      <c r="K7704" s="4" t="s">
        <v>80</v>
      </c>
      <c r="L7704" s="4" t="s">
        <v>36</v>
      </c>
      <c r="M7704" s="4" t="s">
        <v>37</v>
      </c>
      <c r="N7704" s="4">
        <v>831.17</v>
      </c>
      <c r="O7704" s="4">
        <v>7</v>
      </c>
      <c r="P7704" s="4">
        <v>0.1</v>
      </c>
      <c r="Q7704" s="4">
        <v>74.31</v>
      </c>
    </row>
    <row r="7705" spans="1:17" s="4" customFormat="1" ht="12" x14ac:dyDescent="0.3">
      <c r="A7705" s="4">
        <v>7704</v>
      </c>
      <c r="B7705" s="4" t="s">
        <v>22851</v>
      </c>
      <c r="C7705" s="5">
        <v>44457</v>
      </c>
      <c r="D7705" s="5">
        <v>44458</v>
      </c>
      <c r="E7705" s="9">
        <f t="shared" si="120"/>
        <v>2021</v>
      </c>
      <c r="F7705" s="4" t="s">
        <v>39</v>
      </c>
      <c r="G7705" s="4" t="s">
        <v>22852</v>
      </c>
      <c r="H7705" s="4" t="s">
        <v>22853</v>
      </c>
      <c r="I7705" s="4" t="s">
        <v>67</v>
      </c>
      <c r="J7705" s="4" t="s">
        <v>62</v>
      </c>
      <c r="K7705" s="4" t="s">
        <v>63</v>
      </c>
      <c r="L7705" s="4" t="s">
        <v>29</v>
      </c>
      <c r="M7705" s="4" t="s">
        <v>107</v>
      </c>
      <c r="N7705" s="4">
        <v>650.26</v>
      </c>
      <c r="O7705" s="4">
        <v>6</v>
      </c>
      <c r="P7705" s="4">
        <v>0.15</v>
      </c>
      <c r="Q7705" s="4">
        <v>106.83</v>
      </c>
    </row>
    <row r="7706" spans="1:17" s="4" customFormat="1" ht="12" x14ac:dyDescent="0.3">
      <c r="A7706" s="4">
        <v>7705</v>
      </c>
      <c r="B7706" s="4" t="s">
        <v>22854</v>
      </c>
      <c r="C7706" s="5">
        <v>45570</v>
      </c>
      <c r="D7706" s="5">
        <v>45571</v>
      </c>
      <c r="E7706" s="9">
        <f t="shared" si="120"/>
        <v>2024</v>
      </c>
      <c r="F7706" s="4" t="s">
        <v>39</v>
      </c>
      <c r="G7706" s="4" t="s">
        <v>22855</v>
      </c>
      <c r="H7706" s="4" t="s">
        <v>22856</v>
      </c>
      <c r="I7706" s="4" t="s">
        <v>67</v>
      </c>
      <c r="J7706" s="4" t="s">
        <v>34</v>
      </c>
      <c r="K7706" s="4" t="s">
        <v>35</v>
      </c>
      <c r="L7706" s="4" t="s">
        <v>22</v>
      </c>
      <c r="M7706" s="4" t="s">
        <v>134</v>
      </c>
      <c r="N7706" s="4">
        <v>1388.5</v>
      </c>
      <c r="O7706" s="4">
        <v>10</v>
      </c>
      <c r="P7706" s="4">
        <v>0.15</v>
      </c>
      <c r="Q7706" s="4">
        <v>220.94</v>
      </c>
    </row>
    <row r="7707" spans="1:17" s="4" customFormat="1" ht="12" x14ac:dyDescent="0.3">
      <c r="A7707" s="4">
        <v>7706</v>
      </c>
      <c r="B7707" s="4" t="s">
        <v>22857</v>
      </c>
      <c r="C7707" s="5">
        <v>45557</v>
      </c>
      <c r="D7707" s="5">
        <v>45560</v>
      </c>
      <c r="E7707" s="9">
        <f t="shared" si="120"/>
        <v>2024</v>
      </c>
      <c r="F7707" s="4" t="s">
        <v>39</v>
      </c>
      <c r="G7707" s="4" t="s">
        <v>22858</v>
      </c>
      <c r="H7707" s="4" t="s">
        <v>22859</v>
      </c>
      <c r="I7707" s="4" t="s">
        <v>67</v>
      </c>
      <c r="J7707" s="4" t="s">
        <v>21</v>
      </c>
      <c r="K7707" s="4" t="s">
        <v>26647</v>
      </c>
      <c r="L7707" s="4" t="s">
        <v>22</v>
      </c>
      <c r="M7707" s="4" t="s">
        <v>75</v>
      </c>
      <c r="N7707" s="4">
        <v>338.57</v>
      </c>
      <c r="O7707" s="4">
        <v>4</v>
      </c>
      <c r="P7707" s="4">
        <v>0.2</v>
      </c>
      <c r="Q7707" s="4">
        <v>27.54</v>
      </c>
    </row>
    <row r="7708" spans="1:17" s="4" customFormat="1" ht="12" x14ac:dyDescent="0.3">
      <c r="A7708" s="4">
        <v>7707</v>
      </c>
      <c r="B7708" s="4" t="s">
        <v>22860</v>
      </c>
      <c r="C7708" s="5">
        <v>45577</v>
      </c>
      <c r="D7708" s="5">
        <v>45578</v>
      </c>
      <c r="E7708" s="9">
        <f t="shared" si="120"/>
        <v>2024</v>
      </c>
      <c r="F7708" s="4" t="s">
        <v>17</v>
      </c>
      <c r="G7708" s="4" t="s">
        <v>22861</v>
      </c>
      <c r="H7708" s="4" t="s">
        <v>22862</v>
      </c>
      <c r="I7708" s="4" t="s">
        <v>20</v>
      </c>
      <c r="J7708" s="4" t="s">
        <v>62</v>
      </c>
      <c r="K7708" s="4" t="s">
        <v>63</v>
      </c>
      <c r="L7708" s="4" t="s">
        <v>29</v>
      </c>
      <c r="M7708" s="4" t="s">
        <v>90</v>
      </c>
      <c r="N7708" s="4">
        <v>1480.15</v>
      </c>
      <c r="O7708" s="4">
        <v>5</v>
      </c>
      <c r="P7708" s="4">
        <v>0.2</v>
      </c>
      <c r="Q7708" s="4">
        <v>160.22</v>
      </c>
    </row>
    <row r="7709" spans="1:17" s="4" customFormat="1" ht="12" x14ac:dyDescent="0.3">
      <c r="A7709" s="4">
        <v>7708</v>
      </c>
      <c r="B7709" s="4" t="s">
        <v>22863</v>
      </c>
      <c r="C7709" s="5">
        <v>45672</v>
      </c>
      <c r="D7709" s="5">
        <v>45674</v>
      </c>
      <c r="E7709" s="9">
        <f t="shared" si="120"/>
        <v>2025</v>
      </c>
      <c r="F7709" s="4" t="s">
        <v>17</v>
      </c>
      <c r="G7709" s="4" t="s">
        <v>22864</v>
      </c>
      <c r="H7709" s="4" t="s">
        <v>22865</v>
      </c>
      <c r="I7709" s="4" t="s">
        <v>67</v>
      </c>
      <c r="J7709" s="4" t="s">
        <v>106</v>
      </c>
      <c r="K7709" s="4" t="s">
        <v>106</v>
      </c>
      <c r="L7709" s="4" t="s">
        <v>29</v>
      </c>
      <c r="M7709" s="4" t="s">
        <v>48</v>
      </c>
      <c r="N7709" s="4">
        <v>840.49</v>
      </c>
      <c r="O7709" s="4">
        <v>1</v>
      </c>
      <c r="P7709" s="4">
        <v>0</v>
      </c>
      <c r="Q7709" s="4">
        <v>214.1</v>
      </c>
    </row>
    <row r="7710" spans="1:17" s="4" customFormat="1" ht="12" x14ac:dyDescent="0.3">
      <c r="A7710" s="4">
        <v>7709</v>
      </c>
      <c r="B7710" s="4" t="s">
        <v>22866</v>
      </c>
      <c r="C7710" s="5">
        <v>44419</v>
      </c>
      <c r="D7710" s="5">
        <v>44425</v>
      </c>
      <c r="E7710" s="9">
        <f t="shared" si="120"/>
        <v>2021</v>
      </c>
      <c r="F7710" s="4" t="s">
        <v>17</v>
      </c>
      <c r="G7710" s="4" t="s">
        <v>22867</v>
      </c>
      <c r="H7710" s="4" t="s">
        <v>22868</v>
      </c>
      <c r="I7710" s="4" t="s">
        <v>20</v>
      </c>
      <c r="J7710" s="4" t="s">
        <v>79</v>
      </c>
      <c r="K7710" s="4" t="s">
        <v>80</v>
      </c>
      <c r="L7710" s="4" t="s">
        <v>36</v>
      </c>
      <c r="M7710" s="4" t="s">
        <v>37</v>
      </c>
      <c r="N7710" s="4">
        <v>1173.02</v>
      </c>
      <c r="O7710" s="4">
        <v>8</v>
      </c>
      <c r="P7710" s="4">
        <v>0.2</v>
      </c>
      <c r="Q7710" s="4">
        <v>144.44</v>
      </c>
    </row>
    <row r="7711" spans="1:17" s="4" customFormat="1" ht="12" x14ac:dyDescent="0.3">
      <c r="A7711" s="4">
        <v>7710</v>
      </c>
      <c r="B7711" s="4" t="s">
        <v>22869</v>
      </c>
      <c r="C7711" s="5">
        <v>45631</v>
      </c>
      <c r="D7711" s="5">
        <v>45638</v>
      </c>
      <c r="E7711" s="9">
        <f t="shared" si="120"/>
        <v>2024</v>
      </c>
      <c r="F7711" s="4" t="s">
        <v>17</v>
      </c>
      <c r="G7711" s="4" t="s">
        <v>22870</v>
      </c>
      <c r="H7711" s="4" t="s">
        <v>22871</v>
      </c>
      <c r="I7711" s="4" t="s">
        <v>67</v>
      </c>
      <c r="J7711" s="4" t="s">
        <v>111</v>
      </c>
      <c r="K7711" s="4" t="s">
        <v>111</v>
      </c>
      <c r="L7711" s="4" t="s">
        <v>29</v>
      </c>
      <c r="M7711" s="4" t="s">
        <v>30</v>
      </c>
      <c r="N7711" s="4">
        <v>400.57</v>
      </c>
      <c r="O7711" s="4">
        <v>7</v>
      </c>
      <c r="P7711" s="4">
        <v>0.2</v>
      </c>
      <c r="Q7711" s="4">
        <v>48.57</v>
      </c>
    </row>
    <row r="7712" spans="1:17" s="4" customFormat="1" ht="12" x14ac:dyDescent="0.3">
      <c r="A7712" s="4">
        <v>7711</v>
      </c>
      <c r="B7712" s="4" t="s">
        <v>22872</v>
      </c>
      <c r="C7712" s="5">
        <v>45037</v>
      </c>
      <c r="D7712" s="5">
        <v>45043</v>
      </c>
      <c r="E7712" s="9">
        <f t="shared" si="120"/>
        <v>2023</v>
      </c>
      <c r="F7712" s="4" t="s">
        <v>39</v>
      </c>
      <c r="G7712" s="4" t="s">
        <v>22873</v>
      </c>
      <c r="H7712" s="4" t="s">
        <v>22874</v>
      </c>
      <c r="I7712" s="4" t="s">
        <v>28</v>
      </c>
      <c r="J7712" s="4" t="s">
        <v>79</v>
      </c>
      <c r="K7712" s="4" t="s">
        <v>80</v>
      </c>
      <c r="L7712" s="4" t="s">
        <v>29</v>
      </c>
      <c r="M7712" s="4" t="s">
        <v>48</v>
      </c>
      <c r="N7712" s="4">
        <v>151.37</v>
      </c>
      <c r="O7712" s="4">
        <v>3</v>
      </c>
      <c r="P7712" s="4">
        <v>0.1</v>
      </c>
      <c r="Q7712" s="4">
        <v>9.7100000000000009</v>
      </c>
    </row>
    <row r="7713" spans="1:17" s="4" customFormat="1" ht="12" x14ac:dyDescent="0.3">
      <c r="A7713" s="4">
        <v>7712</v>
      </c>
      <c r="B7713" s="4" t="s">
        <v>22875</v>
      </c>
      <c r="C7713" s="5">
        <v>44847</v>
      </c>
      <c r="D7713" s="5">
        <v>44849</v>
      </c>
      <c r="E7713" s="9">
        <f t="shared" si="120"/>
        <v>2022</v>
      </c>
      <c r="F7713" s="4" t="s">
        <v>25</v>
      </c>
      <c r="G7713" s="4" t="s">
        <v>22876</v>
      </c>
      <c r="H7713" s="4" t="s">
        <v>22877</v>
      </c>
      <c r="I7713" s="4" t="s">
        <v>67</v>
      </c>
      <c r="J7713" s="4" t="s">
        <v>106</v>
      </c>
      <c r="K7713" s="4" t="s">
        <v>106</v>
      </c>
      <c r="L7713" s="4" t="s">
        <v>36</v>
      </c>
      <c r="M7713" s="4" t="s">
        <v>71</v>
      </c>
      <c r="N7713" s="4">
        <v>1470.29</v>
      </c>
      <c r="O7713" s="4">
        <v>2</v>
      </c>
      <c r="P7713" s="4">
        <v>0.1</v>
      </c>
      <c r="Q7713" s="4">
        <v>226.14</v>
      </c>
    </row>
    <row r="7714" spans="1:17" s="4" customFormat="1" ht="12" x14ac:dyDescent="0.3">
      <c r="A7714" s="4">
        <v>7713</v>
      </c>
      <c r="B7714" s="4" t="s">
        <v>22878</v>
      </c>
      <c r="C7714" s="5">
        <v>44881</v>
      </c>
      <c r="D7714" s="5">
        <v>44887</v>
      </c>
      <c r="E7714" s="9">
        <f t="shared" si="120"/>
        <v>2022</v>
      </c>
      <c r="F7714" s="4" t="s">
        <v>39</v>
      </c>
      <c r="G7714" s="4" t="s">
        <v>22879</v>
      </c>
      <c r="H7714" s="4" t="s">
        <v>22880</v>
      </c>
      <c r="I7714" s="4" t="s">
        <v>67</v>
      </c>
      <c r="J7714" s="4" t="s">
        <v>47</v>
      </c>
      <c r="K7714" s="4" t="s">
        <v>47</v>
      </c>
      <c r="L7714" s="4" t="s">
        <v>29</v>
      </c>
      <c r="M7714" s="4" t="s">
        <v>30</v>
      </c>
      <c r="N7714" s="4">
        <v>417.15</v>
      </c>
      <c r="O7714" s="4">
        <v>10</v>
      </c>
      <c r="P7714" s="4">
        <v>0.2</v>
      </c>
      <c r="Q7714" s="4">
        <v>-4.5599999999999996</v>
      </c>
    </row>
    <row r="7715" spans="1:17" s="4" customFormat="1" ht="12" x14ac:dyDescent="0.3">
      <c r="A7715" s="4">
        <v>7714</v>
      </c>
      <c r="B7715" s="4" t="s">
        <v>22881</v>
      </c>
      <c r="C7715" s="5">
        <v>45233</v>
      </c>
      <c r="D7715" s="5">
        <v>45239</v>
      </c>
      <c r="E7715" s="9">
        <f t="shared" si="120"/>
        <v>2023</v>
      </c>
      <c r="F7715" s="4" t="s">
        <v>25</v>
      </c>
      <c r="G7715" s="4" t="s">
        <v>22882</v>
      </c>
      <c r="H7715" s="4" t="s">
        <v>22883</v>
      </c>
      <c r="I7715" s="4" t="s">
        <v>20</v>
      </c>
      <c r="J7715" s="4" t="s">
        <v>106</v>
      </c>
      <c r="K7715" s="4" t="s">
        <v>106</v>
      </c>
      <c r="L7715" s="4" t="s">
        <v>36</v>
      </c>
      <c r="M7715" s="4" t="s">
        <v>71</v>
      </c>
      <c r="N7715" s="4">
        <v>1245.71</v>
      </c>
      <c r="O7715" s="4">
        <v>2</v>
      </c>
      <c r="P7715" s="4">
        <v>0.2</v>
      </c>
      <c r="Q7715" s="4">
        <v>93.16</v>
      </c>
    </row>
    <row r="7716" spans="1:17" s="4" customFormat="1" ht="12" x14ac:dyDescent="0.3">
      <c r="A7716" s="4">
        <v>7715</v>
      </c>
      <c r="B7716" s="4" t="s">
        <v>22884</v>
      </c>
      <c r="C7716" s="5">
        <v>45141</v>
      </c>
      <c r="D7716" s="5">
        <v>45142</v>
      </c>
      <c r="E7716" s="9">
        <f t="shared" si="120"/>
        <v>2023</v>
      </c>
      <c r="F7716" s="4" t="s">
        <v>25</v>
      </c>
      <c r="G7716" s="4" t="s">
        <v>5750</v>
      </c>
      <c r="H7716" s="4" t="s">
        <v>22885</v>
      </c>
      <c r="I7716" s="4" t="s">
        <v>28</v>
      </c>
      <c r="J7716" s="4" t="s">
        <v>52</v>
      </c>
      <c r="K7716" s="4" t="s">
        <v>53</v>
      </c>
      <c r="L7716" s="4" t="s">
        <v>22</v>
      </c>
      <c r="M7716" s="4" t="s">
        <v>54</v>
      </c>
      <c r="N7716" s="4">
        <v>1329.94</v>
      </c>
      <c r="O7716" s="4">
        <v>3</v>
      </c>
      <c r="P7716" s="4">
        <v>0</v>
      </c>
      <c r="Q7716" s="4">
        <v>122.5</v>
      </c>
    </row>
    <row r="7717" spans="1:17" s="4" customFormat="1" ht="12" x14ac:dyDescent="0.3">
      <c r="A7717" s="4">
        <v>7716</v>
      </c>
      <c r="B7717" s="4" t="s">
        <v>22886</v>
      </c>
      <c r="C7717" s="5">
        <v>44448</v>
      </c>
      <c r="D7717" s="5">
        <v>44455</v>
      </c>
      <c r="E7717" s="9">
        <f t="shared" si="120"/>
        <v>2021</v>
      </c>
      <c r="F7717" s="4" t="s">
        <v>39</v>
      </c>
      <c r="G7717" s="4" t="s">
        <v>22887</v>
      </c>
      <c r="H7717" s="4" t="s">
        <v>22888</v>
      </c>
      <c r="I7717" s="4" t="s">
        <v>28</v>
      </c>
      <c r="J7717" s="4" t="s">
        <v>145</v>
      </c>
      <c r="K7717" s="4" t="s">
        <v>80</v>
      </c>
      <c r="L7717" s="4" t="s">
        <v>36</v>
      </c>
      <c r="M7717" s="4" t="s">
        <v>118</v>
      </c>
      <c r="N7717" s="4">
        <v>553.28</v>
      </c>
      <c r="O7717" s="4">
        <v>2</v>
      </c>
      <c r="P7717" s="4">
        <v>0</v>
      </c>
      <c r="Q7717" s="4">
        <v>127.11</v>
      </c>
    </row>
    <row r="7718" spans="1:17" s="4" customFormat="1" ht="12" x14ac:dyDescent="0.3">
      <c r="A7718" s="4">
        <v>7717</v>
      </c>
      <c r="B7718" s="4" t="s">
        <v>22889</v>
      </c>
      <c r="C7718" s="5">
        <v>45758</v>
      </c>
      <c r="D7718" s="5">
        <v>45764</v>
      </c>
      <c r="E7718" s="9">
        <f t="shared" si="120"/>
        <v>2025</v>
      </c>
      <c r="F7718" s="4" t="s">
        <v>17</v>
      </c>
      <c r="G7718" s="4" t="s">
        <v>22890</v>
      </c>
      <c r="H7718" s="4" t="s">
        <v>22891</v>
      </c>
      <c r="I7718" s="4" t="s">
        <v>20</v>
      </c>
      <c r="J7718" s="4" t="s">
        <v>34</v>
      </c>
      <c r="K7718" s="4" t="s">
        <v>35</v>
      </c>
      <c r="L7718" s="4" t="s">
        <v>29</v>
      </c>
      <c r="M7718" s="4" t="s">
        <v>30</v>
      </c>
      <c r="N7718" s="4">
        <v>411.22</v>
      </c>
      <c r="O7718" s="4">
        <v>6</v>
      </c>
      <c r="P7718" s="4">
        <v>0.15</v>
      </c>
      <c r="Q7718" s="4">
        <v>8.93</v>
      </c>
    </row>
    <row r="7719" spans="1:17" s="4" customFormat="1" ht="12" x14ac:dyDescent="0.3">
      <c r="A7719" s="4">
        <v>7718</v>
      </c>
      <c r="B7719" s="4" t="s">
        <v>22892</v>
      </c>
      <c r="C7719" s="5">
        <v>45317</v>
      </c>
      <c r="D7719" s="5">
        <v>45323</v>
      </c>
      <c r="E7719" s="9">
        <f t="shared" si="120"/>
        <v>2024</v>
      </c>
      <c r="F7719" s="4" t="s">
        <v>59</v>
      </c>
      <c r="G7719" s="4" t="s">
        <v>22893</v>
      </c>
      <c r="H7719" s="4" t="s">
        <v>22894</v>
      </c>
      <c r="I7719" s="4" t="s">
        <v>28</v>
      </c>
      <c r="J7719" s="4" t="s">
        <v>62</v>
      </c>
      <c r="K7719" s="4" t="s">
        <v>63</v>
      </c>
      <c r="L7719" s="4" t="s">
        <v>36</v>
      </c>
      <c r="M7719" s="4" t="s">
        <v>71</v>
      </c>
      <c r="N7719" s="4">
        <v>34.909999999999997</v>
      </c>
      <c r="O7719" s="4">
        <v>5</v>
      </c>
      <c r="P7719" s="4">
        <v>0</v>
      </c>
      <c r="Q7719" s="4">
        <v>9.07</v>
      </c>
    </row>
    <row r="7720" spans="1:17" s="4" customFormat="1" ht="12" x14ac:dyDescent="0.3">
      <c r="A7720" s="4">
        <v>7719</v>
      </c>
      <c r="B7720" s="4" t="s">
        <v>22895</v>
      </c>
      <c r="C7720" s="5">
        <v>45714</v>
      </c>
      <c r="D7720" s="5">
        <v>45717</v>
      </c>
      <c r="E7720" s="9">
        <f t="shared" si="120"/>
        <v>2025</v>
      </c>
      <c r="F7720" s="4" t="s">
        <v>25</v>
      </c>
      <c r="G7720" s="4" t="s">
        <v>22896</v>
      </c>
      <c r="H7720" s="4" t="s">
        <v>22897</v>
      </c>
      <c r="I7720" s="4" t="s">
        <v>28</v>
      </c>
      <c r="J7720" s="4" t="s">
        <v>106</v>
      </c>
      <c r="K7720" s="4" t="s">
        <v>106</v>
      </c>
      <c r="L7720" s="4" t="s">
        <v>36</v>
      </c>
      <c r="M7720" s="4" t="s">
        <v>71</v>
      </c>
      <c r="N7720" s="4">
        <v>343.53</v>
      </c>
      <c r="O7720" s="4">
        <v>7</v>
      </c>
      <c r="P7720" s="4">
        <v>0.1</v>
      </c>
      <c r="Q7720" s="4">
        <v>79.13</v>
      </c>
    </row>
    <row r="7721" spans="1:17" s="4" customFormat="1" ht="12" x14ac:dyDescent="0.3">
      <c r="A7721" s="4">
        <v>7720</v>
      </c>
      <c r="B7721" s="4" t="s">
        <v>22898</v>
      </c>
      <c r="C7721" s="5">
        <v>45007</v>
      </c>
      <c r="D7721" s="5">
        <v>45014</v>
      </c>
      <c r="E7721" s="9">
        <f t="shared" si="120"/>
        <v>2023</v>
      </c>
      <c r="F7721" s="4" t="s">
        <v>59</v>
      </c>
      <c r="G7721" s="4" t="s">
        <v>22899</v>
      </c>
      <c r="H7721" s="4" t="s">
        <v>22900</v>
      </c>
      <c r="I7721" s="4" t="s">
        <v>67</v>
      </c>
      <c r="J7721" s="4" t="s">
        <v>145</v>
      </c>
      <c r="K7721" s="4" t="s">
        <v>80</v>
      </c>
      <c r="L7721" s="4" t="s">
        <v>29</v>
      </c>
      <c r="M7721" s="4" t="s">
        <v>30</v>
      </c>
      <c r="N7721" s="4">
        <v>1054.8</v>
      </c>
      <c r="O7721" s="4">
        <v>6</v>
      </c>
      <c r="P7721" s="4">
        <v>0.15</v>
      </c>
      <c r="Q7721" s="4">
        <v>-14.51</v>
      </c>
    </row>
    <row r="7722" spans="1:17" s="4" customFormat="1" ht="12" x14ac:dyDescent="0.3">
      <c r="A7722" s="4">
        <v>7721</v>
      </c>
      <c r="B7722" s="4" t="s">
        <v>22901</v>
      </c>
      <c r="C7722" s="5">
        <v>45783</v>
      </c>
      <c r="D7722" s="5">
        <v>45785</v>
      </c>
      <c r="E7722" s="9">
        <f t="shared" si="120"/>
        <v>2025</v>
      </c>
      <c r="F7722" s="4" t="s">
        <v>59</v>
      </c>
      <c r="G7722" s="4" t="s">
        <v>22902</v>
      </c>
      <c r="H7722" s="4" t="s">
        <v>22903</v>
      </c>
      <c r="I7722" s="4" t="s">
        <v>28</v>
      </c>
      <c r="J7722" s="4" t="s">
        <v>21</v>
      </c>
      <c r="K7722" s="4" t="s">
        <v>26647</v>
      </c>
      <c r="L7722" s="4" t="s">
        <v>29</v>
      </c>
      <c r="M7722" s="4" t="s">
        <v>48</v>
      </c>
      <c r="N7722" s="4">
        <v>1032.52</v>
      </c>
      <c r="O7722" s="4">
        <v>1</v>
      </c>
      <c r="P7722" s="4">
        <v>0</v>
      </c>
      <c r="Q7722" s="4">
        <v>165.51</v>
      </c>
    </row>
    <row r="7723" spans="1:17" s="4" customFormat="1" ht="12" x14ac:dyDescent="0.3">
      <c r="A7723" s="4">
        <v>7722</v>
      </c>
      <c r="B7723" s="4" t="s">
        <v>22904</v>
      </c>
      <c r="C7723" s="5">
        <v>45038</v>
      </c>
      <c r="D7723" s="5">
        <v>45040</v>
      </c>
      <c r="E7723" s="9">
        <f t="shared" si="120"/>
        <v>2023</v>
      </c>
      <c r="F7723" s="4" t="s">
        <v>39</v>
      </c>
      <c r="G7723" s="4" t="s">
        <v>22905</v>
      </c>
      <c r="H7723" s="4" t="s">
        <v>22906</v>
      </c>
      <c r="I7723" s="4" t="s">
        <v>20</v>
      </c>
      <c r="J7723" s="4" t="s">
        <v>42</v>
      </c>
      <c r="K7723" s="4" t="s">
        <v>43</v>
      </c>
      <c r="L7723" s="4" t="s">
        <v>36</v>
      </c>
      <c r="M7723" s="4" t="s">
        <v>37</v>
      </c>
      <c r="N7723" s="4">
        <v>1096.72</v>
      </c>
      <c r="O7723" s="4">
        <v>1</v>
      </c>
      <c r="P7723" s="4">
        <v>0</v>
      </c>
      <c r="Q7723" s="4">
        <v>138.44999999999999</v>
      </c>
    </row>
    <row r="7724" spans="1:17" s="4" customFormat="1" ht="12" x14ac:dyDescent="0.3">
      <c r="A7724" s="4">
        <v>7723</v>
      </c>
      <c r="B7724" s="4" t="s">
        <v>22907</v>
      </c>
      <c r="C7724" s="5">
        <v>44750</v>
      </c>
      <c r="D7724" s="5">
        <v>44754</v>
      </c>
      <c r="E7724" s="9">
        <f t="shared" si="120"/>
        <v>2022</v>
      </c>
      <c r="F7724" s="4" t="s">
        <v>17</v>
      </c>
      <c r="G7724" s="4" t="s">
        <v>22908</v>
      </c>
      <c r="H7724" s="4" t="s">
        <v>22909</v>
      </c>
      <c r="I7724" s="4" t="s">
        <v>28</v>
      </c>
      <c r="J7724" s="4" t="s">
        <v>79</v>
      </c>
      <c r="K7724" s="4" t="s">
        <v>80</v>
      </c>
      <c r="L7724" s="4" t="s">
        <v>36</v>
      </c>
      <c r="M7724" s="4" t="s">
        <v>138</v>
      </c>
      <c r="N7724" s="4">
        <v>981.02</v>
      </c>
      <c r="O7724" s="4">
        <v>1</v>
      </c>
      <c r="P7724" s="4">
        <v>0</v>
      </c>
      <c r="Q7724" s="4">
        <v>177.72</v>
      </c>
    </row>
    <row r="7725" spans="1:17" s="4" customFormat="1" ht="12" x14ac:dyDescent="0.3">
      <c r="A7725" s="4">
        <v>7724</v>
      </c>
      <c r="B7725" s="4" t="s">
        <v>22910</v>
      </c>
      <c r="C7725" s="5">
        <v>45159</v>
      </c>
      <c r="D7725" s="5">
        <v>45160</v>
      </c>
      <c r="E7725" s="9">
        <f t="shared" si="120"/>
        <v>2023</v>
      </c>
      <c r="F7725" s="4" t="s">
        <v>25</v>
      </c>
      <c r="G7725" s="4" t="s">
        <v>22911</v>
      </c>
      <c r="H7725" s="4" t="s">
        <v>22912</v>
      </c>
      <c r="I7725" s="4" t="s">
        <v>20</v>
      </c>
      <c r="J7725" s="4" t="s">
        <v>111</v>
      </c>
      <c r="K7725" s="4" t="s">
        <v>111</v>
      </c>
      <c r="L7725" s="4" t="s">
        <v>29</v>
      </c>
      <c r="M7725" s="4" t="s">
        <v>107</v>
      </c>
      <c r="N7725" s="4">
        <v>1435.18</v>
      </c>
      <c r="O7725" s="4">
        <v>9</v>
      </c>
      <c r="P7725" s="4">
        <v>0.15</v>
      </c>
      <c r="Q7725" s="4">
        <v>136.1</v>
      </c>
    </row>
    <row r="7726" spans="1:17" s="4" customFormat="1" ht="12" x14ac:dyDescent="0.3">
      <c r="A7726" s="4">
        <v>7725</v>
      </c>
      <c r="B7726" s="4" t="s">
        <v>22913</v>
      </c>
      <c r="C7726" s="5">
        <v>45378</v>
      </c>
      <c r="D7726" s="5">
        <v>45382</v>
      </c>
      <c r="E7726" s="9">
        <f t="shared" si="120"/>
        <v>2024</v>
      </c>
      <c r="F7726" s="4" t="s">
        <v>59</v>
      </c>
      <c r="G7726" s="4" t="s">
        <v>22914</v>
      </c>
      <c r="H7726" s="4" t="s">
        <v>22915</v>
      </c>
      <c r="I7726" s="4" t="s">
        <v>20</v>
      </c>
      <c r="J7726" s="4" t="s">
        <v>106</v>
      </c>
      <c r="K7726" s="4" t="s">
        <v>106</v>
      </c>
      <c r="L7726" s="4" t="s">
        <v>22</v>
      </c>
      <c r="M7726" s="4" t="s">
        <v>134</v>
      </c>
      <c r="N7726" s="4">
        <v>875.89</v>
      </c>
      <c r="O7726" s="4">
        <v>7</v>
      </c>
      <c r="P7726" s="4">
        <v>0.2</v>
      </c>
      <c r="Q7726" s="4">
        <v>134.68</v>
      </c>
    </row>
    <row r="7727" spans="1:17" s="4" customFormat="1" ht="12" x14ac:dyDescent="0.3">
      <c r="A7727" s="4">
        <v>7726</v>
      </c>
      <c r="B7727" s="4" t="s">
        <v>22916</v>
      </c>
      <c r="C7727" s="5">
        <v>45477</v>
      </c>
      <c r="D7727" s="5">
        <v>45481</v>
      </c>
      <c r="E7727" s="9">
        <f t="shared" si="120"/>
        <v>2024</v>
      </c>
      <c r="F7727" s="4" t="s">
        <v>17</v>
      </c>
      <c r="G7727" s="4" t="s">
        <v>22917</v>
      </c>
      <c r="H7727" s="4" t="s">
        <v>22918</v>
      </c>
      <c r="I7727" s="4" t="s">
        <v>20</v>
      </c>
      <c r="J7727" s="4" t="s">
        <v>34</v>
      </c>
      <c r="K7727" s="4" t="s">
        <v>35</v>
      </c>
      <c r="L7727" s="4" t="s">
        <v>36</v>
      </c>
      <c r="M7727" s="4" t="s">
        <v>118</v>
      </c>
      <c r="N7727" s="4">
        <v>580.73</v>
      </c>
      <c r="O7727" s="4">
        <v>10</v>
      </c>
      <c r="P7727" s="4">
        <v>0.1</v>
      </c>
      <c r="Q7727" s="4">
        <v>44.52</v>
      </c>
    </row>
    <row r="7728" spans="1:17" s="4" customFormat="1" ht="12" x14ac:dyDescent="0.3">
      <c r="A7728" s="4">
        <v>7727</v>
      </c>
      <c r="B7728" s="4" t="s">
        <v>22919</v>
      </c>
      <c r="C7728" s="5">
        <v>45136</v>
      </c>
      <c r="D7728" s="5">
        <v>45138</v>
      </c>
      <c r="E7728" s="9">
        <f t="shared" si="120"/>
        <v>2023</v>
      </c>
      <c r="F7728" s="4" t="s">
        <v>17</v>
      </c>
      <c r="G7728" s="4" t="s">
        <v>22920</v>
      </c>
      <c r="H7728" s="4" t="s">
        <v>22921</v>
      </c>
      <c r="I7728" s="4" t="s">
        <v>67</v>
      </c>
      <c r="J7728" s="4" t="s">
        <v>42</v>
      </c>
      <c r="K7728" s="4" t="s">
        <v>43</v>
      </c>
      <c r="L7728" s="4" t="s">
        <v>22</v>
      </c>
      <c r="M7728" s="4" t="s">
        <v>134</v>
      </c>
      <c r="N7728" s="4">
        <v>164.55</v>
      </c>
      <c r="O7728" s="4">
        <v>1</v>
      </c>
      <c r="P7728" s="4">
        <v>0.2</v>
      </c>
      <c r="Q7728" s="4">
        <v>35.840000000000003</v>
      </c>
    </row>
    <row r="7729" spans="1:17" s="4" customFormat="1" ht="12" x14ac:dyDescent="0.3">
      <c r="A7729" s="4">
        <v>7728</v>
      </c>
      <c r="B7729" s="4" t="s">
        <v>22922</v>
      </c>
      <c r="C7729" s="5">
        <v>45048</v>
      </c>
      <c r="D7729" s="5">
        <v>45052</v>
      </c>
      <c r="E7729" s="9">
        <f t="shared" si="120"/>
        <v>2023</v>
      </c>
      <c r="F7729" s="4" t="s">
        <v>25</v>
      </c>
      <c r="G7729" s="4" t="s">
        <v>22923</v>
      </c>
      <c r="H7729" s="4" t="s">
        <v>22924</v>
      </c>
      <c r="I7729" s="4" t="s">
        <v>28</v>
      </c>
      <c r="J7729" s="4" t="s">
        <v>62</v>
      </c>
      <c r="K7729" s="4" t="s">
        <v>63</v>
      </c>
      <c r="L7729" s="4" t="s">
        <v>22</v>
      </c>
      <c r="M7729" s="4" t="s">
        <v>54</v>
      </c>
      <c r="N7729" s="4">
        <v>705.85</v>
      </c>
      <c r="O7729" s="4">
        <v>2</v>
      </c>
      <c r="P7729" s="4">
        <v>0.2</v>
      </c>
      <c r="Q7729" s="4">
        <v>52.3</v>
      </c>
    </row>
    <row r="7730" spans="1:17" s="4" customFormat="1" ht="12" x14ac:dyDescent="0.3">
      <c r="A7730" s="4">
        <v>7729</v>
      </c>
      <c r="B7730" s="4" t="s">
        <v>22925</v>
      </c>
      <c r="C7730" s="5">
        <v>45054</v>
      </c>
      <c r="D7730" s="5">
        <v>45061</v>
      </c>
      <c r="E7730" s="9">
        <f t="shared" si="120"/>
        <v>2023</v>
      </c>
      <c r="F7730" s="4" t="s">
        <v>39</v>
      </c>
      <c r="G7730" s="4" t="s">
        <v>22926</v>
      </c>
      <c r="H7730" s="4" t="s">
        <v>22927</v>
      </c>
      <c r="I7730" s="4" t="s">
        <v>67</v>
      </c>
      <c r="J7730" s="4" t="s">
        <v>79</v>
      </c>
      <c r="K7730" s="4" t="s">
        <v>80</v>
      </c>
      <c r="L7730" s="4" t="s">
        <v>36</v>
      </c>
      <c r="M7730" s="4" t="s">
        <v>138</v>
      </c>
      <c r="N7730" s="4">
        <v>1341.81</v>
      </c>
      <c r="O7730" s="4">
        <v>1</v>
      </c>
      <c r="P7730" s="4">
        <v>0</v>
      </c>
      <c r="Q7730" s="4">
        <v>198.27</v>
      </c>
    </row>
    <row r="7731" spans="1:17" s="4" customFormat="1" ht="12" x14ac:dyDescent="0.3">
      <c r="A7731" s="4">
        <v>7730</v>
      </c>
      <c r="B7731" s="4" t="s">
        <v>22928</v>
      </c>
      <c r="C7731" s="5">
        <v>45777</v>
      </c>
      <c r="D7731" s="5">
        <v>45782</v>
      </c>
      <c r="E7731" s="9">
        <f t="shared" si="120"/>
        <v>2025</v>
      </c>
      <c r="F7731" s="4" t="s">
        <v>59</v>
      </c>
      <c r="G7731" s="4" t="s">
        <v>22929</v>
      </c>
      <c r="H7731" s="4" t="s">
        <v>22930</v>
      </c>
      <c r="I7731" s="4" t="s">
        <v>28</v>
      </c>
      <c r="J7731" s="4" t="s">
        <v>62</v>
      </c>
      <c r="K7731" s="4" t="s">
        <v>63</v>
      </c>
      <c r="L7731" s="4" t="s">
        <v>29</v>
      </c>
      <c r="M7731" s="4" t="s">
        <v>30</v>
      </c>
      <c r="N7731" s="4">
        <v>154.24</v>
      </c>
      <c r="O7731" s="4">
        <v>6</v>
      </c>
      <c r="P7731" s="4">
        <v>0.15</v>
      </c>
      <c r="Q7731" s="4">
        <v>13.9</v>
      </c>
    </row>
    <row r="7732" spans="1:17" s="4" customFormat="1" ht="12" x14ac:dyDescent="0.3">
      <c r="A7732" s="4">
        <v>7731</v>
      </c>
      <c r="B7732" s="4" t="s">
        <v>22931</v>
      </c>
      <c r="C7732" s="5">
        <v>45510</v>
      </c>
      <c r="D7732" s="5">
        <v>45516</v>
      </c>
      <c r="E7732" s="9">
        <f t="shared" si="120"/>
        <v>2024</v>
      </c>
      <c r="F7732" s="4" t="s">
        <v>25</v>
      </c>
      <c r="G7732" s="4" t="s">
        <v>22932</v>
      </c>
      <c r="H7732" s="4" t="s">
        <v>22933</v>
      </c>
      <c r="I7732" s="4" t="s">
        <v>67</v>
      </c>
      <c r="J7732" s="4" t="s">
        <v>21</v>
      </c>
      <c r="K7732" s="4" t="s">
        <v>26647</v>
      </c>
      <c r="L7732" s="4" t="s">
        <v>29</v>
      </c>
      <c r="M7732" s="4" t="s">
        <v>90</v>
      </c>
      <c r="N7732" s="4">
        <v>441.48</v>
      </c>
      <c r="O7732" s="4">
        <v>2</v>
      </c>
      <c r="P7732" s="4">
        <v>0.2</v>
      </c>
      <c r="Q7732" s="4">
        <v>38.54</v>
      </c>
    </row>
    <row r="7733" spans="1:17" s="4" customFormat="1" ht="12" x14ac:dyDescent="0.3">
      <c r="A7733" s="4">
        <v>7732</v>
      </c>
      <c r="B7733" s="4" t="s">
        <v>22934</v>
      </c>
      <c r="C7733" s="5">
        <v>44502</v>
      </c>
      <c r="D7733" s="5">
        <v>44504</v>
      </c>
      <c r="E7733" s="9">
        <f t="shared" si="120"/>
        <v>2021</v>
      </c>
      <c r="F7733" s="4" t="s">
        <v>25</v>
      </c>
      <c r="G7733" s="4" t="s">
        <v>22935</v>
      </c>
      <c r="H7733" s="4" t="s">
        <v>22936</v>
      </c>
      <c r="I7733" s="4" t="s">
        <v>28</v>
      </c>
      <c r="J7733" s="4" t="s">
        <v>42</v>
      </c>
      <c r="K7733" s="4" t="s">
        <v>43</v>
      </c>
      <c r="L7733" s="4" t="s">
        <v>29</v>
      </c>
      <c r="M7733" s="4" t="s">
        <v>107</v>
      </c>
      <c r="N7733" s="4">
        <v>773.29</v>
      </c>
      <c r="O7733" s="4">
        <v>3</v>
      </c>
      <c r="P7733" s="4">
        <v>0.15</v>
      </c>
      <c r="Q7733" s="4">
        <v>78.73</v>
      </c>
    </row>
    <row r="7734" spans="1:17" s="4" customFormat="1" ht="12" x14ac:dyDescent="0.3">
      <c r="A7734" s="4">
        <v>7733</v>
      </c>
      <c r="B7734" s="4" t="s">
        <v>22937</v>
      </c>
      <c r="C7734" s="5">
        <v>44598</v>
      </c>
      <c r="D7734" s="5">
        <v>44600</v>
      </c>
      <c r="E7734" s="9">
        <f t="shared" si="120"/>
        <v>2022</v>
      </c>
      <c r="F7734" s="4" t="s">
        <v>39</v>
      </c>
      <c r="G7734" s="4" t="s">
        <v>22938</v>
      </c>
      <c r="H7734" s="4" t="s">
        <v>9716</v>
      </c>
      <c r="I7734" s="4" t="s">
        <v>67</v>
      </c>
      <c r="J7734" s="4" t="s">
        <v>79</v>
      </c>
      <c r="K7734" s="4" t="s">
        <v>80</v>
      </c>
      <c r="L7734" s="4" t="s">
        <v>22</v>
      </c>
      <c r="M7734" s="4" t="s">
        <v>54</v>
      </c>
      <c r="N7734" s="4">
        <v>698.14</v>
      </c>
      <c r="O7734" s="4">
        <v>3</v>
      </c>
      <c r="P7734" s="4">
        <v>0</v>
      </c>
      <c r="Q7734" s="4">
        <v>62.31</v>
      </c>
    </row>
    <row r="7735" spans="1:17" s="4" customFormat="1" ht="12" x14ac:dyDescent="0.3">
      <c r="A7735" s="4">
        <v>7734</v>
      </c>
      <c r="B7735" s="4" t="s">
        <v>22939</v>
      </c>
      <c r="C7735" s="5">
        <v>44847</v>
      </c>
      <c r="D7735" s="5">
        <v>44851</v>
      </c>
      <c r="E7735" s="9">
        <f t="shared" si="120"/>
        <v>2022</v>
      </c>
      <c r="F7735" s="4" t="s">
        <v>59</v>
      </c>
      <c r="G7735" s="4" t="s">
        <v>22940</v>
      </c>
      <c r="H7735" s="4" t="s">
        <v>22941</v>
      </c>
      <c r="I7735" s="4" t="s">
        <v>20</v>
      </c>
      <c r="J7735" s="4" t="s">
        <v>145</v>
      </c>
      <c r="K7735" s="4" t="s">
        <v>80</v>
      </c>
      <c r="L7735" s="4" t="s">
        <v>22</v>
      </c>
      <c r="M7735" s="4" t="s">
        <v>134</v>
      </c>
      <c r="N7735" s="4">
        <v>437.94</v>
      </c>
      <c r="O7735" s="4">
        <v>1</v>
      </c>
      <c r="P7735" s="4">
        <v>0.1</v>
      </c>
      <c r="Q7735" s="4">
        <v>84.72</v>
      </c>
    </row>
    <row r="7736" spans="1:17" s="4" customFormat="1" ht="12" x14ac:dyDescent="0.3">
      <c r="A7736" s="4">
        <v>7735</v>
      </c>
      <c r="B7736" s="4" t="s">
        <v>22942</v>
      </c>
      <c r="C7736" s="5">
        <v>44729</v>
      </c>
      <c r="D7736" s="5">
        <v>44735</v>
      </c>
      <c r="E7736" s="9">
        <f t="shared" si="120"/>
        <v>2022</v>
      </c>
      <c r="F7736" s="4" t="s">
        <v>25</v>
      </c>
      <c r="G7736" s="4" t="s">
        <v>22943</v>
      </c>
      <c r="H7736" s="4" t="s">
        <v>22944</v>
      </c>
      <c r="I7736" s="4" t="s">
        <v>67</v>
      </c>
      <c r="J7736" s="4" t="s">
        <v>79</v>
      </c>
      <c r="K7736" s="4" t="s">
        <v>80</v>
      </c>
      <c r="L7736" s="4" t="s">
        <v>29</v>
      </c>
      <c r="M7736" s="4" t="s">
        <v>48</v>
      </c>
      <c r="N7736" s="4">
        <v>932.59</v>
      </c>
      <c r="O7736" s="4">
        <v>5</v>
      </c>
      <c r="P7736" s="4">
        <v>0</v>
      </c>
      <c r="Q7736" s="4">
        <v>73.66</v>
      </c>
    </row>
    <row r="7737" spans="1:17" s="4" customFormat="1" ht="12" x14ac:dyDescent="0.3">
      <c r="A7737" s="4">
        <v>7736</v>
      </c>
      <c r="B7737" s="4" t="s">
        <v>22945</v>
      </c>
      <c r="C7737" s="5">
        <v>45817</v>
      </c>
      <c r="D7737" s="5">
        <v>45824</v>
      </c>
      <c r="E7737" s="9">
        <f t="shared" si="120"/>
        <v>2025</v>
      </c>
      <c r="F7737" s="4" t="s">
        <v>59</v>
      </c>
      <c r="G7737" s="4" t="s">
        <v>22946</v>
      </c>
      <c r="H7737" s="4" t="s">
        <v>22947</v>
      </c>
      <c r="I7737" s="4" t="s">
        <v>28</v>
      </c>
      <c r="J7737" s="4" t="s">
        <v>79</v>
      </c>
      <c r="K7737" s="4" t="s">
        <v>80</v>
      </c>
      <c r="L7737" s="4" t="s">
        <v>29</v>
      </c>
      <c r="M7737" s="4" t="s">
        <v>90</v>
      </c>
      <c r="N7737" s="4">
        <v>1146.23</v>
      </c>
      <c r="O7737" s="4">
        <v>3</v>
      </c>
      <c r="P7737" s="4">
        <v>0.2</v>
      </c>
      <c r="Q7737" s="4">
        <v>121.01</v>
      </c>
    </row>
    <row r="7738" spans="1:17" s="4" customFormat="1" ht="12" x14ac:dyDescent="0.3">
      <c r="A7738" s="4">
        <v>7737</v>
      </c>
      <c r="B7738" s="4" t="s">
        <v>22948</v>
      </c>
      <c r="C7738" s="5">
        <v>44471</v>
      </c>
      <c r="D7738" s="5">
        <v>44478</v>
      </c>
      <c r="E7738" s="9">
        <f t="shared" si="120"/>
        <v>2021</v>
      </c>
      <c r="F7738" s="4" t="s">
        <v>25</v>
      </c>
      <c r="G7738" s="4" t="s">
        <v>22949</v>
      </c>
      <c r="H7738" s="4" t="s">
        <v>22950</v>
      </c>
      <c r="I7738" s="4" t="s">
        <v>28</v>
      </c>
      <c r="J7738" s="4" t="s">
        <v>34</v>
      </c>
      <c r="K7738" s="4" t="s">
        <v>35</v>
      </c>
      <c r="L7738" s="4" t="s">
        <v>29</v>
      </c>
      <c r="M7738" s="4" t="s">
        <v>90</v>
      </c>
      <c r="N7738" s="4">
        <v>29.59</v>
      </c>
      <c r="O7738" s="4">
        <v>10</v>
      </c>
      <c r="P7738" s="4">
        <v>0.15</v>
      </c>
      <c r="Q7738" s="4">
        <v>5.64</v>
      </c>
    </row>
    <row r="7739" spans="1:17" s="4" customFormat="1" ht="12" x14ac:dyDescent="0.3">
      <c r="A7739" s="4">
        <v>7738</v>
      </c>
      <c r="B7739" s="4" t="s">
        <v>22951</v>
      </c>
      <c r="C7739" s="5">
        <v>45150</v>
      </c>
      <c r="D7739" s="5">
        <v>45151</v>
      </c>
      <c r="E7739" s="9">
        <f t="shared" si="120"/>
        <v>2023</v>
      </c>
      <c r="F7739" s="4" t="s">
        <v>25</v>
      </c>
      <c r="G7739" s="4" t="s">
        <v>5083</v>
      </c>
      <c r="H7739" s="4" t="s">
        <v>22952</v>
      </c>
      <c r="I7739" s="4" t="s">
        <v>67</v>
      </c>
      <c r="J7739" s="4" t="s">
        <v>52</v>
      </c>
      <c r="K7739" s="4" t="s">
        <v>53</v>
      </c>
      <c r="L7739" s="4" t="s">
        <v>29</v>
      </c>
      <c r="M7739" s="4" t="s">
        <v>30</v>
      </c>
      <c r="N7739" s="4">
        <v>935.57</v>
      </c>
      <c r="O7739" s="4">
        <v>1</v>
      </c>
      <c r="P7739" s="4">
        <v>0.15</v>
      </c>
      <c r="Q7739" s="4">
        <v>24.87</v>
      </c>
    </row>
    <row r="7740" spans="1:17" s="4" customFormat="1" ht="12" x14ac:dyDescent="0.3">
      <c r="A7740" s="4">
        <v>7739</v>
      </c>
      <c r="B7740" s="4" t="s">
        <v>22953</v>
      </c>
      <c r="C7740" s="5">
        <v>45593</v>
      </c>
      <c r="D7740" s="5">
        <v>45599</v>
      </c>
      <c r="E7740" s="9">
        <f t="shared" si="120"/>
        <v>2024</v>
      </c>
      <c r="F7740" s="4" t="s">
        <v>25</v>
      </c>
      <c r="G7740" s="4" t="s">
        <v>22954</v>
      </c>
      <c r="H7740" s="4" t="s">
        <v>22955</v>
      </c>
      <c r="I7740" s="4" t="s">
        <v>28</v>
      </c>
      <c r="J7740" s="4" t="s">
        <v>145</v>
      </c>
      <c r="K7740" s="4" t="s">
        <v>80</v>
      </c>
      <c r="L7740" s="4" t="s">
        <v>22</v>
      </c>
      <c r="M7740" s="4" t="s">
        <v>54</v>
      </c>
      <c r="N7740" s="4">
        <v>987.98</v>
      </c>
      <c r="O7740" s="4">
        <v>10</v>
      </c>
      <c r="P7740" s="4">
        <v>0</v>
      </c>
      <c r="Q7740" s="4">
        <v>46.1</v>
      </c>
    </row>
    <row r="7741" spans="1:17" s="4" customFormat="1" ht="12" x14ac:dyDescent="0.3">
      <c r="A7741" s="4">
        <v>7740</v>
      </c>
      <c r="B7741" s="4" t="s">
        <v>22956</v>
      </c>
      <c r="C7741" s="5">
        <v>45755</v>
      </c>
      <c r="D7741" s="5">
        <v>45757</v>
      </c>
      <c r="E7741" s="9">
        <f t="shared" si="120"/>
        <v>2025</v>
      </c>
      <c r="F7741" s="4" t="s">
        <v>59</v>
      </c>
      <c r="G7741" s="4" t="s">
        <v>22957</v>
      </c>
      <c r="H7741" s="4" t="s">
        <v>4914</v>
      </c>
      <c r="I7741" s="4" t="s">
        <v>28</v>
      </c>
      <c r="J7741" s="4" t="s">
        <v>106</v>
      </c>
      <c r="K7741" s="4" t="s">
        <v>106</v>
      </c>
      <c r="L7741" s="4" t="s">
        <v>29</v>
      </c>
      <c r="M7741" s="4" t="s">
        <v>30</v>
      </c>
      <c r="N7741" s="4">
        <v>844.86</v>
      </c>
      <c r="O7741" s="4">
        <v>4</v>
      </c>
      <c r="P7741" s="4">
        <v>0.1</v>
      </c>
      <c r="Q7741" s="4">
        <v>213.94</v>
      </c>
    </row>
    <row r="7742" spans="1:17" s="4" customFormat="1" ht="12" x14ac:dyDescent="0.3">
      <c r="A7742" s="4">
        <v>7741</v>
      </c>
      <c r="B7742" s="4" t="s">
        <v>22958</v>
      </c>
      <c r="C7742" s="5">
        <v>45052</v>
      </c>
      <c r="D7742" s="5">
        <v>45057</v>
      </c>
      <c r="E7742" s="9">
        <f t="shared" si="120"/>
        <v>2023</v>
      </c>
      <c r="F7742" s="4" t="s">
        <v>25</v>
      </c>
      <c r="G7742" s="4" t="s">
        <v>22959</v>
      </c>
      <c r="H7742" s="4" t="s">
        <v>22960</v>
      </c>
      <c r="I7742" s="4" t="s">
        <v>28</v>
      </c>
      <c r="J7742" s="4" t="s">
        <v>145</v>
      </c>
      <c r="K7742" s="4" t="s">
        <v>80</v>
      </c>
      <c r="L7742" s="4" t="s">
        <v>36</v>
      </c>
      <c r="M7742" s="4" t="s">
        <v>138</v>
      </c>
      <c r="N7742" s="4">
        <v>440.05</v>
      </c>
      <c r="O7742" s="4">
        <v>4</v>
      </c>
      <c r="P7742" s="4">
        <v>0.15</v>
      </c>
      <c r="Q7742" s="4">
        <v>73.8</v>
      </c>
    </row>
    <row r="7743" spans="1:17" s="4" customFormat="1" ht="12" x14ac:dyDescent="0.3">
      <c r="A7743" s="4">
        <v>7742</v>
      </c>
      <c r="B7743" s="4" t="s">
        <v>22961</v>
      </c>
      <c r="C7743" s="5">
        <v>45528</v>
      </c>
      <c r="D7743" s="5">
        <v>45531</v>
      </c>
      <c r="E7743" s="9">
        <f t="shared" si="120"/>
        <v>2024</v>
      </c>
      <c r="F7743" s="4" t="s">
        <v>17</v>
      </c>
      <c r="G7743" s="4" t="s">
        <v>10059</v>
      </c>
      <c r="H7743" s="4" t="s">
        <v>22962</v>
      </c>
      <c r="I7743" s="4" t="s">
        <v>28</v>
      </c>
      <c r="J7743" s="4" t="s">
        <v>145</v>
      </c>
      <c r="K7743" s="4" t="s">
        <v>80</v>
      </c>
      <c r="L7743" s="4" t="s">
        <v>29</v>
      </c>
      <c r="M7743" s="4" t="s">
        <v>48</v>
      </c>
      <c r="N7743" s="4">
        <v>1122.75</v>
      </c>
      <c r="O7743" s="4">
        <v>7</v>
      </c>
      <c r="P7743" s="4">
        <v>0.2</v>
      </c>
      <c r="Q7743" s="4">
        <v>69.650000000000006</v>
      </c>
    </row>
    <row r="7744" spans="1:17" s="4" customFormat="1" ht="12" x14ac:dyDescent="0.3">
      <c r="A7744" s="4">
        <v>7743</v>
      </c>
      <c r="B7744" s="4" t="s">
        <v>22963</v>
      </c>
      <c r="C7744" s="5">
        <v>44626</v>
      </c>
      <c r="D7744" s="5">
        <v>44633</v>
      </c>
      <c r="E7744" s="9">
        <f t="shared" si="120"/>
        <v>2022</v>
      </c>
      <c r="F7744" s="4" t="s">
        <v>39</v>
      </c>
      <c r="G7744" s="4" t="s">
        <v>22964</v>
      </c>
      <c r="H7744" s="4" t="s">
        <v>22965</v>
      </c>
      <c r="I7744" s="4" t="s">
        <v>20</v>
      </c>
      <c r="J7744" s="4" t="s">
        <v>111</v>
      </c>
      <c r="K7744" s="4" t="s">
        <v>111</v>
      </c>
      <c r="L7744" s="4" t="s">
        <v>36</v>
      </c>
      <c r="M7744" s="4" t="s">
        <v>71</v>
      </c>
      <c r="N7744" s="4">
        <v>51.26</v>
      </c>
      <c r="O7744" s="4">
        <v>10</v>
      </c>
      <c r="P7744" s="4">
        <v>0.1</v>
      </c>
      <c r="Q7744" s="4">
        <v>4.49</v>
      </c>
    </row>
    <row r="7745" spans="1:17" s="4" customFormat="1" ht="12" x14ac:dyDescent="0.3">
      <c r="A7745" s="4">
        <v>7744</v>
      </c>
      <c r="B7745" s="4" t="s">
        <v>22966</v>
      </c>
      <c r="C7745" s="5">
        <v>44575</v>
      </c>
      <c r="D7745" s="5">
        <v>44582</v>
      </c>
      <c r="E7745" s="9">
        <f t="shared" si="120"/>
        <v>2022</v>
      </c>
      <c r="F7745" s="4" t="s">
        <v>17</v>
      </c>
      <c r="G7745" s="4" t="s">
        <v>22967</v>
      </c>
      <c r="H7745" s="4" t="s">
        <v>22968</v>
      </c>
      <c r="I7745" s="4" t="s">
        <v>67</v>
      </c>
      <c r="J7745" s="4" t="s">
        <v>79</v>
      </c>
      <c r="K7745" s="4" t="s">
        <v>80</v>
      </c>
      <c r="L7745" s="4" t="s">
        <v>36</v>
      </c>
      <c r="M7745" s="4" t="s">
        <v>37</v>
      </c>
      <c r="N7745" s="4">
        <v>288.52</v>
      </c>
      <c r="O7745" s="4">
        <v>1</v>
      </c>
      <c r="P7745" s="4">
        <v>0.15</v>
      </c>
      <c r="Q7745" s="4">
        <v>40.22</v>
      </c>
    </row>
    <row r="7746" spans="1:17" s="4" customFormat="1" ht="12" x14ac:dyDescent="0.3">
      <c r="A7746" s="4">
        <v>7745</v>
      </c>
      <c r="B7746" s="4" t="s">
        <v>22969</v>
      </c>
      <c r="C7746" s="5">
        <v>44784</v>
      </c>
      <c r="D7746" s="5">
        <v>44788</v>
      </c>
      <c r="E7746" s="9">
        <f t="shared" ref="E7746:E7809" si="121">YEAR(D7746)</f>
        <v>2022</v>
      </c>
      <c r="F7746" s="4" t="s">
        <v>39</v>
      </c>
      <c r="G7746" s="4" t="s">
        <v>22970</v>
      </c>
      <c r="H7746" s="4" t="s">
        <v>22971</v>
      </c>
      <c r="I7746" s="4" t="s">
        <v>28</v>
      </c>
      <c r="J7746" s="4" t="s">
        <v>21</v>
      </c>
      <c r="K7746" s="4" t="s">
        <v>26647</v>
      </c>
      <c r="L7746" s="4" t="s">
        <v>29</v>
      </c>
      <c r="M7746" s="4" t="s">
        <v>30</v>
      </c>
      <c r="N7746" s="4">
        <v>395.08</v>
      </c>
      <c r="O7746" s="4">
        <v>8</v>
      </c>
      <c r="P7746" s="4">
        <v>0.15</v>
      </c>
      <c r="Q7746" s="4">
        <v>13.18</v>
      </c>
    </row>
    <row r="7747" spans="1:17" s="4" customFormat="1" ht="12" x14ac:dyDescent="0.3">
      <c r="A7747" s="4">
        <v>7746</v>
      </c>
      <c r="B7747" s="4" t="s">
        <v>22972</v>
      </c>
      <c r="C7747" s="5">
        <v>44878</v>
      </c>
      <c r="D7747" s="5">
        <v>44883</v>
      </c>
      <c r="E7747" s="9">
        <f t="shared" si="121"/>
        <v>2022</v>
      </c>
      <c r="F7747" s="4" t="s">
        <v>39</v>
      </c>
      <c r="G7747" s="4" t="s">
        <v>22973</v>
      </c>
      <c r="H7747" s="4" t="s">
        <v>22974</v>
      </c>
      <c r="I7747" s="4" t="s">
        <v>20</v>
      </c>
      <c r="J7747" s="4" t="s">
        <v>47</v>
      </c>
      <c r="K7747" s="4" t="s">
        <v>47</v>
      </c>
      <c r="L7747" s="4" t="s">
        <v>36</v>
      </c>
      <c r="M7747" s="4" t="s">
        <v>71</v>
      </c>
      <c r="N7747" s="4">
        <v>165.41</v>
      </c>
      <c r="O7747" s="4">
        <v>1</v>
      </c>
      <c r="P7747" s="4">
        <v>0.15</v>
      </c>
      <c r="Q7747" s="4">
        <v>11.96</v>
      </c>
    </row>
    <row r="7748" spans="1:17" s="4" customFormat="1" ht="12" x14ac:dyDescent="0.3">
      <c r="A7748" s="4">
        <v>7747</v>
      </c>
      <c r="B7748" s="4" t="s">
        <v>22975</v>
      </c>
      <c r="C7748" s="5">
        <v>45326</v>
      </c>
      <c r="D7748" s="5">
        <v>45330</v>
      </c>
      <c r="E7748" s="9">
        <f t="shared" si="121"/>
        <v>2024</v>
      </c>
      <c r="F7748" s="4" t="s">
        <v>59</v>
      </c>
      <c r="G7748" s="4" t="s">
        <v>22976</v>
      </c>
      <c r="H7748" s="4" t="s">
        <v>22977</v>
      </c>
      <c r="I7748" s="4" t="s">
        <v>28</v>
      </c>
      <c r="J7748" s="4" t="s">
        <v>145</v>
      </c>
      <c r="K7748" s="4" t="s">
        <v>80</v>
      </c>
      <c r="L7748" s="4" t="s">
        <v>29</v>
      </c>
      <c r="M7748" s="4" t="s">
        <v>107</v>
      </c>
      <c r="N7748" s="4">
        <v>987.03</v>
      </c>
      <c r="O7748" s="4">
        <v>3</v>
      </c>
      <c r="P7748" s="4">
        <v>0</v>
      </c>
      <c r="Q7748" s="4">
        <v>249.71</v>
      </c>
    </row>
    <row r="7749" spans="1:17" s="4" customFormat="1" ht="12" x14ac:dyDescent="0.3">
      <c r="A7749" s="4">
        <v>7748</v>
      </c>
      <c r="B7749" s="4" t="s">
        <v>22978</v>
      </c>
      <c r="C7749" s="5">
        <v>44972</v>
      </c>
      <c r="D7749" s="5">
        <v>44974</v>
      </c>
      <c r="E7749" s="9">
        <f t="shared" si="121"/>
        <v>2023</v>
      </c>
      <c r="F7749" s="4" t="s">
        <v>59</v>
      </c>
      <c r="G7749" s="4" t="s">
        <v>22979</v>
      </c>
      <c r="H7749" s="4" t="s">
        <v>22980</v>
      </c>
      <c r="I7749" s="4" t="s">
        <v>28</v>
      </c>
      <c r="J7749" s="4" t="s">
        <v>145</v>
      </c>
      <c r="K7749" s="4" t="s">
        <v>80</v>
      </c>
      <c r="L7749" s="4" t="s">
        <v>22</v>
      </c>
      <c r="M7749" s="4" t="s">
        <v>75</v>
      </c>
      <c r="N7749" s="4">
        <v>32.520000000000003</v>
      </c>
      <c r="O7749" s="4">
        <v>4</v>
      </c>
      <c r="P7749" s="4">
        <v>0.1</v>
      </c>
      <c r="Q7749" s="4">
        <v>5.36</v>
      </c>
    </row>
    <row r="7750" spans="1:17" s="4" customFormat="1" ht="12" x14ac:dyDescent="0.3">
      <c r="A7750" s="4">
        <v>7749</v>
      </c>
      <c r="B7750" s="4" t="s">
        <v>22981</v>
      </c>
      <c r="C7750" s="5">
        <v>45775</v>
      </c>
      <c r="D7750" s="5">
        <v>45782</v>
      </c>
      <c r="E7750" s="9">
        <f t="shared" si="121"/>
        <v>2025</v>
      </c>
      <c r="F7750" s="4" t="s">
        <v>59</v>
      </c>
      <c r="G7750" s="4" t="s">
        <v>22982</v>
      </c>
      <c r="H7750" s="4" t="s">
        <v>22983</v>
      </c>
      <c r="I7750" s="4" t="s">
        <v>67</v>
      </c>
      <c r="J7750" s="4" t="s">
        <v>145</v>
      </c>
      <c r="K7750" s="4" t="s">
        <v>80</v>
      </c>
      <c r="L7750" s="4" t="s">
        <v>36</v>
      </c>
      <c r="M7750" s="4" t="s">
        <v>138</v>
      </c>
      <c r="N7750" s="4">
        <v>947.65</v>
      </c>
      <c r="O7750" s="4">
        <v>5</v>
      </c>
      <c r="P7750" s="4">
        <v>0.2</v>
      </c>
      <c r="Q7750" s="4">
        <v>0.57999999999999996</v>
      </c>
    </row>
    <row r="7751" spans="1:17" s="4" customFormat="1" ht="12" x14ac:dyDescent="0.3">
      <c r="A7751" s="4">
        <v>7750</v>
      </c>
      <c r="B7751" s="4" t="s">
        <v>22984</v>
      </c>
      <c r="C7751" s="5">
        <v>45550</v>
      </c>
      <c r="D7751" s="5">
        <v>45556</v>
      </c>
      <c r="E7751" s="9">
        <f t="shared" si="121"/>
        <v>2024</v>
      </c>
      <c r="F7751" s="4" t="s">
        <v>39</v>
      </c>
      <c r="G7751" s="4" t="s">
        <v>22985</v>
      </c>
      <c r="H7751" s="4" t="s">
        <v>22986</v>
      </c>
      <c r="I7751" s="4" t="s">
        <v>67</v>
      </c>
      <c r="J7751" s="4" t="s">
        <v>42</v>
      </c>
      <c r="K7751" s="4" t="s">
        <v>43</v>
      </c>
      <c r="L7751" s="4" t="s">
        <v>22</v>
      </c>
      <c r="M7751" s="4" t="s">
        <v>54</v>
      </c>
      <c r="N7751" s="4">
        <v>1376.06</v>
      </c>
      <c r="O7751" s="4">
        <v>4</v>
      </c>
      <c r="P7751" s="4">
        <v>0.15</v>
      </c>
      <c r="Q7751" s="4">
        <v>296.10000000000002</v>
      </c>
    </row>
    <row r="7752" spans="1:17" s="4" customFormat="1" ht="12" x14ac:dyDescent="0.3">
      <c r="A7752" s="4">
        <v>7751</v>
      </c>
      <c r="B7752" s="4" t="s">
        <v>22987</v>
      </c>
      <c r="C7752" s="5">
        <v>44965</v>
      </c>
      <c r="D7752" s="5">
        <v>44966</v>
      </c>
      <c r="E7752" s="9">
        <f t="shared" si="121"/>
        <v>2023</v>
      </c>
      <c r="F7752" s="4" t="s">
        <v>59</v>
      </c>
      <c r="G7752" s="4" t="s">
        <v>22988</v>
      </c>
      <c r="H7752" s="4" t="s">
        <v>22989</v>
      </c>
      <c r="I7752" s="4" t="s">
        <v>28</v>
      </c>
      <c r="J7752" s="4" t="s">
        <v>52</v>
      </c>
      <c r="K7752" s="4" t="s">
        <v>53</v>
      </c>
      <c r="L7752" s="4" t="s">
        <v>36</v>
      </c>
      <c r="M7752" s="4" t="s">
        <v>71</v>
      </c>
      <c r="N7752" s="4">
        <v>923.69</v>
      </c>
      <c r="O7752" s="4">
        <v>2</v>
      </c>
      <c r="P7752" s="4">
        <v>0.1</v>
      </c>
      <c r="Q7752" s="4">
        <v>181.41</v>
      </c>
    </row>
    <row r="7753" spans="1:17" s="4" customFormat="1" ht="12" x14ac:dyDescent="0.3">
      <c r="A7753" s="4">
        <v>7752</v>
      </c>
      <c r="B7753" s="4" t="s">
        <v>22990</v>
      </c>
      <c r="C7753" s="5">
        <v>44812</v>
      </c>
      <c r="D7753" s="5">
        <v>44815</v>
      </c>
      <c r="E7753" s="9">
        <f t="shared" si="121"/>
        <v>2022</v>
      </c>
      <c r="F7753" s="4" t="s">
        <v>59</v>
      </c>
      <c r="G7753" s="4" t="s">
        <v>22991</v>
      </c>
      <c r="H7753" s="4" t="s">
        <v>22992</v>
      </c>
      <c r="I7753" s="4" t="s">
        <v>28</v>
      </c>
      <c r="J7753" s="4" t="s">
        <v>145</v>
      </c>
      <c r="K7753" s="4" t="s">
        <v>80</v>
      </c>
      <c r="L7753" s="4" t="s">
        <v>22</v>
      </c>
      <c r="M7753" s="4" t="s">
        <v>75</v>
      </c>
      <c r="N7753" s="4">
        <v>425.49</v>
      </c>
      <c r="O7753" s="4">
        <v>6</v>
      </c>
      <c r="P7753" s="4">
        <v>0</v>
      </c>
      <c r="Q7753" s="4">
        <v>26.4</v>
      </c>
    </row>
    <row r="7754" spans="1:17" s="4" customFormat="1" ht="12" x14ac:dyDescent="0.3">
      <c r="A7754" s="4">
        <v>7753</v>
      </c>
      <c r="B7754" s="4" t="s">
        <v>22993</v>
      </c>
      <c r="C7754" s="5">
        <v>45538</v>
      </c>
      <c r="D7754" s="5">
        <v>45540</v>
      </c>
      <c r="E7754" s="9">
        <f t="shared" si="121"/>
        <v>2024</v>
      </c>
      <c r="F7754" s="4" t="s">
        <v>59</v>
      </c>
      <c r="G7754" s="4" t="s">
        <v>22994</v>
      </c>
      <c r="H7754" s="4" t="s">
        <v>22995</v>
      </c>
      <c r="I7754" s="4" t="s">
        <v>28</v>
      </c>
      <c r="J7754" s="4" t="s">
        <v>52</v>
      </c>
      <c r="K7754" s="4" t="s">
        <v>53</v>
      </c>
      <c r="L7754" s="4" t="s">
        <v>22</v>
      </c>
      <c r="M7754" s="4" t="s">
        <v>23</v>
      </c>
      <c r="N7754" s="4">
        <v>708.02</v>
      </c>
      <c r="O7754" s="4">
        <v>8</v>
      </c>
      <c r="P7754" s="4">
        <v>0.1</v>
      </c>
      <c r="Q7754" s="4">
        <v>48.56</v>
      </c>
    </row>
    <row r="7755" spans="1:17" s="4" customFormat="1" ht="12" x14ac:dyDescent="0.3">
      <c r="A7755" s="4">
        <v>7754</v>
      </c>
      <c r="B7755" s="4" t="s">
        <v>22996</v>
      </c>
      <c r="C7755" s="5">
        <v>44671</v>
      </c>
      <c r="D7755" s="5">
        <v>44675</v>
      </c>
      <c r="E7755" s="9">
        <f t="shared" si="121"/>
        <v>2022</v>
      </c>
      <c r="F7755" s="4" t="s">
        <v>59</v>
      </c>
      <c r="G7755" s="4" t="s">
        <v>22997</v>
      </c>
      <c r="H7755" s="4" t="s">
        <v>22998</v>
      </c>
      <c r="I7755" s="4" t="s">
        <v>28</v>
      </c>
      <c r="J7755" s="4" t="s">
        <v>145</v>
      </c>
      <c r="K7755" s="4" t="s">
        <v>80</v>
      </c>
      <c r="L7755" s="4" t="s">
        <v>29</v>
      </c>
      <c r="M7755" s="4" t="s">
        <v>30</v>
      </c>
      <c r="N7755" s="4">
        <v>1014.71</v>
      </c>
      <c r="O7755" s="4">
        <v>5</v>
      </c>
      <c r="P7755" s="4">
        <v>0.15</v>
      </c>
      <c r="Q7755" s="4">
        <v>37.340000000000003</v>
      </c>
    </row>
    <row r="7756" spans="1:17" s="4" customFormat="1" ht="12" x14ac:dyDescent="0.3">
      <c r="A7756" s="4">
        <v>7755</v>
      </c>
      <c r="B7756" s="4" t="s">
        <v>22999</v>
      </c>
      <c r="C7756" s="5">
        <v>44622</v>
      </c>
      <c r="D7756" s="5">
        <v>44624</v>
      </c>
      <c r="E7756" s="9">
        <f t="shared" si="121"/>
        <v>2022</v>
      </c>
      <c r="F7756" s="4" t="s">
        <v>59</v>
      </c>
      <c r="G7756" s="4" t="s">
        <v>23000</v>
      </c>
      <c r="H7756" s="4" t="s">
        <v>23001</v>
      </c>
      <c r="I7756" s="4" t="s">
        <v>20</v>
      </c>
      <c r="J7756" s="4" t="s">
        <v>145</v>
      </c>
      <c r="K7756" s="4" t="s">
        <v>80</v>
      </c>
      <c r="L7756" s="4" t="s">
        <v>29</v>
      </c>
      <c r="M7756" s="4" t="s">
        <v>90</v>
      </c>
      <c r="N7756" s="4">
        <v>253.26</v>
      </c>
      <c r="O7756" s="4">
        <v>8</v>
      </c>
      <c r="P7756" s="4">
        <v>0</v>
      </c>
      <c r="Q7756" s="4">
        <v>60.45</v>
      </c>
    </row>
    <row r="7757" spans="1:17" s="4" customFormat="1" ht="12" x14ac:dyDescent="0.3">
      <c r="A7757" s="4">
        <v>7756</v>
      </c>
      <c r="B7757" s="4" t="s">
        <v>23002</v>
      </c>
      <c r="C7757" s="5">
        <v>44659</v>
      </c>
      <c r="D7757" s="5">
        <v>44666</v>
      </c>
      <c r="E7757" s="9">
        <f t="shared" si="121"/>
        <v>2022</v>
      </c>
      <c r="F7757" s="4" t="s">
        <v>39</v>
      </c>
      <c r="G7757" s="4" t="s">
        <v>10825</v>
      </c>
      <c r="H7757" s="4" t="s">
        <v>23003</v>
      </c>
      <c r="I7757" s="4" t="s">
        <v>20</v>
      </c>
      <c r="J7757" s="4" t="s">
        <v>34</v>
      </c>
      <c r="K7757" s="4" t="s">
        <v>35</v>
      </c>
      <c r="L7757" s="4" t="s">
        <v>22</v>
      </c>
      <c r="M7757" s="4" t="s">
        <v>23</v>
      </c>
      <c r="N7757" s="4">
        <v>1266.45</v>
      </c>
      <c r="O7757" s="4">
        <v>5</v>
      </c>
      <c r="P7757" s="4">
        <v>0.2</v>
      </c>
      <c r="Q7757" s="4">
        <v>264.22000000000003</v>
      </c>
    </row>
    <row r="7758" spans="1:17" s="4" customFormat="1" ht="12" x14ac:dyDescent="0.3">
      <c r="A7758" s="4">
        <v>7757</v>
      </c>
      <c r="B7758" s="4" t="s">
        <v>23004</v>
      </c>
      <c r="C7758" s="5">
        <v>44762</v>
      </c>
      <c r="D7758" s="5">
        <v>44765</v>
      </c>
      <c r="E7758" s="9">
        <f t="shared" si="121"/>
        <v>2022</v>
      </c>
      <c r="F7758" s="4" t="s">
        <v>59</v>
      </c>
      <c r="G7758" s="4" t="s">
        <v>23005</v>
      </c>
      <c r="H7758" s="4" t="s">
        <v>23006</v>
      </c>
      <c r="I7758" s="4" t="s">
        <v>67</v>
      </c>
      <c r="J7758" s="4" t="s">
        <v>47</v>
      </c>
      <c r="K7758" s="4" t="s">
        <v>47</v>
      </c>
      <c r="L7758" s="4" t="s">
        <v>22</v>
      </c>
      <c r="M7758" s="4" t="s">
        <v>75</v>
      </c>
      <c r="N7758" s="4">
        <v>248.9</v>
      </c>
      <c r="O7758" s="4">
        <v>10</v>
      </c>
      <c r="P7758" s="4">
        <v>0</v>
      </c>
      <c r="Q7758" s="4">
        <v>36.380000000000003</v>
      </c>
    </row>
    <row r="7759" spans="1:17" s="4" customFormat="1" ht="12" x14ac:dyDescent="0.3">
      <c r="A7759" s="4">
        <v>7758</v>
      </c>
      <c r="B7759" s="4" t="s">
        <v>23007</v>
      </c>
      <c r="C7759" s="5">
        <v>45520</v>
      </c>
      <c r="D7759" s="5">
        <v>45527</v>
      </c>
      <c r="E7759" s="9">
        <f t="shared" si="121"/>
        <v>2024</v>
      </c>
      <c r="F7759" s="4" t="s">
        <v>25</v>
      </c>
      <c r="G7759" s="4" t="s">
        <v>23008</v>
      </c>
      <c r="H7759" s="4" t="s">
        <v>8888</v>
      </c>
      <c r="I7759" s="4" t="s">
        <v>28</v>
      </c>
      <c r="J7759" s="4" t="s">
        <v>106</v>
      </c>
      <c r="K7759" s="4" t="s">
        <v>106</v>
      </c>
      <c r="L7759" s="4" t="s">
        <v>29</v>
      </c>
      <c r="M7759" s="4" t="s">
        <v>107</v>
      </c>
      <c r="N7759" s="4">
        <v>148.43</v>
      </c>
      <c r="O7759" s="4">
        <v>4</v>
      </c>
      <c r="P7759" s="4">
        <v>0.1</v>
      </c>
      <c r="Q7759" s="4">
        <v>7.55</v>
      </c>
    </row>
    <row r="7760" spans="1:17" s="4" customFormat="1" ht="12" x14ac:dyDescent="0.3">
      <c r="A7760" s="4">
        <v>7759</v>
      </c>
      <c r="B7760" s="4" t="s">
        <v>23009</v>
      </c>
      <c r="C7760" s="5">
        <v>44898</v>
      </c>
      <c r="D7760" s="5">
        <v>44904</v>
      </c>
      <c r="E7760" s="9">
        <f t="shared" si="121"/>
        <v>2022</v>
      </c>
      <c r="F7760" s="4" t="s">
        <v>59</v>
      </c>
      <c r="G7760" s="4" t="s">
        <v>23010</v>
      </c>
      <c r="H7760" s="4" t="s">
        <v>23011</v>
      </c>
      <c r="I7760" s="4" t="s">
        <v>67</v>
      </c>
      <c r="J7760" s="4" t="s">
        <v>47</v>
      </c>
      <c r="K7760" s="4" t="s">
        <v>47</v>
      </c>
      <c r="L7760" s="4" t="s">
        <v>36</v>
      </c>
      <c r="M7760" s="4" t="s">
        <v>118</v>
      </c>
      <c r="N7760" s="4">
        <v>565.79</v>
      </c>
      <c r="O7760" s="4">
        <v>2</v>
      </c>
      <c r="P7760" s="4">
        <v>0.2</v>
      </c>
      <c r="Q7760" s="4">
        <v>30.34</v>
      </c>
    </row>
    <row r="7761" spans="1:17" s="4" customFormat="1" ht="12" x14ac:dyDescent="0.3">
      <c r="A7761" s="4">
        <v>7760</v>
      </c>
      <c r="B7761" s="4" t="s">
        <v>23012</v>
      </c>
      <c r="C7761" s="5">
        <v>45766</v>
      </c>
      <c r="D7761" s="5">
        <v>45769</v>
      </c>
      <c r="E7761" s="9">
        <f t="shared" si="121"/>
        <v>2025</v>
      </c>
      <c r="F7761" s="4" t="s">
        <v>59</v>
      </c>
      <c r="G7761" s="4" t="s">
        <v>23013</v>
      </c>
      <c r="H7761" s="4" t="s">
        <v>23014</v>
      </c>
      <c r="I7761" s="4" t="s">
        <v>20</v>
      </c>
      <c r="J7761" s="4" t="s">
        <v>111</v>
      </c>
      <c r="K7761" s="4" t="s">
        <v>111</v>
      </c>
      <c r="L7761" s="4" t="s">
        <v>29</v>
      </c>
      <c r="M7761" s="4" t="s">
        <v>48</v>
      </c>
      <c r="N7761" s="4">
        <v>1093.5899999999999</v>
      </c>
      <c r="O7761" s="4">
        <v>1</v>
      </c>
      <c r="P7761" s="4">
        <v>0.2</v>
      </c>
      <c r="Q7761" s="4">
        <v>234.63</v>
      </c>
    </row>
    <row r="7762" spans="1:17" s="4" customFormat="1" ht="12" x14ac:dyDescent="0.3">
      <c r="A7762" s="4">
        <v>7761</v>
      </c>
      <c r="B7762" s="4" t="s">
        <v>23015</v>
      </c>
      <c r="C7762" s="5">
        <v>44680</v>
      </c>
      <c r="D7762" s="5">
        <v>44684</v>
      </c>
      <c r="E7762" s="9">
        <f t="shared" si="121"/>
        <v>2022</v>
      </c>
      <c r="F7762" s="4" t="s">
        <v>25</v>
      </c>
      <c r="G7762" s="4" t="s">
        <v>23016</v>
      </c>
      <c r="H7762" s="4" t="s">
        <v>23017</v>
      </c>
      <c r="I7762" s="4" t="s">
        <v>28</v>
      </c>
      <c r="J7762" s="4" t="s">
        <v>34</v>
      </c>
      <c r="K7762" s="4" t="s">
        <v>35</v>
      </c>
      <c r="L7762" s="4" t="s">
        <v>36</v>
      </c>
      <c r="M7762" s="4" t="s">
        <v>71</v>
      </c>
      <c r="N7762" s="4">
        <v>1268.23</v>
      </c>
      <c r="O7762" s="4">
        <v>4</v>
      </c>
      <c r="P7762" s="4">
        <v>0.1</v>
      </c>
      <c r="Q7762" s="4">
        <v>-8.33</v>
      </c>
    </row>
    <row r="7763" spans="1:17" s="4" customFormat="1" ht="12" x14ac:dyDescent="0.3">
      <c r="A7763" s="4">
        <v>7762</v>
      </c>
      <c r="B7763" s="4" t="s">
        <v>23018</v>
      </c>
      <c r="C7763" s="5">
        <v>45214</v>
      </c>
      <c r="D7763" s="5">
        <v>45215</v>
      </c>
      <c r="E7763" s="9">
        <f t="shared" si="121"/>
        <v>2023</v>
      </c>
      <c r="F7763" s="4" t="s">
        <v>17</v>
      </c>
      <c r="G7763" s="4" t="s">
        <v>23019</v>
      </c>
      <c r="H7763" s="4" t="s">
        <v>23020</v>
      </c>
      <c r="I7763" s="4" t="s">
        <v>67</v>
      </c>
      <c r="J7763" s="4" t="s">
        <v>62</v>
      </c>
      <c r="K7763" s="4" t="s">
        <v>63</v>
      </c>
      <c r="L7763" s="4" t="s">
        <v>36</v>
      </c>
      <c r="M7763" s="4" t="s">
        <v>118</v>
      </c>
      <c r="N7763" s="4">
        <v>1033.3900000000001</v>
      </c>
      <c r="O7763" s="4">
        <v>9</v>
      </c>
      <c r="P7763" s="4">
        <v>0.15</v>
      </c>
      <c r="Q7763" s="4">
        <v>146.4</v>
      </c>
    </row>
    <row r="7764" spans="1:17" s="4" customFormat="1" ht="12" x14ac:dyDescent="0.3">
      <c r="A7764" s="4">
        <v>7763</v>
      </c>
      <c r="B7764" s="4" t="s">
        <v>23021</v>
      </c>
      <c r="C7764" s="5">
        <v>45518</v>
      </c>
      <c r="D7764" s="5">
        <v>45521</v>
      </c>
      <c r="E7764" s="9">
        <f t="shared" si="121"/>
        <v>2024</v>
      </c>
      <c r="F7764" s="4" t="s">
        <v>59</v>
      </c>
      <c r="G7764" s="4" t="s">
        <v>23022</v>
      </c>
      <c r="H7764" s="4" t="s">
        <v>23023</v>
      </c>
      <c r="I7764" s="4" t="s">
        <v>28</v>
      </c>
      <c r="J7764" s="4" t="s">
        <v>62</v>
      </c>
      <c r="K7764" s="4" t="s">
        <v>63</v>
      </c>
      <c r="L7764" s="4" t="s">
        <v>29</v>
      </c>
      <c r="M7764" s="4" t="s">
        <v>48</v>
      </c>
      <c r="N7764" s="4">
        <v>278.08</v>
      </c>
      <c r="O7764" s="4">
        <v>8</v>
      </c>
      <c r="P7764" s="4">
        <v>0.1</v>
      </c>
      <c r="Q7764" s="4">
        <v>38.96</v>
      </c>
    </row>
    <row r="7765" spans="1:17" s="4" customFormat="1" ht="12" x14ac:dyDescent="0.3">
      <c r="A7765" s="4">
        <v>7764</v>
      </c>
      <c r="B7765" s="4" t="s">
        <v>23024</v>
      </c>
      <c r="C7765" s="5">
        <v>44743</v>
      </c>
      <c r="D7765" s="5">
        <v>44749</v>
      </c>
      <c r="E7765" s="9">
        <f t="shared" si="121"/>
        <v>2022</v>
      </c>
      <c r="F7765" s="4" t="s">
        <v>39</v>
      </c>
      <c r="G7765" s="4" t="s">
        <v>23025</v>
      </c>
      <c r="H7765" s="4" t="s">
        <v>23026</v>
      </c>
      <c r="I7765" s="4" t="s">
        <v>28</v>
      </c>
      <c r="J7765" s="4" t="s">
        <v>111</v>
      </c>
      <c r="K7765" s="4" t="s">
        <v>111</v>
      </c>
      <c r="L7765" s="4" t="s">
        <v>29</v>
      </c>
      <c r="M7765" s="4" t="s">
        <v>30</v>
      </c>
      <c r="N7765" s="4">
        <v>279.42</v>
      </c>
      <c r="O7765" s="4">
        <v>9</v>
      </c>
      <c r="P7765" s="4">
        <v>0.2</v>
      </c>
      <c r="Q7765" s="4">
        <v>44.19</v>
      </c>
    </row>
    <row r="7766" spans="1:17" s="4" customFormat="1" ht="12" x14ac:dyDescent="0.3">
      <c r="A7766" s="4">
        <v>7765</v>
      </c>
      <c r="B7766" s="4" t="s">
        <v>23027</v>
      </c>
      <c r="C7766" s="5">
        <v>44486</v>
      </c>
      <c r="D7766" s="5">
        <v>44490</v>
      </c>
      <c r="E7766" s="9">
        <f t="shared" si="121"/>
        <v>2021</v>
      </c>
      <c r="F7766" s="4" t="s">
        <v>25</v>
      </c>
      <c r="G7766" s="4" t="s">
        <v>23028</v>
      </c>
      <c r="H7766" s="4" t="s">
        <v>23029</v>
      </c>
      <c r="I7766" s="4" t="s">
        <v>67</v>
      </c>
      <c r="J7766" s="4" t="s">
        <v>34</v>
      </c>
      <c r="K7766" s="4" t="s">
        <v>35</v>
      </c>
      <c r="L7766" s="4" t="s">
        <v>36</v>
      </c>
      <c r="M7766" s="4" t="s">
        <v>71</v>
      </c>
      <c r="N7766" s="4">
        <v>267.41000000000003</v>
      </c>
      <c r="O7766" s="4">
        <v>10</v>
      </c>
      <c r="P7766" s="4">
        <v>0.15</v>
      </c>
      <c r="Q7766" s="4">
        <v>12.49</v>
      </c>
    </row>
    <row r="7767" spans="1:17" s="4" customFormat="1" ht="12" x14ac:dyDescent="0.3">
      <c r="A7767" s="4">
        <v>7766</v>
      </c>
      <c r="B7767" s="4" t="s">
        <v>23030</v>
      </c>
      <c r="C7767" s="5">
        <v>45751</v>
      </c>
      <c r="D7767" s="5">
        <v>45758</v>
      </c>
      <c r="E7767" s="9">
        <f t="shared" si="121"/>
        <v>2025</v>
      </c>
      <c r="F7767" s="4" t="s">
        <v>59</v>
      </c>
      <c r="G7767" s="4" t="s">
        <v>23031</v>
      </c>
      <c r="H7767" s="4" t="s">
        <v>23032</v>
      </c>
      <c r="I7767" s="4" t="s">
        <v>28</v>
      </c>
      <c r="J7767" s="4" t="s">
        <v>62</v>
      </c>
      <c r="K7767" s="4" t="s">
        <v>63</v>
      </c>
      <c r="L7767" s="4" t="s">
        <v>36</v>
      </c>
      <c r="M7767" s="4" t="s">
        <v>138</v>
      </c>
      <c r="N7767" s="4">
        <v>841.42</v>
      </c>
      <c r="O7767" s="4">
        <v>10</v>
      </c>
      <c r="P7767" s="4">
        <v>0</v>
      </c>
      <c r="Q7767" s="4">
        <v>133.37</v>
      </c>
    </row>
    <row r="7768" spans="1:17" s="4" customFormat="1" ht="12" x14ac:dyDescent="0.3">
      <c r="A7768" s="4">
        <v>7767</v>
      </c>
      <c r="B7768" s="4" t="s">
        <v>23033</v>
      </c>
      <c r="C7768" s="5">
        <v>44495</v>
      </c>
      <c r="D7768" s="5">
        <v>44496</v>
      </c>
      <c r="E7768" s="9">
        <f t="shared" si="121"/>
        <v>2021</v>
      </c>
      <c r="F7768" s="4" t="s">
        <v>59</v>
      </c>
      <c r="G7768" s="4" t="s">
        <v>23034</v>
      </c>
      <c r="H7768" s="4" t="s">
        <v>23035</v>
      </c>
      <c r="I7768" s="4" t="s">
        <v>67</v>
      </c>
      <c r="J7768" s="4" t="s">
        <v>47</v>
      </c>
      <c r="K7768" s="4" t="s">
        <v>47</v>
      </c>
      <c r="L7768" s="4" t="s">
        <v>29</v>
      </c>
      <c r="M7768" s="4" t="s">
        <v>30</v>
      </c>
      <c r="N7768" s="4">
        <v>1364.68</v>
      </c>
      <c r="O7768" s="4">
        <v>8</v>
      </c>
      <c r="P7768" s="4">
        <v>0.15</v>
      </c>
      <c r="Q7768" s="4">
        <v>34.36</v>
      </c>
    </row>
    <row r="7769" spans="1:17" s="4" customFormat="1" ht="12" x14ac:dyDescent="0.3">
      <c r="A7769" s="4">
        <v>7768</v>
      </c>
      <c r="B7769" s="4" t="s">
        <v>23036</v>
      </c>
      <c r="C7769" s="5">
        <v>44701</v>
      </c>
      <c r="D7769" s="5">
        <v>44703</v>
      </c>
      <c r="E7769" s="9">
        <f t="shared" si="121"/>
        <v>2022</v>
      </c>
      <c r="F7769" s="4" t="s">
        <v>39</v>
      </c>
      <c r="G7769" s="4" t="s">
        <v>23037</v>
      </c>
      <c r="H7769" s="4" t="s">
        <v>23038</v>
      </c>
      <c r="I7769" s="4" t="s">
        <v>67</v>
      </c>
      <c r="J7769" s="4" t="s">
        <v>62</v>
      </c>
      <c r="K7769" s="4" t="s">
        <v>63</v>
      </c>
      <c r="L7769" s="4" t="s">
        <v>22</v>
      </c>
      <c r="M7769" s="4" t="s">
        <v>134</v>
      </c>
      <c r="N7769" s="4">
        <v>130.96</v>
      </c>
      <c r="O7769" s="4">
        <v>1</v>
      </c>
      <c r="P7769" s="4">
        <v>0</v>
      </c>
      <c r="Q7769" s="4">
        <v>11.25</v>
      </c>
    </row>
    <row r="7770" spans="1:17" s="4" customFormat="1" ht="12" x14ac:dyDescent="0.3">
      <c r="A7770" s="4">
        <v>7769</v>
      </c>
      <c r="B7770" s="4" t="s">
        <v>23039</v>
      </c>
      <c r="C7770" s="5">
        <v>44671</v>
      </c>
      <c r="D7770" s="5">
        <v>44674</v>
      </c>
      <c r="E7770" s="9">
        <f t="shared" si="121"/>
        <v>2022</v>
      </c>
      <c r="F7770" s="4" t="s">
        <v>17</v>
      </c>
      <c r="G7770" s="4" t="s">
        <v>23040</v>
      </c>
      <c r="H7770" s="4" t="s">
        <v>23041</v>
      </c>
      <c r="I7770" s="4" t="s">
        <v>28</v>
      </c>
      <c r="J7770" s="4" t="s">
        <v>62</v>
      </c>
      <c r="K7770" s="4" t="s">
        <v>63</v>
      </c>
      <c r="L7770" s="4" t="s">
        <v>22</v>
      </c>
      <c r="M7770" s="4" t="s">
        <v>75</v>
      </c>
      <c r="N7770" s="4">
        <v>967.48</v>
      </c>
      <c r="O7770" s="4">
        <v>1</v>
      </c>
      <c r="P7770" s="4">
        <v>0.1</v>
      </c>
      <c r="Q7770" s="4">
        <v>-4.13</v>
      </c>
    </row>
    <row r="7771" spans="1:17" s="4" customFormat="1" ht="12" x14ac:dyDescent="0.3">
      <c r="A7771" s="4">
        <v>7770</v>
      </c>
      <c r="B7771" s="4" t="s">
        <v>23042</v>
      </c>
      <c r="C7771" s="5">
        <v>45751</v>
      </c>
      <c r="D7771" s="5">
        <v>45756</v>
      </c>
      <c r="E7771" s="9">
        <f t="shared" si="121"/>
        <v>2025</v>
      </c>
      <c r="F7771" s="4" t="s">
        <v>25</v>
      </c>
      <c r="G7771" s="4" t="s">
        <v>23043</v>
      </c>
      <c r="H7771" s="4" t="s">
        <v>10327</v>
      </c>
      <c r="I7771" s="4" t="s">
        <v>20</v>
      </c>
      <c r="J7771" s="4" t="s">
        <v>47</v>
      </c>
      <c r="K7771" s="4" t="s">
        <v>47</v>
      </c>
      <c r="L7771" s="4" t="s">
        <v>36</v>
      </c>
      <c r="M7771" s="4" t="s">
        <v>71</v>
      </c>
      <c r="N7771" s="4">
        <v>1060.6400000000001</v>
      </c>
      <c r="O7771" s="4">
        <v>4</v>
      </c>
      <c r="P7771" s="4">
        <v>0</v>
      </c>
      <c r="Q7771" s="4">
        <v>221.95</v>
      </c>
    </row>
    <row r="7772" spans="1:17" s="4" customFormat="1" ht="12" x14ac:dyDescent="0.3">
      <c r="A7772" s="4">
        <v>7771</v>
      </c>
      <c r="B7772" s="4" t="s">
        <v>23044</v>
      </c>
      <c r="C7772" s="5">
        <v>44532</v>
      </c>
      <c r="D7772" s="5">
        <v>44539</v>
      </c>
      <c r="E7772" s="9">
        <f t="shared" si="121"/>
        <v>2021</v>
      </c>
      <c r="F7772" s="4" t="s">
        <v>59</v>
      </c>
      <c r="G7772" s="4" t="s">
        <v>23045</v>
      </c>
      <c r="H7772" s="4" t="s">
        <v>23046</v>
      </c>
      <c r="I7772" s="4" t="s">
        <v>67</v>
      </c>
      <c r="J7772" s="4" t="s">
        <v>111</v>
      </c>
      <c r="K7772" s="4" t="s">
        <v>111</v>
      </c>
      <c r="L7772" s="4" t="s">
        <v>29</v>
      </c>
      <c r="M7772" s="4" t="s">
        <v>30</v>
      </c>
      <c r="N7772" s="4">
        <v>586.25</v>
      </c>
      <c r="O7772" s="4">
        <v>7</v>
      </c>
      <c r="P7772" s="4">
        <v>0.15</v>
      </c>
      <c r="Q7772" s="4">
        <v>8.76</v>
      </c>
    </row>
    <row r="7773" spans="1:17" s="4" customFormat="1" ht="12" x14ac:dyDescent="0.3">
      <c r="A7773" s="4">
        <v>7772</v>
      </c>
      <c r="B7773" s="4" t="s">
        <v>23047</v>
      </c>
      <c r="C7773" s="5">
        <v>44712</v>
      </c>
      <c r="D7773" s="5">
        <v>44719</v>
      </c>
      <c r="E7773" s="9">
        <f t="shared" si="121"/>
        <v>2022</v>
      </c>
      <c r="F7773" s="4" t="s">
        <v>39</v>
      </c>
      <c r="G7773" s="4" t="s">
        <v>23048</v>
      </c>
      <c r="H7773" s="4" t="s">
        <v>23049</v>
      </c>
      <c r="I7773" s="4" t="s">
        <v>28</v>
      </c>
      <c r="J7773" s="4" t="s">
        <v>145</v>
      </c>
      <c r="K7773" s="4" t="s">
        <v>80</v>
      </c>
      <c r="L7773" s="4" t="s">
        <v>36</v>
      </c>
      <c r="M7773" s="4" t="s">
        <v>138</v>
      </c>
      <c r="N7773" s="4">
        <v>1189.27</v>
      </c>
      <c r="O7773" s="4">
        <v>8</v>
      </c>
      <c r="P7773" s="4">
        <v>0</v>
      </c>
      <c r="Q7773" s="4">
        <v>75.569999999999993</v>
      </c>
    </row>
    <row r="7774" spans="1:17" s="4" customFormat="1" ht="12" x14ac:dyDescent="0.3">
      <c r="A7774" s="4">
        <v>7773</v>
      </c>
      <c r="B7774" s="4" t="s">
        <v>23050</v>
      </c>
      <c r="C7774" s="5">
        <v>45252</v>
      </c>
      <c r="D7774" s="5">
        <v>45257</v>
      </c>
      <c r="E7774" s="9">
        <f t="shared" si="121"/>
        <v>2023</v>
      </c>
      <c r="F7774" s="4" t="s">
        <v>39</v>
      </c>
      <c r="G7774" s="4" t="s">
        <v>23051</v>
      </c>
      <c r="H7774" s="4" t="s">
        <v>23052</v>
      </c>
      <c r="I7774" s="4" t="s">
        <v>20</v>
      </c>
      <c r="J7774" s="4" t="s">
        <v>52</v>
      </c>
      <c r="K7774" s="4" t="s">
        <v>53</v>
      </c>
      <c r="L7774" s="4" t="s">
        <v>22</v>
      </c>
      <c r="M7774" s="4" t="s">
        <v>23</v>
      </c>
      <c r="N7774" s="4">
        <v>649.89</v>
      </c>
      <c r="O7774" s="4">
        <v>9</v>
      </c>
      <c r="P7774" s="4">
        <v>0.2</v>
      </c>
      <c r="Q7774" s="4">
        <v>15.21</v>
      </c>
    </row>
    <row r="7775" spans="1:17" s="4" customFormat="1" ht="12" x14ac:dyDescent="0.3">
      <c r="A7775" s="4">
        <v>7774</v>
      </c>
      <c r="B7775" s="4" t="s">
        <v>23053</v>
      </c>
      <c r="C7775" s="5">
        <v>44821</v>
      </c>
      <c r="D7775" s="5">
        <v>44826</v>
      </c>
      <c r="E7775" s="9">
        <f t="shared" si="121"/>
        <v>2022</v>
      </c>
      <c r="F7775" s="4" t="s">
        <v>59</v>
      </c>
      <c r="G7775" s="4" t="s">
        <v>23054</v>
      </c>
      <c r="H7775" s="4" t="s">
        <v>23055</v>
      </c>
      <c r="I7775" s="4" t="s">
        <v>28</v>
      </c>
      <c r="J7775" s="4" t="s">
        <v>145</v>
      </c>
      <c r="K7775" s="4" t="s">
        <v>80</v>
      </c>
      <c r="L7775" s="4" t="s">
        <v>36</v>
      </c>
      <c r="M7775" s="4" t="s">
        <v>118</v>
      </c>
      <c r="N7775" s="4">
        <v>433.74</v>
      </c>
      <c r="O7775" s="4">
        <v>5</v>
      </c>
      <c r="P7775" s="4">
        <v>0.1</v>
      </c>
      <c r="Q7775" s="4">
        <v>17.3</v>
      </c>
    </row>
    <row r="7776" spans="1:17" s="4" customFormat="1" ht="12" x14ac:dyDescent="0.3">
      <c r="A7776" s="4">
        <v>7775</v>
      </c>
      <c r="B7776" s="4" t="s">
        <v>23056</v>
      </c>
      <c r="C7776" s="5">
        <v>45097</v>
      </c>
      <c r="D7776" s="5">
        <v>45098</v>
      </c>
      <c r="E7776" s="9">
        <f t="shared" si="121"/>
        <v>2023</v>
      </c>
      <c r="F7776" s="4" t="s">
        <v>39</v>
      </c>
      <c r="G7776" s="4" t="s">
        <v>23057</v>
      </c>
      <c r="H7776" s="4" t="s">
        <v>23058</v>
      </c>
      <c r="I7776" s="4" t="s">
        <v>67</v>
      </c>
      <c r="J7776" s="4" t="s">
        <v>145</v>
      </c>
      <c r="K7776" s="4" t="s">
        <v>80</v>
      </c>
      <c r="L7776" s="4" t="s">
        <v>29</v>
      </c>
      <c r="M7776" s="4" t="s">
        <v>107</v>
      </c>
      <c r="N7776" s="4">
        <v>1222.02</v>
      </c>
      <c r="O7776" s="4">
        <v>2</v>
      </c>
      <c r="P7776" s="4">
        <v>0.15</v>
      </c>
      <c r="Q7776" s="4">
        <v>156.41999999999999</v>
      </c>
    </row>
    <row r="7777" spans="1:17" s="4" customFormat="1" ht="12" x14ac:dyDescent="0.3">
      <c r="A7777" s="4">
        <v>7776</v>
      </c>
      <c r="B7777" s="4" t="s">
        <v>23059</v>
      </c>
      <c r="C7777" s="5">
        <v>44393</v>
      </c>
      <c r="D7777" s="5">
        <v>44398</v>
      </c>
      <c r="E7777" s="9">
        <f t="shared" si="121"/>
        <v>2021</v>
      </c>
      <c r="F7777" s="4" t="s">
        <v>25</v>
      </c>
      <c r="G7777" s="4" t="s">
        <v>23060</v>
      </c>
      <c r="H7777" s="4" t="s">
        <v>23061</v>
      </c>
      <c r="I7777" s="4" t="s">
        <v>20</v>
      </c>
      <c r="J7777" s="4" t="s">
        <v>79</v>
      </c>
      <c r="K7777" s="4" t="s">
        <v>80</v>
      </c>
      <c r="L7777" s="4" t="s">
        <v>29</v>
      </c>
      <c r="M7777" s="4" t="s">
        <v>107</v>
      </c>
      <c r="N7777" s="4">
        <v>1032.08</v>
      </c>
      <c r="O7777" s="4">
        <v>3</v>
      </c>
      <c r="P7777" s="4">
        <v>0.1</v>
      </c>
      <c r="Q7777" s="4">
        <v>267.47000000000003</v>
      </c>
    </row>
    <row r="7778" spans="1:17" s="4" customFormat="1" ht="12" x14ac:dyDescent="0.3">
      <c r="A7778" s="4">
        <v>7777</v>
      </c>
      <c r="B7778" s="4" t="s">
        <v>23062</v>
      </c>
      <c r="C7778" s="5">
        <v>45318</v>
      </c>
      <c r="D7778" s="5">
        <v>45322</v>
      </c>
      <c r="E7778" s="9">
        <f t="shared" si="121"/>
        <v>2024</v>
      </c>
      <c r="F7778" s="4" t="s">
        <v>39</v>
      </c>
      <c r="G7778" s="4" t="s">
        <v>23063</v>
      </c>
      <c r="H7778" s="4" t="s">
        <v>23064</v>
      </c>
      <c r="I7778" s="4" t="s">
        <v>20</v>
      </c>
      <c r="J7778" s="4" t="s">
        <v>62</v>
      </c>
      <c r="K7778" s="4" t="s">
        <v>63</v>
      </c>
      <c r="L7778" s="4" t="s">
        <v>22</v>
      </c>
      <c r="M7778" s="4" t="s">
        <v>54</v>
      </c>
      <c r="N7778" s="4">
        <v>703.53</v>
      </c>
      <c r="O7778" s="4">
        <v>8</v>
      </c>
      <c r="P7778" s="4">
        <v>0.2</v>
      </c>
      <c r="Q7778" s="4">
        <v>107.85</v>
      </c>
    </row>
    <row r="7779" spans="1:17" s="4" customFormat="1" ht="12" x14ac:dyDescent="0.3">
      <c r="A7779" s="4">
        <v>7778</v>
      </c>
      <c r="B7779" s="4" t="s">
        <v>23065</v>
      </c>
      <c r="C7779" s="5">
        <v>45642</v>
      </c>
      <c r="D7779" s="5">
        <v>45649</v>
      </c>
      <c r="E7779" s="9">
        <f t="shared" si="121"/>
        <v>2024</v>
      </c>
      <c r="F7779" s="4" t="s">
        <v>59</v>
      </c>
      <c r="G7779" s="4" t="s">
        <v>23066</v>
      </c>
      <c r="H7779" s="4" t="s">
        <v>23067</v>
      </c>
      <c r="I7779" s="4" t="s">
        <v>28</v>
      </c>
      <c r="J7779" s="4" t="s">
        <v>21</v>
      </c>
      <c r="K7779" s="4" t="s">
        <v>26647</v>
      </c>
      <c r="L7779" s="4" t="s">
        <v>22</v>
      </c>
      <c r="M7779" s="4" t="s">
        <v>75</v>
      </c>
      <c r="N7779" s="4">
        <v>841.53</v>
      </c>
      <c r="O7779" s="4">
        <v>2</v>
      </c>
      <c r="P7779" s="4">
        <v>0.15</v>
      </c>
      <c r="Q7779" s="4">
        <v>155.30000000000001</v>
      </c>
    </row>
    <row r="7780" spans="1:17" s="4" customFormat="1" ht="12" x14ac:dyDescent="0.3">
      <c r="A7780" s="4">
        <v>7779</v>
      </c>
      <c r="B7780" s="4" t="s">
        <v>23068</v>
      </c>
      <c r="C7780" s="5">
        <v>45166</v>
      </c>
      <c r="D7780" s="5">
        <v>45173</v>
      </c>
      <c r="E7780" s="9">
        <f t="shared" si="121"/>
        <v>2023</v>
      </c>
      <c r="F7780" s="4" t="s">
        <v>39</v>
      </c>
      <c r="G7780" s="4" t="s">
        <v>23069</v>
      </c>
      <c r="H7780" s="4" t="s">
        <v>10865</v>
      </c>
      <c r="I7780" s="4" t="s">
        <v>28</v>
      </c>
      <c r="J7780" s="4" t="s">
        <v>62</v>
      </c>
      <c r="K7780" s="4" t="s">
        <v>63</v>
      </c>
      <c r="L7780" s="4" t="s">
        <v>36</v>
      </c>
      <c r="M7780" s="4" t="s">
        <v>71</v>
      </c>
      <c r="N7780" s="4">
        <v>647.42999999999995</v>
      </c>
      <c r="O7780" s="4">
        <v>4</v>
      </c>
      <c r="P7780" s="4">
        <v>0.2</v>
      </c>
      <c r="Q7780" s="4">
        <v>81.510000000000005</v>
      </c>
    </row>
    <row r="7781" spans="1:17" s="4" customFormat="1" ht="12" x14ac:dyDescent="0.3">
      <c r="A7781" s="4">
        <v>7780</v>
      </c>
      <c r="B7781" s="4" t="s">
        <v>23070</v>
      </c>
      <c r="C7781" s="5">
        <v>45373</v>
      </c>
      <c r="D7781" s="5">
        <v>45378</v>
      </c>
      <c r="E7781" s="9">
        <f t="shared" si="121"/>
        <v>2024</v>
      </c>
      <c r="F7781" s="4" t="s">
        <v>25</v>
      </c>
      <c r="G7781" s="4" t="s">
        <v>23071</v>
      </c>
      <c r="H7781" s="4" t="s">
        <v>23072</v>
      </c>
      <c r="I7781" s="4" t="s">
        <v>28</v>
      </c>
      <c r="J7781" s="4" t="s">
        <v>62</v>
      </c>
      <c r="K7781" s="4" t="s">
        <v>63</v>
      </c>
      <c r="L7781" s="4" t="s">
        <v>29</v>
      </c>
      <c r="M7781" s="4" t="s">
        <v>48</v>
      </c>
      <c r="N7781" s="4">
        <v>1322.92</v>
      </c>
      <c r="O7781" s="4">
        <v>1</v>
      </c>
      <c r="P7781" s="4">
        <v>0.2</v>
      </c>
      <c r="Q7781" s="4">
        <v>13.76</v>
      </c>
    </row>
    <row r="7782" spans="1:17" s="4" customFormat="1" ht="12" x14ac:dyDescent="0.3">
      <c r="A7782" s="4">
        <v>7781</v>
      </c>
      <c r="B7782" s="4" t="s">
        <v>23073</v>
      </c>
      <c r="C7782" s="5">
        <v>44797</v>
      </c>
      <c r="D7782" s="5">
        <v>44803</v>
      </c>
      <c r="E7782" s="9">
        <f t="shared" si="121"/>
        <v>2022</v>
      </c>
      <c r="F7782" s="4" t="s">
        <v>39</v>
      </c>
      <c r="G7782" s="4" t="s">
        <v>23074</v>
      </c>
      <c r="H7782" s="4" t="s">
        <v>23075</v>
      </c>
      <c r="I7782" s="4" t="s">
        <v>28</v>
      </c>
      <c r="J7782" s="4" t="s">
        <v>62</v>
      </c>
      <c r="K7782" s="4" t="s">
        <v>63</v>
      </c>
      <c r="L7782" s="4" t="s">
        <v>29</v>
      </c>
      <c r="M7782" s="4" t="s">
        <v>107</v>
      </c>
      <c r="N7782" s="4">
        <v>282.43</v>
      </c>
      <c r="O7782" s="4">
        <v>9</v>
      </c>
      <c r="P7782" s="4">
        <v>0.15</v>
      </c>
      <c r="Q7782" s="4">
        <v>14.07</v>
      </c>
    </row>
    <row r="7783" spans="1:17" s="4" customFormat="1" ht="12" x14ac:dyDescent="0.3">
      <c r="A7783" s="4">
        <v>7782</v>
      </c>
      <c r="B7783" s="4" t="s">
        <v>23076</v>
      </c>
      <c r="C7783" s="5">
        <v>45227</v>
      </c>
      <c r="D7783" s="5">
        <v>45232</v>
      </c>
      <c r="E7783" s="9">
        <f t="shared" si="121"/>
        <v>2023</v>
      </c>
      <c r="F7783" s="4" t="s">
        <v>59</v>
      </c>
      <c r="G7783" s="4" t="s">
        <v>23077</v>
      </c>
      <c r="H7783" s="4" t="s">
        <v>23078</v>
      </c>
      <c r="I7783" s="4" t="s">
        <v>67</v>
      </c>
      <c r="J7783" s="4" t="s">
        <v>47</v>
      </c>
      <c r="K7783" s="4" t="s">
        <v>47</v>
      </c>
      <c r="L7783" s="4" t="s">
        <v>36</v>
      </c>
      <c r="M7783" s="4" t="s">
        <v>37</v>
      </c>
      <c r="N7783" s="4">
        <v>473.41</v>
      </c>
      <c r="O7783" s="4">
        <v>8</v>
      </c>
      <c r="P7783" s="4">
        <v>0</v>
      </c>
      <c r="Q7783" s="4">
        <v>73.47</v>
      </c>
    </row>
    <row r="7784" spans="1:17" s="4" customFormat="1" ht="12" x14ac:dyDescent="0.3">
      <c r="A7784" s="4">
        <v>7783</v>
      </c>
      <c r="B7784" s="4" t="s">
        <v>23079</v>
      </c>
      <c r="C7784" s="5">
        <v>45402</v>
      </c>
      <c r="D7784" s="5">
        <v>45407</v>
      </c>
      <c r="E7784" s="9">
        <f t="shared" si="121"/>
        <v>2024</v>
      </c>
      <c r="F7784" s="4" t="s">
        <v>25</v>
      </c>
      <c r="G7784" s="4" t="s">
        <v>23080</v>
      </c>
      <c r="H7784" s="4" t="s">
        <v>23081</v>
      </c>
      <c r="I7784" s="4" t="s">
        <v>28</v>
      </c>
      <c r="J7784" s="4" t="s">
        <v>42</v>
      </c>
      <c r="K7784" s="4" t="s">
        <v>43</v>
      </c>
      <c r="L7784" s="4" t="s">
        <v>29</v>
      </c>
      <c r="M7784" s="4" t="s">
        <v>90</v>
      </c>
      <c r="N7784" s="4">
        <v>698.22</v>
      </c>
      <c r="O7784" s="4">
        <v>9</v>
      </c>
      <c r="P7784" s="4">
        <v>0</v>
      </c>
      <c r="Q7784" s="4">
        <v>117.81</v>
      </c>
    </row>
    <row r="7785" spans="1:17" s="4" customFormat="1" ht="12" x14ac:dyDescent="0.3">
      <c r="A7785" s="4">
        <v>7784</v>
      </c>
      <c r="B7785" s="4" t="s">
        <v>23082</v>
      </c>
      <c r="C7785" s="5">
        <v>45118</v>
      </c>
      <c r="D7785" s="5">
        <v>45120</v>
      </c>
      <c r="E7785" s="9">
        <f t="shared" si="121"/>
        <v>2023</v>
      </c>
      <c r="F7785" s="4" t="s">
        <v>39</v>
      </c>
      <c r="G7785" s="4" t="s">
        <v>23083</v>
      </c>
      <c r="H7785" s="4" t="s">
        <v>23084</v>
      </c>
      <c r="I7785" s="4" t="s">
        <v>67</v>
      </c>
      <c r="J7785" s="4" t="s">
        <v>111</v>
      </c>
      <c r="K7785" s="4" t="s">
        <v>111</v>
      </c>
      <c r="L7785" s="4" t="s">
        <v>36</v>
      </c>
      <c r="M7785" s="4" t="s">
        <v>118</v>
      </c>
      <c r="N7785" s="4">
        <v>1275.94</v>
      </c>
      <c r="O7785" s="4">
        <v>8</v>
      </c>
      <c r="P7785" s="4">
        <v>0.15</v>
      </c>
      <c r="Q7785" s="4">
        <v>210.74</v>
      </c>
    </row>
    <row r="7786" spans="1:17" s="4" customFormat="1" ht="12" x14ac:dyDescent="0.3">
      <c r="A7786" s="4">
        <v>7785</v>
      </c>
      <c r="B7786" s="4" t="s">
        <v>23085</v>
      </c>
      <c r="C7786" s="5">
        <v>45138</v>
      </c>
      <c r="D7786" s="5">
        <v>45140</v>
      </c>
      <c r="E7786" s="9">
        <f t="shared" si="121"/>
        <v>2023</v>
      </c>
      <c r="F7786" s="4" t="s">
        <v>59</v>
      </c>
      <c r="G7786" s="4" t="s">
        <v>23086</v>
      </c>
      <c r="H7786" s="4" t="s">
        <v>23087</v>
      </c>
      <c r="I7786" s="4" t="s">
        <v>20</v>
      </c>
      <c r="J7786" s="4" t="s">
        <v>145</v>
      </c>
      <c r="K7786" s="4" t="s">
        <v>80</v>
      </c>
      <c r="L7786" s="4" t="s">
        <v>29</v>
      </c>
      <c r="M7786" s="4" t="s">
        <v>48</v>
      </c>
      <c r="N7786" s="4">
        <v>1489</v>
      </c>
      <c r="O7786" s="4">
        <v>3</v>
      </c>
      <c r="P7786" s="4">
        <v>0</v>
      </c>
      <c r="Q7786" s="4">
        <v>279.88</v>
      </c>
    </row>
    <row r="7787" spans="1:17" s="4" customFormat="1" ht="12" x14ac:dyDescent="0.3">
      <c r="A7787" s="4">
        <v>7786</v>
      </c>
      <c r="B7787" s="4" t="s">
        <v>23088</v>
      </c>
      <c r="C7787" s="5">
        <v>45589</v>
      </c>
      <c r="D7787" s="5">
        <v>45595</v>
      </c>
      <c r="E7787" s="9">
        <f t="shared" si="121"/>
        <v>2024</v>
      </c>
      <c r="F7787" s="4" t="s">
        <v>39</v>
      </c>
      <c r="G7787" s="4" t="s">
        <v>23089</v>
      </c>
      <c r="H7787" s="4" t="s">
        <v>23090</v>
      </c>
      <c r="I7787" s="4" t="s">
        <v>67</v>
      </c>
      <c r="J7787" s="4" t="s">
        <v>42</v>
      </c>
      <c r="K7787" s="4" t="s">
        <v>43</v>
      </c>
      <c r="L7787" s="4" t="s">
        <v>22</v>
      </c>
      <c r="M7787" s="4" t="s">
        <v>75</v>
      </c>
      <c r="N7787" s="4">
        <v>225.9</v>
      </c>
      <c r="O7787" s="4">
        <v>9</v>
      </c>
      <c r="P7787" s="4">
        <v>0.2</v>
      </c>
      <c r="Q7787" s="4">
        <v>28.29</v>
      </c>
    </row>
    <row r="7788" spans="1:17" s="4" customFormat="1" ht="12" x14ac:dyDescent="0.3">
      <c r="A7788" s="4">
        <v>7787</v>
      </c>
      <c r="B7788" s="4" t="s">
        <v>23091</v>
      </c>
      <c r="C7788" s="5">
        <v>44546</v>
      </c>
      <c r="D7788" s="5">
        <v>44553</v>
      </c>
      <c r="E7788" s="9">
        <f t="shared" si="121"/>
        <v>2021</v>
      </c>
      <c r="F7788" s="4" t="s">
        <v>39</v>
      </c>
      <c r="G7788" s="4" t="s">
        <v>23092</v>
      </c>
      <c r="H7788" s="4" t="s">
        <v>23093</v>
      </c>
      <c r="I7788" s="4" t="s">
        <v>67</v>
      </c>
      <c r="J7788" s="4" t="s">
        <v>79</v>
      </c>
      <c r="K7788" s="4" t="s">
        <v>80</v>
      </c>
      <c r="L7788" s="4" t="s">
        <v>22</v>
      </c>
      <c r="M7788" s="4" t="s">
        <v>54</v>
      </c>
      <c r="N7788" s="4">
        <v>1460.17</v>
      </c>
      <c r="O7788" s="4">
        <v>10</v>
      </c>
      <c r="P7788" s="4">
        <v>0.1</v>
      </c>
      <c r="Q7788" s="4">
        <v>198.56</v>
      </c>
    </row>
    <row r="7789" spans="1:17" s="4" customFormat="1" ht="12" x14ac:dyDescent="0.3">
      <c r="A7789" s="4">
        <v>7788</v>
      </c>
      <c r="B7789" s="4" t="s">
        <v>23094</v>
      </c>
      <c r="C7789" s="5">
        <v>45200</v>
      </c>
      <c r="D7789" s="5">
        <v>45201</v>
      </c>
      <c r="E7789" s="9">
        <f t="shared" si="121"/>
        <v>2023</v>
      </c>
      <c r="F7789" s="4" t="s">
        <v>59</v>
      </c>
      <c r="G7789" s="4" t="s">
        <v>23095</v>
      </c>
      <c r="H7789" s="4" t="s">
        <v>23096</v>
      </c>
      <c r="I7789" s="4" t="s">
        <v>67</v>
      </c>
      <c r="J7789" s="4" t="s">
        <v>106</v>
      </c>
      <c r="K7789" s="4" t="s">
        <v>106</v>
      </c>
      <c r="L7789" s="4" t="s">
        <v>29</v>
      </c>
      <c r="M7789" s="4" t="s">
        <v>90</v>
      </c>
      <c r="N7789" s="4">
        <v>1253.1600000000001</v>
      </c>
      <c r="O7789" s="4">
        <v>8</v>
      </c>
      <c r="P7789" s="4">
        <v>0.1</v>
      </c>
      <c r="Q7789" s="4">
        <v>-7.97</v>
      </c>
    </row>
    <row r="7790" spans="1:17" s="4" customFormat="1" ht="12" x14ac:dyDescent="0.3">
      <c r="A7790" s="4">
        <v>7789</v>
      </c>
      <c r="B7790" s="4" t="s">
        <v>23097</v>
      </c>
      <c r="C7790" s="5">
        <v>45573</v>
      </c>
      <c r="D7790" s="5">
        <v>45577</v>
      </c>
      <c r="E7790" s="9">
        <f t="shared" si="121"/>
        <v>2024</v>
      </c>
      <c r="F7790" s="4" t="s">
        <v>59</v>
      </c>
      <c r="G7790" s="4" t="s">
        <v>23098</v>
      </c>
      <c r="H7790" s="4" t="s">
        <v>23099</v>
      </c>
      <c r="I7790" s="4" t="s">
        <v>28</v>
      </c>
      <c r="J7790" s="4" t="s">
        <v>145</v>
      </c>
      <c r="K7790" s="4" t="s">
        <v>80</v>
      </c>
      <c r="L7790" s="4" t="s">
        <v>22</v>
      </c>
      <c r="M7790" s="4" t="s">
        <v>75</v>
      </c>
      <c r="N7790" s="4">
        <v>1285.5999999999999</v>
      </c>
      <c r="O7790" s="4">
        <v>2</v>
      </c>
      <c r="P7790" s="4">
        <v>0.2</v>
      </c>
      <c r="Q7790" s="4">
        <v>-4.91</v>
      </c>
    </row>
    <row r="7791" spans="1:17" s="4" customFormat="1" ht="12" x14ac:dyDescent="0.3">
      <c r="A7791" s="4">
        <v>7790</v>
      </c>
      <c r="B7791" s="4" t="s">
        <v>23100</v>
      </c>
      <c r="C7791" s="5">
        <v>44472</v>
      </c>
      <c r="D7791" s="5">
        <v>44474</v>
      </c>
      <c r="E7791" s="9">
        <f t="shared" si="121"/>
        <v>2021</v>
      </c>
      <c r="F7791" s="4" t="s">
        <v>25</v>
      </c>
      <c r="G7791" s="4" t="s">
        <v>23101</v>
      </c>
      <c r="H7791" s="4" t="s">
        <v>23102</v>
      </c>
      <c r="I7791" s="4" t="s">
        <v>67</v>
      </c>
      <c r="J7791" s="4" t="s">
        <v>21</v>
      </c>
      <c r="K7791" s="4" t="s">
        <v>26647</v>
      </c>
      <c r="L7791" s="4" t="s">
        <v>36</v>
      </c>
      <c r="M7791" s="4" t="s">
        <v>37</v>
      </c>
      <c r="N7791" s="4">
        <v>1083.95</v>
      </c>
      <c r="O7791" s="4">
        <v>5</v>
      </c>
      <c r="P7791" s="4">
        <v>0.2</v>
      </c>
      <c r="Q7791" s="4">
        <v>86.97</v>
      </c>
    </row>
    <row r="7792" spans="1:17" s="4" customFormat="1" ht="12" x14ac:dyDescent="0.3">
      <c r="A7792" s="4">
        <v>7791</v>
      </c>
      <c r="B7792" s="4" t="s">
        <v>23103</v>
      </c>
      <c r="C7792" s="5">
        <v>44488</v>
      </c>
      <c r="D7792" s="5">
        <v>44490</v>
      </c>
      <c r="E7792" s="9">
        <f t="shared" si="121"/>
        <v>2021</v>
      </c>
      <c r="F7792" s="4" t="s">
        <v>59</v>
      </c>
      <c r="G7792" s="4" t="s">
        <v>23104</v>
      </c>
      <c r="H7792" s="4" t="s">
        <v>23105</v>
      </c>
      <c r="I7792" s="4" t="s">
        <v>20</v>
      </c>
      <c r="J7792" s="4" t="s">
        <v>62</v>
      </c>
      <c r="K7792" s="4" t="s">
        <v>63</v>
      </c>
      <c r="L7792" s="4" t="s">
        <v>36</v>
      </c>
      <c r="M7792" s="4" t="s">
        <v>37</v>
      </c>
      <c r="N7792" s="4">
        <v>486.05</v>
      </c>
      <c r="O7792" s="4">
        <v>3</v>
      </c>
      <c r="P7792" s="4">
        <v>0</v>
      </c>
      <c r="Q7792" s="4">
        <v>91.36</v>
      </c>
    </row>
    <row r="7793" spans="1:17" s="4" customFormat="1" ht="12" x14ac:dyDescent="0.3">
      <c r="A7793" s="4">
        <v>7792</v>
      </c>
      <c r="B7793" s="4" t="s">
        <v>23106</v>
      </c>
      <c r="C7793" s="5">
        <v>45168</v>
      </c>
      <c r="D7793" s="5">
        <v>45175</v>
      </c>
      <c r="E7793" s="9">
        <f t="shared" si="121"/>
        <v>2023</v>
      </c>
      <c r="F7793" s="4" t="s">
        <v>39</v>
      </c>
      <c r="G7793" s="4" t="s">
        <v>23107</v>
      </c>
      <c r="H7793" s="4" t="s">
        <v>23108</v>
      </c>
      <c r="I7793" s="4" t="s">
        <v>67</v>
      </c>
      <c r="J7793" s="4" t="s">
        <v>111</v>
      </c>
      <c r="K7793" s="4" t="s">
        <v>111</v>
      </c>
      <c r="L7793" s="4" t="s">
        <v>29</v>
      </c>
      <c r="M7793" s="4" t="s">
        <v>48</v>
      </c>
      <c r="N7793" s="4">
        <v>1078.54</v>
      </c>
      <c r="O7793" s="4">
        <v>5</v>
      </c>
      <c r="P7793" s="4">
        <v>0</v>
      </c>
      <c r="Q7793" s="4">
        <v>45.13</v>
      </c>
    </row>
    <row r="7794" spans="1:17" s="4" customFormat="1" ht="12" x14ac:dyDescent="0.3">
      <c r="A7794" s="4">
        <v>7793</v>
      </c>
      <c r="B7794" s="4" t="s">
        <v>23109</v>
      </c>
      <c r="C7794" s="5">
        <v>45729</v>
      </c>
      <c r="D7794" s="5">
        <v>45736</v>
      </c>
      <c r="E7794" s="9">
        <f t="shared" si="121"/>
        <v>2025</v>
      </c>
      <c r="F7794" s="4" t="s">
        <v>25</v>
      </c>
      <c r="G7794" s="4" t="s">
        <v>23110</v>
      </c>
      <c r="H7794" s="4" t="s">
        <v>23111</v>
      </c>
      <c r="I7794" s="4" t="s">
        <v>67</v>
      </c>
      <c r="J7794" s="4" t="s">
        <v>62</v>
      </c>
      <c r="K7794" s="4" t="s">
        <v>63</v>
      </c>
      <c r="L7794" s="4" t="s">
        <v>36</v>
      </c>
      <c r="M7794" s="4" t="s">
        <v>37</v>
      </c>
      <c r="N7794" s="4">
        <v>323.25</v>
      </c>
      <c r="O7794" s="4">
        <v>7</v>
      </c>
      <c r="P7794" s="4">
        <v>0.2</v>
      </c>
      <c r="Q7794" s="4">
        <v>53.52</v>
      </c>
    </row>
    <row r="7795" spans="1:17" s="4" customFormat="1" ht="12" x14ac:dyDescent="0.3">
      <c r="A7795" s="4">
        <v>7794</v>
      </c>
      <c r="B7795" s="4" t="s">
        <v>23112</v>
      </c>
      <c r="C7795" s="5">
        <v>44492</v>
      </c>
      <c r="D7795" s="5">
        <v>44497</v>
      </c>
      <c r="E7795" s="9">
        <f t="shared" si="121"/>
        <v>2021</v>
      </c>
      <c r="F7795" s="4" t="s">
        <v>25</v>
      </c>
      <c r="G7795" s="4" t="s">
        <v>23113</v>
      </c>
      <c r="H7795" s="4" t="s">
        <v>23114</v>
      </c>
      <c r="I7795" s="4" t="s">
        <v>28</v>
      </c>
      <c r="J7795" s="4" t="s">
        <v>21</v>
      </c>
      <c r="K7795" s="4" t="s">
        <v>26647</v>
      </c>
      <c r="L7795" s="4" t="s">
        <v>36</v>
      </c>
      <c r="M7795" s="4" t="s">
        <v>37</v>
      </c>
      <c r="N7795" s="4">
        <v>1280.6199999999999</v>
      </c>
      <c r="O7795" s="4">
        <v>10</v>
      </c>
      <c r="P7795" s="4">
        <v>0.2</v>
      </c>
      <c r="Q7795" s="4">
        <v>263.02999999999997</v>
      </c>
    </row>
    <row r="7796" spans="1:17" s="4" customFormat="1" ht="12" x14ac:dyDescent="0.3">
      <c r="A7796" s="4">
        <v>7795</v>
      </c>
      <c r="B7796" s="4" t="s">
        <v>23115</v>
      </c>
      <c r="C7796" s="5">
        <v>45570</v>
      </c>
      <c r="D7796" s="5">
        <v>45573</v>
      </c>
      <c r="E7796" s="9">
        <f t="shared" si="121"/>
        <v>2024</v>
      </c>
      <c r="F7796" s="4" t="s">
        <v>25</v>
      </c>
      <c r="G7796" s="4" t="s">
        <v>23116</v>
      </c>
      <c r="H7796" s="4" t="s">
        <v>23117</v>
      </c>
      <c r="I7796" s="4" t="s">
        <v>67</v>
      </c>
      <c r="J7796" s="4" t="s">
        <v>21</v>
      </c>
      <c r="K7796" s="4" t="s">
        <v>26647</v>
      </c>
      <c r="L7796" s="4" t="s">
        <v>36</v>
      </c>
      <c r="M7796" s="4" t="s">
        <v>37</v>
      </c>
      <c r="N7796" s="4">
        <v>1195.94</v>
      </c>
      <c r="O7796" s="4">
        <v>9</v>
      </c>
      <c r="P7796" s="4">
        <v>0.2</v>
      </c>
      <c r="Q7796" s="4">
        <v>87.81</v>
      </c>
    </row>
    <row r="7797" spans="1:17" s="4" customFormat="1" ht="12" x14ac:dyDescent="0.3">
      <c r="A7797" s="4">
        <v>7796</v>
      </c>
      <c r="B7797" s="4" t="s">
        <v>23118</v>
      </c>
      <c r="C7797" s="5">
        <v>44440</v>
      </c>
      <c r="D7797" s="5">
        <v>44447</v>
      </c>
      <c r="E7797" s="9">
        <f t="shared" si="121"/>
        <v>2021</v>
      </c>
      <c r="F7797" s="4" t="s">
        <v>39</v>
      </c>
      <c r="G7797" s="4" t="s">
        <v>23119</v>
      </c>
      <c r="H7797" s="4" t="s">
        <v>23120</v>
      </c>
      <c r="I7797" s="4" t="s">
        <v>20</v>
      </c>
      <c r="J7797" s="4" t="s">
        <v>52</v>
      </c>
      <c r="K7797" s="4" t="s">
        <v>53</v>
      </c>
      <c r="L7797" s="4" t="s">
        <v>22</v>
      </c>
      <c r="M7797" s="4" t="s">
        <v>134</v>
      </c>
      <c r="N7797" s="4">
        <v>689.74</v>
      </c>
      <c r="O7797" s="4">
        <v>3</v>
      </c>
      <c r="P7797" s="4">
        <v>0.1</v>
      </c>
      <c r="Q7797" s="4">
        <v>151.91999999999999</v>
      </c>
    </row>
    <row r="7798" spans="1:17" s="4" customFormat="1" ht="12" x14ac:dyDescent="0.3">
      <c r="A7798" s="4">
        <v>7797</v>
      </c>
      <c r="B7798" s="4" t="s">
        <v>23121</v>
      </c>
      <c r="C7798" s="5">
        <v>45835</v>
      </c>
      <c r="D7798" s="5">
        <v>45837</v>
      </c>
      <c r="E7798" s="9">
        <f t="shared" si="121"/>
        <v>2025</v>
      </c>
      <c r="F7798" s="4" t="s">
        <v>39</v>
      </c>
      <c r="G7798" s="4" t="s">
        <v>23122</v>
      </c>
      <c r="H7798" s="4" t="s">
        <v>23123</v>
      </c>
      <c r="I7798" s="4" t="s">
        <v>67</v>
      </c>
      <c r="J7798" s="4" t="s">
        <v>42</v>
      </c>
      <c r="K7798" s="4" t="s">
        <v>43</v>
      </c>
      <c r="L7798" s="4" t="s">
        <v>22</v>
      </c>
      <c r="M7798" s="4" t="s">
        <v>75</v>
      </c>
      <c r="N7798" s="4">
        <v>127</v>
      </c>
      <c r="O7798" s="4">
        <v>8</v>
      </c>
      <c r="P7798" s="4">
        <v>0.2</v>
      </c>
      <c r="Q7798" s="4">
        <v>2.31</v>
      </c>
    </row>
    <row r="7799" spans="1:17" s="4" customFormat="1" ht="12" x14ac:dyDescent="0.3">
      <c r="A7799" s="4">
        <v>7798</v>
      </c>
      <c r="B7799" s="4" t="s">
        <v>23124</v>
      </c>
      <c r="C7799" s="5">
        <v>44390</v>
      </c>
      <c r="D7799" s="5">
        <v>44394</v>
      </c>
      <c r="E7799" s="9">
        <f t="shared" si="121"/>
        <v>2021</v>
      </c>
      <c r="F7799" s="4" t="s">
        <v>25</v>
      </c>
      <c r="G7799" s="4" t="s">
        <v>23125</v>
      </c>
      <c r="H7799" s="4" t="s">
        <v>23126</v>
      </c>
      <c r="I7799" s="4" t="s">
        <v>67</v>
      </c>
      <c r="J7799" s="4" t="s">
        <v>21</v>
      </c>
      <c r="K7799" s="4" t="s">
        <v>26647</v>
      </c>
      <c r="L7799" s="4" t="s">
        <v>22</v>
      </c>
      <c r="M7799" s="4" t="s">
        <v>134</v>
      </c>
      <c r="N7799" s="4">
        <v>508.82</v>
      </c>
      <c r="O7799" s="4">
        <v>9</v>
      </c>
      <c r="P7799" s="4">
        <v>0.1</v>
      </c>
      <c r="Q7799" s="4">
        <v>-4.58</v>
      </c>
    </row>
    <row r="7800" spans="1:17" s="4" customFormat="1" ht="12" x14ac:dyDescent="0.3">
      <c r="A7800" s="4">
        <v>7799</v>
      </c>
      <c r="B7800" s="4" t="s">
        <v>23127</v>
      </c>
      <c r="C7800" s="5">
        <v>44396</v>
      </c>
      <c r="D7800" s="5">
        <v>44399</v>
      </c>
      <c r="E7800" s="9">
        <f t="shared" si="121"/>
        <v>2021</v>
      </c>
      <c r="F7800" s="4" t="s">
        <v>59</v>
      </c>
      <c r="G7800" s="4" t="s">
        <v>23128</v>
      </c>
      <c r="H7800" s="4" t="s">
        <v>23129</v>
      </c>
      <c r="I7800" s="4" t="s">
        <v>67</v>
      </c>
      <c r="J7800" s="4" t="s">
        <v>111</v>
      </c>
      <c r="K7800" s="4" t="s">
        <v>111</v>
      </c>
      <c r="L7800" s="4" t="s">
        <v>29</v>
      </c>
      <c r="M7800" s="4" t="s">
        <v>90</v>
      </c>
      <c r="N7800" s="4">
        <v>1085.02</v>
      </c>
      <c r="O7800" s="4">
        <v>9</v>
      </c>
      <c r="P7800" s="4">
        <v>0</v>
      </c>
      <c r="Q7800" s="4">
        <v>317.69</v>
      </c>
    </row>
    <row r="7801" spans="1:17" s="4" customFormat="1" ht="12" x14ac:dyDescent="0.3">
      <c r="A7801" s="4">
        <v>7800</v>
      </c>
      <c r="B7801" s="4" t="s">
        <v>11118</v>
      </c>
      <c r="C7801" s="5">
        <v>44920</v>
      </c>
      <c r="D7801" s="5">
        <v>44925</v>
      </c>
      <c r="E7801" s="9">
        <f t="shared" si="121"/>
        <v>2022</v>
      </c>
      <c r="F7801" s="4" t="s">
        <v>25</v>
      </c>
      <c r="G7801" s="4" t="s">
        <v>23130</v>
      </c>
      <c r="H7801" s="4" t="s">
        <v>23131</v>
      </c>
      <c r="I7801" s="4" t="s">
        <v>28</v>
      </c>
      <c r="J7801" s="4" t="s">
        <v>52</v>
      </c>
      <c r="K7801" s="4" t="s">
        <v>53</v>
      </c>
      <c r="L7801" s="4" t="s">
        <v>29</v>
      </c>
      <c r="M7801" s="4" t="s">
        <v>48</v>
      </c>
      <c r="N7801" s="4">
        <v>720.13</v>
      </c>
      <c r="O7801" s="4">
        <v>2</v>
      </c>
      <c r="P7801" s="4">
        <v>0.15</v>
      </c>
      <c r="Q7801" s="4">
        <v>136.66999999999999</v>
      </c>
    </row>
    <row r="7802" spans="1:17" s="4" customFormat="1" ht="12" x14ac:dyDescent="0.3">
      <c r="A7802" s="4">
        <v>7801</v>
      </c>
      <c r="B7802" s="4" t="s">
        <v>23132</v>
      </c>
      <c r="C7802" s="5">
        <v>44689</v>
      </c>
      <c r="D7802" s="5">
        <v>44690</v>
      </c>
      <c r="E7802" s="9">
        <f t="shared" si="121"/>
        <v>2022</v>
      </c>
      <c r="F7802" s="4" t="s">
        <v>39</v>
      </c>
      <c r="G7802" s="4" t="s">
        <v>23133</v>
      </c>
      <c r="H7802" s="4" t="s">
        <v>23134</v>
      </c>
      <c r="I7802" s="4" t="s">
        <v>20</v>
      </c>
      <c r="J7802" s="4" t="s">
        <v>62</v>
      </c>
      <c r="K7802" s="4" t="s">
        <v>63</v>
      </c>
      <c r="L7802" s="4" t="s">
        <v>22</v>
      </c>
      <c r="M7802" s="4" t="s">
        <v>54</v>
      </c>
      <c r="N7802" s="4">
        <v>1005.12</v>
      </c>
      <c r="O7802" s="4">
        <v>6</v>
      </c>
      <c r="P7802" s="4">
        <v>0.1</v>
      </c>
      <c r="Q7802" s="4">
        <v>192.27</v>
      </c>
    </row>
    <row r="7803" spans="1:17" s="4" customFormat="1" ht="12" x14ac:dyDescent="0.3">
      <c r="A7803" s="4">
        <v>7802</v>
      </c>
      <c r="B7803" s="4" t="s">
        <v>23135</v>
      </c>
      <c r="C7803" s="5">
        <v>45266</v>
      </c>
      <c r="D7803" s="5">
        <v>45270</v>
      </c>
      <c r="E7803" s="9">
        <f t="shared" si="121"/>
        <v>2023</v>
      </c>
      <c r="F7803" s="4" t="s">
        <v>25</v>
      </c>
      <c r="G7803" s="4" t="s">
        <v>23136</v>
      </c>
      <c r="H7803" s="4" t="s">
        <v>23137</v>
      </c>
      <c r="I7803" s="4" t="s">
        <v>67</v>
      </c>
      <c r="J7803" s="4" t="s">
        <v>145</v>
      </c>
      <c r="K7803" s="4" t="s">
        <v>80</v>
      </c>
      <c r="L7803" s="4" t="s">
        <v>22</v>
      </c>
      <c r="M7803" s="4" t="s">
        <v>54</v>
      </c>
      <c r="N7803" s="4">
        <v>647.69000000000005</v>
      </c>
      <c r="O7803" s="4">
        <v>5</v>
      </c>
      <c r="P7803" s="4">
        <v>0.1</v>
      </c>
      <c r="Q7803" s="4">
        <v>135.41999999999999</v>
      </c>
    </row>
    <row r="7804" spans="1:17" s="4" customFormat="1" ht="12" x14ac:dyDescent="0.3">
      <c r="A7804" s="4">
        <v>7803</v>
      </c>
      <c r="B7804" s="4" t="s">
        <v>23138</v>
      </c>
      <c r="C7804" s="5">
        <v>44806</v>
      </c>
      <c r="D7804" s="5">
        <v>44811</v>
      </c>
      <c r="E7804" s="9">
        <f t="shared" si="121"/>
        <v>2022</v>
      </c>
      <c r="F7804" s="4" t="s">
        <v>39</v>
      </c>
      <c r="G7804" s="4" t="s">
        <v>23139</v>
      </c>
      <c r="H7804" s="4" t="s">
        <v>23140</v>
      </c>
      <c r="I7804" s="4" t="s">
        <v>20</v>
      </c>
      <c r="J7804" s="4" t="s">
        <v>106</v>
      </c>
      <c r="K7804" s="4" t="s">
        <v>106</v>
      </c>
      <c r="L7804" s="4" t="s">
        <v>29</v>
      </c>
      <c r="M7804" s="4" t="s">
        <v>48</v>
      </c>
      <c r="N7804" s="4">
        <v>747.41</v>
      </c>
      <c r="O7804" s="4">
        <v>9</v>
      </c>
      <c r="P7804" s="4">
        <v>0.1</v>
      </c>
      <c r="Q7804" s="4">
        <v>113.33</v>
      </c>
    </row>
    <row r="7805" spans="1:17" s="4" customFormat="1" ht="12" x14ac:dyDescent="0.3">
      <c r="A7805" s="4">
        <v>7804</v>
      </c>
      <c r="B7805" s="4" t="s">
        <v>23141</v>
      </c>
      <c r="C7805" s="5">
        <v>45255</v>
      </c>
      <c r="D7805" s="5">
        <v>45257</v>
      </c>
      <c r="E7805" s="9">
        <f t="shared" si="121"/>
        <v>2023</v>
      </c>
      <c r="F7805" s="4" t="s">
        <v>59</v>
      </c>
      <c r="G7805" s="4" t="s">
        <v>23142</v>
      </c>
      <c r="H7805" s="4" t="s">
        <v>23143</v>
      </c>
      <c r="I7805" s="4" t="s">
        <v>67</v>
      </c>
      <c r="J7805" s="4" t="s">
        <v>52</v>
      </c>
      <c r="K7805" s="4" t="s">
        <v>53</v>
      </c>
      <c r="L7805" s="4" t="s">
        <v>36</v>
      </c>
      <c r="M7805" s="4" t="s">
        <v>71</v>
      </c>
      <c r="N7805" s="4">
        <v>772.56</v>
      </c>
      <c r="O7805" s="4">
        <v>8</v>
      </c>
      <c r="P7805" s="4">
        <v>0.15</v>
      </c>
      <c r="Q7805" s="4">
        <v>168.05</v>
      </c>
    </row>
    <row r="7806" spans="1:17" s="4" customFormat="1" ht="12" x14ac:dyDescent="0.3">
      <c r="A7806" s="4">
        <v>7805</v>
      </c>
      <c r="B7806" s="4" t="s">
        <v>23144</v>
      </c>
      <c r="C7806" s="5">
        <v>45275</v>
      </c>
      <c r="D7806" s="5">
        <v>45277</v>
      </c>
      <c r="E7806" s="9">
        <f t="shared" si="121"/>
        <v>2023</v>
      </c>
      <c r="F7806" s="4" t="s">
        <v>39</v>
      </c>
      <c r="G7806" s="4" t="s">
        <v>23145</v>
      </c>
      <c r="H7806" s="4" t="s">
        <v>23146</v>
      </c>
      <c r="I7806" s="4" t="s">
        <v>67</v>
      </c>
      <c r="J7806" s="4" t="s">
        <v>106</v>
      </c>
      <c r="K7806" s="4" t="s">
        <v>106</v>
      </c>
      <c r="L7806" s="4" t="s">
        <v>22</v>
      </c>
      <c r="M7806" s="4" t="s">
        <v>134</v>
      </c>
      <c r="N7806" s="4">
        <v>881.84</v>
      </c>
      <c r="O7806" s="4">
        <v>1</v>
      </c>
      <c r="P7806" s="4">
        <v>0.15</v>
      </c>
      <c r="Q7806" s="4">
        <v>142.80000000000001</v>
      </c>
    </row>
    <row r="7807" spans="1:17" s="4" customFormat="1" ht="12" x14ac:dyDescent="0.3">
      <c r="A7807" s="4">
        <v>7806</v>
      </c>
      <c r="B7807" s="4" t="s">
        <v>23147</v>
      </c>
      <c r="C7807" s="5">
        <v>45612</v>
      </c>
      <c r="D7807" s="5">
        <v>45613</v>
      </c>
      <c r="E7807" s="9">
        <f t="shared" si="121"/>
        <v>2024</v>
      </c>
      <c r="F7807" s="4" t="s">
        <v>39</v>
      </c>
      <c r="G7807" s="4" t="s">
        <v>23148</v>
      </c>
      <c r="H7807" s="4" t="s">
        <v>23149</v>
      </c>
      <c r="I7807" s="4" t="s">
        <v>67</v>
      </c>
      <c r="J7807" s="4" t="s">
        <v>42</v>
      </c>
      <c r="K7807" s="4" t="s">
        <v>43</v>
      </c>
      <c r="L7807" s="4" t="s">
        <v>22</v>
      </c>
      <c r="M7807" s="4" t="s">
        <v>23</v>
      </c>
      <c r="N7807" s="4">
        <v>1304.93</v>
      </c>
      <c r="O7807" s="4">
        <v>3</v>
      </c>
      <c r="P7807" s="4">
        <v>0</v>
      </c>
      <c r="Q7807" s="4">
        <v>15.99</v>
      </c>
    </row>
    <row r="7808" spans="1:17" s="4" customFormat="1" ht="12" x14ac:dyDescent="0.3">
      <c r="A7808" s="4">
        <v>7807</v>
      </c>
      <c r="B7808" s="4" t="s">
        <v>23150</v>
      </c>
      <c r="C7808" s="5">
        <v>45294</v>
      </c>
      <c r="D7808" s="5">
        <v>45297</v>
      </c>
      <c r="E7808" s="9">
        <f t="shared" si="121"/>
        <v>2024</v>
      </c>
      <c r="F7808" s="4" t="s">
        <v>39</v>
      </c>
      <c r="G7808" s="4" t="s">
        <v>23151</v>
      </c>
      <c r="H7808" s="4" t="s">
        <v>4717</v>
      </c>
      <c r="I7808" s="4" t="s">
        <v>28</v>
      </c>
      <c r="J7808" s="4" t="s">
        <v>106</v>
      </c>
      <c r="K7808" s="4" t="s">
        <v>106</v>
      </c>
      <c r="L7808" s="4" t="s">
        <v>36</v>
      </c>
      <c r="M7808" s="4" t="s">
        <v>118</v>
      </c>
      <c r="N7808" s="4">
        <v>713.96</v>
      </c>
      <c r="O7808" s="4">
        <v>1</v>
      </c>
      <c r="P7808" s="4">
        <v>0.1</v>
      </c>
      <c r="Q7808" s="4">
        <v>123.63</v>
      </c>
    </row>
    <row r="7809" spans="1:17" s="4" customFormat="1" ht="12" x14ac:dyDescent="0.3">
      <c r="A7809" s="4">
        <v>7808</v>
      </c>
      <c r="B7809" s="4" t="s">
        <v>23152</v>
      </c>
      <c r="C7809" s="5">
        <v>45467</v>
      </c>
      <c r="D7809" s="5">
        <v>45470</v>
      </c>
      <c r="E7809" s="9">
        <f t="shared" si="121"/>
        <v>2024</v>
      </c>
      <c r="F7809" s="4" t="s">
        <v>59</v>
      </c>
      <c r="G7809" s="4" t="s">
        <v>23153</v>
      </c>
      <c r="H7809" s="4" t="s">
        <v>23154</v>
      </c>
      <c r="I7809" s="4" t="s">
        <v>28</v>
      </c>
      <c r="J7809" s="4" t="s">
        <v>145</v>
      </c>
      <c r="K7809" s="4" t="s">
        <v>80</v>
      </c>
      <c r="L7809" s="4" t="s">
        <v>29</v>
      </c>
      <c r="M7809" s="4" t="s">
        <v>107</v>
      </c>
      <c r="N7809" s="4">
        <v>766.78</v>
      </c>
      <c r="O7809" s="4">
        <v>5</v>
      </c>
      <c r="P7809" s="4">
        <v>0.1</v>
      </c>
      <c r="Q7809" s="4">
        <v>50.85</v>
      </c>
    </row>
    <row r="7810" spans="1:17" s="4" customFormat="1" ht="12" x14ac:dyDescent="0.3">
      <c r="A7810" s="4">
        <v>7809</v>
      </c>
      <c r="B7810" s="4" t="s">
        <v>23155</v>
      </c>
      <c r="C7810" s="5">
        <v>45445</v>
      </c>
      <c r="D7810" s="5">
        <v>45446</v>
      </c>
      <c r="E7810" s="9">
        <f t="shared" ref="E7810:E7873" si="122">YEAR(D7810)</f>
        <v>2024</v>
      </c>
      <c r="F7810" s="4" t="s">
        <v>17</v>
      </c>
      <c r="G7810" s="4" t="s">
        <v>23156</v>
      </c>
      <c r="H7810" s="4" t="s">
        <v>23157</v>
      </c>
      <c r="I7810" s="4" t="s">
        <v>67</v>
      </c>
      <c r="J7810" s="4" t="s">
        <v>145</v>
      </c>
      <c r="K7810" s="4" t="s">
        <v>80</v>
      </c>
      <c r="L7810" s="4" t="s">
        <v>22</v>
      </c>
      <c r="M7810" s="4" t="s">
        <v>23</v>
      </c>
      <c r="N7810" s="4">
        <v>680.8</v>
      </c>
      <c r="O7810" s="4">
        <v>2</v>
      </c>
      <c r="P7810" s="4">
        <v>0.15</v>
      </c>
      <c r="Q7810" s="4">
        <v>-9</v>
      </c>
    </row>
    <row r="7811" spans="1:17" s="4" customFormat="1" ht="12" x14ac:dyDescent="0.3">
      <c r="A7811" s="4">
        <v>7810</v>
      </c>
      <c r="B7811" s="4" t="s">
        <v>23158</v>
      </c>
      <c r="C7811" s="5">
        <v>45678</v>
      </c>
      <c r="D7811" s="5">
        <v>45681</v>
      </c>
      <c r="E7811" s="9">
        <f t="shared" si="122"/>
        <v>2025</v>
      </c>
      <c r="F7811" s="4" t="s">
        <v>39</v>
      </c>
      <c r="G7811" s="4" t="s">
        <v>23159</v>
      </c>
      <c r="H7811" s="4" t="s">
        <v>23160</v>
      </c>
      <c r="I7811" s="4" t="s">
        <v>20</v>
      </c>
      <c r="J7811" s="4" t="s">
        <v>106</v>
      </c>
      <c r="K7811" s="4" t="s">
        <v>106</v>
      </c>
      <c r="L7811" s="4" t="s">
        <v>36</v>
      </c>
      <c r="M7811" s="4" t="s">
        <v>138</v>
      </c>
      <c r="N7811" s="4">
        <v>509.82</v>
      </c>
      <c r="O7811" s="4">
        <v>9</v>
      </c>
      <c r="P7811" s="4">
        <v>0.2</v>
      </c>
      <c r="Q7811" s="4">
        <v>82.81</v>
      </c>
    </row>
    <row r="7812" spans="1:17" s="4" customFormat="1" ht="12" x14ac:dyDescent="0.3">
      <c r="A7812" s="4">
        <v>7811</v>
      </c>
      <c r="B7812" s="4" t="s">
        <v>23161</v>
      </c>
      <c r="C7812" s="5">
        <v>45299</v>
      </c>
      <c r="D7812" s="5">
        <v>45306</v>
      </c>
      <c r="E7812" s="9">
        <f t="shared" si="122"/>
        <v>2024</v>
      </c>
      <c r="F7812" s="4" t="s">
        <v>25</v>
      </c>
      <c r="G7812" s="4" t="s">
        <v>23162</v>
      </c>
      <c r="H7812" s="4" t="s">
        <v>23163</v>
      </c>
      <c r="I7812" s="4" t="s">
        <v>67</v>
      </c>
      <c r="J7812" s="4" t="s">
        <v>34</v>
      </c>
      <c r="K7812" s="4" t="s">
        <v>35</v>
      </c>
      <c r="L7812" s="4" t="s">
        <v>29</v>
      </c>
      <c r="M7812" s="4" t="s">
        <v>90</v>
      </c>
      <c r="N7812" s="4">
        <v>564.67999999999995</v>
      </c>
      <c r="O7812" s="4">
        <v>9</v>
      </c>
      <c r="P7812" s="4">
        <v>0.1</v>
      </c>
      <c r="Q7812" s="4">
        <v>81.37</v>
      </c>
    </row>
    <row r="7813" spans="1:17" s="4" customFormat="1" ht="12" x14ac:dyDescent="0.3">
      <c r="A7813" s="4">
        <v>7812</v>
      </c>
      <c r="B7813" s="4" t="s">
        <v>23164</v>
      </c>
      <c r="C7813" s="5">
        <v>45749</v>
      </c>
      <c r="D7813" s="5">
        <v>45752</v>
      </c>
      <c r="E7813" s="9">
        <f t="shared" si="122"/>
        <v>2025</v>
      </c>
      <c r="F7813" s="4" t="s">
        <v>17</v>
      </c>
      <c r="G7813" s="4" t="s">
        <v>4710</v>
      </c>
      <c r="H7813" s="4" t="s">
        <v>19274</v>
      </c>
      <c r="I7813" s="4" t="s">
        <v>28</v>
      </c>
      <c r="J7813" s="4" t="s">
        <v>79</v>
      </c>
      <c r="K7813" s="4" t="s">
        <v>80</v>
      </c>
      <c r="L7813" s="4" t="s">
        <v>29</v>
      </c>
      <c r="M7813" s="4" t="s">
        <v>107</v>
      </c>
      <c r="N7813" s="4">
        <v>1354.69</v>
      </c>
      <c r="O7813" s="4">
        <v>2</v>
      </c>
      <c r="P7813" s="4">
        <v>0</v>
      </c>
      <c r="Q7813" s="4">
        <v>48.78</v>
      </c>
    </row>
    <row r="7814" spans="1:17" s="4" customFormat="1" ht="12" x14ac:dyDescent="0.3">
      <c r="A7814" s="4">
        <v>7813</v>
      </c>
      <c r="B7814" s="4" t="s">
        <v>23165</v>
      </c>
      <c r="C7814" s="5">
        <v>45526</v>
      </c>
      <c r="D7814" s="5">
        <v>45532</v>
      </c>
      <c r="E7814" s="9">
        <f t="shared" si="122"/>
        <v>2024</v>
      </c>
      <c r="F7814" s="4" t="s">
        <v>59</v>
      </c>
      <c r="G7814" s="4" t="s">
        <v>23166</v>
      </c>
      <c r="H7814" s="4" t="s">
        <v>23167</v>
      </c>
      <c r="I7814" s="4" t="s">
        <v>20</v>
      </c>
      <c r="J7814" s="4" t="s">
        <v>79</v>
      </c>
      <c r="K7814" s="4" t="s">
        <v>80</v>
      </c>
      <c r="L7814" s="4" t="s">
        <v>22</v>
      </c>
      <c r="M7814" s="4" t="s">
        <v>23</v>
      </c>
      <c r="N7814" s="4">
        <v>320.48</v>
      </c>
      <c r="O7814" s="4">
        <v>5</v>
      </c>
      <c r="P7814" s="4">
        <v>0.15</v>
      </c>
      <c r="Q7814" s="4">
        <v>50.93</v>
      </c>
    </row>
    <row r="7815" spans="1:17" s="4" customFormat="1" ht="12" x14ac:dyDescent="0.3">
      <c r="A7815" s="4">
        <v>7814</v>
      </c>
      <c r="B7815" s="4" t="s">
        <v>23168</v>
      </c>
      <c r="C7815" s="5">
        <v>45439</v>
      </c>
      <c r="D7815" s="5">
        <v>45443</v>
      </c>
      <c r="E7815" s="9">
        <f t="shared" si="122"/>
        <v>2024</v>
      </c>
      <c r="F7815" s="4" t="s">
        <v>59</v>
      </c>
      <c r="G7815" s="4" t="s">
        <v>23169</v>
      </c>
      <c r="H7815" s="4" t="s">
        <v>23170</v>
      </c>
      <c r="I7815" s="4" t="s">
        <v>67</v>
      </c>
      <c r="J7815" s="4" t="s">
        <v>145</v>
      </c>
      <c r="K7815" s="4" t="s">
        <v>80</v>
      </c>
      <c r="L7815" s="4" t="s">
        <v>36</v>
      </c>
      <c r="M7815" s="4" t="s">
        <v>138</v>
      </c>
      <c r="N7815" s="4">
        <v>423.62</v>
      </c>
      <c r="O7815" s="4">
        <v>2</v>
      </c>
      <c r="P7815" s="4">
        <v>0.15</v>
      </c>
      <c r="Q7815" s="4">
        <v>60.36</v>
      </c>
    </row>
    <row r="7816" spans="1:17" s="4" customFormat="1" ht="12" x14ac:dyDescent="0.3">
      <c r="A7816" s="4">
        <v>7815</v>
      </c>
      <c r="B7816" s="4" t="s">
        <v>23171</v>
      </c>
      <c r="C7816" s="5">
        <v>45285</v>
      </c>
      <c r="D7816" s="5">
        <v>45290</v>
      </c>
      <c r="E7816" s="9">
        <f t="shared" si="122"/>
        <v>2023</v>
      </c>
      <c r="F7816" s="4" t="s">
        <v>17</v>
      </c>
      <c r="G7816" s="4" t="s">
        <v>23172</v>
      </c>
      <c r="H7816" s="4" t="s">
        <v>23173</v>
      </c>
      <c r="I7816" s="4" t="s">
        <v>28</v>
      </c>
      <c r="J7816" s="4" t="s">
        <v>21</v>
      </c>
      <c r="K7816" s="4" t="s">
        <v>26647</v>
      </c>
      <c r="L7816" s="4" t="s">
        <v>29</v>
      </c>
      <c r="M7816" s="4" t="s">
        <v>107</v>
      </c>
      <c r="N7816" s="4">
        <v>953.57</v>
      </c>
      <c r="O7816" s="4">
        <v>2</v>
      </c>
      <c r="P7816" s="4">
        <v>0.2</v>
      </c>
      <c r="Q7816" s="4">
        <v>61.56</v>
      </c>
    </row>
    <row r="7817" spans="1:17" s="4" customFormat="1" ht="12" x14ac:dyDescent="0.3">
      <c r="A7817" s="4">
        <v>7816</v>
      </c>
      <c r="B7817" s="4" t="s">
        <v>23174</v>
      </c>
      <c r="C7817" s="5">
        <v>45525</v>
      </c>
      <c r="D7817" s="5">
        <v>45526</v>
      </c>
      <c r="E7817" s="9">
        <f t="shared" si="122"/>
        <v>2024</v>
      </c>
      <c r="F7817" s="4" t="s">
        <v>59</v>
      </c>
      <c r="G7817" s="4" t="s">
        <v>23175</v>
      </c>
      <c r="H7817" s="4" t="s">
        <v>23176</v>
      </c>
      <c r="I7817" s="4" t="s">
        <v>67</v>
      </c>
      <c r="J7817" s="4" t="s">
        <v>52</v>
      </c>
      <c r="K7817" s="4" t="s">
        <v>53</v>
      </c>
      <c r="L7817" s="4" t="s">
        <v>36</v>
      </c>
      <c r="M7817" s="4" t="s">
        <v>37</v>
      </c>
      <c r="N7817" s="4">
        <v>1437</v>
      </c>
      <c r="O7817" s="4">
        <v>6</v>
      </c>
      <c r="P7817" s="4">
        <v>0.1</v>
      </c>
      <c r="Q7817" s="4">
        <v>295.93</v>
      </c>
    </row>
    <row r="7818" spans="1:17" s="4" customFormat="1" ht="12" x14ac:dyDescent="0.3">
      <c r="A7818" s="4">
        <v>7817</v>
      </c>
      <c r="B7818" s="4" t="s">
        <v>23177</v>
      </c>
      <c r="C7818" s="5">
        <v>45141</v>
      </c>
      <c r="D7818" s="5">
        <v>45142</v>
      </c>
      <c r="E7818" s="9">
        <f t="shared" si="122"/>
        <v>2023</v>
      </c>
      <c r="F7818" s="4" t="s">
        <v>59</v>
      </c>
      <c r="G7818" s="4" t="s">
        <v>23178</v>
      </c>
      <c r="H7818" s="4" t="s">
        <v>23179</v>
      </c>
      <c r="I7818" s="4" t="s">
        <v>28</v>
      </c>
      <c r="J7818" s="4" t="s">
        <v>34</v>
      </c>
      <c r="K7818" s="4" t="s">
        <v>35</v>
      </c>
      <c r="L7818" s="4" t="s">
        <v>36</v>
      </c>
      <c r="M7818" s="4" t="s">
        <v>118</v>
      </c>
      <c r="N7818" s="4">
        <v>792.96</v>
      </c>
      <c r="O7818" s="4">
        <v>7</v>
      </c>
      <c r="P7818" s="4">
        <v>0.15</v>
      </c>
      <c r="Q7818" s="4">
        <v>188.64</v>
      </c>
    </row>
    <row r="7819" spans="1:17" s="4" customFormat="1" ht="12" x14ac:dyDescent="0.3">
      <c r="A7819" s="4">
        <v>7818</v>
      </c>
      <c r="B7819" s="4" t="s">
        <v>23180</v>
      </c>
      <c r="C7819" s="5">
        <v>44464</v>
      </c>
      <c r="D7819" s="5">
        <v>44468</v>
      </c>
      <c r="E7819" s="9">
        <f t="shared" si="122"/>
        <v>2021</v>
      </c>
      <c r="F7819" s="4" t="s">
        <v>59</v>
      </c>
      <c r="G7819" s="4" t="s">
        <v>23181</v>
      </c>
      <c r="H7819" s="4" t="s">
        <v>23182</v>
      </c>
      <c r="I7819" s="4" t="s">
        <v>20</v>
      </c>
      <c r="J7819" s="4" t="s">
        <v>145</v>
      </c>
      <c r="K7819" s="4" t="s">
        <v>80</v>
      </c>
      <c r="L7819" s="4" t="s">
        <v>29</v>
      </c>
      <c r="M7819" s="4" t="s">
        <v>30</v>
      </c>
      <c r="N7819" s="4">
        <v>1293.0999999999999</v>
      </c>
      <c r="O7819" s="4">
        <v>2</v>
      </c>
      <c r="P7819" s="4">
        <v>0</v>
      </c>
      <c r="Q7819" s="4">
        <v>33.840000000000003</v>
      </c>
    </row>
    <row r="7820" spans="1:17" s="4" customFormat="1" ht="12" x14ac:dyDescent="0.3">
      <c r="A7820" s="4">
        <v>7819</v>
      </c>
      <c r="B7820" s="4" t="s">
        <v>23183</v>
      </c>
      <c r="C7820" s="5">
        <v>45625</v>
      </c>
      <c r="D7820" s="5">
        <v>45631</v>
      </c>
      <c r="E7820" s="9">
        <f t="shared" si="122"/>
        <v>2024</v>
      </c>
      <c r="F7820" s="4" t="s">
        <v>39</v>
      </c>
      <c r="G7820" s="4" t="s">
        <v>23184</v>
      </c>
      <c r="H7820" s="4" t="s">
        <v>23185</v>
      </c>
      <c r="I7820" s="4" t="s">
        <v>67</v>
      </c>
      <c r="J7820" s="4" t="s">
        <v>106</v>
      </c>
      <c r="K7820" s="4" t="s">
        <v>106</v>
      </c>
      <c r="L7820" s="4" t="s">
        <v>22</v>
      </c>
      <c r="M7820" s="4" t="s">
        <v>75</v>
      </c>
      <c r="N7820" s="4">
        <v>622.95000000000005</v>
      </c>
      <c r="O7820" s="4">
        <v>9</v>
      </c>
      <c r="P7820" s="4">
        <v>0</v>
      </c>
      <c r="Q7820" s="4">
        <v>20.25</v>
      </c>
    </row>
    <row r="7821" spans="1:17" s="4" customFormat="1" ht="12" x14ac:dyDescent="0.3">
      <c r="A7821" s="4">
        <v>7820</v>
      </c>
      <c r="B7821" s="4" t="s">
        <v>23186</v>
      </c>
      <c r="C7821" s="5">
        <v>44919</v>
      </c>
      <c r="D7821" s="5">
        <v>44923</v>
      </c>
      <c r="E7821" s="9">
        <f t="shared" si="122"/>
        <v>2022</v>
      </c>
      <c r="F7821" s="4" t="s">
        <v>39</v>
      </c>
      <c r="G7821" s="4" t="s">
        <v>23187</v>
      </c>
      <c r="H7821" s="4" t="s">
        <v>23188</v>
      </c>
      <c r="I7821" s="4" t="s">
        <v>28</v>
      </c>
      <c r="J7821" s="4" t="s">
        <v>106</v>
      </c>
      <c r="K7821" s="4" t="s">
        <v>106</v>
      </c>
      <c r="L7821" s="4" t="s">
        <v>22</v>
      </c>
      <c r="M7821" s="4" t="s">
        <v>134</v>
      </c>
      <c r="N7821" s="4">
        <v>511.17</v>
      </c>
      <c r="O7821" s="4">
        <v>6</v>
      </c>
      <c r="P7821" s="4">
        <v>0.2</v>
      </c>
      <c r="Q7821" s="4">
        <v>32.46</v>
      </c>
    </row>
    <row r="7822" spans="1:17" s="4" customFormat="1" ht="12" x14ac:dyDescent="0.3">
      <c r="A7822" s="4">
        <v>7821</v>
      </c>
      <c r="B7822" s="4" t="s">
        <v>23189</v>
      </c>
      <c r="C7822" s="5">
        <v>44972</v>
      </c>
      <c r="D7822" s="5">
        <v>44976</v>
      </c>
      <c r="E7822" s="9">
        <f t="shared" si="122"/>
        <v>2023</v>
      </c>
      <c r="F7822" s="4" t="s">
        <v>25</v>
      </c>
      <c r="G7822" s="4" t="s">
        <v>23190</v>
      </c>
      <c r="H7822" s="4" t="s">
        <v>23191</v>
      </c>
      <c r="I7822" s="4" t="s">
        <v>20</v>
      </c>
      <c r="J7822" s="4" t="s">
        <v>52</v>
      </c>
      <c r="K7822" s="4" t="s">
        <v>53</v>
      </c>
      <c r="L7822" s="4" t="s">
        <v>36</v>
      </c>
      <c r="M7822" s="4" t="s">
        <v>138</v>
      </c>
      <c r="N7822" s="4">
        <v>1119.48</v>
      </c>
      <c r="O7822" s="4">
        <v>4</v>
      </c>
      <c r="P7822" s="4">
        <v>0.15</v>
      </c>
      <c r="Q7822" s="4">
        <v>237.66</v>
      </c>
    </row>
    <row r="7823" spans="1:17" s="4" customFormat="1" ht="12" x14ac:dyDescent="0.3">
      <c r="A7823" s="4">
        <v>7822</v>
      </c>
      <c r="B7823" s="4" t="s">
        <v>23192</v>
      </c>
      <c r="C7823" s="5">
        <v>45798</v>
      </c>
      <c r="D7823" s="5">
        <v>45801</v>
      </c>
      <c r="E7823" s="9">
        <f t="shared" si="122"/>
        <v>2025</v>
      </c>
      <c r="F7823" s="4" t="s">
        <v>17</v>
      </c>
      <c r="G7823" s="4" t="s">
        <v>23193</v>
      </c>
      <c r="H7823" s="4" t="s">
        <v>23194</v>
      </c>
      <c r="I7823" s="4" t="s">
        <v>20</v>
      </c>
      <c r="J7823" s="4" t="s">
        <v>21</v>
      </c>
      <c r="K7823" s="4" t="s">
        <v>26647</v>
      </c>
      <c r="L7823" s="4" t="s">
        <v>29</v>
      </c>
      <c r="M7823" s="4" t="s">
        <v>107</v>
      </c>
      <c r="N7823" s="4">
        <v>1462.34</v>
      </c>
      <c r="O7823" s="4">
        <v>2</v>
      </c>
      <c r="P7823" s="4">
        <v>0.1</v>
      </c>
      <c r="Q7823" s="4">
        <v>311.82</v>
      </c>
    </row>
    <row r="7824" spans="1:17" s="4" customFormat="1" ht="12" x14ac:dyDescent="0.3">
      <c r="A7824" s="4">
        <v>7823</v>
      </c>
      <c r="B7824" s="4" t="s">
        <v>23195</v>
      </c>
      <c r="C7824" s="5">
        <v>44944</v>
      </c>
      <c r="D7824" s="5">
        <v>44945</v>
      </c>
      <c r="E7824" s="9">
        <f t="shared" si="122"/>
        <v>2023</v>
      </c>
      <c r="F7824" s="4" t="s">
        <v>39</v>
      </c>
      <c r="G7824" s="4" t="s">
        <v>23196</v>
      </c>
      <c r="H7824" s="4" t="s">
        <v>23197</v>
      </c>
      <c r="I7824" s="4" t="s">
        <v>28</v>
      </c>
      <c r="J7824" s="4" t="s">
        <v>52</v>
      </c>
      <c r="K7824" s="4" t="s">
        <v>53</v>
      </c>
      <c r="L7824" s="4" t="s">
        <v>36</v>
      </c>
      <c r="M7824" s="4" t="s">
        <v>37</v>
      </c>
      <c r="N7824" s="4">
        <v>197.14</v>
      </c>
      <c r="O7824" s="4">
        <v>8</v>
      </c>
      <c r="P7824" s="4">
        <v>0.2</v>
      </c>
      <c r="Q7824" s="4">
        <v>9.08</v>
      </c>
    </row>
    <row r="7825" spans="1:17" s="4" customFormat="1" ht="12" x14ac:dyDescent="0.3">
      <c r="A7825" s="4">
        <v>7824</v>
      </c>
      <c r="B7825" s="4" t="s">
        <v>23198</v>
      </c>
      <c r="C7825" s="5">
        <v>45112</v>
      </c>
      <c r="D7825" s="5">
        <v>45119</v>
      </c>
      <c r="E7825" s="9">
        <f t="shared" si="122"/>
        <v>2023</v>
      </c>
      <c r="F7825" s="4" t="s">
        <v>17</v>
      </c>
      <c r="G7825" s="4" t="s">
        <v>23199</v>
      </c>
      <c r="H7825" s="4" t="s">
        <v>23200</v>
      </c>
      <c r="I7825" s="4" t="s">
        <v>28</v>
      </c>
      <c r="J7825" s="4" t="s">
        <v>42</v>
      </c>
      <c r="K7825" s="4" t="s">
        <v>43</v>
      </c>
      <c r="L7825" s="4" t="s">
        <v>29</v>
      </c>
      <c r="M7825" s="4" t="s">
        <v>48</v>
      </c>
      <c r="N7825" s="4">
        <v>899.81</v>
      </c>
      <c r="O7825" s="4">
        <v>8</v>
      </c>
      <c r="P7825" s="4">
        <v>0.1</v>
      </c>
      <c r="Q7825" s="4">
        <v>218.23</v>
      </c>
    </row>
    <row r="7826" spans="1:17" s="4" customFormat="1" ht="12" x14ac:dyDescent="0.3">
      <c r="A7826" s="4">
        <v>7825</v>
      </c>
      <c r="B7826" s="4" t="s">
        <v>23201</v>
      </c>
      <c r="C7826" s="5">
        <v>44998</v>
      </c>
      <c r="D7826" s="5">
        <v>44999</v>
      </c>
      <c r="E7826" s="9">
        <f t="shared" si="122"/>
        <v>2023</v>
      </c>
      <c r="F7826" s="4" t="s">
        <v>39</v>
      </c>
      <c r="G7826" s="4" t="s">
        <v>23202</v>
      </c>
      <c r="H7826" s="4" t="s">
        <v>23203</v>
      </c>
      <c r="I7826" s="4" t="s">
        <v>20</v>
      </c>
      <c r="J7826" s="4" t="s">
        <v>34</v>
      </c>
      <c r="K7826" s="4" t="s">
        <v>35</v>
      </c>
      <c r="L7826" s="4" t="s">
        <v>29</v>
      </c>
      <c r="M7826" s="4" t="s">
        <v>90</v>
      </c>
      <c r="N7826" s="4">
        <v>890.97</v>
      </c>
      <c r="O7826" s="4">
        <v>5</v>
      </c>
      <c r="P7826" s="4">
        <v>0.15</v>
      </c>
      <c r="Q7826" s="4">
        <v>52.11</v>
      </c>
    </row>
    <row r="7827" spans="1:17" s="4" customFormat="1" ht="12" x14ac:dyDescent="0.3">
      <c r="A7827" s="4">
        <v>7826</v>
      </c>
      <c r="B7827" s="4" t="s">
        <v>23204</v>
      </c>
      <c r="C7827" s="5">
        <v>44773</v>
      </c>
      <c r="D7827" s="5">
        <v>44778</v>
      </c>
      <c r="E7827" s="9">
        <f t="shared" si="122"/>
        <v>2022</v>
      </c>
      <c r="F7827" s="4" t="s">
        <v>25</v>
      </c>
      <c r="G7827" s="4" t="s">
        <v>23205</v>
      </c>
      <c r="H7827" s="4" t="s">
        <v>23206</v>
      </c>
      <c r="I7827" s="4" t="s">
        <v>28</v>
      </c>
      <c r="J7827" s="4" t="s">
        <v>111</v>
      </c>
      <c r="K7827" s="4" t="s">
        <v>111</v>
      </c>
      <c r="L7827" s="4" t="s">
        <v>36</v>
      </c>
      <c r="M7827" s="4" t="s">
        <v>71</v>
      </c>
      <c r="N7827" s="4">
        <v>1240.76</v>
      </c>
      <c r="O7827" s="4">
        <v>4</v>
      </c>
      <c r="P7827" s="4">
        <v>0.1</v>
      </c>
      <c r="Q7827" s="4">
        <v>104.54</v>
      </c>
    </row>
    <row r="7828" spans="1:17" s="4" customFormat="1" ht="12" x14ac:dyDescent="0.3">
      <c r="A7828" s="4">
        <v>7827</v>
      </c>
      <c r="B7828" s="4" t="s">
        <v>23207</v>
      </c>
      <c r="C7828" s="5">
        <v>45759</v>
      </c>
      <c r="D7828" s="5">
        <v>45764</v>
      </c>
      <c r="E7828" s="9">
        <f t="shared" si="122"/>
        <v>2025</v>
      </c>
      <c r="F7828" s="4" t="s">
        <v>39</v>
      </c>
      <c r="G7828" s="4" t="s">
        <v>23208</v>
      </c>
      <c r="H7828" s="4" t="s">
        <v>23209</v>
      </c>
      <c r="I7828" s="4" t="s">
        <v>67</v>
      </c>
      <c r="J7828" s="4" t="s">
        <v>79</v>
      </c>
      <c r="K7828" s="4" t="s">
        <v>80</v>
      </c>
      <c r="L7828" s="4" t="s">
        <v>22</v>
      </c>
      <c r="M7828" s="4" t="s">
        <v>134</v>
      </c>
      <c r="N7828" s="4">
        <v>740.42</v>
      </c>
      <c r="O7828" s="4">
        <v>9</v>
      </c>
      <c r="P7828" s="4">
        <v>0</v>
      </c>
      <c r="Q7828" s="4">
        <v>217.72</v>
      </c>
    </row>
    <row r="7829" spans="1:17" s="4" customFormat="1" ht="12" x14ac:dyDescent="0.3">
      <c r="A7829" s="4">
        <v>7828</v>
      </c>
      <c r="B7829" s="4" t="s">
        <v>23210</v>
      </c>
      <c r="C7829" s="5">
        <v>45674</v>
      </c>
      <c r="D7829" s="5">
        <v>45679</v>
      </c>
      <c r="E7829" s="9">
        <f t="shared" si="122"/>
        <v>2025</v>
      </c>
      <c r="F7829" s="4" t="s">
        <v>25</v>
      </c>
      <c r="G7829" s="4" t="s">
        <v>23211</v>
      </c>
      <c r="H7829" s="4" t="s">
        <v>23212</v>
      </c>
      <c r="I7829" s="4" t="s">
        <v>20</v>
      </c>
      <c r="J7829" s="4" t="s">
        <v>52</v>
      </c>
      <c r="K7829" s="4" t="s">
        <v>53</v>
      </c>
      <c r="L7829" s="4" t="s">
        <v>29</v>
      </c>
      <c r="M7829" s="4" t="s">
        <v>90</v>
      </c>
      <c r="N7829" s="4">
        <v>1304.8499999999999</v>
      </c>
      <c r="O7829" s="4">
        <v>3</v>
      </c>
      <c r="P7829" s="4">
        <v>0.1</v>
      </c>
      <c r="Q7829" s="4">
        <v>236.15</v>
      </c>
    </row>
    <row r="7830" spans="1:17" s="4" customFormat="1" ht="12" x14ac:dyDescent="0.3">
      <c r="A7830" s="4">
        <v>7829</v>
      </c>
      <c r="B7830" s="4" t="s">
        <v>23213</v>
      </c>
      <c r="C7830" s="5">
        <v>45163</v>
      </c>
      <c r="D7830" s="5">
        <v>45169</v>
      </c>
      <c r="E7830" s="9">
        <f t="shared" si="122"/>
        <v>2023</v>
      </c>
      <c r="F7830" s="4" t="s">
        <v>25</v>
      </c>
      <c r="G7830" s="4" t="s">
        <v>23214</v>
      </c>
      <c r="H7830" s="4" t="s">
        <v>23215</v>
      </c>
      <c r="I7830" s="4" t="s">
        <v>28</v>
      </c>
      <c r="J7830" s="4" t="s">
        <v>79</v>
      </c>
      <c r="K7830" s="4" t="s">
        <v>80</v>
      </c>
      <c r="L7830" s="4" t="s">
        <v>22</v>
      </c>
      <c r="M7830" s="4" t="s">
        <v>75</v>
      </c>
      <c r="N7830" s="4">
        <v>792.15</v>
      </c>
      <c r="O7830" s="4">
        <v>2</v>
      </c>
      <c r="P7830" s="4">
        <v>0.2</v>
      </c>
      <c r="Q7830" s="4">
        <v>158.68</v>
      </c>
    </row>
    <row r="7831" spans="1:17" s="4" customFormat="1" ht="12" x14ac:dyDescent="0.3">
      <c r="A7831" s="4">
        <v>7830</v>
      </c>
      <c r="B7831" s="4" t="s">
        <v>23216</v>
      </c>
      <c r="C7831" s="5">
        <v>45259</v>
      </c>
      <c r="D7831" s="5">
        <v>45264</v>
      </c>
      <c r="E7831" s="9">
        <f t="shared" si="122"/>
        <v>2023</v>
      </c>
      <c r="F7831" s="4" t="s">
        <v>25</v>
      </c>
      <c r="G7831" s="4" t="s">
        <v>23217</v>
      </c>
      <c r="H7831" s="4" t="s">
        <v>23218</v>
      </c>
      <c r="I7831" s="4" t="s">
        <v>20</v>
      </c>
      <c r="J7831" s="4" t="s">
        <v>21</v>
      </c>
      <c r="K7831" s="4" t="s">
        <v>26647</v>
      </c>
      <c r="L7831" s="4" t="s">
        <v>36</v>
      </c>
      <c r="M7831" s="4" t="s">
        <v>71</v>
      </c>
      <c r="N7831" s="4">
        <v>88.48</v>
      </c>
      <c r="O7831" s="4">
        <v>3</v>
      </c>
      <c r="P7831" s="4">
        <v>0.2</v>
      </c>
      <c r="Q7831" s="4">
        <v>10.48</v>
      </c>
    </row>
    <row r="7832" spans="1:17" s="4" customFormat="1" ht="12" x14ac:dyDescent="0.3">
      <c r="A7832" s="4">
        <v>7831</v>
      </c>
      <c r="B7832" s="4" t="s">
        <v>23219</v>
      </c>
      <c r="C7832" s="5">
        <v>44537</v>
      </c>
      <c r="D7832" s="5">
        <v>44540</v>
      </c>
      <c r="E7832" s="9">
        <f t="shared" si="122"/>
        <v>2021</v>
      </c>
      <c r="F7832" s="4" t="s">
        <v>59</v>
      </c>
      <c r="G7832" s="4" t="s">
        <v>23220</v>
      </c>
      <c r="H7832" s="4" t="s">
        <v>23221</v>
      </c>
      <c r="I7832" s="4" t="s">
        <v>67</v>
      </c>
      <c r="J7832" s="4" t="s">
        <v>145</v>
      </c>
      <c r="K7832" s="4" t="s">
        <v>80</v>
      </c>
      <c r="L7832" s="4" t="s">
        <v>36</v>
      </c>
      <c r="M7832" s="4" t="s">
        <v>37</v>
      </c>
      <c r="N7832" s="4">
        <v>636.26</v>
      </c>
      <c r="O7832" s="4">
        <v>4</v>
      </c>
      <c r="P7832" s="4">
        <v>0.1</v>
      </c>
      <c r="Q7832" s="4">
        <v>79.180000000000007</v>
      </c>
    </row>
    <row r="7833" spans="1:17" s="4" customFormat="1" ht="12" x14ac:dyDescent="0.3">
      <c r="A7833" s="4">
        <v>7832</v>
      </c>
      <c r="B7833" s="4" t="s">
        <v>23222</v>
      </c>
      <c r="C7833" s="5">
        <v>45136</v>
      </c>
      <c r="D7833" s="5">
        <v>45142</v>
      </c>
      <c r="E7833" s="9">
        <f t="shared" si="122"/>
        <v>2023</v>
      </c>
      <c r="F7833" s="4" t="s">
        <v>39</v>
      </c>
      <c r="G7833" s="4" t="s">
        <v>23223</v>
      </c>
      <c r="H7833" s="4" t="s">
        <v>23224</v>
      </c>
      <c r="I7833" s="4" t="s">
        <v>20</v>
      </c>
      <c r="J7833" s="4" t="s">
        <v>42</v>
      </c>
      <c r="K7833" s="4" t="s">
        <v>43</v>
      </c>
      <c r="L7833" s="4" t="s">
        <v>29</v>
      </c>
      <c r="M7833" s="4" t="s">
        <v>90</v>
      </c>
      <c r="N7833" s="4">
        <v>827.05</v>
      </c>
      <c r="O7833" s="4">
        <v>3</v>
      </c>
      <c r="P7833" s="4">
        <v>0.15</v>
      </c>
      <c r="Q7833" s="4">
        <v>38.72</v>
      </c>
    </row>
    <row r="7834" spans="1:17" s="4" customFormat="1" ht="12" x14ac:dyDescent="0.3">
      <c r="A7834" s="4">
        <v>7833</v>
      </c>
      <c r="B7834" s="4" t="s">
        <v>23225</v>
      </c>
      <c r="C7834" s="5">
        <v>45718</v>
      </c>
      <c r="D7834" s="5">
        <v>45723</v>
      </c>
      <c r="E7834" s="9">
        <f t="shared" si="122"/>
        <v>2025</v>
      </c>
      <c r="F7834" s="4" t="s">
        <v>59</v>
      </c>
      <c r="G7834" s="4" t="s">
        <v>23226</v>
      </c>
      <c r="H7834" s="4" t="s">
        <v>23227</v>
      </c>
      <c r="I7834" s="4" t="s">
        <v>28</v>
      </c>
      <c r="J7834" s="4" t="s">
        <v>42</v>
      </c>
      <c r="K7834" s="4" t="s">
        <v>43</v>
      </c>
      <c r="L7834" s="4" t="s">
        <v>22</v>
      </c>
      <c r="M7834" s="4" t="s">
        <v>54</v>
      </c>
      <c r="N7834" s="4">
        <v>302.70999999999998</v>
      </c>
      <c r="O7834" s="4">
        <v>9</v>
      </c>
      <c r="P7834" s="4">
        <v>0</v>
      </c>
      <c r="Q7834" s="4">
        <v>88.34</v>
      </c>
    </row>
    <row r="7835" spans="1:17" s="4" customFormat="1" ht="12" x14ac:dyDescent="0.3">
      <c r="A7835" s="4">
        <v>7834</v>
      </c>
      <c r="B7835" s="4" t="s">
        <v>23228</v>
      </c>
      <c r="C7835" s="5">
        <v>44991</v>
      </c>
      <c r="D7835" s="5">
        <v>44997</v>
      </c>
      <c r="E7835" s="9">
        <f t="shared" si="122"/>
        <v>2023</v>
      </c>
      <c r="F7835" s="4" t="s">
        <v>17</v>
      </c>
      <c r="G7835" s="4" t="s">
        <v>23229</v>
      </c>
      <c r="H7835" s="4" t="s">
        <v>23230</v>
      </c>
      <c r="I7835" s="4" t="s">
        <v>67</v>
      </c>
      <c r="J7835" s="4" t="s">
        <v>145</v>
      </c>
      <c r="K7835" s="4" t="s">
        <v>80</v>
      </c>
      <c r="L7835" s="4" t="s">
        <v>29</v>
      </c>
      <c r="M7835" s="4" t="s">
        <v>90</v>
      </c>
      <c r="N7835" s="4">
        <v>541.42999999999995</v>
      </c>
      <c r="O7835" s="4">
        <v>8</v>
      </c>
      <c r="P7835" s="4">
        <v>0.1</v>
      </c>
      <c r="Q7835" s="4">
        <v>73.87</v>
      </c>
    </row>
    <row r="7836" spans="1:17" s="4" customFormat="1" ht="12" x14ac:dyDescent="0.3">
      <c r="A7836" s="4">
        <v>7835</v>
      </c>
      <c r="B7836" s="4" t="s">
        <v>23231</v>
      </c>
      <c r="C7836" s="5">
        <v>45794</v>
      </c>
      <c r="D7836" s="5">
        <v>45799</v>
      </c>
      <c r="E7836" s="9">
        <f t="shared" si="122"/>
        <v>2025</v>
      </c>
      <c r="F7836" s="4" t="s">
        <v>59</v>
      </c>
      <c r="G7836" s="4" t="s">
        <v>23232</v>
      </c>
      <c r="H7836" s="4" t="s">
        <v>23233</v>
      </c>
      <c r="I7836" s="4" t="s">
        <v>28</v>
      </c>
      <c r="J7836" s="4" t="s">
        <v>62</v>
      </c>
      <c r="K7836" s="4" t="s">
        <v>63</v>
      </c>
      <c r="L7836" s="4" t="s">
        <v>36</v>
      </c>
      <c r="M7836" s="4" t="s">
        <v>71</v>
      </c>
      <c r="N7836" s="4">
        <v>1397.47</v>
      </c>
      <c r="O7836" s="4">
        <v>4</v>
      </c>
      <c r="P7836" s="4">
        <v>0</v>
      </c>
      <c r="Q7836" s="4">
        <v>92.89</v>
      </c>
    </row>
    <row r="7837" spans="1:17" s="4" customFormat="1" ht="12" x14ac:dyDescent="0.3">
      <c r="A7837" s="4">
        <v>7836</v>
      </c>
      <c r="B7837" s="4" t="s">
        <v>23234</v>
      </c>
      <c r="C7837" s="5">
        <v>45248</v>
      </c>
      <c r="D7837" s="5">
        <v>45255</v>
      </c>
      <c r="E7837" s="9">
        <f t="shared" si="122"/>
        <v>2023</v>
      </c>
      <c r="F7837" s="4" t="s">
        <v>39</v>
      </c>
      <c r="G7837" s="4" t="s">
        <v>23235</v>
      </c>
      <c r="H7837" s="4" t="s">
        <v>23236</v>
      </c>
      <c r="I7837" s="4" t="s">
        <v>67</v>
      </c>
      <c r="J7837" s="4" t="s">
        <v>42</v>
      </c>
      <c r="K7837" s="4" t="s">
        <v>43</v>
      </c>
      <c r="L7837" s="4" t="s">
        <v>29</v>
      </c>
      <c r="M7837" s="4" t="s">
        <v>30</v>
      </c>
      <c r="N7837" s="4">
        <v>448.72</v>
      </c>
      <c r="O7837" s="4">
        <v>4</v>
      </c>
      <c r="P7837" s="4">
        <v>0.15</v>
      </c>
      <c r="Q7837" s="4">
        <v>90.67</v>
      </c>
    </row>
    <row r="7838" spans="1:17" s="4" customFormat="1" ht="12" x14ac:dyDescent="0.3">
      <c r="A7838" s="4">
        <v>7837</v>
      </c>
      <c r="B7838" s="4" t="s">
        <v>23237</v>
      </c>
      <c r="C7838" s="5">
        <v>45239</v>
      </c>
      <c r="D7838" s="5">
        <v>45246</v>
      </c>
      <c r="E7838" s="9">
        <f t="shared" si="122"/>
        <v>2023</v>
      </c>
      <c r="F7838" s="4" t="s">
        <v>17</v>
      </c>
      <c r="G7838" s="4" t="s">
        <v>23238</v>
      </c>
      <c r="H7838" s="4" t="s">
        <v>23239</v>
      </c>
      <c r="I7838" s="4" t="s">
        <v>28</v>
      </c>
      <c r="J7838" s="4" t="s">
        <v>47</v>
      </c>
      <c r="K7838" s="4" t="s">
        <v>47</v>
      </c>
      <c r="L7838" s="4" t="s">
        <v>36</v>
      </c>
      <c r="M7838" s="4" t="s">
        <v>71</v>
      </c>
      <c r="N7838" s="4">
        <v>136.32</v>
      </c>
      <c r="O7838" s="4">
        <v>10</v>
      </c>
      <c r="P7838" s="4">
        <v>0</v>
      </c>
      <c r="Q7838" s="4">
        <v>13.97</v>
      </c>
    </row>
    <row r="7839" spans="1:17" s="4" customFormat="1" ht="12" x14ac:dyDescent="0.3">
      <c r="A7839" s="4">
        <v>7838</v>
      </c>
      <c r="B7839" s="4" t="s">
        <v>23240</v>
      </c>
      <c r="C7839" s="5">
        <v>45663</v>
      </c>
      <c r="D7839" s="5">
        <v>45668</v>
      </c>
      <c r="E7839" s="9">
        <f t="shared" si="122"/>
        <v>2025</v>
      </c>
      <c r="F7839" s="4" t="s">
        <v>17</v>
      </c>
      <c r="G7839" s="4" t="s">
        <v>23241</v>
      </c>
      <c r="H7839" s="4" t="s">
        <v>23242</v>
      </c>
      <c r="I7839" s="4" t="s">
        <v>20</v>
      </c>
      <c r="J7839" s="4" t="s">
        <v>34</v>
      </c>
      <c r="K7839" s="4" t="s">
        <v>35</v>
      </c>
      <c r="L7839" s="4" t="s">
        <v>22</v>
      </c>
      <c r="M7839" s="4" t="s">
        <v>134</v>
      </c>
      <c r="N7839" s="4">
        <v>56.86</v>
      </c>
      <c r="O7839" s="4">
        <v>2</v>
      </c>
      <c r="P7839" s="4">
        <v>0</v>
      </c>
      <c r="Q7839" s="4">
        <v>1.57</v>
      </c>
    </row>
    <row r="7840" spans="1:17" s="4" customFormat="1" ht="12" x14ac:dyDescent="0.3">
      <c r="A7840" s="4">
        <v>7839</v>
      </c>
      <c r="B7840" s="4" t="s">
        <v>23243</v>
      </c>
      <c r="C7840" s="5">
        <v>44670</v>
      </c>
      <c r="D7840" s="5">
        <v>44672</v>
      </c>
      <c r="E7840" s="9">
        <f t="shared" si="122"/>
        <v>2022</v>
      </c>
      <c r="F7840" s="4" t="s">
        <v>17</v>
      </c>
      <c r="G7840" s="4" t="s">
        <v>23244</v>
      </c>
      <c r="H7840" s="4" t="s">
        <v>23245</v>
      </c>
      <c r="I7840" s="4" t="s">
        <v>28</v>
      </c>
      <c r="J7840" s="4" t="s">
        <v>34</v>
      </c>
      <c r="K7840" s="4" t="s">
        <v>35</v>
      </c>
      <c r="L7840" s="4" t="s">
        <v>22</v>
      </c>
      <c r="M7840" s="4" t="s">
        <v>54</v>
      </c>
      <c r="N7840" s="4">
        <v>150.16999999999999</v>
      </c>
      <c r="O7840" s="4">
        <v>1</v>
      </c>
      <c r="P7840" s="4">
        <v>0.2</v>
      </c>
      <c r="Q7840" s="4">
        <v>-1.99</v>
      </c>
    </row>
    <row r="7841" spans="1:17" s="4" customFormat="1" ht="12" x14ac:dyDescent="0.3">
      <c r="A7841" s="4">
        <v>7840</v>
      </c>
      <c r="B7841" s="4" t="s">
        <v>23246</v>
      </c>
      <c r="C7841" s="5">
        <v>44798</v>
      </c>
      <c r="D7841" s="5">
        <v>44803</v>
      </c>
      <c r="E7841" s="9">
        <f t="shared" si="122"/>
        <v>2022</v>
      </c>
      <c r="F7841" s="4" t="s">
        <v>25</v>
      </c>
      <c r="G7841" s="4" t="s">
        <v>23247</v>
      </c>
      <c r="H7841" s="4" t="s">
        <v>23248</v>
      </c>
      <c r="I7841" s="4" t="s">
        <v>67</v>
      </c>
      <c r="J7841" s="4" t="s">
        <v>42</v>
      </c>
      <c r="K7841" s="4" t="s">
        <v>43</v>
      </c>
      <c r="L7841" s="4" t="s">
        <v>22</v>
      </c>
      <c r="M7841" s="4" t="s">
        <v>23</v>
      </c>
      <c r="N7841" s="4">
        <v>1278.21</v>
      </c>
      <c r="O7841" s="4">
        <v>6</v>
      </c>
      <c r="P7841" s="4">
        <v>0.2</v>
      </c>
      <c r="Q7841" s="4">
        <v>195.89</v>
      </c>
    </row>
    <row r="7842" spans="1:17" s="4" customFormat="1" ht="12" x14ac:dyDescent="0.3">
      <c r="A7842" s="4">
        <v>7841</v>
      </c>
      <c r="B7842" s="4" t="s">
        <v>23249</v>
      </c>
      <c r="C7842" s="5">
        <v>45056</v>
      </c>
      <c r="D7842" s="5">
        <v>45061</v>
      </c>
      <c r="E7842" s="9">
        <f t="shared" si="122"/>
        <v>2023</v>
      </c>
      <c r="F7842" s="4" t="s">
        <v>17</v>
      </c>
      <c r="G7842" s="4" t="s">
        <v>23250</v>
      </c>
      <c r="H7842" s="4" t="s">
        <v>23251</v>
      </c>
      <c r="I7842" s="4" t="s">
        <v>67</v>
      </c>
      <c r="J7842" s="4" t="s">
        <v>145</v>
      </c>
      <c r="K7842" s="4" t="s">
        <v>80</v>
      </c>
      <c r="L7842" s="4" t="s">
        <v>36</v>
      </c>
      <c r="M7842" s="4" t="s">
        <v>37</v>
      </c>
      <c r="N7842" s="4">
        <v>1224.47</v>
      </c>
      <c r="O7842" s="4">
        <v>10</v>
      </c>
      <c r="P7842" s="4">
        <v>0.15</v>
      </c>
      <c r="Q7842" s="4">
        <v>-0.19</v>
      </c>
    </row>
    <row r="7843" spans="1:17" s="4" customFormat="1" ht="12" x14ac:dyDescent="0.3">
      <c r="A7843" s="4">
        <v>7842</v>
      </c>
      <c r="B7843" s="4" t="s">
        <v>23252</v>
      </c>
      <c r="C7843" s="5">
        <v>45068</v>
      </c>
      <c r="D7843" s="5">
        <v>45075</v>
      </c>
      <c r="E7843" s="9">
        <f t="shared" si="122"/>
        <v>2023</v>
      </c>
      <c r="F7843" s="4" t="s">
        <v>25</v>
      </c>
      <c r="G7843" s="4" t="s">
        <v>23253</v>
      </c>
      <c r="H7843" s="4" t="s">
        <v>23254</v>
      </c>
      <c r="I7843" s="4" t="s">
        <v>67</v>
      </c>
      <c r="J7843" s="4" t="s">
        <v>111</v>
      </c>
      <c r="K7843" s="4" t="s">
        <v>111</v>
      </c>
      <c r="L7843" s="4" t="s">
        <v>36</v>
      </c>
      <c r="M7843" s="4" t="s">
        <v>71</v>
      </c>
      <c r="N7843" s="4">
        <v>412.93</v>
      </c>
      <c r="O7843" s="4">
        <v>5</v>
      </c>
      <c r="P7843" s="4">
        <v>0.15</v>
      </c>
      <c r="Q7843" s="4">
        <v>48.11</v>
      </c>
    </row>
    <row r="7844" spans="1:17" s="4" customFormat="1" ht="12" x14ac:dyDescent="0.3">
      <c r="A7844" s="4">
        <v>7843</v>
      </c>
      <c r="B7844" s="4" t="s">
        <v>23255</v>
      </c>
      <c r="C7844" s="5">
        <v>44739</v>
      </c>
      <c r="D7844" s="5">
        <v>44743</v>
      </c>
      <c r="E7844" s="9">
        <f t="shared" si="122"/>
        <v>2022</v>
      </c>
      <c r="F7844" s="4" t="s">
        <v>25</v>
      </c>
      <c r="G7844" s="4" t="s">
        <v>23256</v>
      </c>
      <c r="H7844" s="4" t="s">
        <v>14006</v>
      </c>
      <c r="I7844" s="4" t="s">
        <v>20</v>
      </c>
      <c r="J7844" s="4" t="s">
        <v>34</v>
      </c>
      <c r="K7844" s="4" t="s">
        <v>35</v>
      </c>
      <c r="L7844" s="4" t="s">
        <v>29</v>
      </c>
      <c r="M7844" s="4" t="s">
        <v>48</v>
      </c>
      <c r="N7844" s="4">
        <v>314.14999999999998</v>
      </c>
      <c r="O7844" s="4">
        <v>10</v>
      </c>
      <c r="P7844" s="4">
        <v>0</v>
      </c>
      <c r="Q7844" s="4">
        <v>15.1</v>
      </c>
    </row>
    <row r="7845" spans="1:17" s="4" customFormat="1" ht="12" x14ac:dyDescent="0.3">
      <c r="A7845" s="4">
        <v>7844</v>
      </c>
      <c r="B7845" s="4" t="s">
        <v>23257</v>
      </c>
      <c r="C7845" s="5">
        <v>44422</v>
      </c>
      <c r="D7845" s="5">
        <v>44426</v>
      </c>
      <c r="E7845" s="9">
        <f t="shared" si="122"/>
        <v>2021</v>
      </c>
      <c r="F7845" s="4" t="s">
        <v>17</v>
      </c>
      <c r="G7845" s="4" t="s">
        <v>23258</v>
      </c>
      <c r="H7845" s="4" t="s">
        <v>23259</v>
      </c>
      <c r="I7845" s="4" t="s">
        <v>28</v>
      </c>
      <c r="J7845" s="4" t="s">
        <v>111</v>
      </c>
      <c r="K7845" s="4" t="s">
        <v>111</v>
      </c>
      <c r="L7845" s="4" t="s">
        <v>29</v>
      </c>
      <c r="M7845" s="4" t="s">
        <v>48</v>
      </c>
      <c r="N7845" s="4">
        <v>438.58</v>
      </c>
      <c r="O7845" s="4">
        <v>9</v>
      </c>
      <c r="P7845" s="4">
        <v>0.15</v>
      </c>
      <c r="Q7845" s="4">
        <v>63.89</v>
      </c>
    </row>
    <row r="7846" spans="1:17" s="4" customFormat="1" ht="12" x14ac:dyDescent="0.3">
      <c r="A7846" s="4">
        <v>7845</v>
      </c>
      <c r="B7846" s="4" t="s">
        <v>23260</v>
      </c>
      <c r="C7846" s="5">
        <v>45066</v>
      </c>
      <c r="D7846" s="5">
        <v>45073</v>
      </c>
      <c r="E7846" s="9">
        <f t="shared" si="122"/>
        <v>2023</v>
      </c>
      <c r="F7846" s="4" t="s">
        <v>59</v>
      </c>
      <c r="G7846" s="4" t="s">
        <v>23261</v>
      </c>
      <c r="H7846" s="4" t="s">
        <v>23262</v>
      </c>
      <c r="I7846" s="4" t="s">
        <v>20</v>
      </c>
      <c r="J7846" s="4" t="s">
        <v>42</v>
      </c>
      <c r="K7846" s="4" t="s">
        <v>43</v>
      </c>
      <c r="L7846" s="4" t="s">
        <v>29</v>
      </c>
      <c r="M7846" s="4" t="s">
        <v>30</v>
      </c>
      <c r="N7846" s="4">
        <v>755.95</v>
      </c>
      <c r="O7846" s="4">
        <v>5</v>
      </c>
      <c r="P7846" s="4">
        <v>0</v>
      </c>
      <c r="Q7846" s="4">
        <v>39.409999999999997</v>
      </c>
    </row>
    <row r="7847" spans="1:17" s="4" customFormat="1" ht="12" x14ac:dyDescent="0.3">
      <c r="A7847" s="4">
        <v>7846</v>
      </c>
      <c r="B7847" s="4" t="s">
        <v>23263</v>
      </c>
      <c r="C7847" s="5">
        <v>45777</v>
      </c>
      <c r="D7847" s="5">
        <v>45778</v>
      </c>
      <c r="E7847" s="9">
        <f t="shared" si="122"/>
        <v>2025</v>
      </c>
      <c r="F7847" s="4" t="s">
        <v>59</v>
      </c>
      <c r="G7847" s="4" t="s">
        <v>23264</v>
      </c>
      <c r="H7847" s="4" t="s">
        <v>23265</v>
      </c>
      <c r="I7847" s="4" t="s">
        <v>28</v>
      </c>
      <c r="J7847" s="4" t="s">
        <v>79</v>
      </c>
      <c r="K7847" s="4" t="s">
        <v>80</v>
      </c>
      <c r="L7847" s="4" t="s">
        <v>22</v>
      </c>
      <c r="M7847" s="4" t="s">
        <v>23</v>
      </c>
      <c r="N7847" s="4">
        <v>674.06</v>
      </c>
      <c r="O7847" s="4">
        <v>9</v>
      </c>
      <c r="P7847" s="4">
        <v>0.2</v>
      </c>
      <c r="Q7847" s="4">
        <v>94.71</v>
      </c>
    </row>
    <row r="7848" spans="1:17" s="4" customFormat="1" ht="12" x14ac:dyDescent="0.3">
      <c r="A7848" s="4">
        <v>7847</v>
      </c>
      <c r="B7848" s="4" t="s">
        <v>23266</v>
      </c>
      <c r="C7848" s="5">
        <v>45822</v>
      </c>
      <c r="D7848" s="5">
        <v>45825</v>
      </c>
      <c r="E7848" s="9">
        <f t="shared" si="122"/>
        <v>2025</v>
      </c>
      <c r="F7848" s="4" t="s">
        <v>17</v>
      </c>
      <c r="G7848" s="4" t="s">
        <v>23267</v>
      </c>
      <c r="H7848" s="4" t="s">
        <v>23268</v>
      </c>
      <c r="I7848" s="4" t="s">
        <v>20</v>
      </c>
      <c r="J7848" s="4" t="s">
        <v>106</v>
      </c>
      <c r="K7848" s="4" t="s">
        <v>106</v>
      </c>
      <c r="L7848" s="4" t="s">
        <v>36</v>
      </c>
      <c r="M7848" s="4" t="s">
        <v>71</v>
      </c>
      <c r="N7848" s="4">
        <v>1240.9000000000001</v>
      </c>
      <c r="O7848" s="4">
        <v>8</v>
      </c>
      <c r="P7848" s="4">
        <v>0.1</v>
      </c>
      <c r="Q7848" s="4">
        <v>200.94</v>
      </c>
    </row>
    <row r="7849" spans="1:17" s="4" customFormat="1" ht="12" x14ac:dyDescent="0.3">
      <c r="A7849" s="4">
        <v>7848</v>
      </c>
      <c r="B7849" s="4" t="s">
        <v>23269</v>
      </c>
      <c r="C7849" s="5">
        <v>45421</v>
      </c>
      <c r="D7849" s="5">
        <v>45424</v>
      </c>
      <c r="E7849" s="9">
        <f t="shared" si="122"/>
        <v>2024</v>
      </c>
      <c r="F7849" s="4" t="s">
        <v>59</v>
      </c>
      <c r="G7849" s="4" t="s">
        <v>23270</v>
      </c>
      <c r="H7849" s="4" t="s">
        <v>23271</v>
      </c>
      <c r="I7849" s="4" t="s">
        <v>28</v>
      </c>
      <c r="J7849" s="4" t="s">
        <v>52</v>
      </c>
      <c r="K7849" s="4" t="s">
        <v>53</v>
      </c>
      <c r="L7849" s="4" t="s">
        <v>29</v>
      </c>
      <c r="M7849" s="4" t="s">
        <v>30</v>
      </c>
      <c r="N7849" s="4">
        <v>31.41</v>
      </c>
      <c r="O7849" s="4">
        <v>6</v>
      </c>
      <c r="P7849" s="4">
        <v>0.1</v>
      </c>
      <c r="Q7849" s="4">
        <v>0.2</v>
      </c>
    </row>
    <row r="7850" spans="1:17" s="4" customFormat="1" ht="12" x14ac:dyDescent="0.3">
      <c r="A7850" s="4">
        <v>7849</v>
      </c>
      <c r="B7850" s="4" t="s">
        <v>23272</v>
      </c>
      <c r="C7850" s="5">
        <v>44835</v>
      </c>
      <c r="D7850" s="5">
        <v>44837</v>
      </c>
      <c r="E7850" s="9">
        <f t="shared" si="122"/>
        <v>2022</v>
      </c>
      <c r="F7850" s="4" t="s">
        <v>59</v>
      </c>
      <c r="G7850" s="4" t="s">
        <v>23273</v>
      </c>
      <c r="H7850" s="4" t="s">
        <v>23274</v>
      </c>
      <c r="I7850" s="4" t="s">
        <v>28</v>
      </c>
      <c r="J7850" s="4" t="s">
        <v>47</v>
      </c>
      <c r="K7850" s="4" t="s">
        <v>47</v>
      </c>
      <c r="L7850" s="4" t="s">
        <v>22</v>
      </c>
      <c r="M7850" s="4" t="s">
        <v>54</v>
      </c>
      <c r="N7850" s="4">
        <v>1369.12</v>
      </c>
      <c r="O7850" s="4">
        <v>6</v>
      </c>
      <c r="P7850" s="4">
        <v>0.15</v>
      </c>
      <c r="Q7850" s="4">
        <v>-5.09</v>
      </c>
    </row>
    <row r="7851" spans="1:17" s="4" customFormat="1" ht="12" x14ac:dyDescent="0.3">
      <c r="A7851" s="4">
        <v>7850</v>
      </c>
      <c r="B7851" s="4" t="s">
        <v>23275</v>
      </c>
      <c r="C7851" s="5">
        <v>44691</v>
      </c>
      <c r="D7851" s="5">
        <v>44698</v>
      </c>
      <c r="E7851" s="9">
        <f t="shared" si="122"/>
        <v>2022</v>
      </c>
      <c r="F7851" s="4" t="s">
        <v>59</v>
      </c>
      <c r="G7851" s="4" t="s">
        <v>23276</v>
      </c>
      <c r="H7851" s="4" t="s">
        <v>23277</v>
      </c>
      <c r="I7851" s="4" t="s">
        <v>28</v>
      </c>
      <c r="J7851" s="4" t="s">
        <v>42</v>
      </c>
      <c r="K7851" s="4" t="s">
        <v>43</v>
      </c>
      <c r="L7851" s="4" t="s">
        <v>22</v>
      </c>
      <c r="M7851" s="4" t="s">
        <v>23</v>
      </c>
      <c r="N7851" s="4">
        <v>263.10000000000002</v>
      </c>
      <c r="O7851" s="4">
        <v>1</v>
      </c>
      <c r="P7851" s="4">
        <v>0.15</v>
      </c>
      <c r="Q7851" s="4">
        <v>33.56</v>
      </c>
    </row>
    <row r="7852" spans="1:17" s="4" customFormat="1" ht="12" x14ac:dyDescent="0.3">
      <c r="A7852" s="4">
        <v>7851</v>
      </c>
      <c r="B7852" s="4" t="s">
        <v>23278</v>
      </c>
      <c r="C7852" s="5">
        <v>44819</v>
      </c>
      <c r="D7852" s="5">
        <v>44824</v>
      </c>
      <c r="E7852" s="9">
        <f t="shared" si="122"/>
        <v>2022</v>
      </c>
      <c r="F7852" s="4" t="s">
        <v>17</v>
      </c>
      <c r="G7852" s="4" t="s">
        <v>23279</v>
      </c>
      <c r="H7852" s="4" t="s">
        <v>23280</v>
      </c>
      <c r="I7852" s="4" t="s">
        <v>20</v>
      </c>
      <c r="J7852" s="4" t="s">
        <v>47</v>
      </c>
      <c r="K7852" s="4" t="s">
        <v>47</v>
      </c>
      <c r="L7852" s="4" t="s">
        <v>36</v>
      </c>
      <c r="M7852" s="4" t="s">
        <v>138</v>
      </c>
      <c r="N7852" s="4">
        <v>1468.48</v>
      </c>
      <c r="O7852" s="4">
        <v>7</v>
      </c>
      <c r="P7852" s="4">
        <v>0.1</v>
      </c>
      <c r="Q7852" s="4">
        <v>84.97</v>
      </c>
    </row>
    <row r="7853" spans="1:17" s="4" customFormat="1" ht="12" x14ac:dyDescent="0.3">
      <c r="A7853" s="4">
        <v>7852</v>
      </c>
      <c r="B7853" s="4" t="s">
        <v>23281</v>
      </c>
      <c r="C7853" s="5">
        <v>45173</v>
      </c>
      <c r="D7853" s="5">
        <v>45175</v>
      </c>
      <c r="E7853" s="9">
        <f t="shared" si="122"/>
        <v>2023</v>
      </c>
      <c r="F7853" s="4" t="s">
        <v>17</v>
      </c>
      <c r="G7853" s="4" t="s">
        <v>6214</v>
      </c>
      <c r="H7853" s="4" t="s">
        <v>23282</v>
      </c>
      <c r="I7853" s="4" t="s">
        <v>28</v>
      </c>
      <c r="J7853" s="4" t="s">
        <v>34</v>
      </c>
      <c r="K7853" s="4" t="s">
        <v>35</v>
      </c>
      <c r="L7853" s="4" t="s">
        <v>22</v>
      </c>
      <c r="M7853" s="4" t="s">
        <v>134</v>
      </c>
      <c r="N7853" s="4">
        <v>1171.03</v>
      </c>
      <c r="O7853" s="4">
        <v>8</v>
      </c>
      <c r="P7853" s="4">
        <v>0.1</v>
      </c>
      <c r="Q7853" s="4">
        <v>248.01</v>
      </c>
    </row>
    <row r="7854" spans="1:17" s="4" customFormat="1" ht="12" x14ac:dyDescent="0.3">
      <c r="A7854" s="4">
        <v>7853</v>
      </c>
      <c r="B7854" s="4" t="s">
        <v>23283</v>
      </c>
      <c r="C7854" s="5">
        <v>45009</v>
      </c>
      <c r="D7854" s="5">
        <v>45010</v>
      </c>
      <c r="E7854" s="9">
        <f t="shared" si="122"/>
        <v>2023</v>
      </c>
      <c r="F7854" s="4" t="s">
        <v>17</v>
      </c>
      <c r="G7854" s="4" t="s">
        <v>23284</v>
      </c>
      <c r="H7854" s="4" t="s">
        <v>23285</v>
      </c>
      <c r="I7854" s="4" t="s">
        <v>67</v>
      </c>
      <c r="J7854" s="4" t="s">
        <v>42</v>
      </c>
      <c r="K7854" s="4" t="s">
        <v>43</v>
      </c>
      <c r="L7854" s="4" t="s">
        <v>29</v>
      </c>
      <c r="M7854" s="4" t="s">
        <v>107</v>
      </c>
      <c r="N7854" s="4">
        <v>1460.59</v>
      </c>
      <c r="O7854" s="4">
        <v>10</v>
      </c>
      <c r="P7854" s="4">
        <v>0.2</v>
      </c>
      <c r="Q7854" s="4">
        <v>-13.91</v>
      </c>
    </row>
    <row r="7855" spans="1:17" s="4" customFormat="1" ht="12" x14ac:dyDescent="0.3">
      <c r="A7855" s="4">
        <v>7854</v>
      </c>
      <c r="B7855" s="4" t="s">
        <v>23286</v>
      </c>
      <c r="C7855" s="5">
        <v>45772</v>
      </c>
      <c r="D7855" s="5">
        <v>45778</v>
      </c>
      <c r="E7855" s="9">
        <f t="shared" si="122"/>
        <v>2025</v>
      </c>
      <c r="F7855" s="4" t="s">
        <v>25</v>
      </c>
      <c r="G7855" s="4" t="s">
        <v>23287</v>
      </c>
      <c r="H7855" s="4" t="s">
        <v>16506</v>
      </c>
      <c r="I7855" s="4" t="s">
        <v>67</v>
      </c>
      <c r="J7855" s="4" t="s">
        <v>34</v>
      </c>
      <c r="K7855" s="4" t="s">
        <v>35</v>
      </c>
      <c r="L7855" s="4" t="s">
        <v>22</v>
      </c>
      <c r="M7855" s="4" t="s">
        <v>54</v>
      </c>
      <c r="N7855" s="4">
        <v>683.98</v>
      </c>
      <c r="O7855" s="4">
        <v>2</v>
      </c>
      <c r="P7855" s="4">
        <v>0.2</v>
      </c>
      <c r="Q7855" s="4">
        <v>47.17</v>
      </c>
    </row>
    <row r="7856" spans="1:17" s="4" customFormat="1" ht="12" x14ac:dyDescent="0.3">
      <c r="A7856" s="4">
        <v>7855</v>
      </c>
      <c r="B7856" s="4" t="s">
        <v>23288</v>
      </c>
      <c r="C7856" s="5">
        <v>44961</v>
      </c>
      <c r="D7856" s="5">
        <v>44965</v>
      </c>
      <c r="E7856" s="9">
        <f t="shared" si="122"/>
        <v>2023</v>
      </c>
      <c r="F7856" s="4" t="s">
        <v>59</v>
      </c>
      <c r="G7856" s="4" t="s">
        <v>23289</v>
      </c>
      <c r="H7856" s="4" t="s">
        <v>23290</v>
      </c>
      <c r="I7856" s="4" t="s">
        <v>28</v>
      </c>
      <c r="J7856" s="4" t="s">
        <v>21</v>
      </c>
      <c r="K7856" s="4" t="s">
        <v>26647</v>
      </c>
      <c r="L7856" s="4" t="s">
        <v>36</v>
      </c>
      <c r="M7856" s="4" t="s">
        <v>138</v>
      </c>
      <c r="N7856" s="4">
        <v>769.4</v>
      </c>
      <c r="O7856" s="4">
        <v>2</v>
      </c>
      <c r="P7856" s="4">
        <v>0</v>
      </c>
      <c r="Q7856" s="4">
        <v>92.76</v>
      </c>
    </row>
    <row r="7857" spans="1:17" s="4" customFormat="1" ht="12" x14ac:dyDescent="0.3">
      <c r="A7857" s="4">
        <v>7856</v>
      </c>
      <c r="B7857" s="4" t="s">
        <v>23291</v>
      </c>
      <c r="C7857" s="5">
        <v>45308</v>
      </c>
      <c r="D7857" s="5">
        <v>45310</v>
      </c>
      <c r="E7857" s="9">
        <f t="shared" si="122"/>
        <v>2024</v>
      </c>
      <c r="F7857" s="4" t="s">
        <v>25</v>
      </c>
      <c r="G7857" s="4" t="s">
        <v>23292</v>
      </c>
      <c r="H7857" s="4" t="s">
        <v>21570</v>
      </c>
      <c r="I7857" s="4" t="s">
        <v>20</v>
      </c>
      <c r="J7857" s="4" t="s">
        <v>145</v>
      </c>
      <c r="K7857" s="4" t="s">
        <v>80</v>
      </c>
      <c r="L7857" s="4" t="s">
        <v>22</v>
      </c>
      <c r="M7857" s="4" t="s">
        <v>54</v>
      </c>
      <c r="N7857" s="4">
        <v>794.3</v>
      </c>
      <c r="O7857" s="4">
        <v>5</v>
      </c>
      <c r="P7857" s="4">
        <v>0</v>
      </c>
      <c r="Q7857" s="4">
        <v>64.7</v>
      </c>
    </row>
    <row r="7858" spans="1:17" s="4" customFormat="1" ht="12" x14ac:dyDescent="0.3">
      <c r="A7858" s="4">
        <v>7857</v>
      </c>
      <c r="B7858" s="4" t="s">
        <v>23293</v>
      </c>
      <c r="C7858" s="5">
        <v>45791</v>
      </c>
      <c r="D7858" s="5">
        <v>45796</v>
      </c>
      <c r="E7858" s="9">
        <f t="shared" si="122"/>
        <v>2025</v>
      </c>
      <c r="F7858" s="4" t="s">
        <v>25</v>
      </c>
      <c r="G7858" s="4" t="s">
        <v>23294</v>
      </c>
      <c r="H7858" s="4" t="s">
        <v>23295</v>
      </c>
      <c r="I7858" s="4" t="s">
        <v>20</v>
      </c>
      <c r="J7858" s="4" t="s">
        <v>79</v>
      </c>
      <c r="K7858" s="4" t="s">
        <v>80</v>
      </c>
      <c r="L7858" s="4" t="s">
        <v>22</v>
      </c>
      <c r="M7858" s="4" t="s">
        <v>75</v>
      </c>
      <c r="N7858" s="4">
        <v>1252.48</v>
      </c>
      <c r="O7858" s="4">
        <v>10</v>
      </c>
      <c r="P7858" s="4">
        <v>0.2</v>
      </c>
      <c r="Q7858" s="4">
        <v>-5.09</v>
      </c>
    </row>
    <row r="7859" spans="1:17" s="4" customFormat="1" ht="12" x14ac:dyDescent="0.3">
      <c r="A7859" s="4">
        <v>7858</v>
      </c>
      <c r="B7859" s="4" t="s">
        <v>23296</v>
      </c>
      <c r="C7859" s="5">
        <v>44842</v>
      </c>
      <c r="D7859" s="5">
        <v>44846</v>
      </c>
      <c r="E7859" s="9">
        <f t="shared" si="122"/>
        <v>2022</v>
      </c>
      <c r="F7859" s="4" t="s">
        <v>59</v>
      </c>
      <c r="G7859" s="4" t="s">
        <v>23297</v>
      </c>
      <c r="H7859" s="4" t="s">
        <v>23298</v>
      </c>
      <c r="I7859" s="4" t="s">
        <v>20</v>
      </c>
      <c r="J7859" s="4" t="s">
        <v>145</v>
      </c>
      <c r="K7859" s="4" t="s">
        <v>80</v>
      </c>
      <c r="L7859" s="4" t="s">
        <v>29</v>
      </c>
      <c r="M7859" s="4" t="s">
        <v>48</v>
      </c>
      <c r="N7859" s="4">
        <v>807.94</v>
      </c>
      <c r="O7859" s="4">
        <v>3</v>
      </c>
      <c r="P7859" s="4">
        <v>0.15</v>
      </c>
      <c r="Q7859" s="4">
        <v>56.26</v>
      </c>
    </row>
    <row r="7860" spans="1:17" s="4" customFormat="1" ht="12" x14ac:dyDescent="0.3">
      <c r="A7860" s="4">
        <v>7859</v>
      </c>
      <c r="B7860" s="4" t="s">
        <v>23299</v>
      </c>
      <c r="C7860" s="5">
        <v>44560</v>
      </c>
      <c r="D7860" s="5">
        <v>44563</v>
      </c>
      <c r="E7860" s="9">
        <f t="shared" si="122"/>
        <v>2022</v>
      </c>
      <c r="F7860" s="4" t="s">
        <v>59</v>
      </c>
      <c r="G7860" s="4" t="s">
        <v>23300</v>
      </c>
      <c r="H7860" s="4" t="s">
        <v>23301</v>
      </c>
      <c r="I7860" s="4" t="s">
        <v>28</v>
      </c>
      <c r="J7860" s="4" t="s">
        <v>34</v>
      </c>
      <c r="K7860" s="4" t="s">
        <v>35</v>
      </c>
      <c r="L7860" s="4" t="s">
        <v>36</v>
      </c>
      <c r="M7860" s="4" t="s">
        <v>37</v>
      </c>
      <c r="N7860" s="4">
        <v>70.44</v>
      </c>
      <c r="O7860" s="4">
        <v>7</v>
      </c>
      <c r="P7860" s="4">
        <v>0.1</v>
      </c>
      <c r="Q7860" s="4">
        <v>10.57</v>
      </c>
    </row>
    <row r="7861" spans="1:17" s="4" customFormat="1" ht="12" x14ac:dyDescent="0.3">
      <c r="A7861" s="4">
        <v>7860</v>
      </c>
      <c r="B7861" s="4" t="s">
        <v>23302</v>
      </c>
      <c r="C7861" s="5">
        <v>44457</v>
      </c>
      <c r="D7861" s="5">
        <v>44464</v>
      </c>
      <c r="E7861" s="9">
        <f t="shared" si="122"/>
        <v>2021</v>
      </c>
      <c r="F7861" s="4" t="s">
        <v>39</v>
      </c>
      <c r="G7861" s="4" t="s">
        <v>23303</v>
      </c>
      <c r="H7861" s="4" t="s">
        <v>23304</v>
      </c>
      <c r="I7861" s="4" t="s">
        <v>20</v>
      </c>
      <c r="J7861" s="4" t="s">
        <v>62</v>
      </c>
      <c r="K7861" s="4" t="s">
        <v>63</v>
      </c>
      <c r="L7861" s="4" t="s">
        <v>22</v>
      </c>
      <c r="M7861" s="4" t="s">
        <v>54</v>
      </c>
      <c r="N7861" s="4">
        <v>690.59</v>
      </c>
      <c r="O7861" s="4">
        <v>3</v>
      </c>
      <c r="P7861" s="4">
        <v>0.1</v>
      </c>
      <c r="Q7861" s="4">
        <v>161.21</v>
      </c>
    </row>
    <row r="7862" spans="1:17" s="4" customFormat="1" ht="12" x14ac:dyDescent="0.3">
      <c r="A7862" s="4">
        <v>7861</v>
      </c>
      <c r="B7862" s="4" t="s">
        <v>23305</v>
      </c>
      <c r="C7862" s="5">
        <v>45199</v>
      </c>
      <c r="D7862" s="5">
        <v>45203</v>
      </c>
      <c r="E7862" s="9">
        <f t="shared" si="122"/>
        <v>2023</v>
      </c>
      <c r="F7862" s="4" t="s">
        <v>59</v>
      </c>
      <c r="G7862" s="4" t="s">
        <v>23306</v>
      </c>
      <c r="H7862" s="4" t="s">
        <v>23307</v>
      </c>
      <c r="I7862" s="4" t="s">
        <v>28</v>
      </c>
      <c r="J7862" s="4" t="s">
        <v>106</v>
      </c>
      <c r="K7862" s="4" t="s">
        <v>106</v>
      </c>
      <c r="L7862" s="4" t="s">
        <v>29</v>
      </c>
      <c r="M7862" s="4" t="s">
        <v>48</v>
      </c>
      <c r="N7862" s="4">
        <v>54.69</v>
      </c>
      <c r="O7862" s="4">
        <v>10</v>
      </c>
      <c r="P7862" s="4">
        <v>0</v>
      </c>
      <c r="Q7862" s="4">
        <v>12.63</v>
      </c>
    </row>
    <row r="7863" spans="1:17" s="4" customFormat="1" ht="12" x14ac:dyDescent="0.3">
      <c r="A7863" s="4">
        <v>7862</v>
      </c>
      <c r="B7863" s="4" t="s">
        <v>23308</v>
      </c>
      <c r="C7863" s="5">
        <v>44875</v>
      </c>
      <c r="D7863" s="5">
        <v>44882</v>
      </c>
      <c r="E7863" s="9">
        <f t="shared" si="122"/>
        <v>2022</v>
      </c>
      <c r="F7863" s="4" t="s">
        <v>17</v>
      </c>
      <c r="G7863" s="4" t="s">
        <v>23309</v>
      </c>
      <c r="H7863" s="4" t="s">
        <v>23310</v>
      </c>
      <c r="I7863" s="4" t="s">
        <v>67</v>
      </c>
      <c r="J7863" s="4" t="s">
        <v>111</v>
      </c>
      <c r="K7863" s="4" t="s">
        <v>111</v>
      </c>
      <c r="L7863" s="4" t="s">
        <v>36</v>
      </c>
      <c r="M7863" s="4" t="s">
        <v>71</v>
      </c>
      <c r="N7863" s="4">
        <v>434.22</v>
      </c>
      <c r="O7863" s="4">
        <v>9</v>
      </c>
      <c r="P7863" s="4">
        <v>0</v>
      </c>
      <c r="Q7863" s="4">
        <v>53.96</v>
      </c>
    </row>
    <row r="7864" spans="1:17" s="4" customFormat="1" ht="12" x14ac:dyDescent="0.3">
      <c r="A7864" s="4">
        <v>7863</v>
      </c>
      <c r="B7864" s="4" t="s">
        <v>23311</v>
      </c>
      <c r="C7864" s="5">
        <v>44714</v>
      </c>
      <c r="D7864" s="5">
        <v>44720</v>
      </c>
      <c r="E7864" s="9">
        <f t="shared" si="122"/>
        <v>2022</v>
      </c>
      <c r="F7864" s="4" t="s">
        <v>17</v>
      </c>
      <c r="G7864" s="4" t="s">
        <v>23312</v>
      </c>
      <c r="H7864" s="4" t="s">
        <v>23313</v>
      </c>
      <c r="I7864" s="4" t="s">
        <v>28</v>
      </c>
      <c r="J7864" s="4" t="s">
        <v>79</v>
      </c>
      <c r="K7864" s="4" t="s">
        <v>80</v>
      </c>
      <c r="L7864" s="4" t="s">
        <v>29</v>
      </c>
      <c r="M7864" s="4" t="s">
        <v>107</v>
      </c>
      <c r="N7864" s="4">
        <v>361.87</v>
      </c>
      <c r="O7864" s="4">
        <v>5</v>
      </c>
      <c r="P7864" s="4">
        <v>0</v>
      </c>
      <c r="Q7864" s="4">
        <v>65.540000000000006</v>
      </c>
    </row>
    <row r="7865" spans="1:17" s="4" customFormat="1" ht="12" x14ac:dyDescent="0.3">
      <c r="A7865" s="4">
        <v>7864</v>
      </c>
      <c r="B7865" s="4" t="s">
        <v>23314</v>
      </c>
      <c r="C7865" s="5">
        <v>45162</v>
      </c>
      <c r="D7865" s="5">
        <v>45164</v>
      </c>
      <c r="E7865" s="9">
        <f t="shared" si="122"/>
        <v>2023</v>
      </c>
      <c r="F7865" s="4" t="s">
        <v>25</v>
      </c>
      <c r="G7865" s="4" t="s">
        <v>23315</v>
      </c>
      <c r="H7865" s="4" t="s">
        <v>23316</v>
      </c>
      <c r="I7865" s="4" t="s">
        <v>67</v>
      </c>
      <c r="J7865" s="4" t="s">
        <v>52</v>
      </c>
      <c r="K7865" s="4" t="s">
        <v>53</v>
      </c>
      <c r="L7865" s="4" t="s">
        <v>29</v>
      </c>
      <c r="M7865" s="4" t="s">
        <v>107</v>
      </c>
      <c r="N7865" s="4">
        <v>1093.08</v>
      </c>
      <c r="O7865" s="4">
        <v>3</v>
      </c>
      <c r="P7865" s="4">
        <v>0.15</v>
      </c>
      <c r="Q7865" s="4">
        <v>185.07</v>
      </c>
    </row>
    <row r="7866" spans="1:17" s="4" customFormat="1" ht="12" x14ac:dyDescent="0.3">
      <c r="A7866" s="4">
        <v>7865</v>
      </c>
      <c r="B7866" s="4" t="s">
        <v>23317</v>
      </c>
      <c r="C7866" s="5">
        <v>45053</v>
      </c>
      <c r="D7866" s="5">
        <v>45059</v>
      </c>
      <c r="E7866" s="9">
        <f t="shared" si="122"/>
        <v>2023</v>
      </c>
      <c r="F7866" s="4" t="s">
        <v>59</v>
      </c>
      <c r="G7866" s="4" t="s">
        <v>23318</v>
      </c>
      <c r="H7866" s="4" t="s">
        <v>23319</v>
      </c>
      <c r="I7866" s="4" t="s">
        <v>67</v>
      </c>
      <c r="J7866" s="4" t="s">
        <v>145</v>
      </c>
      <c r="K7866" s="4" t="s">
        <v>80</v>
      </c>
      <c r="L7866" s="4" t="s">
        <v>36</v>
      </c>
      <c r="M7866" s="4" t="s">
        <v>138</v>
      </c>
      <c r="N7866" s="4">
        <v>313.2</v>
      </c>
      <c r="O7866" s="4">
        <v>9</v>
      </c>
      <c r="P7866" s="4">
        <v>0</v>
      </c>
      <c r="Q7866" s="4">
        <v>4.16</v>
      </c>
    </row>
    <row r="7867" spans="1:17" s="4" customFormat="1" ht="12" x14ac:dyDescent="0.3">
      <c r="A7867" s="4">
        <v>7866</v>
      </c>
      <c r="B7867" s="4" t="s">
        <v>23320</v>
      </c>
      <c r="C7867" s="5">
        <v>44728</v>
      </c>
      <c r="D7867" s="5">
        <v>44735</v>
      </c>
      <c r="E7867" s="9">
        <f t="shared" si="122"/>
        <v>2022</v>
      </c>
      <c r="F7867" s="4" t="s">
        <v>17</v>
      </c>
      <c r="G7867" s="4" t="s">
        <v>23321</v>
      </c>
      <c r="H7867" s="4" t="s">
        <v>23322</v>
      </c>
      <c r="I7867" s="4" t="s">
        <v>20</v>
      </c>
      <c r="J7867" s="4" t="s">
        <v>52</v>
      </c>
      <c r="K7867" s="4" t="s">
        <v>53</v>
      </c>
      <c r="L7867" s="4" t="s">
        <v>22</v>
      </c>
      <c r="M7867" s="4" t="s">
        <v>75</v>
      </c>
      <c r="N7867" s="4">
        <v>1154.0899999999999</v>
      </c>
      <c r="O7867" s="4">
        <v>2</v>
      </c>
      <c r="P7867" s="4">
        <v>0.2</v>
      </c>
      <c r="Q7867" s="4">
        <v>138.11000000000001</v>
      </c>
    </row>
    <row r="7868" spans="1:17" s="4" customFormat="1" ht="12" x14ac:dyDescent="0.3">
      <c r="A7868" s="4">
        <v>7867</v>
      </c>
      <c r="B7868" s="4" t="s">
        <v>23323</v>
      </c>
      <c r="C7868" s="5">
        <v>44890</v>
      </c>
      <c r="D7868" s="5">
        <v>44897</v>
      </c>
      <c r="E7868" s="9">
        <f t="shared" si="122"/>
        <v>2022</v>
      </c>
      <c r="F7868" s="4" t="s">
        <v>59</v>
      </c>
      <c r="G7868" s="4" t="s">
        <v>23324</v>
      </c>
      <c r="H7868" s="4" t="s">
        <v>23325</v>
      </c>
      <c r="I7868" s="4" t="s">
        <v>20</v>
      </c>
      <c r="J7868" s="4" t="s">
        <v>111</v>
      </c>
      <c r="K7868" s="4" t="s">
        <v>111</v>
      </c>
      <c r="L7868" s="4" t="s">
        <v>22</v>
      </c>
      <c r="M7868" s="4" t="s">
        <v>75</v>
      </c>
      <c r="N7868" s="4">
        <v>663.52</v>
      </c>
      <c r="O7868" s="4">
        <v>3</v>
      </c>
      <c r="P7868" s="4">
        <v>0</v>
      </c>
      <c r="Q7868" s="4">
        <v>121.71</v>
      </c>
    </row>
    <row r="7869" spans="1:17" s="4" customFormat="1" ht="12" x14ac:dyDescent="0.3">
      <c r="A7869" s="4">
        <v>7868</v>
      </c>
      <c r="B7869" s="4" t="s">
        <v>23326</v>
      </c>
      <c r="C7869" s="5">
        <v>45388</v>
      </c>
      <c r="D7869" s="5">
        <v>45389</v>
      </c>
      <c r="E7869" s="9">
        <f t="shared" si="122"/>
        <v>2024</v>
      </c>
      <c r="F7869" s="4" t="s">
        <v>59</v>
      </c>
      <c r="G7869" s="4" t="s">
        <v>23327</v>
      </c>
      <c r="H7869" s="4" t="s">
        <v>23328</v>
      </c>
      <c r="I7869" s="4" t="s">
        <v>20</v>
      </c>
      <c r="J7869" s="4" t="s">
        <v>79</v>
      </c>
      <c r="K7869" s="4" t="s">
        <v>80</v>
      </c>
      <c r="L7869" s="4" t="s">
        <v>36</v>
      </c>
      <c r="M7869" s="4" t="s">
        <v>138</v>
      </c>
      <c r="N7869" s="4">
        <v>1181.95</v>
      </c>
      <c r="O7869" s="4">
        <v>10</v>
      </c>
      <c r="P7869" s="4">
        <v>0.15</v>
      </c>
      <c r="Q7869" s="4">
        <v>269.57</v>
      </c>
    </row>
    <row r="7870" spans="1:17" s="4" customFormat="1" ht="12" x14ac:dyDescent="0.3">
      <c r="A7870" s="4">
        <v>7869</v>
      </c>
      <c r="B7870" s="4" t="s">
        <v>23329</v>
      </c>
      <c r="C7870" s="5">
        <v>44621</v>
      </c>
      <c r="D7870" s="5">
        <v>44627</v>
      </c>
      <c r="E7870" s="9">
        <f t="shared" si="122"/>
        <v>2022</v>
      </c>
      <c r="F7870" s="4" t="s">
        <v>59</v>
      </c>
      <c r="G7870" s="4" t="s">
        <v>23330</v>
      </c>
      <c r="H7870" s="4" t="s">
        <v>23331</v>
      </c>
      <c r="I7870" s="4" t="s">
        <v>67</v>
      </c>
      <c r="J7870" s="4" t="s">
        <v>52</v>
      </c>
      <c r="K7870" s="4" t="s">
        <v>53</v>
      </c>
      <c r="L7870" s="4" t="s">
        <v>29</v>
      </c>
      <c r="M7870" s="4" t="s">
        <v>90</v>
      </c>
      <c r="N7870" s="4">
        <v>410.74</v>
      </c>
      <c r="O7870" s="4">
        <v>5</v>
      </c>
      <c r="P7870" s="4">
        <v>0.15</v>
      </c>
      <c r="Q7870" s="4">
        <v>64.53</v>
      </c>
    </row>
    <row r="7871" spans="1:17" s="4" customFormat="1" ht="12" x14ac:dyDescent="0.3">
      <c r="A7871" s="4">
        <v>7870</v>
      </c>
      <c r="B7871" s="4" t="s">
        <v>23332</v>
      </c>
      <c r="C7871" s="5">
        <v>44894</v>
      </c>
      <c r="D7871" s="5">
        <v>44898</v>
      </c>
      <c r="E7871" s="9">
        <f t="shared" si="122"/>
        <v>2022</v>
      </c>
      <c r="F7871" s="4" t="s">
        <v>25</v>
      </c>
      <c r="G7871" s="4" t="s">
        <v>23333</v>
      </c>
      <c r="H7871" s="4" t="s">
        <v>23334</v>
      </c>
      <c r="I7871" s="4" t="s">
        <v>67</v>
      </c>
      <c r="J7871" s="4" t="s">
        <v>21</v>
      </c>
      <c r="K7871" s="4" t="s">
        <v>26647</v>
      </c>
      <c r="L7871" s="4" t="s">
        <v>36</v>
      </c>
      <c r="M7871" s="4" t="s">
        <v>71</v>
      </c>
      <c r="N7871" s="4">
        <v>1422.55</v>
      </c>
      <c r="O7871" s="4">
        <v>1</v>
      </c>
      <c r="P7871" s="4">
        <v>0</v>
      </c>
      <c r="Q7871" s="4">
        <v>315.08</v>
      </c>
    </row>
    <row r="7872" spans="1:17" s="4" customFormat="1" ht="12" x14ac:dyDescent="0.3">
      <c r="A7872" s="4">
        <v>7871</v>
      </c>
      <c r="B7872" s="4" t="s">
        <v>23335</v>
      </c>
      <c r="C7872" s="5">
        <v>45305</v>
      </c>
      <c r="D7872" s="5">
        <v>45309</v>
      </c>
      <c r="E7872" s="9">
        <f t="shared" si="122"/>
        <v>2024</v>
      </c>
      <c r="F7872" s="4" t="s">
        <v>39</v>
      </c>
      <c r="G7872" s="4" t="s">
        <v>23336</v>
      </c>
      <c r="H7872" s="4" t="s">
        <v>23337</v>
      </c>
      <c r="I7872" s="4" t="s">
        <v>67</v>
      </c>
      <c r="J7872" s="4" t="s">
        <v>34</v>
      </c>
      <c r="K7872" s="4" t="s">
        <v>35</v>
      </c>
      <c r="L7872" s="4" t="s">
        <v>36</v>
      </c>
      <c r="M7872" s="4" t="s">
        <v>118</v>
      </c>
      <c r="N7872" s="4">
        <v>121.39</v>
      </c>
      <c r="O7872" s="4">
        <v>8</v>
      </c>
      <c r="P7872" s="4">
        <v>0.1</v>
      </c>
      <c r="Q7872" s="4">
        <v>-0.89</v>
      </c>
    </row>
    <row r="7873" spans="1:17" s="4" customFormat="1" ht="12" x14ac:dyDescent="0.3">
      <c r="A7873" s="4">
        <v>7872</v>
      </c>
      <c r="B7873" s="4" t="s">
        <v>23338</v>
      </c>
      <c r="C7873" s="5">
        <v>45296</v>
      </c>
      <c r="D7873" s="5">
        <v>45302</v>
      </c>
      <c r="E7873" s="9">
        <f t="shared" si="122"/>
        <v>2024</v>
      </c>
      <c r="F7873" s="4" t="s">
        <v>59</v>
      </c>
      <c r="G7873" s="4" t="s">
        <v>23339</v>
      </c>
      <c r="H7873" s="4" t="s">
        <v>23340</v>
      </c>
      <c r="I7873" s="4" t="s">
        <v>67</v>
      </c>
      <c r="J7873" s="4" t="s">
        <v>42</v>
      </c>
      <c r="K7873" s="4" t="s">
        <v>43</v>
      </c>
      <c r="L7873" s="4" t="s">
        <v>29</v>
      </c>
      <c r="M7873" s="4" t="s">
        <v>90</v>
      </c>
      <c r="N7873" s="4">
        <v>1439.77</v>
      </c>
      <c r="O7873" s="4">
        <v>9</v>
      </c>
      <c r="P7873" s="4">
        <v>0.15</v>
      </c>
      <c r="Q7873" s="4">
        <v>256.77999999999997</v>
      </c>
    </row>
    <row r="7874" spans="1:17" s="4" customFormat="1" ht="12" x14ac:dyDescent="0.3">
      <c r="A7874" s="4">
        <v>7873</v>
      </c>
      <c r="B7874" s="4" t="s">
        <v>23341</v>
      </c>
      <c r="C7874" s="5">
        <v>45836</v>
      </c>
      <c r="D7874" s="5">
        <v>45842</v>
      </c>
      <c r="E7874" s="9">
        <f t="shared" ref="E7874:E7937" si="123">YEAR(D7874)</f>
        <v>2025</v>
      </c>
      <c r="F7874" s="4" t="s">
        <v>39</v>
      </c>
      <c r="G7874" s="4" t="s">
        <v>23342</v>
      </c>
      <c r="H7874" s="4" t="s">
        <v>23343</v>
      </c>
      <c r="I7874" s="4" t="s">
        <v>20</v>
      </c>
      <c r="J7874" s="4" t="s">
        <v>62</v>
      </c>
      <c r="K7874" s="4" t="s">
        <v>63</v>
      </c>
      <c r="L7874" s="4" t="s">
        <v>22</v>
      </c>
      <c r="M7874" s="4" t="s">
        <v>54</v>
      </c>
      <c r="N7874" s="4">
        <v>984.02</v>
      </c>
      <c r="O7874" s="4">
        <v>1</v>
      </c>
      <c r="P7874" s="4">
        <v>0.1</v>
      </c>
      <c r="Q7874" s="4">
        <v>58.56</v>
      </c>
    </row>
    <row r="7875" spans="1:17" s="4" customFormat="1" ht="12" x14ac:dyDescent="0.3">
      <c r="A7875" s="4">
        <v>7874</v>
      </c>
      <c r="B7875" s="4" t="s">
        <v>23344</v>
      </c>
      <c r="C7875" s="5">
        <v>44400</v>
      </c>
      <c r="D7875" s="5">
        <v>44406</v>
      </c>
      <c r="E7875" s="9">
        <f t="shared" si="123"/>
        <v>2021</v>
      </c>
      <c r="F7875" s="4" t="s">
        <v>25</v>
      </c>
      <c r="G7875" s="4" t="s">
        <v>23345</v>
      </c>
      <c r="H7875" s="4" t="s">
        <v>23346</v>
      </c>
      <c r="I7875" s="4" t="s">
        <v>20</v>
      </c>
      <c r="J7875" s="4" t="s">
        <v>62</v>
      </c>
      <c r="K7875" s="4" t="s">
        <v>63</v>
      </c>
      <c r="L7875" s="4" t="s">
        <v>29</v>
      </c>
      <c r="M7875" s="4" t="s">
        <v>30</v>
      </c>
      <c r="N7875" s="4">
        <v>667.49</v>
      </c>
      <c r="O7875" s="4">
        <v>10</v>
      </c>
      <c r="P7875" s="4">
        <v>0</v>
      </c>
      <c r="Q7875" s="4">
        <v>28.2</v>
      </c>
    </row>
    <row r="7876" spans="1:17" s="4" customFormat="1" ht="12" x14ac:dyDescent="0.3">
      <c r="A7876" s="4">
        <v>7875</v>
      </c>
      <c r="B7876" s="4" t="s">
        <v>23347</v>
      </c>
      <c r="C7876" s="5">
        <v>44849</v>
      </c>
      <c r="D7876" s="5">
        <v>44854</v>
      </c>
      <c r="E7876" s="9">
        <f t="shared" si="123"/>
        <v>2022</v>
      </c>
      <c r="F7876" s="4" t="s">
        <v>39</v>
      </c>
      <c r="G7876" s="4" t="s">
        <v>23348</v>
      </c>
      <c r="H7876" s="4" t="s">
        <v>23349</v>
      </c>
      <c r="I7876" s="4" t="s">
        <v>28</v>
      </c>
      <c r="J7876" s="4" t="s">
        <v>145</v>
      </c>
      <c r="K7876" s="4" t="s">
        <v>80</v>
      </c>
      <c r="L7876" s="4" t="s">
        <v>22</v>
      </c>
      <c r="M7876" s="4" t="s">
        <v>23</v>
      </c>
      <c r="N7876" s="4">
        <v>588.58000000000004</v>
      </c>
      <c r="O7876" s="4">
        <v>4</v>
      </c>
      <c r="P7876" s="4">
        <v>0</v>
      </c>
      <c r="Q7876" s="4">
        <v>114.72</v>
      </c>
    </row>
    <row r="7877" spans="1:17" s="4" customFormat="1" ht="12" x14ac:dyDescent="0.3">
      <c r="A7877" s="4">
        <v>7876</v>
      </c>
      <c r="B7877" s="4" t="s">
        <v>23350</v>
      </c>
      <c r="C7877" s="5">
        <v>44827</v>
      </c>
      <c r="D7877" s="5">
        <v>44834</v>
      </c>
      <c r="E7877" s="9">
        <f t="shared" si="123"/>
        <v>2022</v>
      </c>
      <c r="F7877" s="4" t="s">
        <v>39</v>
      </c>
      <c r="G7877" s="4" t="s">
        <v>16371</v>
      </c>
      <c r="H7877" s="4" t="s">
        <v>23351</v>
      </c>
      <c r="I7877" s="4" t="s">
        <v>67</v>
      </c>
      <c r="J7877" s="4" t="s">
        <v>111</v>
      </c>
      <c r="K7877" s="4" t="s">
        <v>111</v>
      </c>
      <c r="L7877" s="4" t="s">
        <v>22</v>
      </c>
      <c r="M7877" s="4" t="s">
        <v>54</v>
      </c>
      <c r="N7877" s="4">
        <v>133.66999999999999</v>
      </c>
      <c r="O7877" s="4">
        <v>6</v>
      </c>
      <c r="P7877" s="4">
        <v>0.15</v>
      </c>
      <c r="Q7877" s="4">
        <v>29.09</v>
      </c>
    </row>
    <row r="7878" spans="1:17" s="4" customFormat="1" ht="12" x14ac:dyDescent="0.3">
      <c r="A7878" s="4">
        <v>7877</v>
      </c>
      <c r="B7878" s="4" t="s">
        <v>23352</v>
      </c>
      <c r="C7878" s="5">
        <v>44805</v>
      </c>
      <c r="D7878" s="5">
        <v>44806</v>
      </c>
      <c r="E7878" s="9">
        <f t="shared" si="123"/>
        <v>2022</v>
      </c>
      <c r="F7878" s="4" t="s">
        <v>59</v>
      </c>
      <c r="G7878" s="4" t="s">
        <v>23353</v>
      </c>
      <c r="H7878" s="4" t="s">
        <v>23354</v>
      </c>
      <c r="I7878" s="4" t="s">
        <v>20</v>
      </c>
      <c r="J7878" s="4" t="s">
        <v>145</v>
      </c>
      <c r="K7878" s="4" t="s">
        <v>80</v>
      </c>
      <c r="L7878" s="4" t="s">
        <v>29</v>
      </c>
      <c r="M7878" s="4" t="s">
        <v>107</v>
      </c>
      <c r="N7878" s="4">
        <v>1454.74</v>
      </c>
      <c r="O7878" s="4">
        <v>2</v>
      </c>
      <c r="P7878" s="4">
        <v>0</v>
      </c>
      <c r="Q7878" s="4">
        <v>40.85</v>
      </c>
    </row>
    <row r="7879" spans="1:17" s="4" customFormat="1" ht="12" x14ac:dyDescent="0.3">
      <c r="A7879" s="4">
        <v>7878</v>
      </c>
      <c r="B7879" s="4" t="s">
        <v>23355</v>
      </c>
      <c r="C7879" s="5">
        <v>45776</v>
      </c>
      <c r="D7879" s="5">
        <v>45779</v>
      </c>
      <c r="E7879" s="9">
        <f t="shared" si="123"/>
        <v>2025</v>
      </c>
      <c r="F7879" s="4" t="s">
        <v>59</v>
      </c>
      <c r="G7879" s="4" t="s">
        <v>23356</v>
      </c>
      <c r="H7879" s="4" t="s">
        <v>23357</v>
      </c>
      <c r="I7879" s="4" t="s">
        <v>20</v>
      </c>
      <c r="J7879" s="4" t="s">
        <v>47</v>
      </c>
      <c r="K7879" s="4" t="s">
        <v>47</v>
      </c>
      <c r="L7879" s="4" t="s">
        <v>36</v>
      </c>
      <c r="M7879" s="4" t="s">
        <v>37</v>
      </c>
      <c r="N7879" s="4">
        <v>465.96</v>
      </c>
      <c r="O7879" s="4">
        <v>5</v>
      </c>
      <c r="P7879" s="4">
        <v>0.15</v>
      </c>
      <c r="Q7879" s="4">
        <v>14.56</v>
      </c>
    </row>
    <row r="7880" spans="1:17" s="4" customFormat="1" ht="12" x14ac:dyDescent="0.3">
      <c r="A7880" s="4">
        <v>7879</v>
      </c>
      <c r="B7880" s="4" t="s">
        <v>23358</v>
      </c>
      <c r="C7880" s="5">
        <v>45211</v>
      </c>
      <c r="D7880" s="5">
        <v>45215</v>
      </c>
      <c r="E7880" s="9">
        <f t="shared" si="123"/>
        <v>2023</v>
      </c>
      <c r="F7880" s="4" t="s">
        <v>25</v>
      </c>
      <c r="G7880" s="4" t="s">
        <v>23359</v>
      </c>
      <c r="H7880" s="4" t="s">
        <v>23360</v>
      </c>
      <c r="I7880" s="4" t="s">
        <v>20</v>
      </c>
      <c r="J7880" s="4" t="s">
        <v>42</v>
      </c>
      <c r="K7880" s="4" t="s">
        <v>43</v>
      </c>
      <c r="L7880" s="4" t="s">
        <v>29</v>
      </c>
      <c r="M7880" s="4" t="s">
        <v>90</v>
      </c>
      <c r="N7880" s="4">
        <v>821.29</v>
      </c>
      <c r="O7880" s="4">
        <v>4</v>
      </c>
      <c r="P7880" s="4">
        <v>0</v>
      </c>
      <c r="Q7880" s="4">
        <v>73.22</v>
      </c>
    </row>
    <row r="7881" spans="1:17" s="4" customFormat="1" ht="12" x14ac:dyDescent="0.3">
      <c r="A7881" s="4">
        <v>7880</v>
      </c>
      <c r="B7881" s="4" t="s">
        <v>23361</v>
      </c>
      <c r="C7881" s="5">
        <v>44721</v>
      </c>
      <c r="D7881" s="5">
        <v>44725</v>
      </c>
      <c r="E7881" s="9">
        <f t="shared" si="123"/>
        <v>2022</v>
      </c>
      <c r="F7881" s="4" t="s">
        <v>59</v>
      </c>
      <c r="G7881" s="4" t="s">
        <v>23362</v>
      </c>
      <c r="H7881" s="4" t="s">
        <v>23363</v>
      </c>
      <c r="I7881" s="4" t="s">
        <v>28</v>
      </c>
      <c r="J7881" s="4" t="s">
        <v>47</v>
      </c>
      <c r="K7881" s="4" t="s">
        <v>47</v>
      </c>
      <c r="L7881" s="4" t="s">
        <v>29</v>
      </c>
      <c r="M7881" s="4" t="s">
        <v>107</v>
      </c>
      <c r="N7881" s="4">
        <v>981.13</v>
      </c>
      <c r="O7881" s="4">
        <v>7</v>
      </c>
      <c r="P7881" s="4">
        <v>0.15</v>
      </c>
      <c r="Q7881" s="4">
        <v>78.87</v>
      </c>
    </row>
    <row r="7882" spans="1:17" s="4" customFormat="1" ht="12" x14ac:dyDescent="0.3">
      <c r="A7882" s="4">
        <v>7881</v>
      </c>
      <c r="B7882" s="4" t="s">
        <v>23364</v>
      </c>
      <c r="C7882" s="5">
        <v>45229</v>
      </c>
      <c r="D7882" s="5">
        <v>45232</v>
      </c>
      <c r="E7882" s="9">
        <f t="shared" si="123"/>
        <v>2023</v>
      </c>
      <c r="F7882" s="4" t="s">
        <v>59</v>
      </c>
      <c r="G7882" s="4" t="s">
        <v>23365</v>
      </c>
      <c r="H7882" s="4" t="s">
        <v>23366</v>
      </c>
      <c r="I7882" s="4" t="s">
        <v>67</v>
      </c>
      <c r="J7882" s="4" t="s">
        <v>34</v>
      </c>
      <c r="K7882" s="4" t="s">
        <v>35</v>
      </c>
      <c r="L7882" s="4" t="s">
        <v>36</v>
      </c>
      <c r="M7882" s="4" t="s">
        <v>138</v>
      </c>
      <c r="N7882" s="4">
        <v>599.85</v>
      </c>
      <c r="O7882" s="4">
        <v>7</v>
      </c>
      <c r="P7882" s="4">
        <v>0.2</v>
      </c>
      <c r="Q7882" s="4">
        <v>102.15</v>
      </c>
    </row>
    <row r="7883" spans="1:17" s="4" customFormat="1" ht="12" x14ac:dyDescent="0.3">
      <c r="A7883" s="4">
        <v>7882</v>
      </c>
      <c r="B7883" s="4" t="s">
        <v>23367</v>
      </c>
      <c r="C7883" s="5">
        <v>44679</v>
      </c>
      <c r="D7883" s="5">
        <v>44682</v>
      </c>
      <c r="E7883" s="9">
        <f t="shared" si="123"/>
        <v>2022</v>
      </c>
      <c r="F7883" s="4" t="s">
        <v>39</v>
      </c>
      <c r="G7883" s="4" t="s">
        <v>23368</v>
      </c>
      <c r="H7883" s="4" t="s">
        <v>23369</v>
      </c>
      <c r="I7883" s="4" t="s">
        <v>28</v>
      </c>
      <c r="J7883" s="4" t="s">
        <v>47</v>
      </c>
      <c r="K7883" s="4" t="s">
        <v>47</v>
      </c>
      <c r="L7883" s="4" t="s">
        <v>29</v>
      </c>
      <c r="M7883" s="4" t="s">
        <v>48</v>
      </c>
      <c r="N7883" s="4">
        <v>1258.55</v>
      </c>
      <c r="O7883" s="4">
        <v>10</v>
      </c>
      <c r="P7883" s="4">
        <v>0</v>
      </c>
      <c r="Q7883" s="4">
        <v>185.26</v>
      </c>
    </row>
    <row r="7884" spans="1:17" s="4" customFormat="1" ht="12" x14ac:dyDescent="0.3">
      <c r="A7884" s="4">
        <v>7883</v>
      </c>
      <c r="B7884" s="4" t="s">
        <v>23370</v>
      </c>
      <c r="C7884" s="5">
        <v>44922</v>
      </c>
      <c r="D7884" s="5">
        <v>44929</v>
      </c>
      <c r="E7884" s="9">
        <f t="shared" si="123"/>
        <v>2023</v>
      </c>
      <c r="F7884" s="4" t="s">
        <v>39</v>
      </c>
      <c r="G7884" s="4" t="s">
        <v>23371</v>
      </c>
      <c r="H7884" s="4" t="s">
        <v>23372</v>
      </c>
      <c r="I7884" s="4" t="s">
        <v>67</v>
      </c>
      <c r="J7884" s="4" t="s">
        <v>62</v>
      </c>
      <c r="K7884" s="4" t="s">
        <v>63</v>
      </c>
      <c r="L7884" s="4" t="s">
        <v>29</v>
      </c>
      <c r="M7884" s="4" t="s">
        <v>30</v>
      </c>
      <c r="N7884" s="4">
        <v>715.16</v>
      </c>
      <c r="O7884" s="4">
        <v>10</v>
      </c>
      <c r="P7884" s="4">
        <v>0</v>
      </c>
      <c r="Q7884" s="4">
        <v>84.07</v>
      </c>
    </row>
    <row r="7885" spans="1:17" s="4" customFormat="1" ht="12" x14ac:dyDescent="0.3">
      <c r="A7885" s="4">
        <v>7884</v>
      </c>
      <c r="B7885" s="4" t="s">
        <v>23373</v>
      </c>
      <c r="C7885" s="5">
        <v>44825</v>
      </c>
      <c r="D7885" s="5">
        <v>44827</v>
      </c>
      <c r="E7885" s="9">
        <f t="shared" si="123"/>
        <v>2022</v>
      </c>
      <c r="F7885" s="4" t="s">
        <v>25</v>
      </c>
      <c r="G7885" s="4" t="s">
        <v>23374</v>
      </c>
      <c r="H7885" s="4" t="s">
        <v>23375</v>
      </c>
      <c r="I7885" s="4" t="s">
        <v>67</v>
      </c>
      <c r="J7885" s="4" t="s">
        <v>62</v>
      </c>
      <c r="K7885" s="4" t="s">
        <v>63</v>
      </c>
      <c r="L7885" s="4" t="s">
        <v>29</v>
      </c>
      <c r="M7885" s="4" t="s">
        <v>48</v>
      </c>
      <c r="N7885" s="4">
        <v>923.55</v>
      </c>
      <c r="O7885" s="4">
        <v>2</v>
      </c>
      <c r="P7885" s="4">
        <v>0.1</v>
      </c>
      <c r="Q7885" s="4">
        <v>35.270000000000003</v>
      </c>
    </row>
    <row r="7886" spans="1:17" s="4" customFormat="1" ht="12" x14ac:dyDescent="0.3">
      <c r="A7886" s="4">
        <v>7885</v>
      </c>
      <c r="B7886" s="4" t="s">
        <v>23376</v>
      </c>
      <c r="C7886" s="5">
        <v>45170</v>
      </c>
      <c r="D7886" s="5">
        <v>45177</v>
      </c>
      <c r="E7886" s="9">
        <f t="shared" si="123"/>
        <v>2023</v>
      </c>
      <c r="F7886" s="4" t="s">
        <v>17</v>
      </c>
      <c r="G7886" s="4" t="s">
        <v>23377</v>
      </c>
      <c r="H7886" s="4" t="s">
        <v>23378</v>
      </c>
      <c r="I7886" s="4" t="s">
        <v>67</v>
      </c>
      <c r="J7886" s="4" t="s">
        <v>47</v>
      </c>
      <c r="K7886" s="4" t="s">
        <v>47</v>
      </c>
      <c r="L7886" s="4" t="s">
        <v>29</v>
      </c>
      <c r="M7886" s="4" t="s">
        <v>30</v>
      </c>
      <c r="N7886" s="4">
        <v>323.98</v>
      </c>
      <c r="O7886" s="4">
        <v>5</v>
      </c>
      <c r="P7886" s="4">
        <v>0.15</v>
      </c>
      <c r="Q7886" s="4">
        <v>62.52</v>
      </c>
    </row>
    <row r="7887" spans="1:17" s="4" customFormat="1" ht="12" x14ac:dyDescent="0.3">
      <c r="A7887" s="4">
        <v>7886</v>
      </c>
      <c r="B7887" s="4" t="s">
        <v>23379</v>
      </c>
      <c r="C7887" s="5">
        <v>44412</v>
      </c>
      <c r="D7887" s="5">
        <v>44417</v>
      </c>
      <c r="E7887" s="9">
        <f t="shared" si="123"/>
        <v>2021</v>
      </c>
      <c r="F7887" s="4" t="s">
        <v>17</v>
      </c>
      <c r="G7887" s="4" t="s">
        <v>23380</v>
      </c>
      <c r="H7887" s="4" t="s">
        <v>23381</v>
      </c>
      <c r="I7887" s="4" t="s">
        <v>28</v>
      </c>
      <c r="J7887" s="4" t="s">
        <v>145</v>
      </c>
      <c r="K7887" s="4" t="s">
        <v>80</v>
      </c>
      <c r="L7887" s="4" t="s">
        <v>22</v>
      </c>
      <c r="M7887" s="4" t="s">
        <v>23</v>
      </c>
      <c r="N7887" s="4">
        <v>1373.34</v>
      </c>
      <c r="O7887" s="4">
        <v>3</v>
      </c>
      <c r="P7887" s="4">
        <v>0.1</v>
      </c>
      <c r="Q7887" s="4">
        <v>147.34</v>
      </c>
    </row>
    <row r="7888" spans="1:17" s="4" customFormat="1" ht="12" x14ac:dyDescent="0.3">
      <c r="A7888" s="4">
        <v>7887</v>
      </c>
      <c r="B7888" s="4" t="s">
        <v>23382</v>
      </c>
      <c r="C7888" s="5">
        <v>44751</v>
      </c>
      <c r="D7888" s="5">
        <v>44752</v>
      </c>
      <c r="E7888" s="9">
        <f t="shared" si="123"/>
        <v>2022</v>
      </c>
      <c r="F7888" s="4" t="s">
        <v>59</v>
      </c>
      <c r="G7888" s="4" t="s">
        <v>23383</v>
      </c>
      <c r="H7888" s="4" t="s">
        <v>23384</v>
      </c>
      <c r="I7888" s="4" t="s">
        <v>67</v>
      </c>
      <c r="J7888" s="4" t="s">
        <v>47</v>
      </c>
      <c r="K7888" s="4" t="s">
        <v>47</v>
      </c>
      <c r="L7888" s="4" t="s">
        <v>22</v>
      </c>
      <c r="M7888" s="4" t="s">
        <v>23</v>
      </c>
      <c r="N7888" s="4">
        <v>756.38</v>
      </c>
      <c r="O7888" s="4">
        <v>4</v>
      </c>
      <c r="P7888" s="4">
        <v>0.1</v>
      </c>
      <c r="Q7888" s="4">
        <v>157.07</v>
      </c>
    </row>
    <row r="7889" spans="1:17" s="4" customFormat="1" ht="12" x14ac:dyDescent="0.3">
      <c r="A7889" s="4">
        <v>7888</v>
      </c>
      <c r="B7889" s="4" t="s">
        <v>23385</v>
      </c>
      <c r="C7889" s="5">
        <v>44480</v>
      </c>
      <c r="D7889" s="5">
        <v>44487</v>
      </c>
      <c r="E7889" s="9">
        <f t="shared" si="123"/>
        <v>2021</v>
      </c>
      <c r="F7889" s="4" t="s">
        <v>25</v>
      </c>
      <c r="G7889" s="4" t="s">
        <v>23386</v>
      </c>
      <c r="H7889" s="4" t="s">
        <v>23387</v>
      </c>
      <c r="I7889" s="4" t="s">
        <v>67</v>
      </c>
      <c r="J7889" s="4" t="s">
        <v>106</v>
      </c>
      <c r="K7889" s="4" t="s">
        <v>106</v>
      </c>
      <c r="L7889" s="4" t="s">
        <v>36</v>
      </c>
      <c r="M7889" s="4" t="s">
        <v>37</v>
      </c>
      <c r="N7889" s="4">
        <v>901.76</v>
      </c>
      <c r="O7889" s="4">
        <v>3</v>
      </c>
      <c r="P7889" s="4">
        <v>0</v>
      </c>
      <c r="Q7889" s="4">
        <v>199.77</v>
      </c>
    </row>
    <row r="7890" spans="1:17" s="4" customFormat="1" ht="12" x14ac:dyDescent="0.3">
      <c r="A7890" s="4">
        <v>7889</v>
      </c>
      <c r="B7890" s="4" t="s">
        <v>23388</v>
      </c>
      <c r="C7890" s="5">
        <v>45361</v>
      </c>
      <c r="D7890" s="5">
        <v>45364</v>
      </c>
      <c r="E7890" s="9">
        <f t="shared" si="123"/>
        <v>2024</v>
      </c>
      <c r="F7890" s="4" t="s">
        <v>17</v>
      </c>
      <c r="G7890" s="4" t="s">
        <v>23389</v>
      </c>
      <c r="H7890" s="4" t="s">
        <v>23390</v>
      </c>
      <c r="I7890" s="4" t="s">
        <v>28</v>
      </c>
      <c r="J7890" s="4" t="s">
        <v>79</v>
      </c>
      <c r="K7890" s="4" t="s">
        <v>80</v>
      </c>
      <c r="L7890" s="4" t="s">
        <v>22</v>
      </c>
      <c r="M7890" s="4" t="s">
        <v>75</v>
      </c>
      <c r="N7890" s="4">
        <v>59.55</v>
      </c>
      <c r="O7890" s="4">
        <v>10</v>
      </c>
      <c r="P7890" s="4">
        <v>0</v>
      </c>
      <c r="Q7890" s="4">
        <v>15.74</v>
      </c>
    </row>
    <row r="7891" spans="1:17" s="4" customFormat="1" ht="12" x14ac:dyDescent="0.3">
      <c r="A7891" s="4">
        <v>7890</v>
      </c>
      <c r="B7891" s="4" t="s">
        <v>23391</v>
      </c>
      <c r="C7891" s="5">
        <v>44724</v>
      </c>
      <c r="D7891" s="5">
        <v>44727</v>
      </c>
      <c r="E7891" s="9">
        <f t="shared" si="123"/>
        <v>2022</v>
      </c>
      <c r="F7891" s="4" t="s">
        <v>39</v>
      </c>
      <c r="G7891" s="4" t="s">
        <v>23392</v>
      </c>
      <c r="H7891" s="4" t="s">
        <v>23393</v>
      </c>
      <c r="I7891" s="4" t="s">
        <v>28</v>
      </c>
      <c r="J7891" s="4" t="s">
        <v>79</v>
      </c>
      <c r="K7891" s="4" t="s">
        <v>80</v>
      </c>
      <c r="L7891" s="4" t="s">
        <v>36</v>
      </c>
      <c r="M7891" s="4" t="s">
        <v>138</v>
      </c>
      <c r="N7891" s="4">
        <v>1300.5899999999999</v>
      </c>
      <c r="O7891" s="4">
        <v>8</v>
      </c>
      <c r="P7891" s="4">
        <v>0.1</v>
      </c>
      <c r="Q7891" s="4">
        <v>9.51</v>
      </c>
    </row>
    <row r="7892" spans="1:17" s="4" customFormat="1" ht="12" x14ac:dyDescent="0.3">
      <c r="A7892" s="4">
        <v>7891</v>
      </c>
      <c r="B7892" s="4" t="s">
        <v>23394</v>
      </c>
      <c r="C7892" s="5">
        <v>45451</v>
      </c>
      <c r="D7892" s="5">
        <v>45456</v>
      </c>
      <c r="E7892" s="9">
        <f t="shared" si="123"/>
        <v>2024</v>
      </c>
      <c r="F7892" s="4" t="s">
        <v>25</v>
      </c>
      <c r="G7892" s="4" t="s">
        <v>23395</v>
      </c>
      <c r="H7892" s="4" t="s">
        <v>23396</v>
      </c>
      <c r="I7892" s="4" t="s">
        <v>20</v>
      </c>
      <c r="J7892" s="4" t="s">
        <v>34</v>
      </c>
      <c r="K7892" s="4" t="s">
        <v>35</v>
      </c>
      <c r="L7892" s="4" t="s">
        <v>29</v>
      </c>
      <c r="M7892" s="4" t="s">
        <v>90</v>
      </c>
      <c r="N7892" s="4">
        <v>533.41</v>
      </c>
      <c r="O7892" s="4">
        <v>9</v>
      </c>
      <c r="P7892" s="4">
        <v>0.2</v>
      </c>
      <c r="Q7892" s="4">
        <v>93.63</v>
      </c>
    </row>
    <row r="7893" spans="1:17" s="4" customFormat="1" ht="12" x14ac:dyDescent="0.3">
      <c r="A7893" s="4">
        <v>7892</v>
      </c>
      <c r="B7893" s="4" t="s">
        <v>23397</v>
      </c>
      <c r="C7893" s="5">
        <v>45557</v>
      </c>
      <c r="D7893" s="5">
        <v>45558</v>
      </c>
      <c r="E7893" s="9">
        <f t="shared" si="123"/>
        <v>2024</v>
      </c>
      <c r="F7893" s="4" t="s">
        <v>17</v>
      </c>
      <c r="G7893" s="4" t="s">
        <v>23398</v>
      </c>
      <c r="H7893" s="4" t="s">
        <v>23399</v>
      </c>
      <c r="I7893" s="4" t="s">
        <v>67</v>
      </c>
      <c r="J7893" s="4" t="s">
        <v>79</v>
      </c>
      <c r="K7893" s="4" t="s">
        <v>80</v>
      </c>
      <c r="L7893" s="4" t="s">
        <v>22</v>
      </c>
      <c r="M7893" s="4" t="s">
        <v>134</v>
      </c>
      <c r="N7893" s="4">
        <v>1411.89</v>
      </c>
      <c r="O7893" s="4">
        <v>5</v>
      </c>
      <c r="P7893" s="4">
        <v>0</v>
      </c>
      <c r="Q7893" s="4">
        <v>82.86</v>
      </c>
    </row>
    <row r="7894" spans="1:17" s="4" customFormat="1" ht="12" x14ac:dyDescent="0.3">
      <c r="A7894" s="4">
        <v>7893</v>
      </c>
      <c r="B7894" s="4" t="s">
        <v>23400</v>
      </c>
      <c r="C7894" s="5">
        <v>45190</v>
      </c>
      <c r="D7894" s="5">
        <v>45195</v>
      </c>
      <c r="E7894" s="9">
        <f t="shared" si="123"/>
        <v>2023</v>
      </c>
      <c r="F7894" s="4" t="s">
        <v>25</v>
      </c>
      <c r="G7894" s="4" t="s">
        <v>23401</v>
      </c>
      <c r="H7894" s="4" t="s">
        <v>23402</v>
      </c>
      <c r="I7894" s="4" t="s">
        <v>28</v>
      </c>
      <c r="J7894" s="4" t="s">
        <v>62</v>
      </c>
      <c r="K7894" s="4" t="s">
        <v>63</v>
      </c>
      <c r="L7894" s="4" t="s">
        <v>29</v>
      </c>
      <c r="M7894" s="4" t="s">
        <v>30</v>
      </c>
      <c r="N7894" s="4">
        <v>501.97</v>
      </c>
      <c r="O7894" s="4">
        <v>9</v>
      </c>
      <c r="P7894" s="4">
        <v>0</v>
      </c>
      <c r="Q7894" s="4">
        <v>5.53</v>
      </c>
    </row>
    <row r="7895" spans="1:17" s="4" customFormat="1" ht="12" x14ac:dyDescent="0.3">
      <c r="A7895" s="4">
        <v>7894</v>
      </c>
      <c r="B7895" s="4" t="s">
        <v>23403</v>
      </c>
      <c r="C7895" s="5">
        <v>44549</v>
      </c>
      <c r="D7895" s="5">
        <v>44554</v>
      </c>
      <c r="E7895" s="9">
        <f t="shared" si="123"/>
        <v>2021</v>
      </c>
      <c r="F7895" s="4" t="s">
        <v>39</v>
      </c>
      <c r="G7895" s="4" t="s">
        <v>23404</v>
      </c>
      <c r="H7895" s="4" t="s">
        <v>23405</v>
      </c>
      <c r="I7895" s="4" t="s">
        <v>20</v>
      </c>
      <c r="J7895" s="4" t="s">
        <v>106</v>
      </c>
      <c r="K7895" s="4" t="s">
        <v>106</v>
      </c>
      <c r="L7895" s="4" t="s">
        <v>36</v>
      </c>
      <c r="M7895" s="4" t="s">
        <v>37</v>
      </c>
      <c r="N7895" s="4">
        <v>1300.1600000000001</v>
      </c>
      <c r="O7895" s="4">
        <v>6</v>
      </c>
      <c r="P7895" s="4">
        <v>0</v>
      </c>
      <c r="Q7895" s="4">
        <v>25.08</v>
      </c>
    </row>
    <row r="7896" spans="1:17" s="4" customFormat="1" ht="12" x14ac:dyDescent="0.3">
      <c r="A7896" s="4">
        <v>7895</v>
      </c>
      <c r="B7896" s="4" t="s">
        <v>23406</v>
      </c>
      <c r="C7896" s="5">
        <v>45285</v>
      </c>
      <c r="D7896" s="5">
        <v>45292</v>
      </c>
      <c r="E7896" s="9">
        <f t="shared" si="123"/>
        <v>2024</v>
      </c>
      <c r="F7896" s="4" t="s">
        <v>25</v>
      </c>
      <c r="G7896" s="4" t="s">
        <v>23407</v>
      </c>
      <c r="H7896" s="4" t="s">
        <v>23408</v>
      </c>
      <c r="I7896" s="4" t="s">
        <v>28</v>
      </c>
      <c r="J7896" s="4" t="s">
        <v>145</v>
      </c>
      <c r="K7896" s="4" t="s">
        <v>80</v>
      </c>
      <c r="L7896" s="4" t="s">
        <v>29</v>
      </c>
      <c r="M7896" s="4" t="s">
        <v>30</v>
      </c>
      <c r="N7896" s="4">
        <v>670.38</v>
      </c>
      <c r="O7896" s="4">
        <v>3</v>
      </c>
      <c r="P7896" s="4">
        <v>0</v>
      </c>
      <c r="Q7896" s="4">
        <v>171.39</v>
      </c>
    </row>
    <row r="7897" spans="1:17" s="4" customFormat="1" ht="12" x14ac:dyDescent="0.3">
      <c r="A7897" s="4">
        <v>7896</v>
      </c>
      <c r="B7897" s="4" t="s">
        <v>23409</v>
      </c>
      <c r="C7897" s="5">
        <v>44810</v>
      </c>
      <c r="D7897" s="5">
        <v>44812</v>
      </c>
      <c r="E7897" s="9">
        <f t="shared" si="123"/>
        <v>2022</v>
      </c>
      <c r="F7897" s="4" t="s">
        <v>59</v>
      </c>
      <c r="G7897" s="4" t="s">
        <v>23410</v>
      </c>
      <c r="H7897" s="4" t="s">
        <v>23411</v>
      </c>
      <c r="I7897" s="4" t="s">
        <v>20</v>
      </c>
      <c r="J7897" s="4" t="s">
        <v>145</v>
      </c>
      <c r="K7897" s="4" t="s">
        <v>80</v>
      </c>
      <c r="L7897" s="4" t="s">
        <v>36</v>
      </c>
      <c r="M7897" s="4" t="s">
        <v>37</v>
      </c>
      <c r="N7897" s="4">
        <v>83.01</v>
      </c>
      <c r="O7897" s="4">
        <v>2</v>
      </c>
      <c r="P7897" s="4">
        <v>0</v>
      </c>
      <c r="Q7897" s="4">
        <v>5.74</v>
      </c>
    </row>
    <row r="7898" spans="1:17" s="4" customFormat="1" ht="12" x14ac:dyDescent="0.3">
      <c r="A7898" s="4">
        <v>7897</v>
      </c>
      <c r="B7898" s="4" t="s">
        <v>23412</v>
      </c>
      <c r="C7898" s="5">
        <v>45136</v>
      </c>
      <c r="D7898" s="5">
        <v>45140</v>
      </c>
      <c r="E7898" s="9">
        <f t="shared" si="123"/>
        <v>2023</v>
      </c>
      <c r="F7898" s="4" t="s">
        <v>39</v>
      </c>
      <c r="G7898" s="4" t="s">
        <v>23413</v>
      </c>
      <c r="H7898" s="4" t="s">
        <v>23414</v>
      </c>
      <c r="I7898" s="4" t="s">
        <v>28</v>
      </c>
      <c r="J7898" s="4" t="s">
        <v>47</v>
      </c>
      <c r="K7898" s="4" t="s">
        <v>47</v>
      </c>
      <c r="L7898" s="4" t="s">
        <v>29</v>
      </c>
      <c r="M7898" s="4" t="s">
        <v>90</v>
      </c>
      <c r="N7898" s="4">
        <v>1427.8</v>
      </c>
      <c r="O7898" s="4">
        <v>4</v>
      </c>
      <c r="P7898" s="4">
        <v>0.1</v>
      </c>
      <c r="Q7898" s="4">
        <v>2.1800000000000002</v>
      </c>
    </row>
    <row r="7899" spans="1:17" s="4" customFormat="1" ht="12" x14ac:dyDescent="0.3">
      <c r="A7899" s="4">
        <v>7898</v>
      </c>
      <c r="B7899" s="4" t="s">
        <v>23415</v>
      </c>
      <c r="C7899" s="5">
        <v>44870</v>
      </c>
      <c r="D7899" s="5">
        <v>44873</v>
      </c>
      <c r="E7899" s="9">
        <f t="shared" si="123"/>
        <v>2022</v>
      </c>
      <c r="F7899" s="4" t="s">
        <v>25</v>
      </c>
      <c r="G7899" s="4" t="s">
        <v>23416</v>
      </c>
      <c r="H7899" s="4" t="s">
        <v>23417</v>
      </c>
      <c r="I7899" s="4" t="s">
        <v>67</v>
      </c>
      <c r="J7899" s="4" t="s">
        <v>34</v>
      </c>
      <c r="K7899" s="4" t="s">
        <v>35</v>
      </c>
      <c r="L7899" s="4" t="s">
        <v>36</v>
      </c>
      <c r="M7899" s="4" t="s">
        <v>71</v>
      </c>
      <c r="N7899" s="4">
        <v>347.5</v>
      </c>
      <c r="O7899" s="4">
        <v>2</v>
      </c>
      <c r="P7899" s="4">
        <v>0</v>
      </c>
      <c r="Q7899" s="4">
        <v>3.3</v>
      </c>
    </row>
    <row r="7900" spans="1:17" s="4" customFormat="1" ht="12" x14ac:dyDescent="0.3">
      <c r="A7900" s="4">
        <v>7899</v>
      </c>
      <c r="B7900" s="4" t="s">
        <v>23418</v>
      </c>
      <c r="C7900" s="5">
        <v>45221</v>
      </c>
      <c r="D7900" s="5">
        <v>45224</v>
      </c>
      <c r="E7900" s="9">
        <f t="shared" si="123"/>
        <v>2023</v>
      </c>
      <c r="F7900" s="4" t="s">
        <v>59</v>
      </c>
      <c r="G7900" s="4" t="s">
        <v>23419</v>
      </c>
      <c r="H7900" s="4" t="s">
        <v>23420</v>
      </c>
      <c r="I7900" s="4" t="s">
        <v>28</v>
      </c>
      <c r="J7900" s="4" t="s">
        <v>106</v>
      </c>
      <c r="K7900" s="4" t="s">
        <v>106</v>
      </c>
      <c r="L7900" s="4" t="s">
        <v>22</v>
      </c>
      <c r="M7900" s="4" t="s">
        <v>75</v>
      </c>
      <c r="N7900" s="4">
        <v>68.94</v>
      </c>
      <c r="O7900" s="4">
        <v>9</v>
      </c>
      <c r="P7900" s="4">
        <v>0.1</v>
      </c>
      <c r="Q7900" s="4">
        <v>17.48</v>
      </c>
    </row>
    <row r="7901" spans="1:17" s="4" customFormat="1" ht="12" x14ac:dyDescent="0.3">
      <c r="A7901" s="4">
        <v>7900</v>
      </c>
      <c r="B7901" s="4" t="s">
        <v>23421</v>
      </c>
      <c r="C7901" s="5">
        <v>45390</v>
      </c>
      <c r="D7901" s="5">
        <v>45396</v>
      </c>
      <c r="E7901" s="9">
        <f t="shared" si="123"/>
        <v>2024</v>
      </c>
      <c r="F7901" s="4" t="s">
        <v>17</v>
      </c>
      <c r="G7901" s="4" t="s">
        <v>23422</v>
      </c>
      <c r="H7901" s="4" t="s">
        <v>23423</v>
      </c>
      <c r="I7901" s="4" t="s">
        <v>20</v>
      </c>
      <c r="J7901" s="4" t="s">
        <v>34</v>
      </c>
      <c r="K7901" s="4" t="s">
        <v>35</v>
      </c>
      <c r="L7901" s="4" t="s">
        <v>36</v>
      </c>
      <c r="M7901" s="4" t="s">
        <v>37</v>
      </c>
      <c r="N7901" s="4">
        <v>1073.8499999999999</v>
      </c>
      <c r="O7901" s="4">
        <v>2</v>
      </c>
      <c r="P7901" s="4">
        <v>0.1</v>
      </c>
      <c r="Q7901" s="4">
        <v>156.87</v>
      </c>
    </row>
    <row r="7902" spans="1:17" s="4" customFormat="1" ht="12" x14ac:dyDescent="0.3">
      <c r="A7902" s="4">
        <v>7901</v>
      </c>
      <c r="B7902" s="4" t="s">
        <v>23424</v>
      </c>
      <c r="C7902" s="5">
        <v>45120</v>
      </c>
      <c r="D7902" s="5">
        <v>45126</v>
      </c>
      <c r="E7902" s="9">
        <f t="shared" si="123"/>
        <v>2023</v>
      </c>
      <c r="F7902" s="4" t="s">
        <v>25</v>
      </c>
      <c r="G7902" s="4" t="s">
        <v>23425</v>
      </c>
      <c r="H7902" s="4" t="s">
        <v>23426</v>
      </c>
      <c r="I7902" s="4" t="s">
        <v>20</v>
      </c>
      <c r="J7902" s="4" t="s">
        <v>106</v>
      </c>
      <c r="K7902" s="4" t="s">
        <v>106</v>
      </c>
      <c r="L7902" s="4" t="s">
        <v>36</v>
      </c>
      <c r="M7902" s="4" t="s">
        <v>71</v>
      </c>
      <c r="N7902" s="4">
        <v>1369.08</v>
      </c>
      <c r="O7902" s="4">
        <v>6</v>
      </c>
      <c r="P7902" s="4">
        <v>0.15</v>
      </c>
      <c r="Q7902" s="4">
        <v>153.72</v>
      </c>
    </row>
    <row r="7903" spans="1:17" s="4" customFormat="1" ht="12" x14ac:dyDescent="0.3">
      <c r="A7903" s="4">
        <v>7902</v>
      </c>
      <c r="B7903" s="4" t="s">
        <v>23427</v>
      </c>
      <c r="C7903" s="5">
        <v>45750</v>
      </c>
      <c r="D7903" s="5">
        <v>45757</v>
      </c>
      <c r="E7903" s="9">
        <f t="shared" si="123"/>
        <v>2025</v>
      </c>
      <c r="F7903" s="4" t="s">
        <v>17</v>
      </c>
      <c r="G7903" s="4" t="s">
        <v>23428</v>
      </c>
      <c r="H7903" s="4" t="s">
        <v>23429</v>
      </c>
      <c r="I7903" s="4" t="s">
        <v>20</v>
      </c>
      <c r="J7903" s="4" t="s">
        <v>145</v>
      </c>
      <c r="K7903" s="4" t="s">
        <v>80</v>
      </c>
      <c r="L7903" s="4" t="s">
        <v>36</v>
      </c>
      <c r="M7903" s="4" t="s">
        <v>37</v>
      </c>
      <c r="N7903" s="4">
        <v>818.15</v>
      </c>
      <c r="O7903" s="4">
        <v>7</v>
      </c>
      <c r="P7903" s="4">
        <v>0.2</v>
      </c>
      <c r="Q7903" s="4">
        <v>117.7</v>
      </c>
    </row>
    <row r="7904" spans="1:17" s="4" customFormat="1" ht="12" x14ac:dyDescent="0.3">
      <c r="A7904" s="4">
        <v>7903</v>
      </c>
      <c r="B7904" s="4" t="s">
        <v>23430</v>
      </c>
      <c r="C7904" s="5">
        <v>45509</v>
      </c>
      <c r="D7904" s="5">
        <v>45512</v>
      </c>
      <c r="E7904" s="9">
        <f t="shared" si="123"/>
        <v>2024</v>
      </c>
      <c r="F7904" s="4" t="s">
        <v>17</v>
      </c>
      <c r="G7904" s="4" t="s">
        <v>23431</v>
      </c>
      <c r="H7904" s="4" t="s">
        <v>23432</v>
      </c>
      <c r="I7904" s="4" t="s">
        <v>67</v>
      </c>
      <c r="J7904" s="4" t="s">
        <v>79</v>
      </c>
      <c r="K7904" s="4" t="s">
        <v>80</v>
      </c>
      <c r="L7904" s="4" t="s">
        <v>29</v>
      </c>
      <c r="M7904" s="4" t="s">
        <v>107</v>
      </c>
      <c r="N7904" s="4">
        <v>135.9</v>
      </c>
      <c r="O7904" s="4">
        <v>1</v>
      </c>
      <c r="P7904" s="4">
        <v>0</v>
      </c>
      <c r="Q7904" s="4">
        <v>28.82</v>
      </c>
    </row>
    <row r="7905" spans="1:17" s="4" customFormat="1" ht="12" x14ac:dyDescent="0.3">
      <c r="A7905" s="4">
        <v>7904</v>
      </c>
      <c r="B7905" s="4" t="s">
        <v>23433</v>
      </c>
      <c r="C7905" s="5">
        <v>45475</v>
      </c>
      <c r="D7905" s="5">
        <v>45477</v>
      </c>
      <c r="E7905" s="9">
        <f t="shared" si="123"/>
        <v>2024</v>
      </c>
      <c r="F7905" s="4" t="s">
        <v>59</v>
      </c>
      <c r="G7905" s="4" t="s">
        <v>23434</v>
      </c>
      <c r="H7905" s="4" t="s">
        <v>23435</v>
      </c>
      <c r="I7905" s="4" t="s">
        <v>67</v>
      </c>
      <c r="J7905" s="4" t="s">
        <v>111</v>
      </c>
      <c r="K7905" s="4" t="s">
        <v>111</v>
      </c>
      <c r="L7905" s="4" t="s">
        <v>22</v>
      </c>
      <c r="M7905" s="4" t="s">
        <v>134</v>
      </c>
      <c r="N7905" s="4">
        <v>438.03</v>
      </c>
      <c r="O7905" s="4">
        <v>3</v>
      </c>
      <c r="P7905" s="4">
        <v>0.1</v>
      </c>
      <c r="Q7905" s="4">
        <v>62.8</v>
      </c>
    </row>
    <row r="7906" spans="1:17" s="4" customFormat="1" ht="12" x14ac:dyDescent="0.3">
      <c r="A7906" s="4">
        <v>7905</v>
      </c>
      <c r="B7906" s="4" t="s">
        <v>23436</v>
      </c>
      <c r="C7906" s="5">
        <v>44969</v>
      </c>
      <c r="D7906" s="5">
        <v>44976</v>
      </c>
      <c r="E7906" s="9">
        <f t="shared" si="123"/>
        <v>2023</v>
      </c>
      <c r="F7906" s="4" t="s">
        <v>39</v>
      </c>
      <c r="G7906" s="4" t="s">
        <v>23437</v>
      </c>
      <c r="H7906" s="4" t="s">
        <v>23438</v>
      </c>
      <c r="I7906" s="4" t="s">
        <v>20</v>
      </c>
      <c r="J7906" s="4" t="s">
        <v>106</v>
      </c>
      <c r="K7906" s="4" t="s">
        <v>106</v>
      </c>
      <c r="L7906" s="4" t="s">
        <v>29</v>
      </c>
      <c r="M7906" s="4" t="s">
        <v>107</v>
      </c>
      <c r="N7906" s="4">
        <v>776.79</v>
      </c>
      <c r="O7906" s="4">
        <v>7</v>
      </c>
      <c r="P7906" s="4">
        <v>0.2</v>
      </c>
      <c r="Q7906" s="4">
        <v>56.45</v>
      </c>
    </row>
    <row r="7907" spans="1:17" s="4" customFormat="1" ht="12" x14ac:dyDescent="0.3">
      <c r="A7907" s="4">
        <v>7906</v>
      </c>
      <c r="B7907" s="4" t="s">
        <v>23439</v>
      </c>
      <c r="C7907" s="5">
        <v>45800</v>
      </c>
      <c r="D7907" s="5">
        <v>45801</v>
      </c>
      <c r="E7907" s="9">
        <f t="shared" si="123"/>
        <v>2025</v>
      </c>
      <c r="F7907" s="4" t="s">
        <v>25</v>
      </c>
      <c r="G7907" s="4" t="s">
        <v>23440</v>
      </c>
      <c r="H7907" s="4" t="s">
        <v>23441</v>
      </c>
      <c r="I7907" s="4" t="s">
        <v>20</v>
      </c>
      <c r="J7907" s="4" t="s">
        <v>47</v>
      </c>
      <c r="K7907" s="4" t="s">
        <v>47</v>
      </c>
      <c r="L7907" s="4" t="s">
        <v>29</v>
      </c>
      <c r="M7907" s="4" t="s">
        <v>48</v>
      </c>
      <c r="N7907" s="4">
        <v>414.54</v>
      </c>
      <c r="O7907" s="4">
        <v>2</v>
      </c>
      <c r="P7907" s="4">
        <v>0.15</v>
      </c>
      <c r="Q7907" s="4">
        <v>26.23</v>
      </c>
    </row>
    <row r="7908" spans="1:17" s="4" customFormat="1" ht="12" x14ac:dyDescent="0.3">
      <c r="A7908" s="4">
        <v>7907</v>
      </c>
      <c r="B7908" s="4" t="s">
        <v>23442</v>
      </c>
      <c r="C7908" s="5">
        <v>44632</v>
      </c>
      <c r="D7908" s="5">
        <v>44636</v>
      </c>
      <c r="E7908" s="9">
        <f t="shared" si="123"/>
        <v>2022</v>
      </c>
      <c r="F7908" s="4" t="s">
        <v>17</v>
      </c>
      <c r="G7908" s="4" t="s">
        <v>23443</v>
      </c>
      <c r="H7908" s="4" t="s">
        <v>23444</v>
      </c>
      <c r="I7908" s="4" t="s">
        <v>67</v>
      </c>
      <c r="J7908" s="4" t="s">
        <v>42</v>
      </c>
      <c r="K7908" s="4" t="s">
        <v>43</v>
      </c>
      <c r="L7908" s="4" t="s">
        <v>22</v>
      </c>
      <c r="M7908" s="4" t="s">
        <v>134</v>
      </c>
      <c r="N7908" s="4">
        <v>256.36</v>
      </c>
      <c r="O7908" s="4">
        <v>4</v>
      </c>
      <c r="P7908" s="4">
        <v>0.1</v>
      </c>
      <c r="Q7908" s="4">
        <v>20.57</v>
      </c>
    </row>
    <row r="7909" spans="1:17" s="4" customFormat="1" ht="12" x14ac:dyDescent="0.3">
      <c r="A7909" s="4">
        <v>7908</v>
      </c>
      <c r="B7909" s="4" t="s">
        <v>23445</v>
      </c>
      <c r="C7909" s="5">
        <v>45196</v>
      </c>
      <c r="D7909" s="5">
        <v>45203</v>
      </c>
      <c r="E7909" s="9">
        <f t="shared" si="123"/>
        <v>2023</v>
      </c>
      <c r="F7909" s="4" t="s">
        <v>17</v>
      </c>
      <c r="G7909" s="4" t="s">
        <v>23446</v>
      </c>
      <c r="H7909" s="4" t="s">
        <v>1606</v>
      </c>
      <c r="I7909" s="4" t="s">
        <v>28</v>
      </c>
      <c r="J7909" s="4" t="s">
        <v>42</v>
      </c>
      <c r="K7909" s="4" t="s">
        <v>43</v>
      </c>
      <c r="L7909" s="4" t="s">
        <v>36</v>
      </c>
      <c r="M7909" s="4" t="s">
        <v>71</v>
      </c>
      <c r="N7909" s="4">
        <v>621.91</v>
      </c>
      <c r="O7909" s="4">
        <v>3</v>
      </c>
      <c r="P7909" s="4">
        <v>0</v>
      </c>
      <c r="Q7909" s="4">
        <v>138.85</v>
      </c>
    </row>
    <row r="7910" spans="1:17" s="4" customFormat="1" ht="12" x14ac:dyDescent="0.3">
      <c r="A7910" s="4">
        <v>7909</v>
      </c>
      <c r="B7910" s="4" t="s">
        <v>23447</v>
      </c>
      <c r="C7910" s="5">
        <v>45162</v>
      </c>
      <c r="D7910" s="5">
        <v>45165</v>
      </c>
      <c r="E7910" s="9">
        <f t="shared" si="123"/>
        <v>2023</v>
      </c>
      <c r="F7910" s="4" t="s">
        <v>59</v>
      </c>
      <c r="G7910" s="4" t="s">
        <v>23448</v>
      </c>
      <c r="H7910" s="4" t="s">
        <v>23449</v>
      </c>
      <c r="I7910" s="4" t="s">
        <v>20</v>
      </c>
      <c r="J7910" s="4" t="s">
        <v>62</v>
      </c>
      <c r="K7910" s="4" t="s">
        <v>63</v>
      </c>
      <c r="L7910" s="4" t="s">
        <v>22</v>
      </c>
      <c r="M7910" s="4" t="s">
        <v>54</v>
      </c>
      <c r="N7910" s="4">
        <v>110.35</v>
      </c>
      <c r="O7910" s="4">
        <v>10</v>
      </c>
      <c r="P7910" s="4">
        <v>0</v>
      </c>
      <c r="Q7910" s="4">
        <v>23.05</v>
      </c>
    </row>
    <row r="7911" spans="1:17" s="4" customFormat="1" ht="12" x14ac:dyDescent="0.3">
      <c r="A7911" s="4">
        <v>7910</v>
      </c>
      <c r="B7911" s="4" t="s">
        <v>23450</v>
      </c>
      <c r="C7911" s="5">
        <v>45631</v>
      </c>
      <c r="D7911" s="5">
        <v>45632</v>
      </c>
      <c r="E7911" s="9">
        <f t="shared" si="123"/>
        <v>2024</v>
      </c>
      <c r="F7911" s="4" t="s">
        <v>59</v>
      </c>
      <c r="G7911" s="4" t="s">
        <v>23451</v>
      </c>
      <c r="H7911" s="4" t="s">
        <v>23452</v>
      </c>
      <c r="I7911" s="4" t="s">
        <v>20</v>
      </c>
      <c r="J7911" s="4" t="s">
        <v>106</v>
      </c>
      <c r="K7911" s="4" t="s">
        <v>106</v>
      </c>
      <c r="L7911" s="4" t="s">
        <v>36</v>
      </c>
      <c r="M7911" s="4" t="s">
        <v>37</v>
      </c>
      <c r="N7911" s="4">
        <v>980.11</v>
      </c>
      <c r="O7911" s="4">
        <v>6</v>
      </c>
      <c r="P7911" s="4">
        <v>0</v>
      </c>
      <c r="Q7911" s="4">
        <v>227.1</v>
      </c>
    </row>
    <row r="7912" spans="1:17" s="4" customFormat="1" ht="12" x14ac:dyDescent="0.3">
      <c r="A7912" s="4">
        <v>7911</v>
      </c>
      <c r="B7912" s="4" t="s">
        <v>23453</v>
      </c>
      <c r="C7912" s="5">
        <v>44572</v>
      </c>
      <c r="D7912" s="5">
        <v>44578</v>
      </c>
      <c r="E7912" s="9">
        <f t="shared" si="123"/>
        <v>2022</v>
      </c>
      <c r="F7912" s="4" t="s">
        <v>17</v>
      </c>
      <c r="G7912" s="4" t="s">
        <v>23454</v>
      </c>
      <c r="H7912" s="4" t="s">
        <v>23455</v>
      </c>
      <c r="I7912" s="4" t="s">
        <v>28</v>
      </c>
      <c r="J7912" s="4" t="s">
        <v>145</v>
      </c>
      <c r="K7912" s="4" t="s">
        <v>80</v>
      </c>
      <c r="L7912" s="4" t="s">
        <v>22</v>
      </c>
      <c r="M7912" s="4" t="s">
        <v>134</v>
      </c>
      <c r="N7912" s="4">
        <v>733.33</v>
      </c>
      <c r="O7912" s="4">
        <v>7</v>
      </c>
      <c r="P7912" s="4">
        <v>0</v>
      </c>
      <c r="Q7912" s="4">
        <v>93.5</v>
      </c>
    </row>
    <row r="7913" spans="1:17" s="4" customFormat="1" ht="12" x14ac:dyDescent="0.3">
      <c r="A7913" s="4">
        <v>7912</v>
      </c>
      <c r="B7913" s="4" t="s">
        <v>23456</v>
      </c>
      <c r="C7913" s="5">
        <v>45687</v>
      </c>
      <c r="D7913" s="5">
        <v>45690</v>
      </c>
      <c r="E7913" s="9">
        <f t="shared" si="123"/>
        <v>2025</v>
      </c>
      <c r="F7913" s="4" t="s">
        <v>59</v>
      </c>
      <c r="G7913" s="4" t="s">
        <v>23457</v>
      </c>
      <c r="H7913" s="4" t="s">
        <v>23458</v>
      </c>
      <c r="I7913" s="4" t="s">
        <v>67</v>
      </c>
      <c r="J7913" s="4" t="s">
        <v>47</v>
      </c>
      <c r="K7913" s="4" t="s">
        <v>47</v>
      </c>
      <c r="L7913" s="4" t="s">
        <v>29</v>
      </c>
      <c r="M7913" s="4" t="s">
        <v>90</v>
      </c>
      <c r="N7913" s="4">
        <v>458.49</v>
      </c>
      <c r="O7913" s="4">
        <v>9</v>
      </c>
      <c r="P7913" s="4">
        <v>0.2</v>
      </c>
      <c r="Q7913" s="4">
        <v>93.19</v>
      </c>
    </row>
    <row r="7914" spans="1:17" s="4" customFormat="1" ht="12" x14ac:dyDescent="0.3">
      <c r="A7914" s="4">
        <v>7913</v>
      </c>
      <c r="B7914" s="4" t="s">
        <v>23459</v>
      </c>
      <c r="C7914" s="5">
        <v>45176</v>
      </c>
      <c r="D7914" s="5">
        <v>45182</v>
      </c>
      <c r="E7914" s="9">
        <f t="shared" si="123"/>
        <v>2023</v>
      </c>
      <c r="F7914" s="4" t="s">
        <v>17</v>
      </c>
      <c r="G7914" s="4" t="s">
        <v>23460</v>
      </c>
      <c r="H7914" s="4" t="s">
        <v>23461</v>
      </c>
      <c r="I7914" s="4" t="s">
        <v>67</v>
      </c>
      <c r="J7914" s="4" t="s">
        <v>21</v>
      </c>
      <c r="K7914" s="4" t="s">
        <v>26647</v>
      </c>
      <c r="L7914" s="4" t="s">
        <v>29</v>
      </c>
      <c r="M7914" s="4" t="s">
        <v>30</v>
      </c>
      <c r="N7914" s="4">
        <v>363.4</v>
      </c>
      <c r="O7914" s="4">
        <v>4</v>
      </c>
      <c r="P7914" s="4">
        <v>0.15</v>
      </c>
      <c r="Q7914" s="4">
        <v>79.989999999999995</v>
      </c>
    </row>
    <row r="7915" spans="1:17" s="4" customFormat="1" ht="12" x14ac:dyDescent="0.3">
      <c r="A7915" s="4">
        <v>7914</v>
      </c>
      <c r="B7915" s="4" t="s">
        <v>23462</v>
      </c>
      <c r="C7915" s="5">
        <v>45329</v>
      </c>
      <c r="D7915" s="5">
        <v>45334</v>
      </c>
      <c r="E7915" s="9">
        <f t="shared" si="123"/>
        <v>2024</v>
      </c>
      <c r="F7915" s="4" t="s">
        <v>17</v>
      </c>
      <c r="G7915" s="4" t="s">
        <v>23463</v>
      </c>
      <c r="H7915" s="4" t="s">
        <v>23464</v>
      </c>
      <c r="I7915" s="4" t="s">
        <v>28</v>
      </c>
      <c r="J7915" s="4" t="s">
        <v>21</v>
      </c>
      <c r="K7915" s="4" t="s">
        <v>26647</v>
      </c>
      <c r="L7915" s="4" t="s">
        <v>22</v>
      </c>
      <c r="M7915" s="4" t="s">
        <v>134</v>
      </c>
      <c r="N7915" s="4">
        <v>808.35</v>
      </c>
      <c r="O7915" s="4">
        <v>10</v>
      </c>
      <c r="P7915" s="4">
        <v>0</v>
      </c>
      <c r="Q7915" s="4">
        <v>164.91</v>
      </c>
    </row>
    <row r="7916" spans="1:17" s="4" customFormat="1" ht="12" x14ac:dyDescent="0.3">
      <c r="A7916" s="4">
        <v>7915</v>
      </c>
      <c r="B7916" s="4" t="s">
        <v>23465</v>
      </c>
      <c r="C7916" s="5">
        <v>44423</v>
      </c>
      <c r="D7916" s="5">
        <v>44428</v>
      </c>
      <c r="E7916" s="9">
        <f t="shared" si="123"/>
        <v>2021</v>
      </c>
      <c r="F7916" s="4" t="s">
        <v>39</v>
      </c>
      <c r="G7916" s="4" t="s">
        <v>23466</v>
      </c>
      <c r="H7916" s="4" t="s">
        <v>23467</v>
      </c>
      <c r="I7916" s="4" t="s">
        <v>28</v>
      </c>
      <c r="J7916" s="4" t="s">
        <v>47</v>
      </c>
      <c r="K7916" s="4" t="s">
        <v>47</v>
      </c>
      <c r="L7916" s="4" t="s">
        <v>29</v>
      </c>
      <c r="M7916" s="4" t="s">
        <v>107</v>
      </c>
      <c r="N7916" s="4">
        <v>1453.53</v>
      </c>
      <c r="O7916" s="4">
        <v>9</v>
      </c>
      <c r="P7916" s="4">
        <v>0.15</v>
      </c>
      <c r="Q7916" s="4">
        <v>266.60000000000002</v>
      </c>
    </row>
    <row r="7917" spans="1:17" s="4" customFormat="1" ht="12" x14ac:dyDescent="0.3">
      <c r="A7917" s="4">
        <v>7916</v>
      </c>
      <c r="B7917" s="4" t="s">
        <v>23468</v>
      </c>
      <c r="C7917" s="5">
        <v>45145</v>
      </c>
      <c r="D7917" s="5">
        <v>45146</v>
      </c>
      <c r="E7917" s="9">
        <f t="shared" si="123"/>
        <v>2023</v>
      </c>
      <c r="F7917" s="4" t="s">
        <v>39</v>
      </c>
      <c r="G7917" s="4" t="s">
        <v>23469</v>
      </c>
      <c r="H7917" s="4" t="s">
        <v>8335</v>
      </c>
      <c r="I7917" s="4" t="s">
        <v>67</v>
      </c>
      <c r="J7917" s="4" t="s">
        <v>106</v>
      </c>
      <c r="K7917" s="4" t="s">
        <v>106</v>
      </c>
      <c r="L7917" s="4" t="s">
        <v>29</v>
      </c>
      <c r="M7917" s="4" t="s">
        <v>107</v>
      </c>
      <c r="N7917" s="4">
        <v>1182.44</v>
      </c>
      <c r="O7917" s="4">
        <v>8</v>
      </c>
      <c r="P7917" s="4">
        <v>0.1</v>
      </c>
      <c r="Q7917" s="4">
        <v>100.74</v>
      </c>
    </row>
    <row r="7918" spans="1:17" s="4" customFormat="1" ht="12" x14ac:dyDescent="0.3">
      <c r="A7918" s="4">
        <v>7917</v>
      </c>
      <c r="B7918" s="4" t="s">
        <v>23470</v>
      </c>
      <c r="C7918" s="5">
        <v>44672</v>
      </c>
      <c r="D7918" s="5">
        <v>44675</v>
      </c>
      <c r="E7918" s="9">
        <f t="shared" si="123"/>
        <v>2022</v>
      </c>
      <c r="F7918" s="4" t="s">
        <v>59</v>
      </c>
      <c r="G7918" s="4" t="s">
        <v>23471</v>
      </c>
      <c r="H7918" s="4" t="s">
        <v>23472</v>
      </c>
      <c r="I7918" s="4" t="s">
        <v>28</v>
      </c>
      <c r="J7918" s="4" t="s">
        <v>52</v>
      </c>
      <c r="K7918" s="4" t="s">
        <v>53</v>
      </c>
      <c r="L7918" s="4" t="s">
        <v>29</v>
      </c>
      <c r="M7918" s="4" t="s">
        <v>90</v>
      </c>
      <c r="N7918" s="4">
        <v>834.51</v>
      </c>
      <c r="O7918" s="4">
        <v>9</v>
      </c>
      <c r="P7918" s="4">
        <v>0.1</v>
      </c>
      <c r="Q7918" s="4">
        <v>53.89</v>
      </c>
    </row>
    <row r="7919" spans="1:17" s="4" customFormat="1" ht="12" x14ac:dyDescent="0.3">
      <c r="A7919" s="4">
        <v>7918</v>
      </c>
      <c r="B7919" s="4" t="s">
        <v>23473</v>
      </c>
      <c r="C7919" s="5">
        <v>45402</v>
      </c>
      <c r="D7919" s="5">
        <v>45403</v>
      </c>
      <c r="E7919" s="9">
        <f t="shared" si="123"/>
        <v>2024</v>
      </c>
      <c r="F7919" s="4" t="s">
        <v>39</v>
      </c>
      <c r="G7919" s="4" t="s">
        <v>23474</v>
      </c>
      <c r="H7919" s="4" t="s">
        <v>23475</v>
      </c>
      <c r="I7919" s="4" t="s">
        <v>67</v>
      </c>
      <c r="J7919" s="4" t="s">
        <v>62</v>
      </c>
      <c r="K7919" s="4" t="s">
        <v>63</v>
      </c>
      <c r="L7919" s="4" t="s">
        <v>36</v>
      </c>
      <c r="M7919" s="4" t="s">
        <v>138</v>
      </c>
      <c r="N7919" s="4">
        <v>1235.02</v>
      </c>
      <c r="O7919" s="4">
        <v>9</v>
      </c>
      <c r="P7919" s="4">
        <v>0.1</v>
      </c>
      <c r="Q7919" s="4">
        <v>194.16</v>
      </c>
    </row>
    <row r="7920" spans="1:17" s="4" customFormat="1" ht="12" x14ac:dyDescent="0.3">
      <c r="A7920" s="4">
        <v>7919</v>
      </c>
      <c r="B7920" s="4" t="s">
        <v>23476</v>
      </c>
      <c r="C7920" s="5">
        <v>44404</v>
      </c>
      <c r="D7920" s="5">
        <v>44409</v>
      </c>
      <c r="E7920" s="9">
        <f t="shared" si="123"/>
        <v>2021</v>
      </c>
      <c r="F7920" s="4" t="s">
        <v>39</v>
      </c>
      <c r="G7920" s="4" t="s">
        <v>23477</v>
      </c>
      <c r="H7920" s="4" t="s">
        <v>23478</v>
      </c>
      <c r="I7920" s="4" t="s">
        <v>67</v>
      </c>
      <c r="J7920" s="4" t="s">
        <v>79</v>
      </c>
      <c r="K7920" s="4" t="s">
        <v>80</v>
      </c>
      <c r="L7920" s="4" t="s">
        <v>22</v>
      </c>
      <c r="M7920" s="4" t="s">
        <v>23</v>
      </c>
      <c r="N7920" s="4">
        <v>640.34</v>
      </c>
      <c r="O7920" s="4">
        <v>6</v>
      </c>
      <c r="P7920" s="4">
        <v>0.1</v>
      </c>
      <c r="Q7920" s="4">
        <v>57.64</v>
      </c>
    </row>
    <row r="7921" spans="1:17" s="4" customFormat="1" ht="12" x14ac:dyDescent="0.3">
      <c r="A7921" s="4">
        <v>7920</v>
      </c>
      <c r="B7921" s="4" t="s">
        <v>23479</v>
      </c>
      <c r="C7921" s="5">
        <v>44955</v>
      </c>
      <c r="D7921" s="5">
        <v>44962</v>
      </c>
      <c r="E7921" s="9">
        <f t="shared" si="123"/>
        <v>2023</v>
      </c>
      <c r="F7921" s="4" t="s">
        <v>39</v>
      </c>
      <c r="G7921" s="4" t="s">
        <v>23480</v>
      </c>
      <c r="H7921" s="4" t="s">
        <v>23481</v>
      </c>
      <c r="I7921" s="4" t="s">
        <v>20</v>
      </c>
      <c r="J7921" s="4" t="s">
        <v>42</v>
      </c>
      <c r="K7921" s="4" t="s">
        <v>43</v>
      </c>
      <c r="L7921" s="4" t="s">
        <v>29</v>
      </c>
      <c r="M7921" s="4" t="s">
        <v>48</v>
      </c>
      <c r="N7921" s="4">
        <v>1259.6500000000001</v>
      </c>
      <c r="O7921" s="4">
        <v>9</v>
      </c>
      <c r="P7921" s="4">
        <v>0.1</v>
      </c>
      <c r="Q7921" s="4">
        <v>141.01</v>
      </c>
    </row>
    <row r="7922" spans="1:17" s="4" customFormat="1" ht="12" x14ac:dyDescent="0.3">
      <c r="A7922" s="4">
        <v>7921</v>
      </c>
      <c r="B7922" s="4" t="s">
        <v>23482</v>
      </c>
      <c r="C7922" s="5">
        <v>45613</v>
      </c>
      <c r="D7922" s="5">
        <v>45615</v>
      </c>
      <c r="E7922" s="9">
        <f t="shared" si="123"/>
        <v>2024</v>
      </c>
      <c r="F7922" s="4" t="s">
        <v>25</v>
      </c>
      <c r="G7922" s="4" t="s">
        <v>23483</v>
      </c>
      <c r="H7922" s="4" t="s">
        <v>23484</v>
      </c>
      <c r="I7922" s="4" t="s">
        <v>67</v>
      </c>
      <c r="J7922" s="4" t="s">
        <v>79</v>
      </c>
      <c r="K7922" s="4" t="s">
        <v>80</v>
      </c>
      <c r="L7922" s="4" t="s">
        <v>22</v>
      </c>
      <c r="M7922" s="4" t="s">
        <v>54</v>
      </c>
      <c r="N7922" s="4">
        <v>98.85</v>
      </c>
      <c r="O7922" s="4">
        <v>10</v>
      </c>
      <c r="P7922" s="4">
        <v>0.1</v>
      </c>
      <c r="Q7922" s="4">
        <v>15.41</v>
      </c>
    </row>
    <row r="7923" spans="1:17" s="4" customFormat="1" ht="12" x14ac:dyDescent="0.3">
      <c r="A7923" s="4">
        <v>7922</v>
      </c>
      <c r="B7923" s="4" t="s">
        <v>23485</v>
      </c>
      <c r="C7923" s="5">
        <v>44650</v>
      </c>
      <c r="D7923" s="5">
        <v>44655</v>
      </c>
      <c r="E7923" s="9">
        <f t="shared" si="123"/>
        <v>2022</v>
      </c>
      <c r="F7923" s="4" t="s">
        <v>59</v>
      </c>
      <c r="G7923" s="4" t="s">
        <v>23486</v>
      </c>
      <c r="H7923" s="4" t="s">
        <v>23487</v>
      </c>
      <c r="I7923" s="4" t="s">
        <v>28</v>
      </c>
      <c r="J7923" s="4" t="s">
        <v>79</v>
      </c>
      <c r="K7923" s="4" t="s">
        <v>80</v>
      </c>
      <c r="L7923" s="4" t="s">
        <v>36</v>
      </c>
      <c r="M7923" s="4" t="s">
        <v>138</v>
      </c>
      <c r="N7923" s="4">
        <v>1436.59</v>
      </c>
      <c r="O7923" s="4">
        <v>4</v>
      </c>
      <c r="P7923" s="4">
        <v>0.1</v>
      </c>
      <c r="Q7923" s="4">
        <v>288.66000000000003</v>
      </c>
    </row>
    <row r="7924" spans="1:17" s="4" customFormat="1" ht="12" x14ac:dyDescent="0.3">
      <c r="A7924" s="4">
        <v>7923</v>
      </c>
      <c r="B7924" s="4" t="s">
        <v>23488</v>
      </c>
      <c r="C7924" s="5">
        <v>44794</v>
      </c>
      <c r="D7924" s="5">
        <v>44798</v>
      </c>
      <c r="E7924" s="9">
        <f t="shared" si="123"/>
        <v>2022</v>
      </c>
      <c r="F7924" s="4" t="s">
        <v>39</v>
      </c>
      <c r="G7924" s="4" t="s">
        <v>23489</v>
      </c>
      <c r="H7924" s="4" t="s">
        <v>23490</v>
      </c>
      <c r="I7924" s="4" t="s">
        <v>20</v>
      </c>
      <c r="J7924" s="4" t="s">
        <v>42</v>
      </c>
      <c r="K7924" s="4" t="s">
        <v>43</v>
      </c>
      <c r="L7924" s="4" t="s">
        <v>22</v>
      </c>
      <c r="M7924" s="4" t="s">
        <v>54</v>
      </c>
      <c r="N7924" s="4">
        <v>1235.18</v>
      </c>
      <c r="O7924" s="4">
        <v>2</v>
      </c>
      <c r="P7924" s="4">
        <v>0.1</v>
      </c>
      <c r="Q7924" s="4">
        <v>187.18</v>
      </c>
    </row>
    <row r="7925" spans="1:17" s="4" customFormat="1" ht="12" x14ac:dyDescent="0.3">
      <c r="A7925" s="4">
        <v>7924</v>
      </c>
      <c r="B7925" s="4" t="s">
        <v>23491</v>
      </c>
      <c r="C7925" s="5">
        <v>44851</v>
      </c>
      <c r="D7925" s="5">
        <v>44856</v>
      </c>
      <c r="E7925" s="9">
        <f t="shared" si="123"/>
        <v>2022</v>
      </c>
      <c r="F7925" s="4" t="s">
        <v>59</v>
      </c>
      <c r="G7925" s="4" t="s">
        <v>23492</v>
      </c>
      <c r="H7925" s="4" t="s">
        <v>23493</v>
      </c>
      <c r="I7925" s="4" t="s">
        <v>28</v>
      </c>
      <c r="J7925" s="4" t="s">
        <v>111</v>
      </c>
      <c r="K7925" s="4" t="s">
        <v>111</v>
      </c>
      <c r="L7925" s="4" t="s">
        <v>29</v>
      </c>
      <c r="M7925" s="4" t="s">
        <v>107</v>
      </c>
      <c r="N7925" s="4">
        <v>917.54</v>
      </c>
      <c r="O7925" s="4">
        <v>1</v>
      </c>
      <c r="P7925" s="4">
        <v>0.1</v>
      </c>
      <c r="Q7925" s="4">
        <v>136.04</v>
      </c>
    </row>
    <row r="7926" spans="1:17" s="4" customFormat="1" ht="12" x14ac:dyDescent="0.3">
      <c r="A7926" s="4">
        <v>7925</v>
      </c>
      <c r="B7926" s="4" t="s">
        <v>23494</v>
      </c>
      <c r="C7926" s="5">
        <v>45010</v>
      </c>
      <c r="D7926" s="5">
        <v>45012</v>
      </c>
      <c r="E7926" s="9">
        <f t="shared" si="123"/>
        <v>2023</v>
      </c>
      <c r="F7926" s="4" t="s">
        <v>17</v>
      </c>
      <c r="G7926" s="4" t="s">
        <v>23495</v>
      </c>
      <c r="H7926" s="4" t="s">
        <v>23496</v>
      </c>
      <c r="I7926" s="4" t="s">
        <v>67</v>
      </c>
      <c r="J7926" s="4" t="s">
        <v>42</v>
      </c>
      <c r="K7926" s="4" t="s">
        <v>43</v>
      </c>
      <c r="L7926" s="4" t="s">
        <v>29</v>
      </c>
      <c r="M7926" s="4" t="s">
        <v>30</v>
      </c>
      <c r="N7926" s="4">
        <v>1423.27</v>
      </c>
      <c r="O7926" s="4">
        <v>4</v>
      </c>
      <c r="P7926" s="4">
        <v>0.15</v>
      </c>
      <c r="Q7926" s="4">
        <v>243.26</v>
      </c>
    </row>
    <row r="7927" spans="1:17" s="4" customFormat="1" ht="12" x14ac:dyDescent="0.3">
      <c r="A7927" s="4">
        <v>7926</v>
      </c>
      <c r="B7927" s="4" t="s">
        <v>23497</v>
      </c>
      <c r="C7927" s="5">
        <v>45617</v>
      </c>
      <c r="D7927" s="5">
        <v>45618</v>
      </c>
      <c r="E7927" s="9">
        <f t="shared" si="123"/>
        <v>2024</v>
      </c>
      <c r="F7927" s="4" t="s">
        <v>17</v>
      </c>
      <c r="G7927" s="4" t="s">
        <v>23498</v>
      </c>
      <c r="H7927" s="4" t="s">
        <v>23499</v>
      </c>
      <c r="I7927" s="4" t="s">
        <v>20</v>
      </c>
      <c r="J7927" s="4" t="s">
        <v>42</v>
      </c>
      <c r="K7927" s="4" t="s">
        <v>43</v>
      </c>
      <c r="L7927" s="4" t="s">
        <v>29</v>
      </c>
      <c r="M7927" s="4" t="s">
        <v>107</v>
      </c>
      <c r="N7927" s="4">
        <v>668.3</v>
      </c>
      <c r="O7927" s="4">
        <v>3</v>
      </c>
      <c r="P7927" s="4">
        <v>0.15</v>
      </c>
      <c r="Q7927" s="4">
        <v>33.96</v>
      </c>
    </row>
    <row r="7928" spans="1:17" s="4" customFormat="1" ht="12" x14ac:dyDescent="0.3">
      <c r="A7928" s="4">
        <v>7927</v>
      </c>
      <c r="B7928" s="4" t="s">
        <v>23500</v>
      </c>
      <c r="C7928" s="5">
        <v>44425</v>
      </c>
      <c r="D7928" s="5">
        <v>44428</v>
      </c>
      <c r="E7928" s="9">
        <f t="shared" si="123"/>
        <v>2021</v>
      </c>
      <c r="F7928" s="4" t="s">
        <v>17</v>
      </c>
      <c r="G7928" s="4" t="s">
        <v>23501</v>
      </c>
      <c r="H7928" s="4" t="s">
        <v>23502</v>
      </c>
      <c r="I7928" s="4" t="s">
        <v>28</v>
      </c>
      <c r="J7928" s="4" t="s">
        <v>106</v>
      </c>
      <c r="K7928" s="4" t="s">
        <v>106</v>
      </c>
      <c r="L7928" s="4" t="s">
        <v>29</v>
      </c>
      <c r="M7928" s="4" t="s">
        <v>30</v>
      </c>
      <c r="N7928" s="4">
        <v>1009.81</v>
      </c>
      <c r="O7928" s="4">
        <v>5</v>
      </c>
      <c r="P7928" s="4">
        <v>0.15</v>
      </c>
      <c r="Q7928" s="4">
        <v>152.99</v>
      </c>
    </row>
    <row r="7929" spans="1:17" s="4" customFormat="1" ht="12" x14ac:dyDescent="0.3">
      <c r="A7929" s="4">
        <v>7928</v>
      </c>
      <c r="B7929" s="4" t="s">
        <v>23503</v>
      </c>
      <c r="C7929" s="5">
        <v>45715</v>
      </c>
      <c r="D7929" s="5">
        <v>45720</v>
      </c>
      <c r="E7929" s="9">
        <f t="shared" si="123"/>
        <v>2025</v>
      </c>
      <c r="F7929" s="4" t="s">
        <v>17</v>
      </c>
      <c r="G7929" s="4" t="s">
        <v>23504</v>
      </c>
      <c r="H7929" s="4" t="s">
        <v>23505</v>
      </c>
      <c r="I7929" s="4" t="s">
        <v>28</v>
      </c>
      <c r="J7929" s="4" t="s">
        <v>42</v>
      </c>
      <c r="K7929" s="4" t="s">
        <v>43</v>
      </c>
      <c r="L7929" s="4" t="s">
        <v>29</v>
      </c>
      <c r="M7929" s="4" t="s">
        <v>90</v>
      </c>
      <c r="N7929" s="4">
        <v>42.44</v>
      </c>
      <c r="O7929" s="4">
        <v>2</v>
      </c>
      <c r="P7929" s="4">
        <v>0</v>
      </c>
      <c r="Q7929" s="4">
        <v>7.87</v>
      </c>
    </row>
    <row r="7930" spans="1:17" s="4" customFormat="1" ht="12" x14ac:dyDescent="0.3">
      <c r="A7930" s="4">
        <v>7929</v>
      </c>
      <c r="B7930" s="4" t="s">
        <v>23506</v>
      </c>
      <c r="C7930" s="5">
        <v>45521</v>
      </c>
      <c r="D7930" s="5">
        <v>45527</v>
      </c>
      <c r="E7930" s="9">
        <f t="shared" si="123"/>
        <v>2024</v>
      </c>
      <c r="F7930" s="4" t="s">
        <v>59</v>
      </c>
      <c r="G7930" s="4" t="s">
        <v>23507</v>
      </c>
      <c r="H7930" s="4" t="s">
        <v>23508</v>
      </c>
      <c r="I7930" s="4" t="s">
        <v>28</v>
      </c>
      <c r="J7930" s="4" t="s">
        <v>145</v>
      </c>
      <c r="K7930" s="4" t="s">
        <v>80</v>
      </c>
      <c r="L7930" s="4" t="s">
        <v>29</v>
      </c>
      <c r="M7930" s="4" t="s">
        <v>107</v>
      </c>
      <c r="N7930" s="4">
        <v>387.78</v>
      </c>
      <c r="O7930" s="4">
        <v>9</v>
      </c>
      <c r="P7930" s="4">
        <v>0</v>
      </c>
      <c r="Q7930" s="4">
        <v>24.37</v>
      </c>
    </row>
    <row r="7931" spans="1:17" s="4" customFormat="1" ht="12" x14ac:dyDescent="0.3">
      <c r="A7931" s="4">
        <v>7930</v>
      </c>
      <c r="B7931" s="4" t="s">
        <v>23509</v>
      </c>
      <c r="C7931" s="5">
        <v>44819</v>
      </c>
      <c r="D7931" s="5">
        <v>44826</v>
      </c>
      <c r="E7931" s="9">
        <f t="shared" si="123"/>
        <v>2022</v>
      </c>
      <c r="F7931" s="4" t="s">
        <v>39</v>
      </c>
      <c r="G7931" s="4" t="s">
        <v>23510</v>
      </c>
      <c r="H7931" s="4" t="s">
        <v>23511</v>
      </c>
      <c r="I7931" s="4" t="s">
        <v>20</v>
      </c>
      <c r="J7931" s="4" t="s">
        <v>111</v>
      </c>
      <c r="K7931" s="4" t="s">
        <v>111</v>
      </c>
      <c r="L7931" s="4" t="s">
        <v>22</v>
      </c>
      <c r="M7931" s="4" t="s">
        <v>54</v>
      </c>
      <c r="N7931" s="4">
        <v>1015.9</v>
      </c>
      <c r="O7931" s="4">
        <v>10</v>
      </c>
      <c r="P7931" s="4">
        <v>0</v>
      </c>
      <c r="Q7931" s="4">
        <v>239.15</v>
      </c>
    </row>
    <row r="7932" spans="1:17" s="4" customFormat="1" ht="12" x14ac:dyDescent="0.3">
      <c r="A7932" s="4">
        <v>7931</v>
      </c>
      <c r="B7932" s="4" t="s">
        <v>23512</v>
      </c>
      <c r="C7932" s="5">
        <v>44828</v>
      </c>
      <c r="D7932" s="5">
        <v>44833</v>
      </c>
      <c r="E7932" s="9">
        <f t="shared" si="123"/>
        <v>2022</v>
      </c>
      <c r="F7932" s="4" t="s">
        <v>59</v>
      </c>
      <c r="G7932" s="4" t="s">
        <v>23513</v>
      </c>
      <c r="H7932" s="4" t="s">
        <v>23514</v>
      </c>
      <c r="I7932" s="4" t="s">
        <v>20</v>
      </c>
      <c r="J7932" s="4" t="s">
        <v>21</v>
      </c>
      <c r="K7932" s="4" t="s">
        <v>26647</v>
      </c>
      <c r="L7932" s="4" t="s">
        <v>22</v>
      </c>
      <c r="M7932" s="4" t="s">
        <v>75</v>
      </c>
      <c r="N7932" s="4">
        <v>326.85000000000002</v>
      </c>
      <c r="O7932" s="4">
        <v>7</v>
      </c>
      <c r="P7932" s="4">
        <v>0</v>
      </c>
      <c r="Q7932" s="4">
        <v>81.62</v>
      </c>
    </row>
    <row r="7933" spans="1:17" s="4" customFormat="1" ht="12" x14ac:dyDescent="0.3">
      <c r="A7933" s="4">
        <v>7932</v>
      </c>
      <c r="B7933" s="4" t="s">
        <v>23515</v>
      </c>
      <c r="C7933" s="5">
        <v>45147</v>
      </c>
      <c r="D7933" s="5">
        <v>45154</v>
      </c>
      <c r="E7933" s="9">
        <f t="shared" si="123"/>
        <v>2023</v>
      </c>
      <c r="F7933" s="4" t="s">
        <v>59</v>
      </c>
      <c r="G7933" s="4" t="s">
        <v>23516</v>
      </c>
      <c r="H7933" s="4" t="s">
        <v>21294</v>
      </c>
      <c r="I7933" s="4" t="s">
        <v>20</v>
      </c>
      <c r="J7933" s="4" t="s">
        <v>21</v>
      </c>
      <c r="K7933" s="4" t="s">
        <v>26647</v>
      </c>
      <c r="L7933" s="4" t="s">
        <v>29</v>
      </c>
      <c r="M7933" s="4" t="s">
        <v>48</v>
      </c>
      <c r="N7933" s="4">
        <v>100.31</v>
      </c>
      <c r="O7933" s="4">
        <v>10</v>
      </c>
      <c r="P7933" s="4">
        <v>0.2</v>
      </c>
      <c r="Q7933" s="4">
        <v>5.1100000000000003</v>
      </c>
    </row>
    <row r="7934" spans="1:17" s="4" customFormat="1" ht="12" x14ac:dyDescent="0.3">
      <c r="A7934" s="4">
        <v>7933</v>
      </c>
      <c r="B7934" s="4" t="s">
        <v>23517</v>
      </c>
      <c r="C7934" s="5">
        <v>45813</v>
      </c>
      <c r="D7934" s="5">
        <v>45818</v>
      </c>
      <c r="E7934" s="9">
        <f t="shared" si="123"/>
        <v>2025</v>
      </c>
      <c r="F7934" s="4" t="s">
        <v>25</v>
      </c>
      <c r="G7934" s="4" t="s">
        <v>23518</v>
      </c>
      <c r="H7934" s="4" t="s">
        <v>23519</v>
      </c>
      <c r="I7934" s="4" t="s">
        <v>67</v>
      </c>
      <c r="J7934" s="4" t="s">
        <v>111</v>
      </c>
      <c r="K7934" s="4" t="s">
        <v>111</v>
      </c>
      <c r="L7934" s="4" t="s">
        <v>36</v>
      </c>
      <c r="M7934" s="4" t="s">
        <v>118</v>
      </c>
      <c r="N7934" s="4">
        <v>678.4</v>
      </c>
      <c r="O7934" s="4">
        <v>5</v>
      </c>
      <c r="P7934" s="4">
        <v>0.15</v>
      </c>
      <c r="Q7934" s="4">
        <v>31.52</v>
      </c>
    </row>
    <row r="7935" spans="1:17" s="4" customFormat="1" ht="12" x14ac:dyDescent="0.3">
      <c r="A7935" s="4">
        <v>7934</v>
      </c>
      <c r="B7935" s="4" t="s">
        <v>23520</v>
      </c>
      <c r="C7935" s="5">
        <v>44812</v>
      </c>
      <c r="D7935" s="5">
        <v>44819</v>
      </c>
      <c r="E7935" s="9">
        <f t="shared" si="123"/>
        <v>2022</v>
      </c>
      <c r="F7935" s="4" t="s">
        <v>59</v>
      </c>
      <c r="G7935" s="4" t="s">
        <v>23521</v>
      </c>
      <c r="H7935" s="4" t="s">
        <v>23522</v>
      </c>
      <c r="I7935" s="4" t="s">
        <v>28</v>
      </c>
      <c r="J7935" s="4" t="s">
        <v>111</v>
      </c>
      <c r="K7935" s="4" t="s">
        <v>111</v>
      </c>
      <c r="L7935" s="4" t="s">
        <v>22</v>
      </c>
      <c r="M7935" s="4" t="s">
        <v>23</v>
      </c>
      <c r="N7935" s="4">
        <v>529.97</v>
      </c>
      <c r="O7935" s="4">
        <v>8</v>
      </c>
      <c r="P7935" s="4">
        <v>0.2</v>
      </c>
      <c r="Q7935" s="4">
        <v>116.46</v>
      </c>
    </row>
    <row r="7936" spans="1:17" s="4" customFormat="1" ht="12" x14ac:dyDescent="0.3">
      <c r="A7936" s="4">
        <v>7935</v>
      </c>
      <c r="B7936" s="4" t="s">
        <v>23523</v>
      </c>
      <c r="C7936" s="5">
        <v>45337</v>
      </c>
      <c r="D7936" s="5">
        <v>45341</v>
      </c>
      <c r="E7936" s="9">
        <f t="shared" si="123"/>
        <v>2024</v>
      </c>
      <c r="F7936" s="4" t="s">
        <v>25</v>
      </c>
      <c r="G7936" s="4" t="s">
        <v>23524</v>
      </c>
      <c r="H7936" s="4" t="s">
        <v>23525</v>
      </c>
      <c r="I7936" s="4" t="s">
        <v>20</v>
      </c>
      <c r="J7936" s="4" t="s">
        <v>21</v>
      </c>
      <c r="K7936" s="4" t="s">
        <v>26647</v>
      </c>
      <c r="L7936" s="4" t="s">
        <v>36</v>
      </c>
      <c r="M7936" s="4" t="s">
        <v>138</v>
      </c>
      <c r="N7936" s="4">
        <v>1116.75</v>
      </c>
      <c r="O7936" s="4">
        <v>5</v>
      </c>
      <c r="P7936" s="4">
        <v>0.15</v>
      </c>
      <c r="Q7936" s="4">
        <v>135.85</v>
      </c>
    </row>
    <row r="7937" spans="1:17" s="4" customFormat="1" ht="12" x14ac:dyDescent="0.3">
      <c r="A7937" s="4">
        <v>7936</v>
      </c>
      <c r="B7937" s="4" t="s">
        <v>23526</v>
      </c>
      <c r="C7937" s="5">
        <v>44449</v>
      </c>
      <c r="D7937" s="5">
        <v>44456</v>
      </c>
      <c r="E7937" s="9">
        <f t="shared" si="123"/>
        <v>2021</v>
      </c>
      <c r="F7937" s="4" t="s">
        <v>39</v>
      </c>
      <c r="G7937" s="4" t="s">
        <v>23527</v>
      </c>
      <c r="H7937" s="4" t="s">
        <v>23528</v>
      </c>
      <c r="I7937" s="4" t="s">
        <v>67</v>
      </c>
      <c r="J7937" s="4" t="s">
        <v>62</v>
      </c>
      <c r="K7937" s="4" t="s">
        <v>63</v>
      </c>
      <c r="L7937" s="4" t="s">
        <v>22</v>
      </c>
      <c r="M7937" s="4" t="s">
        <v>75</v>
      </c>
      <c r="N7937" s="4">
        <v>508.05</v>
      </c>
      <c r="O7937" s="4">
        <v>5</v>
      </c>
      <c r="P7937" s="4">
        <v>0.1</v>
      </c>
      <c r="Q7937" s="4">
        <v>15.21</v>
      </c>
    </row>
    <row r="7938" spans="1:17" s="4" customFormat="1" ht="12" x14ac:dyDescent="0.3">
      <c r="A7938" s="4">
        <v>7937</v>
      </c>
      <c r="B7938" s="4" t="s">
        <v>23529</v>
      </c>
      <c r="C7938" s="5">
        <v>45556</v>
      </c>
      <c r="D7938" s="5">
        <v>45563</v>
      </c>
      <c r="E7938" s="9">
        <f t="shared" ref="E7938:E8001" si="124">YEAR(D7938)</f>
        <v>2024</v>
      </c>
      <c r="F7938" s="4" t="s">
        <v>39</v>
      </c>
      <c r="G7938" s="4" t="s">
        <v>23530</v>
      </c>
      <c r="H7938" s="4" t="s">
        <v>23531</v>
      </c>
      <c r="I7938" s="4" t="s">
        <v>67</v>
      </c>
      <c r="J7938" s="4" t="s">
        <v>52</v>
      </c>
      <c r="K7938" s="4" t="s">
        <v>53</v>
      </c>
      <c r="L7938" s="4" t="s">
        <v>22</v>
      </c>
      <c r="M7938" s="4" t="s">
        <v>134</v>
      </c>
      <c r="N7938" s="4">
        <v>805.92</v>
      </c>
      <c r="O7938" s="4">
        <v>9</v>
      </c>
      <c r="P7938" s="4">
        <v>0.2</v>
      </c>
      <c r="Q7938" s="4">
        <v>54.32</v>
      </c>
    </row>
    <row r="7939" spans="1:17" s="4" customFormat="1" ht="12" x14ac:dyDescent="0.3">
      <c r="A7939" s="4">
        <v>7938</v>
      </c>
      <c r="B7939" s="4" t="s">
        <v>23532</v>
      </c>
      <c r="C7939" s="5">
        <v>44675</v>
      </c>
      <c r="D7939" s="5">
        <v>44677</v>
      </c>
      <c r="E7939" s="9">
        <f t="shared" si="124"/>
        <v>2022</v>
      </c>
      <c r="F7939" s="4" t="s">
        <v>25</v>
      </c>
      <c r="G7939" s="4" t="s">
        <v>23533</v>
      </c>
      <c r="H7939" s="4" t="s">
        <v>23534</v>
      </c>
      <c r="I7939" s="4" t="s">
        <v>67</v>
      </c>
      <c r="J7939" s="4" t="s">
        <v>34</v>
      </c>
      <c r="K7939" s="4" t="s">
        <v>35</v>
      </c>
      <c r="L7939" s="4" t="s">
        <v>22</v>
      </c>
      <c r="M7939" s="4" t="s">
        <v>134</v>
      </c>
      <c r="N7939" s="4">
        <v>346.39</v>
      </c>
      <c r="O7939" s="4">
        <v>3</v>
      </c>
      <c r="P7939" s="4">
        <v>0.15</v>
      </c>
      <c r="Q7939" s="4">
        <v>11.58</v>
      </c>
    </row>
    <row r="7940" spans="1:17" s="4" customFormat="1" ht="12" x14ac:dyDescent="0.3">
      <c r="A7940" s="4">
        <v>7939</v>
      </c>
      <c r="B7940" s="4" t="s">
        <v>23535</v>
      </c>
      <c r="C7940" s="5">
        <v>44737</v>
      </c>
      <c r="D7940" s="5">
        <v>44744</v>
      </c>
      <c r="E7940" s="9">
        <f t="shared" si="124"/>
        <v>2022</v>
      </c>
      <c r="F7940" s="4" t="s">
        <v>39</v>
      </c>
      <c r="G7940" s="4" t="s">
        <v>23536</v>
      </c>
      <c r="H7940" s="4" t="s">
        <v>23537</v>
      </c>
      <c r="I7940" s="4" t="s">
        <v>67</v>
      </c>
      <c r="J7940" s="4" t="s">
        <v>62</v>
      </c>
      <c r="K7940" s="4" t="s">
        <v>63</v>
      </c>
      <c r="L7940" s="4" t="s">
        <v>36</v>
      </c>
      <c r="M7940" s="4" t="s">
        <v>138</v>
      </c>
      <c r="N7940" s="4">
        <v>1355.63</v>
      </c>
      <c r="O7940" s="4">
        <v>10</v>
      </c>
      <c r="P7940" s="4">
        <v>0.1</v>
      </c>
      <c r="Q7940" s="4">
        <v>240.02</v>
      </c>
    </row>
    <row r="7941" spans="1:17" s="4" customFormat="1" ht="12" x14ac:dyDescent="0.3">
      <c r="A7941" s="4">
        <v>7940</v>
      </c>
      <c r="B7941" s="4" t="s">
        <v>23538</v>
      </c>
      <c r="C7941" s="5">
        <v>45737</v>
      </c>
      <c r="D7941" s="5">
        <v>45741</v>
      </c>
      <c r="E7941" s="9">
        <f t="shared" si="124"/>
        <v>2025</v>
      </c>
      <c r="F7941" s="4" t="s">
        <v>17</v>
      </c>
      <c r="G7941" s="4" t="s">
        <v>23539</v>
      </c>
      <c r="H7941" s="4" t="s">
        <v>23540</v>
      </c>
      <c r="I7941" s="4" t="s">
        <v>67</v>
      </c>
      <c r="J7941" s="4" t="s">
        <v>145</v>
      </c>
      <c r="K7941" s="4" t="s">
        <v>80</v>
      </c>
      <c r="L7941" s="4" t="s">
        <v>36</v>
      </c>
      <c r="M7941" s="4" t="s">
        <v>118</v>
      </c>
      <c r="N7941" s="4">
        <v>300.33999999999997</v>
      </c>
      <c r="O7941" s="4">
        <v>7</v>
      </c>
      <c r="P7941" s="4">
        <v>0</v>
      </c>
      <c r="Q7941" s="4">
        <v>38.380000000000003</v>
      </c>
    </row>
    <row r="7942" spans="1:17" s="4" customFormat="1" ht="12" x14ac:dyDescent="0.3">
      <c r="A7942" s="4">
        <v>7941</v>
      </c>
      <c r="B7942" s="4" t="s">
        <v>23541</v>
      </c>
      <c r="C7942" s="5">
        <v>45615</v>
      </c>
      <c r="D7942" s="5">
        <v>45621</v>
      </c>
      <c r="E7942" s="9">
        <f t="shared" si="124"/>
        <v>2024</v>
      </c>
      <c r="F7942" s="4" t="s">
        <v>25</v>
      </c>
      <c r="G7942" s="4" t="s">
        <v>23542</v>
      </c>
      <c r="H7942" s="4" t="s">
        <v>23543</v>
      </c>
      <c r="I7942" s="4" t="s">
        <v>20</v>
      </c>
      <c r="J7942" s="4" t="s">
        <v>42</v>
      </c>
      <c r="K7942" s="4" t="s">
        <v>43</v>
      </c>
      <c r="L7942" s="4" t="s">
        <v>29</v>
      </c>
      <c r="M7942" s="4" t="s">
        <v>30</v>
      </c>
      <c r="N7942" s="4">
        <v>923.71</v>
      </c>
      <c r="O7942" s="4">
        <v>1</v>
      </c>
      <c r="P7942" s="4">
        <v>0</v>
      </c>
      <c r="Q7942" s="4">
        <v>102.15</v>
      </c>
    </row>
    <row r="7943" spans="1:17" s="4" customFormat="1" ht="12" x14ac:dyDescent="0.3">
      <c r="A7943" s="4">
        <v>7942</v>
      </c>
      <c r="B7943" s="4" t="s">
        <v>23544</v>
      </c>
      <c r="C7943" s="5">
        <v>45430</v>
      </c>
      <c r="D7943" s="5">
        <v>45431</v>
      </c>
      <c r="E7943" s="9">
        <f t="shared" si="124"/>
        <v>2024</v>
      </c>
      <c r="F7943" s="4" t="s">
        <v>39</v>
      </c>
      <c r="G7943" s="4" t="s">
        <v>23545</v>
      </c>
      <c r="H7943" s="4" t="s">
        <v>23546</v>
      </c>
      <c r="I7943" s="4" t="s">
        <v>28</v>
      </c>
      <c r="J7943" s="4" t="s">
        <v>111</v>
      </c>
      <c r="K7943" s="4" t="s">
        <v>111</v>
      </c>
      <c r="L7943" s="4" t="s">
        <v>22</v>
      </c>
      <c r="M7943" s="4" t="s">
        <v>23</v>
      </c>
      <c r="N7943" s="4">
        <v>963.4</v>
      </c>
      <c r="O7943" s="4">
        <v>6</v>
      </c>
      <c r="P7943" s="4">
        <v>0</v>
      </c>
      <c r="Q7943" s="4">
        <v>250.04</v>
      </c>
    </row>
    <row r="7944" spans="1:17" s="4" customFormat="1" ht="12" x14ac:dyDescent="0.3">
      <c r="A7944" s="4">
        <v>7943</v>
      </c>
      <c r="B7944" s="4" t="s">
        <v>23547</v>
      </c>
      <c r="C7944" s="5">
        <v>44460</v>
      </c>
      <c r="D7944" s="5">
        <v>44461</v>
      </c>
      <c r="E7944" s="9">
        <f t="shared" si="124"/>
        <v>2021</v>
      </c>
      <c r="F7944" s="4" t="s">
        <v>59</v>
      </c>
      <c r="G7944" s="4" t="s">
        <v>23548</v>
      </c>
      <c r="H7944" s="4" t="s">
        <v>23549</v>
      </c>
      <c r="I7944" s="4" t="s">
        <v>67</v>
      </c>
      <c r="J7944" s="4" t="s">
        <v>79</v>
      </c>
      <c r="K7944" s="4" t="s">
        <v>80</v>
      </c>
      <c r="L7944" s="4" t="s">
        <v>36</v>
      </c>
      <c r="M7944" s="4" t="s">
        <v>118</v>
      </c>
      <c r="N7944" s="4">
        <v>1323.93</v>
      </c>
      <c r="O7944" s="4">
        <v>1</v>
      </c>
      <c r="P7944" s="4">
        <v>0</v>
      </c>
      <c r="Q7944" s="4">
        <v>344.07</v>
      </c>
    </row>
    <row r="7945" spans="1:17" s="4" customFormat="1" ht="12" x14ac:dyDescent="0.3">
      <c r="A7945" s="4">
        <v>7944</v>
      </c>
      <c r="B7945" s="4" t="s">
        <v>23550</v>
      </c>
      <c r="C7945" s="5">
        <v>45574</v>
      </c>
      <c r="D7945" s="5">
        <v>45578</v>
      </c>
      <c r="E7945" s="9">
        <f t="shared" si="124"/>
        <v>2024</v>
      </c>
      <c r="F7945" s="4" t="s">
        <v>25</v>
      </c>
      <c r="G7945" s="4" t="s">
        <v>23551</v>
      </c>
      <c r="H7945" s="4" t="s">
        <v>23552</v>
      </c>
      <c r="I7945" s="4" t="s">
        <v>28</v>
      </c>
      <c r="J7945" s="4" t="s">
        <v>79</v>
      </c>
      <c r="K7945" s="4" t="s">
        <v>80</v>
      </c>
      <c r="L7945" s="4" t="s">
        <v>29</v>
      </c>
      <c r="M7945" s="4" t="s">
        <v>107</v>
      </c>
      <c r="N7945" s="4">
        <v>532.08000000000004</v>
      </c>
      <c r="O7945" s="4">
        <v>10</v>
      </c>
      <c r="P7945" s="4">
        <v>0.15</v>
      </c>
      <c r="Q7945" s="4">
        <v>65.12</v>
      </c>
    </row>
    <row r="7946" spans="1:17" s="4" customFormat="1" ht="12" x14ac:dyDescent="0.3">
      <c r="A7946" s="4">
        <v>7945</v>
      </c>
      <c r="B7946" s="4" t="s">
        <v>23553</v>
      </c>
      <c r="C7946" s="5">
        <v>44656</v>
      </c>
      <c r="D7946" s="5">
        <v>44660</v>
      </c>
      <c r="E7946" s="9">
        <f t="shared" si="124"/>
        <v>2022</v>
      </c>
      <c r="F7946" s="4" t="s">
        <v>25</v>
      </c>
      <c r="G7946" s="4" t="s">
        <v>23554</v>
      </c>
      <c r="H7946" s="4" t="s">
        <v>23555</v>
      </c>
      <c r="I7946" s="4" t="s">
        <v>28</v>
      </c>
      <c r="J7946" s="4" t="s">
        <v>52</v>
      </c>
      <c r="K7946" s="4" t="s">
        <v>53</v>
      </c>
      <c r="L7946" s="4" t="s">
        <v>36</v>
      </c>
      <c r="M7946" s="4" t="s">
        <v>118</v>
      </c>
      <c r="N7946" s="4">
        <v>134.47999999999999</v>
      </c>
      <c r="O7946" s="4">
        <v>10</v>
      </c>
      <c r="P7946" s="4">
        <v>0.1</v>
      </c>
      <c r="Q7946" s="4">
        <v>34.5</v>
      </c>
    </row>
    <row r="7947" spans="1:17" s="4" customFormat="1" ht="12" x14ac:dyDescent="0.3">
      <c r="A7947" s="4">
        <v>7946</v>
      </c>
      <c r="B7947" s="4" t="s">
        <v>23556</v>
      </c>
      <c r="C7947" s="5">
        <v>45113</v>
      </c>
      <c r="D7947" s="5">
        <v>45119</v>
      </c>
      <c r="E7947" s="9">
        <f t="shared" si="124"/>
        <v>2023</v>
      </c>
      <c r="F7947" s="4" t="s">
        <v>17</v>
      </c>
      <c r="G7947" s="4" t="s">
        <v>23557</v>
      </c>
      <c r="H7947" s="4" t="s">
        <v>23558</v>
      </c>
      <c r="I7947" s="4" t="s">
        <v>20</v>
      </c>
      <c r="J7947" s="4" t="s">
        <v>47</v>
      </c>
      <c r="K7947" s="4" t="s">
        <v>47</v>
      </c>
      <c r="L7947" s="4" t="s">
        <v>22</v>
      </c>
      <c r="M7947" s="4" t="s">
        <v>75</v>
      </c>
      <c r="N7947" s="4">
        <v>478.54</v>
      </c>
      <c r="O7947" s="4">
        <v>9</v>
      </c>
      <c r="P7947" s="4">
        <v>0.1</v>
      </c>
      <c r="Q7947" s="4">
        <v>5.12</v>
      </c>
    </row>
    <row r="7948" spans="1:17" s="4" customFormat="1" ht="12" x14ac:dyDescent="0.3">
      <c r="A7948" s="4">
        <v>7947</v>
      </c>
      <c r="B7948" s="4" t="s">
        <v>23559</v>
      </c>
      <c r="C7948" s="5">
        <v>45166</v>
      </c>
      <c r="D7948" s="5">
        <v>45170</v>
      </c>
      <c r="E7948" s="9">
        <f t="shared" si="124"/>
        <v>2023</v>
      </c>
      <c r="F7948" s="4" t="s">
        <v>39</v>
      </c>
      <c r="G7948" s="4" t="s">
        <v>23560</v>
      </c>
      <c r="H7948" s="4" t="s">
        <v>23561</v>
      </c>
      <c r="I7948" s="4" t="s">
        <v>28</v>
      </c>
      <c r="J7948" s="4" t="s">
        <v>145</v>
      </c>
      <c r="K7948" s="4" t="s">
        <v>80</v>
      </c>
      <c r="L7948" s="4" t="s">
        <v>36</v>
      </c>
      <c r="M7948" s="4" t="s">
        <v>71</v>
      </c>
      <c r="N7948" s="4">
        <v>160.25</v>
      </c>
      <c r="O7948" s="4">
        <v>9</v>
      </c>
      <c r="P7948" s="4">
        <v>0.1</v>
      </c>
      <c r="Q7948" s="4">
        <v>23.02</v>
      </c>
    </row>
    <row r="7949" spans="1:17" s="4" customFormat="1" ht="12" x14ac:dyDescent="0.3">
      <c r="A7949" s="4">
        <v>7948</v>
      </c>
      <c r="B7949" s="4" t="s">
        <v>23562</v>
      </c>
      <c r="C7949" s="5">
        <v>44877</v>
      </c>
      <c r="D7949" s="5">
        <v>44878</v>
      </c>
      <c r="E7949" s="9">
        <f t="shared" si="124"/>
        <v>2022</v>
      </c>
      <c r="F7949" s="4" t="s">
        <v>39</v>
      </c>
      <c r="G7949" s="4" t="s">
        <v>23563</v>
      </c>
      <c r="H7949" s="4" t="s">
        <v>23564</v>
      </c>
      <c r="I7949" s="4" t="s">
        <v>28</v>
      </c>
      <c r="J7949" s="4" t="s">
        <v>34</v>
      </c>
      <c r="K7949" s="4" t="s">
        <v>35</v>
      </c>
      <c r="L7949" s="4" t="s">
        <v>29</v>
      </c>
      <c r="M7949" s="4" t="s">
        <v>30</v>
      </c>
      <c r="N7949" s="4">
        <v>1089.1199999999999</v>
      </c>
      <c r="O7949" s="4">
        <v>7</v>
      </c>
      <c r="P7949" s="4">
        <v>0.2</v>
      </c>
      <c r="Q7949" s="4">
        <v>35.53</v>
      </c>
    </row>
    <row r="7950" spans="1:17" s="4" customFormat="1" ht="12" x14ac:dyDescent="0.3">
      <c r="A7950" s="4">
        <v>7949</v>
      </c>
      <c r="B7950" s="4" t="s">
        <v>23565</v>
      </c>
      <c r="C7950" s="5">
        <v>45226</v>
      </c>
      <c r="D7950" s="5">
        <v>45232</v>
      </c>
      <c r="E7950" s="9">
        <f t="shared" si="124"/>
        <v>2023</v>
      </c>
      <c r="F7950" s="4" t="s">
        <v>25</v>
      </c>
      <c r="G7950" s="4" t="s">
        <v>23566</v>
      </c>
      <c r="H7950" s="4" t="s">
        <v>23567</v>
      </c>
      <c r="I7950" s="4" t="s">
        <v>28</v>
      </c>
      <c r="J7950" s="4" t="s">
        <v>42</v>
      </c>
      <c r="K7950" s="4" t="s">
        <v>43</v>
      </c>
      <c r="L7950" s="4" t="s">
        <v>22</v>
      </c>
      <c r="M7950" s="4" t="s">
        <v>75</v>
      </c>
      <c r="N7950" s="4">
        <v>456.19</v>
      </c>
      <c r="O7950" s="4">
        <v>6</v>
      </c>
      <c r="P7950" s="4">
        <v>0</v>
      </c>
      <c r="Q7950" s="4">
        <v>51.26</v>
      </c>
    </row>
    <row r="7951" spans="1:17" s="4" customFormat="1" ht="12" x14ac:dyDescent="0.3">
      <c r="A7951" s="4">
        <v>7950</v>
      </c>
      <c r="B7951" s="4" t="s">
        <v>23568</v>
      </c>
      <c r="C7951" s="5">
        <v>44543</v>
      </c>
      <c r="D7951" s="5">
        <v>44548</v>
      </c>
      <c r="E7951" s="9">
        <f t="shared" si="124"/>
        <v>2021</v>
      </c>
      <c r="F7951" s="4" t="s">
        <v>39</v>
      </c>
      <c r="G7951" s="4" t="s">
        <v>23569</v>
      </c>
      <c r="H7951" s="4" t="s">
        <v>23570</v>
      </c>
      <c r="I7951" s="4" t="s">
        <v>67</v>
      </c>
      <c r="J7951" s="4" t="s">
        <v>79</v>
      </c>
      <c r="K7951" s="4" t="s">
        <v>80</v>
      </c>
      <c r="L7951" s="4" t="s">
        <v>22</v>
      </c>
      <c r="M7951" s="4" t="s">
        <v>54</v>
      </c>
      <c r="N7951" s="4">
        <v>422.79</v>
      </c>
      <c r="O7951" s="4">
        <v>1</v>
      </c>
      <c r="P7951" s="4">
        <v>0.1</v>
      </c>
      <c r="Q7951" s="4">
        <v>61.74</v>
      </c>
    </row>
    <row r="7952" spans="1:17" s="4" customFormat="1" ht="12" x14ac:dyDescent="0.3">
      <c r="A7952" s="4">
        <v>7951</v>
      </c>
      <c r="B7952" s="4" t="s">
        <v>23571</v>
      </c>
      <c r="C7952" s="5">
        <v>44716</v>
      </c>
      <c r="D7952" s="5">
        <v>44718</v>
      </c>
      <c r="E7952" s="9">
        <f t="shared" si="124"/>
        <v>2022</v>
      </c>
      <c r="F7952" s="4" t="s">
        <v>25</v>
      </c>
      <c r="G7952" s="4" t="s">
        <v>23572</v>
      </c>
      <c r="H7952" s="4" t="s">
        <v>23573</v>
      </c>
      <c r="I7952" s="4" t="s">
        <v>28</v>
      </c>
      <c r="J7952" s="4" t="s">
        <v>47</v>
      </c>
      <c r="K7952" s="4" t="s">
        <v>47</v>
      </c>
      <c r="L7952" s="4" t="s">
        <v>29</v>
      </c>
      <c r="M7952" s="4" t="s">
        <v>30</v>
      </c>
      <c r="N7952" s="4">
        <v>256.26</v>
      </c>
      <c r="O7952" s="4">
        <v>6</v>
      </c>
      <c r="P7952" s="4">
        <v>0</v>
      </c>
      <c r="Q7952" s="4">
        <v>43.08</v>
      </c>
    </row>
    <row r="7953" spans="1:17" s="4" customFormat="1" ht="12" x14ac:dyDescent="0.3">
      <c r="A7953" s="4">
        <v>7952</v>
      </c>
      <c r="B7953" s="4" t="s">
        <v>23574</v>
      </c>
      <c r="C7953" s="5">
        <v>44478</v>
      </c>
      <c r="D7953" s="5">
        <v>44483</v>
      </c>
      <c r="E7953" s="9">
        <f t="shared" si="124"/>
        <v>2021</v>
      </c>
      <c r="F7953" s="4" t="s">
        <v>17</v>
      </c>
      <c r="G7953" s="4" t="s">
        <v>23575</v>
      </c>
      <c r="H7953" s="4" t="s">
        <v>23576</v>
      </c>
      <c r="I7953" s="4" t="s">
        <v>67</v>
      </c>
      <c r="J7953" s="4" t="s">
        <v>62</v>
      </c>
      <c r="K7953" s="4" t="s">
        <v>63</v>
      </c>
      <c r="L7953" s="4" t="s">
        <v>22</v>
      </c>
      <c r="M7953" s="4" t="s">
        <v>75</v>
      </c>
      <c r="N7953" s="4">
        <v>376.69</v>
      </c>
      <c r="O7953" s="4">
        <v>5</v>
      </c>
      <c r="P7953" s="4">
        <v>0</v>
      </c>
      <c r="Q7953" s="4">
        <v>71.23</v>
      </c>
    </row>
    <row r="7954" spans="1:17" s="4" customFormat="1" ht="12" x14ac:dyDescent="0.3">
      <c r="A7954" s="4">
        <v>7953</v>
      </c>
      <c r="B7954" s="4" t="s">
        <v>23577</v>
      </c>
      <c r="C7954" s="5">
        <v>44492</v>
      </c>
      <c r="D7954" s="5">
        <v>44493</v>
      </c>
      <c r="E7954" s="9">
        <f t="shared" si="124"/>
        <v>2021</v>
      </c>
      <c r="F7954" s="4" t="s">
        <v>39</v>
      </c>
      <c r="G7954" s="4" t="s">
        <v>23578</v>
      </c>
      <c r="H7954" s="4" t="s">
        <v>23579</v>
      </c>
      <c r="I7954" s="4" t="s">
        <v>28</v>
      </c>
      <c r="J7954" s="4" t="s">
        <v>34</v>
      </c>
      <c r="K7954" s="4" t="s">
        <v>35</v>
      </c>
      <c r="L7954" s="4" t="s">
        <v>22</v>
      </c>
      <c r="M7954" s="4" t="s">
        <v>134</v>
      </c>
      <c r="N7954" s="4">
        <v>1060.07</v>
      </c>
      <c r="O7954" s="4">
        <v>7</v>
      </c>
      <c r="P7954" s="4">
        <v>0.2</v>
      </c>
      <c r="Q7954" s="4">
        <v>-11.17</v>
      </c>
    </row>
    <row r="7955" spans="1:17" s="4" customFormat="1" ht="12" x14ac:dyDescent="0.3">
      <c r="A7955" s="4">
        <v>7954</v>
      </c>
      <c r="B7955" s="4" t="s">
        <v>23580</v>
      </c>
      <c r="C7955" s="5">
        <v>44720</v>
      </c>
      <c r="D7955" s="5">
        <v>44724</v>
      </c>
      <c r="E7955" s="9">
        <f t="shared" si="124"/>
        <v>2022</v>
      </c>
      <c r="F7955" s="4" t="s">
        <v>59</v>
      </c>
      <c r="G7955" s="4" t="s">
        <v>16738</v>
      </c>
      <c r="H7955" s="4" t="s">
        <v>23581</v>
      </c>
      <c r="I7955" s="4" t="s">
        <v>28</v>
      </c>
      <c r="J7955" s="4" t="s">
        <v>79</v>
      </c>
      <c r="K7955" s="4" t="s">
        <v>80</v>
      </c>
      <c r="L7955" s="4" t="s">
        <v>36</v>
      </c>
      <c r="M7955" s="4" t="s">
        <v>71</v>
      </c>
      <c r="N7955" s="4">
        <v>507.72</v>
      </c>
      <c r="O7955" s="4">
        <v>6</v>
      </c>
      <c r="P7955" s="4">
        <v>0.1</v>
      </c>
      <c r="Q7955" s="4">
        <v>111.12</v>
      </c>
    </row>
    <row r="7956" spans="1:17" s="4" customFormat="1" ht="12" x14ac:dyDescent="0.3">
      <c r="A7956" s="4">
        <v>7955</v>
      </c>
      <c r="B7956" s="4" t="s">
        <v>23582</v>
      </c>
      <c r="C7956" s="5">
        <v>45652</v>
      </c>
      <c r="D7956" s="5">
        <v>45659</v>
      </c>
      <c r="E7956" s="9">
        <f t="shared" si="124"/>
        <v>2025</v>
      </c>
      <c r="F7956" s="4" t="s">
        <v>59</v>
      </c>
      <c r="G7956" s="4" t="s">
        <v>23583</v>
      </c>
      <c r="H7956" s="4" t="s">
        <v>23584</v>
      </c>
      <c r="I7956" s="4" t="s">
        <v>20</v>
      </c>
      <c r="J7956" s="4" t="s">
        <v>47</v>
      </c>
      <c r="K7956" s="4" t="s">
        <v>47</v>
      </c>
      <c r="L7956" s="4" t="s">
        <v>29</v>
      </c>
      <c r="M7956" s="4" t="s">
        <v>48</v>
      </c>
      <c r="N7956" s="4">
        <v>886.5</v>
      </c>
      <c r="O7956" s="4">
        <v>10</v>
      </c>
      <c r="P7956" s="4">
        <v>0.1</v>
      </c>
      <c r="Q7956" s="4">
        <v>96.89</v>
      </c>
    </row>
    <row r="7957" spans="1:17" s="4" customFormat="1" ht="12" x14ac:dyDescent="0.3">
      <c r="A7957" s="4">
        <v>7956</v>
      </c>
      <c r="B7957" s="4" t="s">
        <v>23585</v>
      </c>
      <c r="C7957" s="5">
        <v>45259</v>
      </c>
      <c r="D7957" s="5">
        <v>45261</v>
      </c>
      <c r="E7957" s="9">
        <f t="shared" si="124"/>
        <v>2023</v>
      </c>
      <c r="F7957" s="4" t="s">
        <v>59</v>
      </c>
      <c r="G7957" s="4" t="s">
        <v>23586</v>
      </c>
      <c r="H7957" s="4" t="s">
        <v>23587</v>
      </c>
      <c r="I7957" s="4" t="s">
        <v>20</v>
      </c>
      <c r="J7957" s="4" t="s">
        <v>42</v>
      </c>
      <c r="K7957" s="4" t="s">
        <v>43</v>
      </c>
      <c r="L7957" s="4" t="s">
        <v>36</v>
      </c>
      <c r="M7957" s="4" t="s">
        <v>118</v>
      </c>
      <c r="N7957" s="4">
        <v>1394.46</v>
      </c>
      <c r="O7957" s="4">
        <v>1</v>
      </c>
      <c r="P7957" s="4">
        <v>0</v>
      </c>
      <c r="Q7957" s="4">
        <v>326.64</v>
      </c>
    </row>
    <row r="7958" spans="1:17" s="4" customFormat="1" ht="12" x14ac:dyDescent="0.3">
      <c r="A7958" s="4">
        <v>7957</v>
      </c>
      <c r="B7958" s="4" t="s">
        <v>23588</v>
      </c>
      <c r="C7958" s="5">
        <v>44890</v>
      </c>
      <c r="D7958" s="5">
        <v>44892</v>
      </c>
      <c r="E7958" s="9">
        <f t="shared" si="124"/>
        <v>2022</v>
      </c>
      <c r="F7958" s="4" t="s">
        <v>17</v>
      </c>
      <c r="G7958" s="4" t="s">
        <v>23589</v>
      </c>
      <c r="H7958" s="4" t="s">
        <v>23590</v>
      </c>
      <c r="I7958" s="4" t="s">
        <v>28</v>
      </c>
      <c r="J7958" s="4" t="s">
        <v>34</v>
      </c>
      <c r="K7958" s="4" t="s">
        <v>35</v>
      </c>
      <c r="L7958" s="4" t="s">
        <v>36</v>
      </c>
      <c r="M7958" s="4" t="s">
        <v>118</v>
      </c>
      <c r="N7958" s="4">
        <v>579.74</v>
      </c>
      <c r="O7958" s="4">
        <v>6</v>
      </c>
      <c r="P7958" s="4">
        <v>0.15</v>
      </c>
      <c r="Q7958" s="4">
        <v>22.88</v>
      </c>
    </row>
    <row r="7959" spans="1:17" s="4" customFormat="1" ht="12" x14ac:dyDescent="0.3">
      <c r="A7959" s="4">
        <v>7958</v>
      </c>
      <c r="B7959" s="4" t="s">
        <v>23591</v>
      </c>
      <c r="C7959" s="5">
        <v>44779</v>
      </c>
      <c r="D7959" s="5">
        <v>44783</v>
      </c>
      <c r="E7959" s="9">
        <f t="shared" si="124"/>
        <v>2022</v>
      </c>
      <c r="F7959" s="4" t="s">
        <v>39</v>
      </c>
      <c r="G7959" s="4" t="s">
        <v>23592</v>
      </c>
      <c r="H7959" s="4" t="s">
        <v>23593</v>
      </c>
      <c r="I7959" s="4" t="s">
        <v>67</v>
      </c>
      <c r="J7959" s="4" t="s">
        <v>79</v>
      </c>
      <c r="K7959" s="4" t="s">
        <v>80</v>
      </c>
      <c r="L7959" s="4" t="s">
        <v>29</v>
      </c>
      <c r="M7959" s="4" t="s">
        <v>48</v>
      </c>
      <c r="N7959" s="4">
        <v>955.82</v>
      </c>
      <c r="O7959" s="4">
        <v>10</v>
      </c>
      <c r="P7959" s="4">
        <v>0.1</v>
      </c>
      <c r="Q7959" s="4">
        <v>-1.72</v>
      </c>
    </row>
    <row r="7960" spans="1:17" s="4" customFormat="1" ht="12" x14ac:dyDescent="0.3">
      <c r="A7960" s="4">
        <v>7959</v>
      </c>
      <c r="B7960" s="4" t="s">
        <v>23594</v>
      </c>
      <c r="C7960" s="5">
        <v>45084</v>
      </c>
      <c r="D7960" s="5">
        <v>45090</v>
      </c>
      <c r="E7960" s="9">
        <f t="shared" si="124"/>
        <v>2023</v>
      </c>
      <c r="F7960" s="4" t="s">
        <v>17</v>
      </c>
      <c r="G7960" s="4" t="s">
        <v>23595</v>
      </c>
      <c r="H7960" s="4" t="s">
        <v>23596</v>
      </c>
      <c r="I7960" s="4" t="s">
        <v>28</v>
      </c>
      <c r="J7960" s="4" t="s">
        <v>42</v>
      </c>
      <c r="K7960" s="4" t="s">
        <v>43</v>
      </c>
      <c r="L7960" s="4" t="s">
        <v>22</v>
      </c>
      <c r="M7960" s="4" t="s">
        <v>75</v>
      </c>
      <c r="N7960" s="4">
        <v>185.02</v>
      </c>
      <c r="O7960" s="4">
        <v>9</v>
      </c>
      <c r="P7960" s="4">
        <v>0</v>
      </c>
      <c r="Q7960" s="4">
        <v>11.59</v>
      </c>
    </row>
    <row r="7961" spans="1:17" s="4" customFormat="1" ht="12" x14ac:dyDescent="0.3">
      <c r="A7961" s="4">
        <v>7960</v>
      </c>
      <c r="B7961" s="4" t="s">
        <v>23597</v>
      </c>
      <c r="C7961" s="5">
        <v>45495</v>
      </c>
      <c r="D7961" s="5">
        <v>45496</v>
      </c>
      <c r="E7961" s="9">
        <f t="shared" si="124"/>
        <v>2024</v>
      </c>
      <c r="F7961" s="4" t="s">
        <v>17</v>
      </c>
      <c r="G7961" s="4" t="s">
        <v>23598</v>
      </c>
      <c r="H7961" s="4" t="s">
        <v>23599</v>
      </c>
      <c r="I7961" s="4" t="s">
        <v>67</v>
      </c>
      <c r="J7961" s="4" t="s">
        <v>34</v>
      </c>
      <c r="K7961" s="4" t="s">
        <v>35</v>
      </c>
      <c r="L7961" s="4" t="s">
        <v>36</v>
      </c>
      <c r="M7961" s="4" t="s">
        <v>138</v>
      </c>
      <c r="N7961" s="4">
        <v>567.05999999999995</v>
      </c>
      <c r="O7961" s="4">
        <v>2</v>
      </c>
      <c r="P7961" s="4">
        <v>0.2</v>
      </c>
      <c r="Q7961" s="4">
        <v>10.11</v>
      </c>
    </row>
    <row r="7962" spans="1:17" s="4" customFormat="1" ht="12" x14ac:dyDescent="0.3">
      <c r="A7962" s="4">
        <v>7961</v>
      </c>
      <c r="B7962" s="4" t="s">
        <v>23600</v>
      </c>
      <c r="C7962" s="5">
        <v>45653</v>
      </c>
      <c r="D7962" s="5">
        <v>45654</v>
      </c>
      <c r="E7962" s="9">
        <f t="shared" si="124"/>
        <v>2024</v>
      </c>
      <c r="F7962" s="4" t="s">
        <v>25</v>
      </c>
      <c r="G7962" s="4" t="s">
        <v>23601</v>
      </c>
      <c r="H7962" s="4" t="s">
        <v>23602</v>
      </c>
      <c r="I7962" s="4" t="s">
        <v>28</v>
      </c>
      <c r="J7962" s="4" t="s">
        <v>21</v>
      </c>
      <c r="K7962" s="4" t="s">
        <v>26647</v>
      </c>
      <c r="L7962" s="4" t="s">
        <v>29</v>
      </c>
      <c r="M7962" s="4" t="s">
        <v>48</v>
      </c>
      <c r="N7962" s="4">
        <v>595.22</v>
      </c>
      <c r="O7962" s="4">
        <v>4</v>
      </c>
      <c r="P7962" s="4">
        <v>0.1</v>
      </c>
      <c r="Q7962" s="4">
        <v>-4.51</v>
      </c>
    </row>
    <row r="7963" spans="1:17" s="4" customFormat="1" ht="12" x14ac:dyDescent="0.3">
      <c r="A7963" s="4">
        <v>7962</v>
      </c>
      <c r="B7963" s="4" t="s">
        <v>23603</v>
      </c>
      <c r="C7963" s="5">
        <v>45105</v>
      </c>
      <c r="D7963" s="5">
        <v>45108</v>
      </c>
      <c r="E7963" s="9">
        <f t="shared" si="124"/>
        <v>2023</v>
      </c>
      <c r="F7963" s="4" t="s">
        <v>25</v>
      </c>
      <c r="G7963" s="4" t="s">
        <v>23604</v>
      </c>
      <c r="H7963" s="4" t="s">
        <v>23605</v>
      </c>
      <c r="I7963" s="4" t="s">
        <v>28</v>
      </c>
      <c r="J7963" s="4" t="s">
        <v>34</v>
      </c>
      <c r="K7963" s="4" t="s">
        <v>35</v>
      </c>
      <c r="L7963" s="4" t="s">
        <v>22</v>
      </c>
      <c r="M7963" s="4" t="s">
        <v>54</v>
      </c>
      <c r="N7963" s="4">
        <v>123.74</v>
      </c>
      <c r="O7963" s="4">
        <v>8</v>
      </c>
      <c r="P7963" s="4">
        <v>0.2</v>
      </c>
      <c r="Q7963" s="4">
        <v>0.48</v>
      </c>
    </row>
    <row r="7964" spans="1:17" s="4" customFormat="1" ht="12" x14ac:dyDescent="0.3">
      <c r="A7964" s="4">
        <v>7963</v>
      </c>
      <c r="B7964" s="4" t="s">
        <v>23606</v>
      </c>
      <c r="C7964" s="5">
        <v>44423</v>
      </c>
      <c r="D7964" s="5">
        <v>44425</v>
      </c>
      <c r="E7964" s="9">
        <f t="shared" si="124"/>
        <v>2021</v>
      </c>
      <c r="F7964" s="4" t="s">
        <v>17</v>
      </c>
      <c r="G7964" s="4" t="s">
        <v>23607</v>
      </c>
      <c r="H7964" s="4" t="s">
        <v>23608</v>
      </c>
      <c r="I7964" s="4" t="s">
        <v>67</v>
      </c>
      <c r="J7964" s="4" t="s">
        <v>145</v>
      </c>
      <c r="K7964" s="4" t="s">
        <v>80</v>
      </c>
      <c r="L7964" s="4" t="s">
        <v>29</v>
      </c>
      <c r="M7964" s="4" t="s">
        <v>30</v>
      </c>
      <c r="N7964" s="4">
        <v>465.11</v>
      </c>
      <c r="O7964" s="4">
        <v>3</v>
      </c>
      <c r="P7964" s="4">
        <v>0</v>
      </c>
      <c r="Q7964" s="4">
        <v>50.35</v>
      </c>
    </row>
    <row r="7965" spans="1:17" s="4" customFormat="1" ht="12" x14ac:dyDescent="0.3">
      <c r="A7965" s="4">
        <v>7964</v>
      </c>
      <c r="B7965" s="4" t="s">
        <v>23609</v>
      </c>
      <c r="C7965" s="5">
        <v>45618</v>
      </c>
      <c r="D7965" s="5">
        <v>45619</v>
      </c>
      <c r="E7965" s="9">
        <f t="shared" si="124"/>
        <v>2024</v>
      </c>
      <c r="F7965" s="4" t="s">
        <v>39</v>
      </c>
      <c r="G7965" s="4" t="s">
        <v>23610</v>
      </c>
      <c r="H7965" s="4" t="s">
        <v>22605</v>
      </c>
      <c r="I7965" s="4" t="s">
        <v>28</v>
      </c>
      <c r="J7965" s="4" t="s">
        <v>47</v>
      </c>
      <c r="K7965" s="4" t="s">
        <v>47</v>
      </c>
      <c r="L7965" s="4" t="s">
        <v>29</v>
      </c>
      <c r="M7965" s="4" t="s">
        <v>30</v>
      </c>
      <c r="N7965" s="4">
        <v>1145.4100000000001</v>
      </c>
      <c r="O7965" s="4">
        <v>7</v>
      </c>
      <c r="P7965" s="4">
        <v>0.15</v>
      </c>
      <c r="Q7965" s="4">
        <v>247.9</v>
      </c>
    </row>
    <row r="7966" spans="1:17" s="4" customFormat="1" ht="12" x14ac:dyDescent="0.3">
      <c r="A7966" s="4">
        <v>7965</v>
      </c>
      <c r="B7966" s="4" t="s">
        <v>23611</v>
      </c>
      <c r="C7966" s="5">
        <v>45242</v>
      </c>
      <c r="D7966" s="5">
        <v>45244</v>
      </c>
      <c r="E7966" s="9">
        <f t="shared" si="124"/>
        <v>2023</v>
      </c>
      <c r="F7966" s="4" t="s">
        <v>59</v>
      </c>
      <c r="G7966" s="4" t="s">
        <v>23612</v>
      </c>
      <c r="H7966" s="4" t="s">
        <v>23613</v>
      </c>
      <c r="I7966" s="4" t="s">
        <v>67</v>
      </c>
      <c r="J7966" s="4" t="s">
        <v>47</v>
      </c>
      <c r="K7966" s="4" t="s">
        <v>47</v>
      </c>
      <c r="L7966" s="4" t="s">
        <v>36</v>
      </c>
      <c r="M7966" s="4" t="s">
        <v>37</v>
      </c>
      <c r="N7966" s="4">
        <v>1084.69</v>
      </c>
      <c r="O7966" s="4">
        <v>4</v>
      </c>
      <c r="P7966" s="4">
        <v>0.2</v>
      </c>
      <c r="Q7966" s="4">
        <v>71.2</v>
      </c>
    </row>
    <row r="7967" spans="1:17" s="4" customFormat="1" ht="12" x14ac:dyDescent="0.3">
      <c r="A7967" s="4">
        <v>7966</v>
      </c>
      <c r="B7967" s="4" t="s">
        <v>23614</v>
      </c>
      <c r="C7967" s="5">
        <v>44918</v>
      </c>
      <c r="D7967" s="5">
        <v>44922</v>
      </c>
      <c r="E7967" s="9">
        <f t="shared" si="124"/>
        <v>2022</v>
      </c>
      <c r="F7967" s="4" t="s">
        <v>25</v>
      </c>
      <c r="G7967" s="4" t="s">
        <v>23615</v>
      </c>
      <c r="H7967" s="4" t="s">
        <v>23616</v>
      </c>
      <c r="I7967" s="4" t="s">
        <v>28</v>
      </c>
      <c r="J7967" s="4" t="s">
        <v>111</v>
      </c>
      <c r="K7967" s="4" t="s">
        <v>111</v>
      </c>
      <c r="L7967" s="4" t="s">
        <v>36</v>
      </c>
      <c r="M7967" s="4" t="s">
        <v>37</v>
      </c>
      <c r="N7967" s="4">
        <v>329.79</v>
      </c>
      <c r="O7967" s="4">
        <v>9</v>
      </c>
      <c r="P7967" s="4">
        <v>0.2</v>
      </c>
      <c r="Q7967" s="4">
        <v>-2.59</v>
      </c>
    </row>
    <row r="7968" spans="1:17" s="4" customFormat="1" ht="12" x14ac:dyDescent="0.3">
      <c r="A7968" s="4">
        <v>7967</v>
      </c>
      <c r="B7968" s="4" t="s">
        <v>23617</v>
      </c>
      <c r="C7968" s="5">
        <v>45381</v>
      </c>
      <c r="D7968" s="5">
        <v>45388</v>
      </c>
      <c r="E7968" s="9">
        <f t="shared" si="124"/>
        <v>2024</v>
      </c>
      <c r="F7968" s="4" t="s">
        <v>25</v>
      </c>
      <c r="G7968" s="4" t="s">
        <v>23618</v>
      </c>
      <c r="H7968" s="4" t="s">
        <v>23619</v>
      </c>
      <c r="I7968" s="4" t="s">
        <v>67</v>
      </c>
      <c r="J7968" s="4" t="s">
        <v>21</v>
      </c>
      <c r="K7968" s="4" t="s">
        <v>26647</v>
      </c>
      <c r="L7968" s="4" t="s">
        <v>22</v>
      </c>
      <c r="M7968" s="4" t="s">
        <v>75</v>
      </c>
      <c r="N7968" s="4">
        <v>1465.14</v>
      </c>
      <c r="O7968" s="4">
        <v>9</v>
      </c>
      <c r="P7968" s="4">
        <v>0.15</v>
      </c>
      <c r="Q7968" s="4">
        <v>221.46</v>
      </c>
    </row>
    <row r="7969" spans="1:17" s="4" customFormat="1" ht="12" x14ac:dyDescent="0.3">
      <c r="A7969" s="4">
        <v>7968</v>
      </c>
      <c r="B7969" s="4" t="s">
        <v>23620</v>
      </c>
      <c r="C7969" s="5">
        <v>44703</v>
      </c>
      <c r="D7969" s="5">
        <v>44709</v>
      </c>
      <c r="E7969" s="9">
        <f t="shared" si="124"/>
        <v>2022</v>
      </c>
      <c r="F7969" s="4" t="s">
        <v>25</v>
      </c>
      <c r="G7969" s="4" t="s">
        <v>23621</v>
      </c>
      <c r="H7969" s="4" t="s">
        <v>23622</v>
      </c>
      <c r="I7969" s="4" t="s">
        <v>20</v>
      </c>
      <c r="J7969" s="4" t="s">
        <v>62</v>
      </c>
      <c r="K7969" s="4" t="s">
        <v>63</v>
      </c>
      <c r="L7969" s="4" t="s">
        <v>29</v>
      </c>
      <c r="M7969" s="4" t="s">
        <v>30</v>
      </c>
      <c r="N7969" s="4">
        <v>265.07</v>
      </c>
      <c r="O7969" s="4">
        <v>2</v>
      </c>
      <c r="P7969" s="4">
        <v>0.2</v>
      </c>
      <c r="Q7969" s="4">
        <v>49.79</v>
      </c>
    </row>
    <row r="7970" spans="1:17" s="4" customFormat="1" ht="12" x14ac:dyDescent="0.3">
      <c r="A7970" s="4">
        <v>7969</v>
      </c>
      <c r="B7970" s="4" t="s">
        <v>23623</v>
      </c>
      <c r="C7970" s="5">
        <v>45208</v>
      </c>
      <c r="D7970" s="5">
        <v>45211</v>
      </c>
      <c r="E7970" s="9">
        <f t="shared" si="124"/>
        <v>2023</v>
      </c>
      <c r="F7970" s="4" t="s">
        <v>59</v>
      </c>
      <c r="G7970" s="4" t="s">
        <v>23624</v>
      </c>
      <c r="H7970" s="4" t="s">
        <v>23625</v>
      </c>
      <c r="I7970" s="4" t="s">
        <v>67</v>
      </c>
      <c r="J7970" s="4" t="s">
        <v>42</v>
      </c>
      <c r="K7970" s="4" t="s">
        <v>43</v>
      </c>
      <c r="L7970" s="4" t="s">
        <v>36</v>
      </c>
      <c r="M7970" s="4" t="s">
        <v>71</v>
      </c>
      <c r="N7970" s="4">
        <v>644.66999999999996</v>
      </c>
      <c r="O7970" s="4">
        <v>10</v>
      </c>
      <c r="P7970" s="4">
        <v>0</v>
      </c>
      <c r="Q7970" s="4">
        <v>99.38</v>
      </c>
    </row>
    <row r="7971" spans="1:17" s="4" customFormat="1" ht="12" x14ac:dyDescent="0.3">
      <c r="A7971" s="4">
        <v>7970</v>
      </c>
      <c r="B7971" s="4" t="s">
        <v>23626</v>
      </c>
      <c r="C7971" s="5">
        <v>44436</v>
      </c>
      <c r="D7971" s="5">
        <v>44442</v>
      </c>
      <c r="E7971" s="9">
        <f t="shared" si="124"/>
        <v>2021</v>
      </c>
      <c r="F7971" s="4" t="s">
        <v>25</v>
      </c>
      <c r="G7971" s="4" t="s">
        <v>23627</v>
      </c>
      <c r="H7971" s="4" t="s">
        <v>23628</v>
      </c>
      <c r="I7971" s="4" t="s">
        <v>20</v>
      </c>
      <c r="J7971" s="4" t="s">
        <v>62</v>
      </c>
      <c r="K7971" s="4" t="s">
        <v>63</v>
      </c>
      <c r="L7971" s="4" t="s">
        <v>29</v>
      </c>
      <c r="M7971" s="4" t="s">
        <v>90</v>
      </c>
      <c r="N7971" s="4">
        <v>1095.3800000000001</v>
      </c>
      <c r="O7971" s="4">
        <v>9</v>
      </c>
      <c r="P7971" s="4">
        <v>0.1</v>
      </c>
      <c r="Q7971" s="4">
        <v>16.29</v>
      </c>
    </row>
    <row r="7972" spans="1:17" s="4" customFormat="1" ht="12" x14ac:dyDescent="0.3">
      <c r="A7972" s="4">
        <v>7971</v>
      </c>
      <c r="B7972" s="4" t="s">
        <v>23629</v>
      </c>
      <c r="C7972" s="5">
        <v>44720</v>
      </c>
      <c r="D7972" s="5">
        <v>44727</v>
      </c>
      <c r="E7972" s="9">
        <f t="shared" si="124"/>
        <v>2022</v>
      </c>
      <c r="F7972" s="4" t="s">
        <v>17</v>
      </c>
      <c r="G7972" s="4" t="s">
        <v>23630</v>
      </c>
      <c r="H7972" s="4" t="s">
        <v>23631</v>
      </c>
      <c r="I7972" s="4" t="s">
        <v>20</v>
      </c>
      <c r="J7972" s="4" t="s">
        <v>34</v>
      </c>
      <c r="K7972" s="4" t="s">
        <v>35</v>
      </c>
      <c r="L7972" s="4" t="s">
        <v>29</v>
      </c>
      <c r="M7972" s="4" t="s">
        <v>30</v>
      </c>
      <c r="N7972" s="4">
        <v>41.48</v>
      </c>
      <c r="O7972" s="4">
        <v>5</v>
      </c>
      <c r="P7972" s="4">
        <v>0.15</v>
      </c>
      <c r="Q7972" s="4">
        <v>2.77</v>
      </c>
    </row>
    <row r="7973" spans="1:17" s="4" customFormat="1" ht="12" x14ac:dyDescent="0.3">
      <c r="A7973" s="4">
        <v>7972</v>
      </c>
      <c r="B7973" s="4" t="s">
        <v>23632</v>
      </c>
      <c r="C7973" s="5">
        <v>45719</v>
      </c>
      <c r="D7973" s="5">
        <v>45725</v>
      </c>
      <c r="E7973" s="9">
        <f t="shared" si="124"/>
        <v>2025</v>
      </c>
      <c r="F7973" s="4" t="s">
        <v>59</v>
      </c>
      <c r="G7973" s="4" t="s">
        <v>23633</v>
      </c>
      <c r="H7973" s="4" t="s">
        <v>23634</v>
      </c>
      <c r="I7973" s="4" t="s">
        <v>67</v>
      </c>
      <c r="J7973" s="4" t="s">
        <v>106</v>
      </c>
      <c r="K7973" s="4" t="s">
        <v>106</v>
      </c>
      <c r="L7973" s="4" t="s">
        <v>22</v>
      </c>
      <c r="M7973" s="4" t="s">
        <v>75</v>
      </c>
      <c r="N7973" s="4">
        <v>557.22</v>
      </c>
      <c r="O7973" s="4">
        <v>9</v>
      </c>
      <c r="P7973" s="4">
        <v>0.1</v>
      </c>
      <c r="Q7973" s="4">
        <v>96.49</v>
      </c>
    </row>
    <row r="7974" spans="1:17" s="4" customFormat="1" ht="12" x14ac:dyDescent="0.3">
      <c r="A7974" s="4">
        <v>7973</v>
      </c>
      <c r="B7974" s="4" t="s">
        <v>23635</v>
      </c>
      <c r="C7974" s="5">
        <v>45024</v>
      </c>
      <c r="D7974" s="5">
        <v>45028</v>
      </c>
      <c r="E7974" s="9">
        <f t="shared" si="124"/>
        <v>2023</v>
      </c>
      <c r="F7974" s="4" t="s">
        <v>39</v>
      </c>
      <c r="G7974" s="4" t="s">
        <v>23636</v>
      </c>
      <c r="H7974" s="4" t="s">
        <v>1356</v>
      </c>
      <c r="I7974" s="4" t="s">
        <v>28</v>
      </c>
      <c r="J7974" s="4" t="s">
        <v>106</v>
      </c>
      <c r="K7974" s="4" t="s">
        <v>106</v>
      </c>
      <c r="L7974" s="4" t="s">
        <v>22</v>
      </c>
      <c r="M7974" s="4" t="s">
        <v>134</v>
      </c>
      <c r="N7974" s="4">
        <v>1093.51</v>
      </c>
      <c r="O7974" s="4">
        <v>9</v>
      </c>
      <c r="P7974" s="4">
        <v>0.2</v>
      </c>
      <c r="Q7974" s="4">
        <v>202.94</v>
      </c>
    </row>
    <row r="7975" spans="1:17" s="4" customFormat="1" ht="12" x14ac:dyDescent="0.3">
      <c r="A7975" s="4">
        <v>7974</v>
      </c>
      <c r="B7975" s="4" t="s">
        <v>23637</v>
      </c>
      <c r="C7975" s="5">
        <v>45010</v>
      </c>
      <c r="D7975" s="5">
        <v>45017</v>
      </c>
      <c r="E7975" s="9">
        <f t="shared" si="124"/>
        <v>2023</v>
      </c>
      <c r="F7975" s="4" t="s">
        <v>25</v>
      </c>
      <c r="G7975" s="4" t="s">
        <v>23638</v>
      </c>
      <c r="H7975" s="4" t="s">
        <v>23639</v>
      </c>
      <c r="I7975" s="4" t="s">
        <v>28</v>
      </c>
      <c r="J7975" s="4" t="s">
        <v>62</v>
      </c>
      <c r="K7975" s="4" t="s">
        <v>63</v>
      </c>
      <c r="L7975" s="4" t="s">
        <v>29</v>
      </c>
      <c r="M7975" s="4" t="s">
        <v>30</v>
      </c>
      <c r="N7975" s="4">
        <v>669.95</v>
      </c>
      <c r="O7975" s="4">
        <v>3</v>
      </c>
      <c r="P7975" s="4">
        <v>0.15</v>
      </c>
      <c r="Q7975" s="4">
        <v>58.6</v>
      </c>
    </row>
    <row r="7976" spans="1:17" s="4" customFormat="1" ht="12" x14ac:dyDescent="0.3">
      <c r="A7976" s="4">
        <v>7975</v>
      </c>
      <c r="B7976" s="4" t="s">
        <v>23640</v>
      </c>
      <c r="C7976" s="5">
        <v>45316</v>
      </c>
      <c r="D7976" s="5">
        <v>45317</v>
      </c>
      <c r="E7976" s="9">
        <f t="shared" si="124"/>
        <v>2024</v>
      </c>
      <c r="F7976" s="4" t="s">
        <v>39</v>
      </c>
      <c r="G7976" s="4" t="s">
        <v>23641</v>
      </c>
      <c r="H7976" s="4" t="s">
        <v>23642</v>
      </c>
      <c r="I7976" s="4" t="s">
        <v>28</v>
      </c>
      <c r="J7976" s="4" t="s">
        <v>47</v>
      </c>
      <c r="K7976" s="4" t="s">
        <v>47</v>
      </c>
      <c r="L7976" s="4" t="s">
        <v>36</v>
      </c>
      <c r="M7976" s="4" t="s">
        <v>71</v>
      </c>
      <c r="N7976" s="4">
        <v>1284.72</v>
      </c>
      <c r="O7976" s="4">
        <v>8</v>
      </c>
      <c r="P7976" s="4">
        <v>0.2</v>
      </c>
      <c r="Q7976" s="4">
        <v>49.87</v>
      </c>
    </row>
    <row r="7977" spans="1:17" s="4" customFormat="1" ht="12" x14ac:dyDescent="0.3">
      <c r="A7977" s="4">
        <v>7976</v>
      </c>
      <c r="B7977" s="4" t="s">
        <v>23643</v>
      </c>
      <c r="C7977" s="5">
        <v>45827</v>
      </c>
      <c r="D7977" s="5">
        <v>45831</v>
      </c>
      <c r="E7977" s="9">
        <f t="shared" si="124"/>
        <v>2025</v>
      </c>
      <c r="F7977" s="4" t="s">
        <v>17</v>
      </c>
      <c r="G7977" s="4" t="s">
        <v>23644</v>
      </c>
      <c r="H7977" s="4" t="s">
        <v>23645</v>
      </c>
      <c r="I7977" s="4" t="s">
        <v>28</v>
      </c>
      <c r="J7977" s="4" t="s">
        <v>62</v>
      </c>
      <c r="K7977" s="4" t="s">
        <v>63</v>
      </c>
      <c r="L7977" s="4" t="s">
        <v>29</v>
      </c>
      <c r="M7977" s="4" t="s">
        <v>90</v>
      </c>
      <c r="N7977" s="4">
        <v>500.78</v>
      </c>
      <c r="O7977" s="4">
        <v>8</v>
      </c>
      <c r="P7977" s="4">
        <v>0.2</v>
      </c>
      <c r="Q7977" s="4">
        <v>108.83</v>
      </c>
    </row>
    <row r="7978" spans="1:17" s="4" customFormat="1" ht="12" x14ac:dyDescent="0.3">
      <c r="A7978" s="4">
        <v>7977</v>
      </c>
      <c r="B7978" s="4" t="s">
        <v>23646</v>
      </c>
      <c r="C7978" s="5">
        <v>44578</v>
      </c>
      <c r="D7978" s="5">
        <v>44583</v>
      </c>
      <c r="E7978" s="9">
        <f t="shared" si="124"/>
        <v>2022</v>
      </c>
      <c r="F7978" s="4" t="s">
        <v>25</v>
      </c>
      <c r="G7978" s="4" t="s">
        <v>23647</v>
      </c>
      <c r="H7978" s="4" t="s">
        <v>23648</v>
      </c>
      <c r="I7978" s="4" t="s">
        <v>20</v>
      </c>
      <c r="J7978" s="4" t="s">
        <v>62</v>
      </c>
      <c r="K7978" s="4" t="s">
        <v>63</v>
      </c>
      <c r="L7978" s="4" t="s">
        <v>36</v>
      </c>
      <c r="M7978" s="4" t="s">
        <v>71</v>
      </c>
      <c r="N7978" s="4">
        <v>702.71</v>
      </c>
      <c r="O7978" s="4">
        <v>10</v>
      </c>
      <c r="P7978" s="4">
        <v>0.2</v>
      </c>
      <c r="Q7978" s="4">
        <v>73.709999999999994</v>
      </c>
    </row>
    <row r="7979" spans="1:17" s="4" customFormat="1" ht="12" x14ac:dyDescent="0.3">
      <c r="A7979" s="4">
        <v>7978</v>
      </c>
      <c r="B7979" s="4" t="s">
        <v>23649</v>
      </c>
      <c r="C7979" s="5">
        <v>45465</v>
      </c>
      <c r="D7979" s="5">
        <v>45469</v>
      </c>
      <c r="E7979" s="9">
        <f t="shared" si="124"/>
        <v>2024</v>
      </c>
      <c r="F7979" s="4" t="s">
        <v>39</v>
      </c>
      <c r="G7979" s="4" t="s">
        <v>23650</v>
      </c>
      <c r="H7979" s="4" t="s">
        <v>23651</v>
      </c>
      <c r="I7979" s="4" t="s">
        <v>67</v>
      </c>
      <c r="J7979" s="4" t="s">
        <v>62</v>
      </c>
      <c r="K7979" s="4" t="s">
        <v>63</v>
      </c>
      <c r="L7979" s="4" t="s">
        <v>29</v>
      </c>
      <c r="M7979" s="4" t="s">
        <v>48</v>
      </c>
      <c r="N7979" s="4">
        <v>1224.9000000000001</v>
      </c>
      <c r="O7979" s="4">
        <v>8</v>
      </c>
      <c r="P7979" s="4">
        <v>0.2</v>
      </c>
      <c r="Q7979" s="4">
        <v>20.63</v>
      </c>
    </row>
    <row r="7980" spans="1:17" s="4" customFormat="1" ht="12" x14ac:dyDescent="0.3">
      <c r="A7980" s="4">
        <v>7979</v>
      </c>
      <c r="B7980" s="4" t="s">
        <v>23652</v>
      </c>
      <c r="C7980" s="5">
        <v>45552</v>
      </c>
      <c r="D7980" s="5">
        <v>45555</v>
      </c>
      <c r="E7980" s="9">
        <f t="shared" si="124"/>
        <v>2024</v>
      </c>
      <c r="F7980" s="4" t="s">
        <v>39</v>
      </c>
      <c r="G7980" s="4" t="s">
        <v>23653</v>
      </c>
      <c r="H7980" s="4" t="s">
        <v>23654</v>
      </c>
      <c r="I7980" s="4" t="s">
        <v>20</v>
      </c>
      <c r="J7980" s="4" t="s">
        <v>145</v>
      </c>
      <c r="K7980" s="4" t="s">
        <v>80</v>
      </c>
      <c r="L7980" s="4" t="s">
        <v>29</v>
      </c>
      <c r="M7980" s="4" t="s">
        <v>48</v>
      </c>
      <c r="N7980" s="4">
        <v>1473.94</v>
      </c>
      <c r="O7980" s="4">
        <v>8</v>
      </c>
      <c r="P7980" s="4">
        <v>0.15</v>
      </c>
      <c r="Q7980" s="4">
        <v>13.47</v>
      </c>
    </row>
    <row r="7981" spans="1:17" s="4" customFormat="1" ht="12" x14ac:dyDescent="0.3">
      <c r="A7981" s="4">
        <v>7980</v>
      </c>
      <c r="B7981" s="4" t="s">
        <v>23655</v>
      </c>
      <c r="C7981" s="5">
        <v>45163</v>
      </c>
      <c r="D7981" s="5">
        <v>45170</v>
      </c>
      <c r="E7981" s="9">
        <f t="shared" si="124"/>
        <v>2023</v>
      </c>
      <c r="F7981" s="4" t="s">
        <v>59</v>
      </c>
      <c r="G7981" s="4" t="s">
        <v>23656</v>
      </c>
      <c r="H7981" s="4" t="s">
        <v>23657</v>
      </c>
      <c r="I7981" s="4" t="s">
        <v>28</v>
      </c>
      <c r="J7981" s="4" t="s">
        <v>111</v>
      </c>
      <c r="K7981" s="4" t="s">
        <v>111</v>
      </c>
      <c r="L7981" s="4" t="s">
        <v>22</v>
      </c>
      <c r="M7981" s="4" t="s">
        <v>75</v>
      </c>
      <c r="N7981" s="4">
        <v>1197.75</v>
      </c>
      <c r="O7981" s="4">
        <v>4</v>
      </c>
      <c r="P7981" s="4">
        <v>0.2</v>
      </c>
      <c r="Q7981" s="4">
        <v>186.61</v>
      </c>
    </row>
    <row r="7982" spans="1:17" s="4" customFormat="1" ht="12" x14ac:dyDescent="0.3">
      <c r="A7982" s="4">
        <v>7981</v>
      </c>
      <c r="B7982" s="4" t="s">
        <v>23658</v>
      </c>
      <c r="C7982" s="5">
        <v>44807</v>
      </c>
      <c r="D7982" s="5">
        <v>44813</v>
      </c>
      <c r="E7982" s="9">
        <f t="shared" si="124"/>
        <v>2022</v>
      </c>
      <c r="F7982" s="4" t="s">
        <v>59</v>
      </c>
      <c r="G7982" s="4" t="s">
        <v>23659</v>
      </c>
      <c r="H7982" s="4" t="s">
        <v>23660</v>
      </c>
      <c r="I7982" s="4" t="s">
        <v>28</v>
      </c>
      <c r="J7982" s="4" t="s">
        <v>21</v>
      </c>
      <c r="K7982" s="4" t="s">
        <v>26647</v>
      </c>
      <c r="L7982" s="4" t="s">
        <v>29</v>
      </c>
      <c r="M7982" s="4" t="s">
        <v>48</v>
      </c>
      <c r="N7982" s="4">
        <v>789.62</v>
      </c>
      <c r="O7982" s="4">
        <v>10</v>
      </c>
      <c r="P7982" s="4">
        <v>0</v>
      </c>
      <c r="Q7982" s="4">
        <v>84.58</v>
      </c>
    </row>
    <row r="7983" spans="1:17" s="4" customFormat="1" ht="12" x14ac:dyDescent="0.3">
      <c r="A7983" s="4">
        <v>7982</v>
      </c>
      <c r="B7983" s="4" t="s">
        <v>23661</v>
      </c>
      <c r="C7983" s="5">
        <v>45503</v>
      </c>
      <c r="D7983" s="5">
        <v>45507</v>
      </c>
      <c r="E7983" s="9">
        <f t="shared" si="124"/>
        <v>2024</v>
      </c>
      <c r="F7983" s="4" t="s">
        <v>25</v>
      </c>
      <c r="G7983" s="4" t="s">
        <v>23662</v>
      </c>
      <c r="H7983" s="4" t="s">
        <v>23663</v>
      </c>
      <c r="I7983" s="4" t="s">
        <v>28</v>
      </c>
      <c r="J7983" s="4" t="s">
        <v>42</v>
      </c>
      <c r="K7983" s="4" t="s">
        <v>43</v>
      </c>
      <c r="L7983" s="4" t="s">
        <v>22</v>
      </c>
      <c r="M7983" s="4" t="s">
        <v>75</v>
      </c>
      <c r="N7983" s="4">
        <v>637.84</v>
      </c>
      <c r="O7983" s="4">
        <v>3</v>
      </c>
      <c r="P7983" s="4">
        <v>0.2</v>
      </c>
      <c r="Q7983" s="4">
        <v>109.82</v>
      </c>
    </row>
    <row r="7984" spans="1:17" s="4" customFormat="1" ht="12" x14ac:dyDescent="0.3">
      <c r="A7984" s="4">
        <v>7983</v>
      </c>
      <c r="B7984" s="4" t="s">
        <v>23664</v>
      </c>
      <c r="C7984" s="5">
        <v>45685</v>
      </c>
      <c r="D7984" s="5">
        <v>45690</v>
      </c>
      <c r="E7984" s="9">
        <f t="shared" si="124"/>
        <v>2025</v>
      </c>
      <c r="F7984" s="4" t="s">
        <v>17</v>
      </c>
      <c r="G7984" s="4" t="s">
        <v>23665</v>
      </c>
      <c r="H7984" s="4" t="s">
        <v>23666</v>
      </c>
      <c r="I7984" s="4" t="s">
        <v>67</v>
      </c>
      <c r="J7984" s="4" t="s">
        <v>106</v>
      </c>
      <c r="K7984" s="4" t="s">
        <v>106</v>
      </c>
      <c r="L7984" s="4" t="s">
        <v>29</v>
      </c>
      <c r="M7984" s="4" t="s">
        <v>107</v>
      </c>
      <c r="N7984" s="4">
        <v>1229.5</v>
      </c>
      <c r="O7984" s="4">
        <v>10</v>
      </c>
      <c r="P7984" s="4">
        <v>0</v>
      </c>
      <c r="Q7984" s="4">
        <v>24.76</v>
      </c>
    </row>
    <row r="7985" spans="1:17" s="4" customFormat="1" ht="12" x14ac:dyDescent="0.3">
      <c r="A7985" s="4">
        <v>7984</v>
      </c>
      <c r="B7985" s="4" t="s">
        <v>23667</v>
      </c>
      <c r="C7985" s="5">
        <v>45127</v>
      </c>
      <c r="D7985" s="5">
        <v>45131</v>
      </c>
      <c r="E7985" s="9">
        <f t="shared" si="124"/>
        <v>2023</v>
      </c>
      <c r="F7985" s="4" t="s">
        <v>39</v>
      </c>
      <c r="G7985" s="4" t="s">
        <v>23668</v>
      </c>
      <c r="H7985" s="4" t="s">
        <v>23669</v>
      </c>
      <c r="I7985" s="4" t="s">
        <v>28</v>
      </c>
      <c r="J7985" s="4" t="s">
        <v>106</v>
      </c>
      <c r="K7985" s="4" t="s">
        <v>106</v>
      </c>
      <c r="L7985" s="4" t="s">
        <v>22</v>
      </c>
      <c r="M7985" s="4" t="s">
        <v>23</v>
      </c>
      <c r="N7985" s="4">
        <v>1217.3699999999999</v>
      </c>
      <c r="O7985" s="4">
        <v>7</v>
      </c>
      <c r="P7985" s="4">
        <v>0</v>
      </c>
      <c r="Q7985" s="4">
        <v>359.8</v>
      </c>
    </row>
    <row r="7986" spans="1:17" s="4" customFormat="1" ht="12" x14ac:dyDescent="0.3">
      <c r="A7986" s="4">
        <v>7985</v>
      </c>
      <c r="B7986" s="4" t="s">
        <v>23670</v>
      </c>
      <c r="C7986" s="5">
        <v>45582</v>
      </c>
      <c r="D7986" s="5">
        <v>45586</v>
      </c>
      <c r="E7986" s="9">
        <f t="shared" si="124"/>
        <v>2024</v>
      </c>
      <c r="F7986" s="4" t="s">
        <v>17</v>
      </c>
      <c r="G7986" s="4" t="s">
        <v>23671</v>
      </c>
      <c r="H7986" s="4" t="s">
        <v>23672</v>
      </c>
      <c r="I7986" s="4" t="s">
        <v>28</v>
      </c>
      <c r="J7986" s="4" t="s">
        <v>111</v>
      </c>
      <c r="K7986" s="4" t="s">
        <v>111</v>
      </c>
      <c r="L7986" s="4" t="s">
        <v>29</v>
      </c>
      <c r="M7986" s="4" t="s">
        <v>107</v>
      </c>
      <c r="N7986" s="4">
        <v>1254.6500000000001</v>
      </c>
      <c r="O7986" s="4">
        <v>2</v>
      </c>
      <c r="P7986" s="4">
        <v>0.2</v>
      </c>
      <c r="Q7986" s="4">
        <v>254.39</v>
      </c>
    </row>
    <row r="7987" spans="1:17" s="4" customFormat="1" ht="12" x14ac:dyDescent="0.3">
      <c r="A7987" s="4">
        <v>7986</v>
      </c>
      <c r="B7987" s="4" t="s">
        <v>23673</v>
      </c>
      <c r="C7987" s="5">
        <v>45462</v>
      </c>
      <c r="D7987" s="5">
        <v>45468</v>
      </c>
      <c r="E7987" s="9">
        <f t="shared" si="124"/>
        <v>2024</v>
      </c>
      <c r="F7987" s="4" t="s">
        <v>59</v>
      </c>
      <c r="G7987" s="4" t="s">
        <v>23674</v>
      </c>
      <c r="H7987" s="4" t="s">
        <v>23675</v>
      </c>
      <c r="I7987" s="4" t="s">
        <v>28</v>
      </c>
      <c r="J7987" s="4" t="s">
        <v>111</v>
      </c>
      <c r="K7987" s="4" t="s">
        <v>111</v>
      </c>
      <c r="L7987" s="4" t="s">
        <v>22</v>
      </c>
      <c r="M7987" s="4" t="s">
        <v>23</v>
      </c>
      <c r="N7987" s="4">
        <v>1227.27</v>
      </c>
      <c r="O7987" s="4">
        <v>1</v>
      </c>
      <c r="P7987" s="4">
        <v>0.15</v>
      </c>
      <c r="Q7987" s="4">
        <v>212.84</v>
      </c>
    </row>
    <row r="7988" spans="1:17" s="4" customFormat="1" ht="12" x14ac:dyDescent="0.3">
      <c r="A7988" s="4">
        <v>7987</v>
      </c>
      <c r="B7988" s="4" t="s">
        <v>23676</v>
      </c>
      <c r="C7988" s="5">
        <v>45113</v>
      </c>
      <c r="D7988" s="5">
        <v>45114</v>
      </c>
      <c r="E7988" s="9">
        <f t="shared" si="124"/>
        <v>2023</v>
      </c>
      <c r="F7988" s="4" t="s">
        <v>17</v>
      </c>
      <c r="G7988" s="4" t="s">
        <v>23677</v>
      </c>
      <c r="H7988" s="4" t="s">
        <v>23678</v>
      </c>
      <c r="I7988" s="4" t="s">
        <v>20</v>
      </c>
      <c r="J7988" s="4" t="s">
        <v>21</v>
      </c>
      <c r="K7988" s="4" t="s">
        <v>26647</v>
      </c>
      <c r="L7988" s="4" t="s">
        <v>29</v>
      </c>
      <c r="M7988" s="4" t="s">
        <v>90</v>
      </c>
      <c r="N7988" s="4">
        <v>689.86</v>
      </c>
      <c r="O7988" s="4">
        <v>6</v>
      </c>
      <c r="P7988" s="4">
        <v>0.2</v>
      </c>
      <c r="Q7988" s="4">
        <v>51.36</v>
      </c>
    </row>
    <row r="7989" spans="1:17" s="4" customFormat="1" ht="12" x14ac:dyDescent="0.3">
      <c r="A7989" s="4">
        <v>7988</v>
      </c>
      <c r="B7989" s="4" t="s">
        <v>23679</v>
      </c>
      <c r="C7989" s="5">
        <v>44827</v>
      </c>
      <c r="D7989" s="5">
        <v>44829</v>
      </c>
      <c r="E7989" s="9">
        <f t="shared" si="124"/>
        <v>2022</v>
      </c>
      <c r="F7989" s="4" t="s">
        <v>17</v>
      </c>
      <c r="G7989" s="4" t="s">
        <v>23680</v>
      </c>
      <c r="H7989" s="4" t="s">
        <v>23681</v>
      </c>
      <c r="I7989" s="4" t="s">
        <v>67</v>
      </c>
      <c r="J7989" s="4" t="s">
        <v>111</v>
      </c>
      <c r="K7989" s="4" t="s">
        <v>111</v>
      </c>
      <c r="L7989" s="4" t="s">
        <v>22</v>
      </c>
      <c r="M7989" s="4" t="s">
        <v>23</v>
      </c>
      <c r="N7989" s="4">
        <v>1476.65</v>
      </c>
      <c r="O7989" s="4">
        <v>9</v>
      </c>
      <c r="P7989" s="4">
        <v>0.2</v>
      </c>
      <c r="Q7989" s="4">
        <v>210.67</v>
      </c>
    </row>
    <row r="7990" spans="1:17" s="4" customFormat="1" ht="12" x14ac:dyDescent="0.3">
      <c r="A7990" s="4">
        <v>7989</v>
      </c>
      <c r="B7990" s="4" t="s">
        <v>23682</v>
      </c>
      <c r="C7990" s="5">
        <v>44523</v>
      </c>
      <c r="D7990" s="5">
        <v>44529</v>
      </c>
      <c r="E7990" s="9">
        <f t="shared" si="124"/>
        <v>2021</v>
      </c>
      <c r="F7990" s="4" t="s">
        <v>25</v>
      </c>
      <c r="G7990" s="4" t="s">
        <v>23683</v>
      </c>
      <c r="H7990" s="4" t="s">
        <v>23684</v>
      </c>
      <c r="I7990" s="4" t="s">
        <v>28</v>
      </c>
      <c r="J7990" s="4" t="s">
        <v>47</v>
      </c>
      <c r="K7990" s="4" t="s">
        <v>47</v>
      </c>
      <c r="L7990" s="4" t="s">
        <v>29</v>
      </c>
      <c r="M7990" s="4" t="s">
        <v>30</v>
      </c>
      <c r="N7990" s="4">
        <v>885.98</v>
      </c>
      <c r="O7990" s="4">
        <v>8</v>
      </c>
      <c r="P7990" s="4">
        <v>0.2</v>
      </c>
      <c r="Q7990" s="4">
        <v>-10.4</v>
      </c>
    </row>
    <row r="7991" spans="1:17" s="4" customFormat="1" ht="12" x14ac:dyDescent="0.3">
      <c r="A7991" s="4">
        <v>7990</v>
      </c>
      <c r="B7991" s="4" t="s">
        <v>23685</v>
      </c>
      <c r="C7991" s="5">
        <v>44665</v>
      </c>
      <c r="D7991" s="5">
        <v>44671</v>
      </c>
      <c r="E7991" s="9">
        <f t="shared" si="124"/>
        <v>2022</v>
      </c>
      <c r="F7991" s="4" t="s">
        <v>39</v>
      </c>
      <c r="G7991" s="4" t="s">
        <v>23686</v>
      </c>
      <c r="H7991" s="4" t="s">
        <v>23687</v>
      </c>
      <c r="I7991" s="4" t="s">
        <v>20</v>
      </c>
      <c r="J7991" s="4" t="s">
        <v>42</v>
      </c>
      <c r="K7991" s="4" t="s">
        <v>43</v>
      </c>
      <c r="L7991" s="4" t="s">
        <v>22</v>
      </c>
      <c r="M7991" s="4" t="s">
        <v>75</v>
      </c>
      <c r="N7991" s="4">
        <v>281.43</v>
      </c>
      <c r="O7991" s="4">
        <v>7</v>
      </c>
      <c r="P7991" s="4">
        <v>0</v>
      </c>
      <c r="Q7991" s="4">
        <v>3.6</v>
      </c>
    </row>
    <row r="7992" spans="1:17" s="4" customFormat="1" ht="12" x14ac:dyDescent="0.3">
      <c r="A7992" s="4">
        <v>7991</v>
      </c>
      <c r="B7992" s="4" t="s">
        <v>23688</v>
      </c>
      <c r="C7992" s="5">
        <v>44830</v>
      </c>
      <c r="D7992" s="5">
        <v>44833</v>
      </c>
      <c r="E7992" s="9">
        <f t="shared" si="124"/>
        <v>2022</v>
      </c>
      <c r="F7992" s="4" t="s">
        <v>39</v>
      </c>
      <c r="G7992" s="4" t="s">
        <v>23689</v>
      </c>
      <c r="H7992" s="4" t="s">
        <v>23690</v>
      </c>
      <c r="I7992" s="4" t="s">
        <v>67</v>
      </c>
      <c r="J7992" s="4" t="s">
        <v>42</v>
      </c>
      <c r="K7992" s="4" t="s">
        <v>43</v>
      </c>
      <c r="L7992" s="4" t="s">
        <v>36</v>
      </c>
      <c r="M7992" s="4" t="s">
        <v>138</v>
      </c>
      <c r="N7992" s="4">
        <v>1464.86</v>
      </c>
      <c r="O7992" s="4">
        <v>5</v>
      </c>
      <c r="P7992" s="4">
        <v>0</v>
      </c>
      <c r="Q7992" s="4">
        <v>61.5</v>
      </c>
    </row>
    <row r="7993" spans="1:17" s="4" customFormat="1" ht="12" x14ac:dyDescent="0.3">
      <c r="A7993" s="4">
        <v>7992</v>
      </c>
      <c r="B7993" s="4" t="s">
        <v>23691</v>
      </c>
      <c r="C7993" s="5">
        <v>44908</v>
      </c>
      <c r="D7993" s="5">
        <v>44913</v>
      </c>
      <c r="E7993" s="9">
        <f t="shared" si="124"/>
        <v>2022</v>
      </c>
      <c r="F7993" s="4" t="s">
        <v>25</v>
      </c>
      <c r="G7993" s="4" t="s">
        <v>23692</v>
      </c>
      <c r="H7993" s="4" t="s">
        <v>3142</v>
      </c>
      <c r="I7993" s="4" t="s">
        <v>67</v>
      </c>
      <c r="J7993" s="4" t="s">
        <v>145</v>
      </c>
      <c r="K7993" s="4" t="s">
        <v>80</v>
      </c>
      <c r="L7993" s="4" t="s">
        <v>22</v>
      </c>
      <c r="M7993" s="4" t="s">
        <v>23</v>
      </c>
      <c r="N7993" s="4">
        <v>1130.3699999999999</v>
      </c>
      <c r="O7993" s="4">
        <v>4</v>
      </c>
      <c r="P7993" s="4">
        <v>0</v>
      </c>
      <c r="Q7993" s="4">
        <v>248.97</v>
      </c>
    </row>
    <row r="7994" spans="1:17" s="4" customFormat="1" ht="12" x14ac:dyDescent="0.3">
      <c r="A7994" s="4">
        <v>7993</v>
      </c>
      <c r="B7994" s="4" t="s">
        <v>23693</v>
      </c>
      <c r="C7994" s="5">
        <v>45213</v>
      </c>
      <c r="D7994" s="5">
        <v>45218</v>
      </c>
      <c r="E7994" s="9">
        <f t="shared" si="124"/>
        <v>2023</v>
      </c>
      <c r="F7994" s="4" t="s">
        <v>59</v>
      </c>
      <c r="G7994" s="4" t="s">
        <v>23694</v>
      </c>
      <c r="H7994" s="4" t="s">
        <v>23695</v>
      </c>
      <c r="I7994" s="4" t="s">
        <v>28</v>
      </c>
      <c r="J7994" s="4" t="s">
        <v>21</v>
      </c>
      <c r="K7994" s="4" t="s">
        <v>26647</v>
      </c>
      <c r="L7994" s="4" t="s">
        <v>36</v>
      </c>
      <c r="M7994" s="4" t="s">
        <v>118</v>
      </c>
      <c r="N7994" s="4">
        <v>955.28</v>
      </c>
      <c r="O7994" s="4">
        <v>4</v>
      </c>
      <c r="P7994" s="4">
        <v>0.1</v>
      </c>
      <c r="Q7994" s="4">
        <v>128.08000000000001</v>
      </c>
    </row>
    <row r="7995" spans="1:17" s="4" customFormat="1" ht="12" x14ac:dyDescent="0.3">
      <c r="A7995" s="4">
        <v>7994</v>
      </c>
      <c r="B7995" s="4" t="s">
        <v>23696</v>
      </c>
      <c r="C7995" s="5">
        <v>45763</v>
      </c>
      <c r="D7995" s="5">
        <v>45769</v>
      </c>
      <c r="E7995" s="9">
        <f t="shared" si="124"/>
        <v>2025</v>
      </c>
      <c r="F7995" s="4" t="s">
        <v>25</v>
      </c>
      <c r="G7995" s="4" t="s">
        <v>23697</v>
      </c>
      <c r="H7995" s="4" t="s">
        <v>23698</v>
      </c>
      <c r="I7995" s="4" t="s">
        <v>67</v>
      </c>
      <c r="J7995" s="4" t="s">
        <v>21</v>
      </c>
      <c r="K7995" s="4" t="s">
        <v>26647</v>
      </c>
      <c r="L7995" s="4" t="s">
        <v>36</v>
      </c>
      <c r="M7995" s="4" t="s">
        <v>71</v>
      </c>
      <c r="N7995" s="4">
        <v>1209.6400000000001</v>
      </c>
      <c r="O7995" s="4">
        <v>8</v>
      </c>
      <c r="P7995" s="4">
        <v>0.1</v>
      </c>
      <c r="Q7995" s="4">
        <v>236.06</v>
      </c>
    </row>
    <row r="7996" spans="1:17" s="4" customFormat="1" ht="12" x14ac:dyDescent="0.3">
      <c r="A7996" s="4">
        <v>7995</v>
      </c>
      <c r="B7996" s="4" t="s">
        <v>23699</v>
      </c>
      <c r="C7996" s="5">
        <v>45626</v>
      </c>
      <c r="D7996" s="5">
        <v>45633</v>
      </c>
      <c r="E7996" s="9">
        <f t="shared" si="124"/>
        <v>2024</v>
      </c>
      <c r="F7996" s="4" t="s">
        <v>59</v>
      </c>
      <c r="G7996" s="4" t="s">
        <v>23700</v>
      </c>
      <c r="H7996" s="4" t="s">
        <v>23701</v>
      </c>
      <c r="I7996" s="4" t="s">
        <v>20</v>
      </c>
      <c r="J7996" s="4" t="s">
        <v>34</v>
      </c>
      <c r="K7996" s="4" t="s">
        <v>35</v>
      </c>
      <c r="L7996" s="4" t="s">
        <v>22</v>
      </c>
      <c r="M7996" s="4" t="s">
        <v>134</v>
      </c>
      <c r="N7996" s="4">
        <v>798.53</v>
      </c>
      <c r="O7996" s="4">
        <v>6</v>
      </c>
      <c r="P7996" s="4">
        <v>0.15</v>
      </c>
      <c r="Q7996" s="4">
        <v>159.13999999999999</v>
      </c>
    </row>
    <row r="7997" spans="1:17" s="4" customFormat="1" ht="12" x14ac:dyDescent="0.3">
      <c r="A7997" s="4">
        <v>7996</v>
      </c>
      <c r="B7997" s="4" t="s">
        <v>23702</v>
      </c>
      <c r="C7997" s="5">
        <v>44588</v>
      </c>
      <c r="D7997" s="5">
        <v>44593</v>
      </c>
      <c r="E7997" s="9">
        <f t="shared" si="124"/>
        <v>2022</v>
      </c>
      <c r="F7997" s="4" t="s">
        <v>39</v>
      </c>
      <c r="G7997" s="4" t="s">
        <v>23703</v>
      </c>
      <c r="H7997" s="4" t="s">
        <v>23704</v>
      </c>
      <c r="I7997" s="4" t="s">
        <v>67</v>
      </c>
      <c r="J7997" s="4" t="s">
        <v>42</v>
      </c>
      <c r="K7997" s="4" t="s">
        <v>43</v>
      </c>
      <c r="L7997" s="4" t="s">
        <v>22</v>
      </c>
      <c r="M7997" s="4" t="s">
        <v>75</v>
      </c>
      <c r="N7997" s="4">
        <v>488.09</v>
      </c>
      <c r="O7997" s="4">
        <v>7</v>
      </c>
      <c r="P7997" s="4">
        <v>0.15</v>
      </c>
      <c r="Q7997" s="4">
        <v>13.26</v>
      </c>
    </row>
    <row r="7998" spans="1:17" s="4" customFormat="1" ht="12" x14ac:dyDescent="0.3">
      <c r="A7998" s="4">
        <v>7997</v>
      </c>
      <c r="B7998" s="4" t="s">
        <v>23705</v>
      </c>
      <c r="C7998" s="5">
        <v>45196</v>
      </c>
      <c r="D7998" s="5">
        <v>45199</v>
      </c>
      <c r="E7998" s="9">
        <f t="shared" si="124"/>
        <v>2023</v>
      </c>
      <c r="F7998" s="4" t="s">
        <v>39</v>
      </c>
      <c r="G7998" s="4" t="s">
        <v>23706</v>
      </c>
      <c r="H7998" s="4" t="s">
        <v>23707</v>
      </c>
      <c r="I7998" s="4" t="s">
        <v>67</v>
      </c>
      <c r="J7998" s="4" t="s">
        <v>52</v>
      </c>
      <c r="K7998" s="4" t="s">
        <v>53</v>
      </c>
      <c r="L7998" s="4" t="s">
        <v>29</v>
      </c>
      <c r="M7998" s="4" t="s">
        <v>90</v>
      </c>
      <c r="N7998" s="4">
        <v>899.75</v>
      </c>
      <c r="O7998" s="4">
        <v>6</v>
      </c>
      <c r="P7998" s="4">
        <v>0</v>
      </c>
      <c r="Q7998" s="4">
        <v>77.650000000000006</v>
      </c>
    </row>
    <row r="7999" spans="1:17" s="4" customFormat="1" ht="12" x14ac:dyDescent="0.3">
      <c r="A7999" s="4">
        <v>7998</v>
      </c>
      <c r="B7999" s="4" t="s">
        <v>23708</v>
      </c>
      <c r="C7999" s="5">
        <v>44397</v>
      </c>
      <c r="D7999" s="5">
        <v>44398</v>
      </c>
      <c r="E7999" s="9">
        <f t="shared" si="124"/>
        <v>2021</v>
      </c>
      <c r="F7999" s="4" t="s">
        <v>25</v>
      </c>
      <c r="G7999" s="4" t="s">
        <v>23709</v>
      </c>
      <c r="H7999" s="4" t="s">
        <v>23710</v>
      </c>
      <c r="I7999" s="4" t="s">
        <v>67</v>
      </c>
      <c r="J7999" s="4" t="s">
        <v>106</v>
      </c>
      <c r="K7999" s="4" t="s">
        <v>106</v>
      </c>
      <c r="L7999" s="4" t="s">
        <v>22</v>
      </c>
      <c r="M7999" s="4" t="s">
        <v>54</v>
      </c>
      <c r="N7999" s="4">
        <v>1047.27</v>
      </c>
      <c r="O7999" s="4">
        <v>2</v>
      </c>
      <c r="P7999" s="4">
        <v>0</v>
      </c>
      <c r="Q7999" s="4">
        <v>267.19</v>
      </c>
    </row>
    <row r="8000" spans="1:17" s="4" customFormat="1" ht="12" x14ac:dyDescent="0.3">
      <c r="A8000" s="4">
        <v>7999</v>
      </c>
      <c r="B8000" s="4" t="s">
        <v>23711</v>
      </c>
      <c r="C8000" s="5">
        <v>45489</v>
      </c>
      <c r="D8000" s="5">
        <v>45493</v>
      </c>
      <c r="E8000" s="9">
        <f t="shared" si="124"/>
        <v>2024</v>
      </c>
      <c r="F8000" s="4" t="s">
        <v>17</v>
      </c>
      <c r="G8000" s="4" t="s">
        <v>23712</v>
      </c>
      <c r="H8000" s="4" t="s">
        <v>23713</v>
      </c>
      <c r="I8000" s="4" t="s">
        <v>28</v>
      </c>
      <c r="J8000" s="4" t="s">
        <v>106</v>
      </c>
      <c r="K8000" s="4" t="s">
        <v>106</v>
      </c>
      <c r="L8000" s="4" t="s">
        <v>29</v>
      </c>
      <c r="M8000" s="4" t="s">
        <v>107</v>
      </c>
      <c r="N8000" s="4">
        <v>1364.43</v>
      </c>
      <c r="O8000" s="4">
        <v>4</v>
      </c>
      <c r="P8000" s="4">
        <v>0.15</v>
      </c>
      <c r="Q8000" s="4">
        <v>116.12</v>
      </c>
    </row>
    <row r="8001" spans="1:17" s="4" customFormat="1" ht="12" x14ac:dyDescent="0.3">
      <c r="A8001" s="4">
        <v>8000</v>
      </c>
      <c r="B8001" s="4" t="s">
        <v>23714</v>
      </c>
      <c r="C8001" s="5">
        <v>45651</v>
      </c>
      <c r="D8001" s="5">
        <v>45655</v>
      </c>
      <c r="E8001" s="9">
        <f t="shared" si="124"/>
        <v>2024</v>
      </c>
      <c r="F8001" s="4" t="s">
        <v>39</v>
      </c>
      <c r="G8001" s="4" t="s">
        <v>23715</v>
      </c>
      <c r="H8001" s="4" t="s">
        <v>23716</v>
      </c>
      <c r="I8001" s="4" t="s">
        <v>28</v>
      </c>
      <c r="J8001" s="4" t="s">
        <v>111</v>
      </c>
      <c r="K8001" s="4" t="s">
        <v>111</v>
      </c>
      <c r="L8001" s="4" t="s">
        <v>36</v>
      </c>
      <c r="M8001" s="4" t="s">
        <v>118</v>
      </c>
      <c r="N8001" s="4">
        <v>1426.59</v>
      </c>
      <c r="O8001" s="4">
        <v>8</v>
      </c>
      <c r="P8001" s="4">
        <v>0.1</v>
      </c>
      <c r="Q8001" s="4">
        <v>30.68</v>
      </c>
    </row>
    <row r="8002" spans="1:17" s="4" customFormat="1" ht="12" x14ac:dyDescent="0.3">
      <c r="A8002" s="4">
        <v>8001</v>
      </c>
      <c r="B8002" s="4" t="s">
        <v>23717</v>
      </c>
      <c r="C8002" s="5">
        <v>44912</v>
      </c>
      <c r="D8002" s="5">
        <v>44918</v>
      </c>
      <c r="E8002" s="9">
        <f t="shared" ref="E8002:E8065" si="125">YEAR(D8002)</f>
        <v>2022</v>
      </c>
      <c r="F8002" s="4" t="s">
        <v>17</v>
      </c>
      <c r="G8002" s="4" t="s">
        <v>23718</v>
      </c>
      <c r="H8002" s="4" t="s">
        <v>23719</v>
      </c>
      <c r="I8002" s="4" t="s">
        <v>67</v>
      </c>
      <c r="J8002" s="4" t="s">
        <v>145</v>
      </c>
      <c r="K8002" s="4" t="s">
        <v>80</v>
      </c>
      <c r="L8002" s="4" t="s">
        <v>22</v>
      </c>
      <c r="M8002" s="4" t="s">
        <v>134</v>
      </c>
      <c r="N8002" s="4">
        <v>98.51</v>
      </c>
      <c r="O8002" s="4">
        <v>1</v>
      </c>
      <c r="P8002" s="4">
        <v>0</v>
      </c>
      <c r="Q8002" s="4">
        <v>6.97</v>
      </c>
    </row>
    <row r="8003" spans="1:17" s="4" customFormat="1" ht="12" x14ac:dyDescent="0.3">
      <c r="A8003" s="4">
        <v>8002</v>
      </c>
      <c r="B8003" s="4" t="s">
        <v>23720</v>
      </c>
      <c r="C8003" s="5">
        <v>44778</v>
      </c>
      <c r="D8003" s="5">
        <v>44784</v>
      </c>
      <c r="E8003" s="9">
        <f t="shared" si="125"/>
        <v>2022</v>
      </c>
      <c r="F8003" s="4" t="s">
        <v>39</v>
      </c>
      <c r="G8003" s="4" t="s">
        <v>23721</v>
      </c>
      <c r="H8003" s="4" t="s">
        <v>23722</v>
      </c>
      <c r="I8003" s="4" t="s">
        <v>20</v>
      </c>
      <c r="J8003" s="4" t="s">
        <v>145</v>
      </c>
      <c r="K8003" s="4" t="s">
        <v>80</v>
      </c>
      <c r="L8003" s="4" t="s">
        <v>36</v>
      </c>
      <c r="M8003" s="4" t="s">
        <v>138</v>
      </c>
      <c r="N8003" s="4">
        <v>663.51</v>
      </c>
      <c r="O8003" s="4">
        <v>10</v>
      </c>
      <c r="P8003" s="4">
        <v>0</v>
      </c>
      <c r="Q8003" s="4">
        <v>64.66</v>
      </c>
    </row>
    <row r="8004" spans="1:17" s="4" customFormat="1" ht="12" x14ac:dyDescent="0.3">
      <c r="A8004" s="4">
        <v>8003</v>
      </c>
      <c r="B8004" s="4" t="s">
        <v>23723</v>
      </c>
      <c r="C8004" s="5">
        <v>44448</v>
      </c>
      <c r="D8004" s="5">
        <v>44452</v>
      </c>
      <c r="E8004" s="9">
        <f t="shared" si="125"/>
        <v>2021</v>
      </c>
      <c r="F8004" s="4" t="s">
        <v>39</v>
      </c>
      <c r="G8004" s="4" t="s">
        <v>23724</v>
      </c>
      <c r="H8004" s="4" t="s">
        <v>23725</v>
      </c>
      <c r="I8004" s="4" t="s">
        <v>28</v>
      </c>
      <c r="J8004" s="4" t="s">
        <v>34</v>
      </c>
      <c r="K8004" s="4" t="s">
        <v>35</v>
      </c>
      <c r="L8004" s="4" t="s">
        <v>36</v>
      </c>
      <c r="M8004" s="4" t="s">
        <v>71</v>
      </c>
      <c r="N8004" s="4">
        <v>1350.5</v>
      </c>
      <c r="O8004" s="4">
        <v>5</v>
      </c>
      <c r="P8004" s="4">
        <v>0.2</v>
      </c>
      <c r="Q8004" s="4">
        <v>256.77999999999997</v>
      </c>
    </row>
    <row r="8005" spans="1:17" s="4" customFormat="1" ht="12" x14ac:dyDescent="0.3">
      <c r="A8005" s="4">
        <v>8004</v>
      </c>
      <c r="B8005" s="4" t="s">
        <v>23726</v>
      </c>
      <c r="C8005" s="5">
        <v>45289</v>
      </c>
      <c r="D8005" s="5">
        <v>45294</v>
      </c>
      <c r="E8005" s="9">
        <f t="shared" si="125"/>
        <v>2024</v>
      </c>
      <c r="F8005" s="4" t="s">
        <v>59</v>
      </c>
      <c r="G8005" s="4" t="s">
        <v>23727</v>
      </c>
      <c r="H8005" s="4" t="s">
        <v>23728</v>
      </c>
      <c r="I8005" s="4" t="s">
        <v>67</v>
      </c>
      <c r="J8005" s="4" t="s">
        <v>145</v>
      </c>
      <c r="K8005" s="4" t="s">
        <v>80</v>
      </c>
      <c r="L8005" s="4" t="s">
        <v>29</v>
      </c>
      <c r="M8005" s="4" t="s">
        <v>30</v>
      </c>
      <c r="N8005" s="4">
        <v>1467.79</v>
      </c>
      <c r="O8005" s="4">
        <v>9</v>
      </c>
      <c r="P8005" s="4">
        <v>0.2</v>
      </c>
      <c r="Q8005" s="4">
        <v>115.15</v>
      </c>
    </row>
    <row r="8006" spans="1:17" s="4" customFormat="1" ht="12" x14ac:dyDescent="0.3">
      <c r="A8006" s="4">
        <v>8005</v>
      </c>
      <c r="B8006" s="4" t="s">
        <v>23729</v>
      </c>
      <c r="C8006" s="5">
        <v>45133</v>
      </c>
      <c r="D8006" s="5">
        <v>45138</v>
      </c>
      <c r="E8006" s="9">
        <f t="shared" si="125"/>
        <v>2023</v>
      </c>
      <c r="F8006" s="4" t="s">
        <v>17</v>
      </c>
      <c r="G8006" s="4" t="s">
        <v>23730</v>
      </c>
      <c r="H8006" s="4" t="s">
        <v>13854</v>
      </c>
      <c r="I8006" s="4" t="s">
        <v>20</v>
      </c>
      <c r="J8006" s="4" t="s">
        <v>47</v>
      </c>
      <c r="K8006" s="4" t="s">
        <v>47</v>
      </c>
      <c r="L8006" s="4" t="s">
        <v>29</v>
      </c>
      <c r="M8006" s="4" t="s">
        <v>48</v>
      </c>
      <c r="N8006" s="4">
        <v>207.77</v>
      </c>
      <c r="O8006" s="4">
        <v>10</v>
      </c>
      <c r="P8006" s="4">
        <v>0.1</v>
      </c>
      <c r="Q8006" s="4">
        <v>11.21</v>
      </c>
    </row>
    <row r="8007" spans="1:17" s="4" customFormat="1" ht="12" x14ac:dyDescent="0.3">
      <c r="A8007" s="4">
        <v>8006</v>
      </c>
      <c r="B8007" s="4" t="s">
        <v>23731</v>
      </c>
      <c r="C8007" s="5">
        <v>45526</v>
      </c>
      <c r="D8007" s="5">
        <v>45533</v>
      </c>
      <c r="E8007" s="9">
        <f t="shared" si="125"/>
        <v>2024</v>
      </c>
      <c r="F8007" s="4" t="s">
        <v>59</v>
      </c>
      <c r="G8007" s="4" t="s">
        <v>23732</v>
      </c>
      <c r="H8007" s="4" t="s">
        <v>23733</v>
      </c>
      <c r="I8007" s="4" t="s">
        <v>20</v>
      </c>
      <c r="J8007" s="4" t="s">
        <v>21</v>
      </c>
      <c r="K8007" s="4" t="s">
        <v>26647</v>
      </c>
      <c r="L8007" s="4" t="s">
        <v>29</v>
      </c>
      <c r="M8007" s="4" t="s">
        <v>90</v>
      </c>
      <c r="N8007" s="4">
        <v>416.61</v>
      </c>
      <c r="O8007" s="4">
        <v>6</v>
      </c>
      <c r="P8007" s="4">
        <v>0</v>
      </c>
      <c r="Q8007" s="4">
        <v>65.16</v>
      </c>
    </row>
    <row r="8008" spans="1:17" s="4" customFormat="1" ht="12" x14ac:dyDescent="0.3">
      <c r="A8008" s="4">
        <v>8007</v>
      </c>
      <c r="B8008" s="4" t="s">
        <v>23734</v>
      </c>
      <c r="C8008" s="5">
        <v>44595</v>
      </c>
      <c r="D8008" s="5">
        <v>44596</v>
      </c>
      <c r="E8008" s="9">
        <f t="shared" si="125"/>
        <v>2022</v>
      </c>
      <c r="F8008" s="4" t="s">
        <v>25</v>
      </c>
      <c r="G8008" s="4" t="s">
        <v>23735</v>
      </c>
      <c r="H8008" s="4" t="s">
        <v>23736</v>
      </c>
      <c r="I8008" s="4" t="s">
        <v>20</v>
      </c>
      <c r="J8008" s="4" t="s">
        <v>52</v>
      </c>
      <c r="K8008" s="4" t="s">
        <v>53</v>
      </c>
      <c r="L8008" s="4" t="s">
        <v>29</v>
      </c>
      <c r="M8008" s="4" t="s">
        <v>48</v>
      </c>
      <c r="N8008" s="4">
        <v>1122.5</v>
      </c>
      <c r="O8008" s="4">
        <v>10</v>
      </c>
      <c r="P8008" s="4">
        <v>0.1</v>
      </c>
      <c r="Q8008" s="4">
        <v>99.46</v>
      </c>
    </row>
    <row r="8009" spans="1:17" s="4" customFormat="1" ht="12" x14ac:dyDescent="0.3">
      <c r="A8009" s="4">
        <v>8008</v>
      </c>
      <c r="B8009" s="4" t="s">
        <v>23737</v>
      </c>
      <c r="C8009" s="5">
        <v>44411</v>
      </c>
      <c r="D8009" s="5">
        <v>44415</v>
      </c>
      <c r="E8009" s="9">
        <f t="shared" si="125"/>
        <v>2021</v>
      </c>
      <c r="F8009" s="4" t="s">
        <v>59</v>
      </c>
      <c r="G8009" s="4" t="s">
        <v>23738</v>
      </c>
      <c r="H8009" s="4" t="s">
        <v>23739</v>
      </c>
      <c r="I8009" s="4" t="s">
        <v>28</v>
      </c>
      <c r="J8009" s="4" t="s">
        <v>79</v>
      </c>
      <c r="K8009" s="4" t="s">
        <v>80</v>
      </c>
      <c r="L8009" s="4" t="s">
        <v>22</v>
      </c>
      <c r="M8009" s="4" t="s">
        <v>23</v>
      </c>
      <c r="N8009" s="4">
        <v>1483.03</v>
      </c>
      <c r="O8009" s="4">
        <v>4</v>
      </c>
      <c r="P8009" s="4">
        <v>0.1</v>
      </c>
      <c r="Q8009" s="4">
        <v>299.82</v>
      </c>
    </row>
    <row r="8010" spans="1:17" s="4" customFormat="1" ht="12" x14ac:dyDescent="0.3">
      <c r="A8010" s="4">
        <v>8009</v>
      </c>
      <c r="B8010" s="4" t="s">
        <v>23740</v>
      </c>
      <c r="C8010" s="5">
        <v>44630</v>
      </c>
      <c r="D8010" s="5">
        <v>44636</v>
      </c>
      <c r="E8010" s="9">
        <f t="shared" si="125"/>
        <v>2022</v>
      </c>
      <c r="F8010" s="4" t="s">
        <v>25</v>
      </c>
      <c r="G8010" s="4" t="s">
        <v>23741</v>
      </c>
      <c r="H8010" s="4" t="s">
        <v>23742</v>
      </c>
      <c r="I8010" s="4" t="s">
        <v>20</v>
      </c>
      <c r="J8010" s="4" t="s">
        <v>79</v>
      </c>
      <c r="K8010" s="4" t="s">
        <v>80</v>
      </c>
      <c r="L8010" s="4" t="s">
        <v>22</v>
      </c>
      <c r="M8010" s="4" t="s">
        <v>23</v>
      </c>
      <c r="N8010" s="4">
        <v>983.06</v>
      </c>
      <c r="O8010" s="4">
        <v>3</v>
      </c>
      <c r="P8010" s="4">
        <v>0.15</v>
      </c>
      <c r="Q8010" s="4">
        <v>90.71</v>
      </c>
    </row>
    <row r="8011" spans="1:17" s="4" customFormat="1" ht="12" x14ac:dyDescent="0.3">
      <c r="A8011" s="4">
        <v>8010</v>
      </c>
      <c r="B8011" s="4" t="s">
        <v>23743</v>
      </c>
      <c r="C8011" s="5">
        <v>44598</v>
      </c>
      <c r="D8011" s="5">
        <v>44602</v>
      </c>
      <c r="E8011" s="9">
        <f t="shared" si="125"/>
        <v>2022</v>
      </c>
      <c r="F8011" s="4" t="s">
        <v>25</v>
      </c>
      <c r="G8011" s="4" t="s">
        <v>23744</v>
      </c>
      <c r="H8011" s="4" t="s">
        <v>23745</v>
      </c>
      <c r="I8011" s="4" t="s">
        <v>28</v>
      </c>
      <c r="J8011" s="4" t="s">
        <v>145</v>
      </c>
      <c r="K8011" s="4" t="s">
        <v>80</v>
      </c>
      <c r="L8011" s="4" t="s">
        <v>36</v>
      </c>
      <c r="M8011" s="4" t="s">
        <v>71</v>
      </c>
      <c r="N8011" s="4">
        <v>282.81</v>
      </c>
      <c r="O8011" s="4">
        <v>1</v>
      </c>
      <c r="P8011" s="4">
        <v>0.2</v>
      </c>
      <c r="Q8011" s="4">
        <v>36.28</v>
      </c>
    </row>
    <row r="8012" spans="1:17" s="4" customFormat="1" ht="12" x14ac:dyDescent="0.3">
      <c r="A8012" s="4">
        <v>8011</v>
      </c>
      <c r="B8012" s="4" t="s">
        <v>23746</v>
      </c>
      <c r="C8012" s="5">
        <v>45421</v>
      </c>
      <c r="D8012" s="5">
        <v>45425</v>
      </c>
      <c r="E8012" s="9">
        <f t="shared" si="125"/>
        <v>2024</v>
      </c>
      <c r="F8012" s="4" t="s">
        <v>39</v>
      </c>
      <c r="G8012" s="4" t="s">
        <v>23747</v>
      </c>
      <c r="H8012" s="4" t="s">
        <v>23748</v>
      </c>
      <c r="I8012" s="4" t="s">
        <v>20</v>
      </c>
      <c r="J8012" s="4" t="s">
        <v>62</v>
      </c>
      <c r="K8012" s="4" t="s">
        <v>63</v>
      </c>
      <c r="L8012" s="4" t="s">
        <v>29</v>
      </c>
      <c r="M8012" s="4" t="s">
        <v>48</v>
      </c>
      <c r="N8012" s="4">
        <v>377.04</v>
      </c>
      <c r="O8012" s="4">
        <v>1</v>
      </c>
      <c r="P8012" s="4">
        <v>0</v>
      </c>
      <c r="Q8012" s="4">
        <v>5.43</v>
      </c>
    </row>
    <row r="8013" spans="1:17" s="4" customFormat="1" ht="12" x14ac:dyDescent="0.3">
      <c r="A8013" s="4">
        <v>8012</v>
      </c>
      <c r="B8013" s="4" t="s">
        <v>23749</v>
      </c>
      <c r="C8013" s="5">
        <v>45176</v>
      </c>
      <c r="D8013" s="5">
        <v>45180</v>
      </c>
      <c r="E8013" s="9">
        <f t="shared" si="125"/>
        <v>2023</v>
      </c>
      <c r="F8013" s="4" t="s">
        <v>25</v>
      </c>
      <c r="G8013" s="4" t="s">
        <v>23750</v>
      </c>
      <c r="H8013" s="4" t="s">
        <v>23751</v>
      </c>
      <c r="I8013" s="4" t="s">
        <v>20</v>
      </c>
      <c r="J8013" s="4" t="s">
        <v>111</v>
      </c>
      <c r="K8013" s="4" t="s">
        <v>111</v>
      </c>
      <c r="L8013" s="4" t="s">
        <v>29</v>
      </c>
      <c r="M8013" s="4" t="s">
        <v>48</v>
      </c>
      <c r="N8013" s="4">
        <v>22.72</v>
      </c>
      <c r="O8013" s="4">
        <v>9</v>
      </c>
      <c r="P8013" s="4">
        <v>0.1</v>
      </c>
      <c r="Q8013" s="4">
        <v>0.95</v>
      </c>
    </row>
    <row r="8014" spans="1:17" s="4" customFormat="1" ht="12" x14ac:dyDescent="0.3">
      <c r="A8014" s="4">
        <v>8013</v>
      </c>
      <c r="B8014" s="4" t="s">
        <v>23752</v>
      </c>
      <c r="C8014" s="5">
        <v>45000</v>
      </c>
      <c r="D8014" s="5">
        <v>45001</v>
      </c>
      <c r="E8014" s="9">
        <f t="shared" si="125"/>
        <v>2023</v>
      </c>
      <c r="F8014" s="4" t="s">
        <v>39</v>
      </c>
      <c r="G8014" s="4" t="s">
        <v>23753</v>
      </c>
      <c r="H8014" s="4" t="s">
        <v>23754</v>
      </c>
      <c r="I8014" s="4" t="s">
        <v>28</v>
      </c>
      <c r="J8014" s="4" t="s">
        <v>42</v>
      </c>
      <c r="K8014" s="4" t="s">
        <v>43</v>
      </c>
      <c r="L8014" s="4" t="s">
        <v>36</v>
      </c>
      <c r="M8014" s="4" t="s">
        <v>71</v>
      </c>
      <c r="N8014" s="4">
        <v>651.12</v>
      </c>
      <c r="O8014" s="4">
        <v>2</v>
      </c>
      <c r="P8014" s="4">
        <v>0</v>
      </c>
      <c r="Q8014" s="4">
        <v>98.42</v>
      </c>
    </row>
    <row r="8015" spans="1:17" s="4" customFormat="1" ht="12" x14ac:dyDescent="0.3">
      <c r="A8015" s="4">
        <v>8014</v>
      </c>
      <c r="B8015" s="4" t="s">
        <v>23755</v>
      </c>
      <c r="C8015" s="5">
        <v>45587</v>
      </c>
      <c r="D8015" s="5">
        <v>45592</v>
      </c>
      <c r="E8015" s="9">
        <f t="shared" si="125"/>
        <v>2024</v>
      </c>
      <c r="F8015" s="4" t="s">
        <v>39</v>
      </c>
      <c r="G8015" s="4" t="s">
        <v>23756</v>
      </c>
      <c r="H8015" s="4" t="s">
        <v>23757</v>
      </c>
      <c r="I8015" s="4" t="s">
        <v>28</v>
      </c>
      <c r="J8015" s="4" t="s">
        <v>47</v>
      </c>
      <c r="K8015" s="4" t="s">
        <v>47</v>
      </c>
      <c r="L8015" s="4" t="s">
        <v>29</v>
      </c>
      <c r="M8015" s="4" t="s">
        <v>107</v>
      </c>
      <c r="N8015" s="4">
        <v>1247</v>
      </c>
      <c r="O8015" s="4">
        <v>8</v>
      </c>
      <c r="P8015" s="4">
        <v>0.2</v>
      </c>
      <c r="Q8015" s="4">
        <v>9.7899999999999991</v>
      </c>
    </row>
    <row r="8016" spans="1:17" s="4" customFormat="1" ht="12" x14ac:dyDescent="0.3">
      <c r="A8016" s="4">
        <v>8015</v>
      </c>
      <c r="B8016" s="4" t="s">
        <v>23758</v>
      </c>
      <c r="C8016" s="5">
        <v>45254</v>
      </c>
      <c r="D8016" s="5">
        <v>45261</v>
      </c>
      <c r="E8016" s="9">
        <f t="shared" si="125"/>
        <v>2023</v>
      </c>
      <c r="F8016" s="4" t="s">
        <v>17</v>
      </c>
      <c r="G8016" s="4" t="s">
        <v>23759</v>
      </c>
      <c r="H8016" s="4" t="s">
        <v>23760</v>
      </c>
      <c r="I8016" s="4" t="s">
        <v>67</v>
      </c>
      <c r="J8016" s="4" t="s">
        <v>47</v>
      </c>
      <c r="K8016" s="4" t="s">
        <v>47</v>
      </c>
      <c r="L8016" s="4" t="s">
        <v>22</v>
      </c>
      <c r="M8016" s="4" t="s">
        <v>75</v>
      </c>
      <c r="N8016" s="4">
        <v>359.68</v>
      </c>
      <c r="O8016" s="4">
        <v>9</v>
      </c>
      <c r="P8016" s="4">
        <v>0.1</v>
      </c>
      <c r="Q8016" s="4">
        <v>42.57</v>
      </c>
    </row>
    <row r="8017" spans="1:17" s="4" customFormat="1" ht="12" x14ac:dyDescent="0.3">
      <c r="A8017" s="4">
        <v>8016</v>
      </c>
      <c r="B8017" s="4" t="s">
        <v>23761</v>
      </c>
      <c r="C8017" s="5">
        <v>45014</v>
      </c>
      <c r="D8017" s="5">
        <v>45015</v>
      </c>
      <c r="E8017" s="9">
        <f t="shared" si="125"/>
        <v>2023</v>
      </c>
      <c r="F8017" s="4" t="s">
        <v>59</v>
      </c>
      <c r="G8017" s="4" t="s">
        <v>23762</v>
      </c>
      <c r="H8017" s="4" t="s">
        <v>23763</v>
      </c>
      <c r="I8017" s="4" t="s">
        <v>20</v>
      </c>
      <c r="J8017" s="4" t="s">
        <v>34</v>
      </c>
      <c r="K8017" s="4" t="s">
        <v>35</v>
      </c>
      <c r="L8017" s="4" t="s">
        <v>29</v>
      </c>
      <c r="M8017" s="4" t="s">
        <v>30</v>
      </c>
      <c r="N8017" s="4">
        <v>1060.72</v>
      </c>
      <c r="O8017" s="4">
        <v>3</v>
      </c>
      <c r="P8017" s="4">
        <v>0.2</v>
      </c>
      <c r="Q8017" s="4">
        <v>91.3</v>
      </c>
    </row>
    <row r="8018" spans="1:17" s="4" customFormat="1" ht="12" x14ac:dyDescent="0.3">
      <c r="A8018" s="4">
        <v>8017</v>
      </c>
      <c r="B8018" s="4" t="s">
        <v>23764</v>
      </c>
      <c r="C8018" s="5">
        <v>45802</v>
      </c>
      <c r="D8018" s="5">
        <v>45806</v>
      </c>
      <c r="E8018" s="9">
        <f t="shared" si="125"/>
        <v>2025</v>
      </c>
      <c r="F8018" s="4" t="s">
        <v>39</v>
      </c>
      <c r="G8018" s="4" t="s">
        <v>23765</v>
      </c>
      <c r="H8018" s="4" t="s">
        <v>23766</v>
      </c>
      <c r="I8018" s="4" t="s">
        <v>20</v>
      </c>
      <c r="J8018" s="4" t="s">
        <v>21</v>
      </c>
      <c r="K8018" s="4" t="s">
        <v>26647</v>
      </c>
      <c r="L8018" s="4" t="s">
        <v>36</v>
      </c>
      <c r="M8018" s="4" t="s">
        <v>37</v>
      </c>
      <c r="N8018" s="4">
        <v>1173.79</v>
      </c>
      <c r="O8018" s="4">
        <v>4</v>
      </c>
      <c r="P8018" s="4">
        <v>0.1</v>
      </c>
      <c r="Q8018" s="4">
        <v>132.13</v>
      </c>
    </row>
    <row r="8019" spans="1:17" s="4" customFormat="1" ht="12" x14ac:dyDescent="0.3">
      <c r="A8019" s="4">
        <v>8018</v>
      </c>
      <c r="B8019" s="4" t="s">
        <v>23767</v>
      </c>
      <c r="C8019" s="5">
        <v>45076</v>
      </c>
      <c r="D8019" s="5">
        <v>45083</v>
      </c>
      <c r="E8019" s="9">
        <f t="shared" si="125"/>
        <v>2023</v>
      </c>
      <c r="F8019" s="4" t="s">
        <v>25</v>
      </c>
      <c r="G8019" s="4" t="s">
        <v>23768</v>
      </c>
      <c r="H8019" s="4" t="s">
        <v>23769</v>
      </c>
      <c r="I8019" s="4" t="s">
        <v>28</v>
      </c>
      <c r="J8019" s="4" t="s">
        <v>42</v>
      </c>
      <c r="K8019" s="4" t="s">
        <v>43</v>
      </c>
      <c r="L8019" s="4" t="s">
        <v>22</v>
      </c>
      <c r="M8019" s="4" t="s">
        <v>75</v>
      </c>
      <c r="N8019" s="4">
        <v>362.25</v>
      </c>
      <c r="O8019" s="4">
        <v>10</v>
      </c>
      <c r="P8019" s="4">
        <v>0.2</v>
      </c>
      <c r="Q8019" s="4">
        <v>66.78</v>
      </c>
    </row>
    <row r="8020" spans="1:17" s="4" customFormat="1" ht="12" x14ac:dyDescent="0.3">
      <c r="A8020" s="4">
        <v>8019</v>
      </c>
      <c r="B8020" s="4" t="s">
        <v>23770</v>
      </c>
      <c r="C8020" s="5">
        <v>45048</v>
      </c>
      <c r="D8020" s="5">
        <v>45055</v>
      </c>
      <c r="E8020" s="9">
        <f t="shared" si="125"/>
        <v>2023</v>
      </c>
      <c r="F8020" s="4" t="s">
        <v>59</v>
      </c>
      <c r="G8020" s="4" t="s">
        <v>23771</v>
      </c>
      <c r="H8020" s="4" t="s">
        <v>23772</v>
      </c>
      <c r="I8020" s="4" t="s">
        <v>20</v>
      </c>
      <c r="J8020" s="4" t="s">
        <v>42</v>
      </c>
      <c r="K8020" s="4" t="s">
        <v>43</v>
      </c>
      <c r="L8020" s="4" t="s">
        <v>22</v>
      </c>
      <c r="M8020" s="4" t="s">
        <v>75</v>
      </c>
      <c r="N8020" s="4">
        <v>135.93</v>
      </c>
      <c r="O8020" s="4">
        <v>8</v>
      </c>
      <c r="P8020" s="4">
        <v>0</v>
      </c>
      <c r="Q8020" s="4">
        <v>0.13</v>
      </c>
    </row>
    <row r="8021" spans="1:17" s="4" customFormat="1" ht="12" x14ac:dyDescent="0.3">
      <c r="A8021" s="4">
        <v>8020</v>
      </c>
      <c r="B8021" s="4" t="s">
        <v>23773</v>
      </c>
      <c r="C8021" s="5">
        <v>44784</v>
      </c>
      <c r="D8021" s="5">
        <v>44787</v>
      </c>
      <c r="E8021" s="9">
        <f t="shared" si="125"/>
        <v>2022</v>
      </c>
      <c r="F8021" s="4" t="s">
        <v>59</v>
      </c>
      <c r="G8021" s="4" t="s">
        <v>23774</v>
      </c>
      <c r="H8021" s="4" t="s">
        <v>23775</v>
      </c>
      <c r="I8021" s="4" t="s">
        <v>20</v>
      </c>
      <c r="J8021" s="4" t="s">
        <v>145</v>
      </c>
      <c r="K8021" s="4" t="s">
        <v>80</v>
      </c>
      <c r="L8021" s="4" t="s">
        <v>36</v>
      </c>
      <c r="M8021" s="4" t="s">
        <v>37</v>
      </c>
      <c r="N8021" s="4">
        <v>876.44</v>
      </c>
      <c r="O8021" s="4">
        <v>7</v>
      </c>
      <c r="P8021" s="4">
        <v>0.15</v>
      </c>
      <c r="Q8021" s="4">
        <v>134.08000000000001</v>
      </c>
    </row>
    <row r="8022" spans="1:17" s="4" customFormat="1" ht="12" x14ac:dyDescent="0.3">
      <c r="A8022" s="4">
        <v>8021</v>
      </c>
      <c r="B8022" s="4" t="s">
        <v>23776</v>
      </c>
      <c r="C8022" s="5">
        <v>44988</v>
      </c>
      <c r="D8022" s="5">
        <v>44993</v>
      </c>
      <c r="E8022" s="9">
        <f t="shared" si="125"/>
        <v>2023</v>
      </c>
      <c r="F8022" s="4" t="s">
        <v>17</v>
      </c>
      <c r="G8022" s="4" t="s">
        <v>23777</v>
      </c>
      <c r="H8022" s="4" t="s">
        <v>23778</v>
      </c>
      <c r="I8022" s="4" t="s">
        <v>67</v>
      </c>
      <c r="J8022" s="4" t="s">
        <v>34</v>
      </c>
      <c r="K8022" s="4" t="s">
        <v>35</v>
      </c>
      <c r="L8022" s="4" t="s">
        <v>36</v>
      </c>
      <c r="M8022" s="4" t="s">
        <v>118</v>
      </c>
      <c r="N8022" s="4">
        <v>358.17</v>
      </c>
      <c r="O8022" s="4">
        <v>6</v>
      </c>
      <c r="P8022" s="4">
        <v>0</v>
      </c>
      <c r="Q8022" s="4">
        <v>76.430000000000007</v>
      </c>
    </row>
    <row r="8023" spans="1:17" s="4" customFormat="1" ht="12" x14ac:dyDescent="0.3">
      <c r="A8023" s="4">
        <v>8022</v>
      </c>
      <c r="B8023" s="4" t="s">
        <v>23779</v>
      </c>
      <c r="C8023" s="5">
        <v>45802</v>
      </c>
      <c r="D8023" s="5">
        <v>45809</v>
      </c>
      <c r="E8023" s="9">
        <f t="shared" si="125"/>
        <v>2025</v>
      </c>
      <c r="F8023" s="4" t="s">
        <v>25</v>
      </c>
      <c r="G8023" s="4" t="s">
        <v>23780</v>
      </c>
      <c r="H8023" s="4" t="s">
        <v>23781</v>
      </c>
      <c r="I8023" s="4" t="s">
        <v>20</v>
      </c>
      <c r="J8023" s="4" t="s">
        <v>79</v>
      </c>
      <c r="K8023" s="4" t="s">
        <v>80</v>
      </c>
      <c r="L8023" s="4" t="s">
        <v>22</v>
      </c>
      <c r="M8023" s="4" t="s">
        <v>134</v>
      </c>
      <c r="N8023" s="4">
        <v>946.12</v>
      </c>
      <c r="O8023" s="4">
        <v>8</v>
      </c>
      <c r="P8023" s="4">
        <v>0</v>
      </c>
      <c r="Q8023" s="4">
        <v>4.45</v>
      </c>
    </row>
    <row r="8024" spans="1:17" s="4" customFormat="1" ht="12" x14ac:dyDescent="0.3">
      <c r="A8024" s="4">
        <v>8023</v>
      </c>
      <c r="B8024" s="4" t="s">
        <v>23782</v>
      </c>
      <c r="C8024" s="5">
        <v>45195</v>
      </c>
      <c r="D8024" s="5">
        <v>45200</v>
      </c>
      <c r="E8024" s="9">
        <f t="shared" si="125"/>
        <v>2023</v>
      </c>
      <c r="F8024" s="4" t="s">
        <v>17</v>
      </c>
      <c r="G8024" s="4" t="s">
        <v>23783</v>
      </c>
      <c r="H8024" s="4" t="s">
        <v>23784</v>
      </c>
      <c r="I8024" s="4" t="s">
        <v>28</v>
      </c>
      <c r="J8024" s="4" t="s">
        <v>106</v>
      </c>
      <c r="K8024" s="4" t="s">
        <v>106</v>
      </c>
      <c r="L8024" s="4" t="s">
        <v>36</v>
      </c>
      <c r="M8024" s="4" t="s">
        <v>138</v>
      </c>
      <c r="N8024" s="4">
        <v>1050.4000000000001</v>
      </c>
      <c r="O8024" s="4">
        <v>3</v>
      </c>
      <c r="P8024" s="4">
        <v>0</v>
      </c>
      <c r="Q8024" s="4">
        <v>144.66</v>
      </c>
    </row>
    <row r="8025" spans="1:17" s="4" customFormat="1" ht="12" x14ac:dyDescent="0.3">
      <c r="A8025" s="4">
        <v>8024</v>
      </c>
      <c r="B8025" s="4" t="s">
        <v>23785</v>
      </c>
      <c r="C8025" s="5">
        <v>45592</v>
      </c>
      <c r="D8025" s="5">
        <v>45593</v>
      </c>
      <c r="E8025" s="9">
        <f t="shared" si="125"/>
        <v>2024</v>
      </c>
      <c r="F8025" s="4" t="s">
        <v>17</v>
      </c>
      <c r="G8025" s="4" t="s">
        <v>23786</v>
      </c>
      <c r="H8025" s="4" t="s">
        <v>23787</v>
      </c>
      <c r="I8025" s="4" t="s">
        <v>28</v>
      </c>
      <c r="J8025" s="4" t="s">
        <v>21</v>
      </c>
      <c r="K8025" s="4" t="s">
        <v>26647</v>
      </c>
      <c r="L8025" s="4" t="s">
        <v>29</v>
      </c>
      <c r="M8025" s="4" t="s">
        <v>48</v>
      </c>
      <c r="N8025" s="4">
        <v>792.81</v>
      </c>
      <c r="O8025" s="4">
        <v>2</v>
      </c>
      <c r="P8025" s="4">
        <v>0.15</v>
      </c>
      <c r="Q8025" s="4">
        <v>141.26</v>
      </c>
    </row>
    <row r="8026" spans="1:17" s="4" customFormat="1" ht="12" x14ac:dyDescent="0.3">
      <c r="A8026" s="4">
        <v>8025</v>
      </c>
      <c r="B8026" s="4" t="s">
        <v>23788</v>
      </c>
      <c r="C8026" s="5">
        <v>44643</v>
      </c>
      <c r="D8026" s="5">
        <v>44644</v>
      </c>
      <c r="E8026" s="9">
        <f t="shared" si="125"/>
        <v>2022</v>
      </c>
      <c r="F8026" s="4" t="s">
        <v>59</v>
      </c>
      <c r="G8026" s="4" t="s">
        <v>23789</v>
      </c>
      <c r="H8026" s="4" t="s">
        <v>23790</v>
      </c>
      <c r="I8026" s="4" t="s">
        <v>28</v>
      </c>
      <c r="J8026" s="4" t="s">
        <v>21</v>
      </c>
      <c r="K8026" s="4" t="s">
        <v>26647</v>
      </c>
      <c r="L8026" s="4" t="s">
        <v>36</v>
      </c>
      <c r="M8026" s="4" t="s">
        <v>37</v>
      </c>
      <c r="N8026" s="4">
        <v>740.74</v>
      </c>
      <c r="O8026" s="4">
        <v>10</v>
      </c>
      <c r="P8026" s="4">
        <v>0</v>
      </c>
      <c r="Q8026" s="4">
        <v>130.5</v>
      </c>
    </row>
    <row r="8027" spans="1:17" s="4" customFormat="1" ht="12" x14ac:dyDescent="0.3">
      <c r="A8027" s="4">
        <v>8026</v>
      </c>
      <c r="B8027" s="4" t="s">
        <v>23791</v>
      </c>
      <c r="C8027" s="5">
        <v>44723</v>
      </c>
      <c r="D8027" s="5">
        <v>44729</v>
      </c>
      <c r="E8027" s="9">
        <f t="shared" si="125"/>
        <v>2022</v>
      </c>
      <c r="F8027" s="4" t="s">
        <v>25</v>
      </c>
      <c r="G8027" s="4" t="s">
        <v>23792</v>
      </c>
      <c r="H8027" s="4" t="s">
        <v>16589</v>
      </c>
      <c r="I8027" s="4" t="s">
        <v>67</v>
      </c>
      <c r="J8027" s="4" t="s">
        <v>106</v>
      </c>
      <c r="K8027" s="4" t="s">
        <v>106</v>
      </c>
      <c r="L8027" s="4" t="s">
        <v>36</v>
      </c>
      <c r="M8027" s="4" t="s">
        <v>37</v>
      </c>
      <c r="N8027" s="4">
        <v>276.89</v>
      </c>
      <c r="O8027" s="4">
        <v>10</v>
      </c>
      <c r="P8027" s="4">
        <v>0.1</v>
      </c>
      <c r="Q8027" s="4">
        <v>-1.3</v>
      </c>
    </row>
    <row r="8028" spans="1:17" s="4" customFormat="1" ht="12" x14ac:dyDescent="0.3">
      <c r="A8028" s="4">
        <v>8027</v>
      </c>
      <c r="B8028" s="4" t="s">
        <v>23793</v>
      </c>
      <c r="C8028" s="5">
        <v>44989</v>
      </c>
      <c r="D8028" s="5">
        <v>44996</v>
      </c>
      <c r="E8028" s="9">
        <f t="shared" si="125"/>
        <v>2023</v>
      </c>
      <c r="F8028" s="4" t="s">
        <v>39</v>
      </c>
      <c r="G8028" s="4" t="s">
        <v>23794</v>
      </c>
      <c r="H8028" s="4" t="s">
        <v>23795</v>
      </c>
      <c r="I8028" s="4" t="s">
        <v>20</v>
      </c>
      <c r="J8028" s="4" t="s">
        <v>52</v>
      </c>
      <c r="K8028" s="4" t="s">
        <v>53</v>
      </c>
      <c r="L8028" s="4" t="s">
        <v>36</v>
      </c>
      <c r="M8028" s="4" t="s">
        <v>138</v>
      </c>
      <c r="N8028" s="4">
        <v>844.31</v>
      </c>
      <c r="O8028" s="4">
        <v>3</v>
      </c>
      <c r="P8028" s="4">
        <v>0</v>
      </c>
      <c r="Q8028" s="4">
        <v>242.34</v>
      </c>
    </row>
    <row r="8029" spans="1:17" s="4" customFormat="1" ht="12" x14ac:dyDescent="0.3">
      <c r="A8029" s="4">
        <v>8028</v>
      </c>
      <c r="B8029" s="4" t="s">
        <v>23796</v>
      </c>
      <c r="C8029" s="5">
        <v>44737</v>
      </c>
      <c r="D8029" s="5">
        <v>44742</v>
      </c>
      <c r="E8029" s="9">
        <f t="shared" si="125"/>
        <v>2022</v>
      </c>
      <c r="F8029" s="4" t="s">
        <v>25</v>
      </c>
      <c r="G8029" s="4" t="s">
        <v>23797</v>
      </c>
      <c r="H8029" s="4" t="s">
        <v>23798</v>
      </c>
      <c r="I8029" s="4" t="s">
        <v>67</v>
      </c>
      <c r="J8029" s="4" t="s">
        <v>62</v>
      </c>
      <c r="K8029" s="4" t="s">
        <v>63</v>
      </c>
      <c r="L8029" s="4" t="s">
        <v>36</v>
      </c>
      <c r="M8029" s="4" t="s">
        <v>118</v>
      </c>
      <c r="N8029" s="4">
        <v>510.56</v>
      </c>
      <c r="O8029" s="4">
        <v>6</v>
      </c>
      <c r="P8029" s="4">
        <v>0.15</v>
      </c>
      <c r="Q8029" s="4">
        <v>4.51</v>
      </c>
    </row>
    <row r="8030" spans="1:17" s="4" customFormat="1" ht="12" x14ac:dyDescent="0.3">
      <c r="A8030" s="4">
        <v>8029</v>
      </c>
      <c r="B8030" s="4" t="s">
        <v>23799</v>
      </c>
      <c r="C8030" s="5">
        <v>45426</v>
      </c>
      <c r="D8030" s="5">
        <v>45427</v>
      </c>
      <c r="E8030" s="9">
        <f t="shared" si="125"/>
        <v>2024</v>
      </c>
      <c r="F8030" s="4" t="s">
        <v>25</v>
      </c>
      <c r="G8030" s="4" t="s">
        <v>23800</v>
      </c>
      <c r="H8030" s="4" t="s">
        <v>23801</v>
      </c>
      <c r="I8030" s="4" t="s">
        <v>28</v>
      </c>
      <c r="J8030" s="4" t="s">
        <v>79</v>
      </c>
      <c r="K8030" s="4" t="s">
        <v>80</v>
      </c>
      <c r="L8030" s="4" t="s">
        <v>36</v>
      </c>
      <c r="M8030" s="4" t="s">
        <v>138</v>
      </c>
      <c r="N8030" s="4">
        <v>677.42</v>
      </c>
      <c r="O8030" s="4">
        <v>7</v>
      </c>
      <c r="P8030" s="4">
        <v>0.15</v>
      </c>
      <c r="Q8030" s="4">
        <v>30.1</v>
      </c>
    </row>
    <row r="8031" spans="1:17" s="4" customFormat="1" ht="12" x14ac:dyDescent="0.3">
      <c r="A8031" s="4">
        <v>8030</v>
      </c>
      <c r="B8031" s="4" t="s">
        <v>23802</v>
      </c>
      <c r="C8031" s="5">
        <v>44426</v>
      </c>
      <c r="D8031" s="5">
        <v>44429</v>
      </c>
      <c r="E8031" s="9">
        <f t="shared" si="125"/>
        <v>2021</v>
      </c>
      <c r="F8031" s="4" t="s">
        <v>25</v>
      </c>
      <c r="G8031" s="4" t="s">
        <v>23803</v>
      </c>
      <c r="H8031" s="4" t="s">
        <v>23804</v>
      </c>
      <c r="I8031" s="4" t="s">
        <v>67</v>
      </c>
      <c r="J8031" s="4" t="s">
        <v>21</v>
      </c>
      <c r="K8031" s="4" t="s">
        <v>26647</v>
      </c>
      <c r="L8031" s="4" t="s">
        <v>29</v>
      </c>
      <c r="M8031" s="4" t="s">
        <v>107</v>
      </c>
      <c r="N8031" s="4">
        <v>1202.8900000000001</v>
      </c>
      <c r="O8031" s="4">
        <v>4</v>
      </c>
      <c r="P8031" s="4">
        <v>0.15</v>
      </c>
      <c r="Q8031" s="4">
        <v>154.63999999999999</v>
      </c>
    </row>
    <row r="8032" spans="1:17" s="4" customFormat="1" ht="12" x14ac:dyDescent="0.3">
      <c r="A8032" s="4">
        <v>8031</v>
      </c>
      <c r="B8032" s="4" t="s">
        <v>23805</v>
      </c>
      <c r="C8032" s="5">
        <v>45770</v>
      </c>
      <c r="D8032" s="5">
        <v>45771</v>
      </c>
      <c r="E8032" s="9">
        <f t="shared" si="125"/>
        <v>2025</v>
      </c>
      <c r="F8032" s="4" t="s">
        <v>59</v>
      </c>
      <c r="G8032" s="4" t="s">
        <v>23806</v>
      </c>
      <c r="H8032" s="4" t="s">
        <v>23807</v>
      </c>
      <c r="I8032" s="4" t="s">
        <v>20</v>
      </c>
      <c r="J8032" s="4" t="s">
        <v>42</v>
      </c>
      <c r="K8032" s="4" t="s">
        <v>43</v>
      </c>
      <c r="L8032" s="4" t="s">
        <v>29</v>
      </c>
      <c r="M8032" s="4" t="s">
        <v>107</v>
      </c>
      <c r="N8032" s="4">
        <v>1135.08</v>
      </c>
      <c r="O8032" s="4">
        <v>8</v>
      </c>
      <c r="P8032" s="4">
        <v>0</v>
      </c>
      <c r="Q8032" s="4">
        <v>111.54</v>
      </c>
    </row>
    <row r="8033" spans="1:17" s="4" customFormat="1" ht="12" x14ac:dyDescent="0.3">
      <c r="A8033" s="4">
        <v>8032</v>
      </c>
      <c r="B8033" s="4" t="s">
        <v>23808</v>
      </c>
      <c r="C8033" s="5">
        <v>44667</v>
      </c>
      <c r="D8033" s="5">
        <v>44670</v>
      </c>
      <c r="E8033" s="9">
        <f t="shared" si="125"/>
        <v>2022</v>
      </c>
      <c r="F8033" s="4" t="s">
        <v>25</v>
      </c>
      <c r="G8033" s="4" t="s">
        <v>23809</v>
      </c>
      <c r="H8033" s="4" t="s">
        <v>23810</v>
      </c>
      <c r="I8033" s="4" t="s">
        <v>20</v>
      </c>
      <c r="J8033" s="4" t="s">
        <v>106</v>
      </c>
      <c r="K8033" s="4" t="s">
        <v>106</v>
      </c>
      <c r="L8033" s="4" t="s">
        <v>29</v>
      </c>
      <c r="M8033" s="4" t="s">
        <v>107</v>
      </c>
      <c r="N8033" s="4">
        <v>319.57</v>
      </c>
      <c r="O8033" s="4">
        <v>5</v>
      </c>
      <c r="P8033" s="4">
        <v>0.1</v>
      </c>
      <c r="Q8033" s="4">
        <v>26.84</v>
      </c>
    </row>
    <row r="8034" spans="1:17" s="4" customFormat="1" ht="12" x14ac:dyDescent="0.3">
      <c r="A8034" s="4">
        <v>8033</v>
      </c>
      <c r="B8034" s="4" t="s">
        <v>23811</v>
      </c>
      <c r="C8034" s="5">
        <v>45338</v>
      </c>
      <c r="D8034" s="5">
        <v>45344</v>
      </c>
      <c r="E8034" s="9">
        <f t="shared" si="125"/>
        <v>2024</v>
      </c>
      <c r="F8034" s="4" t="s">
        <v>25</v>
      </c>
      <c r="G8034" s="4" t="s">
        <v>23812</v>
      </c>
      <c r="H8034" s="4" t="s">
        <v>23813</v>
      </c>
      <c r="I8034" s="4" t="s">
        <v>20</v>
      </c>
      <c r="J8034" s="4" t="s">
        <v>62</v>
      </c>
      <c r="K8034" s="4" t="s">
        <v>63</v>
      </c>
      <c r="L8034" s="4" t="s">
        <v>36</v>
      </c>
      <c r="M8034" s="4" t="s">
        <v>138</v>
      </c>
      <c r="N8034" s="4">
        <v>234.75</v>
      </c>
      <c r="O8034" s="4">
        <v>6</v>
      </c>
      <c r="P8034" s="4">
        <v>0.15</v>
      </c>
      <c r="Q8034" s="4">
        <v>35.409999999999997</v>
      </c>
    </row>
    <row r="8035" spans="1:17" s="4" customFormat="1" ht="12" x14ac:dyDescent="0.3">
      <c r="A8035" s="4">
        <v>8034</v>
      </c>
      <c r="B8035" s="4" t="s">
        <v>23814</v>
      </c>
      <c r="C8035" s="5">
        <v>45137</v>
      </c>
      <c r="D8035" s="5">
        <v>45143</v>
      </c>
      <c r="E8035" s="9">
        <f t="shared" si="125"/>
        <v>2023</v>
      </c>
      <c r="F8035" s="4" t="s">
        <v>39</v>
      </c>
      <c r="G8035" s="4" t="s">
        <v>23815</v>
      </c>
      <c r="H8035" s="4" t="s">
        <v>23816</v>
      </c>
      <c r="I8035" s="4" t="s">
        <v>67</v>
      </c>
      <c r="J8035" s="4" t="s">
        <v>111</v>
      </c>
      <c r="K8035" s="4" t="s">
        <v>111</v>
      </c>
      <c r="L8035" s="4" t="s">
        <v>22</v>
      </c>
      <c r="M8035" s="4" t="s">
        <v>23</v>
      </c>
      <c r="N8035" s="4">
        <v>34.590000000000003</v>
      </c>
      <c r="O8035" s="4">
        <v>1</v>
      </c>
      <c r="P8035" s="4">
        <v>0.2</v>
      </c>
      <c r="Q8035" s="4">
        <v>1.97</v>
      </c>
    </row>
    <row r="8036" spans="1:17" s="4" customFormat="1" ht="12" x14ac:dyDescent="0.3">
      <c r="A8036" s="4">
        <v>8035</v>
      </c>
      <c r="B8036" s="4" t="s">
        <v>23817</v>
      </c>
      <c r="C8036" s="5">
        <v>45297</v>
      </c>
      <c r="D8036" s="5">
        <v>45302</v>
      </c>
      <c r="E8036" s="9">
        <f t="shared" si="125"/>
        <v>2024</v>
      </c>
      <c r="F8036" s="4" t="s">
        <v>17</v>
      </c>
      <c r="G8036" s="4" t="s">
        <v>23818</v>
      </c>
      <c r="H8036" s="4" t="s">
        <v>23819</v>
      </c>
      <c r="I8036" s="4" t="s">
        <v>67</v>
      </c>
      <c r="J8036" s="4" t="s">
        <v>34</v>
      </c>
      <c r="K8036" s="4" t="s">
        <v>35</v>
      </c>
      <c r="L8036" s="4" t="s">
        <v>22</v>
      </c>
      <c r="M8036" s="4" t="s">
        <v>134</v>
      </c>
      <c r="N8036" s="4">
        <v>349.61</v>
      </c>
      <c r="O8036" s="4">
        <v>7</v>
      </c>
      <c r="P8036" s="4">
        <v>0.15</v>
      </c>
      <c r="Q8036" s="4">
        <v>45.4</v>
      </c>
    </row>
    <row r="8037" spans="1:17" s="4" customFormat="1" ht="12" x14ac:dyDescent="0.3">
      <c r="A8037" s="4">
        <v>8036</v>
      </c>
      <c r="B8037" s="4" t="s">
        <v>23820</v>
      </c>
      <c r="C8037" s="5">
        <v>44976</v>
      </c>
      <c r="D8037" s="5">
        <v>44982</v>
      </c>
      <c r="E8037" s="9">
        <f t="shared" si="125"/>
        <v>2023</v>
      </c>
      <c r="F8037" s="4" t="s">
        <v>59</v>
      </c>
      <c r="G8037" s="4" t="s">
        <v>23821</v>
      </c>
      <c r="H8037" s="4" t="s">
        <v>23822</v>
      </c>
      <c r="I8037" s="4" t="s">
        <v>67</v>
      </c>
      <c r="J8037" s="4" t="s">
        <v>111</v>
      </c>
      <c r="K8037" s="4" t="s">
        <v>111</v>
      </c>
      <c r="L8037" s="4" t="s">
        <v>22</v>
      </c>
      <c r="M8037" s="4" t="s">
        <v>23</v>
      </c>
      <c r="N8037" s="4">
        <v>525.52</v>
      </c>
      <c r="O8037" s="4">
        <v>4</v>
      </c>
      <c r="P8037" s="4">
        <v>0</v>
      </c>
      <c r="Q8037" s="4">
        <v>134.41</v>
      </c>
    </row>
    <row r="8038" spans="1:17" s="4" customFormat="1" ht="12" x14ac:dyDescent="0.3">
      <c r="A8038" s="4">
        <v>8037</v>
      </c>
      <c r="B8038" s="4" t="s">
        <v>23823</v>
      </c>
      <c r="C8038" s="5">
        <v>44455</v>
      </c>
      <c r="D8038" s="5">
        <v>44462</v>
      </c>
      <c r="E8038" s="9">
        <f t="shared" si="125"/>
        <v>2021</v>
      </c>
      <c r="F8038" s="4" t="s">
        <v>39</v>
      </c>
      <c r="G8038" s="4" t="s">
        <v>23824</v>
      </c>
      <c r="H8038" s="4" t="s">
        <v>6480</v>
      </c>
      <c r="I8038" s="4" t="s">
        <v>67</v>
      </c>
      <c r="J8038" s="4" t="s">
        <v>42</v>
      </c>
      <c r="K8038" s="4" t="s">
        <v>43</v>
      </c>
      <c r="L8038" s="4" t="s">
        <v>22</v>
      </c>
      <c r="M8038" s="4" t="s">
        <v>23</v>
      </c>
      <c r="N8038" s="4">
        <v>1241.2</v>
      </c>
      <c r="O8038" s="4">
        <v>8</v>
      </c>
      <c r="P8038" s="4">
        <v>0.15</v>
      </c>
      <c r="Q8038" s="4">
        <v>118.62</v>
      </c>
    </row>
    <row r="8039" spans="1:17" s="4" customFormat="1" ht="12" x14ac:dyDescent="0.3">
      <c r="A8039" s="4">
        <v>8038</v>
      </c>
      <c r="B8039" s="4" t="s">
        <v>23825</v>
      </c>
      <c r="C8039" s="5">
        <v>45179</v>
      </c>
      <c r="D8039" s="5">
        <v>45185</v>
      </c>
      <c r="E8039" s="9">
        <f t="shared" si="125"/>
        <v>2023</v>
      </c>
      <c r="F8039" s="4" t="s">
        <v>59</v>
      </c>
      <c r="G8039" s="4" t="s">
        <v>23826</v>
      </c>
      <c r="H8039" s="4" t="s">
        <v>23827</v>
      </c>
      <c r="I8039" s="4" t="s">
        <v>28</v>
      </c>
      <c r="J8039" s="4" t="s">
        <v>62</v>
      </c>
      <c r="K8039" s="4" t="s">
        <v>63</v>
      </c>
      <c r="L8039" s="4" t="s">
        <v>29</v>
      </c>
      <c r="M8039" s="4" t="s">
        <v>90</v>
      </c>
      <c r="N8039" s="4">
        <v>1118.51</v>
      </c>
      <c r="O8039" s="4">
        <v>6</v>
      </c>
      <c r="P8039" s="4">
        <v>0.2</v>
      </c>
      <c r="Q8039" s="4">
        <v>137.82</v>
      </c>
    </row>
    <row r="8040" spans="1:17" s="4" customFormat="1" ht="12" x14ac:dyDescent="0.3">
      <c r="A8040" s="4">
        <v>8039</v>
      </c>
      <c r="B8040" s="4" t="s">
        <v>23828</v>
      </c>
      <c r="C8040" s="5">
        <v>44814</v>
      </c>
      <c r="D8040" s="5">
        <v>44815</v>
      </c>
      <c r="E8040" s="9">
        <f t="shared" si="125"/>
        <v>2022</v>
      </c>
      <c r="F8040" s="4" t="s">
        <v>59</v>
      </c>
      <c r="G8040" s="4" t="s">
        <v>23829</v>
      </c>
      <c r="H8040" s="4" t="s">
        <v>23830</v>
      </c>
      <c r="I8040" s="4" t="s">
        <v>28</v>
      </c>
      <c r="J8040" s="4" t="s">
        <v>52</v>
      </c>
      <c r="K8040" s="4" t="s">
        <v>53</v>
      </c>
      <c r="L8040" s="4" t="s">
        <v>29</v>
      </c>
      <c r="M8040" s="4" t="s">
        <v>90</v>
      </c>
      <c r="N8040" s="4">
        <v>354.55</v>
      </c>
      <c r="O8040" s="4">
        <v>8</v>
      </c>
      <c r="P8040" s="4">
        <v>0.2</v>
      </c>
      <c r="Q8040" s="4">
        <v>53.44</v>
      </c>
    </row>
    <row r="8041" spans="1:17" s="4" customFormat="1" ht="12" x14ac:dyDescent="0.3">
      <c r="A8041" s="4">
        <v>8040</v>
      </c>
      <c r="B8041" s="4" t="s">
        <v>23831</v>
      </c>
      <c r="C8041" s="5">
        <v>44869</v>
      </c>
      <c r="D8041" s="5">
        <v>44871</v>
      </c>
      <c r="E8041" s="9">
        <f t="shared" si="125"/>
        <v>2022</v>
      </c>
      <c r="F8041" s="4" t="s">
        <v>17</v>
      </c>
      <c r="G8041" s="4" t="s">
        <v>23832</v>
      </c>
      <c r="H8041" s="4" t="s">
        <v>23833</v>
      </c>
      <c r="I8041" s="4" t="s">
        <v>67</v>
      </c>
      <c r="J8041" s="4" t="s">
        <v>106</v>
      </c>
      <c r="K8041" s="4" t="s">
        <v>106</v>
      </c>
      <c r="L8041" s="4" t="s">
        <v>29</v>
      </c>
      <c r="M8041" s="4" t="s">
        <v>48</v>
      </c>
      <c r="N8041" s="4">
        <v>106.91</v>
      </c>
      <c r="O8041" s="4">
        <v>10</v>
      </c>
      <c r="P8041" s="4">
        <v>0.2</v>
      </c>
      <c r="Q8041" s="4">
        <v>9.24</v>
      </c>
    </row>
    <row r="8042" spans="1:17" s="4" customFormat="1" ht="12" x14ac:dyDescent="0.3">
      <c r="A8042" s="4">
        <v>8041</v>
      </c>
      <c r="B8042" s="4" t="s">
        <v>23834</v>
      </c>
      <c r="C8042" s="5">
        <v>44942</v>
      </c>
      <c r="D8042" s="5">
        <v>44948</v>
      </c>
      <c r="E8042" s="9">
        <f t="shared" si="125"/>
        <v>2023</v>
      </c>
      <c r="F8042" s="4" t="s">
        <v>17</v>
      </c>
      <c r="G8042" s="4" t="s">
        <v>23835</v>
      </c>
      <c r="H8042" s="4" t="s">
        <v>23836</v>
      </c>
      <c r="I8042" s="4" t="s">
        <v>20</v>
      </c>
      <c r="J8042" s="4" t="s">
        <v>42</v>
      </c>
      <c r="K8042" s="4" t="s">
        <v>43</v>
      </c>
      <c r="L8042" s="4" t="s">
        <v>29</v>
      </c>
      <c r="M8042" s="4" t="s">
        <v>107</v>
      </c>
      <c r="N8042" s="4">
        <v>1100.6500000000001</v>
      </c>
      <c r="O8042" s="4">
        <v>7</v>
      </c>
      <c r="P8042" s="4">
        <v>0.15</v>
      </c>
      <c r="Q8042" s="4">
        <v>6.2</v>
      </c>
    </row>
    <row r="8043" spans="1:17" s="4" customFormat="1" ht="12" x14ac:dyDescent="0.3">
      <c r="A8043" s="4">
        <v>8042</v>
      </c>
      <c r="B8043" s="4" t="s">
        <v>23837</v>
      </c>
      <c r="C8043" s="5">
        <v>44757</v>
      </c>
      <c r="D8043" s="5">
        <v>44759</v>
      </c>
      <c r="E8043" s="9">
        <f t="shared" si="125"/>
        <v>2022</v>
      </c>
      <c r="F8043" s="4" t="s">
        <v>25</v>
      </c>
      <c r="G8043" s="4" t="s">
        <v>23838</v>
      </c>
      <c r="H8043" s="4" t="s">
        <v>23839</v>
      </c>
      <c r="I8043" s="4" t="s">
        <v>20</v>
      </c>
      <c r="J8043" s="4" t="s">
        <v>106</v>
      </c>
      <c r="K8043" s="4" t="s">
        <v>106</v>
      </c>
      <c r="L8043" s="4" t="s">
        <v>36</v>
      </c>
      <c r="M8043" s="4" t="s">
        <v>71</v>
      </c>
      <c r="N8043" s="4">
        <v>480.61</v>
      </c>
      <c r="O8043" s="4">
        <v>5</v>
      </c>
      <c r="P8043" s="4">
        <v>0</v>
      </c>
      <c r="Q8043" s="4">
        <v>137.66999999999999</v>
      </c>
    </row>
    <row r="8044" spans="1:17" s="4" customFormat="1" ht="12" x14ac:dyDescent="0.3">
      <c r="A8044" s="4">
        <v>8043</v>
      </c>
      <c r="B8044" s="4" t="s">
        <v>23840</v>
      </c>
      <c r="C8044" s="5">
        <v>45577</v>
      </c>
      <c r="D8044" s="5">
        <v>45580</v>
      </c>
      <c r="E8044" s="9">
        <f t="shared" si="125"/>
        <v>2024</v>
      </c>
      <c r="F8044" s="4" t="s">
        <v>59</v>
      </c>
      <c r="G8044" s="4" t="s">
        <v>23841</v>
      </c>
      <c r="H8044" s="4" t="s">
        <v>23842</v>
      </c>
      <c r="I8044" s="4" t="s">
        <v>67</v>
      </c>
      <c r="J8044" s="4" t="s">
        <v>62</v>
      </c>
      <c r="K8044" s="4" t="s">
        <v>63</v>
      </c>
      <c r="L8044" s="4" t="s">
        <v>22</v>
      </c>
      <c r="M8044" s="4" t="s">
        <v>134</v>
      </c>
      <c r="N8044" s="4">
        <v>236.75</v>
      </c>
      <c r="O8044" s="4">
        <v>2</v>
      </c>
      <c r="P8044" s="4">
        <v>0</v>
      </c>
      <c r="Q8044" s="4">
        <v>52.99</v>
      </c>
    </row>
    <row r="8045" spans="1:17" s="4" customFormat="1" ht="12" x14ac:dyDescent="0.3">
      <c r="A8045" s="4">
        <v>8044</v>
      </c>
      <c r="B8045" s="4" t="s">
        <v>23843</v>
      </c>
      <c r="C8045" s="5">
        <v>45279</v>
      </c>
      <c r="D8045" s="5">
        <v>45285</v>
      </c>
      <c r="E8045" s="9">
        <f t="shared" si="125"/>
        <v>2023</v>
      </c>
      <c r="F8045" s="4" t="s">
        <v>39</v>
      </c>
      <c r="G8045" s="4" t="s">
        <v>19636</v>
      </c>
      <c r="H8045" s="4" t="s">
        <v>23844</v>
      </c>
      <c r="I8045" s="4" t="s">
        <v>28</v>
      </c>
      <c r="J8045" s="4" t="s">
        <v>21</v>
      </c>
      <c r="K8045" s="4" t="s">
        <v>26647</v>
      </c>
      <c r="L8045" s="4" t="s">
        <v>29</v>
      </c>
      <c r="M8045" s="4" t="s">
        <v>90</v>
      </c>
      <c r="N8045" s="4">
        <v>979.19</v>
      </c>
      <c r="O8045" s="4">
        <v>2</v>
      </c>
      <c r="P8045" s="4">
        <v>0.15</v>
      </c>
      <c r="Q8045" s="4">
        <v>40.700000000000003</v>
      </c>
    </row>
    <row r="8046" spans="1:17" s="4" customFormat="1" ht="12" x14ac:dyDescent="0.3">
      <c r="A8046" s="4">
        <v>8045</v>
      </c>
      <c r="B8046" s="4" t="s">
        <v>23845</v>
      </c>
      <c r="C8046" s="5">
        <v>45539</v>
      </c>
      <c r="D8046" s="5">
        <v>45542</v>
      </c>
      <c r="E8046" s="9">
        <f t="shared" si="125"/>
        <v>2024</v>
      </c>
      <c r="F8046" s="4" t="s">
        <v>59</v>
      </c>
      <c r="G8046" s="4" t="s">
        <v>23846</v>
      </c>
      <c r="H8046" s="4" t="s">
        <v>23847</v>
      </c>
      <c r="I8046" s="4" t="s">
        <v>28</v>
      </c>
      <c r="J8046" s="4" t="s">
        <v>62</v>
      </c>
      <c r="K8046" s="4" t="s">
        <v>63</v>
      </c>
      <c r="L8046" s="4" t="s">
        <v>22</v>
      </c>
      <c r="M8046" s="4" t="s">
        <v>54</v>
      </c>
      <c r="N8046" s="4">
        <v>161.06</v>
      </c>
      <c r="O8046" s="4">
        <v>2</v>
      </c>
      <c r="P8046" s="4">
        <v>0</v>
      </c>
      <c r="Q8046" s="4">
        <v>41.35</v>
      </c>
    </row>
    <row r="8047" spans="1:17" s="4" customFormat="1" ht="12" x14ac:dyDescent="0.3">
      <c r="A8047" s="4">
        <v>8046</v>
      </c>
      <c r="B8047" s="4" t="s">
        <v>23848</v>
      </c>
      <c r="C8047" s="5">
        <v>45140</v>
      </c>
      <c r="D8047" s="5">
        <v>45141</v>
      </c>
      <c r="E8047" s="9">
        <f t="shared" si="125"/>
        <v>2023</v>
      </c>
      <c r="F8047" s="4" t="s">
        <v>17</v>
      </c>
      <c r="G8047" s="4" t="s">
        <v>23849</v>
      </c>
      <c r="H8047" s="4" t="s">
        <v>23850</v>
      </c>
      <c r="I8047" s="4" t="s">
        <v>20</v>
      </c>
      <c r="J8047" s="4" t="s">
        <v>52</v>
      </c>
      <c r="K8047" s="4" t="s">
        <v>53</v>
      </c>
      <c r="L8047" s="4" t="s">
        <v>22</v>
      </c>
      <c r="M8047" s="4" t="s">
        <v>54</v>
      </c>
      <c r="N8047" s="4">
        <v>725.54</v>
      </c>
      <c r="O8047" s="4">
        <v>9</v>
      </c>
      <c r="P8047" s="4">
        <v>0.1</v>
      </c>
      <c r="Q8047" s="4">
        <v>89.69</v>
      </c>
    </row>
    <row r="8048" spans="1:17" s="4" customFormat="1" ht="12" x14ac:dyDescent="0.3">
      <c r="A8048" s="4">
        <v>8047</v>
      </c>
      <c r="B8048" s="4" t="s">
        <v>23851</v>
      </c>
      <c r="C8048" s="5">
        <v>44877</v>
      </c>
      <c r="D8048" s="5">
        <v>44879</v>
      </c>
      <c r="E8048" s="9">
        <f t="shared" si="125"/>
        <v>2022</v>
      </c>
      <c r="F8048" s="4" t="s">
        <v>25</v>
      </c>
      <c r="G8048" s="4" t="s">
        <v>23852</v>
      </c>
      <c r="H8048" s="4" t="s">
        <v>23853</v>
      </c>
      <c r="I8048" s="4" t="s">
        <v>67</v>
      </c>
      <c r="J8048" s="4" t="s">
        <v>47</v>
      </c>
      <c r="K8048" s="4" t="s">
        <v>47</v>
      </c>
      <c r="L8048" s="4" t="s">
        <v>22</v>
      </c>
      <c r="M8048" s="4" t="s">
        <v>75</v>
      </c>
      <c r="N8048" s="4">
        <v>1207.19</v>
      </c>
      <c r="O8048" s="4">
        <v>6</v>
      </c>
      <c r="P8048" s="4">
        <v>0.2</v>
      </c>
      <c r="Q8048" s="4">
        <v>229.37</v>
      </c>
    </row>
    <row r="8049" spans="1:17" s="4" customFormat="1" ht="12" x14ac:dyDescent="0.3">
      <c r="A8049" s="4">
        <v>8048</v>
      </c>
      <c r="B8049" s="4" t="s">
        <v>23854</v>
      </c>
      <c r="C8049" s="5">
        <v>44760</v>
      </c>
      <c r="D8049" s="5">
        <v>44762</v>
      </c>
      <c r="E8049" s="9">
        <f t="shared" si="125"/>
        <v>2022</v>
      </c>
      <c r="F8049" s="4" t="s">
        <v>59</v>
      </c>
      <c r="G8049" s="4" t="s">
        <v>23855</v>
      </c>
      <c r="H8049" s="4" t="s">
        <v>23856</v>
      </c>
      <c r="I8049" s="4" t="s">
        <v>67</v>
      </c>
      <c r="J8049" s="4" t="s">
        <v>42</v>
      </c>
      <c r="K8049" s="4" t="s">
        <v>43</v>
      </c>
      <c r="L8049" s="4" t="s">
        <v>22</v>
      </c>
      <c r="M8049" s="4" t="s">
        <v>134</v>
      </c>
      <c r="N8049" s="4">
        <v>1497.94</v>
      </c>
      <c r="O8049" s="4">
        <v>8</v>
      </c>
      <c r="P8049" s="4">
        <v>0.1</v>
      </c>
      <c r="Q8049" s="4">
        <v>-7.7</v>
      </c>
    </row>
    <row r="8050" spans="1:17" s="4" customFormat="1" ht="12" x14ac:dyDescent="0.3">
      <c r="A8050" s="4">
        <v>8049</v>
      </c>
      <c r="B8050" s="4" t="s">
        <v>23857</v>
      </c>
      <c r="C8050" s="5">
        <v>45272</v>
      </c>
      <c r="D8050" s="5">
        <v>45274</v>
      </c>
      <c r="E8050" s="9">
        <f t="shared" si="125"/>
        <v>2023</v>
      </c>
      <c r="F8050" s="4" t="s">
        <v>39</v>
      </c>
      <c r="G8050" s="4" t="s">
        <v>23858</v>
      </c>
      <c r="H8050" s="4" t="s">
        <v>23859</v>
      </c>
      <c r="I8050" s="4" t="s">
        <v>28</v>
      </c>
      <c r="J8050" s="4" t="s">
        <v>52</v>
      </c>
      <c r="K8050" s="4" t="s">
        <v>53</v>
      </c>
      <c r="L8050" s="4" t="s">
        <v>36</v>
      </c>
      <c r="M8050" s="4" t="s">
        <v>138</v>
      </c>
      <c r="N8050" s="4">
        <v>826.37</v>
      </c>
      <c r="O8050" s="4">
        <v>3</v>
      </c>
      <c r="P8050" s="4">
        <v>0.1</v>
      </c>
      <c r="Q8050" s="4">
        <v>33.99</v>
      </c>
    </row>
    <row r="8051" spans="1:17" s="4" customFormat="1" ht="12" x14ac:dyDescent="0.3">
      <c r="A8051" s="4">
        <v>8050</v>
      </c>
      <c r="B8051" s="4" t="s">
        <v>23860</v>
      </c>
      <c r="C8051" s="5">
        <v>44781</v>
      </c>
      <c r="D8051" s="5">
        <v>44784</v>
      </c>
      <c r="E8051" s="9">
        <f t="shared" si="125"/>
        <v>2022</v>
      </c>
      <c r="F8051" s="4" t="s">
        <v>59</v>
      </c>
      <c r="G8051" s="4" t="s">
        <v>23861</v>
      </c>
      <c r="H8051" s="4" t="s">
        <v>23862</v>
      </c>
      <c r="I8051" s="4" t="s">
        <v>28</v>
      </c>
      <c r="J8051" s="4" t="s">
        <v>145</v>
      </c>
      <c r="K8051" s="4" t="s">
        <v>80</v>
      </c>
      <c r="L8051" s="4" t="s">
        <v>29</v>
      </c>
      <c r="M8051" s="4" t="s">
        <v>30</v>
      </c>
      <c r="N8051" s="4">
        <v>874</v>
      </c>
      <c r="O8051" s="4">
        <v>9</v>
      </c>
      <c r="P8051" s="4">
        <v>0.15</v>
      </c>
      <c r="Q8051" s="4">
        <v>134.75</v>
      </c>
    </row>
    <row r="8052" spans="1:17" s="4" customFormat="1" ht="12" x14ac:dyDescent="0.3">
      <c r="A8052" s="4">
        <v>8051</v>
      </c>
      <c r="B8052" s="4" t="s">
        <v>23863</v>
      </c>
      <c r="C8052" s="5">
        <v>45701</v>
      </c>
      <c r="D8052" s="5">
        <v>45707</v>
      </c>
      <c r="E8052" s="9">
        <f t="shared" si="125"/>
        <v>2025</v>
      </c>
      <c r="F8052" s="4" t="s">
        <v>17</v>
      </c>
      <c r="G8052" s="4" t="s">
        <v>23864</v>
      </c>
      <c r="H8052" s="4" t="s">
        <v>23865</v>
      </c>
      <c r="I8052" s="4" t="s">
        <v>20</v>
      </c>
      <c r="J8052" s="4" t="s">
        <v>52</v>
      </c>
      <c r="K8052" s="4" t="s">
        <v>53</v>
      </c>
      <c r="L8052" s="4" t="s">
        <v>29</v>
      </c>
      <c r="M8052" s="4" t="s">
        <v>90</v>
      </c>
      <c r="N8052" s="4">
        <v>1322.89</v>
      </c>
      <c r="O8052" s="4">
        <v>8</v>
      </c>
      <c r="P8052" s="4">
        <v>0</v>
      </c>
      <c r="Q8052" s="4">
        <v>38.4</v>
      </c>
    </row>
    <row r="8053" spans="1:17" s="4" customFormat="1" ht="12" x14ac:dyDescent="0.3">
      <c r="A8053" s="4">
        <v>8052</v>
      </c>
      <c r="B8053" s="4" t="s">
        <v>23866</v>
      </c>
      <c r="C8053" s="5">
        <v>45570</v>
      </c>
      <c r="D8053" s="5">
        <v>45573</v>
      </c>
      <c r="E8053" s="9">
        <f t="shared" si="125"/>
        <v>2024</v>
      </c>
      <c r="F8053" s="4" t="s">
        <v>17</v>
      </c>
      <c r="G8053" s="4" t="s">
        <v>23867</v>
      </c>
      <c r="H8053" s="4" t="s">
        <v>23868</v>
      </c>
      <c r="I8053" s="4" t="s">
        <v>28</v>
      </c>
      <c r="J8053" s="4" t="s">
        <v>62</v>
      </c>
      <c r="K8053" s="4" t="s">
        <v>63</v>
      </c>
      <c r="L8053" s="4" t="s">
        <v>36</v>
      </c>
      <c r="M8053" s="4" t="s">
        <v>37</v>
      </c>
      <c r="N8053" s="4">
        <v>585.37</v>
      </c>
      <c r="O8053" s="4">
        <v>8</v>
      </c>
      <c r="P8053" s="4">
        <v>0.2</v>
      </c>
      <c r="Q8053" s="4">
        <v>39.64</v>
      </c>
    </row>
    <row r="8054" spans="1:17" s="4" customFormat="1" ht="12" x14ac:dyDescent="0.3">
      <c r="A8054" s="4">
        <v>8053</v>
      </c>
      <c r="B8054" s="4" t="s">
        <v>23869</v>
      </c>
      <c r="C8054" s="5">
        <v>45013</v>
      </c>
      <c r="D8054" s="5">
        <v>45017</v>
      </c>
      <c r="E8054" s="9">
        <f t="shared" si="125"/>
        <v>2023</v>
      </c>
      <c r="F8054" s="4" t="s">
        <v>25</v>
      </c>
      <c r="G8054" s="4" t="s">
        <v>23870</v>
      </c>
      <c r="H8054" s="4" t="s">
        <v>23871</v>
      </c>
      <c r="I8054" s="4" t="s">
        <v>28</v>
      </c>
      <c r="J8054" s="4" t="s">
        <v>111</v>
      </c>
      <c r="K8054" s="4" t="s">
        <v>111</v>
      </c>
      <c r="L8054" s="4" t="s">
        <v>22</v>
      </c>
      <c r="M8054" s="4" t="s">
        <v>134</v>
      </c>
      <c r="N8054" s="4">
        <v>29.12</v>
      </c>
      <c r="O8054" s="4">
        <v>10</v>
      </c>
      <c r="P8054" s="4">
        <v>0.2</v>
      </c>
      <c r="Q8054" s="4">
        <v>4.59</v>
      </c>
    </row>
    <row r="8055" spans="1:17" s="4" customFormat="1" ht="12" x14ac:dyDescent="0.3">
      <c r="A8055" s="4">
        <v>8054</v>
      </c>
      <c r="B8055" s="4" t="s">
        <v>23872</v>
      </c>
      <c r="C8055" s="5">
        <v>44997</v>
      </c>
      <c r="D8055" s="5">
        <v>45001</v>
      </c>
      <c r="E8055" s="9">
        <f t="shared" si="125"/>
        <v>2023</v>
      </c>
      <c r="F8055" s="4" t="s">
        <v>39</v>
      </c>
      <c r="G8055" s="4" t="s">
        <v>23873</v>
      </c>
      <c r="H8055" s="4" t="s">
        <v>23874</v>
      </c>
      <c r="I8055" s="4" t="s">
        <v>67</v>
      </c>
      <c r="J8055" s="4" t="s">
        <v>62</v>
      </c>
      <c r="K8055" s="4" t="s">
        <v>63</v>
      </c>
      <c r="L8055" s="4" t="s">
        <v>29</v>
      </c>
      <c r="M8055" s="4" t="s">
        <v>30</v>
      </c>
      <c r="N8055" s="4">
        <v>1139.47</v>
      </c>
      <c r="O8055" s="4">
        <v>3</v>
      </c>
      <c r="P8055" s="4">
        <v>0.15</v>
      </c>
      <c r="Q8055" s="4">
        <v>141.63999999999999</v>
      </c>
    </row>
    <row r="8056" spans="1:17" s="4" customFormat="1" ht="12" x14ac:dyDescent="0.3">
      <c r="A8056" s="4">
        <v>8055</v>
      </c>
      <c r="B8056" s="4" t="s">
        <v>23875</v>
      </c>
      <c r="C8056" s="5">
        <v>45297</v>
      </c>
      <c r="D8056" s="5">
        <v>45302</v>
      </c>
      <c r="E8056" s="9">
        <f t="shared" si="125"/>
        <v>2024</v>
      </c>
      <c r="F8056" s="4" t="s">
        <v>17</v>
      </c>
      <c r="G8056" s="4" t="s">
        <v>23876</v>
      </c>
      <c r="H8056" s="4" t="s">
        <v>23877</v>
      </c>
      <c r="I8056" s="4" t="s">
        <v>67</v>
      </c>
      <c r="J8056" s="4" t="s">
        <v>62</v>
      </c>
      <c r="K8056" s="4" t="s">
        <v>63</v>
      </c>
      <c r="L8056" s="4" t="s">
        <v>29</v>
      </c>
      <c r="M8056" s="4" t="s">
        <v>30</v>
      </c>
      <c r="N8056" s="4">
        <v>1123.21</v>
      </c>
      <c r="O8056" s="4">
        <v>5</v>
      </c>
      <c r="P8056" s="4">
        <v>0.2</v>
      </c>
      <c r="Q8056" s="4">
        <v>48.97</v>
      </c>
    </row>
    <row r="8057" spans="1:17" s="4" customFormat="1" ht="12" x14ac:dyDescent="0.3">
      <c r="A8057" s="4">
        <v>8056</v>
      </c>
      <c r="B8057" s="4" t="s">
        <v>23878</v>
      </c>
      <c r="C8057" s="5">
        <v>44771</v>
      </c>
      <c r="D8057" s="5">
        <v>44773</v>
      </c>
      <c r="E8057" s="9">
        <f t="shared" si="125"/>
        <v>2022</v>
      </c>
      <c r="F8057" s="4" t="s">
        <v>39</v>
      </c>
      <c r="G8057" s="4" t="s">
        <v>23879</v>
      </c>
      <c r="H8057" s="4" t="s">
        <v>23880</v>
      </c>
      <c r="I8057" s="4" t="s">
        <v>20</v>
      </c>
      <c r="J8057" s="4" t="s">
        <v>62</v>
      </c>
      <c r="K8057" s="4" t="s">
        <v>63</v>
      </c>
      <c r="L8057" s="4" t="s">
        <v>22</v>
      </c>
      <c r="M8057" s="4" t="s">
        <v>23</v>
      </c>
      <c r="N8057" s="4">
        <v>852.66</v>
      </c>
      <c r="O8057" s="4">
        <v>4</v>
      </c>
      <c r="P8057" s="4">
        <v>0.1</v>
      </c>
      <c r="Q8057" s="4">
        <v>116.88</v>
      </c>
    </row>
    <row r="8058" spans="1:17" s="4" customFormat="1" ht="12" x14ac:dyDescent="0.3">
      <c r="A8058" s="4">
        <v>8057</v>
      </c>
      <c r="B8058" s="4" t="s">
        <v>23881</v>
      </c>
      <c r="C8058" s="5">
        <v>45290</v>
      </c>
      <c r="D8058" s="5">
        <v>45291</v>
      </c>
      <c r="E8058" s="9">
        <f t="shared" si="125"/>
        <v>2023</v>
      </c>
      <c r="F8058" s="4" t="s">
        <v>39</v>
      </c>
      <c r="G8058" s="4" t="s">
        <v>23882</v>
      </c>
      <c r="H8058" s="4" t="s">
        <v>23883</v>
      </c>
      <c r="I8058" s="4" t="s">
        <v>67</v>
      </c>
      <c r="J8058" s="4" t="s">
        <v>21</v>
      </c>
      <c r="K8058" s="4" t="s">
        <v>26647</v>
      </c>
      <c r="L8058" s="4" t="s">
        <v>36</v>
      </c>
      <c r="M8058" s="4" t="s">
        <v>138</v>
      </c>
      <c r="N8058" s="4">
        <v>766.25</v>
      </c>
      <c r="O8058" s="4">
        <v>2</v>
      </c>
      <c r="P8058" s="4">
        <v>0.2</v>
      </c>
      <c r="Q8058" s="4">
        <v>79.28</v>
      </c>
    </row>
    <row r="8059" spans="1:17" s="4" customFormat="1" ht="12" x14ac:dyDescent="0.3">
      <c r="A8059" s="4">
        <v>8058</v>
      </c>
      <c r="B8059" s="4" t="s">
        <v>23884</v>
      </c>
      <c r="C8059" s="5">
        <v>44931</v>
      </c>
      <c r="D8059" s="5">
        <v>44933</v>
      </c>
      <c r="E8059" s="9">
        <f t="shared" si="125"/>
        <v>2023</v>
      </c>
      <c r="F8059" s="4" t="s">
        <v>25</v>
      </c>
      <c r="G8059" s="4" t="s">
        <v>23885</v>
      </c>
      <c r="H8059" s="4" t="s">
        <v>23886</v>
      </c>
      <c r="I8059" s="4" t="s">
        <v>20</v>
      </c>
      <c r="J8059" s="4" t="s">
        <v>111</v>
      </c>
      <c r="K8059" s="4" t="s">
        <v>111</v>
      </c>
      <c r="L8059" s="4" t="s">
        <v>22</v>
      </c>
      <c r="M8059" s="4" t="s">
        <v>54</v>
      </c>
      <c r="N8059" s="4">
        <v>885.4</v>
      </c>
      <c r="O8059" s="4">
        <v>4</v>
      </c>
      <c r="P8059" s="4">
        <v>0.15</v>
      </c>
      <c r="Q8059" s="4">
        <v>204.73</v>
      </c>
    </row>
    <row r="8060" spans="1:17" s="4" customFormat="1" ht="12" x14ac:dyDescent="0.3">
      <c r="A8060" s="4">
        <v>8059</v>
      </c>
      <c r="B8060" s="4" t="s">
        <v>23887</v>
      </c>
      <c r="C8060" s="5">
        <v>45187</v>
      </c>
      <c r="D8060" s="5">
        <v>45193</v>
      </c>
      <c r="E8060" s="9">
        <f t="shared" si="125"/>
        <v>2023</v>
      </c>
      <c r="F8060" s="4" t="s">
        <v>59</v>
      </c>
      <c r="G8060" s="4" t="s">
        <v>23888</v>
      </c>
      <c r="H8060" s="4" t="s">
        <v>23889</v>
      </c>
      <c r="I8060" s="4" t="s">
        <v>28</v>
      </c>
      <c r="J8060" s="4" t="s">
        <v>21</v>
      </c>
      <c r="K8060" s="4" t="s">
        <v>26647</v>
      </c>
      <c r="L8060" s="4" t="s">
        <v>29</v>
      </c>
      <c r="M8060" s="4" t="s">
        <v>30</v>
      </c>
      <c r="N8060" s="4">
        <v>617.35</v>
      </c>
      <c r="O8060" s="4">
        <v>5</v>
      </c>
      <c r="P8060" s="4">
        <v>0.2</v>
      </c>
      <c r="Q8060" s="4">
        <v>111.57</v>
      </c>
    </row>
    <row r="8061" spans="1:17" s="4" customFormat="1" ht="12" x14ac:dyDescent="0.3">
      <c r="A8061" s="4">
        <v>8060</v>
      </c>
      <c r="B8061" s="4" t="s">
        <v>23890</v>
      </c>
      <c r="C8061" s="5">
        <v>45408</v>
      </c>
      <c r="D8061" s="5">
        <v>45414</v>
      </c>
      <c r="E8061" s="9">
        <f t="shared" si="125"/>
        <v>2024</v>
      </c>
      <c r="F8061" s="4" t="s">
        <v>25</v>
      </c>
      <c r="G8061" s="4" t="s">
        <v>23891</v>
      </c>
      <c r="H8061" s="4" t="s">
        <v>23892</v>
      </c>
      <c r="I8061" s="4" t="s">
        <v>67</v>
      </c>
      <c r="J8061" s="4" t="s">
        <v>34</v>
      </c>
      <c r="K8061" s="4" t="s">
        <v>35</v>
      </c>
      <c r="L8061" s="4" t="s">
        <v>36</v>
      </c>
      <c r="M8061" s="4" t="s">
        <v>37</v>
      </c>
      <c r="N8061" s="4">
        <v>664.16</v>
      </c>
      <c r="O8061" s="4">
        <v>5</v>
      </c>
      <c r="P8061" s="4">
        <v>0</v>
      </c>
      <c r="Q8061" s="4">
        <v>26.8</v>
      </c>
    </row>
    <row r="8062" spans="1:17" s="4" customFormat="1" ht="12" x14ac:dyDescent="0.3">
      <c r="A8062" s="4">
        <v>8061</v>
      </c>
      <c r="B8062" s="4" t="s">
        <v>23893</v>
      </c>
      <c r="C8062" s="5">
        <v>45560</v>
      </c>
      <c r="D8062" s="5">
        <v>45562</v>
      </c>
      <c r="E8062" s="9">
        <f t="shared" si="125"/>
        <v>2024</v>
      </c>
      <c r="F8062" s="4" t="s">
        <v>39</v>
      </c>
      <c r="G8062" s="4" t="s">
        <v>23894</v>
      </c>
      <c r="H8062" s="4" t="s">
        <v>23895</v>
      </c>
      <c r="I8062" s="4" t="s">
        <v>67</v>
      </c>
      <c r="J8062" s="4" t="s">
        <v>21</v>
      </c>
      <c r="K8062" s="4" t="s">
        <v>26647</v>
      </c>
      <c r="L8062" s="4" t="s">
        <v>29</v>
      </c>
      <c r="M8062" s="4" t="s">
        <v>107</v>
      </c>
      <c r="N8062" s="4">
        <v>470.02</v>
      </c>
      <c r="O8062" s="4">
        <v>2</v>
      </c>
      <c r="P8062" s="4">
        <v>0.2</v>
      </c>
      <c r="Q8062" s="4">
        <v>-8.23</v>
      </c>
    </row>
    <row r="8063" spans="1:17" s="4" customFormat="1" ht="12" x14ac:dyDescent="0.3">
      <c r="A8063" s="4">
        <v>8062</v>
      </c>
      <c r="B8063" s="4" t="s">
        <v>23896</v>
      </c>
      <c r="C8063" s="5">
        <v>45080</v>
      </c>
      <c r="D8063" s="5">
        <v>45082</v>
      </c>
      <c r="E8063" s="9">
        <f t="shared" si="125"/>
        <v>2023</v>
      </c>
      <c r="F8063" s="4" t="s">
        <v>59</v>
      </c>
      <c r="G8063" s="4" t="s">
        <v>23897</v>
      </c>
      <c r="H8063" s="4" t="s">
        <v>23898</v>
      </c>
      <c r="I8063" s="4" t="s">
        <v>67</v>
      </c>
      <c r="J8063" s="4" t="s">
        <v>21</v>
      </c>
      <c r="K8063" s="4" t="s">
        <v>26647</v>
      </c>
      <c r="L8063" s="4" t="s">
        <v>22</v>
      </c>
      <c r="M8063" s="4" t="s">
        <v>23</v>
      </c>
      <c r="N8063" s="4">
        <v>497.35</v>
      </c>
      <c r="O8063" s="4">
        <v>6</v>
      </c>
      <c r="P8063" s="4">
        <v>0.2</v>
      </c>
      <c r="Q8063" s="4">
        <v>17.329999999999998</v>
      </c>
    </row>
    <row r="8064" spans="1:17" s="4" customFormat="1" ht="12" x14ac:dyDescent="0.3">
      <c r="A8064" s="4">
        <v>8063</v>
      </c>
      <c r="B8064" s="4" t="s">
        <v>23899</v>
      </c>
      <c r="C8064" s="5">
        <v>44790</v>
      </c>
      <c r="D8064" s="5">
        <v>44795</v>
      </c>
      <c r="E8064" s="9">
        <f t="shared" si="125"/>
        <v>2022</v>
      </c>
      <c r="F8064" s="4" t="s">
        <v>59</v>
      </c>
      <c r="G8064" s="4" t="s">
        <v>23900</v>
      </c>
      <c r="H8064" s="4" t="s">
        <v>23901</v>
      </c>
      <c r="I8064" s="4" t="s">
        <v>67</v>
      </c>
      <c r="J8064" s="4" t="s">
        <v>52</v>
      </c>
      <c r="K8064" s="4" t="s">
        <v>53</v>
      </c>
      <c r="L8064" s="4" t="s">
        <v>29</v>
      </c>
      <c r="M8064" s="4" t="s">
        <v>90</v>
      </c>
      <c r="N8064" s="4">
        <v>655.97</v>
      </c>
      <c r="O8064" s="4">
        <v>7</v>
      </c>
      <c r="P8064" s="4">
        <v>0.15</v>
      </c>
      <c r="Q8064" s="4">
        <v>88.84</v>
      </c>
    </row>
    <row r="8065" spans="1:17" s="4" customFormat="1" ht="12" x14ac:dyDescent="0.3">
      <c r="A8065" s="4">
        <v>8064</v>
      </c>
      <c r="B8065" s="4" t="s">
        <v>23902</v>
      </c>
      <c r="C8065" s="5">
        <v>45505</v>
      </c>
      <c r="D8065" s="5">
        <v>45510</v>
      </c>
      <c r="E8065" s="9">
        <f t="shared" si="125"/>
        <v>2024</v>
      </c>
      <c r="F8065" s="4" t="s">
        <v>39</v>
      </c>
      <c r="G8065" s="4" t="s">
        <v>23903</v>
      </c>
      <c r="H8065" s="4" t="s">
        <v>23904</v>
      </c>
      <c r="I8065" s="4" t="s">
        <v>28</v>
      </c>
      <c r="J8065" s="4" t="s">
        <v>106</v>
      </c>
      <c r="K8065" s="4" t="s">
        <v>106</v>
      </c>
      <c r="L8065" s="4" t="s">
        <v>29</v>
      </c>
      <c r="M8065" s="4" t="s">
        <v>107</v>
      </c>
      <c r="N8065" s="4">
        <v>143.59</v>
      </c>
      <c r="O8065" s="4">
        <v>8</v>
      </c>
      <c r="P8065" s="4">
        <v>0.15</v>
      </c>
      <c r="Q8065" s="4">
        <v>20.14</v>
      </c>
    </row>
    <row r="8066" spans="1:17" s="4" customFormat="1" ht="12" x14ac:dyDescent="0.3">
      <c r="A8066" s="4">
        <v>8065</v>
      </c>
      <c r="B8066" s="4" t="s">
        <v>23905</v>
      </c>
      <c r="C8066" s="5">
        <v>45231</v>
      </c>
      <c r="D8066" s="5">
        <v>45236</v>
      </c>
      <c r="E8066" s="9">
        <f t="shared" ref="E8066:E8129" si="126">YEAR(D8066)</f>
        <v>2023</v>
      </c>
      <c r="F8066" s="4" t="s">
        <v>59</v>
      </c>
      <c r="G8066" s="4" t="s">
        <v>23906</v>
      </c>
      <c r="H8066" s="4" t="s">
        <v>23907</v>
      </c>
      <c r="I8066" s="4" t="s">
        <v>28</v>
      </c>
      <c r="J8066" s="4" t="s">
        <v>145</v>
      </c>
      <c r="K8066" s="4" t="s">
        <v>80</v>
      </c>
      <c r="L8066" s="4" t="s">
        <v>22</v>
      </c>
      <c r="M8066" s="4" t="s">
        <v>75</v>
      </c>
      <c r="N8066" s="4">
        <v>767</v>
      </c>
      <c r="O8066" s="4">
        <v>7</v>
      </c>
      <c r="P8066" s="4">
        <v>0</v>
      </c>
      <c r="Q8066" s="4">
        <v>171.38</v>
      </c>
    </row>
    <row r="8067" spans="1:17" s="4" customFormat="1" ht="12" x14ac:dyDescent="0.3">
      <c r="A8067" s="4">
        <v>8066</v>
      </c>
      <c r="B8067" s="4" t="s">
        <v>23908</v>
      </c>
      <c r="C8067" s="5">
        <v>45072</v>
      </c>
      <c r="D8067" s="5">
        <v>45077</v>
      </c>
      <c r="E8067" s="9">
        <f t="shared" si="126"/>
        <v>2023</v>
      </c>
      <c r="F8067" s="4" t="s">
        <v>39</v>
      </c>
      <c r="G8067" s="4" t="s">
        <v>23909</v>
      </c>
      <c r="H8067" s="4" t="s">
        <v>22385</v>
      </c>
      <c r="I8067" s="4" t="s">
        <v>20</v>
      </c>
      <c r="J8067" s="4" t="s">
        <v>145</v>
      </c>
      <c r="K8067" s="4" t="s">
        <v>80</v>
      </c>
      <c r="L8067" s="4" t="s">
        <v>29</v>
      </c>
      <c r="M8067" s="4" t="s">
        <v>90</v>
      </c>
      <c r="N8067" s="4">
        <v>1237.9000000000001</v>
      </c>
      <c r="O8067" s="4">
        <v>5</v>
      </c>
      <c r="P8067" s="4">
        <v>0</v>
      </c>
      <c r="Q8067" s="4">
        <v>124.04</v>
      </c>
    </row>
    <row r="8068" spans="1:17" s="4" customFormat="1" ht="12" x14ac:dyDescent="0.3">
      <c r="A8068" s="4">
        <v>8067</v>
      </c>
      <c r="B8068" s="4" t="s">
        <v>23910</v>
      </c>
      <c r="C8068" s="5">
        <v>45477</v>
      </c>
      <c r="D8068" s="5">
        <v>45482</v>
      </c>
      <c r="E8068" s="9">
        <f t="shared" si="126"/>
        <v>2024</v>
      </c>
      <c r="F8068" s="4" t="s">
        <v>17</v>
      </c>
      <c r="G8068" s="4" t="s">
        <v>23911</v>
      </c>
      <c r="H8068" s="4" t="s">
        <v>23912</v>
      </c>
      <c r="I8068" s="4" t="s">
        <v>20</v>
      </c>
      <c r="J8068" s="4" t="s">
        <v>47</v>
      </c>
      <c r="K8068" s="4" t="s">
        <v>47</v>
      </c>
      <c r="L8068" s="4" t="s">
        <v>36</v>
      </c>
      <c r="M8068" s="4" t="s">
        <v>118</v>
      </c>
      <c r="N8068" s="4">
        <v>1240.2</v>
      </c>
      <c r="O8068" s="4">
        <v>8</v>
      </c>
      <c r="P8068" s="4">
        <v>0.2</v>
      </c>
      <c r="Q8068" s="4">
        <v>50.93</v>
      </c>
    </row>
    <row r="8069" spans="1:17" s="4" customFormat="1" ht="12" x14ac:dyDescent="0.3">
      <c r="A8069" s="4">
        <v>8068</v>
      </c>
      <c r="B8069" s="4" t="s">
        <v>23913</v>
      </c>
      <c r="C8069" s="5">
        <v>45151</v>
      </c>
      <c r="D8069" s="5">
        <v>45158</v>
      </c>
      <c r="E8069" s="9">
        <f t="shared" si="126"/>
        <v>2023</v>
      </c>
      <c r="F8069" s="4" t="s">
        <v>59</v>
      </c>
      <c r="G8069" s="4" t="s">
        <v>23914</v>
      </c>
      <c r="H8069" s="4" t="s">
        <v>23915</v>
      </c>
      <c r="I8069" s="4" t="s">
        <v>67</v>
      </c>
      <c r="J8069" s="4" t="s">
        <v>79</v>
      </c>
      <c r="K8069" s="4" t="s">
        <v>80</v>
      </c>
      <c r="L8069" s="4" t="s">
        <v>36</v>
      </c>
      <c r="M8069" s="4" t="s">
        <v>37</v>
      </c>
      <c r="N8069" s="4">
        <v>1020.04</v>
      </c>
      <c r="O8069" s="4">
        <v>8</v>
      </c>
      <c r="P8069" s="4">
        <v>0.2</v>
      </c>
      <c r="Q8069" s="4">
        <v>149.76</v>
      </c>
    </row>
    <row r="8070" spans="1:17" s="4" customFormat="1" ht="12" x14ac:dyDescent="0.3">
      <c r="A8070" s="4">
        <v>8069</v>
      </c>
      <c r="B8070" s="4" t="s">
        <v>23916</v>
      </c>
      <c r="C8070" s="5">
        <v>45842</v>
      </c>
      <c r="D8070" s="5">
        <v>45844</v>
      </c>
      <c r="E8070" s="9">
        <f t="shared" si="126"/>
        <v>2025</v>
      </c>
      <c r="F8070" s="4" t="s">
        <v>59</v>
      </c>
      <c r="G8070" s="4" t="s">
        <v>23917</v>
      </c>
      <c r="H8070" s="4" t="s">
        <v>23918</v>
      </c>
      <c r="I8070" s="4" t="s">
        <v>20</v>
      </c>
      <c r="J8070" s="4" t="s">
        <v>79</v>
      </c>
      <c r="K8070" s="4" t="s">
        <v>80</v>
      </c>
      <c r="L8070" s="4" t="s">
        <v>22</v>
      </c>
      <c r="M8070" s="4" t="s">
        <v>75</v>
      </c>
      <c r="N8070" s="4">
        <v>214.24</v>
      </c>
      <c r="O8070" s="4">
        <v>9</v>
      </c>
      <c r="P8070" s="4">
        <v>0.2</v>
      </c>
      <c r="Q8070" s="4">
        <v>-2.62</v>
      </c>
    </row>
    <row r="8071" spans="1:17" s="4" customFormat="1" ht="12" x14ac:dyDescent="0.3">
      <c r="A8071" s="4">
        <v>8070</v>
      </c>
      <c r="B8071" s="4" t="s">
        <v>23919</v>
      </c>
      <c r="C8071" s="5">
        <v>44936</v>
      </c>
      <c r="D8071" s="5">
        <v>44943</v>
      </c>
      <c r="E8071" s="9">
        <f t="shared" si="126"/>
        <v>2023</v>
      </c>
      <c r="F8071" s="4" t="s">
        <v>25</v>
      </c>
      <c r="G8071" s="4" t="s">
        <v>23920</v>
      </c>
      <c r="H8071" s="4" t="s">
        <v>20452</v>
      </c>
      <c r="I8071" s="4" t="s">
        <v>28</v>
      </c>
      <c r="J8071" s="4" t="s">
        <v>42</v>
      </c>
      <c r="K8071" s="4" t="s">
        <v>43</v>
      </c>
      <c r="L8071" s="4" t="s">
        <v>36</v>
      </c>
      <c r="M8071" s="4" t="s">
        <v>71</v>
      </c>
      <c r="N8071" s="4">
        <v>1397.68</v>
      </c>
      <c r="O8071" s="4">
        <v>10</v>
      </c>
      <c r="P8071" s="4">
        <v>0.15</v>
      </c>
      <c r="Q8071" s="4">
        <v>141.78</v>
      </c>
    </row>
    <row r="8072" spans="1:17" s="4" customFormat="1" ht="12" x14ac:dyDescent="0.3">
      <c r="A8072" s="4">
        <v>8071</v>
      </c>
      <c r="B8072" s="4" t="s">
        <v>23921</v>
      </c>
      <c r="C8072" s="5">
        <v>45720</v>
      </c>
      <c r="D8072" s="5">
        <v>45722</v>
      </c>
      <c r="E8072" s="9">
        <f t="shared" si="126"/>
        <v>2025</v>
      </c>
      <c r="F8072" s="4" t="s">
        <v>17</v>
      </c>
      <c r="G8072" s="4" t="s">
        <v>23922</v>
      </c>
      <c r="H8072" s="4" t="s">
        <v>23923</v>
      </c>
      <c r="I8072" s="4" t="s">
        <v>20</v>
      </c>
      <c r="J8072" s="4" t="s">
        <v>21</v>
      </c>
      <c r="K8072" s="4" t="s">
        <v>26647</v>
      </c>
      <c r="L8072" s="4" t="s">
        <v>22</v>
      </c>
      <c r="M8072" s="4" t="s">
        <v>54</v>
      </c>
      <c r="N8072" s="4">
        <v>583.59</v>
      </c>
      <c r="O8072" s="4">
        <v>4</v>
      </c>
      <c r="P8072" s="4">
        <v>0.1</v>
      </c>
      <c r="Q8072" s="4">
        <v>6.3</v>
      </c>
    </row>
    <row r="8073" spans="1:17" s="4" customFormat="1" ht="12" x14ac:dyDescent="0.3">
      <c r="A8073" s="4">
        <v>8072</v>
      </c>
      <c r="B8073" s="4" t="s">
        <v>23924</v>
      </c>
      <c r="C8073" s="5">
        <v>45653</v>
      </c>
      <c r="D8073" s="5">
        <v>45660</v>
      </c>
      <c r="E8073" s="9">
        <f t="shared" si="126"/>
        <v>2025</v>
      </c>
      <c r="F8073" s="4" t="s">
        <v>59</v>
      </c>
      <c r="G8073" s="4" t="s">
        <v>23925</v>
      </c>
      <c r="H8073" s="4" t="s">
        <v>22280</v>
      </c>
      <c r="I8073" s="4" t="s">
        <v>28</v>
      </c>
      <c r="J8073" s="4" t="s">
        <v>106</v>
      </c>
      <c r="K8073" s="4" t="s">
        <v>106</v>
      </c>
      <c r="L8073" s="4" t="s">
        <v>36</v>
      </c>
      <c r="M8073" s="4" t="s">
        <v>138</v>
      </c>
      <c r="N8073" s="4">
        <v>1253.94</v>
      </c>
      <c r="O8073" s="4">
        <v>9</v>
      </c>
      <c r="P8073" s="4">
        <v>0.2</v>
      </c>
      <c r="Q8073" s="4">
        <v>254.36</v>
      </c>
    </row>
    <row r="8074" spans="1:17" s="4" customFormat="1" ht="12" x14ac:dyDescent="0.3">
      <c r="A8074" s="4">
        <v>8073</v>
      </c>
      <c r="B8074" s="4" t="s">
        <v>23926</v>
      </c>
      <c r="C8074" s="5">
        <v>45027</v>
      </c>
      <c r="D8074" s="5">
        <v>45034</v>
      </c>
      <c r="E8074" s="9">
        <f t="shared" si="126"/>
        <v>2023</v>
      </c>
      <c r="F8074" s="4" t="s">
        <v>59</v>
      </c>
      <c r="G8074" s="4" t="s">
        <v>23927</v>
      </c>
      <c r="H8074" s="4" t="s">
        <v>23928</v>
      </c>
      <c r="I8074" s="4" t="s">
        <v>67</v>
      </c>
      <c r="J8074" s="4" t="s">
        <v>52</v>
      </c>
      <c r="K8074" s="4" t="s">
        <v>53</v>
      </c>
      <c r="L8074" s="4" t="s">
        <v>36</v>
      </c>
      <c r="M8074" s="4" t="s">
        <v>37</v>
      </c>
      <c r="N8074" s="4">
        <v>644.45000000000005</v>
      </c>
      <c r="O8074" s="4">
        <v>4</v>
      </c>
      <c r="P8074" s="4">
        <v>0.2</v>
      </c>
      <c r="Q8074" s="4">
        <v>63.48</v>
      </c>
    </row>
    <row r="8075" spans="1:17" s="4" customFormat="1" ht="12" x14ac:dyDescent="0.3">
      <c r="A8075" s="4">
        <v>8074</v>
      </c>
      <c r="B8075" s="4" t="s">
        <v>23929</v>
      </c>
      <c r="C8075" s="5">
        <v>44614</v>
      </c>
      <c r="D8075" s="5">
        <v>44618</v>
      </c>
      <c r="E8075" s="9">
        <f t="shared" si="126"/>
        <v>2022</v>
      </c>
      <c r="F8075" s="4" t="s">
        <v>59</v>
      </c>
      <c r="G8075" s="4" t="s">
        <v>23930</v>
      </c>
      <c r="H8075" s="4" t="s">
        <v>23931</v>
      </c>
      <c r="I8075" s="4" t="s">
        <v>67</v>
      </c>
      <c r="J8075" s="4" t="s">
        <v>111</v>
      </c>
      <c r="K8075" s="4" t="s">
        <v>111</v>
      </c>
      <c r="L8075" s="4" t="s">
        <v>36</v>
      </c>
      <c r="M8075" s="4" t="s">
        <v>118</v>
      </c>
      <c r="N8075" s="4">
        <v>635.1</v>
      </c>
      <c r="O8075" s="4">
        <v>9</v>
      </c>
      <c r="P8075" s="4">
        <v>0</v>
      </c>
      <c r="Q8075" s="4">
        <v>89.57</v>
      </c>
    </row>
    <row r="8076" spans="1:17" s="4" customFormat="1" ht="12" x14ac:dyDescent="0.3">
      <c r="A8076" s="4">
        <v>8075</v>
      </c>
      <c r="B8076" s="4" t="s">
        <v>23932</v>
      </c>
      <c r="C8076" s="5">
        <v>45784</v>
      </c>
      <c r="D8076" s="5">
        <v>45785</v>
      </c>
      <c r="E8076" s="9">
        <f t="shared" si="126"/>
        <v>2025</v>
      </c>
      <c r="F8076" s="4" t="s">
        <v>25</v>
      </c>
      <c r="G8076" s="4" t="s">
        <v>23933</v>
      </c>
      <c r="H8076" s="4" t="s">
        <v>23934</v>
      </c>
      <c r="I8076" s="4" t="s">
        <v>67</v>
      </c>
      <c r="J8076" s="4" t="s">
        <v>52</v>
      </c>
      <c r="K8076" s="4" t="s">
        <v>53</v>
      </c>
      <c r="L8076" s="4" t="s">
        <v>36</v>
      </c>
      <c r="M8076" s="4" t="s">
        <v>138</v>
      </c>
      <c r="N8076" s="4">
        <v>859.44</v>
      </c>
      <c r="O8076" s="4">
        <v>5</v>
      </c>
      <c r="P8076" s="4">
        <v>0.15</v>
      </c>
      <c r="Q8076" s="4">
        <v>141.16</v>
      </c>
    </row>
    <row r="8077" spans="1:17" s="4" customFormat="1" ht="12" x14ac:dyDescent="0.3">
      <c r="A8077" s="4">
        <v>8076</v>
      </c>
      <c r="B8077" s="4" t="s">
        <v>23935</v>
      </c>
      <c r="C8077" s="5">
        <v>45061</v>
      </c>
      <c r="D8077" s="5">
        <v>45066</v>
      </c>
      <c r="E8077" s="9">
        <f t="shared" si="126"/>
        <v>2023</v>
      </c>
      <c r="F8077" s="4" t="s">
        <v>25</v>
      </c>
      <c r="G8077" s="4" t="s">
        <v>23936</v>
      </c>
      <c r="H8077" s="4" t="s">
        <v>23937</v>
      </c>
      <c r="I8077" s="4" t="s">
        <v>28</v>
      </c>
      <c r="J8077" s="4" t="s">
        <v>42</v>
      </c>
      <c r="K8077" s="4" t="s">
        <v>43</v>
      </c>
      <c r="L8077" s="4" t="s">
        <v>36</v>
      </c>
      <c r="M8077" s="4" t="s">
        <v>71</v>
      </c>
      <c r="N8077" s="4">
        <v>437.12</v>
      </c>
      <c r="O8077" s="4">
        <v>3</v>
      </c>
      <c r="P8077" s="4">
        <v>0.2</v>
      </c>
      <c r="Q8077" s="4">
        <v>61.51</v>
      </c>
    </row>
    <row r="8078" spans="1:17" s="4" customFormat="1" ht="12" x14ac:dyDescent="0.3">
      <c r="A8078" s="4">
        <v>8077</v>
      </c>
      <c r="B8078" s="4" t="s">
        <v>23938</v>
      </c>
      <c r="C8078" s="5">
        <v>44425</v>
      </c>
      <c r="D8078" s="5">
        <v>44430</v>
      </c>
      <c r="E8078" s="9">
        <f t="shared" si="126"/>
        <v>2021</v>
      </c>
      <c r="F8078" s="4" t="s">
        <v>25</v>
      </c>
      <c r="G8078" s="4" t="s">
        <v>23939</v>
      </c>
      <c r="H8078" s="4" t="s">
        <v>23940</v>
      </c>
      <c r="I8078" s="4" t="s">
        <v>28</v>
      </c>
      <c r="J8078" s="4" t="s">
        <v>145</v>
      </c>
      <c r="K8078" s="4" t="s">
        <v>80</v>
      </c>
      <c r="L8078" s="4" t="s">
        <v>29</v>
      </c>
      <c r="M8078" s="4" t="s">
        <v>90</v>
      </c>
      <c r="N8078" s="4">
        <v>1236.57</v>
      </c>
      <c r="O8078" s="4">
        <v>9</v>
      </c>
      <c r="P8078" s="4">
        <v>0.15</v>
      </c>
      <c r="Q8078" s="4">
        <v>92.57</v>
      </c>
    </row>
    <row r="8079" spans="1:17" s="4" customFormat="1" ht="12" x14ac:dyDescent="0.3">
      <c r="A8079" s="4">
        <v>8078</v>
      </c>
      <c r="B8079" s="4" t="s">
        <v>23941</v>
      </c>
      <c r="C8079" s="5">
        <v>44999</v>
      </c>
      <c r="D8079" s="5">
        <v>45004</v>
      </c>
      <c r="E8079" s="9">
        <f t="shared" si="126"/>
        <v>2023</v>
      </c>
      <c r="F8079" s="4" t="s">
        <v>59</v>
      </c>
      <c r="G8079" s="4" t="s">
        <v>23942</v>
      </c>
      <c r="H8079" s="4" t="s">
        <v>23943</v>
      </c>
      <c r="I8079" s="4" t="s">
        <v>28</v>
      </c>
      <c r="J8079" s="4" t="s">
        <v>52</v>
      </c>
      <c r="K8079" s="4" t="s">
        <v>53</v>
      </c>
      <c r="L8079" s="4" t="s">
        <v>36</v>
      </c>
      <c r="M8079" s="4" t="s">
        <v>37</v>
      </c>
      <c r="N8079" s="4">
        <v>462.28</v>
      </c>
      <c r="O8079" s="4">
        <v>9</v>
      </c>
      <c r="P8079" s="4">
        <v>0</v>
      </c>
      <c r="Q8079" s="4">
        <v>49.66</v>
      </c>
    </row>
    <row r="8080" spans="1:17" s="4" customFormat="1" ht="12" x14ac:dyDescent="0.3">
      <c r="A8080" s="4">
        <v>8079</v>
      </c>
      <c r="B8080" s="4" t="s">
        <v>23944</v>
      </c>
      <c r="C8080" s="5">
        <v>45590</v>
      </c>
      <c r="D8080" s="5">
        <v>45594</v>
      </c>
      <c r="E8080" s="9">
        <f t="shared" si="126"/>
        <v>2024</v>
      </c>
      <c r="F8080" s="4" t="s">
        <v>25</v>
      </c>
      <c r="G8080" s="4" t="s">
        <v>23945</v>
      </c>
      <c r="H8080" s="4" t="s">
        <v>23946</v>
      </c>
      <c r="I8080" s="4" t="s">
        <v>28</v>
      </c>
      <c r="J8080" s="4" t="s">
        <v>21</v>
      </c>
      <c r="K8080" s="4" t="s">
        <v>26647</v>
      </c>
      <c r="L8080" s="4" t="s">
        <v>36</v>
      </c>
      <c r="M8080" s="4" t="s">
        <v>71</v>
      </c>
      <c r="N8080" s="4">
        <v>1490.19</v>
      </c>
      <c r="O8080" s="4">
        <v>3</v>
      </c>
      <c r="P8080" s="4">
        <v>0.2</v>
      </c>
      <c r="Q8080" s="4">
        <v>112.15</v>
      </c>
    </row>
    <row r="8081" spans="1:17" s="4" customFormat="1" ht="12" x14ac:dyDescent="0.3">
      <c r="A8081" s="4">
        <v>8080</v>
      </c>
      <c r="B8081" s="4" t="s">
        <v>23947</v>
      </c>
      <c r="C8081" s="5">
        <v>44403</v>
      </c>
      <c r="D8081" s="5">
        <v>44408</v>
      </c>
      <c r="E8081" s="9">
        <f t="shared" si="126"/>
        <v>2021</v>
      </c>
      <c r="F8081" s="4" t="s">
        <v>17</v>
      </c>
      <c r="G8081" s="4" t="s">
        <v>23948</v>
      </c>
      <c r="H8081" s="4" t="s">
        <v>23949</v>
      </c>
      <c r="I8081" s="4" t="s">
        <v>67</v>
      </c>
      <c r="J8081" s="4" t="s">
        <v>62</v>
      </c>
      <c r="K8081" s="4" t="s">
        <v>63</v>
      </c>
      <c r="L8081" s="4" t="s">
        <v>36</v>
      </c>
      <c r="M8081" s="4" t="s">
        <v>37</v>
      </c>
      <c r="N8081" s="4">
        <v>417.22</v>
      </c>
      <c r="O8081" s="4">
        <v>7</v>
      </c>
      <c r="P8081" s="4">
        <v>0.2</v>
      </c>
      <c r="Q8081" s="4">
        <v>82.98</v>
      </c>
    </row>
    <row r="8082" spans="1:17" s="4" customFormat="1" ht="12" x14ac:dyDescent="0.3">
      <c r="A8082" s="4">
        <v>8081</v>
      </c>
      <c r="B8082" s="4" t="s">
        <v>23950</v>
      </c>
      <c r="C8082" s="5">
        <v>45042</v>
      </c>
      <c r="D8082" s="5">
        <v>45048</v>
      </c>
      <c r="E8082" s="9">
        <f t="shared" si="126"/>
        <v>2023</v>
      </c>
      <c r="F8082" s="4" t="s">
        <v>39</v>
      </c>
      <c r="G8082" s="4" t="s">
        <v>23951</v>
      </c>
      <c r="H8082" s="4" t="s">
        <v>23952</v>
      </c>
      <c r="I8082" s="4" t="s">
        <v>20</v>
      </c>
      <c r="J8082" s="4" t="s">
        <v>52</v>
      </c>
      <c r="K8082" s="4" t="s">
        <v>53</v>
      </c>
      <c r="L8082" s="4" t="s">
        <v>29</v>
      </c>
      <c r="M8082" s="4" t="s">
        <v>48</v>
      </c>
      <c r="N8082" s="4">
        <v>639.47</v>
      </c>
      <c r="O8082" s="4">
        <v>5</v>
      </c>
      <c r="P8082" s="4">
        <v>0.15</v>
      </c>
      <c r="Q8082" s="4">
        <v>106.92</v>
      </c>
    </row>
    <row r="8083" spans="1:17" s="4" customFormat="1" ht="12" x14ac:dyDescent="0.3">
      <c r="A8083" s="4">
        <v>8082</v>
      </c>
      <c r="B8083" s="4" t="s">
        <v>23953</v>
      </c>
      <c r="C8083" s="5">
        <v>44881</v>
      </c>
      <c r="D8083" s="5">
        <v>44882</v>
      </c>
      <c r="E8083" s="9">
        <f t="shared" si="126"/>
        <v>2022</v>
      </c>
      <c r="F8083" s="4" t="s">
        <v>39</v>
      </c>
      <c r="G8083" s="4" t="s">
        <v>23954</v>
      </c>
      <c r="H8083" s="4" t="s">
        <v>23955</v>
      </c>
      <c r="I8083" s="4" t="s">
        <v>28</v>
      </c>
      <c r="J8083" s="4" t="s">
        <v>34</v>
      </c>
      <c r="K8083" s="4" t="s">
        <v>35</v>
      </c>
      <c r="L8083" s="4" t="s">
        <v>36</v>
      </c>
      <c r="M8083" s="4" t="s">
        <v>37</v>
      </c>
      <c r="N8083" s="4">
        <v>816.16</v>
      </c>
      <c r="O8083" s="4">
        <v>9</v>
      </c>
      <c r="P8083" s="4">
        <v>0.1</v>
      </c>
      <c r="Q8083" s="4">
        <v>171.5</v>
      </c>
    </row>
    <row r="8084" spans="1:17" s="4" customFormat="1" ht="12" x14ac:dyDescent="0.3">
      <c r="A8084" s="4">
        <v>8083</v>
      </c>
      <c r="B8084" s="4" t="s">
        <v>23956</v>
      </c>
      <c r="C8084" s="5">
        <v>45316</v>
      </c>
      <c r="D8084" s="5">
        <v>45321</v>
      </c>
      <c r="E8084" s="9">
        <f t="shared" si="126"/>
        <v>2024</v>
      </c>
      <c r="F8084" s="4" t="s">
        <v>59</v>
      </c>
      <c r="G8084" s="4" t="s">
        <v>23957</v>
      </c>
      <c r="H8084" s="4" t="s">
        <v>23958</v>
      </c>
      <c r="I8084" s="4" t="s">
        <v>28</v>
      </c>
      <c r="J8084" s="4" t="s">
        <v>79</v>
      </c>
      <c r="K8084" s="4" t="s">
        <v>80</v>
      </c>
      <c r="L8084" s="4" t="s">
        <v>29</v>
      </c>
      <c r="M8084" s="4" t="s">
        <v>30</v>
      </c>
      <c r="N8084" s="4">
        <v>1375.73</v>
      </c>
      <c r="O8084" s="4">
        <v>3</v>
      </c>
      <c r="P8084" s="4">
        <v>0</v>
      </c>
      <c r="Q8084" s="4">
        <v>349.54</v>
      </c>
    </row>
    <row r="8085" spans="1:17" s="4" customFormat="1" ht="12" x14ac:dyDescent="0.3">
      <c r="A8085" s="4">
        <v>8084</v>
      </c>
      <c r="B8085" s="4" t="s">
        <v>23959</v>
      </c>
      <c r="C8085" s="5">
        <v>45015</v>
      </c>
      <c r="D8085" s="5">
        <v>45017</v>
      </c>
      <c r="E8085" s="9">
        <f t="shared" si="126"/>
        <v>2023</v>
      </c>
      <c r="F8085" s="4" t="s">
        <v>25</v>
      </c>
      <c r="G8085" s="4" t="s">
        <v>23960</v>
      </c>
      <c r="H8085" s="4" t="s">
        <v>23961</v>
      </c>
      <c r="I8085" s="4" t="s">
        <v>28</v>
      </c>
      <c r="J8085" s="4" t="s">
        <v>106</v>
      </c>
      <c r="K8085" s="4" t="s">
        <v>106</v>
      </c>
      <c r="L8085" s="4" t="s">
        <v>36</v>
      </c>
      <c r="M8085" s="4" t="s">
        <v>118</v>
      </c>
      <c r="N8085" s="4">
        <v>540.73</v>
      </c>
      <c r="O8085" s="4">
        <v>1</v>
      </c>
      <c r="P8085" s="4">
        <v>0.15</v>
      </c>
      <c r="Q8085" s="4">
        <v>5.74</v>
      </c>
    </row>
    <row r="8086" spans="1:17" s="4" customFormat="1" ht="12" x14ac:dyDescent="0.3">
      <c r="A8086" s="4">
        <v>8085</v>
      </c>
      <c r="B8086" s="4" t="s">
        <v>23962</v>
      </c>
      <c r="C8086" s="5">
        <v>45542</v>
      </c>
      <c r="D8086" s="5">
        <v>45543</v>
      </c>
      <c r="E8086" s="9">
        <f t="shared" si="126"/>
        <v>2024</v>
      </c>
      <c r="F8086" s="4" t="s">
        <v>59</v>
      </c>
      <c r="G8086" s="4" t="s">
        <v>23963</v>
      </c>
      <c r="H8086" s="4" t="s">
        <v>23964</v>
      </c>
      <c r="I8086" s="4" t="s">
        <v>28</v>
      </c>
      <c r="J8086" s="4" t="s">
        <v>62</v>
      </c>
      <c r="K8086" s="4" t="s">
        <v>63</v>
      </c>
      <c r="L8086" s="4" t="s">
        <v>36</v>
      </c>
      <c r="M8086" s="4" t="s">
        <v>71</v>
      </c>
      <c r="N8086" s="4">
        <v>150.43</v>
      </c>
      <c r="O8086" s="4">
        <v>10</v>
      </c>
      <c r="P8086" s="4">
        <v>0.15</v>
      </c>
      <c r="Q8086" s="4">
        <v>28.67</v>
      </c>
    </row>
    <row r="8087" spans="1:17" s="4" customFormat="1" ht="12" x14ac:dyDescent="0.3">
      <c r="A8087" s="4">
        <v>8086</v>
      </c>
      <c r="B8087" s="4" t="s">
        <v>23965</v>
      </c>
      <c r="C8087" s="5">
        <v>44403</v>
      </c>
      <c r="D8087" s="5">
        <v>44405</v>
      </c>
      <c r="E8087" s="9">
        <f t="shared" si="126"/>
        <v>2021</v>
      </c>
      <c r="F8087" s="4" t="s">
        <v>25</v>
      </c>
      <c r="G8087" s="4" t="s">
        <v>23966</v>
      </c>
      <c r="H8087" s="4" t="s">
        <v>23967</v>
      </c>
      <c r="I8087" s="4" t="s">
        <v>67</v>
      </c>
      <c r="J8087" s="4" t="s">
        <v>52</v>
      </c>
      <c r="K8087" s="4" t="s">
        <v>53</v>
      </c>
      <c r="L8087" s="4" t="s">
        <v>22</v>
      </c>
      <c r="M8087" s="4" t="s">
        <v>54</v>
      </c>
      <c r="N8087" s="4">
        <v>369.66</v>
      </c>
      <c r="O8087" s="4">
        <v>1</v>
      </c>
      <c r="P8087" s="4">
        <v>0</v>
      </c>
      <c r="Q8087" s="4">
        <v>82.83</v>
      </c>
    </row>
    <row r="8088" spans="1:17" s="4" customFormat="1" ht="12" x14ac:dyDescent="0.3">
      <c r="A8088" s="4">
        <v>8087</v>
      </c>
      <c r="B8088" s="4" t="s">
        <v>23968</v>
      </c>
      <c r="C8088" s="5">
        <v>45118</v>
      </c>
      <c r="D8088" s="5">
        <v>45125</v>
      </c>
      <c r="E8088" s="9">
        <f t="shared" si="126"/>
        <v>2023</v>
      </c>
      <c r="F8088" s="4" t="s">
        <v>25</v>
      </c>
      <c r="G8088" s="4" t="s">
        <v>23969</v>
      </c>
      <c r="H8088" s="4" t="s">
        <v>23970</v>
      </c>
      <c r="I8088" s="4" t="s">
        <v>67</v>
      </c>
      <c r="J8088" s="4" t="s">
        <v>21</v>
      </c>
      <c r="K8088" s="4" t="s">
        <v>26647</v>
      </c>
      <c r="L8088" s="4" t="s">
        <v>22</v>
      </c>
      <c r="M8088" s="4" t="s">
        <v>54</v>
      </c>
      <c r="N8088" s="4">
        <v>353.38</v>
      </c>
      <c r="O8088" s="4">
        <v>9</v>
      </c>
      <c r="P8088" s="4">
        <v>0.2</v>
      </c>
      <c r="Q8088" s="4">
        <v>63.93</v>
      </c>
    </row>
    <row r="8089" spans="1:17" s="4" customFormat="1" ht="12" x14ac:dyDescent="0.3">
      <c r="A8089" s="4">
        <v>8088</v>
      </c>
      <c r="B8089" s="4" t="s">
        <v>23971</v>
      </c>
      <c r="C8089" s="5">
        <v>45580</v>
      </c>
      <c r="D8089" s="5">
        <v>45584</v>
      </c>
      <c r="E8089" s="9">
        <f t="shared" si="126"/>
        <v>2024</v>
      </c>
      <c r="F8089" s="4" t="s">
        <v>25</v>
      </c>
      <c r="G8089" s="4" t="s">
        <v>23972</v>
      </c>
      <c r="H8089" s="4" t="s">
        <v>23973</v>
      </c>
      <c r="I8089" s="4" t="s">
        <v>20</v>
      </c>
      <c r="J8089" s="4" t="s">
        <v>34</v>
      </c>
      <c r="K8089" s="4" t="s">
        <v>35</v>
      </c>
      <c r="L8089" s="4" t="s">
        <v>22</v>
      </c>
      <c r="M8089" s="4" t="s">
        <v>134</v>
      </c>
      <c r="N8089" s="4">
        <v>301.29000000000002</v>
      </c>
      <c r="O8089" s="4">
        <v>4</v>
      </c>
      <c r="P8089" s="4">
        <v>0.15</v>
      </c>
      <c r="Q8089" s="4">
        <v>4.34</v>
      </c>
    </row>
    <row r="8090" spans="1:17" s="4" customFormat="1" ht="12" x14ac:dyDescent="0.3">
      <c r="A8090" s="4">
        <v>8089</v>
      </c>
      <c r="B8090" s="4" t="s">
        <v>23974</v>
      </c>
      <c r="C8090" s="5">
        <v>44844</v>
      </c>
      <c r="D8090" s="5">
        <v>44845</v>
      </c>
      <c r="E8090" s="9">
        <f t="shared" si="126"/>
        <v>2022</v>
      </c>
      <c r="F8090" s="4" t="s">
        <v>17</v>
      </c>
      <c r="G8090" s="4" t="s">
        <v>23975</v>
      </c>
      <c r="H8090" s="4" t="s">
        <v>23976</v>
      </c>
      <c r="I8090" s="4" t="s">
        <v>20</v>
      </c>
      <c r="J8090" s="4" t="s">
        <v>52</v>
      </c>
      <c r="K8090" s="4" t="s">
        <v>53</v>
      </c>
      <c r="L8090" s="4" t="s">
        <v>22</v>
      </c>
      <c r="M8090" s="4" t="s">
        <v>134</v>
      </c>
      <c r="N8090" s="4">
        <v>767.93</v>
      </c>
      <c r="O8090" s="4">
        <v>6</v>
      </c>
      <c r="P8090" s="4">
        <v>0</v>
      </c>
      <c r="Q8090" s="4">
        <v>24.67</v>
      </c>
    </row>
    <row r="8091" spans="1:17" s="4" customFormat="1" ht="12" x14ac:dyDescent="0.3">
      <c r="A8091" s="4">
        <v>8090</v>
      </c>
      <c r="B8091" s="4" t="s">
        <v>23977</v>
      </c>
      <c r="C8091" s="5">
        <v>45420</v>
      </c>
      <c r="D8091" s="5">
        <v>45423</v>
      </c>
      <c r="E8091" s="9">
        <f t="shared" si="126"/>
        <v>2024</v>
      </c>
      <c r="F8091" s="4" t="s">
        <v>59</v>
      </c>
      <c r="G8091" s="4" t="s">
        <v>16519</v>
      </c>
      <c r="H8091" s="4" t="s">
        <v>23978</v>
      </c>
      <c r="I8091" s="4" t="s">
        <v>67</v>
      </c>
      <c r="J8091" s="4" t="s">
        <v>145</v>
      </c>
      <c r="K8091" s="4" t="s">
        <v>80</v>
      </c>
      <c r="L8091" s="4" t="s">
        <v>22</v>
      </c>
      <c r="M8091" s="4" t="s">
        <v>23</v>
      </c>
      <c r="N8091" s="4">
        <v>1318.39</v>
      </c>
      <c r="O8091" s="4">
        <v>7</v>
      </c>
      <c r="P8091" s="4">
        <v>0.2</v>
      </c>
      <c r="Q8091" s="4">
        <v>101.8</v>
      </c>
    </row>
    <row r="8092" spans="1:17" s="4" customFormat="1" ht="12" x14ac:dyDescent="0.3">
      <c r="A8092" s="4">
        <v>8091</v>
      </c>
      <c r="B8092" s="4" t="s">
        <v>23979</v>
      </c>
      <c r="C8092" s="5">
        <v>44412</v>
      </c>
      <c r="D8092" s="5">
        <v>44419</v>
      </c>
      <c r="E8092" s="9">
        <f t="shared" si="126"/>
        <v>2021</v>
      </c>
      <c r="F8092" s="4" t="s">
        <v>25</v>
      </c>
      <c r="G8092" s="4" t="s">
        <v>23980</v>
      </c>
      <c r="H8092" s="4" t="s">
        <v>23981</v>
      </c>
      <c r="I8092" s="4" t="s">
        <v>67</v>
      </c>
      <c r="J8092" s="4" t="s">
        <v>21</v>
      </c>
      <c r="K8092" s="4" t="s">
        <v>26647</v>
      </c>
      <c r="L8092" s="4" t="s">
        <v>22</v>
      </c>
      <c r="M8092" s="4" t="s">
        <v>23</v>
      </c>
      <c r="N8092" s="4">
        <v>50.23</v>
      </c>
      <c r="O8092" s="4">
        <v>3</v>
      </c>
      <c r="P8092" s="4">
        <v>0.2</v>
      </c>
      <c r="Q8092" s="4">
        <v>6.97</v>
      </c>
    </row>
    <row r="8093" spans="1:17" s="4" customFormat="1" ht="12" x14ac:dyDescent="0.3">
      <c r="A8093" s="4">
        <v>8092</v>
      </c>
      <c r="B8093" s="4" t="s">
        <v>23982</v>
      </c>
      <c r="C8093" s="5">
        <v>45748</v>
      </c>
      <c r="D8093" s="5">
        <v>45753</v>
      </c>
      <c r="E8093" s="9">
        <f t="shared" si="126"/>
        <v>2025</v>
      </c>
      <c r="F8093" s="4" t="s">
        <v>39</v>
      </c>
      <c r="G8093" s="4" t="s">
        <v>23983</v>
      </c>
      <c r="H8093" s="4" t="s">
        <v>18613</v>
      </c>
      <c r="I8093" s="4" t="s">
        <v>20</v>
      </c>
      <c r="J8093" s="4" t="s">
        <v>21</v>
      </c>
      <c r="K8093" s="4" t="s">
        <v>26647</v>
      </c>
      <c r="L8093" s="4" t="s">
        <v>36</v>
      </c>
      <c r="M8093" s="4" t="s">
        <v>37</v>
      </c>
      <c r="N8093" s="4">
        <v>907.32</v>
      </c>
      <c r="O8093" s="4">
        <v>9</v>
      </c>
      <c r="P8093" s="4">
        <v>0.15</v>
      </c>
      <c r="Q8093" s="4">
        <v>64.59</v>
      </c>
    </row>
    <row r="8094" spans="1:17" s="4" customFormat="1" ht="12" x14ac:dyDescent="0.3">
      <c r="A8094" s="4">
        <v>8093</v>
      </c>
      <c r="B8094" s="4" t="s">
        <v>23984</v>
      </c>
      <c r="C8094" s="5">
        <v>45613</v>
      </c>
      <c r="D8094" s="5">
        <v>45619</v>
      </c>
      <c r="E8094" s="9">
        <f t="shared" si="126"/>
        <v>2024</v>
      </c>
      <c r="F8094" s="4" t="s">
        <v>17</v>
      </c>
      <c r="G8094" s="4" t="s">
        <v>23985</v>
      </c>
      <c r="H8094" s="4" t="s">
        <v>23986</v>
      </c>
      <c r="I8094" s="4" t="s">
        <v>28</v>
      </c>
      <c r="J8094" s="4" t="s">
        <v>21</v>
      </c>
      <c r="K8094" s="4" t="s">
        <v>26647</v>
      </c>
      <c r="L8094" s="4" t="s">
        <v>22</v>
      </c>
      <c r="M8094" s="4" t="s">
        <v>54</v>
      </c>
      <c r="N8094" s="4">
        <v>894.82</v>
      </c>
      <c r="O8094" s="4">
        <v>7</v>
      </c>
      <c r="P8094" s="4">
        <v>0.15</v>
      </c>
      <c r="Q8094" s="4">
        <v>178.1</v>
      </c>
    </row>
    <row r="8095" spans="1:17" s="4" customFormat="1" ht="12" x14ac:dyDescent="0.3">
      <c r="A8095" s="4">
        <v>8094</v>
      </c>
      <c r="B8095" s="4" t="s">
        <v>23987</v>
      </c>
      <c r="C8095" s="5">
        <v>45216</v>
      </c>
      <c r="D8095" s="5">
        <v>45222</v>
      </c>
      <c r="E8095" s="9">
        <f t="shared" si="126"/>
        <v>2023</v>
      </c>
      <c r="F8095" s="4" t="s">
        <v>59</v>
      </c>
      <c r="G8095" s="4" t="s">
        <v>23988</v>
      </c>
      <c r="H8095" s="4" t="s">
        <v>23989</v>
      </c>
      <c r="I8095" s="4" t="s">
        <v>20</v>
      </c>
      <c r="J8095" s="4" t="s">
        <v>21</v>
      </c>
      <c r="K8095" s="4" t="s">
        <v>26647</v>
      </c>
      <c r="L8095" s="4" t="s">
        <v>36</v>
      </c>
      <c r="M8095" s="4" t="s">
        <v>37</v>
      </c>
      <c r="N8095" s="4">
        <v>1099.5</v>
      </c>
      <c r="O8095" s="4">
        <v>1</v>
      </c>
      <c r="P8095" s="4">
        <v>0.2</v>
      </c>
      <c r="Q8095" s="4">
        <v>109.33</v>
      </c>
    </row>
    <row r="8096" spans="1:17" s="4" customFormat="1" ht="12" x14ac:dyDescent="0.3">
      <c r="A8096" s="4">
        <v>8095</v>
      </c>
      <c r="B8096" s="4" t="s">
        <v>23990</v>
      </c>
      <c r="C8096" s="5">
        <v>44753</v>
      </c>
      <c r="D8096" s="5">
        <v>44760</v>
      </c>
      <c r="E8096" s="9">
        <f t="shared" si="126"/>
        <v>2022</v>
      </c>
      <c r="F8096" s="4" t="s">
        <v>39</v>
      </c>
      <c r="G8096" s="4" t="s">
        <v>23991</v>
      </c>
      <c r="H8096" s="4" t="s">
        <v>23992</v>
      </c>
      <c r="I8096" s="4" t="s">
        <v>20</v>
      </c>
      <c r="J8096" s="4" t="s">
        <v>106</v>
      </c>
      <c r="K8096" s="4" t="s">
        <v>106</v>
      </c>
      <c r="L8096" s="4" t="s">
        <v>36</v>
      </c>
      <c r="M8096" s="4" t="s">
        <v>71</v>
      </c>
      <c r="N8096" s="4">
        <v>1416.96</v>
      </c>
      <c r="O8096" s="4">
        <v>4</v>
      </c>
      <c r="P8096" s="4">
        <v>0.1</v>
      </c>
      <c r="Q8096" s="4">
        <v>232.23</v>
      </c>
    </row>
    <row r="8097" spans="1:17" s="4" customFormat="1" ht="12" x14ac:dyDescent="0.3">
      <c r="A8097" s="4">
        <v>8096</v>
      </c>
      <c r="B8097" s="4" t="s">
        <v>23993</v>
      </c>
      <c r="C8097" s="5">
        <v>44417</v>
      </c>
      <c r="D8097" s="5">
        <v>44423</v>
      </c>
      <c r="E8097" s="9">
        <f t="shared" si="126"/>
        <v>2021</v>
      </c>
      <c r="F8097" s="4" t="s">
        <v>17</v>
      </c>
      <c r="G8097" s="4" t="s">
        <v>23994</v>
      </c>
      <c r="H8097" s="4" t="s">
        <v>2782</v>
      </c>
      <c r="I8097" s="4" t="s">
        <v>28</v>
      </c>
      <c r="J8097" s="4" t="s">
        <v>145</v>
      </c>
      <c r="K8097" s="4" t="s">
        <v>80</v>
      </c>
      <c r="L8097" s="4" t="s">
        <v>22</v>
      </c>
      <c r="M8097" s="4" t="s">
        <v>23</v>
      </c>
      <c r="N8097" s="4">
        <v>1421.45</v>
      </c>
      <c r="O8097" s="4">
        <v>10</v>
      </c>
      <c r="P8097" s="4">
        <v>0</v>
      </c>
      <c r="Q8097" s="4">
        <v>176.42</v>
      </c>
    </row>
    <row r="8098" spans="1:17" s="4" customFormat="1" ht="12" x14ac:dyDescent="0.3">
      <c r="A8098" s="4">
        <v>8097</v>
      </c>
      <c r="B8098" s="4" t="s">
        <v>23995</v>
      </c>
      <c r="C8098" s="5">
        <v>44988</v>
      </c>
      <c r="D8098" s="5">
        <v>44989</v>
      </c>
      <c r="E8098" s="9">
        <f t="shared" si="126"/>
        <v>2023</v>
      </c>
      <c r="F8098" s="4" t="s">
        <v>17</v>
      </c>
      <c r="G8098" s="4" t="s">
        <v>23996</v>
      </c>
      <c r="H8098" s="4" t="s">
        <v>23997</v>
      </c>
      <c r="I8098" s="4" t="s">
        <v>28</v>
      </c>
      <c r="J8098" s="4" t="s">
        <v>62</v>
      </c>
      <c r="K8098" s="4" t="s">
        <v>63</v>
      </c>
      <c r="L8098" s="4" t="s">
        <v>36</v>
      </c>
      <c r="M8098" s="4" t="s">
        <v>118</v>
      </c>
      <c r="N8098" s="4">
        <v>1306.19</v>
      </c>
      <c r="O8098" s="4">
        <v>1</v>
      </c>
      <c r="P8098" s="4">
        <v>0.15</v>
      </c>
      <c r="Q8098" s="4">
        <v>262.17</v>
      </c>
    </row>
    <row r="8099" spans="1:17" s="4" customFormat="1" ht="12" x14ac:dyDescent="0.3">
      <c r="A8099" s="4">
        <v>8098</v>
      </c>
      <c r="B8099" s="4" t="s">
        <v>23998</v>
      </c>
      <c r="C8099" s="5">
        <v>45843</v>
      </c>
      <c r="D8099" s="5">
        <v>45850</v>
      </c>
      <c r="E8099" s="9">
        <f t="shared" si="126"/>
        <v>2025</v>
      </c>
      <c r="F8099" s="4" t="s">
        <v>25</v>
      </c>
      <c r="G8099" s="4" t="s">
        <v>23999</v>
      </c>
      <c r="H8099" s="4" t="s">
        <v>24000</v>
      </c>
      <c r="I8099" s="4" t="s">
        <v>67</v>
      </c>
      <c r="J8099" s="4" t="s">
        <v>145</v>
      </c>
      <c r="K8099" s="4" t="s">
        <v>80</v>
      </c>
      <c r="L8099" s="4" t="s">
        <v>36</v>
      </c>
      <c r="M8099" s="4" t="s">
        <v>138</v>
      </c>
      <c r="N8099" s="4">
        <v>523.75</v>
      </c>
      <c r="O8099" s="4">
        <v>10</v>
      </c>
      <c r="P8099" s="4">
        <v>0</v>
      </c>
      <c r="Q8099" s="4">
        <v>97.83</v>
      </c>
    </row>
    <row r="8100" spans="1:17" s="4" customFormat="1" ht="12" x14ac:dyDescent="0.3">
      <c r="A8100" s="4">
        <v>8099</v>
      </c>
      <c r="B8100" s="4" t="s">
        <v>24001</v>
      </c>
      <c r="C8100" s="5">
        <v>45317</v>
      </c>
      <c r="D8100" s="5">
        <v>45318</v>
      </c>
      <c r="E8100" s="9">
        <f t="shared" si="126"/>
        <v>2024</v>
      </c>
      <c r="F8100" s="4" t="s">
        <v>17</v>
      </c>
      <c r="G8100" s="4" t="s">
        <v>24002</v>
      </c>
      <c r="H8100" s="4" t="s">
        <v>24003</v>
      </c>
      <c r="I8100" s="4" t="s">
        <v>28</v>
      </c>
      <c r="J8100" s="4" t="s">
        <v>111</v>
      </c>
      <c r="K8100" s="4" t="s">
        <v>111</v>
      </c>
      <c r="L8100" s="4" t="s">
        <v>36</v>
      </c>
      <c r="M8100" s="4" t="s">
        <v>71</v>
      </c>
      <c r="N8100" s="4">
        <v>656.82</v>
      </c>
      <c r="O8100" s="4">
        <v>9</v>
      </c>
      <c r="P8100" s="4">
        <v>0.2</v>
      </c>
      <c r="Q8100" s="4">
        <v>74.55</v>
      </c>
    </row>
    <row r="8101" spans="1:17" s="4" customFormat="1" ht="12" x14ac:dyDescent="0.3">
      <c r="A8101" s="4">
        <v>8100</v>
      </c>
      <c r="B8101" s="4" t="s">
        <v>24004</v>
      </c>
      <c r="C8101" s="5">
        <v>44824</v>
      </c>
      <c r="D8101" s="5">
        <v>44826</v>
      </c>
      <c r="E8101" s="9">
        <f t="shared" si="126"/>
        <v>2022</v>
      </c>
      <c r="F8101" s="4" t="s">
        <v>17</v>
      </c>
      <c r="G8101" s="4" t="s">
        <v>24005</v>
      </c>
      <c r="H8101" s="4" t="s">
        <v>975</v>
      </c>
      <c r="I8101" s="4" t="s">
        <v>28</v>
      </c>
      <c r="J8101" s="4" t="s">
        <v>79</v>
      </c>
      <c r="K8101" s="4" t="s">
        <v>80</v>
      </c>
      <c r="L8101" s="4" t="s">
        <v>22</v>
      </c>
      <c r="M8101" s="4" t="s">
        <v>23</v>
      </c>
      <c r="N8101" s="4">
        <v>280.91000000000003</v>
      </c>
      <c r="O8101" s="4">
        <v>5</v>
      </c>
      <c r="P8101" s="4">
        <v>0</v>
      </c>
      <c r="Q8101" s="4">
        <v>26.67</v>
      </c>
    </row>
    <row r="8102" spans="1:17" s="4" customFormat="1" ht="12" x14ac:dyDescent="0.3">
      <c r="A8102" s="4">
        <v>8101</v>
      </c>
      <c r="B8102" s="4" t="s">
        <v>24006</v>
      </c>
      <c r="C8102" s="5">
        <v>44505</v>
      </c>
      <c r="D8102" s="5">
        <v>44510</v>
      </c>
      <c r="E8102" s="9">
        <f t="shared" si="126"/>
        <v>2021</v>
      </c>
      <c r="F8102" s="4" t="s">
        <v>39</v>
      </c>
      <c r="G8102" s="4" t="s">
        <v>24007</v>
      </c>
      <c r="H8102" s="4" t="s">
        <v>24008</v>
      </c>
      <c r="I8102" s="4" t="s">
        <v>28</v>
      </c>
      <c r="J8102" s="4" t="s">
        <v>62</v>
      </c>
      <c r="K8102" s="4" t="s">
        <v>63</v>
      </c>
      <c r="L8102" s="4" t="s">
        <v>36</v>
      </c>
      <c r="M8102" s="4" t="s">
        <v>37</v>
      </c>
      <c r="N8102" s="4">
        <v>1493.33</v>
      </c>
      <c r="O8102" s="4">
        <v>3</v>
      </c>
      <c r="P8102" s="4">
        <v>0.2</v>
      </c>
      <c r="Q8102" s="4">
        <v>207.48</v>
      </c>
    </row>
    <row r="8103" spans="1:17" s="4" customFormat="1" ht="12" x14ac:dyDescent="0.3">
      <c r="A8103" s="4">
        <v>8102</v>
      </c>
      <c r="B8103" s="4" t="s">
        <v>24009</v>
      </c>
      <c r="C8103" s="5">
        <v>45794</v>
      </c>
      <c r="D8103" s="5">
        <v>45800</v>
      </c>
      <c r="E8103" s="9">
        <f t="shared" si="126"/>
        <v>2025</v>
      </c>
      <c r="F8103" s="4" t="s">
        <v>59</v>
      </c>
      <c r="G8103" s="4" t="s">
        <v>24010</v>
      </c>
      <c r="H8103" s="4" t="s">
        <v>24011</v>
      </c>
      <c r="I8103" s="4" t="s">
        <v>28</v>
      </c>
      <c r="J8103" s="4" t="s">
        <v>21</v>
      </c>
      <c r="K8103" s="4" t="s">
        <v>26647</v>
      </c>
      <c r="L8103" s="4" t="s">
        <v>36</v>
      </c>
      <c r="M8103" s="4" t="s">
        <v>118</v>
      </c>
      <c r="N8103" s="4">
        <v>115.14</v>
      </c>
      <c r="O8103" s="4">
        <v>2</v>
      </c>
      <c r="P8103" s="4">
        <v>0.15</v>
      </c>
      <c r="Q8103" s="4">
        <v>12.81</v>
      </c>
    </row>
    <row r="8104" spans="1:17" s="4" customFormat="1" ht="12" x14ac:dyDescent="0.3">
      <c r="A8104" s="4">
        <v>8103</v>
      </c>
      <c r="B8104" s="4" t="s">
        <v>24012</v>
      </c>
      <c r="C8104" s="5">
        <v>45283</v>
      </c>
      <c r="D8104" s="5">
        <v>45290</v>
      </c>
      <c r="E8104" s="9">
        <f t="shared" si="126"/>
        <v>2023</v>
      </c>
      <c r="F8104" s="4" t="s">
        <v>25</v>
      </c>
      <c r="G8104" s="4" t="s">
        <v>24013</v>
      </c>
      <c r="H8104" s="4" t="s">
        <v>24014</v>
      </c>
      <c r="I8104" s="4" t="s">
        <v>67</v>
      </c>
      <c r="J8104" s="4" t="s">
        <v>47</v>
      </c>
      <c r="K8104" s="4" t="s">
        <v>47</v>
      </c>
      <c r="L8104" s="4" t="s">
        <v>22</v>
      </c>
      <c r="M8104" s="4" t="s">
        <v>54</v>
      </c>
      <c r="N8104" s="4">
        <v>65.67</v>
      </c>
      <c r="O8104" s="4">
        <v>9</v>
      </c>
      <c r="P8104" s="4">
        <v>0.1</v>
      </c>
      <c r="Q8104" s="4">
        <v>8.7899999999999991</v>
      </c>
    </row>
    <row r="8105" spans="1:17" s="4" customFormat="1" ht="12" x14ac:dyDescent="0.3">
      <c r="A8105" s="4">
        <v>8104</v>
      </c>
      <c r="B8105" s="4" t="s">
        <v>24015</v>
      </c>
      <c r="C8105" s="5">
        <v>45675</v>
      </c>
      <c r="D8105" s="5">
        <v>45679</v>
      </c>
      <c r="E8105" s="9">
        <f t="shared" si="126"/>
        <v>2025</v>
      </c>
      <c r="F8105" s="4" t="s">
        <v>17</v>
      </c>
      <c r="G8105" s="4" t="s">
        <v>24016</v>
      </c>
      <c r="H8105" s="4" t="s">
        <v>24017</v>
      </c>
      <c r="I8105" s="4" t="s">
        <v>28</v>
      </c>
      <c r="J8105" s="4" t="s">
        <v>111</v>
      </c>
      <c r="K8105" s="4" t="s">
        <v>111</v>
      </c>
      <c r="L8105" s="4" t="s">
        <v>36</v>
      </c>
      <c r="M8105" s="4" t="s">
        <v>37</v>
      </c>
      <c r="N8105" s="4">
        <v>887.86</v>
      </c>
      <c r="O8105" s="4">
        <v>10</v>
      </c>
      <c r="P8105" s="4">
        <v>0.1</v>
      </c>
      <c r="Q8105" s="4">
        <v>187.95</v>
      </c>
    </row>
    <row r="8106" spans="1:17" s="4" customFormat="1" ht="12" x14ac:dyDescent="0.3">
      <c r="A8106" s="4">
        <v>8105</v>
      </c>
      <c r="B8106" s="4" t="s">
        <v>24018</v>
      </c>
      <c r="C8106" s="5">
        <v>45160</v>
      </c>
      <c r="D8106" s="5">
        <v>45166</v>
      </c>
      <c r="E8106" s="9">
        <f t="shared" si="126"/>
        <v>2023</v>
      </c>
      <c r="F8106" s="4" t="s">
        <v>17</v>
      </c>
      <c r="G8106" s="4" t="s">
        <v>24019</v>
      </c>
      <c r="H8106" s="4" t="s">
        <v>24020</v>
      </c>
      <c r="I8106" s="4" t="s">
        <v>28</v>
      </c>
      <c r="J8106" s="4" t="s">
        <v>106</v>
      </c>
      <c r="K8106" s="4" t="s">
        <v>106</v>
      </c>
      <c r="L8106" s="4" t="s">
        <v>36</v>
      </c>
      <c r="M8106" s="4" t="s">
        <v>71</v>
      </c>
      <c r="N8106" s="4">
        <v>866.68</v>
      </c>
      <c r="O8106" s="4">
        <v>10</v>
      </c>
      <c r="P8106" s="4">
        <v>0.15</v>
      </c>
      <c r="Q8106" s="4">
        <v>21.11</v>
      </c>
    </row>
    <row r="8107" spans="1:17" s="4" customFormat="1" ht="12" x14ac:dyDescent="0.3">
      <c r="A8107" s="4">
        <v>8106</v>
      </c>
      <c r="B8107" s="4" t="s">
        <v>24021</v>
      </c>
      <c r="C8107" s="5">
        <v>44767</v>
      </c>
      <c r="D8107" s="5">
        <v>44768</v>
      </c>
      <c r="E8107" s="9">
        <f t="shared" si="126"/>
        <v>2022</v>
      </c>
      <c r="F8107" s="4" t="s">
        <v>39</v>
      </c>
      <c r="G8107" s="4" t="s">
        <v>24022</v>
      </c>
      <c r="H8107" s="4" t="s">
        <v>24023</v>
      </c>
      <c r="I8107" s="4" t="s">
        <v>20</v>
      </c>
      <c r="J8107" s="4" t="s">
        <v>62</v>
      </c>
      <c r="K8107" s="4" t="s">
        <v>63</v>
      </c>
      <c r="L8107" s="4" t="s">
        <v>36</v>
      </c>
      <c r="M8107" s="4" t="s">
        <v>37</v>
      </c>
      <c r="N8107" s="4">
        <v>582.92999999999995</v>
      </c>
      <c r="O8107" s="4">
        <v>10</v>
      </c>
      <c r="P8107" s="4">
        <v>0.2</v>
      </c>
      <c r="Q8107" s="4">
        <v>34.22</v>
      </c>
    </row>
    <row r="8108" spans="1:17" s="4" customFormat="1" ht="12" x14ac:dyDescent="0.3">
      <c r="A8108" s="4">
        <v>8107</v>
      </c>
      <c r="B8108" s="4" t="s">
        <v>24024</v>
      </c>
      <c r="C8108" s="5">
        <v>44619</v>
      </c>
      <c r="D8108" s="5">
        <v>44623</v>
      </c>
      <c r="E8108" s="9">
        <f t="shared" si="126"/>
        <v>2022</v>
      </c>
      <c r="F8108" s="4" t="s">
        <v>39</v>
      </c>
      <c r="G8108" s="4" t="s">
        <v>24025</v>
      </c>
      <c r="H8108" s="4" t="s">
        <v>24026</v>
      </c>
      <c r="I8108" s="4" t="s">
        <v>28</v>
      </c>
      <c r="J8108" s="4" t="s">
        <v>106</v>
      </c>
      <c r="K8108" s="4" t="s">
        <v>106</v>
      </c>
      <c r="L8108" s="4" t="s">
        <v>36</v>
      </c>
      <c r="M8108" s="4" t="s">
        <v>37</v>
      </c>
      <c r="N8108" s="4">
        <v>520.88</v>
      </c>
      <c r="O8108" s="4">
        <v>5</v>
      </c>
      <c r="P8108" s="4">
        <v>0.1</v>
      </c>
      <c r="Q8108" s="4">
        <v>65.47</v>
      </c>
    </row>
    <row r="8109" spans="1:17" s="4" customFormat="1" ht="12" x14ac:dyDescent="0.3">
      <c r="A8109" s="4">
        <v>8108</v>
      </c>
      <c r="B8109" s="4" t="s">
        <v>24027</v>
      </c>
      <c r="C8109" s="5">
        <v>45467</v>
      </c>
      <c r="D8109" s="5">
        <v>45471</v>
      </c>
      <c r="E8109" s="9">
        <f t="shared" si="126"/>
        <v>2024</v>
      </c>
      <c r="F8109" s="4" t="s">
        <v>39</v>
      </c>
      <c r="G8109" s="4" t="s">
        <v>24028</v>
      </c>
      <c r="H8109" s="4" t="s">
        <v>24029</v>
      </c>
      <c r="I8109" s="4" t="s">
        <v>67</v>
      </c>
      <c r="J8109" s="4" t="s">
        <v>21</v>
      </c>
      <c r="K8109" s="4" t="s">
        <v>26647</v>
      </c>
      <c r="L8109" s="4" t="s">
        <v>22</v>
      </c>
      <c r="M8109" s="4" t="s">
        <v>54</v>
      </c>
      <c r="N8109" s="4">
        <v>1080.5</v>
      </c>
      <c r="O8109" s="4">
        <v>10</v>
      </c>
      <c r="P8109" s="4">
        <v>0.1</v>
      </c>
      <c r="Q8109" s="4">
        <v>136.38</v>
      </c>
    </row>
    <row r="8110" spans="1:17" s="4" customFormat="1" ht="12" x14ac:dyDescent="0.3">
      <c r="A8110" s="4">
        <v>8109</v>
      </c>
      <c r="B8110" s="4" t="s">
        <v>24030</v>
      </c>
      <c r="C8110" s="5">
        <v>44724</v>
      </c>
      <c r="D8110" s="5">
        <v>44731</v>
      </c>
      <c r="E8110" s="9">
        <f t="shared" si="126"/>
        <v>2022</v>
      </c>
      <c r="F8110" s="4" t="s">
        <v>59</v>
      </c>
      <c r="G8110" s="4" t="s">
        <v>24031</v>
      </c>
      <c r="H8110" s="4" t="s">
        <v>24032</v>
      </c>
      <c r="I8110" s="4" t="s">
        <v>20</v>
      </c>
      <c r="J8110" s="4" t="s">
        <v>47</v>
      </c>
      <c r="K8110" s="4" t="s">
        <v>47</v>
      </c>
      <c r="L8110" s="4" t="s">
        <v>22</v>
      </c>
      <c r="M8110" s="4" t="s">
        <v>75</v>
      </c>
      <c r="N8110" s="4">
        <v>322.86</v>
      </c>
      <c r="O8110" s="4">
        <v>3</v>
      </c>
      <c r="P8110" s="4">
        <v>0</v>
      </c>
      <c r="Q8110" s="4">
        <v>43.07</v>
      </c>
    </row>
    <row r="8111" spans="1:17" s="4" customFormat="1" ht="12" x14ac:dyDescent="0.3">
      <c r="A8111" s="4">
        <v>8110</v>
      </c>
      <c r="B8111" s="4" t="s">
        <v>24033</v>
      </c>
      <c r="C8111" s="5">
        <v>45558</v>
      </c>
      <c r="D8111" s="5">
        <v>45562</v>
      </c>
      <c r="E8111" s="9">
        <f t="shared" si="126"/>
        <v>2024</v>
      </c>
      <c r="F8111" s="4" t="s">
        <v>25</v>
      </c>
      <c r="G8111" s="4" t="s">
        <v>24034</v>
      </c>
      <c r="H8111" s="4" t="s">
        <v>24035</v>
      </c>
      <c r="I8111" s="4" t="s">
        <v>28</v>
      </c>
      <c r="J8111" s="4" t="s">
        <v>34</v>
      </c>
      <c r="K8111" s="4" t="s">
        <v>35</v>
      </c>
      <c r="L8111" s="4" t="s">
        <v>29</v>
      </c>
      <c r="M8111" s="4" t="s">
        <v>48</v>
      </c>
      <c r="N8111" s="4">
        <v>375.41</v>
      </c>
      <c r="O8111" s="4">
        <v>2</v>
      </c>
      <c r="P8111" s="4">
        <v>0</v>
      </c>
      <c r="Q8111" s="4">
        <v>78.5</v>
      </c>
    </row>
    <row r="8112" spans="1:17" s="4" customFormat="1" ht="12" x14ac:dyDescent="0.3">
      <c r="A8112" s="4">
        <v>8111</v>
      </c>
      <c r="B8112" s="4" t="s">
        <v>24036</v>
      </c>
      <c r="C8112" s="5">
        <v>45123</v>
      </c>
      <c r="D8112" s="5">
        <v>45125</v>
      </c>
      <c r="E8112" s="9">
        <f t="shared" si="126"/>
        <v>2023</v>
      </c>
      <c r="F8112" s="4" t="s">
        <v>17</v>
      </c>
      <c r="G8112" s="4" t="s">
        <v>24037</v>
      </c>
      <c r="H8112" s="4" t="s">
        <v>24038</v>
      </c>
      <c r="I8112" s="4" t="s">
        <v>67</v>
      </c>
      <c r="J8112" s="4" t="s">
        <v>106</v>
      </c>
      <c r="K8112" s="4" t="s">
        <v>106</v>
      </c>
      <c r="L8112" s="4" t="s">
        <v>36</v>
      </c>
      <c r="M8112" s="4" t="s">
        <v>118</v>
      </c>
      <c r="N8112" s="4">
        <v>1006.76</v>
      </c>
      <c r="O8112" s="4">
        <v>6</v>
      </c>
      <c r="P8112" s="4">
        <v>0.15</v>
      </c>
      <c r="Q8112" s="4">
        <v>28.52</v>
      </c>
    </row>
    <row r="8113" spans="1:17" s="4" customFormat="1" ht="12" x14ac:dyDescent="0.3">
      <c r="A8113" s="4">
        <v>8112</v>
      </c>
      <c r="B8113" s="4" t="s">
        <v>24039</v>
      </c>
      <c r="C8113" s="5">
        <v>45661</v>
      </c>
      <c r="D8113" s="5">
        <v>45668</v>
      </c>
      <c r="E8113" s="9">
        <f t="shared" si="126"/>
        <v>2025</v>
      </c>
      <c r="F8113" s="4" t="s">
        <v>39</v>
      </c>
      <c r="G8113" s="4" t="s">
        <v>24040</v>
      </c>
      <c r="H8113" s="4" t="s">
        <v>4210</v>
      </c>
      <c r="I8113" s="4" t="s">
        <v>67</v>
      </c>
      <c r="J8113" s="4" t="s">
        <v>106</v>
      </c>
      <c r="K8113" s="4" t="s">
        <v>106</v>
      </c>
      <c r="L8113" s="4" t="s">
        <v>36</v>
      </c>
      <c r="M8113" s="4" t="s">
        <v>138</v>
      </c>
      <c r="N8113" s="4">
        <v>1432.39</v>
      </c>
      <c r="O8113" s="4">
        <v>10</v>
      </c>
      <c r="P8113" s="4">
        <v>0.2</v>
      </c>
      <c r="Q8113" s="4">
        <v>70.66</v>
      </c>
    </row>
    <row r="8114" spans="1:17" s="4" customFormat="1" ht="12" x14ac:dyDescent="0.3">
      <c r="A8114" s="4">
        <v>8113</v>
      </c>
      <c r="B8114" s="4" t="s">
        <v>24041</v>
      </c>
      <c r="C8114" s="5">
        <v>44885</v>
      </c>
      <c r="D8114" s="5">
        <v>44887</v>
      </c>
      <c r="E8114" s="9">
        <f t="shared" si="126"/>
        <v>2022</v>
      </c>
      <c r="F8114" s="4" t="s">
        <v>25</v>
      </c>
      <c r="G8114" s="4" t="s">
        <v>24042</v>
      </c>
      <c r="H8114" s="4" t="s">
        <v>24043</v>
      </c>
      <c r="I8114" s="4" t="s">
        <v>28</v>
      </c>
      <c r="J8114" s="4" t="s">
        <v>79</v>
      </c>
      <c r="K8114" s="4" t="s">
        <v>80</v>
      </c>
      <c r="L8114" s="4" t="s">
        <v>22</v>
      </c>
      <c r="M8114" s="4" t="s">
        <v>75</v>
      </c>
      <c r="N8114" s="4">
        <v>147.03</v>
      </c>
      <c r="O8114" s="4">
        <v>7</v>
      </c>
      <c r="P8114" s="4">
        <v>0.1</v>
      </c>
      <c r="Q8114" s="4">
        <v>19.72</v>
      </c>
    </row>
    <row r="8115" spans="1:17" s="4" customFormat="1" ht="12" x14ac:dyDescent="0.3">
      <c r="A8115" s="4">
        <v>8114</v>
      </c>
      <c r="B8115" s="4" t="s">
        <v>24044</v>
      </c>
      <c r="C8115" s="5">
        <v>45375</v>
      </c>
      <c r="D8115" s="5">
        <v>45380</v>
      </c>
      <c r="E8115" s="9">
        <f t="shared" si="126"/>
        <v>2024</v>
      </c>
      <c r="F8115" s="4" t="s">
        <v>25</v>
      </c>
      <c r="G8115" s="4" t="s">
        <v>24045</v>
      </c>
      <c r="H8115" s="4" t="s">
        <v>24046</v>
      </c>
      <c r="I8115" s="4" t="s">
        <v>28</v>
      </c>
      <c r="J8115" s="4" t="s">
        <v>42</v>
      </c>
      <c r="K8115" s="4" t="s">
        <v>43</v>
      </c>
      <c r="L8115" s="4" t="s">
        <v>22</v>
      </c>
      <c r="M8115" s="4" t="s">
        <v>75</v>
      </c>
      <c r="N8115" s="4">
        <v>1337.15</v>
      </c>
      <c r="O8115" s="4">
        <v>10</v>
      </c>
      <c r="P8115" s="4">
        <v>0.1</v>
      </c>
      <c r="Q8115" s="4">
        <v>202.24</v>
      </c>
    </row>
    <row r="8116" spans="1:17" s="4" customFormat="1" ht="12" x14ac:dyDescent="0.3">
      <c r="A8116" s="4">
        <v>8115</v>
      </c>
      <c r="B8116" s="4" t="s">
        <v>24047</v>
      </c>
      <c r="C8116" s="5">
        <v>44814</v>
      </c>
      <c r="D8116" s="5">
        <v>44818</v>
      </c>
      <c r="E8116" s="9">
        <f t="shared" si="126"/>
        <v>2022</v>
      </c>
      <c r="F8116" s="4" t="s">
        <v>25</v>
      </c>
      <c r="G8116" s="4" t="s">
        <v>24048</v>
      </c>
      <c r="H8116" s="4" t="s">
        <v>19123</v>
      </c>
      <c r="I8116" s="4" t="s">
        <v>28</v>
      </c>
      <c r="J8116" s="4" t="s">
        <v>34</v>
      </c>
      <c r="K8116" s="4" t="s">
        <v>35</v>
      </c>
      <c r="L8116" s="4" t="s">
        <v>36</v>
      </c>
      <c r="M8116" s="4" t="s">
        <v>118</v>
      </c>
      <c r="N8116" s="4">
        <v>247.49</v>
      </c>
      <c r="O8116" s="4">
        <v>5</v>
      </c>
      <c r="P8116" s="4">
        <v>0.1</v>
      </c>
      <c r="Q8116" s="4">
        <v>59.52</v>
      </c>
    </row>
    <row r="8117" spans="1:17" s="4" customFormat="1" ht="12" x14ac:dyDescent="0.3">
      <c r="A8117" s="4">
        <v>8116</v>
      </c>
      <c r="B8117" s="4" t="s">
        <v>24049</v>
      </c>
      <c r="C8117" s="5">
        <v>44845</v>
      </c>
      <c r="D8117" s="5">
        <v>44848</v>
      </c>
      <c r="E8117" s="9">
        <f t="shared" si="126"/>
        <v>2022</v>
      </c>
      <c r="F8117" s="4" t="s">
        <v>25</v>
      </c>
      <c r="G8117" s="4" t="s">
        <v>24050</v>
      </c>
      <c r="H8117" s="4" t="s">
        <v>24051</v>
      </c>
      <c r="I8117" s="4" t="s">
        <v>20</v>
      </c>
      <c r="J8117" s="4" t="s">
        <v>62</v>
      </c>
      <c r="K8117" s="4" t="s">
        <v>63</v>
      </c>
      <c r="L8117" s="4" t="s">
        <v>22</v>
      </c>
      <c r="M8117" s="4" t="s">
        <v>75</v>
      </c>
      <c r="N8117" s="4">
        <v>380.46</v>
      </c>
      <c r="O8117" s="4">
        <v>8</v>
      </c>
      <c r="P8117" s="4">
        <v>0.1</v>
      </c>
      <c r="Q8117" s="4">
        <v>82.74</v>
      </c>
    </row>
    <row r="8118" spans="1:17" s="4" customFormat="1" ht="12" x14ac:dyDescent="0.3">
      <c r="A8118" s="4">
        <v>8117</v>
      </c>
      <c r="B8118" s="4" t="s">
        <v>24052</v>
      </c>
      <c r="C8118" s="5">
        <v>45399</v>
      </c>
      <c r="D8118" s="5">
        <v>45403</v>
      </c>
      <c r="E8118" s="9">
        <f t="shared" si="126"/>
        <v>2024</v>
      </c>
      <c r="F8118" s="4" t="s">
        <v>25</v>
      </c>
      <c r="G8118" s="4" t="s">
        <v>24053</v>
      </c>
      <c r="H8118" s="4" t="s">
        <v>24054</v>
      </c>
      <c r="I8118" s="4" t="s">
        <v>28</v>
      </c>
      <c r="J8118" s="4" t="s">
        <v>52</v>
      </c>
      <c r="K8118" s="4" t="s">
        <v>53</v>
      </c>
      <c r="L8118" s="4" t="s">
        <v>22</v>
      </c>
      <c r="M8118" s="4" t="s">
        <v>23</v>
      </c>
      <c r="N8118" s="4">
        <v>1135.97</v>
      </c>
      <c r="O8118" s="4">
        <v>8</v>
      </c>
      <c r="P8118" s="4">
        <v>0</v>
      </c>
      <c r="Q8118" s="4">
        <v>11.28</v>
      </c>
    </row>
    <row r="8119" spans="1:17" s="4" customFormat="1" ht="12" x14ac:dyDescent="0.3">
      <c r="A8119" s="4">
        <v>8118</v>
      </c>
      <c r="B8119" s="4" t="s">
        <v>24055</v>
      </c>
      <c r="C8119" s="5">
        <v>44762</v>
      </c>
      <c r="D8119" s="5">
        <v>44767</v>
      </c>
      <c r="E8119" s="9">
        <f t="shared" si="126"/>
        <v>2022</v>
      </c>
      <c r="F8119" s="4" t="s">
        <v>59</v>
      </c>
      <c r="G8119" s="4" t="s">
        <v>24056</v>
      </c>
      <c r="H8119" s="4" t="s">
        <v>24057</v>
      </c>
      <c r="I8119" s="4" t="s">
        <v>67</v>
      </c>
      <c r="J8119" s="4" t="s">
        <v>21</v>
      </c>
      <c r="K8119" s="4" t="s">
        <v>26647</v>
      </c>
      <c r="L8119" s="4" t="s">
        <v>22</v>
      </c>
      <c r="M8119" s="4" t="s">
        <v>75</v>
      </c>
      <c r="N8119" s="4">
        <v>291.8</v>
      </c>
      <c r="O8119" s="4">
        <v>9</v>
      </c>
      <c r="P8119" s="4">
        <v>0.2</v>
      </c>
      <c r="Q8119" s="4">
        <v>34.380000000000003</v>
      </c>
    </row>
    <row r="8120" spans="1:17" s="4" customFormat="1" ht="12" x14ac:dyDescent="0.3">
      <c r="A8120" s="4">
        <v>8119</v>
      </c>
      <c r="B8120" s="4" t="s">
        <v>24058</v>
      </c>
      <c r="C8120" s="5">
        <v>44640</v>
      </c>
      <c r="D8120" s="5">
        <v>44643</v>
      </c>
      <c r="E8120" s="9">
        <f t="shared" si="126"/>
        <v>2022</v>
      </c>
      <c r="F8120" s="4" t="s">
        <v>39</v>
      </c>
      <c r="G8120" s="4" t="s">
        <v>24059</v>
      </c>
      <c r="H8120" s="4" t="s">
        <v>24060</v>
      </c>
      <c r="I8120" s="4" t="s">
        <v>20</v>
      </c>
      <c r="J8120" s="4" t="s">
        <v>21</v>
      </c>
      <c r="K8120" s="4" t="s">
        <v>26647</v>
      </c>
      <c r="L8120" s="4" t="s">
        <v>29</v>
      </c>
      <c r="M8120" s="4" t="s">
        <v>107</v>
      </c>
      <c r="N8120" s="4">
        <v>145.22999999999999</v>
      </c>
      <c r="O8120" s="4">
        <v>9</v>
      </c>
      <c r="P8120" s="4">
        <v>0.1</v>
      </c>
      <c r="Q8120" s="4">
        <v>34.619999999999997</v>
      </c>
    </row>
    <row r="8121" spans="1:17" s="4" customFormat="1" ht="12" x14ac:dyDescent="0.3">
      <c r="A8121" s="4">
        <v>8120</v>
      </c>
      <c r="B8121" s="4" t="s">
        <v>24061</v>
      </c>
      <c r="C8121" s="5">
        <v>44605</v>
      </c>
      <c r="D8121" s="5">
        <v>44606</v>
      </c>
      <c r="E8121" s="9">
        <f t="shared" si="126"/>
        <v>2022</v>
      </c>
      <c r="F8121" s="4" t="s">
        <v>59</v>
      </c>
      <c r="G8121" s="4" t="s">
        <v>24062</v>
      </c>
      <c r="H8121" s="4" t="s">
        <v>24063</v>
      </c>
      <c r="I8121" s="4" t="s">
        <v>28</v>
      </c>
      <c r="J8121" s="4" t="s">
        <v>34</v>
      </c>
      <c r="K8121" s="4" t="s">
        <v>35</v>
      </c>
      <c r="L8121" s="4" t="s">
        <v>36</v>
      </c>
      <c r="M8121" s="4" t="s">
        <v>138</v>
      </c>
      <c r="N8121" s="4">
        <v>85.58</v>
      </c>
      <c r="O8121" s="4">
        <v>4</v>
      </c>
      <c r="P8121" s="4">
        <v>0</v>
      </c>
      <c r="Q8121" s="4">
        <v>5.64</v>
      </c>
    </row>
    <row r="8122" spans="1:17" s="4" customFormat="1" ht="12" x14ac:dyDescent="0.3">
      <c r="A8122" s="4">
        <v>8121</v>
      </c>
      <c r="B8122" s="4" t="s">
        <v>24064</v>
      </c>
      <c r="C8122" s="5">
        <v>45621</v>
      </c>
      <c r="D8122" s="5">
        <v>45622</v>
      </c>
      <c r="E8122" s="9">
        <f t="shared" si="126"/>
        <v>2024</v>
      </c>
      <c r="F8122" s="4" t="s">
        <v>59</v>
      </c>
      <c r="G8122" s="4" t="s">
        <v>24065</v>
      </c>
      <c r="H8122" s="4" t="s">
        <v>24066</v>
      </c>
      <c r="I8122" s="4" t="s">
        <v>28</v>
      </c>
      <c r="J8122" s="4" t="s">
        <v>47</v>
      </c>
      <c r="K8122" s="4" t="s">
        <v>47</v>
      </c>
      <c r="L8122" s="4" t="s">
        <v>22</v>
      </c>
      <c r="M8122" s="4" t="s">
        <v>75</v>
      </c>
      <c r="N8122" s="4">
        <v>1306.08</v>
      </c>
      <c r="O8122" s="4">
        <v>10</v>
      </c>
      <c r="P8122" s="4">
        <v>0.1</v>
      </c>
      <c r="Q8122" s="4">
        <v>81.52</v>
      </c>
    </row>
    <row r="8123" spans="1:17" s="4" customFormat="1" ht="12" x14ac:dyDescent="0.3">
      <c r="A8123" s="4">
        <v>8122</v>
      </c>
      <c r="B8123" s="4" t="s">
        <v>24067</v>
      </c>
      <c r="C8123" s="5">
        <v>44515</v>
      </c>
      <c r="D8123" s="5">
        <v>44518</v>
      </c>
      <c r="E8123" s="9">
        <f t="shared" si="126"/>
        <v>2021</v>
      </c>
      <c r="F8123" s="4" t="s">
        <v>17</v>
      </c>
      <c r="G8123" s="4" t="s">
        <v>24068</v>
      </c>
      <c r="H8123" s="4" t="s">
        <v>24069</v>
      </c>
      <c r="I8123" s="4" t="s">
        <v>28</v>
      </c>
      <c r="J8123" s="4" t="s">
        <v>79</v>
      </c>
      <c r="K8123" s="4" t="s">
        <v>80</v>
      </c>
      <c r="L8123" s="4" t="s">
        <v>36</v>
      </c>
      <c r="M8123" s="4" t="s">
        <v>118</v>
      </c>
      <c r="N8123" s="4">
        <v>905.02</v>
      </c>
      <c r="O8123" s="4">
        <v>5</v>
      </c>
      <c r="P8123" s="4">
        <v>0.1</v>
      </c>
      <c r="Q8123" s="4">
        <v>63.86</v>
      </c>
    </row>
    <row r="8124" spans="1:17" s="4" customFormat="1" ht="12" x14ac:dyDescent="0.3">
      <c r="A8124" s="4">
        <v>8123</v>
      </c>
      <c r="B8124" s="4" t="s">
        <v>24070</v>
      </c>
      <c r="C8124" s="5">
        <v>45496</v>
      </c>
      <c r="D8124" s="5">
        <v>45497</v>
      </c>
      <c r="E8124" s="9">
        <f t="shared" si="126"/>
        <v>2024</v>
      </c>
      <c r="F8124" s="4" t="s">
        <v>59</v>
      </c>
      <c r="G8124" s="4" t="s">
        <v>24071</v>
      </c>
      <c r="H8124" s="4" t="s">
        <v>24072</v>
      </c>
      <c r="I8124" s="4" t="s">
        <v>28</v>
      </c>
      <c r="J8124" s="4" t="s">
        <v>106</v>
      </c>
      <c r="K8124" s="4" t="s">
        <v>106</v>
      </c>
      <c r="L8124" s="4" t="s">
        <v>22</v>
      </c>
      <c r="M8124" s="4" t="s">
        <v>134</v>
      </c>
      <c r="N8124" s="4">
        <v>231.18</v>
      </c>
      <c r="O8124" s="4">
        <v>7</v>
      </c>
      <c r="P8124" s="4">
        <v>0</v>
      </c>
      <c r="Q8124" s="4">
        <v>63.3</v>
      </c>
    </row>
    <row r="8125" spans="1:17" s="4" customFormat="1" ht="12" x14ac:dyDescent="0.3">
      <c r="A8125" s="4">
        <v>8124</v>
      </c>
      <c r="B8125" s="4" t="s">
        <v>24073</v>
      </c>
      <c r="C8125" s="5">
        <v>45401</v>
      </c>
      <c r="D8125" s="5">
        <v>45407</v>
      </c>
      <c r="E8125" s="9">
        <f t="shared" si="126"/>
        <v>2024</v>
      </c>
      <c r="F8125" s="4" t="s">
        <v>59</v>
      </c>
      <c r="G8125" s="4" t="s">
        <v>24074</v>
      </c>
      <c r="H8125" s="4" t="s">
        <v>24075</v>
      </c>
      <c r="I8125" s="4" t="s">
        <v>28</v>
      </c>
      <c r="J8125" s="4" t="s">
        <v>47</v>
      </c>
      <c r="K8125" s="4" t="s">
        <v>47</v>
      </c>
      <c r="L8125" s="4" t="s">
        <v>22</v>
      </c>
      <c r="M8125" s="4" t="s">
        <v>23</v>
      </c>
      <c r="N8125" s="4">
        <v>1234.1300000000001</v>
      </c>
      <c r="O8125" s="4">
        <v>6</v>
      </c>
      <c r="P8125" s="4">
        <v>0.15</v>
      </c>
      <c r="Q8125" s="4">
        <v>18.38</v>
      </c>
    </row>
    <row r="8126" spans="1:17" s="4" customFormat="1" ht="12" x14ac:dyDescent="0.3">
      <c r="A8126" s="4">
        <v>8125</v>
      </c>
      <c r="B8126" s="4" t="s">
        <v>24076</v>
      </c>
      <c r="C8126" s="5">
        <v>45571</v>
      </c>
      <c r="D8126" s="5">
        <v>45576</v>
      </c>
      <c r="E8126" s="9">
        <f t="shared" si="126"/>
        <v>2024</v>
      </c>
      <c r="F8126" s="4" t="s">
        <v>25</v>
      </c>
      <c r="G8126" s="4" t="s">
        <v>24077</v>
      </c>
      <c r="H8126" s="4" t="s">
        <v>24078</v>
      </c>
      <c r="I8126" s="4" t="s">
        <v>20</v>
      </c>
      <c r="J8126" s="4" t="s">
        <v>62</v>
      </c>
      <c r="K8126" s="4" t="s">
        <v>63</v>
      </c>
      <c r="L8126" s="4" t="s">
        <v>22</v>
      </c>
      <c r="M8126" s="4" t="s">
        <v>23</v>
      </c>
      <c r="N8126" s="4">
        <v>840.93</v>
      </c>
      <c r="O8126" s="4">
        <v>1</v>
      </c>
      <c r="P8126" s="4">
        <v>0</v>
      </c>
      <c r="Q8126" s="4">
        <v>222.67</v>
      </c>
    </row>
    <row r="8127" spans="1:17" s="4" customFormat="1" ht="12" x14ac:dyDescent="0.3">
      <c r="A8127" s="4">
        <v>8126</v>
      </c>
      <c r="B8127" s="4" t="s">
        <v>24079</v>
      </c>
      <c r="C8127" s="5">
        <v>45011</v>
      </c>
      <c r="D8127" s="5">
        <v>45017</v>
      </c>
      <c r="E8127" s="9">
        <f t="shared" si="126"/>
        <v>2023</v>
      </c>
      <c r="F8127" s="4" t="s">
        <v>17</v>
      </c>
      <c r="G8127" s="4" t="s">
        <v>24080</v>
      </c>
      <c r="H8127" s="4" t="s">
        <v>24081</v>
      </c>
      <c r="I8127" s="4" t="s">
        <v>67</v>
      </c>
      <c r="J8127" s="4" t="s">
        <v>21</v>
      </c>
      <c r="K8127" s="4" t="s">
        <v>26647</v>
      </c>
      <c r="L8127" s="4" t="s">
        <v>36</v>
      </c>
      <c r="M8127" s="4" t="s">
        <v>138</v>
      </c>
      <c r="N8127" s="4">
        <v>804.73</v>
      </c>
      <c r="O8127" s="4">
        <v>4</v>
      </c>
      <c r="P8127" s="4">
        <v>0.2</v>
      </c>
      <c r="Q8127" s="4">
        <v>172.15</v>
      </c>
    </row>
    <row r="8128" spans="1:17" s="4" customFormat="1" ht="12" x14ac:dyDescent="0.3">
      <c r="A8128" s="4">
        <v>8127</v>
      </c>
      <c r="B8128" s="4" t="s">
        <v>24082</v>
      </c>
      <c r="C8128" s="5">
        <v>45090</v>
      </c>
      <c r="D8128" s="5">
        <v>45095</v>
      </c>
      <c r="E8128" s="9">
        <f t="shared" si="126"/>
        <v>2023</v>
      </c>
      <c r="F8128" s="4" t="s">
        <v>25</v>
      </c>
      <c r="G8128" s="4" t="s">
        <v>24083</v>
      </c>
      <c r="H8128" s="4" t="s">
        <v>21294</v>
      </c>
      <c r="I8128" s="4" t="s">
        <v>67</v>
      </c>
      <c r="J8128" s="4" t="s">
        <v>42</v>
      </c>
      <c r="K8128" s="4" t="s">
        <v>43</v>
      </c>
      <c r="L8128" s="4" t="s">
        <v>29</v>
      </c>
      <c r="M8128" s="4" t="s">
        <v>30</v>
      </c>
      <c r="N8128" s="4">
        <v>164.32</v>
      </c>
      <c r="O8128" s="4">
        <v>10</v>
      </c>
      <c r="P8128" s="4">
        <v>0</v>
      </c>
      <c r="Q8128" s="4">
        <v>40.630000000000003</v>
      </c>
    </row>
    <row r="8129" spans="1:17" s="4" customFormat="1" ht="12" x14ac:dyDescent="0.3">
      <c r="A8129" s="4">
        <v>8128</v>
      </c>
      <c r="B8129" s="4" t="s">
        <v>24084</v>
      </c>
      <c r="C8129" s="5">
        <v>45137</v>
      </c>
      <c r="D8129" s="5">
        <v>45140</v>
      </c>
      <c r="E8129" s="9">
        <f t="shared" si="126"/>
        <v>2023</v>
      </c>
      <c r="F8129" s="4" t="s">
        <v>59</v>
      </c>
      <c r="G8129" s="4" t="s">
        <v>24085</v>
      </c>
      <c r="H8129" s="4" t="s">
        <v>24086</v>
      </c>
      <c r="I8129" s="4" t="s">
        <v>20</v>
      </c>
      <c r="J8129" s="4" t="s">
        <v>111</v>
      </c>
      <c r="K8129" s="4" t="s">
        <v>111</v>
      </c>
      <c r="L8129" s="4" t="s">
        <v>22</v>
      </c>
      <c r="M8129" s="4" t="s">
        <v>75</v>
      </c>
      <c r="N8129" s="4">
        <v>248.3</v>
      </c>
      <c r="O8129" s="4">
        <v>6</v>
      </c>
      <c r="P8129" s="4">
        <v>0</v>
      </c>
      <c r="Q8129" s="4">
        <v>6.19</v>
      </c>
    </row>
    <row r="8130" spans="1:17" s="4" customFormat="1" ht="12" x14ac:dyDescent="0.3">
      <c r="A8130" s="4">
        <v>8129</v>
      </c>
      <c r="B8130" s="4" t="s">
        <v>24087</v>
      </c>
      <c r="C8130" s="5">
        <v>44556</v>
      </c>
      <c r="D8130" s="5">
        <v>44562</v>
      </c>
      <c r="E8130" s="9">
        <f t="shared" ref="E8130:E8193" si="127">YEAR(D8130)</f>
        <v>2022</v>
      </c>
      <c r="F8130" s="4" t="s">
        <v>59</v>
      </c>
      <c r="G8130" s="4" t="s">
        <v>24088</v>
      </c>
      <c r="H8130" s="4" t="s">
        <v>24089</v>
      </c>
      <c r="I8130" s="4" t="s">
        <v>28</v>
      </c>
      <c r="J8130" s="4" t="s">
        <v>21</v>
      </c>
      <c r="K8130" s="4" t="s">
        <v>26647</v>
      </c>
      <c r="L8130" s="4" t="s">
        <v>29</v>
      </c>
      <c r="M8130" s="4" t="s">
        <v>48</v>
      </c>
      <c r="N8130" s="4">
        <v>983.66</v>
      </c>
      <c r="O8130" s="4">
        <v>1</v>
      </c>
      <c r="P8130" s="4">
        <v>0</v>
      </c>
      <c r="Q8130" s="4">
        <v>63.22</v>
      </c>
    </row>
    <row r="8131" spans="1:17" s="4" customFormat="1" ht="12" x14ac:dyDescent="0.3">
      <c r="A8131" s="4">
        <v>8130</v>
      </c>
      <c r="B8131" s="4" t="s">
        <v>24090</v>
      </c>
      <c r="C8131" s="5">
        <v>44927</v>
      </c>
      <c r="D8131" s="5">
        <v>44928</v>
      </c>
      <c r="E8131" s="9">
        <f t="shared" si="127"/>
        <v>2023</v>
      </c>
      <c r="F8131" s="4" t="s">
        <v>25</v>
      </c>
      <c r="G8131" s="4" t="s">
        <v>24091</v>
      </c>
      <c r="H8131" s="4" t="s">
        <v>24092</v>
      </c>
      <c r="I8131" s="4" t="s">
        <v>67</v>
      </c>
      <c r="J8131" s="4" t="s">
        <v>42</v>
      </c>
      <c r="K8131" s="4" t="s">
        <v>43</v>
      </c>
      <c r="L8131" s="4" t="s">
        <v>36</v>
      </c>
      <c r="M8131" s="4" t="s">
        <v>37</v>
      </c>
      <c r="N8131" s="4">
        <v>1300.97</v>
      </c>
      <c r="O8131" s="4">
        <v>3</v>
      </c>
      <c r="P8131" s="4">
        <v>0</v>
      </c>
      <c r="Q8131" s="4">
        <v>241.69</v>
      </c>
    </row>
    <row r="8132" spans="1:17" s="4" customFormat="1" ht="12" x14ac:dyDescent="0.3">
      <c r="A8132" s="4">
        <v>8131</v>
      </c>
      <c r="B8132" s="4" t="s">
        <v>24093</v>
      </c>
      <c r="C8132" s="5">
        <v>44577</v>
      </c>
      <c r="D8132" s="5">
        <v>44583</v>
      </c>
      <c r="E8132" s="9">
        <f t="shared" si="127"/>
        <v>2022</v>
      </c>
      <c r="F8132" s="4" t="s">
        <v>59</v>
      </c>
      <c r="G8132" s="4" t="s">
        <v>24094</v>
      </c>
      <c r="H8132" s="4" t="s">
        <v>24095</v>
      </c>
      <c r="I8132" s="4" t="s">
        <v>67</v>
      </c>
      <c r="J8132" s="4" t="s">
        <v>79</v>
      </c>
      <c r="K8132" s="4" t="s">
        <v>80</v>
      </c>
      <c r="L8132" s="4" t="s">
        <v>36</v>
      </c>
      <c r="M8132" s="4" t="s">
        <v>37</v>
      </c>
      <c r="N8132" s="4">
        <v>368.24</v>
      </c>
      <c r="O8132" s="4">
        <v>7</v>
      </c>
      <c r="P8132" s="4">
        <v>0.1</v>
      </c>
      <c r="Q8132" s="4">
        <v>36.96</v>
      </c>
    </row>
    <row r="8133" spans="1:17" s="4" customFormat="1" ht="12" x14ac:dyDescent="0.3">
      <c r="A8133" s="4">
        <v>8132</v>
      </c>
      <c r="B8133" s="4" t="s">
        <v>24096</v>
      </c>
      <c r="C8133" s="5">
        <v>44976</v>
      </c>
      <c r="D8133" s="5">
        <v>44977</v>
      </c>
      <c r="E8133" s="9">
        <f t="shared" si="127"/>
        <v>2023</v>
      </c>
      <c r="F8133" s="4" t="s">
        <v>59</v>
      </c>
      <c r="G8133" s="4" t="s">
        <v>24097</v>
      </c>
      <c r="H8133" s="4" t="s">
        <v>24098</v>
      </c>
      <c r="I8133" s="4" t="s">
        <v>67</v>
      </c>
      <c r="J8133" s="4" t="s">
        <v>52</v>
      </c>
      <c r="K8133" s="4" t="s">
        <v>53</v>
      </c>
      <c r="L8133" s="4" t="s">
        <v>36</v>
      </c>
      <c r="M8133" s="4" t="s">
        <v>118</v>
      </c>
      <c r="N8133" s="4">
        <v>790.64</v>
      </c>
      <c r="O8133" s="4">
        <v>5</v>
      </c>
      <c r="P8133" s="4">
        <v>0.15</v>
      </c>
      <c r="Q8133" s="4">
        <v>123.11</v>
      </c>
    </row>
    <row r="8134" spans="1:17" s="4" customFormat="1" ht="12" x14ac:dyDescent="0.3">
      <c r="A8134" s="4">
        <v>8133</v>
      </c>
      <c r="B8134" s="4" t="s">
        <v>24099</v>
      </c>
      <c r="C8134" s="5">
        <v>44902</v>
      </c>
      <c r="D8134" s="5">
        <v>44906</v>
      </c>
      <c r="E8134" s="9">
        <f t="shared" si="127"/>
        <v>2022</v>
      </c>
      <c r="F8134" s="4" t="s">
        <v>25</v>
      </c>
      <c r="G8134" s="4" t="s">
        <v>24100</v>
      </c>
      <c r="H8134" s="4" t="s">
        <v>24101</v>
      </c>
      <c r="I8134" s="4" t="s">
        <v>20</v>
      </c>
      <c r="J8134" s="4" t="s">
        <v>145</v>
      </c>
      <c r="K8134" s="4" t="s">
        <v>80</v>
      </c>
      <c r="L8134" s="4" t="s">
        <v>29</v>
      </c>
      <c r="M8134" s="4" t="s">
        <v>107</v>
      </c>
      <c r="N8134" s="4">
        <v>463.33</v>
      </c>
      <c r="O8134" s="4">
        <v>5</v>
      </c>
      <c r="P8134" s="4">
        <v>0.1</v>
      </c>
      <c r="Q8134" s="4">
        <v>111.48</v>
      </c>
    </row>
    <row r="8135" spans="1:17" s="4" customFormat="1" ht="12" x14ac:dyDescent="0.3">
      <c r="A8135" s="4">
        <v>8134</v>
      </c>
      <c r="B8135" s="4" t="s">
        <v>24102</v>
      </c>
      <c r="C8135" s="5">
        <v>45552</v>
      </c>
      <c r="D8135" s="5">
        <v>45557</v>
      </c>
      <c r="E8135" s="9">
        <f t="shared" si="127"/>
        <v>2024</v>
      </c>
      <c r="F8135" s="4" t="s">
        <v>59</v>
      </c>
      <c r="G8135" s="4" t="s">
        <v>24103</v>
      </c>
      <c r="H8135" s="4" t="s">
        <v>24104</v>
      </c>
      <c r="I8135" s="4" t="s">
        <v>28</v>
      </c>
      <c r="J8135" s="4" t="s">
        <v>47</v>
      </c>
      <c r="K8135" s="4" t="s">
        <v>47</v>
      </c>
      <c r="L8135" s="4" t="s">
        <v>22</v>
      </c>
      <c r="M8135" s="4" t="s">
        <v>54</v>
      </c>
      <c r="N8135" s="4">
        <v>1066.8</v>
      </c>
      <c r="O8135" s="4">
        <v>9</v>
      </c>
      <c r="P8135" s="4">
        <v>0.1</v>
      </c>
      <c r="Q8135" s="4">
        <v>190.16</v>
      </c>
    </row>
    <row r="8136" spans="1:17" s="4" customFormat="1" ht="12" x14ac:dyDescent="0.3">
      <c r="A8136" s="4">
        <v>8135</v>
      </c>
      <c r="B8136" s="4" t="s">
        <v>24105</v>
      </c>
      <c r="C8136" s="5">
        <v>44921</v>
      </c>
      <c r="D8136" s="5">
        <v>44928</v>
      </c>
      <c r="E8136" s="9">
        <f t="shared" si="127"/>
        <v>2023</v>
      </c>
      <c r="F8136" s="4" t="s">
        <v>17</v>
      </c>
      <c r="G8136" s="4" t="s">
        <v>24106</v>
      </c>
      <c r="H8136" s="4" t="s">
        <v>24107</v>
      </c>
      <c r="I8136" s="4" t="s">
        <v>28</v>
      </c>
      <c r="J8136" s="4" t="s">
        <v>34</v>
      </c>
      <c r="K8136" s="4" t="s">
        <v>35</v>
      </c>
      <c r="L8136" s="4" t="s">
        <v>22</v>
      </c>
      <c r="M8136" s="4" t="s">
        <v>134</v>
      </c>
      <c r="N8136" s="4">
        <v>231.28</v>
      </c>
      <c r="O8136" s="4">
        <v>10</v>
      </c>
      <c r="P8136" s="4">
        <v>0.2</v>
      </c>
      <c r="Q8136" s="4">
        <v>24.43</v>
      </c>
    </row>
    <row r="8137" spans="1:17" s="4" customFormat="1" ht="12" x14ac:dyDescent="0.3">
      <c r="A8137" s="4">
        <v>8136</v>
      </c>
      <c r="B8137" s="4" t="s">
        <v>24108</v>
      </c>
      <c r="C8137" s="5">
        <v>45021</v>
      </c>
      <c r="D8137" s="5">
        <v>45027</v>
      </c>
      <c r="E8137" s="9">
        <f t="shared" si="127"/>
        <v>2023</v>
      </c>
      <c r="F8137" s="4" t="s">
        <v>17</v>
      </c>
      <c r="G8137" s="4" t="s">
        <v>24109</v>
      </c>
      <c r="H8137" s="4" t="s">
        <v>24110</v>
      </c>
      <c r="I8137" s="4" t="s">
        <v>20</v>
      </c>
      <c r="J8137" s="4" t="s">
        <v>52</v>
      </c>
      <c r="K8137" s="4" t="s">
        <v>53</v>
      </c>
      <c r="L8137" s="4" t="s">
        <v>36</v>
      </c>
      <c r="M8137" s="4" t="s">
        <v>37</v>
      </c>
      <c r="N8137" s="4">
        <v>652.02</v>
      </c>
      <c r="O8137" s="4">
        <v>8</v>
      </c>
      <c r="P8137" s="4">
        <v>0.2</v>
      </c>
      <c r="Q8137" s="4">
        <v>81.81</v>
      </c>
    </row>
    <row r="8138" spans="1:17" s="4" customFormat="1" ht="12" x14ac:dyDescent="0.3">
      <c r="A8138" s="4">
        <v>8137</v>
      </c>
      <c r="B8138" s="4" t="s">
        <v>24111</v>
      </c>
      <c r="C8138" s="5">
        <v>45529</v>
      </c>
      <c r="D8138" s="5">
        <v>45532</v>
      </c>
      <c r="E8138" s="9">
        <f t="shared" si="127"/>
        <v>2024</v>
      </c>
      <c r="F8138" s="4" t="s">
        <v>39</v>
      </c>
      <c r="G8138" s="4" t="s">
        <v>24112</v>
      </c>
      <c r="H8138" s="4" t="s">
        <v>23997</v>
      </c>
      <c r="I8138" s="4" t="s">
        <v>67</v>
      </c>
      <c r="J8138" s="4" t="s">
        <v>106</v>
      </c>
      <c r="K8138" s="4" t="s">
        <v>106</v>
      </c>
      <c r="L8138" s="4" t="s">
        <v>29</v>
      </c>
      <c r="M8138" s="4" t="s">
        <v>107</v>
      </c>
      <c r="N8138" s="4">
        <v>130.30000000000001</v>
      </c>
      <c r="O8138" s="4">
        <v>6</v>
      </c>
      <c r="P8138" s="4">
        <v>0.15</v>
      </c>
      <c r="Q8138" s="4">
        <v>26.21</v>
      </c>
    </row>
    <row r="8139" spans="1:17" s="4" customFormat="1" ht="12" x14ac:dyDescent="0.3">
      <c r="A8139" s="4">
        <v>8138</v>
      </c>
      <c r="B8139" s="4" t="s">
        <v>24113</v>
      </c>
      <c r="C8139" s="5">
        <v>45408</v>
      </c>
      <c r="D8139" s="5">
        <v>45414</v>
      </c>
      <c r="E8139" s="9">
        <f t="shared" si="127"/>
        <v>2024</v>
      </c>
      <c r="F8139" s="4" t="s">
        <v>25</v>
      </c>
      <c r="G8139" s="4" t="s">
        <v>24114</v>
      </c>
      <c r="H8139" s="4" t="s">
        <v>24115</v>
      </c>
      <c r="I8139" s="4" t="s">
        <v>28</v>
      </c>
      <c r="J8139" s="4" t="s">
        <v>52</v>
      </c>
      <c r="K8139" s="4" t="s">
        <v>53</v>
      </c>
      <c r="L8139" s="4" t="s">
        <v>29</v>
      </c>
      <c r="M8139" s="4" t="s">
        <v>90</v>
      </c>
      <c r="N8139" s="4">
        <v>429.12</v>
      </c>
      <c r="O8139" s="4">
        <v>3</v>
      </c>
      <c r="P8139" s="4">
        <v>0.15</v>
      </c>
      <c r="Q8139" s="4">
        <v>90.42</v>
      </c>
    </row>
    <row r="8140" spans="1:17" s="4" customFormat="1" ht="12" x14ac:dyDescent="0.3">
      <c r="A8140" s="4">
        <v>8139</v>
      </c>
      <c r="B8140" s="4" t="s">
        <v>24116</v>
      </c>
      <c r="C8140" s="5">
        <v>44418</v>
      </c>
      <c r="D8140" s="5">
        <v>44422</v>
      </c>
      <c r="E8140" s="9">
        <f t="shared" si="127"/>
        <v>2021</v>
      </c>
      <c r="F8140" s="4" t="s">
        <v>25</v>
      </c>
      <c r="G8140" s="4" t="s">
        <v>24117</v>
      </c>
      <c r="H8140" s="4" t="s">
        <v>24118</v>
      </c>
      <c r="I8140" s="4" t="s">
        <v>28</v>
      </c>
      <c r="J8140" s="4" t="s">
        <v>47</v>
      </c>
      <c r="K8140" s="4" t="s">
        <v>47</v>
      </c>
      <c r="L8140" s="4" t="s">
        <v>29</v>
      </c>
      <c r="M8140" s="4" t="s">
        <v>48</v>
      </c>
      <c r="N8140" s="4">
        <v>1231.44</v>
      </c>
      <c r="O8140" s="4">
        <v>10</v>
      </c>
      <c r="P8140" s="4">
        <v>0.2</v>
      </c>
      <c r="Q8140" s="4">
        <v>141.86000000000001</v>
      </c>
    </row>
    <row r="8141" spans="1:17" s="4" customFormat="1" ht="12" x14ac:dyDescent="0.3">
      <c r="A8141" s="4">
        <v>8140</v>
      </c>
      <c r="B8141" s="4" t="s">
        <v>24119</v>
      </c>
      <c r="C8141" s="5">
        <v>44612</v>
      </c>
      <c r="D8141" s="5">
        <v>44618</v>
      </c>
      <c r="E8141" s="9">
        <f t="shared" si="127"/>
        <v>2022</v>
      </c>
      <c r="F8141" s="4" t="s">
        <v>59</v>
      </c>
      <c r="G8141" s="4" t="s">
        <v>24120</v>
      </c>
      <c r="H8141" s="4" t="s">
        <v>24121</v>
      </c>
      <c r="I8141" s="4" t="s">
        <v>20</v>
      </c>
      <c r="J8141" s="4" t="s">
        <v>47</v>
      </c>
      <c r="K8141" s="4" t="s">
        <v>47</v>
      </c>
      <c r="L8141" s="4" t="s">
        <v>29</v>
      </c>
      <c r="M8141" s="4" t="s">
        <v>48</v>
      </c>
      <c r="N8141" s="4">
        <v>1424.44</v>
      </c>
      <c r="O8141" s="4">
        <v>10</v>
      </c>
      <c r="P8141" s="4">
        <v>0.15</v>
      </c>
      <c r="Q8141" s="4">
        <v>210.1</v>
      </c>
    </row>
    <row r="8142" spans="1:17" s="4" customFormat="1" ht="12" x14ac:dyDescent="0.3">
      <c r="A8142" s="4">
        <v>8141</v>
      </c>
      <c r="B8142" s="4" t="s">
        <v>24122</v>
      </c>
      <c r="C8142" s="5">
        <v>44986</v>
      </c>
      <c r="D8142" s="5">
        <v>44987</v>
      </c>
      <c r="E8142" s="9">
        <f t="shared" si="127"/>
        <v>2023</v>
      </c>
      <c r="F8142" s="4" t="s">
        <v>59</v>
      </c>
      <c r="G8142" s="4" t="s">
        <v>24123</v>
      </c>
      <c r="H8142" s="4" t="s">
        <v>24124</v>
      </c>
      <c r="I8142" s="4" t="s">
        <v>67</v>
      </c>
      <c r="J8142" s="4" t="s">
        <v>79</v>
      </c>
      <c r="K8142" s="4" t="s">
        <v>80</v>
      </c>
      <c r="L8142" s="4" t="s">
        <v>22</v>
      </c>
      <c r="M8142" s="4" t="s">
        <v>75</v>
      </c>
      <c r="N8142" s="4">
        <v>741.32</v>
      </c>
      <c r="O8142" s="4">
        <v>1</v>
      </c>
      <c r="P8142" s="4">
        <v>0.1</v>
      </c>
      <c r="Q8142" s="4">
        <v>65.33</v>
      </c>
    </row>
    <row r="8143" spans="1:17" s="4" customFormat="1" ht="12" x14ac:dyDescent="0.3">
      <c r="A8143" s="4">
        <v>8142</v>
      </c>
      <c r="B8143" s="4" t="s">
        <v>24125</v>
      </c>
      <c r="C8143" s="5">
        <v>45717</v>
      </c>
      <c r="D8143" s="5">
        <v>45720</v>
      </c>
      <c r="E8143" s="9">
        <f t="shared" si="127"/>
        <v>2025</v>
      </c>
      <c r="F8143" s="4" t="s">
        <v>17</v>
      </c>
      <c r="G8143" s="4" t="s">
        <v>24126</v>
      </c>
      <c r="H8143" s="4" t="s">
        <v>24127</v>
      </c>
      <c r="I8143" s="4" t="s">
        <v>20</v>
      </c>
      <c r="J8143" s="4" t="s">
        <v>106</v>
      </c>
      <c r="K8143" s="4" t="s">
        <v>106</v>
      </c>
      <c r="L8143" s="4" t="s">
        <v>22</v>
      </c>
      <c r="M8143" s="4" t="s">
        <v>75</v>
      </c>
      <c r="N8143" s="4">
        <v>582.77</v>
      </c>
      <c r="O8143" s="4">
        <v>3</v>
      </c>
      <c r="P8143" s="4">
        <v>0.2</v>
      </c>
      <c r="Q8143" s="4">
        <v>113.64</v>
      </c>
    </row>
    <row r="8144" spans="1:17" s="4" customFormat="1" ht="12" x14ac:dyDescent="0.3">
      <c r="A8144" s="4">
        <v>8143</v>
      </c>
      <c r="B8144" s="4" t="s">
        <v>24128</v>
      </c>
      <c r="C8144" s="5">
        <v>44535</v>
      </c>
      <c r="D8144" s="5">
        <v>44536</v>
      </c>
      <c r="E8144" s="9">
        <f t="shared" si="127"/>
        <v>2021</v>
      </c>
      <c r="F8144" s="4" t="s">
        <v>25</v>
      </c>
      <c r="G8144" s="4" t="s">
        <v>24129</v>
      </c>
      <c r="H8144" s="4" t="s">
        <v>24130</v>
      </c>
      <c r="I8144" s="4" t="s">
        <v>20</v>
      </c>
      <c r="J8144" s="4" t="s">
        <v>145</v>
      </c>
      <c r="K8144" s="4" t="s">
        <v>80</v>
      </c>
      <c r="L8144" s="4" t="s">
        <v>29</v>
      </c>
      <c r="M8144" s="4" t="s">
        <v>107</v>
      </c>
      <c r="N8144" s="4">
        <v>585.32000000000005</v>
      </c>
      <c r="O8144" s="4">
        <v>10</v>
      </c>
      <c r="P8144" s="4">
        <v>0.15</v>
      </c>
      <c r="Q8144" s="4">
        <v>-1.2</v>
      </c>
    </row>
    <row r="8145" spans="1:17" s="4" customFormat="1" ht="12" x14ac:dyDescent="0.3">
      <c r="A8145" s="4">
        <v>8144</v>
      </c>
      <c r="B8145" s="4" t="s">
        <v>24131</v>
      </c>
      <c r="C8145" s="5">
        <v>45781</v>
      </c>
      <c r="D8145" s="5">
        <v>45787</v>
      </c>
      <c r="E8145" s="9">
        <f t="shared" si="127"/>
        <v>2025</v>
      </c>
      <c r="F8145" s="4" t="s">
        <v>25</v>
      </c>
      <c r="G8145" s="4" t="s">
        <v>24132</v>
      </c>
      <c r="H8145" s="4" t="s">
        <v>24133</v>
      </c>
      <c r="I8145" s="4" t="s">
        <v>20</v>
      </c>
      <c r="J8145" s="4" t="s">
        <v>145</v>
      </c>
      <c r="K8145" s="4" t="s">
        <v>80</v>
      </c>
      <c r="L8145" s="4" t="s">
        <v>36</v>
      </c>
      <c r="M8145" s="4" t="s">
        <v>71</v>
      </c>
      <c r="N8145" s="4">
        <v>639.67999999999995</v>
      </c>
      <c r="O8145" s="4">
        <v>3</v>
      </c>
      <c r="P8145" s="4">
        <v>0.1</v>
      </c>
      <c r="Q8145" s="4">
        <v>79.53</v>
      </c>
    </row>
    <row r="8146" spans="1:17" s="4" customFormat="1" ht="12" x14ac:dyDescent="0.3">
      <c r="A8146" s="4">
        <v>8145</v>
      </c>
      <c r="B8146" s="4" t="s">
        <v>24134</v>
      </c>
      <c r="C8146" s="5">
        <v>45113</v>
      </c>
      <c r="D8146" s="5">
        <v>45119</v>
      </c>
      <c r="E8146" s="9">
        <f t="shared" si="127"/>
        <v>2023</v>
      </c>
      <c r="F8146" s="4" t="s">
        <v>17</v>
      </c>
      <c r="G8146" s="4" t="s">
        <v>24135</v>
      </c>
      <c r="H8146" s="4" t="s">
        <v>24136</v>
      </c>
      <c r="I8146" s="4" t="s">
        <v>20</v>
      </c>
      <c r="J8146" s="4" t="s">
        <v>111</v>
      </c>
      <c r="K8146" s="4" t="s">
        <v>111</v>
      </c>
      <c r="L8146" s="4" t="s">
        <v>36</v>
      </c>
      <c r="M8146" s="4" t="s">
        <v>71</v>
      </c>
      <c r="N8146" s="4">
        <v>503.11</v>
      </c>
      <c r="O8146" s="4">
        <v>5</v>
      </c>
      <c r="P8146" s="4">
        <v>0.2</v>
      </c>
      <c r="Q8146" s="4">
        <v>-5.58</v>
      </c>
    </row>
    <row r="8147" spans="1:17" s="4" customFormat="1" ht="12" x14ac:dyDescent="0.3">
      <c r="A8147" s="4">
        <v>8146</v>
      </c>
      <c r="B8147" s="4" t="s">
        <v>24137</v>
      </c>
      <c r="C8147" s="5">
        <v>45759</v>
      </c>
      <c r="D8147" s="5">
        <v>45765</v>
      </c>
      <c r="E8147" s="9">
        <f t="shared" si="127"/>
        <v>2025</v>
      </c>
      <c r="F8147" s="4" t="s">
        <v>39</v>
      </c>
      <c r="G8147" s="4" t="s">
        <v>24138</v>
      </c>
      <c r="H8147" s="4" t="s">
        <v>24139</v>
      </c>
      <c r="I8147" s="4" t="s">
        <v>28</v>
      </c>
      <c r="J8147" s="4" t="s">
        <v>42</v>
      </c>
      <c r="K8147" s="4" t="s">
        <v>43</v>
      </c>
      <c r="L8147" s="4" t="s">
        <v>36</v>
      </c>
      <c r="M8147" s="4" t="s">
        <v>118</v>
      </c>
      <c r="N8147" s="4">
        <v>924.97</v>
      </c>
      <c r="O8147" s="4">
        <v>7</v>
      </c>
      <c r="P8147" s="4">
        <v>0</v>
      </c>
      <c r="Q8147" s="4">
        <v>260.08999999999997</v>
      </c>
    </row>
    <row r="8148" spans="1:17" s="4" customFormat="1" ht="12" x14ac:dyDescent="0.3">
      <c r="A8148" s="4">
        <v>8147</v>
      </c>
      <c r="B8148" s="4" t="s">
        <v>24140</v>
      </c>
      <c r="C8148" s="5">
        <v>45692</v>
      </c>
      <c r="D8148" s="5">
        <v>45698</v>
      </c>
      <c r="E8148" s="9">
        <f t="shared" si="127"/>
        <v>2025</v>
      </c>
      <c r="F8148" s="4" t="s">
        <v>17</v>
      </c>
      <c r="G8148" s="4" t="s">
        <v>24141</v>
      </c>
      <c r="H8148" s="4" t="s">
        <v>24142</v>
      </c>
      <c r="I8148" s="4" t="s">
        <v>20</v>
      </c>
      <c r="J8148" s="4" t="s">
        <v>79</v>
      </c>
      <c r="K8148" s="4" t="s">
        <v>80</v>
      </c>
      <c r="L8148" s="4" t="s">
        <v>29</v>
      </c>
      <c r="M8148" s="4" t="s">
        <v>48</v>
      </c>
      <c r="N8148" s="4">
        <v>890.89</v>
      </c>
      <c r="O8148" s="4">
        <v>9</v>
      </c>
      <c r="P8148" s="4">
        <v>0.1</v>
      </c>
      <c r="Q8148" s="4">
        <v>201.48</v>
      </c>
    </row>
    <row r="8149" spans="1:17" s="4" customFormat="1" ht="12" x14ac:dyDescent="0.3">
      <c r="A8149" s="4">
        <v>8148</v>
      </c>
      <c r="B8149" s="4" t="s">
        <v>24143</v>
      </c>
      <c r="C8149" s="5">
        <v>45689</v>
      </c>
      <c r="D8149" s="5">
        <v>45692</v>
      </c>
      <c r="E8149" s="9">
        <f t="shared" si="127"/>
        <v>2025</v>
      </c>
      <c r="F8149" s="4" t="s">
        <v>39</v>
      </c>
      <c r="G8149" s="4" t="s">
        <v>24144</v>
      </c>
      <c r="H8149" s="4" t="s">
        <v>24145</v>
      </c>
      <c r="I8149" s="4" t="s">
        <v>67</v>
      </c>
      <c r="J8149" s="4" t="s">
        <v>62</v>
      </c>
      <c r="K8149" s="4" t="s">
        <v>63</v>
      </c>
      <c r="L8149" s="4" t="s">
        <v>36</v>
      </c>
      <c r="M8149" s="4" t="s">
        <v>37</v>
      </c>
      <c r="N8149" s="4">
        <v>825.63</v>
      </c>
      <c r="O8149" s="4">
        <v>8</v>
      </c>
      <c r="P8149" s="4">
        <v>0.2</v>
      </c>
      <c r="Q8149" s="4">
        <v>136.93</v>
      </c>
    </row>
    <row r="8150" spans="1:17" s="4" customFormat="1" ht="12" x14ac:dyDescent="0.3">
      <c r="A8150" s="4">
        <v>8149</v>
      </c>
      <c r="B8150" s="4" t="s">
        <v>24146</v>
      </c>
      <c r="C8150" s="5">
        <v>45476</v>
      </c>
      <c r="D8150" s="5">
        <v>45479</v>
      </c>
      <c r="E8150" s="9">
        <f t="shared" si="127"/>
        <v>2024</v>
      </c>
      <c r="F8150" s="4" t="s">
        <v>39</v>
      </c>
      <c r="G8150" s="4" t="s">
        <v>24147</v>
      </c>
      <c r="H8150" s="4" t="s">
        <v>24148</v>
      </c>
      <c r="I8150" s="4" t="s">
        <v>28</v>
      </c>
      <c r="J8150" s="4" t="s">
        <v>52</v>
      </c>
      <c r="K8150" s="4" t="s">
        <v>53</v>
      </c>
      <c r="L8150" s="4" t="s">
        <v>29</v>
      </c>
      <c r="M8150" s="4" t="s">
        <v>107</v>
      </c>
      <c r="N8150" s="4">
        <v>1417.66</v>
      </c>
      <c r="O8150" s="4">
        <v>2</v>
      </c>
      <c r="P8150" s="4">
        <v>0.2</v>
      </c>
      <c r="Q8150" s="4">
        <v>58.64</v>
      </c>
    </row>
    <row r="8151" spans="1:17" s="4" customFormat="1" ht="12" x14ac:dyDescent="0.3">
      <c r="A8151" s="4">
        <v>8150</v>
      </c>
      <c r="B8151" s="4" t="s">
        <v>24149</v>
      </c>
      <c r="C8151" s="5">
        <v>44620</v>
      </c>
      <c r="D8151" s="5">
        <v>44622</v>
      </c>
      <c r="E8151" s="9">
        <f t="shared" si="127"/>
        <v>2022</v>
      </c>
      <c r="F8151" s="4" t="s">
        <v>25</v>
      </c>
      <c r="G8151" s="4" t="s">
        <v>24150</v>
      </c>
      <c r="H8151" s="4" t="s">
        <v>24151</v>
      </c>
      <c r="I8151" s="4" t="s">
        <v>20</v>
      </c>
      <c r="J8151" s="4" t="s">
        <v>111</v>
      </c>
      <c r="K8151" s="4" t="s">
        <v>111</v>
      </c>
      <c r="L8151" s="4" t="s">
        <v>29</v>
      </c>
      <c r="M8151" s="4" t="s">
        <v>90</v>
      </c>
      <c r="N8151" s="4">
        <v>1198.3599999999999</v>
      </c>
      <c r="O8151" s="4">
        <v>2</v>
      </c>
      <c r="P8151" s="4">
        <v>0.15</v>
      </c>
      <c r="Q8151" s="4">
        <v>74.540000000000006</v>
      </c>
    </row>
    <row r="8152" spans="1:17" s="4" customFormat="1" ht="12" x14ac:dyDescent="0.3">
      <c r="A8152" s="4">
        <v>8151</v>
      </c>
      <c r="B8152" s="4" t="s">
        <v>24152</v>
      </c>
      <c r="C8152" s="5">
        <v>45281</v>
      </c>
      <c r="D8152" s="5">
        <v>45284</v>
      </c>
      <c r="E8152" s="9">
        <f t="shared" si="127"/>
        <v>2023</v>
      </c>
      <c r="F8152" s="4" t="s">
        <v>59</v>
      </c>
      <c r="G8152" s="4" t="s">
        <v>24153</v>
      </c>
      <c r="H8152" s="4" t="s">
        <v>24154</v>
      </c>
      <c r="I8152" s="4" t="s">
        <v>67</v>
      </c>
      <c r="J8152" s="4" t="s">
        <v>34</v>
      </c>
      <c r="K8152" s="4" t="s">
        <v>35</v>
      </c>
      <c r="L8152" s="4" t="s">
        <v>22</v>
      </c>
      <c r="M8152" s="4" t="s">
        <v>54</v>
      </c>
      <c r="N8152" s="4">
        <v>1132.29</v>
      </c>
      <c r="O8152" s="4">
        <v>5</v>
      </c>
      <c r="P8152" s="4">
        <v>0.2</v>
      </c>
      <c r="Q8152" s="4">
        <v>106.23</v>
      </c>
    </row>
    <row r="8153" spans="1:17" s="4" customFormat="1" ht="12" x14ac:dyDescent="0.3">
      <c r="A8153" s="4">
        <v>8152</v>
      </c>
      <c r="B8153" s="4" t="s">
        <v>24155</v>
      </c>
      <c r="C8153" s="5">
        <v>44765</v>
      </c>
      <c r="D8153" s="5">
        <v>44768</v>
      </c>
      <c r="E8153" s="9">
        <f t="shared" si="127"/>
        <v>2022</v>
      </c>
      <c r="F8153" s="4" t="s">
        <v>25</v>
      </c>
      <c r="G8153" s="4" t="s">
        <v>24156</v>
      </c>
      <c r="H8153" s="4" t="s">
        <v>24157</v>
      </c>
      <c r="I8153" s="4" t="s">
        <v>28</v>
      </c>
      <c r="J8153" s="4" t="s">
        <v>145</v>
      </c>
      <c r="K8153" s="4" t="s">
        <v>80</v>
      </c>
      <c r="L8153" s="4" t="s">
        <v>36</v>
      </c>
      <c r="M8153" s="4" t="s">
        <v>37</v>
      </c>
      <c r="N8153" s="4">
        <v>1477.22</v>
      </c>
      <c r="O8153" s="4">
        <v>5</v>
      </c>
      <c r="P8153" s="4">
        <v>0.2</v>
      </c>
      <c r="Q8153" s="4">
        <v>41.12</v>
      </c>
    </row>
    <row r="8154" spans="1:17" s="4" customFormat="1" ht="12" x14ac:dyDescent="0.3">
      <c r="A8154" s="4">
        <v>8153</v>
      </c>
      <c r="B8154" s="4" t="s">
        <v>24158</v>
      </c>
      <c r="C8154" s="5">
        <v>44415</v>
      </c>
      <c r="D8154" s="5">
        <v>44417</v>
      </c>
      <c r="E8154" s="9">
        <f t="shared" si="127"/>
        <v>2021</v>
      </c>
      <c r="F8154" s="4" t="s">
        <v>17</v>
      </c>
      <c r="G8154" s="4" t="s">
        <v>24159</v>
      </c>
      <c r="H8154" s="4" t="s">
        <v>24160</v>
      </c>
      <c r="I8154" s="4" t="s">
        <v>67</v>
      </c>
      <c r="J8154" s="4" t="s">
        <v>52</v>
      </c>
      <c r="K8154" s="4" t="s">
        <v>53</v>
      </c>
      <c r="L8154" s="4" t="s">
        <v>36</v>
      </c>
      <c r="M8154" s="4" t="s">
        <v>37</v>
      </c>
      <c r="N8154" s="4">
        <v>421.81</v>
      </c>
      <c r="O8154" s="4">
        <v>7</v>
      </c>
      <c r="P8154" s="4">
        <v>0.15</v>
      </c>
      <c r="Q8154" s="4">
        <v>19.940000000000001</v>
      </c>
    </row>
    <row r="8155" spans="1:17" s="4" customFormat="1" ht="12" x14ac:dyDescent="0.3">
      <c r="A8155" s="4">
        <v>8154</v>
      </c>
      <c r="B8155" s="4" t="s">
        <v>24161</v>
      </c>
      <c r="C8155" s="5">
        <v>44455</v>
      </c>
      <c r="D8155" s="5">
        <v>44458</v>
      </c>
      <c r="E8155" s="9">
        <f t="shared" si="127"/>
        <v>2021</v>
      </c>
      <c r="F8155" s="4" t="s">
        <v>25</v>
      </c>
      <c r="G8155" s="4" t="s">
        <v>24162</v>
      </c>
      <c r="H8155" s="4" t="s">
        <v>24163</v>
      </c>
      <c r="I8155" s="4" t="s">
        <v>67</v>
      </c>
      <c r="J8155" s="4" t="s">
        <v>106</v>
      </c>
      <c r="K8155" s="4" t="s">
        <v>106</v>
      </c>
      <c r="L8155" s="4" t="s">
        <v>29</v>
      </c>
      <c r="M8155" s="4" t="s">
        <v>48</v>
      </c>
      <c r="N8155" s="4">
        <v>376.37</v>
      </c>
      <c r="O8155" s="4">
        <v>1</v>
      </c>
      <c r="P8155" s="4">
        <v>0.1</v>
      </c>
      <c r="Q8155" s="4">
        <v>58.39</v>
      </c>
    </row>
    <row r="8156" spans="1:17" s="4" customFormat="1" ht="12" x14ac:dyDescent="0.3">
      <c r="A8156" s="4">
        <v>8155</v>
      </c>
      <c r="B8156" s="4" t="s">
        <v>24164</v>
      </c>
      <c r="C8156" s="5">
        <v>45013</v>
      </c>
      <c r="D8156" s="5">
        <v>45016</v>
      </c>
      <c r="E8156" s="9">
        <f t="shared" si="127"/>
        <v>2023</v>
      </c>
      <c r="F8156" s="4" t="s">
        <v>17</v>
      </c>
      <c r="G8156" s="4" t="s">
        <v>24165</v>
      </c>
      <c r="H8156" s="4" t="s">
        <v>24166</v>
      </c>
      <c r="I8156" s="4" t="s">
        <v>28</v>
      </c>
      <c r="J8156" s="4" t="s">
        <v>106</v>
      </c>
      <c r="K8156" s="4" t="s">
        <v>106</v>
      </c>
      <c r="L8156" s="4" t="s">
        <v>29</v>
      </c>
      <c r="M8156" s="4" t="s">
        <v>90</v>
      </c>
      <c r="N8156" s="4">
        <v>409.79</v>
      </c>
      <c r="O8156" s="4">
        <v>1</v>
      </c>
      <c r="P8156" s="4">
        <v>0</v>
      </c>
      <c r="Q8156" s="4">
        <v>12.45</v>
      </c>
    </row>
    <row r="8157" spans="1:17" s="4" customFormat="1" ht="12" x14ac:dyDescent="0.3">
      <c r="A8157" s="4">
        <v>8156</v>
      </c>
      <c r="B8157" s="4" t="s">
        <v>24167</v>
      </c>
      <c r="C8157" s="5">
        <v>45431</v>
      </c>
      <c r="D8157" s="5">
        <v>45437</v>
      </c>
      <c r="E8157" s="9">
        <f t="shared" si="127"/>
        <v>2024</v>
      </c>
      <c r="F8157" s="4" t="s">
        <v>39</v>
      </c>
      <c r="G8157" s="4" t="s">
        <v>24168</v>
      </c>
      <c r="H8157" s="4" t="s">
        <v>24169</v>
      </c>
      <c r="I8157" s="4" t="s">
        <v>67</v>
      </c>
      <c r="J8157" s="4" t="s">
        <v>42</v>
      </c>
      <c r="K8157" s="4" t="s">
        <v>43</v>
      </c>
      <c r="L8157" s="4" t="s">
        <v>29</v>
      </c>
      <c r="M8157" s="4" t="s">
        <v>107</v>
      </c>
      <c r="N8157" s="4">
        <v>412.26</v>
      </c>
      <c r="O8157" s="4">
        <v>5</v>
      </c>
      <c r="P8157" s="4">
        <v>0.15</v>
      </c>
      <c r="Q8157" s="4">
        <v>92.28</v>
      </c>
    </row>
    <row r="8158" spans="1:17" s="4" customFormat="1" ht="12" x14ac:dyDescent="0.3">
      <c r="A8158" s="4">
        <v>8157</v>
      </c>
      <c r="B8158" s="4" t="s">
        <v>24170</v>
      </c>
      <c r="C8158" s="5">
        <v>45101</v>
      </c>
      <c r="D8158" s="5">
        <v>45106</v>
      </c>
      <c r="E8158" s="9">
        <f t="shared" si="127"/>
        <v>2023</v>
      </c>
      <c r="F8158" s="4" t="s">
        <v>17</v>
      </c>
      <c r="G8158" s="4" t="s">
        <v>24171</v>
      </c>
      <c r="H8158" s="4" t="s">
        <v>24172</v>
      </c>
      <c r="I8158" s="4" t="s">
        <v>20</v>
      </c>
      <c r="J8158" s="4" t="s">
        <v>79</v>
      </c>
      <c r="K8158" s="4" t="s">
        <v>80</v>
      </c>
      <c r="L8158" s="4" t="s">
        <v>36</v>
      </c>
      <c r="M8158" s="4" t="s">
        <v>71</v>
      </c>
      <c r="N8158" s="4">
        <v>645.28</v>
      </c>
      <c r="O8158" s="4">
        <v>5</v>
      </c>
      <c r="P8158" s="4">
        <v>0</v>
      </c>
      <c r="Q8158" s="4">
        <v>63.75</v>
      </c>
    </row>
    <row r="8159" spans="1:17" s="4" customFormat="1" ht="12" x14ac:dyDescent="0.3">
      <c r="A8159" s="4">
        <v>8158</v>
      </c>
      <c r="B8159" s="4" t="s">
        <v>24173</v>
      </c>
      <c r="C8159" s="5">
        <v>44867</v>
      </c>
      <c r="D8159" s="5">
        <v>44870</v>
      </c>
      <c r="E8159" s="9">
        <f t="shared" si="127"/>
        <v>2022</v>
      </c>
      <c r="F8159" s="4" t="s">
        <v>39</v>
      </c>
      <c r="G8159" s="4" t="s">
        <v>24174</v>
      </c>
      <c r="H8159" s="4" t="s">
        <v>24175</v>
      </c>
      <c r="I8159" s="4" t="s">
        <v>67</v>
      </c>
      <c r="J8159" s="4" t="s">
        <v>111</v>
      </c>
      <c r="K8159" s="4" t="s">
        <v>111</v>
      </c>
      <c r="L8159" s="4" t="s">
        <v>29</v>
      </c>
      <c r="M8159" s="4" t="s">
        <v>48</v>
      </c>
      <c r="N8159" s="4">
        <v>1167.02</v>
      </c>
      <c r="O8159" s="4">
        <v>9</v>
      </c>
      <c r="P8159" s="4">
        <v>0.15</v>
      </c>
      <c r="Q8159" s="4">
        <v>-5.09</v>
      </c>
    </row>
    <row r="8160" spans="1:17" s="4" customFormat="1" ht="12" x14ac:dyDescent="0.3">
      <c r="A8160" s="4">
        <v>8159</v>
      </c>
      <c r="B8160" s="4" t="s">
        <v>24176</v>
      </c>
      <c r="C8160" s="5">
        <v>45181</v>
      </c>
      <c r="D8160" s="5">
        <v>45182</v>
      </c>
      <c r="E8160" s="9">
        <f t="shared" si="127"/>
        <v>2023</v>
      </c>
      <c r="F8160" s="4" t="s">
        <v>25</v>
      </c>
      <c r="G8160" s="4" t="s">
        <v>24177</v>
      </c>
      <c r="H8160" s="4" t="s">
        <v>24178</v>
      </c>
      <c r="I8160" s="4" t="s">
        <v>20</v>
      </c>
      <c r="J8160" s="4" t="s">
        <v>47</v>
      </c>
      <c r="K8160" s="4" t="s">
        <v>47</v>
      </c>
      <c r="L8160" s="4" t="s">
        <v>29</v>
      </c>
      <c r="M8160" s="4" t="s">
        <v>30</v>
      </c>
      <c r="N8160" s="4">
        <v>1207</v>
      </c>
      <c r="O8160" s="4">
        <v>1</v>
      </c>
      <c r="P8160" s="4">
        <v>0.1</v>
      </c>
      <c r="Q8160" s="4">
        <v>158.52000000000001</v>
      </c>
    </row>
    <row r="8161" spans="1:17" s="4" customFormat="1" ht="12" x14ac:dyDescent="0.3">
      <c r="A8161" s="4">
        <v>8160</v>
      </c>
      <c r="B8161" s="4" t="s">
        <v>24179</v>
      </c>
      <c r="C8161" s="5">
        <v>45820</v>
      </c>
      <c r="D8161" s="5">
        <v>45825</v>
      </c>
      <c r="E8161" s="9">
        <f t="shared" si="127"/>
        <v>2025</v>
      </c>
      <c r="F8161" s="4" t="s">
        <v>25</v>
      </c>
      <c r="G8161" s="4" t="s">
        <v>24180</v>
      </c>
      <c r="H8161" s="4" t="s">
        <v>24181</v>
      </c>
      <c r="I8161" s="4" t="s">
        <v>67</v>
      </c>
      <c r="J8161" s="4" t="s">
        <v>21</v>
      </c>
      <c r="K8161" s="4" t="s">
        <v>26647</v>
      </c>
      <c r="L8161" s="4" t="s">
        <v>29</v>
      </c>
      <c r="M8161" s="4" t="s">
        <v>48</v>
      </c>
      <c r="N8161" s="4">
        <v>1146.42</v>
      </c>
      <c r="O8161" s="4">
        <v>5</v>
      </c>
      <c r="P8161" s="4">
        <v>0.2</v>
      </c>
      <c r="Q8161" s="4">
        <v>245.22</v>
      </c>
    </row>
    <row r="8162" spans="1:17" s="4" customFormat="1" ht="12" x14ac:dyDescent="0.3">
      <c r="A8162" s="4">
        <v>8161</v>
      </c>
      <c r="B8162" s="4" t="s">
        <v>24182</v>
      </c>
      <c r="C8162" s="5">
        <v>44723</v>
      </c>
      <c r="D8162" s="5">
        <v>44726</v>
      </c>
      <c r="E8162" s="9">
        <f t="shared" si="127"/>
        <v>2022</v>
      </c>
      <c r="F8162" s="4" t="s">
        <v>39</v>
      </c>
      <c r="G8162" s="4" t="s">
        <v>24183</v>
      </c>
      <c r="H8162" s="4" t="s">
        <v>24184</v>
      </c>
      <c r="I8162" s="4" t="s">
        <v>28</v>
      </c>
      <c r="J8162" s="4" t="s">
        <v>62</v>
      </c>
      <c r="K8162" s="4" t="s">
        <v>63</v>
      </c>
      <c r="L8162" s="4" t="s">
        <v>22</v>
      </c>
      <c r="M8162" s="4" t="s">
        <v>134</v>
      </c>
      <c r="N8162" s="4">
        <v>1098.6500000000001</v>
      </c>
      <c r="O8162" s="4">
        <v>3</v>
      </c>
      <c r="P8162" s="4">
        <v>0</v>
      </c>
      <c r="Q8162" s="4">
        <v>20.079999999999998</v>
      </c>
    </row>
    <row r="8163" spans="1:17" s="4" customFormat="1" ht="12" x14ac:dyDescent="0.3">
      <c r="A8163" s="4">
        <v>8162</v>
      </c>
      <c r="B8163" s="4" t="s">
        <v>24185</v>
      </c>
      <c r="C8163" s="5">
        <v>45295</v>
      </c>
      <c r="D8163" s="5">
        <v>45297</v>
      </c>
      <c r="E8163" s="9">
        <f t="shared" si="127"/>
        <v>2024</v>
      </c>
      <c r="F8163" s="4" t="s">
        <v>59</v>
      </c>
      <c r="G8163" s="4" t="s">
        <v>24186</v>
      </c>
      <c r="H8163" s="4" t="s">
        <v>24187</v>
      </c>
      <c r="I8163" s="4" t="s">
        <v>28</v>
      </c>
      <c r="J8163" s="4" t="s">
        <v>145</v>
      </c>
      <c r="K8163" s="4" t="s">
        <v>80</v>
      </c>
      <c r="L8163" s="4" t="s">
        <v>36</v>
      </c>
      <c r="M8163" s="4" t="s">
        <v>138</v>
      </c>
      <c r="N8163" s="4">
        <v>816.31</v>
      </c>
      <c r="O8163" s="4">
        <v>7</v>
      </c>
      <c r="P8163" s="4">
        <v>0.1</v>
      </c>
      <c r="Q8163" s="4">
        <v>151.79</v>
      </c>
    </row>
    <row r="8164" spans="1:17" s="4" customFormat="1" ht="12" x14ac:dyDescent="0.3">
      <c r="A8164" s="4">
        <v>8163</v>
      </c>
      <c r="B8164" s="4" t="s">
        <v>24188</v>
      </c>
      <c r="C8164" s="5">
        <v>45719</v>
      </c>
      <c r="D8164" s="5">
        <v>45721</v>
      </c>
      <c r="E8164" s="9">
        <f t="shared" si="127"/>
        <v>2025</v>
      </c>
      <c r="F8164" s="4" t="s">
        <v>39</v>
      </c>
      <c r="G8164" s="4" t="s">
        <v>24189</v>
      </c>
      <c r="H8164" s="4" t="s">
        <v>24190</v>
      </c>
      <c r="I8164" s="4" t="s">
        <v>67</v>
      </c>
      <c r="J8164" s="4" t="s">
        <v>62</v>
      </c>
      <c r="K8164" s="4" t="s">
        <v>63</v>
      </c>
      <c r="L8164" s="4" t="s">
        <v>29</v>
      </c>
      <c r="M8164" s="4" t="s">
        <v>107</v>
      </c>
      <c r="N8164" s="4">
        <v>1174.68</v>
      </c>
      <c r="O8164" s="4">
        <v>8</v>
      </c>
      <c r="P8164" s="4">
        <v>0</v>
      </c>
      <c r="Q8164" s="4">
        <v>128.69</v>
      </c>
    </row>
    <row r="8165" spans="1:17" s="4" customFormat="1" ht="12" x14ac:dyDescent="0.3">
      <c r="A8165" s="4">
        <v>8164</v>
      </c>
      <c r="B8165" s="4" t="s">
        <v>24191</v>
      </c>
      <c r="C8165" s="5">
        <v>45654</v>
      </c>
      <c r="D8165" s="5">
        <v>45657</v>
      </c>
      <c r="E8165" s="9">
        <f t="shared" si="127"/>
        <v>2024</v>
      </c>
      <c r="F8165" s="4" t="s">
        <v>59</v>
      </c>
      <c r="G8165" s="4" t="s">
        <v>24192</v>
      </c>
      <c r="H8165" s="4" t="s">
        <v>24193</v>
      </c>
      <c r="I8165" s="4" t="s">
        <v>20</v>
      </c>
      <c r="J8165" s="4" t="s">
        <v>42</v>
      </c>
      <c r="K8165" s="4" t="s">
        <v>43</v>
      </c>
      <c r="L8165" s="4" t="s">
        <v>29</v>
      </c>
      <c r="M8165" s="4" t="s">
        <v>90</v>
      </c>
      <c r="N8165" s="4">
        <v>884.28</v>
      </c>
      <c r="O8165" s="4">
        <v>3</v>
      </c>
      <c r="P8165" s="4">
        <v>0.2</v>
      </c>
      <c r="Q8165" s="4">
        <v>70.900000000000006</v>
      </c>
    </row>
    <row r="8166" spans="1:17" s="4" customFormat="1" ht="12" x14ac:dyDescent="0.3">
      <c r="A8166" s="4">
        <v>8165</v>
      </c>
      <c r="B8166" s="4" t="s">
        <v>24194</v>
      </c>
      <c r="C8166" s="5">
        <v>44911</v>
      </c>
      <c r="D8166" s="5">
        <v>44912</v>
      </c>
      <c r="E8166" s="9">
        <f t="shared" si="127"/>
        <v>2022</v>
      </c>
      <c r="F8166" s="4" t="s">
        <v>39</v>
      </c>
      <c r="G8166" s="4" t="s">
        <v>24195</v>
      </c>
      <c r="H8166" s="4" t="s">
        <v>24196</v>
      </c>
      <c r="I8166" s="4" t="s">
        <v>67</v>
      </c>
      <c r="J8166" s="4" t="s">
        <v>62</v>
      </c>
      <c r="K8166" s="4" t="s">
        <v>63</v>
      </c>
      <c r="L8166" s="4" t="s">
        <v>29</v>
      </c>
      <c r="M8166" s="4" t="s">
        <v>30</v>
      </c>
      <c r="N8166" s="4">
        <v>412.39</v>
      </c>
      <c r="O8166" s="4">
        <v>7</v>
      </c>
      <c r="P8166" s="4">
        <v>0</v>
      </c>
      <c r="Q8166" s="4">
        <v>0.12</v>
      </c>
    </row>
    <row r="8167" spans="1:17" s="4" customFormat="1" ht="12" x14ac:dyDescent="0.3">
      <c r="A8167" s="4">
        <v>8166</v>
      </c>
      <c r="B8167" s="4" t="s">
        <v>24197</v>
      </c>
      <c r="C8167" s="5">
        <v>45432</v>
      </c>
      <c r="D8167" s="5">
        <v>45438</v>
      </c>
      <c r="E8167" s="9">
        <f t="shared" si="127"/>
        <v>2024</v>
      </c>
      <c r="F8167" s="4" t="s">
        <v>17</v>
      </c>
      <c r="G8167" s="4" t="s">
        <v>24198</v>
      </c>
      <c r="H8167" s="4" t="s">
        <v>24199</v>
      </c>
      <c r="I8167" s="4" t="s">
        <v>67</v>
      </c>
      <c r="J8167" s="4" t="s">
        <v>111</v>
      </c>
      <c r="K8167" s="4" t="s">
        <v>111</v>
      </c>
      <c r="L8167" s="4" t="s">
        <v>36</v>
      </c>
      <c r="M8167" s="4" t="s">
        <v>138</v>
      </c>
      <c r="N8167" s="4">
        <v>395.31</v>
      </c>
      <c r="O8167" s="4">
        <v>2</v>
      </c>
      <c r="P8167" s="4">
        <v>0.15</v>
      </c>
      <c r="Q8167" s="4">
        <v>19.21</v>
      </c>
    </row>
    <row r="8168" spans="1:17" s="4" customFormat="1" ht="12" x14ac:dyDescent="0.3">
      <c r="A8168" s="4">
        <v>8167</v>
      </c>
      <c r="B8168" s="4" t="s">
        <v>24200</v>
      </c>
      <c r="C8168" s="5">
        <v>44912</v>
      </c>
      <c r="D8168" s="5">
        <v>44914</v>
      </c>
      <c r="E8168" s="9">
        <f t="shared" si="127"/>
        <v>2022</v>
      </c>
      <c r="F8168" s="4" t="s">
        <v>25</v>
      </c>
      <c r="G8168" s="4" t="s">
        <v>24201</v>
      </c>
      <c r="H8168" s="4" t="s">
        <v>24202</v>
      </c>
      <c r="I8168" s="4" t="s">
        <v>67</v>
      </c>
      <c r="J8168" s="4" t="s">
        <v>52</v>
      </c>
      <c r="K8168" s="4" t="s">
        <v>53</v>
      </c>
      <c r="L8168" s="4" t="s">
        <v>36</v>
      </c>
      <c r="M8168" s="4" t="s">
        <v>118</v>
      </c>
      <c r="N8168" s="4">
        <v>621.92999999999995</v>
      </c>
      <c r="O8168" s="4">
        <v>7</v>
      </c>
      <c r="P8168" s="4">
        <v>0.15</v>
      </c>
      <c r="Q8168" s="4">
        <v>48.4</v>
      </c>
    </row>
    <row r="8169" spans="1:17" s="4" customFormat="1" ht="12" x14ac:dyDescent="0.3">
      <c r="A8169" s="4">
        <v>8168</v>
      </c>
      <c r="B8169" s="4" t="s">
        <v>24203</v>
      </c>
      <c r="C8169" s="5">
        <v>45749</v>
      </c>
      <c r="D8169" s="5">
        <v>45755</v>
      </c>
      <c r="E8169" s="9">
        <f t="shared" si="127"/>
        <v>2025</v>
      </c>
      <c r="F8169" s="4" t="s">
        <v>59</v>
      </c>
      <c r="G8169" s="4" t="s">
        <v>24204</v>
      </c>
      <c r="H8169" s="4" t="s">
        <v>24205</v>
      </c>
      <c r="I8169" s="4" t="s">
        <v>28</v>
      </c>
      <c r="J8169" s="4" t="s">
        <v>42</v>
      </c>
      <c r="K8169" s="4" t="s">
        <v>43</v>
      </c>
      <c r="L8169" s="4" t="s">
        <v>29</v>
      </c>
      <c r="M8169" s="4" t="s">
        <v>107</v>
      </c>
      <c r="N8169" s="4">
        <v>930</v>
      </c>
      <c r="O8169" s="4">
        <v>9</v>
      </c>
      <c r="P8169" s="4">
        <v>0.15</v>
      </c>
      <c r="Q8169" s="4">
        <v>80.06</v>
      </c>
    </row>
    <row r="8170" spans="1:17" s="4" customFormat="1" ht="12" x14ac:dyDescent="0.3">
      <c r="A8170" s="4">
        <v>8169</v>
      </c>
      <c r="B8170" s="4" t="s">
        <v>24206</v>
      </c>
      <c r="C8170" s="5">
        <v>45483</v>
      </c>
      <c r="D8170" s="5">
        <v>45487</v>
      </c>
      <c r="E8170" s="9">
        <f t="shared" si="127"/>
        <v>2024</v>
      </c>
      <c r="F8170" s="4" t="s">
        <v>39</v>
      </c>
      <c r="G8170" s="4" t="s">
        <v>24207</v>
      </c>
      <c r="H8170" s="4" t="s">
        <v>24208</v>
      </c>
      <c r="I8170" s="4" t="s">
        <v>20</v>
      </c>
      <c r="J8170" s="4" t="s">
        <v>42</v>
      </c>
      <c r="K8170" s="4" t="s">
        <v>43</v>
      </c>
      <c r="L8170" s="4" t="s">
        <v>22</v>
      </c>
      <c r="M8170" s="4" t="s">
        <v>23</v>
      </c>
      <c r="N8170" s="4">
        <v>1467.42</v>
      </c>
      <c r="O8170" s="4">
        <v>4</v>
      </c>
      <c r="P8170" s="4">
        <v>0.15</v>
      </c>
      <c r="Q8170" s="4">
        <v>-6.41</v>
      </c>
    </row>
    <row r="8171" spans="1:17" s="4" customFormat="1" ht="12" x14ac:dyDescent="0.3">
      <c r="A8171" s="4">
        <v>8170</v>
      </c>
      <c r="B8171" s="4" t="s">
        <v>24209</v>
      </c>
      <c r="C8171" s="5">
        <v>45443</v>
      </c>
      <c r="D8171" s="5">
        <v>45447</v>
      </c>
      <c r="E8171" s="9">
        <f t="shared" si="127"/>
        <v>2024</v>
      </c>
      <c r="F8171" s="4" t="s">
        <v>59</v>
      </c>
      <c r="G8171" s="4" t="s">
        <v>24210</v>
      </c>
      <c r="H8171" s="4" t="s">
        <v>20367</v>
      </c>
      <c r="I8171" s="4" t="s">
        <v>28</v>
      </c>
      <c r="J8171" s="4" t="s">
        <v>34</v>
      </c>
      <c r="K8171" s="4" t="s">
        <v>35</v>
      </c>
      <c r="L8171" s="4" t="s">
        <v>29</v>
      </c>
      <c r="M8171" s="4" t="s">
        <v>30</v>
      </c>
      <c r="N8171" s="4">
        <v>118.15</v>
      </c>
      <c r="O8171" s="4">
        <v>6</v>
      </c>
      <c r="P8171" s="4">
        <v>0.2</v>
      </c>
      <c r="Q8171" s="4">
        <v>2.83</v>
      </c>
    </row>
    <row r="8172" spans="1:17" s="4" customFormat="1" ht="12" x14ac:dyDescent="0.3">
      <c r="A8172" s="4">
        <v>8171</v>
      </c>
      <c r="B8172" s="4" t="s">
        <v>24211</v>
      </c>
      <c r="C8172" s="5">
        <v>44931</v>
      </c>
      <c r="D8172" s="5">
        <v>44932</v>
      </c>
      <c r="E8172" s="9">
        <f t="shared" si="127"/>
        <v>2023</v>
      </c>
      <c r="F8172" s="4" t="s">
        <v>39</v>
      </c>
      <c r="G8172" s="4" t="s">
        <v>24212</v>
      </c>
      <c r="H8172" s="4" t="s">
        <v>24213</v>
      </c>
      <c r="I8172" s="4" t="s">
        <v>28</v>
      </c>
      <c r="J8172" s="4" t="s">
        <v>62</v>
      </c>
      <c r="K8172" s="4" t="s">
        <v>63</v>
      </c>
      <c r="L8172" s="4" t="s">
        <v>29</v>
      </c>
      <c r="M8172" s="4" t="s">
        <v>30</v>
      </c>
      <c r="N8172" s="4">
        <v>1075.07</v>
      </c>
      <c r="O8172" s="4">
        <v>3</v>
      </c>
      <c r="P8172" s="4">
        <v>0</v>
      </c>
      <c r="Q8172" s="4">
        <v>26.51</v>
      </c>
    </row>
    <row r="8173" spans="1:17" s="4" customFormat="1" ht="12" x14ac:dyDescent="0.3">
      <c r="A8173" s="4">
        <v>8172</v>
      </c>
      <c r="B8173" s="4" t="s">
        <v>24214</v>
      </c>
      <c r="C8173" s="5">
        <v>44994</v>
      </c>
      <c r="D8173" s="5">
        <v>44995</v>
      </c>
      <c r="E8173" s="9">
        <f t="shared" si="127"/>
        <v>2023</v>
      </c>
      <c r="F8173" s="4" t="s">
        <v>17</v>
      </c>
      <c r="G8173" s="4" t="s">
        <v>24215</v>
      </c>
      <c r="H8173" s="4" t="s">
        <v>24216</v>
      </c>
      <c r="I8173" s="4" t="s">
        <v>28</v>
      </c>
      <c r="J8173" s="4" t="s">
        <v>52</v>
      </c>
      <c r="K8173" s="4" t="s">
        <v>53</v>
      </c>
      <c r="L8173" s="4" t="s">
        <v>36</v>
      </c>
      <c r="M8173" s="4" t="s">
        <v>71</v>
      </c>
      <c r="N8173" s="4">
        <v>866.84</v>
      </c>
      <c r="O8173" s="4">
        <v>8</v>
      </c>
      <c r="P8173" s="4">
        <v>0.2</v>
      </c>
      <c r="Q8173" s="4">
        <v>100.54</v>
      </c>
    </row>
    <row r="8174" spans="1:17" s="4" customFormat="1" ht="12" x14ac:dyDescent="0.3">
      <c r="A8174" s="4">
        <v>8173</v>
      </c>
      <c r="B8174" s="4" t="s">
        <v>24217</v>
      </c>
      <c r="C8174" s="5">
        <v>44908</v>
      </c>
      <c r="D8174" s="5">
        <v>44911</v>
      </c>
      <c r="E8174" s="9">
        <f t="shared" si="127"/>
        <v>2022</v>
      </c>
      <c r="F8174" s="4" t="s">
        <v>17</v>
      </c>
      <c r="G8174" s="4" t="s">
        <v>24218</v>
      </c>
      <c r="H8174" s="4" t="s">
        <v>24219</v>
      </c>
      <c r="I8174" s="4" t="s">
        <v>28</v>
      </c>
      <c r="J8174" s="4" t="s">
        <v>62</v>
      </c>
      <c r="K8174" s="4" t="s">
        <v>63</v>
      </c>
      <c r="L8174" s="4" t="s">
        <v>36</v>
      </c>
      <c r="M8174" s="4" t="s">
        <v>71</v>
      </c>
      <c r="N8174" s="4">
        <v>757.55</v>
      </c>
      <c r="O8174" s="4">
        <v>2</v>
      </c>
      <c r="P8174" s="4">
        <v>0.2</v>
      </c>
      <c r="Q8174" s="4">
        <v>56.85</v>
      </c>
    </row>
    <row r="8175" spans="1:17" s="4" customFormat="1" ht="12" x14ac:dyDescent="0.3">
      <c r="A8175" s="4">
        <v>8174</v>
      </c>
      <c r="B8175" s="4" t="s">
        <v>24220</v>
      </c>
      <c r="C8175" s="5">
        <v>44523</v>
      </c>
      <c r="D8175" s="5">
        <v>44530</v>
      </c>
      <c r="E8175" s="9">
        <f t="shared" si="127"/>
        <v>2021</v>
      </c>
      <c r="F8175" s="4" t="s">
        <v>59</v>
      </c>
      <c r="G8175" s="4" t="s">
        <v>24221</v>
      </c>
      <c r="H8175" s="4" t="s">
        <v>24222</v>
      </c>
      <c r="I8175" s="4" t="s">
        <v>20</v>
      </c>
      <c r="J8175" s="4" t="s">
        <v>21</v>
      </c>
      <c r="K8175" s="4" t="s">
        <v>26647</v>
      </c>
      <c r="L8175" s="4" t="s">
        <v>36</v>
      </c>
      <c r="M8175" s="4" t="s">
        <v>138</v>
      </c>
      <c r="N8175" s="4">
        <v>212.92</v>
      </c>
      <c r="O8175" s="4">
        <v>6</v>
      </c>
      <c r="P8175" s="4">
        <v>0.1</v>
      </c>
      <c r="Q8175" s="4">
        <v>19.41</v>
      </c>
    </row>
    <row r="8176" spans="1:17" s="4" customFormat="1" ht="12" x14ac:dyDescent="0.3">
      <c r="A8176" s="4">
        <v>8175</v>
      </c>
      <c r="B8176" s="4" t="s">
        <v>24223</v>
      </c>
      <c r="C8176" s="5">
        <v>44688</v>
      </c>
      <c r="D8176" s="5">
        <v>44689</v>
      </c>
      <c r="E8176" s="9">
        <f t="shared" si="127"/>
        <v>2022</v>
      </c>
      <c r="F8176" s="4" t="s">
        <v>25</v>
      </c>
      <c r="G8176" s="4" t="s">
        <v>24224</v>
      </c>
      <c r="H8176" s="4" t="s">
        <v>24225</v>
      </c>
      <c r="I8176" s="4" t="s">
        <v>67</v>
      </c>
      <c r="J8176" s="4" t="s">
        <v>52</v>
      </c>
      <c r="K8176" s="4" t="s">
        <v>53</v>
      </c>
      <c r="L8176" s="4" t="s">
        <v>29</v>
      </c>
      <c r="M8176" s="4" t="s">
        <v>30</v>
      </c>
      <c r="N8176" s="4">
        <v>744.86</v>
      </c>
      <c r="O8176" s="4">
        <v>4</v>
      </c>
      <c r="P8176" s="4">
        <v>0</v>
      </c>
      <c r="Q8176" s="4">
        <v>87.43</v>
      </c>
    </row>
    <row r="8177" spans="1:17" s="4" customFormat="1" ht="12" x14ac:dyDescent="0.3">
      <c r="A8177" s="4">
        <v>8176</v>
      </c>
      <c r="B8177" s="4" t="s">
        <v>24226</v>
      </c>
      <c r="C8177" s="5">
        <v>44943</v>
      </c>
      <c r="D8177" s="5">
        <v>44944</v>
      </c>
      <c r="E8177" s="9">
        <f t="shared" si="127"/>
        <v>2023</v>
      </c>
      <c r="F8177" s="4" t="s">
        <v>17</v>
      </c>
      <c r="G8177" s="4" t="s">
        <v>24227</v>
      </c>
      <c r="H8177" s="4" t="s">
        <v>24228</v>
      </c>
      <c r="I8177" s="4" t="s">
        <v>67</v>
      </c>
      <c r="J8177" s="4" t="s">
        <v>34</v>
      </c>
      <c r="K8177" s="4" t="s">
        <v>35</v>
      </c>
      <c r="L8177" s="4" t="s">
        <v>29</v>
      </c>
      <c r="M8177" s="4" t="s">
        <v>30</v>
      </c>
      <c r="N8177" s="4">
        <v>1000.11</v>
      </c>
      <c r="O8177" s="4">
        <v>6</v>
      </c>
      <c r="P8177" s="4">
        <v>0.2</v>
      </c>
      <c r="Q8177" s="4">
        <v>24.46</v>
      </c>
    </row>
    <row r="8178" spans="1:17" s="4" customFormat="1" ht="12" x14ac:dyDescent="0.3">
      <c r="A8178" s="4">
        <v>8177</v>
      </c>
      <c r="B8178" s="4" t="s">
        <v>24229</v>
      </c>
      <c r="C8178" s="5">
        <v>44965</v>
      </c>
      <c r="D8178" s="5">
        <v>44968</v>
      </c>
      <c r="E8178" s="9">
        <f t="shared" si="127"/>
        <v>2023</v>
      </c>
      <c r="F8178" s="4" t="s">
        <v>39</v>
      </c>
      <c r="G8178" s="4" t="s">
        <v>24230</v>
      </c>
      <c r="H8178" s="4" t="s">
        <v>24231</v>
      </c>
      <c r="I8178" s="4" t="s">
        <v>20</v>
      </c>
      <c r="J8178" s="4" t="s">
        <v>52</v>
      </c>
      <c r="K8178" s="4" t="s">
        <v>53</v>
      </c>
      <c r="L8178" s="4" t="s">
        <v>22</v>
      </c>
      <c r="M8178" s="4" t="s">
        <v>75</v>
      </c>
      <c r="N8178" s="4">
        <v>556.21</v>
      </c>
      <c r="O8178" s="4">
        <v>4</v>
      </c>
      <c r="P8178" s="4">
        <v>0</v>
      </c>
      <c r="Q8178" s="4">
        <v>23.39</v>
      </c>
    </row>
    <row r="8179" spans="1:17" s="4" customFormat="1" ht="12" x14ac:dyDescent="0.3">
      <c r="A8179" s="4">
        <v>8178</v>
      </c>
      <c r="B8179" s="4" t="s">
        <v>24232</v>
      </c>
      <c r="C8179" s="5">
        <v>44826</v>
      </c>
      <c r="D8179" s="5">
        <v>44827</v>
      </c>
      <c r="E8179" s="9">
        <f t="shared" si="127"/>
        <v>2022</v>
      </c>
      <c r="F8179" s="4" t="s">
        <v>59</v>
      </c>
      <c r="G8179" s="4" t="s">
        <v>24233</v>
      </c>
      <c r="H8179" s="4" t="s">
        <v>24234</v>
      </c>
      <c r="I8179" s="4" t="s">
        <v>28</v>
      </c>
      <c r="J8179" s="4" t="s">
        <v>47</v>
      </c>
      <c r="K8179" s="4" t="s">
        <v>47</v>
      </c>
      <c r="L8179" s="4" t="s">
        <v>22</v>
      </c>
      <c r="M8179" s="4" t="s">
        <v>23</v>
      </c>
      <c r="N8179" s="4">
        <v>638.34</v>
      </c>
      <c r="O8179" s="4">
        <v>7</v>
      </c>
      <c r="P8179" s="4">
        <v>0.2</v>
      </c>
      <c r="Q8179" s="4">
        <v>12.88</v>
      </c>
    </row>
    <row r="8180" spans="1:17" s="4" customFormat="1" ht="12" x14ac:dyDescent="0.3">
      <c r="A8180" s="4">
        <v>8179</v>
      </c>
      <c r="B8180" s="4" t="s">
        <v>24235</v>
      </c>
      <c r="C8180" s="5">
        <v>44585</v>
      </c>
      <c r="D8180" s="5">
        <v>44586</v>
      </c>
      <c r="E8180" s="9">
        <f t="shared" si="127"/>
        <v>2022</v>
      </c>
      <c r="F8180" s="4" t="s">
        <v>17</v>
      </c>
      <c r="G8180" s="4" t="s">
        <v>24236</v>
      </c>
      <c r="H8180" s="4" t="s">
        <v>24237</v>
      </c>
      <c r="I8180" s="4" t="s">
        <v>28</v>
      </c>
      <c r="J8180" s="4" t="s">
        <v>106</v>
      </c>
      <c r="K8180" s="4" t="s">
        <v>106</v>
      </c>
      <c r="L8180" s="4" t="s">
        <v>36</v>
      </c>
      <c r="M8180" s="4" t="s">
        <v>118</v>
      </c>
      <c r="N8180" s="4">
        <v>207.95</v>
      </c>
      <c r="O8180" s="4">
        <v>8</v>
      </c>
      <c r="P8180" s="4">
        <v>0</v>
      </c>
      <c r="Q8180" s="4">
        <v>7.62</v>
      </c>
    </row>
    <row r="8181" spans="1:17" s="4" customFormat="1" ht="12" x14ac:dyDescent="0.3">
      <c r="A8181" s="4">
        <v>8180</v>
      </c>
      <c r="B8181" s="4" t="s">
        <v>24238</v>
      </c>
      <c r="C8181" s="5">
        <v>44920</v>
      </c>
      <c r="D8181" s="5">
        <v>44923</v>
      </c>
      <c r="E8181" s="9">
        <f t="shared" si="127"/>
        <v>2022</v>
      </c>
      <c r="F8181" s="4" t="s">
        <v>17</v>
      </c>
      <c r="G8181" s="4" t="s">
        <v>24239</v>
      </c>
      <c r="H8181" s="4" t="s">
        <v>24240</v>
      </c>
      <c r="I8181" s="4" t="s">
        <v>28</v>
      </c>
      <c r="J8181" s="4" t="s">
        <v>42</v>
      </c>
      <c r="K8181" s="4" t="s">
        <v>43</v>
      </c>
      <c r="L8181" s="4" t="s">
        <v>29</v>
      </c>
      <c r="M8181" s="4" t="s">
        <v>48</v>
      </c>
      <c r="N8181" s="4">
        <v>1054.82</v>
      </c>
      <c r="O8181" s="4">
        <v>4</v>
      </c>
      <c r="P8181" s="4">
        <v>0</v>
      </c>
      <c r="Q8181" s="4">
        <v>211.64</v>
      </c>
    </row>
    <row r="8182" spans="1:17" s="4" customFormat="1" ht="12" x14ac:dyDescent="0.3">
      <c r="A8182" s="4">
        <v>8181</v>
      </c>
      <c r="B8182" s="4" t="s">
        <v>24241</v>
      </c>
      <c r="C8182" s="5">
        <v>44993</v>
      </c>
      <c r="D8182" s="5">
        <v>44995</v>
      </c>
      <c r="E8182" s="9">
        <f t="shared" si="127"/>
        <v>2023</v>
      </c>
      <c r="F8182" s="4" t="s">
        <v>39</v>
      </c>
      <c r="G8182" s="4" t="s">
        <v>24242</v>
      </c>
      <c r="H8182" s="4" t="s">
        <v>24243</v>
      </c>
      <c r="I8182" s="4" t="s">
        <v>28</v>
      </c>
      <c r="J8182" s="4" t="s">
        <v>79</v>
      </c>
      <c r="K8182" s="4" t="s">
        <v>80</v>
      </c>
      <c r="L8182" s="4" t="s">
        <v>29</v>
      </c>
      <c r="M8182" s="4" t="s">
        <v>90</v>
      </c>
      <c r="N8182" s="4">
        <v>1419.82</v>
      </c>
      <c r="O8182" s="4">
        <v>8</v>
      </c>
      <c r="P8182" s="4">
        <v>0</v>
      </c>
      <c r="Q8182" s="4">
        <v>45.13</v>
      </c>
    </row>
    <row r="8183" spans="1:17" s="4" customFormat="1" ht="12" x14ac:dyDescent="0.3">
      <c r="A8183" s="4">
        <v>8182</v>
      </c>
      <c r="B8183" s="4" t="s">
        <v>24244</v>
      </c>
      <c r="C8183" s="5">
        <v>44651</v>
      </c>
      <c r="D8183" s="5">
        <v>44652</v>
      </c>
      <c r="E8183" s="9">
        <f t="shared" si="127"/>
        <v>2022</v>
      </c>
      <c r="F8183" s="4" t="s">
        <v>17</v>
      </c>
      <c r="G8183" s="4" t="s">
        <v>24245</v>
      </c>
      <c r="H8183" s="4" t="s">
        <v>12355</v>
      </c>
      <c r="I8183" s="4" t="s">
        <v>67</v>
      </c>
      <c r="J8183" s="4" t="s">
        <v>42</v>
      </c>
      <c r="K8183" s="4" t="s">
        <v>43</v>
      </c>
      <c r="L8183" s="4" t="s">
        <v>29</v>
      </c>
      <c r="M8183" s="4" t="s">
        <v>30</v>
      </c>
      <c r="N8183" s="4">
        <v>173.32</v>
      </c>
      <c r="O8183" s="4">
        <v>3</v>
      </c>
      <c r="P8183" s="4">
        <v>0</v>
      </c>
      <c r="Q8183" s="4">
        <v>31.49</v>
      </c>
    </row>
    <row r="8184" spans="1:17" s="4" customFormat="1" ht="12" x14ac:dyDescent="0.3">
      <c r="A8184" s="4">
        <v>8183</v>
      </c>
      <c r="B8184" s="4" t="s">
        <v>24246</v>
      </c>
      <c r="C8184" s="5">
        <v>44840</v>
      </c>
      <c r="D8184" s="5">
        <v>44843</v>
      </c>
      <c r="E8184" s="9">
        <f t="shared" si="127"/>
        <v>2022</v>
      </c>
      <c r="F8184" s="4" t="s">
        <v>59</v>
      </c>
      <c r="G8184" s="4" t="s">
        <v>24247</v>
      </c>
      <c r="H8184" s="4" t="s">
        <v>24248</v>
      </c>
      <c r="I8184" s="4" t="s">
        <v>20</v>
      </c>
      <c r="J8184" s="4" t="s">
        <v>111</v>
      </c>
      <c r="K8184" s="4" t="s">
        <v>111</v>
      </c>
      <c r="L8184" s="4" t="s">
        <v>29</v>
      </c>
      <c r="M8184" s="4" t="s">
        <v>90</v>
      </c>
      <c r="N8184" s="4">
        <v>108.6</v>
      </c>
      <c r="O8184" s="4">
        <v>5</v>
      </c>
      <c r="P8184" s="4">
        <v>0.2</v>
      </c>
      <c r="Q8184" s="4">
        <v>17.579999999999998</v>
      </c>
    </row>
    <row r="8185" spans="1:17" s="4" customFormat="1" ht="12" x14ac:dyDescent="0.3">
      <c r="A8185" s="4">
        <v>8184</v>
      </c>
      <c r="B8185" s="4" t="s">
        <v>24249</v>
      </c>
      <c r="C8185" s="5">
        <v>45312</v>
      </c>
      <c r="D8185" s="5">
        <v>45313</v>
      </c>
      <c r="E8185" s="9">
        <f t="shared" si="127"/>
        <v>2024</v>
      </c>
      <c r="F8185" s="4" t="s">
        <v>17</v>
      </c>
      <c r="G8185" s="4" t="s">
        <v>24250</v>
      </c>
      <c r="H8185" s="4" t="s">
        <v>24251</v>
      </c>
      <c r="I8185" s="4" t="s">
        <v>20</v>
      </c>
      <c r="J8185" s="4" t="s">
        <v>42</v>
      </c>
      <c r="K8185" s="4" t="s">
        <v>43</v>
      </c>
      <c r="L8185" s="4" t="s">
        <v>36</v>
      </c>
      <c r="M8185" s="4" t="s">
        <v>37</v>
      </c>
      <c r="N8185" s="4">
        <v>673.97</v>
      </c>
      <c r="O8185" s="4">
        <v>10</v>
      </c>
      <c r="P8185" s="4">
        <v>0.15</v>
      </c>
      <c r="Q8185" s="4">
        <v>122.73</v>
      </c>
    </row>
    <row r="8186" spans="1:17" s="4" customFormat="1" ht="12" x14ac:dyDescent="0.3">
      <c r="A8186" s="4">
        <v>8185</v>
      </c>
      <c r="B8186" s="4" t="s">
        <v>24252</v>
      </c>
      <c r="C8186" s="5">
        <v>45664</v>
      </c>
      <c r="D8186" s="5">
        <v>45670</v>
      </c>
      <c r="E8186" s="9">
        <f t="shared" si="127"/>
        <v>2025</v>
      </c>
      <c r="F8186" s="4" t="s">
        <v>39</v>
      </c>
      <c r="G8186" s="4" t="s">
        <v>24253</v>
      </c>
      <c r="H8186" s="4" t="s">
        <v>24254</v>
      </c>
      <c r="I8186" s="4" t="s">
        <v>28</v>
      </c>
      <c r="J8186" s="4" t="s">
        <v>42</v>
      </c>
      <c r="K8186" s="4" t="s">
        <v>43</v>
      </c>
      <c r="L8186" s="4" t="s">
        <v>36</v>
      </c>
      <c r="M8186" s="4" t="s">
        <v>37</v>
      </c>
      <c r="N8186" s="4">
        <v>542.48</v>
      </c>
      <c r="O8186" s="4">
        <v>10</v>
      </c>
      <c r="P8186" s="4">
        <v>0.2</v>
      </c>
      <c r="Q8186" s="4">
        <v>90.23</v>
      </c>
    </row>
    <row r="8187" spans="1:17" s="4" customFormat="1" ht="12" x14ac:dyDescent="0.3">
      <c r="A8187" s="4">
        <v>8186</v>
      </c>
      <c r="B8187" s="4" t="s">
        <v>24255</v>
      </c>
      <c r="C8187" s="5">
        <v>44565</v>
      </c>
      <c r="D8187" s="5">
        <v>44567</v>
      </c>
      <c r="E8187" s="9">
        <f t="shared" si="127"/>
        <v>2022</v>
      </c>
      <c r="F8187" s="4" t="s">
        <v>39</v>
      </c>
      <c r="G8187" s="4" t="s">
        <v>24256</v>
      </c>
      <c r="H8187" s="4" t="s">
        <v>17152</v>
      </c>
      <c r="I8187" s="4" t="s">
        <v>20</v>
      </c>
      <c r="J8187" s="4" t="s">
        <v>34</v>
      </c>
      <c r="K8187" s="4" t="s">
        <v>35</v>
      </c>
      <c r="L8187" s="4" t="s">
        <v>36</v>
      </c>
      <c r="M8187" s="4" t="s">
        <v>71</v>
      </c>
      <c r="N8187" s="4">
        <v>652.44000000000005</v>
      </c>
      <c r="O8187" s="4">
        <v>10</v>
      </c>
      <c r="P8187" s="4">
        <v>0.15</v>
      </c>
      <c r="Q8187" s="4">
        <v>81.81</v>
      </c>
    </row>
    <row r="8188" spans="1:17" s="4" customFormat="1" ht="12" x14ac:dyDescent="0.3">
      <c r="A8188" s="4">
        <v>8187</v>
      </c>
      <c r="B8188" s="4" t="s">
        <v>24257</v>
      </c>
      <c r="C8188" s="5">
        <v>44464</v>
      </c>
      <c r="D8188" s="5">
        <v>44467</v>
      </c>
      <c r="E8188" s="9">
        <f t="shared" si="127"/>
        <v>2021</v>
      </c>
      <c r="F8188" s="4" t="s">
        <v>17</v>
      </c>
      <c r="G8188" s="4" t="s">
        <v>24258</v>
      </c>
      <c r="H8188" s="4" t="s">
        <v>24259</v>
      </c>
      <c r="I8188" s="4" t="s">
        <v>28</v>
      </c>
      <c r="J8188" s="4" t="s">
        <v>79</v>
      </c>
      <c r="K8188" s="4" t="s">
        <v>80</v>
      </c>
      <c r="L8188" s="4" t="s">
        <v>29</v>
      </c>
      <c r="M8188" s="4" t="s">
        <v>90</v>
      </c>
      <c r="N8188" s="4">
        <v>343.4</v>
      </c>
      <c r="O8188" s="4">
        <v>6</v>
      </c>
      <c r="P8188" s="4">
        <v>0.15</v>
      </c>
      <c r="Q8188" s="4">
        <v>4.13</v>
      </c>
    </row>
    <row r="8189" spans="1:17" s="4" customFormat="1" ht="12" x14ac:dyDescent="0.3">
      <c r="A8189" s="4">
        <v>8188</v>
      </c>
      <c r="B8189" s="4" t="s">
        <v>24260</v>
      </c>
      <c r="C8189" s="5">
        <v>45543</v>
      </c>
      <c r="D8189" s="5">
        <v>45549</v>
      </c>
      <c r="E8189" s="9">
        <f t="shared" si="127"/>
        <v>2024</v>
      </c>
      <c r="F8189" s="4" t="s">
        <v>59</v>
      </c>
      <c r="G8189" s="4" t="s">
        <v>24261</v>
      </c>
      <c r="H8189" s="4" t="s">
        <v>24262</v>
      </c>
      <c r="I8189" s="4" t="s">
        <v>20</v>
      </c>
      <c r="J8189" s="4" t="s">
        <v>34</v>
      </c>
      <c r="K8189" s="4" t="s">
        <v>35</v>
      </c>
      <c r="L8189" s="4" t="s">
        <v>36</v>
      </c>
      <c r="M8189" s="4" t="s">
        <v>118</v>
      </c>
      <c r="N8189" s="4">
        <v>884.84</v>
      </c>
      <c r="O8189" s="4">
        <v>3</v>
      </c>
      <c r="P8189" s="4">
        <v>0.2</v>
      </c>
      <c r="Q8189" s="4">
        <v>28.3</v>
      </c>
    </row>
    <row r="8190" spans="1:17" s="4" customFormat="1" ht="12" x14ac:dyDescent="0.3">
      <c r="A8190" s="4">
        <v>8189</v>
      </c>
      <c r="B8190" s="4" t="s">
        <v>24263</v>
      </c>
      <c r="C8190" s="5">
        <v>45096</v>
      </c>
      <c r="D8190" s="5">
        <v>45101</v>
      </c>
      <c r="E8190" s="9">
        <f t="shared" si="127"/>
        <v>2023</v>
      </c>
      <c r="F8190" s="4" t="s">
        <v>25</v>
      </c>
      <c r="G8190" s="4" t="s">
        <v>24264</v>
      </c>
      <c r="H8190" s="4" t="s">
        <v>24265</v>
      </c>
      <c r="I8190" s="4" t="s">
        <v>28</v>
      </c>
      <c r="J8190" s="4" t="s">
        <v>42</v>
      </c>
      <c r="K8190" s="4" t="s">
        <v>43</v>
      </c>
      <c r="L8190" s="4" t="s">
        <v>29</v>
      </c>
      <c r="M8190" s="4" t="s">
        <v>48</v>
      </c>
      <c r="N8190" s="4">
        <v>136.4</v>
      </c>
      <c r="O8190" s="4">
        <v>2</v>
      </c>
      <c r="P8190" s="4">
        <v>0.15</v>
      </c>
      <c r="Q8190" s="4">
        <v>27.37</v>
      </c>
    </row>
    <row r="8191" spans="1:17" s="4" customFormat="1" ht="12" x14ac:dyDescent="0.3">
      <c r="A8191" s="4">
        <v>8190</v>
      </c>
      <c r="B8191" s="4" t="s">
        <v>24266</v>
      </c>
      <c r="C8191" s="5">
        <v>44499</v>
      </c>
      <c r="D8191" s="5">
        <v>44502</v>
      </c>
      <c r="E8191" s="9">
        <f t="shared" si="127"/>
        <v>2021</v>
      </c>
      <c r="F8191" s="4" t="s">
        <v>25</v>
      </c>
      <c r="G8191" s="4" t="s">
        <v>24267</v>
      </c>
      <c r="H8191" s="4" t="s">
        <v>24268</v>
      </c>
      <c r="I8191" s="4" t="s">
        <v>67</v>
      </c>
      <c r="J8191" s="4" t="s">
        <v>106</v>
      </c>
      <c r="K8191" s="4" t="s">
        <v>106</v>
      </c>
      <c r="L8191" s="4" t="s">
        <v>29</v>
      </c>
      <c r="M8191" s="4" t="s">
        <v>107</v>
      </c>
      <c r="N8191" s="4">
        <v>310.82</v>
      </c>
      <c r="O8191" s="4">
        <v>6</v>
      </c>
      <c r="P8191" s="4">
        <v>0</v>
      </c>
      <c r="Q8191" s="4">
        <v>59.26</v>
      </c>
    </row>
    <row r="8192" spans="1:17" s="4" customFormat="1" ht="12" x14ac:dyDescent="0.3">
      <c r="A8192" s="4">
        <v>8191</v>
      </c>
      <c r="B8192" s="4" t="s">
        <v>24269</v>
      </c>
      <c r="C8192" s="5">
        <v>45221</v>
      </c>
      <c r="D8192" s="5">
        <v>45227</v>
      </c>
      <c r="E8192" s="9">
        <f t="shared" si="127"/>
        <v>2023</v>
      </c>
      <c r="F8192" s="4" t="s">
        <v>17</v>
      </c>
      <c r="G8192" s="4" t="s">
        <v>24270</v>
      </c>
      <c r="H8192" s="4" t="s">
        <v>24271</v>
      </c>
      <c r="I8192" s="4" t="s">
        <v>20</v>
      </c>
      <c r="J8192" s="4" t="s">
        <v>106</v>
      </c>
      <c r="K8192" s="4" t="s">
        <v>106</v>
      </c>
      <c r="L8192" s="4" t="s">
        <v>22</v>
      </c>
      <c r="M8192" s="4" t="s">
        <v>75</v>
      </c>
      <c r="N8192" s="4">
        <v>401.18</v>
      </c>
      <c r="O8192" s="4">
        <v>10</v>
      </c>
      <c r="P8192" s="4">
        <v>0.15</v>
      </c>
      <c r="Q8192" s="4">
        <v>59.57</v>
      </c>
    </row>
    <row r="8193" spans="1:17" s="4" customFormat="1" ht="12" x14ac:dyDescent="0.3">
      <c r="A8193" s="4">
        <v>8192</v>
      </c>
      <c r="B8193" s="4" t="s">
        <v>24272</v>
      </c>
      <c r="C8193" s="5">
        <v>45067</v>
      </c>
      <c r="D8193" s="5">
        <v>45074</v>
      </c>
      <c r="E8193" s="9">
        <f t="shared" si="127"/>
        <v>2023</v>
      </c>
      <c r="F8193" s="4" t="s">
        <v>39</v>
      </c>
      <c r="G8193" s="4" t="s">
        <v>16140</v>
      </c>
      <c r="H8193" s="4" t="s">
        <v>21392</v>
      </c>
      <c r="I8193" s="4" t="s">
        <v>28</v>
      </c>
      <c r="J8193" s="4" t="s">
        <v>52</v>
      </c>
      <c r="K8193" s="4" t="s">
        <v>53</v>
      </c>
      <c r="L8193" s="4" t="s">
        <v>36</v>
      </c>
      <c r="M8193" s="4" t="s">
        <v>37</v>
      </c>
      <c r="N8193" s="4">
        <v>873.67</v>
      </c>
      <c r="O8193" s="4">
        <v>9</v>
      </c>
      <c r="P8193" s="4">
        <v>0.2</v>
      </c>
      <c r="Q8193" s="4">
        <v>66.38</v>
      </c>
    </row>
    <row r="8194" spans="1:17" s="4" customFormat="1" ht="12" x14ac:dyDescent="0.3">
      <c r="A8194" s="4">
        <v>8193</v>
      </c>
      <c r="B8194" s="4" t="s">
        <v>24273</v>
      </c>
      <c r="C8194" s="5">
        <v>45418</v>
      </c>
      <c r="D8194" s="5">
        <v>45423</v>
      </c>
      <c r="E8194" s="9">
        <f t="shared" ref="E8194:E8257" si="128">YEAR(D8194)</f>
        <v>2024</v>
      </c>
      <c r="F8194" s="4" t="s">
        <v>17</v>
      </c>
      <c r="G8194" s="4" t="s">
        <v>24274</v>
      </c>
      <c r="H8194" s="4" t="s">
        <v>24275</v>
      </c>
      <c r="I8194" s="4" t="s">
        <v>28</v>
      </c>
      <c r="J8194" s="4" t="s">
        <v>145</v>
      </c>
      <c r="K8194" s="4" t="s">
        <v>80</v>
      </c>
      <c r="L8194" s="4" t="s">
        <v>22</v>
      </c>
      <c r="M8194" s="4" t="s">
        <v>134</v>
      </c>
      <c r="N8194" s="4">
        <v>1088.92</v>
      </c>
      <c r="O8194" s="4">
        <v>10</v>
      </c>
      <c r="P8194" s="4">
        <v>0.2</v>
      </c>
      <c r="Q8194" s="4">
        <v>181.98</v>
      </c>
    </row>
    <row r="8195" spans="1:17" s="4" customFormat="1" ht="12" x14ac:dyDescent="0.3">
      <c r="A8195" s="4">
        <v>8194</v>
      </c>
      <c r="B8195" s="4" t="s">
        <v>24276</v>
      </c>
      <c r="C8195" s="5">
        <v>45069</v>
      </c>
      <c r="D8195" s="5">
        <v>45073</v>
      </c>
      <c r="E8195" s="9">
        <f t="shared" si="128"/>
        <v>2023</v>
      </c>
      <c r="F8195" s="4" t="s">
        <v>25</v>
      </c>
      <c r="G8195" s="4" t="s">
        <v>24277</v>
      </c>
      <c r="H8195" s="4" t="s">
        <v>24278</v>
      </c>
      <c r="I8195" s="4" t="s">
        <v>67</v>
      </c>
      <c r="J8195" s="4" t="s">
        <v>21</v>
      </c>
      <c r="K8195" s="4" t="s">
        <v>26647</v>
      </c>
      <c r="L8195" s="4" t="s">
        <v>36</v>
      </c>
      <c r="M8195" s="4" t="s">
        <v>37</v>
      </c>
      <c r="N8195" s="4">
        <v>1353.68</v>
      </c>
      <c r="O8195" s="4">
        <v>2</v>
      </c>
      <c r="P8195" s="4">
        <v>0.1</v>
      </c>
      <c r="Q8195" s="4">
        <v>62.1</v>
      </c>
    </row>
    <row r="8196" spans="1:17" s="4" customFormat="1" ht="12" x14ac:dyDescent="0.3">
      <c r="A8196" s="4">
        <v>8195</v>
      </c>
      <c r="B8196" s="4" t="s">
        <v>24279</v>
      </c>
      <c r="C8196" s="5">
        <v>44776</v>
      </c>
      <c r="D8196" s="5">
        <v>44781</v>
      </c>
      <c r="E8196" s="9">
        <f t="shared" si="128"/>
        <v>2022</v>
      </c>
      <c r="F8196" s="4" t="s">
        <v>39</v>
      </c>
      <c r="G8196" s="4" t="s">
        <v>24280</v>
      </c>
      <c r="H8196" s="4" t="s">
        <v>24281</v>
      </c>
      <c r="I8196" s="4" t="s">
        <v>67</v>
      </c>
      <c r="J8196" s="4" t="s">
        <v>106</v>
      </c>
      <c r="K8196" s="4" t="s">
        <v>106</v>
      </c>
      <c r="L8196" s="4" t="s">
        <v>22</v>
      </c>
      <c r="M8196" s="4" t="s">
        <v>75</v>
      </c>
      <c r="N8196" s="4">
        <v>356.07</v>
      </c>
      <c r="O8196" s="4">
        <v>7</v>
      </c>
      <c r="P8196" s="4">
        <v>0.2</v>
      </c>
      <c r="Q8196" s="4">
        <v>23.83</v>
      </c>
    </row>
    <row r="8197" spans="1:17" s="4" customFormat="1" ht="12" x14ac:dyDescent="0.3">
      <c r="A8197" s="4">
        <v>8196</v>
      </c>
      <c r="B8197" s="4" t="s">
        <v>24282</v>
      </c>
      <c r="C8197" s="5">
        <v>44823</v>
      </c>
      <c r="D8197" s="5">
        <v>44829</v>
      </c>
      <c r="E8197" s="9">
        <f t="shared" si="128"/>
        <v>2022</v>
      </c>
      <c r="F8197" s="4" t="s">
        <v>59</v>
      </c>
      <c r="G8197" s="4" t="s">
        <v>24283</v>
      </c>
      <c r="H8197" s="4" t="s">
        <v>24284</v>
      </c>
      <c r="I8197" s="4" t="s">
        <v>67</v>
      </c>
      <c r="J8197" s="4" t="s">
        <v>42</v>
      </c>
      <c r="K8197" s="4" t="s">
        <v>43</v>
      </c>
      <c r="L8197" s="4" t="s">
        <v>36</v>
      </c>
      <c r="M8197" s="4" t="s">
        <v>71</v>
      </c>
      <c r="N8197" s="4">
        <v>394.16</v>
      </c>
      <c r="O8197" s="4">
        <v>9</v>
      </c>
      <c r="P8197" s="4">
        <v>0.15</v>
      </c>
      <c r="Q8197" s="4">
        <v>0.25</v>
      </c>
    </row>
    <row r="8198" spans="1:17" s="4" customFormat="1" ht="12" x14ac:dyDescent="0.3">
      <c r="A8198" s="4">
        <v>8197</v>
      </c>
      <c r="B8198" s="4" t="s">
        <v>24285</v>
      </c>
      <c r="C8198" s="5">
        <v>44528</v>
      </c>
      <c r="D8198" s="5">
        <v>44531</v>
      </c>
      <c r="E8198" s="9">
        <f t="shared" si="128"/>
        <v>2021</v>
      </c>
      <c r="F8198" s="4" t="s">
        <v>59</v>
      </c>
      <c r="G8198" s="4" t="s">
        <v>24286</v>
      </c>
      <c r="H8198" s="4" t="s">
        <v>24287</v>
      </c>
      <c r="I8198" s="4" t="s">
        <v>20</v>
      </c>
      <c r="J8198" s="4" t="s">
        <v>145</v>
      </c>
      <c r="K8198" s="4" t="s">
        <v>80</v>
      </c>
      <c r="L8198" s="4" t="s">
        <v>22</v>
      </c>
      <c r="M8198" s="4" t="s">
        <v>134</v>
      </c>
      <c r="N8198" s="4">
        <v>1193.8</v>
      </c>
      <c r="O8198" s="4">
        <v>9</v>
      </c>
      <c r="P8198" s="4">
        <v>0</v>
      </c>
      <c r="Q8198" s="4">
        <v>53.56</v>
      </c>
    </row>
    <row r="8199" spans="1:17" s="4" customFormat="1" ht="12" x14ac:dyDescent="0.3">
      <c r="A8199" s="4">
        <v>8198</v>
      </c>
      <c r="B8199" s="4" t="s">
        <v>24288</v>
      </c>
      <c r="C8199" s="5">
        <v>44831</v>
      </c>
      <c r="D8199" s="5">
        <v>44834</v>
      </c>
      <c r="E8199" s="9">
        <f t="shared" si="128"/>
        <v>2022</v>
      </c>
      <c r="F8199" s="4" t="s">
        <v>39</v>
      </c>
      <c r="G8199" s="4" t="s">
        <v>24289</v>
      </c>
      <c r="H8199" s="4" t="s">
        <v>24290</v>
      </c>
      <c r="I8199" s="4" t="s">
        <v>67</v>
      </c>
      <c r="J8199" s="4" t="s">
        <v>42</v>
      </c>
      <c r="K8199" s="4" t="s">
        <v>43</v>
      </c>
      <c r="L8199" s="4" t="s">
        <v>29</v>
      </c>
      <c r="M8199" s="4" t="s">
        <v>90</v>
      </c>
      <c r="N8199" s="4">
        <v>1117.8499999999999</v>
      </c>
      <c r="O8199" s="4">
        <v>10</v>
      </c>
      <c r="P8199" s="4">
        <v>0</v>
      </c>
      <c r="Q8199" s="4">
        <v>292.10000000000002</v>
      </c>
    </row>
    <row r="8200" spans="1:17" s="4" customFormat="1" ht="12" x14ac:dyDescent="0.3">
      <c r="A8200" s="4">
        <v>8199</v>
      </c>
      <c r="B8200" s="4" t="s">
        <v>24291</v>
      </c>
      <c r="C8200" s="5">
        <v>44419</v>
      </c>
      <c r="D8200" s="5">
        <v>44421</v>
      </c>
      <c r="E8200" s="9">
        <f t="shared" si="128"/>
        <v>2021</v>
      </c>
      <c r="F8200" s="4" t="s">
        <v>59</v>
      </c>
      <c r="G8200" s="4" t="s">
        <v>24292</v>
      </c>
      <c r="H8200" s="4" t="s">
        <v>15525</v>
      </c>
      <c r="I8200" s="4" t="s">
        <v>67</v>
      </c>
      <c r="J8200" s="4" t="s">
        <v>111</v>
      </c>
      <c r="K8200" s="4" t="s">
        <v>111</v>
      </c>
      <c r="L8200" s="4" t="s">
        <v>29</v>
      </c>
      <c r="M8200" s="4" t="s">
        <v>30</v>
      </c>
      <c r="N8200" s="4">
        <v>99.83</v>
      </c>
      <c r="O8200" s="4">
        <v>7</v>
      </c>
      <c r="P8200" s="4">
        <v>0.2</v>
      </c>
      <c r="Q8200" s="4">
        <v>7.61</v>
      </c>
    </row>
    <row r="8201" spans="1:17" s="4" customFormat="1" ht="12" x14ac:dyDescent="0.3">
      <c r="A8201" s="4">
        <v>8200</v>
      </c>
      <c r="B8201" s="4" t="s">
        <v>24293</v>
      </c>
      <c r="C8201" s="5">
        <v>44671</v>
      </c>
      <c r="D8201" s="5">
        <v>44678</v>
      </c>
      <c r="E8201" s="9">
        <f t="shared" si="128"/>
        <v>2022</v>
      </c>
      <c r="F8201" s="4" t="s">
        <v>39</v>
      </c>
      <c r="G8201" s="4" t="s">
        <v>24294</v>
      </c>
      <c r="H8201" s="4" t="s">
        <v>24295</v>
      </c>
      <c r="I8201" s="4" t="s">
        <v>67</v>
      </c>
      <c r="J8201" s="4" t="s">
        <v>62</v>
      </c>
      <c r="K8201" s="4" t="s">
        <v>63</v>
      </c>
      <c r="L8201" s="4" t="s">
        <v>22</v>
      </c>
      <c r="M8201" s="4" t="s">
        <v>23</v>
      </c>
      <c r="N8201" s="4">
        <v>619.83000000000004</v>
      </c>
      <c r="O8201" s="4">
        <v>2</v>
      </c>
      <c r="P8201" s="4">
        <v>0.2</v>
      </c>
      <c r="Q8201" s="4">
        <v>88.96</v>
      </c>
    </row>
    <row r="8202" spans="1:17" s="4" customFormat="1" ht="12" x14ac:dyDescent="0.3">
      <c r="A8202" s="4">
        <v>8201</v>
      </c>
      <c r="B8202" s="4" t="s">
        <v>24296</v>
      </c>
      <c r="C8202" s="5">
        <v>44520</v>
      </c>
      <c r="D8202" s="5">
        <v>44522</v>
      </c>
      <c r="E8202" s="9">
        <f t="shared" si="128"/>
        <v>2021</v>
      </c>
      <c r="F8202" s="4" t="s">
        <v>17</v>
      </c>
      <c r="G8202" s="4" t="s">
        <v>24297</v>
      </c>
      <c r="H8202" s="4" t="s">
        <v>24298</v>
      </c>
      <c r="I8202" s="4" t="s">
        <v>28</v>
      </c>
      <c r="J8202" s="4" t="s">
        <v>106</v>
      </c>
      <c r="K8202" s="4" t="s">
        <v>106</v>
      </c>
      <c r="L8202" s="4" t="s">
        <v>22</v>
      </c>
      <c r="M8202" s="4" t="s">
        <v>134</v>
      </c>
      <c r="N8202" s="4">
        <v>1127.3800000000001</v>
      </c>
      <c r="O8202" s="4">
        <v>6</v>
      </c>
      <c r="P8202" s="4">
        <v>0.15</v>
      </c>
      <c r="Q8202" s="4">
        <v>164.87</v>
      </c>
    </row>
    <row r="8203" spans="1:17" s="4" customFormat="1" ht="12" x14ac:dyDescent="0.3">
      <c r="A8203" s="4">
        <v>8202</v>
      </c>
      <c r="B8203" s="4" t="s">
        <v>24299</v>
      </c>
      <c r="C8203" s="5">
        <v>44440</v>
      </c>
      <c r="D8203" s="5">
        <v>44445</v>
      </c>
      <c r="E8203" s="9">
        <f t="shared" si="128"/>
        <v>2021</v>
      </c>
      <c r="F8203" s="4" t="s">
        <v>17</v>
      </c>
      <c r="G8203" s="4" t="s">
        <v>24300</v>
      </c>
      <c r="H8203" s="4" t="s">
        <v>24301</v>
      </c>
      <c r="I8203" s="4" t="s">
        <v>28</v>
      </c>
      <c r="J8203" s="4" t="s">
        <v>52</v>
      </c>
      <c r="K8203" s="4" t="s">
        <v>53</v>
      </c>
      <c r="L8203" s="4" t="s">
        <v>36</v>
      </c>
      <c r="M8203" s="4" t="s">
        <v>118</v>
      </c>
      <c r="N8203" s="4">
        <v>1320.25</v>
      </c>
      <c r="O8203" s="4">
        <v>9</v>
      </c>
      <c r="P8203" s="4">
        <v>0.15</v>
      </c>
      <c r="Q8203" s="4">
        <v>279.13</v>
      </c>
    </row>
    <row r="8204" spans="1:17" s="4" customFormat="1" ht="12" x14ac:dyDescent="0.3">
      <c r="A8204" s="4">
        <v>8203</v>
      </c>
      <c r="B8204" s="4" t="s">
        <v>24302</v>
      </c>
      <c r="C8204" s="5">
        <v>45350</v>
      </c>
      <c r="D8204" s="5">
        <v>45351</v>
      </c>
      <c r="E8204" s="9">
        <f t="shared" si="128"/>
        <v>2024</v>
      </c>
      <c r="F8204" s="4" t="s">
        <v>59</v>
      </c>
      <c r="G8204" s="4" t="s">
        <v>24303</v>
      </c>
      <c r="H8204" s="4" t="s">
        <v>24304</v>
      </c>
      <c r="I8204" s="4" t="s">
        <v>28</v>
      </c>
      <c r="J8204" s="4" t="s">
        <v>21</v>
      </c>
      <c r="K8204" s="4" t="s">
        <v>26647</v>
      </c>
      <c r="L8204" s="4" t="s">
        <v>29</v>
      </c>
      <c r="M8204" s="4" t="s">
        <v>48</v>
      </c>
      <c r="N8204" s="4">
        <v>569.34</v>
      </c>
      <c r="O8204" s="4">
        <v>5</v>
      </c>
      <c r="P8204" s="4">
        <v>0</v>
      </c>
      <c r="Q8204" s="4">
        <v>140.5</v>
      </c>
    </row>
    <row r="8205" spans="1:17" s="4" customFormat="1" ht="12" x14ac:dyDescent="0.3">
      <c r="A8205" s="4">
        <v>8204</v>
      </c>
      <c r="B8205" s="4" t="s">
        <v>24305</v>
      </c>
      <c r="C8205" s="5">
        <v>44723</v>
      </c>
      <c r="D8205" s="5">
        <v>44724</v>
      </c>
      <c r="E8205" s="9">
        <f t="shared" si="128"/>
        <v>2022</v>
      </c>
      <c r="F8205" s="4" t="s">
        <v>25</v>
      </c>
      <c r="G8205" s="4" t="s">
        <v>24306</v>
      </c>
      <c r="H8205" s="4" t="s">
        <v>24307</v>
      </c>
      <c r="I8205" s="4" t="s">
        <v>28</v>
      </c>
      <c r="J8205" s="4" t="s">
        <v>106</v>
      </c>
      <c r="K8205" s="4" t="s">
        <v>106</v>
      </c>
      <c r="L8205" s="4" t="s">
        <v>29</v>
      </c>
      <c r="M8205" s="4" t="s">
        <v>90</v>
      </c>
      <c r="N8205" s="4">
        <v>109.29</v>
      </c>
      <c r="O8205" s="4">
        <v>6</v>
      </c>
      <c r="P8205" s="4">
        <v>0.1</v>
      </c>
      <c r="Q8205" s="4">
        <v>20.21</v>
      </c>
    </row>
    <row r="8206" spans="1:17" s="4" customFormat="1" ht="12" x14ac:dyDescent="0.3">
      <c r="A8206" s="4">
        <v>8205</v>
      </c>
      <c r="B8206" s="4" t="s">
        <v>24308</v>
      </c>
      <c r="C8206" s="5">
        <v>45558</v>
      </c>
      <c r="D8206" s="5">
        <v>45564</v>
      </c>
      <c r="E8206" s="9">
        <f t="shared" si="128"/>
        <v>2024</v>
      </c>
      <c r="F8206" s="4" t="s">
        <v>25</v>
      </c>
      <c r="G8206" s="4" t="s">
        <v>24309</v>
      </c>
      <c r="H8206" s="4" t="s">
        <v>24310</v>
      </c>
      <c r="I8206" s="4" t="s">
        <v>67</v>
      </c>
      <c r="J8206" s="4" t="s">
        <v>79</v>
      </c>
      <c r="K8206" s="4" t="s">
        <v>80</v>
      </c>
      <c r="L8206" s="4" t="s">
        <v>36</v>
      </c>
      <c r="M8206" s="4" t="s">
        <v>138</v>
      </c>
      <c r="N8206" s="4">
        <v>1354.08</v>
      </c>
      <c r="O8206" s="4">
        <v>8</v>
      </c>
      <c r="P8206" s="4">
        <v>0.2</v>
      </c>
      <c r="Q8206" s="4">
        <v>136.4</v>
      </c>
    </row>
    <row r="8207" spans="1:17" s="4" customFormat="1" ht="12" x14ac:dyDescent="0.3">
      <c r="A8207" s="4">
        <v>8206</v>
      </c>
      <c r="B8207" s="4" t="s">
        <v>24311</v>
      </c>
      <c r="C8207" s="5">
        <v>44978</v>
      </c>
      <c r="D8207" s="5">
        <v>44980</v>
      </c>
      <c r="E8207" s="9">
        <f t="shared" si="128"/>
        <v>2023</v>
      </c>
      <c r="F8207" s="4" t="s">
        <v>59</v>
      </c>
      <c r="G8207" s="4" t="s">
        <v>24312</v>
      </c>
      <c r="H8207" s="4" t="s">
        <v>24313</v>
      </c>
      <c r="I8207" s="4" t="s">
        <v>67</v>
      </c>
      <c r="J8207" s="4" t="s">
        <v>34</v>
      </c>
      <c r="K8207" s="4" t="s">
        <v>35</v>
      </c>
      <c r="L8207" s="4" t="s">
        <v>29</v>
      </c>
      <c r="M8207" s="4" t="s">
        <v>107</v>
      </c>
      <c r="N8207" s="4">
        <v>172.23</v>
      </c>
      <c r="O8207" s="4">
        <v>9</v>
      </c>
      <c r="P8207" s="4">
        <v>0.2</v>
      </c>
      <c r="Q8207" s="4">
        <v>37.74</v>
      </c>
    </row>
    <row r="8208" spans="1:17" s="4" customFormat="1" ht="12" x14ac:dyDescent="0.3">
      <c r="A8208" s="4">
        <v>8207</v>
      </c>
      <c r="B8208" s="4" t="s">
        <v>24314</v>
      </c>
      <c r="C8208" s="5">
        <v>45069</v>
      </c>
      <c r="D8208" s="5">
        <v>45071</v>
      </c>
      <c r="E8208" s="9">
        <f t="shared" si="128"/>
        <v>2023</v>
      </c>
      <c r="F8208" s="4" t="s">
        <v>39</v>
      </c>
      <c r="G8208" s="4" t="s">
        <v>24315</v>
      </c>
      <c r="H8208" s="4" t="s">
        <v>24316</v>
      </c>
      <c r="I8208" s="4" t="s">
        <v>28</v>
      </c>
      <c r="J8208" s="4" t="s">
        <v>106</v>
      </c>
      <c r="K8208" s="4" t="s">
        <v>106</v>
      </c>
      <c r="L8208" s="4" t="s">
        <v>29</v>
      </c>
      <c r="M8208" s="4" t="s">
        <v>107</v>
      </c>
      <c r="N8208" s="4">
        <v>86.48</v>
      </c>
      <c r="O8208" s="4">
        <v>1</v>
      </c>
      <c r="P8208" s="4">
        <v>0.2</v>
      </c>
      <c r="Q8208" s="4">
        <v>9.89</v>
      </c>
    </row>
    <row r="8209" spans="1:17" s="4" customFormat="1" ht="12" x14ac:dyDescent="0.3">
      <c r="A8209" s="4">
        <v>8208</v>
      </c>
      <c r="B8209" s="4" t="s">
        <v>24317</v>
      </c>
      <c r="C8209" s="5">
        <v>45121</v>
      </c>
      <c r="D8209" s="5">
        <v>45127</v>
      </c>
      <c r="E8209" s="9">
        <f t="shared" si="128"/>
        <v>2023</v>
      </c>
      <c r="F8209" s="4" t="s">
        <v>25</v>
      </c>
      <c r="G8209" s="4" t="s">
        <v>24318</v>
      </c>
      <c r="H8209" s="4" t="s">
        <v>24319</v>
      </c>
      <c r="I8209" s="4" t="s">
        <v>28</v>
      </c>
      <c r="J8209" s="4" t="s">
        <v>62</v>
      </c>
      <c r="K8209" s="4" t="s">
        <v>63</v>
      </c>
      <c r="L8209" s="4" t="s">
        <v>36</v>
      </c>
      <c r="M8209" s="4" t="s">
        <v>71</v>
      </c>
      <c r="N8209" s="4">
        <v>358.55</v>
      </c>
      <c r="O8209" s="4">
        <v>8</v>
      </c>
      <c r="P8209" s="4">
        <v>0.15</v>
      </c>
      <c r="Q8209" s="4">
        <v>12.16</v>
      </c>
    </row>
    <row r="8210" spans="1:17" s="4" customFormat="1" ht="12" x14ac:dyDescent="0.3">
      <c r="A8210" s="4">
        <v>8209</v>
      </c>
      <c r="B8210" s="4" t="s">
        <v>24320</v>
      </c>
      <c r="C8210" s="5">
        <v>45040</v>
      </c>
      <c r="D8210" s="5">
        <v>45044</v>
      </c>
      <c r="E8210" s="9">
        <f t="shared" si="128"/>
        <v>2023</v>
      </c>
      <c r="F8210" s="4" t="s">
        <v>25</v>
      </c>
      <c r="G8210" s="4" t="s">
        <v>24321</v>
      </c>
      <c r="H8210" s="4" t="s">
        <v>24322</v>
      </c>
      <c r="I8210" s="4" t="s">
        <v>28</v>
      </c>
      <c r="J8210" s="4" t="s">
        <v>42</v>
      </c>
      <c r="K8210" s="4" t="s">
        <v>43</v>
      </c>
      <c r="L8210" s="4" t="s">
        <v>29</v>
      </c>
      <c r="M8210" s="4" t="s">
        <v>90</v>
      </c>
      <c r="N8210" s="4">
        <v>935.26</v>
      </c>
      <c r="O8210" s="4">
        <v>2</v>
      </c>
      <c r="P8210" s="4">
        <v>0.15</v>
      </c>
      <c r="Q8210" s="4">
        <v>61.49</v>
      </c>
    </row>
    <row r="8211" spans="1:17" s="4" customFormat="1" ht="12" x14ac:dyDescent="0.3">
      <c r="A8211" s="4">
        <v>8210</v>
      </c>
      <c r="B8211" s="4" t="s">
        <v>24323</v>
      </c>
      <c r="C8211" s="5">
        <v>45440</v>
      </c>
      <c r="D8211" s="5">
        <v>45446</v>
      </c>
      <c r="E8211" s="9">
        <f t="shared" si="128"/>
        <v>2024</v>
      </c>
      <c r="F8211" s="4" t="s">
        <v>17</v>
      </c>
      <c r="G8211" s="4" t="s">
        <v>24324</v>
      </c>
      <c r="H8211" s="4" t="s">
        <v>24325</v>
      </c>
      <c r="I8211" s="4" t="s">
        <v>28</v>
      </c>
      <c r="J8211" s="4" t="s">
        <v>47</v>
      </c>
      <c r="K8211" s="4" t="s">
        <v>47</v>
      </c>
      <c r="L8211" s="4" t="s">
        <v>29</v>
      </c>
      <c r="M8211" s="4" t="s">
        <v>107</v>
      </c>
      <c r="N8211" s="4">
        <v>911.79</v>
      </c>
      <c r="O8211" s="4">
        <v>1</v>
      </c>
      <c r="P8211" s="4">
        <v>0.1</v>
      </c>
      <c r="Q8211" s="4">
        <v>41.09</v>
      </c>
    </row>
    <row r="8212" spans="1:17" s="4" customFormat="1" ht="12" x14ac:dyDescent="0.3">
      <c r="A8212" s="4">
        <v>8211</v>
      </c>
      <c r="B8212" s="4" t="s">
        <v>24326</v>
      </c>
      <c r="C8212" s="5">
        <v>44648</v>
      </c>
      <c r="D8212" s="5">
        <v>44655</v>
      </c>
      <c r="E8212" s="9">
        <f t="shared" si="128"/>
        <v>2022</v>
      </c>
      <c r="F8212" s="4" t="s">
        <v>17</v>
      </c>
      <c r="G8212" s="4" t="s">
        <v>24327</v>
      </c>
      <c r="H8212" s="4" t="s">
        <v>24328</v>
      </c>
      <c r="I8212" s="4" t="s">
        <v>67</v>
      </c>
      <c r="J8212" s="4" t="s">
        <v>52</v>
      </c>
      <c r="K8212" s="4" t="s">
        <v>53</v>
      </c>
      <c r="L8212" s="4" t="s">
        <v>36</v>
      </c>
      <c r="M8212" s="4" t="s">
        <v>138</v>
      </c>
      <c r="N8212" s="4">
        <v>1279.6400000000001</v>
      </c>
      <c r="O8212" s="4">
        <v>9</v>
      </c>
      <c r="P8212" s="4">
        <v>0.15</v>
      </c>
      <c r="Q8212" s="4">
        <v>7.48</v>
      </c>
    </row>
    <row r="8213" spans="1:17" s="4" customFormat="1" ht="12" x14ac:dyDescent="0.3">
      <c r="A8213" s="4">
        <v>8212</v>
      </c>
      <c r="B8213" s="4" t="s">
        <v>24329</v>
      </c>
      <c r="C8213" s="5">
        <v>45436</v>
      </c>
      <c r="D8213" s="5">
        <v>45438</v>
      </c>
      <c r="E8213" s="9">
        <f t="shared" si="128"/>
        <v>2024</v>
      </c>
      <c r="F8213" s="4" t="s">
        <v>59</v>
      </c>
      <c r="G8213" s="4" t="s">
        <v>24330</v>
      </c>
      <c r="H8213" s="4" t="s">
        <v>24331</v>
      </c>
      <c r="I8213" s="4" t="s">
        <v>20</v>
      </c>
      <c r="J8213" s="4" t="s">
        <v>79</v>
      </c>
      <c r="K8213" s="4" t="s">
        <v>80</v>
      </c>
      <c r="L8213" s="4" t="s">
        <v>36</v>
      </c>
      <c r="M8213" s="4" t="s">
        <v>118</v>
      </c>
      <c r="N8213" s="4">
        <v>196.34</v>
      </c>
      <c r="O8213" s="4">
        <v>7</v>
      </c>
      <c r="P8213" s="4">
        <v>0.15</v>
      </c>
      <c r="Q8213" s="4">
        <v>7.73</v>
      </c>
    </row>
    <row r="8214" spans="1:17" s="4" customFormat="1" ht="12" x14ac:dyDescent="0.3">
      <c r="A8214" s="4">
        <v>8213</v>
      </c>
      <c r="B8214" s="4" t="s">
        <v>24332</v>
      </c>
      <c r="C8214" s="5">
        <v>45353</v>
      </c>
      <c r="D8214" s="5">
        <v>45356</v>
      </c>
      <c r="E8214" s="9">
        <f t="shared" si="128"/>
        <v>2024</v>
      </c>
      <c r="F8214" s="4" t="s">
        <v>25</v>
      </c>
      <c r="G8214" s="4" t="s">
        <v>24333</v>
      </c>
      <c r="H8214" s="4" t="s">
        <v>24334</v>
      </c>
      <c r="I8214" s="4" t="s">
        <v>20</v>
      </c>
      <c r="J8214" s="4" t="s">
        <v>79</v>
      </c>
      <c r="K8214" s="4" t="s">
        <v>80</v>
      </c>
      <c r="L8214" s="4" t="s">
        <v>22</v>
      </c>
      <c r="M8214" s="4" t="s">
        <v>134</v>
      </c>
      <c r="N8214" s="4">
        <v>782.14</v>
      </c>
      <c r="O8214" s="4">
        <v>9</v>
      </c>
      <c r="P8214" s="4">
        <v>0.15</v>
      </c>
      <c r="Q8214" s="4">
        <v>14.53</v>
      </c>
    </row>
    <row r="8215" spans="1:17" s="4" customFormat="1" ht="12" x14ac:dyDescent="0.3">
      <c r="A8215" s="4">
        <v>8214</v>
      </c>
      <c r="B8215" s="4" t="s">
        <v>24335</v>
      </c>
      <c r="C8215" s="5">
        <v>44763</v>
      </c>
      <c r="D8215" s="5">
        <v>44767</v>
      </c>
      <c r="E8215" s="9">
        <f t="shared" si="128"/>
        <v>2022</v>
      </c>
      <c r="F8215" s="4" t="s">
        <v>59</v>
      </c>
      <c r="G8215" s="4" t="s">
        <v>24336</v>
      </c>
      <c r="H8215" s="4" t="s">
        <v>24337</v>
      </c>
      <c r="I8215" s="4" t="s">
        <v>20</v>
      </c>
      <c r="J8215" s="4" t="s">
        <v>106</v>
      </c>
      <c r="K8215" s="4" t="s">
        <v>106</v>
      </c>
      <c r="L8215" s="4" t="s">
        <v>36</v>
      </c>
      <c r="M8215" s="4" t="s">
        <v>118</v>
      </c>
      <c r="N8215" s="4">
        <v>1484.51</v>
      </c>
      <c r="O8215" s="4">
        <v>9</v>
      </c>
      <c r="P8215" s="4">
        <v>0.2</v>
      </c>
      <c r="Q8215" s="4">
        <v>284.54000000000002</v>
      </c>
    </row>
    <row r="8216" spans="1:17" s="4" customFormat="1" ht="12" x14ac:dyDescent="0.3">
      <c r="A8216" s="4">
        <v>8215</v>
      </c>
      <c r="B8216" s="4" t="s">
        <v>24338</v>
      </c>
      <c r="C8216" s="5">
        <v>44897</v>
      </c>
      <c r="D8216" s="5">
        <v>44901</v>
      </c>
      <c r="E8216" s="9">
        <f t="shared" si="128"/>
        <v>2022</v>
      </c>
      <c r="F8216" s="4" t="s">
        <v>59</v>
      </c>
      <c r="G8216" s="4" t="s">
        <v>24339</v>
      </c>
      <c r="H8216" s="4" t="s">
        <v>24340</v>
      </c>
      <c r="I8216" s="4" t="s">
        <v>28</v>
      </c>
      <c r="J8216" s="4" t="s">
        <v>42</v>
      </c>
      <c r="K8216" s="4" t="s">
        <v>43</v>
      </c>
      <c r="L8216" s="4" t="s">
        <v>29</v>
      </c>
      <c r="M8216" s="4" t="s">
        <v>107</v>
      </c>
      <c r="N8216" s="4">
        <v>1208.8499999999999</v>
      </c>
      <c r="O8216" s="4">
        <v>6</v>
      </c>
      <c r="P8216" s="4">
        <v>0.2</v>
      </c>
      <c r="Q8216" s="4">
        <v>-16.68</v>
      </c>
    </row>
    <row r="8217" spans="1:17" s="4" customFormat="1" ht="12" x14ac:dyDescent="0.3">
      <c r="A8217" s="4">
        <v>8216</v>
      </c>
      <c r="B8217" s="4" t="s">
        <v>24341</v>
      </c>
      <c r="C8217" s="5">
        <v>44993</v>
      </c>
      <c r="D8217" s="5">
        <v>45000</v>
      </c>
      <c r="E8217" s="9">
        <f t="shared" si="128"/>
        <v>2023</v>
      </c>
      <c r="F8217" s="4" t="s">
        <v>39</v>
      </c>
      <c r="G8217" s="4" t="s">
        <v>24342</v>
      </c>
      <c r="H8217" s="4" t="s">
        <v>24343</v>
      </c>
      <c r="I8217" s="4" t="s">
        <v>67</v>
      </c>
      <c r="J8217" s="4" t="s">
        <v>21</v>
      </c>
      <c r="K8217" s="4" t="s">
        <v>26647</v>
      </c>
      <c r="L8217" s="4" t="s">
        <v>36</v>
      </c>
      <c r="M8217" s="4" t="s">
        <v>71</v>
      </c>
      <c r="N8217" s="4">
        <v>372.78</v>
      </c>
      <c r="O8217" s="4">
        <v>7</v>
      </c>
      <c r="P8217" s="4">
        <v>0.2</v>
      </c>
      <c r="Q8217" s="4">
        <v>13.75</v>
      </c>
    </row>
    <row r="8218" spans="1:17" s="4" customFormat="1" ht="12" x14ac:dyDescent="0.3">
      <c r="A8218" s="4">
        <v>8217</v>
      </c>
      <c r="B8218" s="4" t="s">
        <v>24344</v>
      </c>
      <c r="C8218" s="5">
        <v>44989</v>
      </c>
      <c r="D8218" s="5">
        <v>44990</v>
      </c>
      <c r="E8218" s="9">
        <f t="shared" si="128"/>
        <v>2023</v>
      </c>
      <c r="F8218" s="4" t="s">
        <v>59</v>
      </c>
      <c r="G8218" s="4" t="s">
        <v>24345</v>
      </c>
      <c r="H8218" s="4" t="s">
        <v>24346</v>
      </c>
      <c r="I8218" s="4" t="s">
        <v>67</v>
      </c>
      <c r="J8218" s="4" t="s">
        <v>106</v>
      </c>
      <c r="K8218" s="4" t="s">
        <v>106</v>
      </c>
      <c r="L8218" s="4" t="s">
        <v>22</v>
      </c>
      <c r="M8218" s="4" t="s">
        <v>54</v>
      </c>
      <c r="N8218" s="4">
        <v>140.24</v>
      </c>
      <c r="O8218" s="4">
        <v>3</v>
      </c>
      <c r="P8218" s="4">
        <v>0</v>
      </c>
      <c r="Q8218" s="4">
        <v>19.27</v>
      </c>
    </row>
    <row r="8219" spans="1:17" s="4" customFormat="1" ht="12" x14ac:dyDescent="0.3">
      <c r="A8219" s="4">
        <v>8218</v>
      </c>
      <c r="B8219" s="4" t="s">
        <v>24347</v>
      </c>
      <c r="C8219" s="5">
        <v>45769</v>
      </c>
      <c r="D8219" s="5">
        <v>45775</v>
      </c>
      <c r="E8219" s="9">
        <f t="shared" si="128"/>
        <v>2025</v>
      </c>
      <c r="F8219" s="4" t="s">
        <v>39</v>
      </c>
      <c r="G8219" s="4" t="s">
        <v>24348</v>
      </c>
      <c r="H8219" s="4" t="s">
        <v>24349</v>
      </c>
      <c r="I8219" s="4" t="s">
        <v>67</v>
      </c>
      <c r="J8219" s="4" t="s">
        <v>42</v>
      </c>
      <c r="K8219" s="4" t="s">
        <v>43</v>
      </c>
      <c r="L8219" s="4" t="s">
        <v>22</v>
      </c>
      <c r="M8219" s="4" t="s">
        <v>23</v>
      </c>
      <c r="N8219" s="4">
        <v>190.23</v>
      </c>
      <c r="O8219" s="4">
        <v>9</v>
      </c>
      <c r="P8219" s="4">
        <v>0.1</v>
      </c>
      <c r="Q8219" s="4">
        <v>8.33</v>
      </c>
    </row>
    <row r="8220" spans="1:17" s="4" customFormat="1" ht="12" x14ac:dyDescent="0.3">
      <c r="A8220" s="4">
        <v>8219</v>
      </c>
      <c r="B8220" s="4" t="s">
        <v>24350</v>
      </c>
      <c r="C8220" s="5">
        <v>44702</v>
      </c>
      <c r="D8220" s="5">
        <v>44709</v>
      </c>
      <c r="E8220" s="9">
        <f t="shared" si="128"/>
        <v>2022</v>
      </c>
      <c r="F8220" s="4" t="s">
        <v>17</v>
      </c>
      <c r="G8220" s="4" t="s">
        <v>24351</v>
      </c>
      <c r="H8220" s="4" t="s">
        <v>24352</v>
      </c>
      <c r="I8220" s="4" t="s">
        <v>20</v>
      </c>
      <c r="J8220" s="4" t="s">
        <v>111</v>
      </c>
      <c r="K8220" s="4" t="s">
        <v>111</v>
      </c>
      <c r="L8220" s="4" t="s">
        <v>29</v>
      </c>
      <c r="M8220" s="4" t="s">
        <v>48</v>
      </c>
      <c r="N8220" s="4">
        <v>192.05</v>
      </c>
      <c r="O8220" s="4">
        <v>6</v>
      </c>
      <c r="P8220" s="4">
        <v>0.1</v>
      </c>
      <c r="Q8220" s="4">
        <v>43.98</v>
      </c>
    </row>
    <row r="8221" spans="1:17" s="4" customFormat="1" ht="12" x14ac:dyDescent="0.3">
      <c r="A8221" s="4">
        <v>8220</v>
      </c>
      <c r="B8221" s="4" t="s">
        <v>24353</v>
      </c>
      <c r="C8221" s="5">
        <v>45000</v>
      </c>
      <c r="D8221" s="5">
        <v>45007</v>
      </c>
      <c r="E8221" s="9">
        <f t="shared" si="128"/>
        <v>2023</v>
      </c>
      <c r="F8221" s="4" t="s">
        <v>25</v>
      </c>
      <c r="G8221" s="4" t="s">
        <v>24354</v>
      </c>
      <c r="H8221" s="4" t="s">
        <v>24355</v>
      </c>
      <c r="I8221" s="4" t="s">
        <v>67</v>
      </c>
      <c r="J8221" s="4" t="s">
        <v>52</v>
      </c>
      <c r="K8221" s="4" t="s">
        <v>53</v>
      </c>
      <c r="L8221" s="4" t="s">
        <v>29</v>
      </c>
      <c r="M8221" s="4" t="s">
        <v>48</v>
      </c>
      <c r="N8221" s="4">
        <v>347.63</v>
      </c>
      <c r="O8221" s="4">
        <v>9</v>
      </c>
      <c r="P8221" s="4">
        <v>0.1</v>
      </c>
      <c r="Q8221" s="4">
        <v>84.43</v>
      </c>
    </row>
    <row r="8222" spans="1:17" s="4" customFormat="1" ht="12" x14ac:dyDescent="0.3">
      <c r="A8222" s="4">
        <v>8221</v>
      </c>
      <c r="B8222" s="4" t="s">
        <v>24356</v>
      </c>
      <c r="C8222" s="5">
        <v>45450</v>
      </c>
      <c r="D8222" s="5">
        <v>45456</v>
      </c>
      <c r="E8222" s="9">
        <f t="shared" si="128"/>
        <v>2024</v>
      </c>
      <c r="F8222" s="4" t="s">
        <v>25</v>
      </c>
      <c r="G8222" s="4" t="s">
        <v>24357</v>
      </c>
      <c r="H8222" s="4" t="s">
        <v>24358</v>
      </c>
      <c r="I8222" s="4" t="s">
        <v>28</v>
      </c>
      <c r="J8222" s="4" t="s">
        <v>47</v>
      </c>
      <c r="K8222" s="4" t="s">
        <v>47</v>
      </c>
      <c r="L8222" s="4" t="s">
        <v>36</v>
      </c>
      <c r="M8222" s="4" t="s">
        <v>71</v>
      </c>
      <c r="N8222" s="4">
        <v>485.23</v>
      </c>
      <c r="O8222" s="4">
        <v>6</v>
      </c>
      <c r="P8222" s="4">
        <v>0.1</v>
      </c>
      <c r="Q8222" s="4">
        <v>34.4</v>
      </c>
    </row>
    <row r="8223" spans="1:17" s="4" customFormat="1" ht="12" x14ac:dyDescent="0.3">
      <c r="A8223" s="4">
        <v>8222</v>
      </c>
      <c r="B8223" s="4" t="s">
        <v>24359</v>
      </c>
      <c r="C8223" s="5">
        <v>45292</v>
      </c>
      <c r="D8223" s="5">
        <v>45295</v>
      </c>
      <c r="E8223" s="9">
        <f t="shared" si="128"/>
        <v>2024</v>
      </c>
      <c r="F8223" s="4" t="s">
        <v>59</v>
      </c>
      <c r="G8223" s="4" t="s">
        <v>24360</v>
      </c>
      <c r="H8223" s="4" t="s">
        <v>24361</v>
      </c>
      <c r="I8223" s="4" t="s">
        <v>20</v>
      </c>
      <c r="J8223" s="4" t="s">
        <v>47</v>
      </c>
      <c r="K8223" s="4" t="s">
        <v>47</v>
      </c>
      <c r="L8223" s="4" t="s">
        <v>36</v>
      </c>
      <c r="M8223" s="4" t="s">
        <v>138</v>
      </c>
      <c r="N8223" s="4">
        <v>735.41</v>
      </c>
      <c r="O8223" s="4">
        <v>1</v>
      </c>
      <c r="P8223" s="4">
        <v>0</v>
      </c>
      <c r="Q8223" s="4">
        <v>113.04</v>
      </c>
    </row>
    <row r="8224" spans="1:17" s="4" customFormat="1" ht="12" x14ac:dyDescent="0.3">
      <c r="A8224" s="4">
        <v>8223</v>
      </c>
      <c r="B8224" s="4" t="s">
        <v>24362</v>
      </c>
      <c r="C8224" s="5">
        <v>45090</v>
      </c>
      <c r="D8224" s="5">
        <v>45092</v>
      </c>
      <c r="E8224" s="9">
        <f t="shared" si="128"/>
        <v>2023</v>
      </c>
      <c r="F8224" s="4" t="s">
        <v>25</v>
      </c>
      <c r="G8224" s="4" t="s">
        <v>24363</v>
      </c>
      <c r="H8224" s="4" t="s">
        <v>24364</v>
      </c>
      <c r="I8224" s="4" t="s">
        <v>28</v>
      </c>
      <c r="J8224" s="4" t="s">
        <v>106</v>
      </c>
      <c r="K8224" s="4" t="s">
        <v>106</v>
      </c>
      <c r="L8224" s="4" t="s">
        <v>22</v>
      </c>
      <c r="M8224" s="4" t="s">
        <v>23</v>
      </c>
      <c r="N8224" s="4">
        <v>310.55</v>
      </c>
      <c r="O8224" s="4">
        <v>9</v>
      </c>
      <c r="P8224" s="4">
        <v>0.15</v>
      </c>
      <c r="Q8224" s="4">
        <v>68.59</v>
      </c>
    </row>
    <row r="8225" spans="1:17" s="4" customFormat="1" ht="12" x14ac:dyDescent="0.3">
      <c r="A8225" s="4">
        <v>8224</v>
      </c>
      <c r="B8225" s="4" t="s">
        <v>24365</v>
      </c>
      <c r="C8225" s="5">
        <v>45181</v>
      </c>
      <c r="D8225" s="5">
        <v>45187</v>
      </c>
      <c r="E8225" s="9">
        <f t="shared" si="128"/>
        <v>2023</v>
      </c>
      <c r="F8225" s="4" t="s">
        <v>59</v>
      </c>
      <c r="G8225" s="4" t="s">
        <v>24366</v>
      </c>
      <c r="H8225" s="4" t="s">
        <v>24367</v>
      </c>
      <c r="I8225" s="4" t="s">
        <v>67</v>
      </c>
      <c r="J8225" s="4" t="s">
        <v>21</v>
      </c>
      <c r="K8225" s="4" t="s">
        <v>26647</v>
      </c>
      <c r="L8225" s="4" t="s">
        <v>36</v>
      </c>
      <c r="M8225" s="4" t="s">
        <v>138</v>
      </c>
      <c r="N8225" s="4">
        <v>78.61</v>
      </c>
      <c r="O8225" s="4">
        <v>4</v>
      </c>
      <c r="P8225" s="4">
        <v>0</v>
      </c>
      <c r="Q8225" s="4">
        <v>0.08</v>
      </c>
    </row>
    <row r="8226" spans="1:17" s="4" customFormat="1" ht="12" x14ac:dyDescent="0.3">
      <c r="A8226" s="4">
        <v>8225</v>
      </c>
      <c r="B8226" s="4" t="s">
        <v>24368</v>
      </c>
      <c r="C8226" s="5">
        <v>44421</v>
      </c>
      <c r="D8226" s="5">
        <v>44423</v>
      </c>
      <c r="E8226" s="9">
        <f t="shared" si="128"/>
        <v>2021</v>
      </c>
      <c r="F8226" s="4" t="s">
        <v>17</v>
      </c>
      <c r="G8226" s="4" t="s">
        <v>7740</v>
      </c>
      <c r="H8226" s="4" t="s">
        <v>24369</v>
      </c>
      <c r="I8226" s="4" t="s">
        <v>20</v>
      </c>
      <c r="J8226" s="4" t="s">
        <v>52</v>
      </c>
      <c r="K8226" s="4" t="s">
        <v>53</v>
      </c>
      <c r="L8226" s="4" t="s">
        <v>22</v>
      </c>
      <c r="M8226" s="4" t="s">
        <v>23</v>
      </c>
      <c r="N8226" s="4">
        <v>114</v>
      </c>
      <c r="O8226" s="4">
        <v>3</v>
      </c>
      <c r="P8226" s="4">
        <v>0.1</v>
      </c>
      <c r="Q8226" s="4">
        <v>13.93</v>
      </c>
    </row>
    <row r="8227" spans="1:17" s="4" customFormat="1" ht="12" x14ac:dyDescent="0.3">
      <c r="A8227" s="4">
        <v>8226</v>
      </c>
      <c r="B8227" s="4" t="s">
        <v>24370</v>
      </c>
      <c r="C8227" s="5">
        <v>45010</v>
      </c>
      <c r="D8227" s="5">
        <v>45014</v>
      </c>
      <c r="E8227" s="9">
        <f t="shared" si="128"/>
        <v>2023</v>
      </c>
      <c r="F8227" s="4" t="s">
        <v>25</v>
      </c>
      <c r="G8227" s="4" t="s">
        <v>24371</v>
      </c>
      <c r="H8227" s="4" t="s">
        <v>24372</v>
      </c>
      <c r="I8227" s="4" t="s">
        <v>67</v>
      </c>
      <c r="J8227" s="4" t="s">
        <v>106</v>
      </c>
      <c r="K8227" s="4" t="s">
        <v>106</v>
      </c>
      <c r="L8227" s="4" t="s">
        <v>36</v>
      </c>
      <c r="M8227" s="4" t="s">
        <v>37</v>
      </c>
      <c r="N8227" s="4">
        <v>1296.57</v>
      </c>
      <c r="O8227" s="4">
        <v>3</v>
      </c>
      <c r="P8227" s="4">
        <v>0.2</v>
      </c>
      <c r="Q8227" s="4">
        <v>62.66</v>
      </c>
    </row>
    <row r="8228" spans="1:17" s="4" customFormat="1" ht="12" x14ac:dyDescent="0.3">
      <c r="A8228" s="4">
        <v>8227</v>
      </c>
      <c r="B8228" s="4" t="s">
        <v>24373</v>
      </c>
      <c r="C8228" s="5">
        <v>45693</v>
      </c>
      <c r="D8228" s="5">
        <v>45698</v>
      </c>
      <c r="E8228" s="9">
        <f t="shared" si="128"/>
        <v>2025</v>
      </c>
      <c r="F8228" s="4" t="s">
        <v>17</v>
      </c>
      <c r="G8228" s="4" t="s">
        <v>24374</v>
      </c>
      <c r="H8228" s="4" t="s">
        <v>24375</v>
      </c>
      <c r="I8228" s="4" t="s">
        <v>28</v>
      </c>
      <c r="J8228" s="4" t="s">
        <v>34</v>
      </c>
      <c r="K8228" s="4" t="s">
        <v>35</v>
      </c>
      <c r="L8228" s="4" t="s">
        <v>29</v>
      </c>
      <c r="M8228" s="4" t="s">
        <v>48</v>
      </c>
      <c r="N8228" s="4">
        <v>623.66999999999996</v>
      </c>
      <c r="O8228" s="4">
        <v>9</v>
      </c>
      <c r="P8228" s="4">
        <v>0</v>
      </c>
      <c r="Q8228" s="4">
        <v>185.81</v>
      </c>
    </row>
    <row r="8229" spans="1:17" s="4" customFormat="1" ht="12" x14ac:dyDescent="0.3">
      <c r="A8229" s="4">
        <v>8228</v>
      </c>
      <c r="B8229" s="4" t="s">
        <v>24376</v>
      </c>
      <c r="C8229" s="5">
        <v>44420</v>
      </c>
      <c r="D8229" s="5">
        <v>44425</v>
      </c>
      <c r="E8229" s="9">
        <f t="shared" si="128"/>
        <v>2021</v>
      </c>
      <c r="F8229" s="4" t="s">
        <v>59</v>
      </c>
      <c r="G8229" s="4" t="s">
        <v>24377</v>
      </c>
      <c r="H8229" s="4" t="s">
        <v>24378</v>
      </c>
      <c r="I8229" s="4" t="s">
        <v>20</v>
      </c>
      <c r="J8229" s="4" t="s">
        <v>145</v>
      </c>
      <c r="K8229" s="4" t="s">
        <v>80</v>
      </c>
      <c r="L8229" s="4" t="s">
        <v>36</v>
      </c>
      <c r="M8229" s="4" t="s">
        <v>37</v>
      </c>
      <c r="N8229" s="4">
        <v>1184.43</v>
      </c>
      <c r="O8229" s="4">
        <v>1</v>
      </c>
      <c r="P8229" s="4">
        <v>0.15</v>
      </c>
      <c r="Q8229" s="4">
        <v>275.57</v>
      </c>
    </row>
    <row r="8230" spans="1:17" s="4" customFormat="1" ht="12" x14ac:dyDescent="0.3">
      <c r="A8230" s="4">
        <v>8229</v>
      </c>
      <c r="B8230" s="4" t="s">
        <v>24379</v>
      </c>
      <c r="C8230" s="5">
        <v>44696</v>
      </c>
      <c r="D8230" s="5">
        <v>44702</v>
      </c>
      <c r="E8230" s="9">
        <f t="shared" si="128"/>
        <v>2022</v>
      </c>
      <c r="F8230" s="4" t="s">
        <v>25</v>
      </c>
      <c r="G8230" s="4" t="s">
        <v>24380</v>
      </c>
      <c r="H8230" s="4" t="s">
        <v>24381</v>
      </c>
      <c r="I8230" s="4" t="s">
        <v>67</v>
      </c>
      <c r="J8230" s="4" t="s">
        <v>21</v>
      </c>
      <c r="K8230" s="4" t="s">
        <v>26647</v>
      </c>
      <c r="L8230" s="4" t="s">
        <v>29</v>
      </c>
      <c r="M8230" s="4" t="s">
        <v>107</v>
      </c>
      <c r="N8230" s="4">
        <v>797.83</v>
      </c>
      <c r="O8230" s="4">
        <v>10</v>
      </c>
      <c r="P8230" s="4">
        <v>0.15</v>
      </c>
      <c r="Q8230" s="4">
        <v>119.39</v>
      </c>
    </row>
    <row r="8231" spans="1:17" s="4" customFormat="1" ht="12" x14ac:dyDescent="0.3">
      <c r="A8231" s="4">
        <v>8230</v>
      </c>
      <c r="B8231" s="4" t="s">
        <v>24382</v>
      </c>
      <c r="C8231" s="5">
        <v>45234</v>
      </c>
      <c r="D8231" s="5">
        <v>45240</v>
      </c>
      <c r="E8231" s="9">
        <f t="shared" si="128"/>
        <v>2023</v>
      </c>
      <c r="F8231" s="4" t="s">
        <v>17</v>
      </c>
      <c r="G8231" s="4" t="s">
        <v>24383</v>
      </c>
      <c r="H8231" s="4" t="s">
        <v>24384</v>
      </c>
      <c r="I8231" s="4" t="s">
        <v>28</v>
      </c>
      <c r="J8231" s="4" t="s">
        <v>42</v>
      </c>
      <c r="K8231" s="4" t="s">
        <v>43</v>
      </c>
      <c r="L8231" s="4" t="s">
        <v>29</v>
      </c>
      <c r="M8231" s="4" t="s">
        <v>30</v>
      </c>
      <c r="N8231" s="4">
        <v>308.57</v>
      </c>
      <c r="O8231" s="4">
        <v>1</v>
      </c>
      <c r="P8231" s="4">
        <v>0.2</v>
      </c>
      <c r="Q8231" s="4">
        <v>-5.39</v>
      </c>
    </row>
    <row r="8232" spans="1:17" s="4" customFormat="1" ht="12" x14ac:dyDescent="0.3">
      <c r="A8232" s="4">
        <v>8231</v>
      </c>
      <c r="B8232" s="4" t="s">
        <v>24385</v>
      </c>
      <c r="C8232" s="5">
        <v>45562</v>
      </c>
      <c r="D8232" s="5">
        <v>45563</v>
      </c>
      <c r="E8232" s="9">
        <f t="shared" si="128"/>
        <v>2024</v>
      </c>
      <c r="F8232" s="4" t="s">
        <v>59</v>
      </c>
      <c r="G8232" s="4" t="s">
        <v>24386</v>
      </c>
      <c r="H8232" s="4" t="s">
        <v>24387</v>
      </c>
      <c r="I8232" s="4" t="s">
        <v>28</v>
      </c>
      <c r="J8232" s="4" t="s">
        <v>34</v>
      </c>
      <c r="K8232" s="4" t="s">
        <v>35</v>
      </c>
      <c r="L8232" s="4" t="s">
        <v>29</v>
      </c>
      <c r="M8232" s="4" t="s">
        <v>30</v>
      </c>
      <c r="N8232" s="4">
        <v>392.3</v>
      </c>
      <c r="O8232" s="4">
        <v>10</v>
      </c>
      <c r="P8232" s="4">
        <v>0.15</v>
      </c>
      <c r="Q8232" s="4">
        <v>-0.98</v>
      </c>
    </row>
    <row r="8233" spans="1:17" s="4" customFormat="1" ht="12" x14ac:dyDescent="0.3">
      <c r="A8233" s="4">
        <v>8232</v>
      </c>
      <c r="B8233" s="4" t="s">
        <v>24388</v>
      </c>
      <c r="C8233" s="5">
        <v>44651</v>
      </c>
      <c r="D8233" s="5">
        <v>44652</v>
      </c>
      <c r="E8233" s="9">
        <f t="shared" si="128"/>
        <v>2022</v>
      </c>
      <c r="F8233" s="4" t="s">
        <v>59</v>
      </c>
      <c r="G8233" s="4" t="s">
        <v>24389</v>
      </c>
      <c r="H8233" s="4" t="s">
        <v>24390</v>
      </c>
      <c r="I8233" s="4" t="s">
        <v>67</v>
      </c>
      <c r="J8233" s="4" t="s">
        <v>21</v>
      </c>
      <c r="K8233" s="4" t="s">
        <v>26647</v>
      </c>
      <c r="L8233" s="4" t="s">
        <v>29</v>
      </c>
      <c r="M8233" s="4" t="s">
        <v>90</v>
      </c>
      <c r="N8233" s="4">
        <v>1255.76</v>
      </c>
      <c r="O8233" s="4">
        <v>2</v>
      </c>
      <c r="P8233" s="4">
        <v>0</v>
      </c>
      <c r="Q8233" s="4">
        <v>361.58</v>
      </c>
    </row>
    <row r="8234" spans="1:17" s="4" customFormat="1" ht="12" x14ac:dyDescent="0.3">
      <c r="A8234" s="4">
        <v>8233</v>
      </c>
      <c r="B8234" s="4" t="s">
        <v>24391</v>
      </c>
      <c r="C8234" s="5">
        <v>45246</v>
      </c>
      <c r="D8234" s="5">
        <v>45248</v>
      </c>
      <c r="E8234" s="9">
        <f t="shared" si="128"/>
        <v>2023</v>
      </c>
      <c r="F8234" s="4" t="s">
        <v>25</v>
      </c>
      <c r="G8234" s="4" t="s">
        <v>423</v>
      </c>
      <c r="H8234" s="4" t="s">
        <v>24392</v>
      </c>
      <c r="I8234" s="4" t="s">
        <v>67</v>
      </c>
      <c r="J8234" s="4" t="s">
        <v>79</v>
      </c>
      <c r="K8234" s="4" t="s">
        <v>80</v>
      </c>
      <c r="L8234" s="4" t="s">
        <v>29</v>
      </c>
      <c r="M8234" s="4" t="s">
        <v>48</v>
      </c>
      <c r="N8234" s="4">
        <v>642.91999999999996</v>
      </c>
      <c r="O8234" s="4">
        <v>7</v>
      </c>
      <c r="P8234" s="4">
        <v>0.1</v>
      </c>
      <c r="Q8234" s="4">
        <v>163.62</v>
      </c>
    </row>
    <row r="8235" spans="1:17" s="4" customFormat="1" ht="12" x14ac:dyDescent="0.3">
      <c r="A8235" s="4">
        <v>8234</v>
      </c>
      <c r="B8235" s="4" t="s">
        <v>24393</v>
      </c>
      <c r="C8235" s="5">
        <v>45113</v>
      </c>
      <c r="D8235" s="5">
        <v>45115</v>
      </c>
      <c r="E8235" s="9">
        <f t="shared" si="128"/>
        <v>2023</v>
      </c>
      <c r="F8235" s="4" t="s">
        <v>59</v>
      </c>
      <c r="G8235" s="4" t="s">
        <v>24394</v>
      </c>
      <c r="H8235" s="4" t="s">
        <v>24395</v>
      </c>
      <c r="I8235" s="4" t="s">
        <v>20</v>
      </c>
      <c r="J8235" s="4" t="s">
        <v>106</v>
      </c>
      <c r="K8235" s="4" t="s">
        <v>106</v>
      </c>
      <c r="L8235" s="4" t="s">
        <v>22</v>
      </c>
      <c r="M8235" s="4" t="s">
        <v>75</v>
      </c>
      <c r="N8235" s="4">
        <v>1442.61</v>
      </c>
      <c r="O8235" s="4">
        <v>3</v>
      </c>
      <c r="P8235" s="4">
        <v>0.15</v>
      </c>
      <c r="Q8235" s="4">
        <v>206.39</v>
      </c>
    </row>
    <row r="8236" spans="1:17" s="4" customFormat="1" ht="12" x14ac:dyDescent="0.3">
      <c r="A8236" s="4">
        <v>8235</v>
      </c>
      <c r="B8236" s="4" t="s">
        <v>24396</v>
      </c>
      <c r="C8236" s="5">
        <v>45360</v>
      </c>
      <c r="D8236" s="5">
        <v>45366</v>
      </c>
      <c r="E8236" s="9">
        <f t="shared" si="128"/>
        <v>2024</v>
      </c>
      <c r="F8236" s="4" t="s">
        <v>39</v>
      </c>
      <c r="G8236" s="4" t="s">
        <v>24397</v>
      </c>
      <c r="H8236" s="4" t="s">
        <v>24398</v>
      </c>
      <c r="I8236" s="4" t="s">
        <v>67</v>
      </c>
      <c r="J8236" s="4" t="s">
        <v>34</v>
      </c>
      <c r="K8236" s="4" t="s">
        <v>35</v>
      </c>
      <c r="L8236" s="4" t="s">
        <v>36</v>
      </c>
      <c r="M8236" s="4" t="s">
        <v>138</v>
      </c>
      <c r="N8236" s="4">
        <v>1231.81</v>
      </c>
      <c r="O8236" s="4">
        <v>8</v>
      </c>
      <c r="P8236" s="4">
        <v>0.1</v>
      </c>
      <c r="Q8236" s="4">
        <v>21.96</v>
      </c>
    </row>
    <row r="8237" spans="1:17" s="4" customFormat="1" ht="12" x14ac:dyDescent="0.3">
      <c r="A8237" s="4">
        <v>8236</v>
      </c>
      <c r="B8237" s="4" t="s">
        <v>24399</v>
      </c>
      <c r="C8237" s="5">
        <v>44534</v>
      </c>
      <c r="D8237" s="5">
        <v>44535</v>
      </c>
      <c r="E8237" s="9">
        <f t="shared" si="128"/>
        <v>2021</v>
      </c>
      <c r="F8237" s="4" t="s">
        <v>17</v>
      </c>
      <c r="G8237" s="4" t="s">
        <v>24400</v>
      </c>
      <c r="H8237" s="4" t="s">
        <v>24401</v>
      </c>
      <c r="I8237" s="4" t="s">
        <v>67</v>
      </c>
      <c r="J8237" s="4" t="s">
        <v>111</v>
      </c>
      <c r="K8237" s="4" t="s">
        <v>111</v>
      </c>
      <c r="L8237" s="4" t="s">
        <v>29</v>
      </c>
      <c r="M8237" s="4" t="s">
        <v>30</v>
      </c>
      <c r="N8237" s="4">
        <v>1454.17</v>
      </c>
      <c r="O8237" s="4">
        <v>1</v>
      </c>
      <c r="P8237" s="4">
        <v>0.2</v>
      </c>
      <c r="Q8237" s="4">
        <v>37.700000000000003</v>
      </c>
    </row>
    <row r="8238" spans="1:17" s="4" customFormat="1" ht="12" x14ac:dyDescent="0.3">
      <c r="A8238" s="4">
        <v>8237</v>
      </c>
      <c r="B8238" s="4" t="s">
        <v>24402</v>
      </c>
      <c r="C8238" s="5">
        <v>44809</v>
      </c>
      <c r="D8238" s="5">
        <v>44816</v>
      </c>
      <c r="E8238" s="9">
        <f t="shared" si="128"/>
        <v>2022</v>
      </c>
      <c r="F8238" s="4" t="s">
        <v>59</v>
      </c>
      <c r="G8238" s="4" t="s">
        <v>24403</v>
      </c>
      <c r="H8238" s="4" t="s">
        <v>24404</v>
      </c>
      <c r="I8238" s="4" t="s">
        <v>28</v>
      </c>
      <c r="J8238" s="4" t="s">
        <v>111</v>
      </c>
      <c r="K8238" s="4" t="s">
        <v>111</v>
      </c>
      <c r="L8238" s="4" t="s">
        <v>36</v>
      </c>
      <c r="M8238" s="4" t="s">
        <v>37</v>
      </c>
      <c r="N8238" s="4">
        <v>327.63</v>
      </c>
      <c r="O8238" s="4">
        <v>3</v>
      </c>
      <c r="P8238" s="4">
        <v>0.15</v>
      </c>
      <c r="Q8238" s="4">
        <v>35.35</v>
      </c>
    </row>
    <row r="8239" spans="1:17" s="4" customFormat="1" ht="12" x14ac:dyDescent="0.3">
      <c r="A8239" s="4">
        <v>8238</v>
      </c>
      <c r="B8239" s="4" t="s">
        <v>24405</v>
      </c>
      <c r="C8239" s="5">
        <v>45129</v>
      </c>
      <c r="D8239" s="5">
        <v>45135</v>
      </c>
      <c r="E8239" s="9">
        <f t="shared" si="128"/>
        <v>2023</v>
      </c>
      <c r="F8239" s="4" t="s">
        <v>59</v>
      </c>
      <c r="G8239" s="4" t="s">
        <v>24406</v>
      </c>
      <c r="H8239" s="4" t="s">
        <v>24407</v>
      </c>
      <c r="I8239" s="4" t="s">
        <v>28</v>
      </c>
      <c r="J8239" s="4" t="s">
        <v>106</v>
      </c>
      <c r="K8239" s="4" t="s">
        <v>106</v>
      </c>
      <c r="L8239" s="4" t="s">
        <v>22</v>
      </c>
      <c r="M8239" s="4" t="s">
        <v>134</v>
      </c>
      <c r="N8239" s="4">
        <v>1391.73</v>
      </c>
      <c r="O8239" s="4">
        <v>10</v>
      </c>
      <c r="P8239" s="4">
        <v>0.2</v>
      </c>
      <c r="Q8239" s="4">
        <v>150.97</v>
      </c>
    </row>
    <row r="8240" spans="1:17" s="4" customFormat="1" ht="12" x14ac:dyDescent="0.3">
      <c r="A8240" s="4">
        <v>8239</v>
      </c>
      <c r="B8240" s="4" t="s">
        <v>24408</v>
      </c>
      <c r="C8240" s="5">
        <v>45580</v>
      </c>
      <c r="D8240" s="5">
        <v>45586</v>
      </c>
      <c r="E8240" s="9">
        <f t="shared" si="128"/>
        <v>2024</v>
      </c>
      <c r="F8240" s="4" t="s">
        <v>17</v>
      </c>
      <c r="G8240" s="4" t="s">
        <v>24409</v>
      </c>
      <c r="H8240" s="4" t="s">
        <v>24410</v>
      </c>
      <c r="I8240" s="4" t="s">
        <v>28</v>
      </c>
      <c r="J8240" s="4" t="s">
        <v>47</v>
      </c>
      <c r="K8240" s="4" t="s">
        <v>47</v>
      </c>
      <c r="L8240" s="4" t="s">
        <v>29</v>
      </c>
      <c r="M8240" s="4" t="s">
        <v>107</v>
      </c>
      <c r="N8240" s="4">
        <v>888.99</v>
      </c>
      <c r="O8240" s="4">
        <v>9</v>
      </c>
      <c r="P8240" s="4">
        <v>0.15</v>
      </c>
      <c r="Q8240" s="4">
        <v>41.58</v>
      </c>
    </row>
    <row r="8241" spans="1:17" s="4" customFormat="1" ht="12" x14ac:dyDescent="0.3">
      <c r="A8241" s="4">
        <v>8240</v>
      </c>
      <c r="B8241" s="4" t="s">
        <v>24411</v>
      </c>
      <c r="C8241" s="5">
        <v>44731</v>
      </c>
      <c r="D8241" s="5">
        <v>44736</v>
      </c>
      <c r="E8241" s="9">
        <f t="shared" si="128"/>
        <v>2022</v>
      </c>
      <c r="F8241" s="4" t="s">
        <v>25</v>
      </c>
      <c r="G8241" s="4" t="s">
        <v>24412</v>
      </c>
      <c r="H8241" s="4" t="s">
        <v>24413</v>
      </c>
      <c r="I8241" s="4" t="s">
        <v>28</v>
      </c>
      <c r="J8241" s="4" t="s">
        <v>111</v>
      </c>
      <c r="K8241" s="4" t="s">
        <v>111</v>
      </c>
      <c r="L8241" s="4" t="s">
        <v>36</v>
      </c>
      <c r="M8241" s="4" t="s">
        <v>71</v>
      </c>
      <c r="N8241" s="4">
        <v>34.549999999999997</v>
      </c>
      <c r="O8241" s="4">
        <v>4</v>
      </c>
      <c r="P8241" s="4">
        <v>0.15</v>
      </c>
      <c r="Q8241" s="4">
        <v>3.41</v>
      </c>
    </row>
    <row r="8242" spans="1:17" s="4" customFormat="1" ht="12" x14ac:dyDescent="0.3">
      <c r="A8242" s="4">
        <v>8241</v>
      </c>
      <c r="B8242" s="4" t="s">
        <v>24414</v>
      </c>
      <c r="C8242" s="5">
        <v>45295</v>
      </c>
      <c r="D8242" s="5">
        <v>45296</v>
      </c>
      <c r="E8242" s="9">
        <f t="shared" si="128"/>
        <v>2024</v>
      </c>
      <c r="F8242" s="4" t="s">
        <v>59</v>
      </c>
      <c r="G8242" s="4" t="s">
        <v>24415</v>
      </c>
      <c r="H8242" s="4" t="s">
        <v>24416</v>
      </c>
      <c r="I8242" s="4" t="s">
        <v>67</v>
      </c>
      <c r="J8242" s="4" t="s">
        <v>62</v>
      </c>
      <c r="K8242" s="4" t="s">
        <v>63</v>
      </c>
      <c r="L8242" s="4" t="s">
        <v>22</v>
      </c>
      <c r="M8242" s="4" t="s">
        <v>54</v>
      </c>
      <c r="N8242" s="4">
        <v>827.59</v>
      </c>
      <c r="O8242" s="4">
        <v>10</v>
      </c>
      <c r="P8242" s="4">
        <v>0.1</v>
      </c>
      <c r="Q8242" s="4">
        <v>20.38</v>
      </c>
    </row>
    <row r="8243" spans="1:17" s="4" customFormat="1" ht="12" x14ac:dyDescent="0.3">
      <c r="A8243" s="4">
        <v>8242</v>
      </c>
      <c r="B8243" s="4" t="s">
        <v>24417</v>
      </c>
      <c r="C8243" s="5">
        <v>44509</v>
      </c>
      <c r="D8243" s="5">
        <v>44515</v>
      </c>
      <c r="E8243" s="9">
        <f t="shared" si="128"/>
        <v>2021</v>
      </c>
      <c r="F8243" s="4" t="s">
        <v>17</v>
      </c>
      <c r="G8243" s="4" t="s">
        <v>24418</v>
      </c>
      <c r="H8243" s="4" t="s">
        <v>24419</v>
      </c>
      <c r="I8243" s="4" t="s">
        <v>67</v>
      </c>
      <c r="J8243" s="4" t="s">
        <v>79</v>
      </c>
      <c r="K8243" s="4" t="s">
        <v>80</v>
      </c>
      <c r="L8243" s="4" t="s">
        <v>36</v>
      </c>
      <c r="M8243" s="4" t="s">
        <v>118</v>
      </c>
      <c r="N8243" s="4">
        <v>933.54</v>
      </c>
      <c r="O8243" s="4">
        <v>1</v>
      </c>
      <c r="P8243" s="4">
        <v>0.2</v>
      </c>
      <c r="Q8243" s="4">
        <v>120.07</v>
      </c>
    </row>
    <row r="8244" spans="1:17" s="4" customFormat="1" ht="12" x14ac:dyDescent="0.3">
      <c r="A8244" s="4">
        <v>8243</v>
      </c>
      <c r="B8244" s="4" t="s">
        <v>24420</v>
      </c>
      <c r="C8244" s="5">
        <v>44971</v>
      </c>
      <c r="D8244" s="5">
        <v>44973</v>
      </c>
      <c r="E8244" s="9">
        <f t="shared" si="128"/>
        <v>2023</v>
      </c>
      <c r="F8244" s="4" t="s">
        <v>25</v>
      </c>
      <c r="G8244" s="4" t="s">
        <v>24421</v>
      </c>
      <c r="H8244" s="4" t="s">
        <v>24422</v>
      </c>
      <c r="I8244" s="4" t="s">
        <v>67</v>
      </c>
      <c r="J8244" s="4" t="s">
        <v>62</v>
      </c>
      <c r="K8244" s="4" t="s">
        <v>63</v>
      </c>
      <c r="L8244" s="4" t="s">
        <v>29</v>
      </c>
      <c r="M8244" s="4" t="s">
        <v>107</v>
      </c>
      <c r="N8244" s="4">
        <v>391.16</v>
      </c>
      <c r="O8244" s="4">
        <v>7</v>
      </c>
      <c r="P8244" s="4">
        <v>0.2</v>
      </c>
      <c r="Q8244" s="4">
        <v>73.52</v>
      </c>
    </row>
    <row r="8245" spans="1:17" s="4" customFormat="1" ht="12" x14ac:dyDescent="0.3">
      <c r="A8245" s="4">
        <v>8244</v>
      </c>
      <c r="B8245" s="4" t="s">
        <v>24423</v>
      </c>
      <c r="C8245" s="5">
        <v>44436</v>
      </c>
      <c r="D8245" s="5">
        <v>44442</v>
      </c>
      <c r="E8245" s="9">
        <f t="shared" si="128"/>
        <v>2021</v>
      </c>
      <c r="F8245" s="4" t="s">
        <v>25</v>
      </c>
      <c r="G8245" s="4" t="s">
        <v>24424</v>
      </c>
      <c r="H8245" s="4" t="s">
        <v>24425</v>
      </c>
      <c r="I8245" s="4" t="s">
        <v>20</v>
      </c>
      <c r="J8245" s="4" t="s">
        <v>145</v>
      </c>
      <c r="K8245" s="4" t="s">
        <v>80</v>
      </c>
      <c r="L8245" s="4" t="s">
        <v>22</v>
      </c>
      <c r="M8245" s="4" t="s">
        <v>23</v>
      </c>
      <c r="N8245" s="4">
        <v>415.2</v>
      </c>
      <c r="O8245" s="4">
        <v>4</v>
      </c>
      <c r="P8245" s="4">
        <v>0.15</v>
      </c>
      <c r="Q8245" s="4">
        <v>-1.48</v>
      </c>
    </row>
    <row r="8246" spans="1:17" s="4" customFormat="1" ht="12" x14ac:dyDescent="0.3">
      <c r="A8246" s="4">
        <v>8245</v>
      </c>
      <c r="B8246" s="4" t="s">
        <v>24426</v>
      </c>
      <c r="C8246" s="5">
        <v>44800</v>
      </c>
      <c r="D8246" s="5">
        <v>44801</v>
      </c>
      <c r="E8246" s="9">
        <f t="shared" si="128"/>
        <v>2022</v>
      </c>
      <c r="F8246" s="4" t="s">
        <v>17</v>
      </c>
      <c r="G8246" s="4" t="s">
        <v>24427</v>
      </c>
      <c r="H8246" s="4" t="s">
        <v>24428</v>
      </c>
      <c r="I8246" s="4" t="s">
        <v>20</v>
      </c>
      <c r="J8246" s="4" t="s">
        <v>106</v>
      </c>
      <c r="K8246" s="4" t="s">
        <v>106</v>
      </c>
      <c r="L8246" s="4" t="s">
        <v>36</v>
      </c>
      <c r="M8246" s="4" t="s">
        <v>71</v>
      </c>
      <c r="N8246" s="4">
        <v>97.78</v>
      </c>
      <c r="O8246" s="4">
        <v>7</v>
      </c>
      <c r="P8246" s="4">
        <v>0</v>
      </c>
      <c r="Q8246" s="4">
        <v>7.18</v>
      </c>
    </row>
    <row r="8247" spans="1:17" s="4" customFormat="1" ht="12" x14ac:dyDescent="0.3">
      <c r="A8247" s="4">
        <v>8246</v>
      </c>
      <c r="B8247" s="4" t="s">
        <v>24429</v>
      </c>
      <c r="C8247" s="5">
        <v>45094</v>
      </c>
      <c r="D8247" s="5">
        <v>45101</v>
      </c>
      <c r="E8247" s="9">
        <f t="shared" si="128"/>
        <v>2023</v>
      </c>
      <c r="F8247" s="4" t="s">
        <v>25</v>
      </c>
      <c r="G8247" s="4" t="s">
        <v>24430</v>
      </c>
      <c r="H8247" s="4" t="s">
        <v>24431</v>
      </c>
      <c r="I8247" s="4" t="s">
        <v>67</v>
      </c>
      <c r="J8247" s="4" t="s">
        <v>106</v>
      </c>
      <c r="K8247" s="4" t="s">
        <v>106</v>
      </c>
      <c r="L8247" s="4" t="s">
        <v>22</v>
      </c>
      <c r="M8247" s="4" t="s">
        <v>75</v>
      </c>
      <c r="N8247" s="4">
        <v>1066.31</v>
      </c>
      <c r="O8247" s="4">
        <v>10</v>
      </c>
      <c r="P8247" s="4">
        <v>0.2</v>
      </c>
      <c r="Q8247" s="4">
        <v>129.63</v>
      </c>
    </row>
    <row r="8248" spans="1:17" s="4" customFormat="1" ht="12" x14ac:dyDescent="0.3">
      <c r="A8248" s="4">
        <v>8247</v>
      </c>
      <c r="B8248" s="4" t="s">
        <v>24432</v>
      </c>
      <c r="C8248" s="5">
        <v>45352</v>
      </c>
      <c r="D8248" s="5">
        <v>45354</v>
      </c>
      <c r="E8248" s="9">
        <f t="shared" si="128"/>
        <v>2024</v>
      </c>
      <c r="F8248" s="4" t="s">
        <v>17</v>
      </c>
      <c r="G8248" s="4" t="s">
        <v>24433</v>
      </c>
      <c r="H8248" s="4" t="s">
        <v>24434</v>
      </c>
      <c r="I8248" s="4" t="s">
        <v>28</v>
      </c>
      <c r="J8248" s="4" t="s">
        <v>79</v>
      </c>
      <c r="K8248" s="4" t="s">
        <v>80</v>
      </c>
      <c r="L8248" s="4" t="s">
        <v>22</v>
      </c>
      <c r="M8248" s="4" t="s">
        <v>54</v>
      </c>
      <c r="N8248" s="4">
        <v>284.20999999999998</v>
      </c>
      <c r="O8248" s="4">
        <v>9</v>
      </c>
      <c r="P8248" s="4">
        <v>0.1</v>
      </c>
      <c r="Q8248" s="4">
        <v>69.62</v>
      </c>
    </row>
    <row r="8249" spans="1:17" s="4" customFormat="1" ht="12" x14ac:dyDescent="0.3">
      <c r="A8249" s="4">
        <v>8248</v>
      </c>
      <c r="B8249" s="4" t="s">
        <v>24435</v>
      </c>
      <c r="C8249" s="5">
        <v>45208</v>
      </c>
      <c r="D8249" s="5">
        <v>45209</v>
      </c>
      <c r="E8249" s="9">
        <f t="shared" si="128"/>
        <v>2023</v>
      </c>
      <c r="F8249" s="4" t="s">
        <v>25</v>
      </c>
      <c r="G8249" s="4" t="s">
        <v>24436</v>
      </c>
      <c r="H8249" s="4" t="s">
        <v>24437</v>
      </c>
      <c r="I8249" s="4" t="s">
        <v>20</v>
      </c>
      <c r="J8249" s="4" t="s">
        <v>47</v>
      </c>
      <c r="K8249" s="4" t="s">
        <v>47</v>
      </c>
      <c r="L8249" s="4" t="s">
        <v>36</v>
      </c>
      <c r="M8249" s="4" t="s">
        <v>138</v>
      </c>
      <c r="N8249" s="4">
        <v>805.92</v>
      </c>
      <c r="O8249" s="4">
        <v>2</v>
      </c>
      <c r="P8249" s="4">
        <v>0</v>
      </c>
      <c r="Q8249" s="4">
        <v>239.03</v>
      </c>
    </row>
    <row r="8250" spans="1:17" s="4" customFormat="1" ht="12" x14ac:dyDescent="0.3">
      <c r="A8250" s="4">
        <v>8249</v>
      </c>
      <c r="B8250" s="4" t="s">
        <v>24438</v>
      </c>
      <c r="C8250" s="5">
        <v>44762</v>
      </c>
      <c r="D8250" s="5">
        <v>44765</v>
      </c>
      <c r="E8250" s="9">
        <f t="shared" si="128"/>
        <v>2022</v>
      </c>
      <c r="F8250" s="4" t="s">
        <v>17</v>
      </c>
      <c r="G8250" s="4" t="s">
        <v>24439</v>
      </c>
      <c r="H8250" s="4" t="s">
        <v>24440</v>
      </c>
      <c r="I8250" s="4" t="s">
        <v>28</v>
      </c>
      <c r="J8250" s="4" t="s">
        <v>52</v>
      </c>
      <c r="K8250" s="4" t="s">
        <v>53</v>
      </c>
      <c r="L8250" s="4" t="s">
        <v>36</v>
      </c>
      <c r="M8250" s="4" t="s">
        <v>37</v>
      </c>
      <c r="N8250" s="4">
        <v>1446.16</v>
      </c>
      <c r="O8250" s="4">
        <v>10</v>
      </c>
      <c r="P8250" s="4">
        <v>0.15</v>
      </c>
      <c r="Q8250" s="4">
        <v>96.76</v>
      </c>
    </row>
    <row r="8251" spans="1:17" s="4" customFormat="1" ht="12" x14ac:dyDescent="0.3">
      <c r="A8251" s="4">
        <v>8250</v>
      </c>
      <c r="B8251" s="4" t="s">
        <v>24441</v>
      </c>
      <c r="C8251" s="5">
        <v>45510</v>
      </c>
      <c r="D8251" s="5">
        <v>45516</v>
      </c>
      <c r="E8251" s="9">
        <f t="shared" si="128"/>
        <v>2024</v>
      </c>
      <c r="F8251" s="4" t="s">
        <v>25</v>
      </c>
      <c r="G8251" s="4" t="s">
        <v>24442</v>
      </c>
      <c r="H8251" s="4" t="s">
        <v>24443</v>
      </c>
      <c r="I8251" s="4" t="s">
        <v>20</v>
      </c>
      <c r="J8251" s="4" t="s">
        <v>79</v>
      </c>
      <c r="K8251" s="4" t="s">
        <v>80</v>
      </c>
      <c r="L8251" s="4" t="s">
        <v>22</v>
      </c>
      <c r="M8251" s="4" t="s">
        <v>23</v>
      </c>
      <c r="N8251" s="4">
        <v>991.66</v>
      </c>
      <c r="O8251" s="4">
        <v>2</v>
      </c>
      <c r="P8251" s="4">
        <v>0.15</v>
      </c>
      <c r="Q8251" s="4">
        <v>157.1</v>
      </c>
    </row>
    <row r="8252" spans="1:17" s="4" customFormat="1" ht="12" x14ac:dyDescent="0.3">
      <c r="A8252" s="4">
        <v>8251</v>
      </c>
      <c r="B8252" s="4" t="s">
        <v>24444</v>
      </c>
      <c r="C8252" s="5">
        <v>45270</v>
      </c>
      <c r="D8252" s="5">
        <v>45275</v>
      </c>
      <c r="E8252" s="9">
        <f t="shared" si="128"/>
        <v>2023</v>
      </c>
      <c r="F8252" s="4" t="s">
        <v>39</v>
      </c>
      <c r="G8252" s="4" t="s">
        <v>24445</v>
      </c>
      <c r="H8252" s="4" t="s">
        <v>24446</v>
      </c>
      <c r="I8252" s="4" t="s">
        <v>20</v>
      </c>
      <c r="J8252" s="4" t="s">
        <v>111</v>
      </c>
      <c r="K8252" s="4" t="s">
        <v>111</v>
      </c>
      <c r="L8252" s="4" t="s">
        <v>22</v>
      </c>
      <c r="M8252" s="4" t="s">
        <v>75</v>
      </c>
      <c r="N8252" s="4">
        <v>315.54000000000002</v>
      </c>
      <c r="O8252" s="4">
        <v>1</v>
      </c>
      <c r="P8252" s="4">
        <v>0.15</v>
      </c>
      <c r="Q8252" s="4">
        <v>74.3</v>
      </c>
    </row>
    <row r="8253" spans="1:17" s="4" customFormat="1" ht="12" x14ac:dyDescent="0.3">
      <c r="A8253" s="4">
        <v>8252</v>
      </c>
      <c r="B8253" s="4" t="s">
        <v>24447</v>
      </c>
      <c r="C8253" s="5">
        <v>44705</v>
      </c>
      <c r="D8253" s="5">
        <v>44709</v>
      </c>
      <c r="E8253" s="9">
        <f t="shared" si="128"/>
        <v>2022</v>
      </c>
      <c r="F8253" s="4" t="s">
        <v>25</v>
      </c>
      <c r="G8253" s="4" t="s">
        <v>24448</v>
      </c>
      <c r="H8253" s="4" t="s">
        <v>24449</v>
      </c>
      <c r="I8253" s="4" t="s">
        <v>28</v>
      </c>
      <c r="J8253" s="4" t="s">
        <v>47</v>
      </c>
      <c r="K8253" s="4" t="s">
        <v>47</v>
      </c>
      <c r="L8253" s="4" t="s">
        <v>22</v>
      </c>
      <c r="M8253" s="4" t="s">
        <v>75</v>
      </c>
      <c r="N8253" s="4">
        <v>1286.73</v>
      </c>
      <c r="O8253" s="4">
        <v>7</v>
      </c>
      <c r="P8253" s="4">
        <v>0.2</v>
      </c>
      <c r="Q8253" s="4">
        <v>215.2</v>
      </c>
    </row>
    <row r="8254" spans="1:17" s="4" customFormat="1" ht="12" x14ac:dyDescent="0.3">
      <c r="A8254" s="4">
        <v>8253</v>
      </c>
      <c r="B8254" s="4" t="s">
        <v>24450</v>
      </c>
      <c r="C8254" s="5">
        <v>44948</v>
      </c>
      <c r="D8254" s="5">
        <v>44951</v>
      </c>
      <c r="E8254" s="9">
        <f t="shared" si="128"/>
        <v>2023</v>
      </c>
      <c r="F8254" s="4" t="s">
        <v>59</v>
      </c>
      <c r="G8254" s="4" t="s">
        <v>24451</v>
      </c>
      <c r="H8254" s="4" t="s">
        <v>24452</v>
      </c>
      <c r="I8254" s="4" t="s">
        <v>67</v>
      </c>
      <c r="J8254" s="4" t="s">
        <v>34</v>
      </c>
      <c r="K8254" s="4" t="s">
        <v>35</v>
      </c>
      <c r="L8254" s="4" t="s">
        <v>22</v>
      </c>
      <c r="M8254" s="4" t="s">
        <v>134</v>
      </c>
      <c r="N8254" s="4">
        <v>1200.1099999999999</v>
      </c>
      <c r="O8254" s="4">
        <v>7</v>
      </c>
      <c r="P8254" s="4">
        <v>0.2</v>
      </c>
      <c r="Q8254" s="4">
        <v>250.11</v>
      </c>
    </row>
    <row r="8255" spans="1:17" s="4" customFormat="1" ht="12" x14ac:dyDescent="0.3">
      <c r="A8255" s="4">
        <v>8254</v>
      </c>
      <c r="B8255" s="4" t="s">
        <v>24453</v>
      </c>
      <c r="C8255" s="5">
        <v>44738</v>
      </c>
      <c r="D8255" s="5">
        <v>44741</v>
      </c>
      <c r="E8255" s="9">
        <f t="shared" si="128"/>
        <v>2022</v>
      </c>
      <c r="F8255" s="4" t="s">
        <v>25</v>
      </c>
      <c r="G8255" s="4" t="s">
        <v>24454</v>
      </c>
      <c r="H8255" s="4" t="s">
        <v>24455</v>
      </c>
      <c r="I8255" s="4" t="s">
        <v>20</v>
      </c>
      <c r="J8255" s="4" t="s">
        <v>42</v>
      </c>
      <c r="K8255" s="4" t="s">
        <v>43</v>
      </c>
      <c r="L8255" s="4" t="s">
        <v>29</v>
      </c>
      <c r="M8255" s="4" t="s">
        <v>107</v>
      </c>
      <c r="N8255" s="4">
        <v>1229.78</v>
      </c>
      <c r="O8255" s="4">
        <v>4</v>
      </c>
      <c r="P8255" s="4">
        <v>0.2</v>
      </c>
      <c r="Q8255" s="4">
        <v>110.12</v>
      </c>
    </row>
    <row r="8256" spans="1:17" s="4" customFormat="1" ht="12" x14ac:dyDescent="0.3">
      <c r="A8256" s="4">
        <v>8255</v>
      </c>
      <c r="B8256" s="4" t="s">
        <v>24456</v>
      </c>
      <c r="C8256" s="5">
        <v>44647</v>
      </c>
      <c r="D8256" s="5">
        <v>44650</v>
      </c>
      <c r="E8256" s="9">
        <f t="shared" si="128"/>
        <v>2022</v>
      </c>
      <c r="F8256" s="4" t="s">
        <v>39</v>
      </c>
      <c r="G8256" s="4" t="s">
        <v>24457</v>
      </c>
      <c r="H8256" s="4" t="s">
        <v>24458</v>
      </c>
      <c r="I8256" s="4" t="s">
        <v>20</v>
      </c>
      <c r="J8256" s="4" t="s">
        <v>42</v>
      </c>
      <c r="K8256" s="4" t="s">
        <v>43</v>
      </c>
      <c r="L8256" s="4" t="s">
        <v>29</v>
      </c>
      <c r="M8256" s="4" t="s">
        <v>48</v>
      </c>
      <c r="N8256" s="4">
        <v>1350.06</v>
      </c>
      <c r="O8256" s="4">
        <v>10</v>
      </c>
      <c r="P8256" s="4">
        <v>0</v>
      </c>
      <c r="Q8256" s="4">
        <v>2.27</v>
      </c>
    </row>
    <row r="8257" spans="1:17" s="4" customFormat="1" ht="12" x14ac:dyDescent="0.3">
      <c r="A8257" s="4">
        <v>8256</v>
      </c>
      <c r="B8257" s="4" t="s">
        <v>24459</v>
      </c>
      <c r="C8257" s="5">
        <v>44907</v>
      </c>
      <c r="D8257" s="5">
        <v>44910</v>
      </c>
      <c r="E8257" s="9">
        <f t="shared" si="128"/>
        <v>2022</v>
      </c>
      <c r="F8257" s="4" t="s">
        <v>59</v>
      </c>
      <c r="G8257" s="4" t="s">
        <v>24460</v>
      </c>
      <c r="H8257" s="4" t="s">
        <v>6230</v>
      </c>
      <c r="I8257" s="4" t="s">
        <v>28</v>
      </c>
      <c r="J8257" s="4" t="s">
        <v>52</v>
      </c>
      <c r="K8257" s="4" t="s">
        <v>53</v>
      </c>
      <c r="L8257" s="4" t="s">
        <v>22</v>
      </c>
      <c r="M8257" s="4" t="s">
        <v>23</v>
      </c>
      <c r="N8257" s="4">
        <v>1274</v>
      </c>
      <c r="O8257" s="4">
        <v>4</v>
      </c>
      <c r="P8257" s="4">
        <v>0.2</v>
      </c>
      <c r="Q8257" s="4">
        <v>233.5</v>
      </c>
    </row>
    <row r="8258" spans="1:17" s="4" customFormat="1" ht="12" x14ac:dyDescent="0.3">
      <c r="A8258" s="4">
        <v>8257</v>
      </c>
      <c r="B8258" s="4" t="s">
        <v>24461</v>
      </c>
      <c r="C8258" s="5">
        <v>45672</v>
      </c>
      <c r="D8258" s="5">
        <v>45674</v>
      </c>
      <c r="E8258" s="9">
        <f t="shared" ref="E8258:E8321" si="129">YEAR(D8258)</f>
        <v>2025</v>
      </c>
      <c r="F8258" s="4" t="s">
        <v>25</v>
      </c>
      <c r="G8258" s="4" t="s">
        <v>24462</v>
      </c>
      <c r="H8258" s="4" t="s">
        <v>24463</v>
      </c>
      <c r="I8258" s="4" t="s">
        <v>28</v>
      </c>
      <c r="J8258" s="4" t="s">
        <v>106</v>
      </c>
      <c r="K8258" s="4" t="s">
        <v>106</v>
      </c>
      <c r="L8258" s="4" t="s">
        <v>29</v>
      </c>
      <c r="M8258" s="4" t="s">
        <v>48</v>
      </c>
      <c r="N8258" s="4">
        <v>1231.92</v>
      </c>
      <c r="O8258" s="4">
        <v>6</v>
      </c>
      <c r="P8258" s="4">
        <v>0</v>
      </c>
      <c r="Q8258" s="4">
        <v>336.89</v>
      </c>
    </row>
    <row r="8259" spans="1:17" s="4" customFormat="1" ht="12" x14ac:dyDescent="0.3">
      <c r="A8259" s="4">
        <v>8258</v>
      </c>
      <c r="B8259" s="4" t="s">
        <v>24464</v>
      </c>
      <c r="C8259" s="5">
        <v>44999</v>
      </c>
      <c r="D8259" s="5">
        <v>45005</v>
      </c>
      <c r="E8259" s="9">
        <f t="shared" si="129"/>
        <v>2023</v>
      </c>
      <c r="F8259" s="4" t="s">
        <v>39</v>
      </c>
      <c r="G8259" s="4" t="s">
        <v>24465</v>
      </c>
      <c r="H8259" s="4" t="s">
        <v>24466</v>
      </c>
      <c r="I8259" s="4" t="s">
        <v>67</v>
      </c>
      <c r="J8259" s="4" t="s">
        <v>106</v>
      </c>
      <c r="K8259" s="4" t="s">
        <v>106</v>
      </c>
      <c r="L8259" s="4" t="s">
        <v>22</v>
      </c>
      <c r="M8259" s="4" t="s">
        <v>75</v>
      </c>
      <c r="N8259" s="4">
        <v>784.54</v>
      </c>
      <c r="O8259" s="4">
        <v>5</v>
      </c>
      <c r="P8259" s="4">
        <v>0.15</v>
      </c>
      <c r="Q8259" s="4">
        <v>166.28</v>
      </c>
    </row>
    <row r="8260" spans="1:17" s="4" customFormat="1" ht="12" x14ac:dyDescent="0.3">
      <c r="A8260" s="4">
        <v>8259</v>
      </c>
      <c r="B8260" s="4" t="s">
        <v>24467</v>
      </c>
      <c r="C8260" s="5">
        <v>45680</v>
      </c>
      <c r="D8260" s="5">
        <v>45681</v>
      </c>
      <c r="E8260" s="9">
        <f t="shared" si="129"/>
        <v>2025</v>
      </c>
      <c r="F8260" s="4" t="s">
        <v>17</v>
      </c>
      <c r="G8260" s="4" t="s">
        <v>24468</v>
      </c>
      <c r="H8260" s="4" t="s">
        <v>24469</v>
      </c>
      <c r="I8260" s="4" t="s">
        <v>20</v>
      </c>
      <c r="J8260" s="4" t="s">
        <v>79</v>
      </c>
      <c r="K8260" s="4" t="s">
        <v>80</v>
      </c>
      <c r="L8260" s="4" t="s">
        <v>36</v>
      </c>
      <c r="M8260" s="4" t="s">
        <v>37</v>
      </c>
      <c r="N8260" s="4">
        <v>96.06</v>
      </c>
      <c r="O8260" s="4">
        <v>4</v>
      </c>
      <c r="P8260" s="4">
        <v>0.15</v>
      </c>
      <c r="Q8260" s="4">
        <v>-0.96</v>
      </c>
    </row>
    <row r="8261" spans="1:17" s="4" customFormat="1" ht="12" x14ac:dyDescent="0.3">
      <c r="A8261" s="4">
        <v>8260</v>
      </c>
      <c r="B8261" s="4" t="s">
        <v>24470</v>
      </c>
      <c r="C8261" s="5">
        <v>45621</v>
      </c>
      <c r="D8261" s="5">
        <v>45625</v>
      </c>
      <c r="E8261" s="9">
        <f t="shared" si="129"/>
        <v>2024</v>
      </c>
      <c r="F8261" s="4" t="s">
        <v>17</v>
      </c>
      <c r="G8261" s="4" t="s">
        <v>24471</v>
      </c>
      <c r="H8261" s="4" t="s">
        <v>24472</v>
      </c>
      <c r="I8261" s="4" t="s">
        <v>67</v>
      </c>
      <c r="J8261" s="4" t="s">
        <v>34</v>
      </c>
      <c r="K8261" s="4" t="s">
        <v>35</v>
      </c>
      <c r="L8261" s="4" t="s">
        <v>36</v>
      </c>
      <c r="M8261" s="4" t="s">
        <v>37</v>
      </c>
      <c r="N8261" s="4">
        <v>1167.44</v>
      </c>
      <c r="O8261" s="4">
        <v>8</v>
      </c>
      <c r="P8261" s="4">
        <v>0.1</v>
      </c>
      <c r="Q8261" s="4">
        <v>150.94</v>
      </c>
    </row>
    <row r="8262" spans="1:17" s="4" customFormat="1" ht="12" x14ac:dyDescent="0.3">
      <c r="A8262" s="4">
        <v>8261</v>
      </c>
      <c r="B8262" s="4" t="s">
        <v>24473</v>
      </c>
      <c r="C8262" s="5">
        <v>44552</v>
      </c>
      <c r="D8262" s="5">
        <v>44559</v>
      </c>
      <c r="E8262" s="9">
        <f t="shared" si="129"/>
        <v>2021</v>
      </c>
      <c r="F8262" s="4" t="s">
        <v>39</v>
      </c>
      <c r="G8262" s="4" t="s">
        <v>24474</v>
      </c>
      <c r="H8262" s="4" t="s">
        <v>24475</v>
      </c>
      <c r="I8262" s="4" t="s">
        <v>67</v>
      </c>
      <c r="J8262" s="4" t="s">
        <v>21</v>
      </c>
      <c r="K8262" s="4" t="s">
        <v>26647</v>
      </c>
      <c r="L8262" s="4" t="s">
        <v>22</v>
      </c>
      <c r="M8262" s="4" t="s">
        <v>23</v>
      </c>
      <c r="N8262" s="4">
        <v>938.69</v>
      </c>
      <c r="O8262" s="4">
        <v>10</v>
      </c>
      <c r="P8262" s="4">
        <v>0.2</v>
      </c>
      <c r="Q8262" s="4">
        <v>171.45</v>
      </c>
    </row>
    <row r="8263" spans="1:17" s="4" customFormat="1" ht="12" x14ac:dyDescent="0.3">
      <c r="A8263" s="4">
        <v>8262</v>
      </c>
      <c r="B8263" s="4" t="s">
        <v>24476</v>
      </c>
      <c r="C8263" s="5">
        <v>45140</v>
      </c>
      <c r="D8263" s="5">
        <v>45141</v>
      </c>
      <c r="E8263" s="9">
        <f t="shared" si="129"/>
        <v>2023</v>
      </c>
      <c r="F8263" s="4" t="s">
        <v>39</v>
      </c>
      <c r="G8263" s="4" t="s">
        <v>24477</v>
      </c>
      <c r="H8263" s="4" t="s">
        <v>24478</v>
      </c>
      <c r="I8263" s="4" t="s">
        <v>67</v>
      </c>
      <c r="J8263" s="4" t="s">
        <v>79</v>
      </c>
      <c r="K8263" s="4" t="s">
        <v>80</v>
      </c>
      <c r="L8263" s="4" t="s">
        <v>29</v>
      </c>
      <c r="M8263" s="4" t="s">
        <v>48</v>
      </c>
      <c r="N8263" s="4">
        <v>633.46</v>
      </c>
      <c r="O8263" s="4">
        <v>9</v>
      </c>
      <c r="P8263" s="4">
        <v>0.1</v>
      </c>
      <c r="Q8263" s="4">
        <v>131.75</v>
      </c>
    </row>
    <row r="8264" spans="1:17" s="4" customFormat="1" ht="12" x14ac:dyDescent="0.3">
      <c r="A8264" s="4">
        <v>8263</v>
      </c>
      <c r="B8264" s="4" t="s">
        <v>24479</v>
      </c>
      <c r="C8264" s="5">
        <v>44684</v>
      </c>
      <c r="D8264" s="5">
        <v>44685</v>
      </c>
      <c r="E8264" s="9">
        <f t="shared" si="129"/>
        <v>2022</v>
      </c>
      <c r="F8264" s="4" t="s">
        <v>59</v>
      </c>
      <c r="G8264" s="4" t="s">
        <v>24480</v>
      </c>
      <c r="H8264" s="4" t="s">
        <v>24481</v>
      </c>
      <c r="I8264" s="4" t="s">
        <v>28</v>
      </c>
      <c r="J8264" s="4" t="s">
        <v>42</v>
      </c>
      <c r="K8264" s="4" t="s">
        <v>43</v>
      </c>
      <c r="L8264" s="4" t="s">
        <v>22</v>
      </c>
      <c r="M8264" s="4" t="s">
        <v>23</v>
      </c>
      <c r="N8264" s="4">
        <v>1209.45</v>
      </c>
      <c r="O8264" s="4">
        <v>4</v>
      </c>
      <c r="P8264" s="4">
        <v>0</v>
      </c>
      <c r="Q8264" s="4">
        <v>241.9</v>
      </c>
    </row>
    <row r="8265" spans="1:17" s="4" customFormat="1" ht="12" x14ac:dyDescent="0.3">
      <c r="A8265" s="4">
        <v>8264</v>
      </c>
      <c r="B8265" s="4" t="s">
        <v>24482</v>
      </c>
      <c r="C8265" s="5">
        <v>44617</v>
      </c>
      <c r="D8265" s="5">
        <v>44618</v>
      </c>
      <c r="E8265" s="9">
        <f t="shared" si="129"/>
        <v>2022</v>
      </c>
      <c r="F8265" s="4" t="s">
        <v>59</v>
      </c>
      <c r="G8265" s="4" t="s">
        <v>24483</v>
      </c>
      <c r="H8265" s="4" t="s">
        <v>24484</v>
      </c>
      <c r="I8265" s="4" t="s">
        <v>20</v>
      </c>
      <c r="J8265" s="4" t="s">
        <v>145</v>
      </c>
      <c r="K8265" s="4" t="s">
        <v>80</v>
      </c>
      <c r="L8265" s="4" t="s">
        <v>29</v>
      </c>
      <c r="M8265" s="4" t="s">
        <v>30</v>
      </c>
      <c r="N8265" s="4">
        <v>288.10000000000002</v>
      </c>
      <c r="O8265" s="4">
        <v>3</v>
      </c>
      <c r="P8265" s="4">
        <v>0.2</v>
      </c>
      <c r="Q8265" s="4">
        <v>43.6</v>
      </c>
    </row>
    <row r="8266" spans="1:17" s="4" customFormat="1" ht="12" x14ac:dyDescent="0.3">
      <c r="A8266" s="4">
        <v>8265</v>
      </c>
      <c r="B8266" s="4" t="s">
        <v>24485</v>
      </c>
      <c r="C8266" s="5">
        <v>44661</v>
      </c>
      <c r="D8266" s="5">
        <v>44664</v>
      </c>
      <c r="E8266" s="9">
        <f t="shared" si="129"/>
        <v>2022</v>
      </c>
      <c r="F8266" s="4" t="s">
        <v>39</v>
      </c>
      <c r="G8266" s="4" t="s">
        <v>24486</v>
      </c>
      <c r="H8266" s="4" t="s">
        <v>24487</v>
      </c>
      <c r="I8266" s="4" t="s">
        <v>28</v>
      </c>
      <c r="J8266" s="4" t="s">
        <v>47</v>
      </c>
      <c r="K8266" s="4" t="s">
        <v>47</v>
      </c>
      <c r="L8266" s="4" t="s">
        <v>36</v>
      </c>
      <c r="M8266" s="4" t="s">
        <v>71</v>
      </c>
      <c r="N8266" s="4">
        <v>1347.36</v>
      </c>
      <c r="O8266" s="4">
        <v>3</v>
      </c>
      <c r="P8266" s="4">
        <v>0.15</v>
      </c>
      <c r="Q8266" s="4">
        <v>212.88</v>
      </c>
    </row>
    <row r="8267" spans="1:17" s="4" customFormat="1" ht="12" x14ac:dyDescent="0.3">
      <c r="A8267" s="4">
        <v>8266</v>
      </c>
      <c r="B8267" s="4" t="s">
        <v>24488</v>
      </c>
      <c r="C8267" s="5">
        <v>44531</v>
      </c>
      <c r="D8267" s="5">
        <v>44535</v>
      </c>
      <c r="E8267" s="9">
        <f t="shared" si="129"/>
        <v>2021</v>
      </c>
      <c r="F8267" s="4" t="s">
        <v>39</v>
      </c>
      <c r="G8267" s="4" t="s">
        <v>24489</v>
      </c>
      <c r="H8267" s="4" t="s">
        <v>24490</v>
      </c>
      <c r="I8267" s="4" t="s">
        <v>67</v>
      </c>
      <c r="J8267" s="4" t="s">
        <v>79</v>
      </c>
      <c r="K8267" s="4" t="s">
        <v>80</v>
      </c>
      <c r="L8267" s="4" t="s">
        <v>29</v>
      </c>
      <c r="M8267" s="4" t="s">
        <v>30</v>
      </c>
      <c r="N8267" s="4">
        <v>1059.31</v>
      </c>
      <c r="O8267" s="4">
        <v>6</v>
      </c>
      <c r="P8267" s="4">
        <v>0</v>
      </c>
      <c r="Q8267" s="4">
        <v>261.76</v>
      </c>
    </row>
    <row r="8268" spans="1:17" s="4" customFormat="1" ht="12" x14ac:dyDescent="0.3">
      <c r="A8268" s="4">
        <v>8267</v>
      </c>
      <c r="B8268" s="4" t="s">
        <v>24491</v>
      </c>
      <c r="C8268" s="5">
        <v>45685</v>
      </c>
      <c r="D8268" s="5">
        <v>45686</v>
      </c>
      <c r="E8268" s="9">
        <f t="shared" si="129"/>
        <v>2025</v>
      </c>
      <c r="F8268" s="4" t="s">
        <v>17</v>
      </c>
      <c r="G8268" s="4" t="s">
        <v>24492</v>
      </c>
      <c r="H8268" s="4" t="s">
        <v>24493</v>
      </c>
      <c r="I8268" s="4" t="s">
        <v>67</v>
      </c>
      <c r="J8268" s="4" t="s">
        <v>106</v>
      </c>
      <c r="K8268" s="4" t="s">
        <v>106</v>
      </c>
      <c r="L8268" s="4" t="s">
        <v>36</v>
      </c>
      <c r="M8268" s="4" t="s">
        <v>138</v>
      </c>
      <c r="N8268" s="4">
        <v>644.70000000000005</v>
      </c>
      <c r="O8268" s="4">
        <v>9</v>
      </c>
      <c r="P8268" s="4">
        <v>0.2</v>
      </c>
      <c r="Q8268" s="4">
        <v>41.51</v>
      </c>
    </row>
    <row r="8269" spans="1:17" s="4" customFormat="1" ht="12" x14ac:dyDescent="0.3">
      <c r="A8269" s="4">
        <v>8268</v>
      </c>
      <c r="B8269" s="4" t="s">
        <v>24494</v>
      </c>
      <c r="C8269" s="5">
        <v>45308</v>
      </c>
      <c r="D8269" s="5">
        <v>45315</v>
      </c>
      <c r="E8269" s="9">
        <f t="shared" si="129"/>
        <v>2024</v>
      </c>
      <c r="F8269" s="4" t="s">
        <v>39</v>
      </c>
      <c r="G8269" s="4" t="s">
        <v>24495</v>
      </c>
      <c r="H8269" s="4" t="s">
        <v>24496</v>
      </c>
      <c r="I8269" s="4" t="s">
        <v>67</v>
      </c>
      <c r="J8269" s="4" t="s">
        <v>111</v>
      </c>
      <c r="K8269" s="4" t="s">
        <v>111</v>
      </c>
      <c r="L8269" s="4" t="s">
        <v>29</v>
      </c>
      <c r="M8269" s="4" t="s">
        <v>48</v>
      </c>
      <c r="N8269" s="4">
        <v>1201.25</v>
      </c>
      <c r="O8269" s="4">
        <v>7</v>
      </c>
      <c r="P8269" s="4">
        <v>0.2</v>
      </c>
      <c r="Q8269" s="4">
        <v>259.93</v>
      </c>
    </row>
    <row r="8270" spans="1:17" s="4" customFormat="1" ht="12" x14ac:dyDescent="0.3">
      <c r="A8270" s="4">
        <v>8269</v>
      </c>
      <c r="B8270" s="4" t="s">
        <v>24497</v>
      </c>
      <c r="C8270" s="5">
        <v>44518</v>
      </c>
      <c r="D8270" s="5">
        <v>44523</v>
      </c>
      <c r="E8270" s="9">
        <f t="shared" si="129"/>
        <v>2021</v>
      </c>
      <c r="F8270" s="4" t="s">
        <v>59</v>
      </c>
      <c r="G8270" s="4" t="s">
        <v>24498</v>
      </c>
      <c r="H8270" s="4" t="s">
        <v>24499</v>
      </c>
      <c r="I8270" s="4" t="s">
        <v>67</v>
      </c>
      <c r="J8270" s="4" t="s">
        <v>111</v>
      </c>
      <c r="K8270" s="4" t="s">
        <v>111</v>
      </c>
      <c r="L8270" s="4" t="s">
        <v>29</v>
      </c>
      <c r="M8270" s="4" t="s">
        <v>90</v>
      </c>
      <c r="N8270" s="4">
        <v>489.01</v>
      </c>
      <c r="O8270" s="4">
        <v>10</v>
      </c>
      <c r="P8270" s="4">
        <v>0</v>
      </c>
      <c r="Q8270" s="4">
        <v>47.59</v>
      </c>
    </row>
    <row r="8271" spans="1:17" s="4" customFormat="1" ht="12" x14ac:dyDescent="0.3">
      <c r="A8271" s="4">
        <v>8270</v>
      </c>
      <c r="B8271" s="4" t="s">
        <v>24500</v>
      </c>
      <c r="C8271" s="5">
        <v>45003</v>
      </c>
      <c r="D8271" s="5">
        <v>45005</v>
      </c>
      <c r="E8271" s="9">
        <f t="shared" si="129"/>
        <v>2023</v>
      </c>
      <c r="F8271" s="4" t="s">
        <v>17</v>
      </c>
      <c r="G8271" s="4" t="s">
        <v>24501</v>
      </c>
      <c r="H8271" s="4" t="s">
        <v>24502</v>
      </c>
      <c r="I8271" s="4" t="s">
        <v>67</v>
      </c>
      <c r="J8271" s="4" t="s">
        <v>106</v>
      </c>
      <c r="K8271" s="4" t="s">
        <v>106</v>
      </c>
      <c r="L8271" s="4" t="s">
        <v>36</v>
      </c>
      <c r="M8271" s="4" t="s">
        <v>118</v>
      </c>
      <c r="N8271" s="4">
        <v>927.8</v>
      </c>
      <c r="O8271" s="4">
        <v>3</v>
      </c>
      <c r="P8271" s="4">
        <v>0</v>
      </c>
      <c r="Q8271" s="4">
        <v>149.16</v>
      </c>
    </row>
    <row r="8272" spans="1:17" s="4" customFormat="1" ht="12" x14ac:dyDescent="0.3">
      <c r="A8272" s="4">
        <v>8271</v>
      </c>
      <c r="B8272" s="4" t="s">
        <v>24503</v>
      </c>
      <c r="C8272" s="5">
        <v>44730</v>
      </c>
      <c r="D8272" s="5">
        <v>44732</v>
      </c>
      <c r="E8272" s="9">
        <f t="shared" si="129"/>
        <v>2022</v>
      </c>
      <c r="F8272" s="4" t="s">
        <v>39</v>
      </c>
      <c r="G8272" s="4" t="s">
        <v>24504</v>
      </c>
      <c r="H8272" s="4" t="s">
        <v>24505</v>
      </c>
      <c r="I8272" s="4" t="s">
        <v>67</v>
      </c>
      <c r="J8272" s="4" t="s">
        <v>111</v>
      </c>
      <c r="K8272" s="4" t="s">
        <v>111</v>
      </c>
      <c r="L8272" s="4" t="s">
        <v>22</v>
      </c>
      <c r="M8272" s="4" t="s">
        <v>54</v>
      </c>
      <c r="N8272" s="4">
        <v>995.99</v>
      </c>
      <c r="O8272" s="4">
        <v>6</v>
      </c>
      <c r="P8272" s="4">
        <v>0.2</v>
      </c>
      <c r="Q8272" s="4">
        <v>35.18</v>
      </c>
    </row>
    <row r="8273" spans="1:17" s="4" customFormat="1" ht="12" x14ac:dyDescent="0.3">
      <c r="A8273" s="4">
        <v>8272</v>
      </c>
      <c r="B8273" s="4" t="s">
        <v>24506</v>
      </c>
      <c r="C8273" s="5">
        <v>44967</v>
      </c>
      <c r="D8273" s="5">
        <v>44974</v>
      </c>
      <c r="E8273" s="9">
        <f t="shared" si="129"/>
        <v>2023</v>
      </c>
      <c r="F8273" s="4" t="s">
        <v>39</v>
      </c>
      <c r="G8273" s="4" t="s">
        <v>24507</v>
      </c>
      <c r="H8273" s="4" t="s">
        <v>23907</v>
      </c>
      <c r="I8273" s="4" t="s">
        <v>20</v>
      </c>
      <c r="J8273" s="4" t="s">
        <v>145</v>
      </c>
      <c r="K8273" s="4" t="s">
        <v>80</v>
      </c>
      <c r="L8273" s="4" t="s">
        <v>29</v>
      </c>
      <c r="M8273" s="4" t="s">
        <v>48</v>
      </c>
      <c r="N8273" s="4">
        <v>675.41</v>
      </c>
      <c r="O8273" s="4">
        <v>9</v>
      </c>
      <c r="P8273" s="4">
        <v>0</v>
      </c>
      <c r="Q8273" s="4">
        <v>5.18</v>
      </c>
    </row>
    <row r="8274" spans="1:17" s="4" customFormat="1" ht="12" x14ac:dyDescent="0.3">
      <c r="A8274" s="4">
        <v>8273</v>
      </c>
      <c r="B8274" s="4" t="s">
        <v>24508</v>
      </c>
      <c r="C8274" s="5">
        <v>45243</v>
      </c>
      <c r="D8274" s="5">
        <v>45248</v>
      </c>
      <c r="E8274" s="9">
        <f t="shared" si="129"/>
        <v>2023</v>
      </c>
      <c r="F8274" s="4" t="s">
        <v>59</v>
      </c>
      <c r="G8274" s="4" t="s">
        <v>24509</v>
      </c>
      <c r="H8274" s="4" t="s">
        <v>24510</v>
      </c>
      <c r="I8274" s="4" t="s">
        <v>28</v>
      </c>
      <c r="J8274" s="4" t="s">
        <v>106</v>
      </c>
      <c r="K8274" s="4" t="s">
        <v>106</v>
      </c>
      <c r="L8274" s="4" t="s">
        <v>22</v>
      </c>
      <c r="M8274" s="4" t="s">
        <v>54</v>
      </c>
      <c r="N8274" s="4">
        <v>923.09</v>
      </c>
      <c r="O8274" s="4">
        <v>9</v>
      </c>
      <c r="P8274" s="4">
        <v>0.2</v>
      </c>
      <c r="Q8274" s="4">
        <v>-17.829999999999998</v>
      </c>
    </row>
    <row r="8275" spans="1:17" s="4" customFormat="1" ht="12" x14ac:dyDescent="0.3">
      <c r="A8275" s="4">
        <v>8274</v>
      </c>
      <c r="B8275" s="4" t="s">
        <v>24511</v>
      </c>
      <c r="C8275" s="5">
        <v>44526</v>
      </c>
      <c r="D8275" s="5">
        <v>44528</v>
      </c>
      <c r="E8275" s="9">
        <f t="shared" si="129"/>
        <v>2021</v>
      </c>
      <c r="F8275" s="4" t="s">
        <v>17</v>
      </c>
      <c r="G8275" s="4" t="s">
        <v>24512</v>
      </c>
      <c r="H8275" s="4" t="s">
        <v>24513</v>
      </c>
      <c r="I8275" s="4" t="s">
        <v>20</v>
      </c>
      <c r="J8275" s="4" t="s">
        <v>52</v>
      </c>
      <c r="K8275" s="4" t="s">
        <v>53</v>
      </c>
      <c r="L8275" s="4" t="s">
        <v>29</v>
      </c>
      <c r="M8275" s="4" t="s">
        <v>30</v>
      </c>
      <c r="N8275" s="4">
        <v>769.46</v>
      </c>
      <c r="O8275" s="4">
        <v>7</v>
      </c>
      <c r="P8275" s="4">
        <v>0.1</v>
      </c>
      <c r="Q8275" s="4">
        <v>4.72</v>
      </c>
    </row>
    <row r="8276" spans="1:17" s="4" customFormat="1" ht="12" x14ac:dyDescent="0.3">
      <c r="A8276" s="4">
        <v>8275</v>
      </c>
      <c r="B8276" s="4" t="s">
        <v>24514</v>
      </c>
      <c r="C8276" s="5">
        <v>44767</v>
      </c>
      <c r="D8276" s="5">
        <v>44774</v>
      </c>
      <c r="E8276" s="9">
        <f t="shared" si="129"/>
        <v>2022</v>
      </c>
      <c r="F8276" s="4" t="s">
        <v>17</v>
      </c>
      <c r="G8276" s="4" t="s">
        <v>24515</v>
      </c>
      <c r="H8276" s="4" t="s">
        <v>11319</v>
      </c>
      <c r="I8276" s="4" t="s">
        <v>28</v>
      </c>
      <c r="J8276" s="4" t="s">
        <v>52</v>
      </c>
      <c r="K8276" s="4" t="s">
        <v>53</v>
      </c>
      <c r="L8276" s="4" t="s">
        <v>36</v>
      </c>
      <c r="M8276" s="4" t="s">
        <v>118</v>
      </c>
      <c r="N8276" s="4">
        <v>116.07</v>
      </c>
      <c r="O8276" s="4">
        <v>7</v>
      </c>
      <c r="P8276" s="4">
        <v>0.1</v>
      </c>
      <c r="Q8276" s="4">
        <v>8.68</v>
      </c>
    </row>
    <row r="8277" spans="1:17" s="4" customFormat="1" ht="12" x14ac:dyDescent="0.3">
      <c r="A8277" s="4">
        <v>8276</v>
      </c>
      <c r="B8277" s="4" t="s">
        <v>24516</v>
      </c>
      <c r="C8277" s="5">
        <v>45732</v>
      </c>
      <c r="D8277" s="5">
        <v>45735</v>
      </c>
      <c r="E8277" s="9">
        <f t="shared" si="129"/>
        <v>2025</v>
      </c>
      <c r="F8277" s="4" t="s">
        <v>25</v>
      </c>
      <c r="G8277" s="4" t="s">
        <v>8225</v>
      </c>
      <c r="H8277" s="4" t="s">
        <v>24517</v>
      </c>
      <c r="I8277" s="4" t="s">
        <v>28</v>
      </c>
      <c r="J8277" s="4" t="s">
        <v>52</v>
      </c>
      <c r="K8277" s="4" t="s">
        <v>53</v>
      </c>
      <c r="L8277" s="4" t="s">
        <v>29</v>
      </c>
      <c r="M8277" s="4" t="s">
        <v>90</v>
      </c>
      <c r="N8277" s="4">
        <v>189.76</v>
      </c>
      <c r="O8277" s="4">
        <v>7</v>
      </c>
      <c r="P8277" s="4">
        <v>0.1</v>
      </c>
      <c r="Q8277" s="4">
        <v>46.26</v>
      </c>
    </row>
    <row r="8278" spans="1:17" s="4" customFormat="1" ht="12" x14ac:dyDescent="0.3">
      <c r="A8278" s="4">
        <v>8277</v>
      </c>
      <c r="B8278" s="4" t="s">
        <v>24518</v>
      </c>
      <c r="C8278" s="5">
        <v>45151</v>
      </c>
      <c r="D8278" s="5">
        <v>45157</v>
      </c>
      <c r="E8278" s="9">
        <f t="shared" si="129"/>
        <v>2023</v>
      </c>
      <c r="F8278" s="4" t="s">
        <v>59</v>
      </c>
      <c r="G8278" s="4" t="s">
        <v>24519</v>
      </c>
      <c r="H8278" s="4" t="s">
        <v>24520</v>
      </c>
      <c r="I8278" s="4" t="s">
        <v>28</v>
      </c>
      <c r="J8278" s="4" t="s">
        <v>106</v>
      </c>
      <c r="K8278" s="4" t="s">
        <v>106</v>
      </c>
      <c r="L8278" s="4" t="s">
        <v>36</v>
      </c>
      <c r="M8278" s="4" t="s">
        <v>71</v>
      </c>
      <c r="N8278" s="4">
        <v>280.37</v>
      </c>
      <c r="O8278" s="4">
        <v>3</v>
      </c>
      <c r="P8278" s="4">
        <v>0.15</v>
      </c>
      <c r="Q8278" s="4">
        <v>19.29</v>
      </c>
    </row>
    <row r="8279" spans="1:17" s="4" customFormat="1" ht="12" x14ac:dyDescent="0.3">
      <c r="A8279" s="4">
        <v>8278</v>
      </c>
      <c r="B8279" s="4" t="s">
        <v>24521</v>
      </c>
      <c r="C8279" s="5">
        <v>45582</v>
      </c>
      <c r="D8279" s="5">
        <v>45584</v>
      </c>
      <c r="E8279" s="9">
        <f t="shared" si="129"/>
        <v>2024</v>
      </c>
      <c r="F8279" s="4" t="s">
        <v>25</v>
      </c>
      <c r="G8279" s="4" t="s">
        <v>24522</v>
      </c>
      <c r="H8279" s="4" t="s">
        <v>24523</v>
      </c>
      <c r="I8279" s="4" t="s">
        <v>20</v>
      </c>
      <c r="J8279" s="4" t="s">
        <v>79</v>
      </c>
      <c r="K8279" s="4" t="s">
        <v>80</v>
      </c>
      <c r="L8279" s="4" t="s">
        <v>36</v>
      </c>
      <c r="M8279" s="4" t="s">
        <v>118</v>
      </c>
      <c r="N8279" s="4">
        <v>270.57</v>
      </c>
      <c r="O8279" s="4">
        <v>3</v>
      </c>
      <c r="P8279" s="4">
        <v>0</v>
      </c>
      <c r="Q8279" s="4">
        <v>57.22</v>
      </c>
    </row>
    <row r="8280" spans="1:17" s="4" customFormat="1" ht="12" x14ac:dyDescent="0.3">
      <c r="A8280" s="4">
        <v>8279</v>
      </c>
      <c r="B8280" s="4" t="s">
        <v>24524</v>
      </c>
      <c r="C8280" s="5">
        <v>45062</v>
      </c>
      <c r="D8280" s="5">
        <v>45065</v>
      </c>
      <c r="E8280" s="9">
        <f t="shared" si="129"/>
        <v>2023</v>
      </c>
      <c r="F8280" s="4" t="s">
        <v>17</v>
      </c>
      <c r="G8280" s="4" t="s">
        <v>24525</v>
      </c>
      <c r="H8280" s="4" t="s">
        <v>18838</v>
      </c>
      <c r="I8280" s="4" t="s">
        <v>28</v>
      </c>
      <c r="J8280" s="4" t="s">
        <v>79</v>
      </c>
      <c r="K8280" s="4" t="s">
        <v>80</v>
      </c>
      <c r="L8280" s="4" t="s">
        <v>36</v>
      </c>
      <c r="M8280" s="4" t="s">
        <v>118</v>
      </c>
      <c r="N8280" s="4">
        <v>730.43</v>
      </c>
      <c r="O8280" s="4">
        <v>8</v>
      </c>
      <c r="P8280" s="4">
        <v>0.1</v>
      </c>
      <c r="Q8280" s="4">
        <v>182.38</v>
      </c>
    </row>
    <row r="8281" spans="1:17" s="4" customFormat="1" ht="12" x14ac:dyDescent="0.3">
      <c r="A8281" s="4">
        <v>8280</v>
      </c>
      <c r="B8281" s="4" t="s">
        <v>24526</v>
      </c>
      <c r="C8281" s="5">
        <v>45449</v>
      </c>
      <c r="D8281" s="5">
        <v>45450</v>
      </c>
      <c r="E8281" s="9">
        <f t="shared" si="129"/>
        <v>2024</v>
      </c>
      <c r="F8281" s="4" t="s">
        <v>17</v>
      </c>
      <c r="G8281" s="4" t="s">
        <v>24527</v>
      </c>
      <c r="H8281" s="4" t="s">
        <v>24528</v>
      </c>
      <c r="I8281" s="4" t="s">
        <v>67</v>
      </c>
      <c r="J8281" s="4" t="s">
        <v>106</v>
      </c>
      <c r="K8281" s="4" t="s">
        <v>106</v>
      </c>
      <c r="L8281" s="4" t="s">
        <v>29</v>
      </c>
      <c r="M8281" s="4" t="s">
        <v>90</v>
      </c>
      <c r="N8281" s="4">
        <v>205.34</v>
      </c>
      <c r="O8281" s="4">
        <v>9</v>
      </c>
      <c r="P8281" s="4">
        <v>0.1</v>
      </c>
      <c r="Q8281" s="4">
        <v>15.52</v>
      </c>
    </row>
    <row r="8282" spans="1:17" s="4" customFormat="1" ht="12" x14ac:dyDescent="0.3">
      <c r="A8282" s="4">
        <v>8281</v>
      </c>
      <c r="B8282" s="4" t="s">
        <v>24529</v>
      </c>
      <c r="C8282" s="5">
        <v>44929</v>
      </c>
      <c r="D8282" s="5">
        <v>44936</v>
      </c>
      <c r="E8282" s="9">
        <f t="shared" si="129"/>
        <v>2023</v>
      </c>
      <c r="F8282" s="4" t="s">
        <v>59</v>
      </c>
      <c r="G8282" s="4" t="s">
        <v>24530</v>
      </c>
      <c r="H8282" s="4" t="s">
        <v>24531</v>
      </c>
      <c r="I8282" s="4" t="s">
        <v>67</v>
      </c>
      <c r="J8282" s="4" t="s">
        <v>106</v>
      </c>
      <c r="K8282" s="4" t="s">
        <v>106</v>
      </c>
      <c r="L8282" s="4" t="s">
        <v>22</v>
      </c>
      <c r="M8282" s="4" t="s">
        <v>23</v>
      </c>
      <c r="N8282" s="4">
        <v>522.48</v>
      </c>
      <c r="O8282" s="4">
        <v>2</v>
      </c>
      <c r="P8282" s="4">
        <v>0</v>
      </c>
      <c r="Q8282" s="4">
        <v>153.21</v>
      </c>
    </row>
    <row r="8283" spans="1:17" s="4" customFormat="1" ht="12" x14ac:dyDescent="0.3">
      <c r="A8283" s="4">
        <v>8282</v>
      </c>
      <c r="B8283" s="4" t="s">
        <v>24532</v>
      </c>
      <c r="C8283" s="5">
        <v>44619</v>
      </c>
      <c r="D8283" s="5">
        <v>44625</v>
      </c>
      <c r="E8283" s="9">
        <f t="shared" si="129"/>
        <v>2022</v>
      </c>
      <c r="F8283" s="4" t="s">
        <v>17</v>
      </c>
      <c r="G8283" s="4" t="s">
        <v>24533</v>
      </c>
      <c r="H8283" s="4" t="s">
        <v>24534</v>
      </c>
      <c r="I8283" s="4" t="s">
        <v>20</v>
      </c>
      <c r="J8283" s="4" t="s">
        <v>111</v>
      </c>
      <c r="K8283" s="4" t="s">
        <v>111</v>
      </c>
      <c r="L8283" s="4" t="s">
        <v>29</v>
      </c>
      <c r="M8283" s="4" t="s">
        <v>107</v>
      </c>
      <c r="N8283" s="4">
        <v>1253.28</v>
      </c>
      <c r="O8283" s="4">
        <v>5</v>
      </c>
      <c r="P8283" s="4">
        <v>0.1</v>
      </c>
      <c r="Q8283" s="4">
        <v>166.33</v>
      </c>
    </row>
    <row r="8284" spans="1:17" s="4" customFormat="1" ht="12" x14ac:dyDescent="0.3">
      <c r="A8284" s="4">
        <v>8283</v>
      </c>
      <c r="B8284" s="4" t="s">
        <v>24535</v>
      </c>
      <c r="C8284" s="5">
        <v>44691</v>
      </c>
      <c r="D8284" s="5">
        <v>44693</v>
      </c>
      <c r="E8284" s="9">
        <f t="shared" si="129"/>
        <v>2022</v>
      </c>
      <c r="F8284" s="4" t="s">
        <v>25</v>
      </c>
      <c r="G8284" s="4" t="s">
        <v>24536</v>
      </c>
      <c r="H8284" s="4" t="s">
        <v>24537</v>
      </c>
      <c r="I8284" s="4" t="s">
        <v>20</v>
      </c>
      <c r="J8284" s="4" t="s">
        <v>79</v>
      </c>
      <c r="K8284" s="4" t="s">
        <v>80</v>
      </c>
      <c r="L8284" s="4" t="s">
        <v>36</v>
      </c>
      <c r="M8284" s="4" t="s">
        <v>138</v>
      </c>
      <c r="N8284" s="4">
        <v>911.77</v>
      </c>
      <c r="O8284" s="4">
        <v>5</v>
      </c>
      <c r="P8284" s="4">
        <v>0.1</v>
      </c>
      <c r="Q8284" s="4">
        <v>209.07</v>
      </c>
    </row>
    <row r="8285" spans="1:17" s="4" customFormat="1" ht="12" x14ac:dyDescent="0.3">
      <c r="A8285" s="4">
        <v>8284</v>
      </c>
      <c r="B8285" s="4" t="s">
        <v>24538</v>
      </c>
      <c r="C8285" s="5">
        <v>44782</v>
      </c>
      <c r="D8285" s="5">
        <v>44787</v>
      </c>
      <c r="E8285" s="9">
        <f t="shared" si="129"/>
        <v>2022</v>
      </c>
      <c r="F8285" s="4" t="s">
        <v>25</v>
      </c>
      <c r="G8285" s="4" t="s">
        <v>8926</v>
      </c>
      <c r="H8285" s="4" t="s">
        <v>24539</v>
      </c>
      <c r="I8285" s="4" t="s">
        <v>20</v>
      </c>
      <c r="J8285" s="4" t="s">
        <v>62</v>
      </c>
      <c r="K8285" s="4" t="s">
        <v>63</v>
      </c>
      <c r="L8285" s="4" t="s">
        <v>36</v>
      </c>
      <c r="M8285" s="4" t="s">
        <v>118</v>
      </c>
      <c r="N8285" s="4">
        <v>500.42</v>
      </c>
      <c r="O8285" s="4">
        <v>3</v>
      </c>
      <c r="P8285" s="4">
        <v>0</v>
      </c>
      <c r="Q8285" s="4">
        <v>12.06</v>
      </c>
    </row>
    <row r="8286" spans="1:17" s="4" customFormat="1" ht="12" x14ac:dyDescent="0.3">
      <c r="A8286" s="4">
        <v>8285</v>
      </c>
      <c r="B8286" s="4" t="s">
        <v>24540</v>
      </c>
      <c r="C8286" s="5">
        <v>44541</v>
      </c>
      <c r="D8286" s="5">
        <v>44543</v>
      </c>
      <c r="E8286" s="9">
        <f t="shared" si="129"/>
        <v>2021</v>
      </c>
      <c r="F8286" s="4" t="s">
        <v>59</v>
      </c>
      <c r="G8286" s="4" t="s">
        <v>24541</v>
      </c>
      <c r="H8286" s="4" t="s">
        <v>24542</v>
      </c>
      <c r="I8286" s="4" t="s">
        <v>67</v>
      </c>
      <c r="J8286" s="4" t="s">
        <v>111</v>
      </c>
      <c r="K8286" s="4" t="s">
        <v>111</v>
      </c>
      <c r="L8286" s="4" t="s">
        <v>36</v>
      </c>
      <c r="M8286" s="4" t="s">
        <v>138</v>
      </c>
      <c r="N8286" s="4">
        <v>465.69</v>
      </c>
      <c r="O8286" s="4">
        <v>4</v>
      </c>
      <c r="P8286" s="4">
        <v>0</v>
      </c>
      <c r="Q8286" s="4">
        <v>33.46</v>
      </c>
    </row>
    <row r="8287" spans="1:17" s="4" customFormat="1" ht="12" x14ac:dyDescent="0.3">
      <c r="A8287" s="4">
        <v>8286</v>
      </c>
      <c r="B8287" s="4" t="s">
        <v>24543</v>
      </c>
      <c r="C8287" s="5">
        <v>45471</v>
      </c>
      <c r="D8287" s="5">
        <v>45478</v>
      </c>
      <c r="E8287" s="9">
        <f t="shared" si="129"/>
        <v>2024</v>
      </c>
      <c r="F8287" s="4" t="s">
        <v>39</v>
      </c>
      <c r="G8287" s="4" t="s">
        <v>24544</v>
      </c>
      <c r="H8287" s="4" t="s">
        <v>24545</v>
      </c>
      <c r="I8287" s="4" t="s">
        <v>28</v>
      </c>
      <c r="J8287" s="4" t="s">
        <v>145</v>
      </c>
      <c r="K8287" s="4" t="s">
        <v>80</v>
      </c>
      <c r="L8287" s="4" t="s">
        <v>22</v>
      </c>
      <c r="M8287" s="4" t="s">
        <v>75</v>
      </c>
      <c r="N8287" s="4">
        <v>124.88</v>
      </c>
      <c r="O8287" s="4">
        <v>3</v>
      </c>
      <c r="P8287" s="4">
        <v>0.15</v>
      </c>
      <c r="Q8287" s="4">
        <v>13.06</v>
      </c>
    </row>
    <row r="8288" spans="1:17" s="4" customFormat="1" ht="12" x14ac:dyDescent="0.3">
      <c r="A8288" s="4">
        <v>8287</v>
      </c>
      <c r="B8288" s="4" t="s">
        <v>24546</v>
      </c>
      <c r="C8288" s="5">
        <v>45617</v>
      </c>
      <c r="D8288" s="5">
        <v>45618</v>
      </c>
      <c r="E8288" s="9">
        <f t="shared" si="129"/>
        <v>2024</v>
      </c>
      <c r="F8288" s="4" t="s">
        <v>25</v>
      </c>
      <c r="G8288" s="4" t="s">
        <v>24547</v>
      </c>
      <c r="H8288" s="4" t="s">
        <v>24548</v>
      </c>
      <c r="I8288" s="4" t="s">
        <v>20</v>
      </c>
      <c r="J8288" s="4" t="s">
        <v>21</v>
      </c>
      <c r="K8288" s="4" t="s">
        <v>26647</v>
      </c>
      <c r="L8288" s="4" t="s">
        <v>29</v>
      </c>
      <c r="M8288" s="4" t="s">
        <v>107</v>
      </c>
      <c r="N8288" s="4">
        <v>455.8</v>
      </c>
      <c r="O8288" s="4">
        <v>6</v>
      </c>
      <c r="P8288" s="4">
        <v>0.15</v>
      </c>
      <c r="Q8288" s="4">
        <v>12.58</v>
      </c>
    </row>
    <row r="8289" spans="1:17" s="4" customFormat="1" ht="12" x14ac:dyDescent="0.3">
      <c r="A8289" s="4">
        <v>8288</v>
      </c>
      <c r="B8289" s="4" t="s">
        <v>24549</v>
      </c>
      <c r="C8289" s="5">
        <v>45614</v>
      </c>
      <c r="D8289" s="5">
        <v>45618</v>
      </c>
      <c r="E8289" s="9">
        <f t="shared" si="129"/>
        <v>2024</v>
      </c>
      <c r="F8289" s="4" t="s">
        <v>17</v>
      </c>
      <c r="G8289" s="4" t="s">
        <v>24550</v>
      </c>
      <c r="H8289" s="4" t="s">
        <v>24551</v>
      </c>
      <c r="I8289" s="4" t="s">
        <v>67</v>
      </c>
      <c r="J8289" s="4" t="s">
        <v>111</v>
      </c>
      <c r="K8289" s="4" t="s">
        <v>111</v>
      </c>
      <c r="L8289" s="4" t="s">
        <v>29</v>
      </c>
      <c r="M8289" s="4" t="s">
        <v>107</v>
      </c>
      <c r="N8289" s="4">
        <v>519.32000000000005</v>
      </c>
      <c r="O8289" s="4">
        <v>1</v>
      </c>
      <c r="P8289" s="4">
        <v>0.2</v>
      </c>
      <c r="Q8289" s="4">
        <v>18.190000000000001</v>
      </c>
    </row>
    <row r="8290" spans="1:17" s="4" customFormat="1" ht="12" x14ac:dyDescent="0.3">
      <c r="A8290" s="4">
        <v>8289</v>
      </c>
      <c r="B8290" s="4" t="s">
        <v>24552</v>
      </c>
      <c r="C8290" s="5">
        <v>45087</v>
      </c>
      <c r="D8290" s="5">
        <v>45094</v>
      </c>
      <c r="E8290" s="9">
        <f t="shared" si="129"/>
        <v>2023</v>
      </c>
      <c r="F8290" s="4" t="s">
        <v>25</v>
      </c>
      <c r="G8290" s="4" t="s">
        <v>24553</v>
      </c>
      <c r="H8290" s="4" t="s">
        <v>24554</v>
      </c>
      <c r="I8290" s="4" t="s">
        <v>20</v>
      </c>
      <c r="J8290" s="4" t="s">
        <v>52</v>
      </c>
      <c r="K8290" s="4" t="s">
        <v>53</v>
      </c>
      <c r="L8290" s="4" t="s">
        <v>22</v>
      </c>
      <c r="M8290" s="4" t="s">
        <v>134</v>
      </c>
      <c r="N8290" s="4">
        <v>791.7</v>
      </c>
      <c r="O8290" s="4">
        <v>9</v>
      </c>
      <c r="P8290" s="4">
        <v>0</v>
      </c>
      <c r="Q8290" s="4">
        <v>9</v>
      </c>
    </row>
    <row r="8291" spans="1:17" s="4" customFormat="1" ht="12" x14ac:dyDescent="0.3">
      <c r="A8291" s="4">
        <v>8290</v>
      </c>
      <c r="B8291" s="4" t="s">
        <v>24555</v>
      </c>
      <c r="C8291" s="5">
        <v>44962</v>
      </c>
      <c r="D8291" s="5">
        <v>44967</v>
      </c>
      <c r="E8291" s="9">
        <f t="shared" si="129"/>
        <v>2023</v>
      </c>
      <c r="F8291" s="4" t="s">
        <v>39</v>
      </c>
      <c r="G8291" s="4" t="s">
        <v>24556</v>
      </c>
      <c r="H8291" s="4" t="s">
        <v>24557</v>
      </c>
      <c r="I8291" s="4" t="s">
        <v>67</v>
      </c>
      <c r="J8291" s="4" t="s">
        <v>145</v>
      </c>
      <c r="K8291" s="4" t="s">
        <v>80</v>
      </c>
      <c r="L8291" s="4" t="s">
        <v>29</v>
      </c>
      <c r="M8291" s="4" t="s">
        <v>107</v>
      </c>
      <c r="N8291" s="4">
        <v>1089.9100000000001</v>
      </c>
      <c r="O8291" s="4">
        <v>10</v>
      </c>
      <c r="P8291" s="4">
        <v>0.15</v>
      </c>
      <c r="Q8291" s="4">
        <v>241.3</v>
      </c>
    </row>
    <row r="8292" spans="1:17" s="4" customFormat="1" ht="12" x14ac:dyDescent="0.3">
      <c r="A8292" s="4">
        <v>8291</v>
      </c>
      <c r="B8292" s="4" t="s">
        <v>24558</v>
      </c>
      <c r="C8292" s="5">
        <v>45208</v>
      </c>
      <c r="D8292" s="5">
        <v>45210</v>
      </c>
      <c r="E8292" s="9">
        <f t="shared" si="129"/>
        <v>2023</v>
      </c>
      <c r="F8292" s="4" t="s">
        <v>39</v>
      </c>
      <c r="G8292" s="4" t="s">
        <v>24559</v>
      </c>
      <c r="H8292" s="4" t="s">
        <v>24560</v>
      </c>
      <c r="I8292" s="4" t="s">
        <v>28</v>
      </c>
      <c r="J8292" s="4" t="s">
        <v>106</v>
      </c>
      <c r="K8292" s="4" t="s">
        <v>106</v>
      </c>
      <c r="L8292" s="4" t="s">
        <v>36</v>
      </c>
      <c r="M8292" s="4" t="s">
        <v>71</v>
      </c>
      <c r="N8292" s="4">
        <v>533.28</v>
      </c>
      <c r="O8292" s="4">
        <v>10</v>
      </c>
      <c r="P8292" s="4">
        <v>0.2</v>
      </c>
      <c r="Q8292" s="4">
        <v>104.94</v>
      </c>
    </row>
    <row r="8293" spans="1:17" s="4" customFormat="1" ht="12" x14ac:dyDescent="0.3">
      <c r="A8293" s="4">
        <v>8292</v>
      </c>
      <c r="B8293" s="4" t="s">
        <v>24561</v>
      </c>
      <c r="C8293" s="5">
        <v>45659</v>
      </c>
      <c r="D8293" s="5">
        <v>45661</v>
      </c>
      <c r="E8293" s="9">
        <f t="shared" si="129"/>
        <v>2025</v>
      </c>
      <c r="F8293" s="4" t="s">
        <v>39</v>
      </c>
      <c r="G8293" s="4" t="s">
        <v>24562</v>
      </c>
      <c r="H8293" s="4" t="s">
        <v>24563</v>
      </c>
      <c r="I8293" s="4" t="s">
        <v>20</v>
      </c>
      <c r="J8293" s="4" t="s">
        <v>47</v>
      </c>
      <c r="K8293" s="4" t="s">
        <v>47</v>
      </c>
      <c r="L8293" s="4" t="s">
        <v>29</v>
      </c>
      <c r="M8293" s="4" t="s">
        <v>90</v>
      </c>
      <c r="N8293" s="4">
        <v>228.43</v>
      </c>
      <c r="O8293" s="4">
        <v>8</v>
      </c>
      <c r="P8293" s="4">
        <v>0.2</v>
      </c>
      <c r="Q8293" s="4">
        <v>-0.31</v>
      </c>
    </row>
    <row r="8294" spans="1:17" s="4" customFormat="1" ht="12" x14ac:dyDescent="0.3">
      <c r="A8294" s="4">
        <v>8293</v>
      </c>
      <c r="B8294" s="4" t="s">
        <v>24564</v>
      </c>
      <c r="C8294" s="5">
        <v>44905</v>
      </c>
      <c r="D8294" s="5">
        <v>44911</v>
      </c>
      <c r="E8294" s="9">
        <f t="shared" si="129"/>
        <v>2022</v>
      </c>
      <c r="F8294" s="4" t="s">
        <v>17</v>
      </c>
      <c r="G8294" s="4" t="s">
        <v>24565</v>
      </c>
      <c r="H8294" s="4" t="s">
        <v>24566</v>
      </c>
      <c r="I8294" s="4" t="s">
        <v>28</v>
      </c>
      <c r="J8294" s="4" t="s">
        <v>47</v>
      </c>
      <c r="K8294" s="4" t="s">
        <v>47</v>
      </c>
      <c r="L8294" s="4" t="s">
        <v>29</v>
      </c>
      <c r="M8294" s="4" t="s">
        <v>90</v>
      </c>
      <c r="N8294" s="4">
        <v>227.17</v>
      </c>
      <c r="O8294" s="4">
        <v>5</v>
      </c>
      <c r="P8294" s="4">
        <v>0.2</v>
      </c>
      <c r="Q8294" s="4">
        <v>47.44</v>
      </c>
    </row>
    <row r="8295" spans="1:17" s="4" customFormat="1" ht="12" x14ac:dyDescent="0.3">
      <c r="A8295" s="4">
        <v>8294</v>
      </c>
      <c r="B8295" s="4" t="s">
        <v>24567</v>
      </c>
      <c r="C8295" s="5">
        <v>44426</v>
      </c>
      <c r="D8295" s="5">
        <v>44431</v>
      </c>
      <c r="E8295" s="9">
        <f t="shared" si="129"/>
        <v>2021</v>
      </c>
      <c r="F8295" s="4" t="s">
        <v>39</v>
      </c>
      <c r="G8295" s="4" t="s">
        <v>24568</v>
      </c>
      <c r="H8295" s="4" t="s">
        <v>24569</v>
      </c>
      <c r="I8295" s="4" t="s">
        <v>20</v>
      </c>
      <c r="J8295" s="4" t="s">
        <v>21</v>
      </c>
      <c r="K8295" s="4" t="s">
        <v>26647</v>
      </c>
      <c r="L8295" s="4" t="s">
        <v>29</v>
      </c>
      <c r="M8295" s="4" t="s">
        <v>107</v>
      </c>
      <c r="N8295" s="4">
        <v>447.74</v>
      </c>
      <c r="O8295" s="4">
        <v>1</v>
      </c>
      <c r="P8295" s="4">
        <v>0</v>
      </c>
      <c r="Q8295" s="4">
        <v>79.989999999999995</v>
      </c>
    </row>
    <row r="8296" spans="1:17" s="4" customFormat="1" ht="12" x14ac:dyDescent="0.3">
      <c r="A8296" s="4">
        <v>8295</v>
      </c>
      <c r="B8296" s="4" t="s">
        <v>24570</v>
      </c>
      <c r="C8296" s="5">
        <v>44854</v>
      </c>
      <c r="D8296" s="5">
        <v>44858</v>
      </c>
      <c r="E8296" s="9">
        <f t="shared" si="129"/>
        <v>2022</v>
      </c>
      <c r="F8296" s="4" t="s">
        <v>25</v>
      </c>
      <c r="G8296" s="4" t="s">
        <v>24571</v>
      </c>
      <c r="H8296" s="4" t="s">
        <v>24572</v>
      </c>
      <c r="I8296" s="4" t="s">
        <v>28</v>
      </c>
      <c r="J8296" s="4" t="s">
        <v>79</v>
      </c>
      <c r="K8296" s="4" t="s">
        <v>80</v>
      </c>
      <c r="L8296" s="4" t="s">
        <v>29</v>
      </c>
      <c r="M8296" s="4" t="s">
        <v>48</v>
      </c>
      <c r="N8296" s="4">
        <v>1353.74</v>
      </c>
      <c r="O8296" s="4">
        <v>3</v>
      </c>
      <c r="P8296" s="4">
        <v>0.2</v>
      </c>
      <c r="Q8296" s="4">
        <v>89.8</v>
      </c>
    </row>
    <row r="8297" spans="1:17" s="4" customFormat="1" ht="12" x14ac:dyDescent="0.3">
      <c r="A8297" s="4">
        <v>8296</v>
      </c>
      <c r="B8297" s="4" t="s">
        <v>24573</v>
      </c>
      <c r="C8297" s="5">
        <v>45146</v>
      </c>
      <c r="D8297" s="5">
        <v>45148</v>
      </c>
      <c r="E8297" s="9">
        <f t="shared" si="129"/>
        <v>2023</v>
      </c>
      <c r="F8297" s="4" t="s">
        <v>39</v>
      </c>
      <c r="G8297" s="4" t="s">
        <v>24574</v>
      </c>
      <c r="H8297" s="4" t="s">
        <v>24575</v>
      </c>
      <c r="I8297" s="4" t="s">
        <v>67</v>
      </c>
      <c r="J8297" s="4" t="s">
        <v>34</v>
      </c>
      <c r="K8297" s="4" t="s">
        <v>35</v>
      </c>
      <c r="L8297" s="4" t="s">
        <v>36</v>
      </c>
      <c r="M8297" s="4" t="s">
        <v>138</v>
      </c>
      <c r="N8297" s="4">
        <v>852.46</v>
      </c>
      <c r="O8297" s="4">
        <v>6</v>
      </c>
      <c r="P8297" s="4">
        <v>0</v>
      </c>
      <c r="Q8297" s="4">
        <v>3.61</v>
      </c>
    </row>
    <row r="8298" spans="1:17" s="4" customFormat="1" ht="12" x14ac:dyDescent="0.3">
      <c r="A8298" s="4">
        <v>8297</v>
      </c>
      <c r="B8298" s="4" t="s">
        <v>24576</v>
      </c>
      <c r="C8298" s="5">
        <v>45555</v>
      </c>
      <c r="D8298" s="5">
        <v>45560</v>
      </c>
      <c r="E8298" s="9">
        <f t="shared" si="129"/>
        <v>2024</v>
      </c>
      <c r="F8298" s="4" t="s">
        <v>17</v>
      </c>
      <c r="G8298" s="4" t="s">
        <v>24577</v>
      </c>
      <c r="H8298" s="4" t="s">
        <v>12318</v>
      </c>
      <c r="I8298" s="4" t="s">
        <v>20</v>
      </c>
      <c r="J8298" s="4" t="s">
        <v>62</v>
      </c>
      <c r="K8298" s="4" t="s">
        <v>63</v>
      </c>
      <c r="L8298" s="4" t="s">
        <v>22</v>
      </c>
      <c r="M8298" s="4" t="s">
        <v>54</v>
      </c>
      <c r="N8298" s="4">
        <v>386.22</v>
      </c>
      <c r="O8298" s="4">
        <v>5</v>
      </c>
      <c r="P8298" s="4">
        <v>0.1</v>
      </c>
      <c r="Q8298" s="4">
        <v>97.66</v>
      </c>
    </row>
    <row r="8299" spans="1:17" s="4" customFormat="1" ht="12" x14ac:dyDescent="0.3">
      <c r="A8299" s="4">
        <v>8298</v>
      </c>
      <c r="B8299" s="4" t="s">
        <v>24578</v>
      </c>
      <c r="C8299" s="5">
        <v>45107</v>
      </c>
      <c r="D8299" s="5">
        <v>45113</v>
      </c>
      <c r="E8299" s="9">
        <f t="shared" si="129"/>
        <v>2023</v>
      </c>
      <c r="F8299" s="4" t="s">
        <v>25</v>
      </c>
      <c r="G8299" s="4" t="s">
        <v>24579</v>
      </c>
      <c r="H8299" s="4" t="s">
        <v>24580</v>
      </c>
      <c r="I8299" s="4" t="s">
        <v>28</v>
      </c>
      <c r="J8299" s="4" t="s">
        <v>34</v>
      </c>
      <c r="K8299" s="4" t="s">
        <v>35</v>
      </c>
      <c r="L8299" s="4" t="s">
        <v>29</v>
      </c>
      <c r="M8299" s="4" t="s">
        <v>107</v>
      </c>
      <c r="N8299" s="4">
        <v>1279.44</v>
      </c>
      <c r="O8299" s="4">
        <v>7</v>
      </c>
      <c r="P8299" s="4">
        <v>0.15</v>
      </c>
      <c r="Q8299" s="4">
        <v>121.95</v>
      </c>
    </row>
    <row r="8300" spans="1:17" s="4" customFormat="1" ht="12" x14ac:dyDescent="0.3">
      <c r="A8300" s="4">
        <v>8299</v>
      </c>
      <c r="B8300" s="4" t="s">
        <v>24581</v>
      </c>
      <c r="C8300" s="5">
        <v>45208</v>
      </c>
      <c r="D8300" s="5">
        <v>45210</v>
      </c>
      <c r="E8300" s="9">
        <f t="shared" si="129"/>
        <v>2023</v>
      </c>
      <c r="F8300" s="4" t="s">
        <v>59</v>
      </c>
      <c r="G8300" s="4" t="s">
        <v>24582</v>
      </c>
      <c r="H8300" s="4" t="s">
        <v>24583</v>
      </c>
      <c r="I8300" s="4" t="s">
        <v>20</v>
      </c>
      <c r="J8300" s="4" t="s">
        <v>106</v>
      </c>
      <c r="K8300" s="4" t="s">
        <v>106</v>
      </c>
      <c r="L8300" s="4" t="s">
        <v>22</v>
      </c>
      <c r="M8300" s="4" t="s">
        <v>54</v>
      </c>
      <c r="N8300" s="4">
        <v>1166.78</v>
      </c>
      <c r="O8300" s="4">
        <v>9</v>
      </c>
      <c r="P8300" s="4">
        <v>0.1</v>
      </c>
      <c r="Q8300" s="4">
        <v>299.63</v>
      </c>
    </row>
    <row r="8301" spans="1:17" s="4" customFormat="1" ht="12" x14ac:dyDescent="0.3">
      <c r="A8301" s="4">
        <v>8300</v>
      </c>
      <c r="B8301" s="4" t="s">
        <v>24584</v>
      </c>
      <c r="C8301" s="5">
        <v>45353</v>
      </c>
      <c r="D8301" s="5">
        <v>45354</v>
      </c>
      <c r="E8301" s="9">
        <f t="shared" si="129"/>
        <v>2024</v>
      </c>
      <c r="F8301" s="4" t="s">
        <v>39</v>
      </c>
      <c r="G8301" s="4" t="s">
        <v>24585</v>
      </c>
      <c r="H8301" s="4" t="s">
        <v>24586</v>
      </c>
      <c r="I8301" s="4" t="s">
        <v>28</v>
      </c>
      <c r="J8301" s="4" t="s">
        <v>42</v>
      </c>
      <c r="K8301" s="4" t="s">
        <v>43</v>
      </c>
      <c r="L8301" s="4" t="s">
        <v>29</v>
      </c>
      <c r="M8301" s="4" t="s">
        <v>90</v>
      </c>
      <c r="N8301" s="4">
        <v>1472.9</v>
      </c>
      <c r="O8301" s="4">
        <v>1</v>
      </c>
      <c r="P8301" s="4">
        <v>0.15</v>
      </c>
      <c r="Q8301" s="4">
        <v>143.38</v>
      </c>
    </row>
    <row r="8302" spans="1:17" s="4" customFormat="1" ht="12" x14ac:dyDescent="0.3">
      <c r="A8302" s="4">
        <v>8301</v>
      </c>
      <c r="B8302" s="4" t="s">
        <v>24587</v>
      </c>
      <c r="C8302" s="5">
        <v>45630</v>
      </c>
      <c r="D8302" s="5">
        <v>45637</v>
      </c>
      <c r="E8302" s="9">
        <f t="shared" si="129"/>
        <v>2024</v>
      </c>
      <c r="F8302" s="4" t="s">
        <v>59</v>
      </c>
      <c r="G8302" s="4" t="s">
        <v>24588</v>
      </c>
      <c r="H8302" s="4" t="s">
        <v>24589</v>
      </c>
      <c r="I8302" s="4" t="s">
        <v>67</v>
      </c>
      <c r="J8302" s="4" t="s">
        <v>79</v>
      </c>
      <c r="K8302" s="4" t="s">
        <v>80</v>
      </c>
      <c r="L8302" s="4" t="s">
        <v>22</v>
      </c>
      <c r="M8302" s="4" t="s">
        <v>23</v>
      </c>
      <c r="N8302" s="4">
        <v>663.67</v>
      </c>
      <c r="O8302" s="4">
        <v>2</v>
      </c>
      <c r="P8302" s="4">
        <v>0.2</v>
      </c>
      <c r="Q8302" s="4">
        <v>2.86</v>
      </c>
    </row>
    <row r="8303" spans="1:17" s="4" customFormat="1" ht="12" x14ac:dyDescent="0.3">
      <c r="A8303" s="4">
        <v>8302</v>
      </c>
      <c r="B8303" s="4" t="s">
        <v>24590</v>
      </c>
      <c r="C8303" s="5">
        <v>44541</v>
      </c>
      <c r="D8303" s="5">
        <v>44546</v>
      </c>
      <c r="E8303" s="9">
        <f t="shared" si="129"/>
        <v>2021</v>
      </c>
      <c r="F8303" s="4" t="s">
        <v>17</v>
      </c>
      <c r="G8303" s="4" t="s">
        <v>24591</v>
      </c>
      <c r="H8303" s="4" t="s">
        <v>24592</v>
      </c>
      <c r="I8303" s="4" t="s">
        <v>67</v>
      </c>
      <c r="J8303" s="4" t="s">
        <v>111</v>
      </c>
      <c r="K8303" s="4" t="s">
        <v>111</v>
      </c>
      <c r="L8303" s="4" t="s">
        <v>22</v>
      </c>
      <c r="M8303" s="4" t="s">
        <v>54</v>
      </c>
      <c r="N8303" s="4">
        <v>896.61</v>
      </c>
      <c r="O8303" s="4">
        <v>6</v>
      </c>
      <c r="P8303" s="4">
        <v>0.2</v>
      </c>
      <c r="Q8303" s="4">
        <v>134.13</v>
      </c>
    </row>
    <row r="8304" spans="1:17" s="4" customFormat="1" ht="12" x14ac:dyDescent="0.3">
      <c r="A8304" s="4">
        <v>8303</v>
      </c>
      <c r="B8304" s="4" t="s">
        <v>24593</v>
      </c>
      <c r="C8304" s="5">
        <v>45095</v>
      </c>
      <c r="D8304" s="5">
        <v>45096</v>
      </c>
      <c r="E8304" s="9">
        <f t="shared" si="129"/>
        <v>2023</v>
      </c>
      <c r="F8304" s="4" t="s">
        <v>25</v>
      </c>
      <c r="G8304" s="4" t="s">
        <v>24594</v>
      </c>
      <c r="H8304" s="4" t="s">
        <v>24595</v>
      </c>
      <c r="I8304" s="4" t="s">
        <v>28</v>
      </c>
      <c r="J8304" s="4" t="s">
        <v>42</v>
      </c>
      <c r="K8304" s="4" t="s">
        <v>43</v>
      </c>
      <c r="L8304" s="4" t="s">
        <v>36</v>
      </c>
      <c r="M8304" s="4" t="s">
        <v>37</v>
      </c>
      <c r="N8304" s="4">
        <v>236.24</v>
      </c>
      <c r="O8304" s="4">
        <v>2</v>
      </c>
      <c r="P8304" s="4">
        <v>0.1</v>
      </c>
      <c r="Q8304" s="4">
        <v>23.74</v>
      </c>
    </row>
    <row r="8305" spans="1:17" s="4" customFormat="1" ht="12" x14ac:dyDescent="0.3">
      <c r="A8305" s="4">
        <v>8304</v>
      </c>
      <c r="B8305" s="4" t="s">
        <v>24596</v>
      </c>
      <c r="C8305" s="5">
        <v>44570</v>
      </c>
      <c r="D8305" s="5">
        <v>44576</v>
      </c>
      <c r="E8305" s="9">
        <f t="shared" si="129"/>
        <v>2022</v>
      </c>
      <c r="F8305" s="4" t="s">
        <v>39</v>
      </c>
      <c r="G8305" s="4" t="s">
        <v>24597</v>
      </c>
      <c r="H8305" s="4" t="s">
        <v>24598</v>
      </c>
      <c r="I8305" s="4" t="s">
        <v>67</v>
      </c>
      <c r="J8305" s="4" t="s">
        <v>42</v>
      </c>
      <c r="K8305" s="4" t="s">
        <v>43</v>
      </c>
      <c r="L8305" s="4" t="s">
        <v>36</v>
      </c>
      <c r="M8305" s="4" t="s">
        <v>71</v>
      </c>
      <c r="N8305" s="4">
        <v>895.75</v>
      </c>
      <c r="O8305" s="4">
        <v>8</v>
      </c>
      <c r="P8305" s="4">
        <v>0.15</v>
      </c>
      <c r="Q8305" s="4">
        <v>59.9</v>
      </c>
    </row>
    <row r="8306" spans="1:17" s="4" customFormat="1" ht="12" x14ac:dyDescent="0.3">
      <c r="A8306" s="4">
        <v>8305</v>
      </c>
      <c r="B8306" s="4" t="s">
        <v>24599</v>
      </c>
      <c r="C8306" s="5">
        <v>44543</v>
      </c>
      <c r="D8306" s="5">
        <v>44545</v>
      </c>
      <c r="E8306" s="9">
        <f t="shared" si="129"/>
        <v>2021</v>
      </c>
      <c r="F8306" s="4" t="s">
        <v>17</v>
      </c>
      <c r="G8306" s="4" t="s">
        <v>24600</v>
      </c>
      <c r="H8306" s="4" t="s">
        <v>24601</v>
      </c>
      <c r="I8306" s="4" t="s">
        <v>28</v>
      </c>
      <c r="J8306" s="4" t="s">
        <v>42</v>
      </c>
      <c r="K8306" s="4" t="s">
        <v>43</v>
      </c>
      <c r="L8306" s="4" t="s">
        <v>36</v>
      </c>
      <c r="M8306" s="4" t="s">
        <v>118</v>
      </c>
      <c r="N8306" s="4">
        <v>524.88</v>
      </c>
      <c r="O8306" s="4">
        <v>8</v>
      </c>
      <c r="P8306" s="4">
        <v>0.1</v>
      </c>
      <c r="Q8306" s="4">
        <v>90.08</v>
      </c>
    </row>
    <row r="8307" spans="1:17" s="4" customFormat="1" ht="12" x14ac:dyDescent="0.3">
      <c r="A8307" s="4">
        <v>8306</v>
      </c>
      <c r="B8307" s="4" t="s">
        <v>24602</v>
      </c>
      <c r="C8307" s="5">
        <v>45000</v>
      </c>
      <c r="D8307" s="5">
        <v>45007</v>
      </c>
      <c r="E8307" s="9">
        <f t="shared" si="129"/>
        <v>2023</v>
      </c>
      <c r="F8307" s="4" t="s">
        <v>17</v>
      </c>
      <c r="G8307" s="4" t="s">
        <v>24603</v>
      </c>
      <c r="H8307" s="4" t="s">
        <v>24604</v>
      </c>
      <c r="I8307" s="4" t="s">
        <v>67</v>
      </c>
      <c r="J8307" s="4" t="s">
        <v>145</v>
      </c>
      <c r="K8307" s="4" t="s">
        <v>80</v>
      </c>
      <c r="L8307" s="4" t="s">
        <v>22</v>
      </c>
      <c r="M8307" s="4" t="s">
        <v>75</v>
      </c>
      <c r="N8307" s="4">
        <v>467.56</v>
      </c>
      <c r="O8307" s="4">
        <v>8</v>
      </c>
      <c r="P8307" s="4">
        <v>0.2</v>
      </c>
      <c r="Q8307" s="4">
        <v>77.319999999999993</v>
      </c>
    </row>
    <row r="8308" spans="1:17" s="4" customFormat="1" ht="12" x14ac:dyDescent="0.3">
      <c r="A8308" s="4">
        <v>8307</v>
      </c>
      <c r="B8308" s="4" t="s">
        <v>24605</v>
      </c>
      <c r="C8308" s="5">
        <v>45479</v>
      </c>
      <c r="D8308" s="5">
        <v>45481</v>
      </c>
      <c r="E8308" s="9">
        <f t="shared" si="129"/>
        <v>2024</v>
      </c>
      <c r="F8308" s="4" t="s">
        <v>59</v>
      </c>
      <c r="G8308" s="4" t="s">
        <v>24606</v>
      </c>
      <c r="H8308" s="4" t="s">
        <v>24607</v>
      </c>
      <c r="I8308" s="4" t="s">
        <v>28</v>
      </c>
      <c r="J8308" s="4" t="s">
        <v>111</v>
      </c>
      <c r="K8308" s="4" t="s">
        <v>111</v>
      </c>
      <c r="L8308" s="4" t="s">
        <v>36</v>
      </c>
      <c r="M8308" s="4" t="s">
        <v>138</v>
      </c>
      <c r="N8308" s="4">
        <v>45.37</v>
      </c>
      <c r="O8308" s="4">
        <v>4</v>
      </c>
      <c r="P8308" s="4">
        <v>0.1</v>
      </c>
      <c r="Q8308" s="4">
        <v>2.73</v>
      </c>
    </row>
    <row r="8309" spans="1:17" s="4" customFormat="1" ht="12" x14ac:dyDescent="0.3">
      <c r="A8309" s="4">
        <v>8308</v>
      </c>
      <c r="B8309" s="4" t="s">
        <v>24608</v>
      </c>
      <c r="C8309" s="5">
        <v>45554</v>
      </c>
      <c r="D8309" s="5">
        <v>45561</v>
      </c>
      <c r="E8309" s="9">
        <f t="shared" si="129"/>
        <v>2024</v>
      </c>
      <c r="F8309" s="4" t="s">
        <v>25</v>
      </c>
      <c r="G8309" s="4" t="s">
        <v>24609</v>
      </c>
      <c r="H8309" s="4" t="s">
        <v>24610</v>
      </c>
      <c r="I8309" s="4" t="s">
        <v>20</v>
      </c>
      <c r="J8309" s="4" t="s">
        <v>79</v>
      </c>
      <c r="K8309" s="4" t="s">
        <v>80</v>
      </c>
      <c r="L8309" s="4" t="s">
        <v>29</v>
      </c>
      <c r="M8309" s="4" t="s">
        <v>48</v>
      </c>
      <c r="N8309" s="4">
        <v>527.73</v>
      </c>
      <c r="O8309" s="4">
        <v>10</v>
      </c>
      <c r="P8309" s="4">
        <v>0.2</v>
      </c>
      <c r="Q8309" s="4">
        <v>55.79</v>
      </c>
    </row>
    <row r="8310" spans="1:17" s="4" customFormat="1" ht="12" x14ac:dyDescent="0.3">
      <c r="A8310" s="4">
        <v>8309</v>
      </c>
      <c r="B8310" s="4" t="s">
        <v>24611</v>
      </c>
      <c r="C8310" s="5">
        <v>45250</v>
      </c>
      <c r="D8310" s="5">
        <v>45256</v>
      </c>
      <c r="E8310" s="9">
        <f t="shared" si="129"/>
        <v>2023</v>
      </c>
      <c r="F8310" s="4" t="s">
        <v>17</v>
      </c>
      <c r="G8310" s="4" t="s">
        <v>24612</v>
      </c>
      <c r="H8310" s="4" t="s">
        <v>24613</v>
      </c>
      <c r="I8310" s="4" t="s">
        <v>20</v>
      </c>
      <c r="J8310" s="4" t="s">
        <v>42</v>
      </c>
      <c r="K8310" s="4" t="s">
        <v>43</v>
      </c>
      <c r="L8310" s="4" t="s">
        <v>29</v>
      </c>
      <c r="M8310" s="4" t="s">
        <v>107</v>
      </c>
      <c r="N8310" s="4">
        <v>1481.07</v>
      </c>
      <c r="O8310" s="4">
        <v>3</v>
      </c>
      <c r="P8310" s="4">
        <v>0</v>
      </c>
      <c r="Q8310" s="4">
        <v>355.1</v>
      </c>
    </row>
    <row r="8311" spans="1:17" s="4" customFormat="1" ht="12" x14ac:dyDescent="0.3">
      <c r="A8311" s="4">
        <v>8310</v>
      </c>
      <c r="B8311" s="4" t="s">
        <v>24614</v>
      </c>
      <c r="C8311" s="5">
        <v>44857</v>
      </c>
      <c r="D8311" s="5">
        <v>44864</v>
      </c>
      <c r="E8311" s="9">
        <f t="shared" si="129"/>
        <v>2022</v>
      </c>
      <c r="F8311" s="4" t="s">
        <v>17</v>
      </c>
      <c r="G8311" s="4" t="s">
        <v>24615</v>
      </c>
      <c r="H8311" s="4" t="s">
        <v>24616</v>
      </c>
      <c r="I8311" s="4" t="s">
        <v>67</v>
      </c>
      <c r="J8311" s="4" t="s">
        <v>52</v>
      </c>
      <c r="K8311" s="4" t="s">
        <v>53</v>
      </c>
      <c r="L8311" s="4" t="s">
        <v>22</v>
      </c>
      <c r="M8311" s="4" t="s">
        <v>75</v>
      </c>
      <c r="N8311" s="4">
        <v>384.93</v>
      </c>
      <c r="O8311" s="4">
        <v>1</v>
      </c>
      <c r="P8311" s="4">
        <v>0</v>
      </c>
      <c r="Q8311" s="4">
        <v>77.5</v>
      </c>
    </row>
    <row r="8312" spans="1:17" s="4" customFormat="1" ht="12" x14ac:dyDescent="0.3">
      <c r="A8312" s="4">
        <v>8311</v>
      </c>
      <c r="B8312" s="4" t="s">
        <v>24617</v>
      </c>
      <c r="C8312" s="5">
        <v>45452</v>
      </c>
      <c r="D8312" s="5">
        <v>45457</v>
      </c>
      <c r="E8312" s="9">
        <f t="shared" si="129"/>
        <v>2024</v>
      </c>
      <c r="F8312" s="4" t="s">
        <v>59</v>
      </c>
      <c r="G8312" s="4" t="s">
        <v>24618</v>
      </c>
      <c r="H8312" s="4" t="s">
        <v>24619</v>
      </c>
      <c r="I8312" s="4" t="s">
        <v>28</v>
      </c>
      <c r="J8312" s="4" t="s">
        <v>62</v>
      </c>
      <c r="K8312" s="4" t="s">
        <v>63</v>
      </c>
      <c r="L8312" s="4" t="s">
        <v>22</v>
      </c>
      <c r="M8312" s="4" t="s">
        <v>134</v>
      </c>
      <c r="N8312" s="4">
        <v>556.33000000000004</v>
      </c>
      <c r="O8312" s="4">
        <v>7</v>
      </c>
      <c r="P8312" s="4">
        <v>0.1</v>
      </c>
      <c r="Q8312" s="4">
        <v>11.31</v>
      </c>
    </row>
    <row r="8313" spans="1:17" s="4" customFormat="1" ht="12" x14ac:dyDescent="0.3">
      <c r="A8313" s="4">
        <v>8312</v>
      </c>
      <c r="B8313" s="4" t="s">
        <v>24620</v>
      </c>
      <c r="C8313" s="5">
        <v>44504</v>
      </c>
      <c r="D8313" s="5">
        <v>44507</v>
      </c>
      <c r="E8313" s="9">
        <f t="shared" si="129"/>
        <v>2021</v>
      </c>
      <c r="F8313" s="4" t="s">
        <v>17</v>
      </c>
      <c r="G8313" s="4" t="s">
        <v>24621</v>
      </c>
      <c r="H8313" s="4" t="s">
        <v>24622</v>
      </c>
      <c r="I8313" s="4" t="s">
        <v>20</v>
      </c>
      <c r="J8313" s="4" t="s">
        <v>47</v>
      </c>
      <c r="K8313" s="4" t="s">
        <v>47</v>
      </c>
      <c r="L8313" s="4" t="s">
        <v>29</v>
      </c>
      <c r="M8313" s="4" t="s">
        <v>30</v>
      </c>
      <c r="N8313" s="4">
        <v>886.13</v>
      </c>
      <c r="O8313" s="4">
        <v>5</v>
      </c>
      <c r="P8313" s="4">
        <v>0.15</v>
      </c>
      <c r="Q8313" s="4">
        <v>111.02</v>
      </c>
    </row>
    <row r="8314" spans="1:17" s="4" customFormat="1" ht="12" x14ac:dyDescent="0.3">
      <c r="A8314" s="4">
        <v>8313</v>
      </c>
      <c r="B8314" s="4" t="s">
        <v>24623</v>
      </c>
      <c r="C8314" s="5">
        <v>45640</v>
      </c>
      <c r="D8314" s="5">
        <v>45643</v>
      </c>
      <c r="E8314" s="9">
        <f t="shared" si="129"/>
        <v>2024</v>
      </c>
      <c r="F8314" s="4" t="s">
        <v>25</v>
      </c>
      <c r="G8314" s="4" t="s">
        <v>24624</v>
      </c>
      <c r="H8314" s="4" t="s">
        <v>24625</v>
      </c>
      <c r="I8314" s="4" t="s">
        <v>20</v>
      </c>
      <c r="J8314" s="4" t="s">
        <v>145</v>
      </c>
      <c r="K8314" s="4" t="s">
        <v>80</v>
      </c>
      <c r="L8314" s="4" t="s">
        <v>29</v>
      </c>
      <c r="M8314" s="4" t="s">
        <v>107</v>
      </c>
      <c r="N8314" s="4">
        <v>586.14</v>
      </c>
      <c r="O8314" s="4">
        <v>10</v>
      </c>
      <c r="P8314" s="4">
        <v>0.1</v>
      </c>
      <c r="Q8314" s="4">
        <v>66.56</v>
      </c>
    </row>
    <row r="8315" spans="1:17" s="4" customFormat="1" ht="12" x14ac:dyDescent="0.3">
      <c r="A8315" s="4">
        <v>8314</v>
      </c>
      <c r="B8315" s="4" t="s">
        <v>24626</v>
      </c>
      <c r="C8315" s="5">
        <v>45702</v>
      </c>
      <c r="D8315" s="5">
        <v>45707</v>
      </c>
      <c r="E8315" s="9">
        <f t="shared" si="129"/>
        <v>2025</v>
      </c>
      <c r="F8315" s="4" t="s">
        <v>59</v>
      </c>
      <c r="G8315" s="4" t="s">
        <v>24627</v>
      </c>
      <c r="H8315" s="4" t="s">
        <v>24628</v>
      </c>
      <c r="I8315" s="4" t="s">
        <v>28</v>
      </c>
      <c r="J8315" s="4" t="s">
        <v>47</v>
      </c>
      <c r="K8315" s="4" t="s">
        <v>47</v>
      </c>
      <c r="L8315" s="4" t="s">
        <v>29</v>
      </c>
      <c r="M8315" s="4" t="s">
        <v>90</v>
      </c>
      <c r="N8315" s="4">
        <v>1301.44</v>
      </c>
      <c r="O8315" s="4">
        <v>4</v>
      </c>
      <c r="P8315" s="4">
        <v>0.15</v>
      </c>
      <c r="Q8315" s="4">
        <v>72.78</v>
      </c>
    </row>
    <row r="8316" spans="1:17" s="4" customFormat="1" ht="12" x14ac:dyDescent="0.3">
      <c r="A8316" s="4">
        <v>8315</v>
      </c>
      <c r="B8316" s="4" t="s">
        <v>24629</v>
      </c>
      <c r="C8316" s="5">
        <v>45574</v>
      </c>
      <c r="D8316" s="5">
        <v>45579</v>
      </c>
      <c r="E8316" s="9">
        <f t="shared" si="129"/>
        <v>2024</v>
      </c>
      <c r="F8316" s="4" t="s">
        <v>59</v>
      </c>
      <c r="G8316" s="4" t="s">
        <v>24630</v>
      </c>
      <c r="H8316" s="4" t="s">
        <v>24631</v>
      </c>
      <c r="I8316" s="4" t="s">
        <v>67</v>
      </c>
      <c r="J8316" s="4" t="s">
        <v>79</v>
      </c>
      <c r="K8316" s="4" t="s">
        <v>80</v>
      </c>
      <c r="L8316" s="4" t="s">
        <v>29</v>
      </c>
      <c r="M8316" s="4" t="s">
        <v>48</v>
      </c>
      <c r="N8316" s="4">
        <v>32.1</v>
      </c>
      <c r="O8316" s="4">
        <v>8</v>
      </c>
      <c r="P8316" s="4">
        <v>0.15</v>
      </c>
      <c r="Q8316" s="4">
        <v>5.96</v>
      </c>
    </row>
    <row r="8317" spans="1:17" s="4" customFormat="1" ht="12" x14ac:dyDescent="0.3">
      <c r="A8317" s="4">
        <v>8316</v>
      </c>
      <c r="B8317" s="4" t="s">
        <v>24632</v>
      </c>
      <c r="C8317" s="5">
        <v>44667</v>
      </c>
      <c r="D8317" s="5">
        <v>44674</v>
      </c>
      <c r="E8317" s="9">
        <f t="shared" si="129"/>
        <v>2022</v>
      </c>
      <c r="F8317" s="4" t="s">
        <v>39</v>
      </c>
      <c r="G8317" s="4" t="s">
        <v>24633</v>
      </c>
      <c r="H8317" s="4" t="s">
        <v>24634</v>
      </c>
      <c r="I8317" s="4" t="s">
        <v>20</v>
      </c>
      <c r="J8317" s="4" t="s">
        <v>62</v>
      </c>
      <c r="K8317" s="4" t="s">
        <v>63</v>
      </c>
      <c r="L8317" s="4" t="s">
        <v>36</v>
      </c>
      <c r="M8317" s="4" t="s">
        <v>118</v>
      </c>
      <c r="N8317" s="4">
        <v>1297.1500000000001</v>
      </c>
      <c r="O8317" s="4">
        <v>6</v>
      </c>
      <c r="P8317" s="4">
        <v>0</v>
      </c>
      <c r="Q8317" s="4">
        <v>56.72</v>
      </c>
    </row>
    <row r="8318" spans="1:17" s="4" customFormat="1" ht="12" x14ac:dyDescent="0.3">
      <c r="A8318" s="4">
        <v>8317</v>
      </c>
      <c r="B8318" s="4" t="s">
        <v>24635</v>
      </c>
      <c r="C8318" s="5">
        <v>45194</v>
      </c>
      <c r="D8318" s="5">
        <v>45197</v>
      </c>
      <c r="E8318" s="9">
        <f t="shared" si="129"/>
        <v>2023</v>
      </c>
      <c r="F8318" s="4" t="s">
        <v>59</v>
      </c>
      <c r="G8318" s="4" t="s">
        <v>24636</v>
      </c>
      <c r="H8318" s="4" t="s">
        <v>24637</v>
      </c>
      <c r="I8318" s="4" t="s">
        <v>28</v>
      </c>
      <c r="J8318" s="4" t="s">
        <v>111</v>
      </c>
      <c r="K8318" s="4" t="s">
        <v>111</v>
      </c>
      <c r="L8318" s="4" t="s">
        <v>22</v>
      </c>
      <c r="M8318" s="4" t="s">
        <v>75</v>
      </c>
      <c r="N8318" s="4">
        <v>874.53</v>
      </c>
      <c r="O8318" s="4">
        <v>2</v>
      </c>
      <c r="P8318" s="4">
        <v>0</v>
      </c>
      <c r="Q8318" s="4">
        <v>74.83</v>
      </c>
    </row>
    <row r="8319" spans="1:17" s="4" customFormat="1" ht="12" x14ac:dyDescent="0.3">
      <c r="A8319" s="4">
        <v>8318</v>
      </c>
      <c r="B8319" s="4" t="s">
        <v>24638</v>
      </c>
      <c r="C8319" s="5">
        <v>45271</v>
      </c>
      <c r="D8319" s="5">
        <v>45276</v>
      </c>
      <c r="E8319" s="9">
        <f t="shared" si="129"/>
        <v>2023</v>
      </c>
      <c r="F8319" s="4" t="s">
        <v>17</v>
      </c>
      <c r="G8319" s="4" t="s">
        <v>24639</v>
      </c>
      <c r="H8319" s="4" t="s">
        <v>24640</v>
      </c>
      <c r="I8319" s="4" t="s">
        <v>28</v>
      </c>
      <c r="J8319" s="4" t="s">
        <v>111</v>
      </c>
      <c r="K8319" s="4" t="s">
        <v>111</v>
      </c>
      <c r="L8319" s="4" t="s">
        <v>22</v>
      </c>
      <c r="M8319" s="4" t="s">
        <v>23</v>
      </c>
      <c r="N8319" s="4">
        <v>549.78</v>
      </c>
      <c r="O8319" s="4">
        <v>4</v>
      </c>
      <c r="P8319" s="4">
        <v>0.2</v>
      </c>
      <c r="Q8319" s="4">
        <v>91.36</v>
      </c>
    </row>
    <row r="8320" spans="1:17" s="4" customFormat="1" ht="12" x14ac:dyDescent="0.3">
      <c r="A8320" s="4">
        <v>8319</v>
      </c>
      <c r="B8320" s="4" t="s">
        <v>24641</v>
      </c>
      <c r="C8320" s="5">
        <v>44999</v>
      </c>
      <c r="D8320" s="5">
        <v>45003</v>
      </c>
      <c r="E8320" s="9">
        <f t="shared" si="129"/>
        <v>2023</v>
      </c>
      <c r="F8320" s="4" t="s">
        <v>25</v>
      </c>
      <c r="G8320" s="4" t="s">
        <v>24642</v>
      </c>
      <c r="H8320" s="4" t="s">
        <v>24643</v>
      </c>
      <c r="I8320" s="4" t="s">
        <v>28</v>
      </c>
      <c r="J8320" s="4" t="s">
        <v>42</v>
      </c>
      <c r="K8320" s="4" t="s">
        <v>43</v>
      </c>
      <c r="L8320" s="4" t="s">
        <v>22</v>
      </c>
      <c r="M8320" s="4" t="s">
        <v>134</v>
      </c>
      <c r="N8320" s="4">
        <v>1389.06</v>
      </c>
      <c r="O8320" s="4">
        <v>7</v>
      </c>
      <c r="P8320" s="4">
        <v>0.2</v>
      </c>
      <c r="Q8320" s="4">
        <v>238.5</v>
      </c>
    </row>
    <row r="8321" spans="1:17" s="4" customFormat="1" ht="12" x14ac:dyDescent="0.3">
      <c r="A8321" s="4">
        <v>8320</v>
      </c>
      <c r="B8321" s="4" t="s">
        <v>24644</v>
      </c>
      <c r="C8321" s="5">
        <v>45742</v>
      </c>
      <c r="D8321" s="5">
        <v>45744</v>
      </c>
      <c r="E8321" s="9">
        <f t="shared" si="129"/>
        <v>2025</v>
      </c>
      <c r="F8321" s="4" t="s">
        <v>17</v>
      </c>
      <c r="G8321" s="4" t="s">
        <v>24645</v>
      </c>
      <c r="H8321" s="4" t="s">
        <v>24646</v>
      </c>
      <c r="I8321" s="4" t="s">
        <v>67</v>
      </c>
      <c r="J8321" s="4" t="s">
        <v>62</v>
      </c>
      <c r="K8321" s="4" t="s">
        <v>63</v>
      </c>
      <c r="L8321" s="4" t="s">
        <v>29</v>
      </c>
      <c r="M8321" s="4" t="s">
        <v>107</v>
      </c>
      <c r="N8321" s="4">
        <v>269.25</v>
      </c>
      <c r="O8321" s="4">
        <v>2</v>
      </c>
      <c r="P8321" s="4">
        <v>0.1</v>
      </c>
      <c r="Q8321" s="4">
        <v>7.33</v>
      </c>
    </row>
    <row r="8322" spans="1:17" s="4" customFormat="1" ht="12" x14ac:dyDescent="0.3">
      <c r="A8322" s="4">
        <v>8321</v>
      </c>
      <c r="B8322" s="4" t="s">
        <v>24647</v>
      </c>
      <c r="C8322" s="5">
        <v>44484</v>
      </c>
      <c r="D8322" s="5">
        <v>44488</v>
      </c>
      <c r="E8322" s="9">
        <f t="shared" ref="E8322:E8385" si="130">YEAR(D8322)</f>
        <v>2021</v>
      </c>
      <c r="F8322" s="4" t="s">
        <v>59</v>
      </c>
      <c r="G8322" s="4" t="s">
        <v>24648</v>
      </c>
      <c r="H8322" s="4" t="s">
        <v>24649</v>
      </c>
      <c r="I8322" s="4" t="s">
        <v>28</v>
      </c>
      <c r="J8322" s="4" t="s">
        <v>145</v>
      </c>
      <c r="K8322" s="4" t="s">
        <v>80</v>
      </c>
      <c r="L8322" s="4" t="s">
        <v>36</v>
      </c>
      <c r="M8322" s="4" t="s">
        <v>118</v>
      </c>
      <c r="N8322" s="4">
        <v>1210.8699999999999</v>
      </c>
      <c r="O8322" s="4">
        <v>4</v>
      </c>
      <c r="P8322" s="4">
        <v>0.1</v>
      </c>
      <c r="Q8322" s="4">
        <v>216.04</v>
      </c>
    </row>
    <row r="8323" spans="1:17" s="4" customFormat="1" ht="12" x14ac:dyDescent="0.3">
      <c r="A8323" s="4">
        <v>8322</v>
      </c>
      <c r="B8323" s="4" t="s">
        <v>24650</v>
      </c>
      <c r="C8323" s="5">
        <v>44819</v>
      </c>
      <c r="D8323" s="5">
        <v>44821</v>
      </c>
      <c r="E8323" s="9">
        <f t="shared" si="130"/>
        <v>2022</v>
      </c>
      <c r="F8323" s="4" t="s">
        <v>17</v>
      </c>
      <c r="G8323" s="4" t="s">
        <v>24651</v>
      </c>
      <c r="H8323" s="4" t="s">
        <v>24652</v>
      </c>
      <c r="I8323" s="4" t="s">
        <v>67</v>
      </c>
      <c r="J8323" s="4" t="s">
        <v>34</v>
      </c>
      <c r="K8323" s="4" t="s">
        <v>35</v>
      </c>
      <c r="L8323" s="4" t="s">
        <v>22</v>
      </c>
      <c r="M8323" s="4" t="s">
        <v>134</v>
      </c>
      <c r="N8323" s="4">
        <v>1462.76</v>
      </c>
      <c r="O8323" s="4">
        <v>8</v>
      </c>
      <c r="P8323" s="4">
        <v>0.2</v>
      </c>
      <c r="Q8323" s="4">
        <v>-10.88</v>
      </c>
    </row>
    <row r="8324" spans="1:17" s="4" customFormat="1" ht="12" x14ac:dyDescent="0.3">
      <c r="A8324" s="4">
        <v>8323</v>
      </c>
      <c r="B8324" s="4" t="s">
        <v>24653</v>
      </c>
      <c r="C8324" s="5">
        <v>44911</v>
      </c>
      <c r="D8324" s="5">
        <v>44912</v>
      </c>
      <c r="E8324" s="9">
        <f t="shared" si="130"/>
        <v>2022</v>
      </c>
      <c r="F8324" s="4" t="s">
        <v>39</v>
      </c>
      <c r="G8324" s="4" t="s">
        <v>24654</v>
      </c>
      <c r="H8324" s="4" t="s">
        <v>24655</v>
      </c>
      <c r="I8324" s="4" t="s">
        <v>67</v>
      </c>
      <c r="J8324" s="4" t="s">
        <v>21</v>
      </c>
      <c r="K8324" s="4" t="s">
        <v>26647</v>
      </c>
      <c r="L8324" s="4" t="s">
        <v>29</v>
      </c>
      <c r="M8324" s="4" t="s">
        <v>90</v>
      </c>
      <c r="N8324" s="4">
        <v>1194.81</v>
      </c>
      <c r="O8324" s="4">
        <v>7</v>
      </c>
      <c r="P8324" s="4">
        <v>0</v>
      </c>
      <c r="Q8324" s="4">
        <v>195.07</v>
      </c>
    </row>
    <row r="8325" spans="1:17" s="4" customFormat="1" ht="12" x14ac:dyDescent="0.3">
      <c r="A8325" s="4">
        <v>8324</v>
      </c>
      <c r="B8325" s="4" t="s">
        <v>24656</v>
      </c>
      <c r="C8325" s="5">
        <v>45096</v>
      </c>
      <c r="D8325" s="5">
        <v>45100</v>
      </c>
      <c r="E8325" s="9">
        <f t="shared" si="130"/>
        <v>2023</v>
      </c>
      <c r="F8325" s="4" t="s">
        <v>25</v>
      </c>
      <c r="G8325" s="4" t="s">
        <v>24657</v>
      </c>
      <c r="H8325" s="4" t="s">
        <v>24658</v>
      </c>
      <c r="I8325" s="4" t="s">
        <v>20</v>
      </c>
      <c r="J8325" s="4" t="s">
        <v>145</v>
      </c>
      <c r="K8325" s="4" t="s">
        <v>80</v>
      </c>
      <c r="L8325" s="4" t="s">
        <v>36</v>
      </c>
      <c r="M8325" s="4" t="s">
        <v>138</v>
      </c>
      <c r="N8325" s="4">
        <v>968.89</v>
      </c>
      <c r="O8325" s="4">
        <v>4</v>
      </c>
      <c r="P8325" s="4">
        <v>0.1</v>
      </c>
      <c r="Q8325" s="4">
        <v>70.11</v>
      </c>
    </row>
    <row r="8326" spans="1:17" s="4" customFormat="1" ht="12" x14ac:dyDescent="0.3">
      <c r="A8326" s="4">
        <v>8325</v>
      </c>
      <c r="B8326" s="4" t="s">
        <v>24659</v>
      </c>
      <c r="C8326" s="5">
        <v>45340</v>
      </c>
      <c r="D8326" s="5">
        <v>45343</v>
      </c>
      <c r="E8326" s="9">
        <f t="shared" si="130"/>
        <v>2024</v>
      </c>
      <c r="F8326" s="4" t="s">
        <v>17</v>
      </c>
      <c r="G8326" s="4" t="s">
        <v>24660</v>
      </c>
      <c r="H8326" s="4" t="s">
        <v>24661</v>
      </c>
      <c r="I8326" s="4" t="s">
        <v>20</v>
      </c>
      <c r="J8326" s="4" t="s">
        <v>145</v>
      </c>
      <c r="K8326" s="4" t="s">
        <v>80</v>
      </c>
      <c r="L8326" s="4" t="s">
        <v>29</v>
      </c>
      <c r="M8326" s="4" t="s">
        <v>48</v>
      </c>
      <c r="N8326" s="4">
        <v>810.24</v>
      </c>
      <c r="O8326" s="4">
        <v>6</v>
      </c>
      <c r="P8326" s="4">
        <v>0</v>
      </c>
      <c r="Q8326" s="4">
        <v>178.53</v>
      </c>
    </row>
    <row r="8327" spans="1:17" s="4" customFormat="1" ht="12" x14ac:dyDescent="0.3">
      <c r="A8327" s="4">
        <v>8326</v>
      </c>
      <c r="B8327" s="4" t="s">
        <v>24662</v>
      </c>
      <c r="C8327" s="5">
        <v>45119</v>
      </c>
      <c r="D8327" s="5">
        <v>45125</v>
      </c>
      <c r="E8327" s="9">
        <f t="shared" si="130"/>
        <v>2023</v>
      </c>
      <c r="F8327" s="4" t="s">
        <v>59</v>
      </c>
      <c r="G8327" s="4" t="s">
        <v>24663</v>
      </c>
      <c r="H8327" s="4" t="s">
        <v>14592</v>
      </c>
      <c r="I8327" s="4" t="s">
        <v>67</v>
      </c>
      <c r="J8327" s="4" t="s">
        <v>145</v>
      </c>
      <c r="K8327" s="4" t="s">
        <v>80</v>
      </c>
      <c r="L8327" s="4" t="s">
        <v>22</v>
      </c>
      <c r="M8327" s="4" t="s">
        <v>75</v>
      </c>
      <c r="N8327" s="4">
        <v>1385.87</v>
      </c>
      <c r="O8327" s="4">
        <v>10</v>
      </c>
      <c r="P8327" s="4">
        <v>0.1</v>
      </c>
      <c r="Q8327" s="4">
        <v>208.9</v>
      </c>
    </row>
    <row r="8328" spans="1:17" s="4" customFormat="1" ht="12" x14ac:dyDescent="0.3">
      <c r="A8328" s="4">
        <v>8327</v>
      </c>
      <c r="B8328" s="4" t="s">
        <v>24664</v>
      </c>
      <c r="C8328" s="5">
        <v>44476</v>
      </c>
      <c r="D8328" s="5">
        <v>44483</v>
      </c>
      <c r="E8328" s="9">
        <f t="shared" si="130"/>
        <v>2021</v>
      </c>
      <c r="F8328" s="4" t="s">
        <v>17</v>
      </c>
      <c r="G8328" s="4" t="s">
        <v>24665</v>
      </c>
      <c r="H8328" s="4" t="s">
        <v>24666</v>
      </c>
      <c r="I8328" s="4" t="s">
        <v>67</v>
      </c>
      <c r="J8328" s="4" t="s">
        <v>62</v>
      </c>
      <c r="K8328" s="4" t="s">
        <v>63</v>
      </c>
      <c r="L8328" s="4" t="s">
        <v>36</v>
      </c>
      <c r="M8328" s="4" t="s">
        <v>138</v>
      </c>
      <c r="N8328" s="4">
        <v>720.47</v>
      </c>
      <c r="O8328" s="4">
        <v>2</v>
      </c>
      <c r="P8328" s="4">
        <v>0</v>
      </c>
      <c r="Q8328" s="4">
        <v>133.78</v>
      </c>
    </row>
    <row r="8329" spans="1:17" s="4" customFormat="1" ht="12" x14ac:dyDescent="0.3">
      <c r="A8329" s="4">
        <v>8328</v>
      </c>
      <c r="B8329" s="4" t="s">
        <v>24667</v>
      </c>
      <c r="C8329" s="5">
        <v>45622</v>
      </c>
      <c r="D8329" s="5">
        <v>45628</v>
      </c>
      <c r="E8329" s="9">
        <f t="shared" si="130"/>
        <v>2024</v>
      </c>
      <c r="F8329" s="4" t="s">
        <v>25</v>
      </c>
      <c r="G8329" s="4" t="s">
        <v>24668</v>
      </c>
      <c r="H8329" s="4" t="s">
        <v>24669</v>
      </c>
      <c r="I8329" s="4" t="s">
        <v>67</v>
      </c>
      <c r="J8329" s="4" t="s">
        <v>111</v>
      </c>
      <c r="K8329" s="4" t="s">
        <v>111</v>
      </c>
      <c r="L8329" s="4" t="s">
        <v>29</v>
      </c>
      <c r="M8329" s="4" t="s">
        <v>48</v>
      </c>
      <c r="N8329" s="4">
        <v>1380.63</v>
      </c>
      <c r="O8329" s="4">
        <v>10</v>
      </c>
      <c r="P8329" s="4">
        <v>0.2</v>
      </c>
      <c r="Q8329" s="4">
        <v>273.16000000000003</v>
      </c>
    </row>
    <row r="8330" spans="1:17" s="4" customFormat="1" ht="12" x14ac:dyDescent="0.3">
      <c r="A8330" s="4">
        <v>8329</v>
      </c>
      <c r="B8330" s="4" t="s">
        <v>24670</v>
      </c>
      <c r="C8330" s="5">
        <v>45775</v>
      </c>
      <c r="D8330" s="5">
        <v>45781</v>
      </c>
      <c r="E8330" s="9">
        <f t="shared" si="130"/>
        <v>2025</v>
      </c>
      <c r="F8330" s="4" t="s">
        <v>17</v>
      </c>
      <c r="G8330" s="4" t="s">
        <v>24671</v>
      </c>
      <c r="H8330" s="4" t="s">
        <v>20203</v>
      </c>
      <c r="I8330" s="4" t="s">
        <v>20</v>
      </c>
      <c r="J8330" s="4" t="s">
        <v>47</v>
      </c>
      <c r="K8330" s="4" t="s">
        <v>47</v>
      </c>
      <c r="L8330" s="4" t="s">
        <v>36</v>
      </c>
      <c r="M8330" s="4" t="s">
        <v>71</v>
      </c>
      <c r="N8330" s="4">
        <v>1131.18</v>
      </c>
      <c r="O8330" s="4">
        <v>5</v>
      </c>
      <c r="P8330" s="4">
        <v>0.15</v>
      </c>
      <c r="Q8330" s="4">
        <v>251.09</v>
      </c>
    </row>
    <row r="8331" spans="1:17" s="4" customFormat="1" ht="12" x14ac:dyDescent="0.3">
      <c r="A8331" s="4">
        <v>8330</v>
      </c>
      <c r="B8331" s="4" t="s">
        <v>24672</v>
      </c>
      <c r="C8331" s="5">
        <v>44796</v>
      </c>
      <c r="D8331" s="5">
        <v>44802</v>
      </c>
      <c r="E8331" s="9">
        <f t="shared" si="130"/>
        <v>2022</v>
      </c>
      <c r="F8331" s="4" t="s">
        <v>59</v>
      </c>
      <c r="G8331" s="4" t="s">
        <v>24673</v>
      </c>
      <c r="H8331" s="4" t="s">
        <v>24674</v>
      </c>
      <c r="I8331" s="4" t="s">
        <v>20</v>
      </c>
      <c r="J8331" s="4" t="s">
        <v>21</v>
      </c>
      <c r="K8331" s="4" t="s">
        <v>26647</v>
      </c>
      <c r="L8331" s="4" t="s">
        <v>22</v>
      </c>
      <c r="M8331" s="4" t="s">
        <v>75</v>
      </c>
      <c r="N8331" s="4">
        <v>860.84</v>
      </c>
      <c r="O8331" s="4">
        <v>10</v>
      </c>
      <c r="P8331" s="4">
        <v>0</v>
      </c>
      <c r="Q8331" s="4">
        <v>175.62</v>
      </c>
    </row>
    <row r="8332" spans="1:17" s="4" customFormat="1" ht="12" x14ac:dyDescent="0.3">
      <c r="A8332" s="4">
        <v>8331</v>
      </c>
      <c r="B8332" s="4" t="s">
        <v>24675</v>
      </c>
      <c r="C8332" s="5">
        <v>45397</v>
      </c>
      <c r="D8332" s="5">
        <v>45398</v>
      </c>
      <c r="E8332" s="9">
        <f t="shared" si="130"/>
        <v>2024</v>
      </c>
      <c r="F8332" s="4" t="s">
        <v>17</v>
      </c>
      <c r="G8332" s="4" t="s">
        <v>24676</v>
      </c>
      <c r="H8332" s="4" t="s">
        <v>24677</v>
      </c>
      <c r="I8332" s="4" t="s">
        <v>28</v>
      </c>
      <c r="J8332" s="4" t="s">
        <v>34</v>
      </c>
      <c r="K8332" s="4" t="s">
        <v>35</v>
      </c>
      <c r="L8332" s="4" t="s">
        <v>36</v>
      </c>
      <c r="M8332" s="4" t="s">
        <v>37</v>
      </c>
      <c r="N8332" s="4">
        <v>53.59</v>
      </c>
      <c r="O8332" s="4">
        <v>3</v>
      </c>
      <c r="P8332" s="4">
        <v>0</v>
      </c>
      <c r="Q8332" s="4">
        <v>6.39</v>
      </c>
    </row>
    <row r="8333" spans="1:17" s="4" customFormat="1" ht="12" x14ac:dyDescent="0.3">
      <c r="A8333" s="4">
        <v>8332</v>
      </c>
      <c r="B8333" s="4" t="s">
        <v>24678</v>
      </c>
      <c r="C8333" s="5">
        <v>45659</v>
      </c>
      <c r="D8333" s="5">
        <v>45660</v>
      </c>
      <c r="E8333" s="9">
        <f t="shared" si="130"/>
        <v>2025</v>
      </c>
      <c r="F8333" s="4" t="s">
        <v>25</v>
      </c>
      <c r="G8333" s="4" t="s">
        <v>24679</v>
      </c>
      <c r="H8333" s="4" t="s">
        <v>24680</v>
      </c>
      <c r="I8333" s="4" t="s">
        <v>28</v>
      </c>
      <c r="J8333" s="4" t="s">
        <v>106</v>
      </c>
      <c r="K8333" s="4" t="s">
        <v>106</v>
      </c>
      <c r="L8333" s="4" t="s">
        <v>36</v>
      </c>
      <c r="M8333" s="4" t="s">
        <v>118</v>
      </c>
      <c r="N8333" s="4">
        <v>928.27</v>
      </c>
      <c r="O8333" s="4">
        <v>8</v>
      </c>
      <c r="P8333" s="4">
        <v>0.15</v>
      </c>
      <c r="Q8333" s="4">
        <v>100.75</v>
      </c>
    </row>
    <row r="8334" spans="1:17" s="4" customFormat="1" ht="12" x14ac:dyDescent="0.3">
      <c r="A8334" s="4">
        <v>8333</v>
      </c>
      <c r="B8334" s="4" t="s">
        <v>24681</v>
      </c>
      <c r="C8334" s="5">
        <v>44513</v>
      </c>
      <c r="D8334" s="5">
        <v>44519</v>
      </c>
      <c r="E8334" s="9">
        <f t="shared" si="130"/>
        <v>2021</v>
      </c>
      <c r="F8334" s="4" t="s">
        <v>39</v>
      </c>
      <c r="G8334" s="4" t="s">
        <v>24682</v>
      </c>
      <c r="H8334" s="4" t="s">
        <v>24683</v>
      </c>
      <c r="I8334" s="4" t="s">
        <v>28</v>
      </c>
      <c r="J8334" s="4" t="s">
        <v>34</v>
      </c>
      <c r="K8334" s="4" t="s">
        <v>35</v>
      </c>
      <c r="L8334" s="4" t="s">
        <v>22</v>
      </c>
      <c r="M8334" s="4" t="s">
        <v>23</v>
      </c>
      <c r="N8334" s="4">
        <v>1281.76</v>
      </c>
      <c r="O8334" s="4">
        <v>6</v>
      </c>
      <c r="P8334" s="4">
        <v>0</v>
      </c>
      <c r="Q8334" s="4">
        <v>54.68</v>
      </c>
    </row>
    <row r="8335" spans="1:17" s="4" customFormat="1" ht="12" x14ac:dyDescent="0.3">
      <c r="A8335" s="4">
        <v>8334</v>
      </c>
      <c r="B8335" s="4" t="s">
        <v>24684</v>
      </c>
      <c r="C8335" s="5">
        <v>44684</v>
      </c>
      <c r="D8335" s="5">
        <v>44690</v>
      </c>
      <c r="E8335" s="9">
        <f t="shared" si="130"/>
        <v>2022</v>
      </c>
      <c r="F8335" s="4" t="s">
        <v>25</v>
      </c>
      <c r="G8335" s="4" t="s">
        <v>24685</v>
      </c>
      <c r="H8335" s="4" t="s">
        <v>24686</v>
      </c>
      <c r="I8335" s="4" t="s">
        <v>67</v>
      </c>
      <c r="J8335" s="4" t="s">
        <v>34</v>
      </c>
      <c r="K8335" s="4" t="s">
        <v>35</v>
      </c>
      <c r="L8335" s="4" t="s">
        <v>29</v>
      </c>
      <c r="M8335" s="4" t="s">
        <v>48</v>
      </c>
      <c r="N8335" s="4">
        <v>796.4</v>
      </c>
      <c r="O8335" s="4">
        <v>9</v>
      </c>
      <c r="P8335" s="4">
        <v>0.2</v>
      </c>
      <c r="Q8335" s="4">
        <v>123.84</v>
      </c>
    </row>
    <row r="8336" spans="1:17" s="4" customFormat="1" ht="12" x14ac:dyDescent="0.3">
      <c r="A8336" s="4">
        <v>8335</v>
      </c>
      <c r="B8336" s="4" t="s">
        <v>24687</v>
      </c>
      <c r="C8336" s="5">
        <v>44710</v>
      </c>
      <c r="D8336" s="5">
        <v>44711</v>
      </c>
      <c r="E8336" s="9">
        <f t="shared" si="130"/>
        <v>2022</v>
      </c>
      <c r="F8336" s="4" t="s">
        <v>17</v>
      </c>
      <c r="G8336" s="4" t="s">
        <v>24688</v>
      </c>
      <c r="H8336" s="4" t="s">
        <v>24689</v>
      </c>
      <c r="I8336" s="4" t="s">
        <v>28</v>
      </c>
      <c r="J8336" s="4" t="s">
        <v>79</v>
      </c>
      <c r="K8336" s="4" t="s">
        <v>80</v>
      </c>
      <c r="L8336" s="4" t="s">
        <v>36</v>
      </c>
      <c r="M8336" s="4" t="s">
        <v>71</v>
      </c>
      <c r="N8336" s="4">
        <v>130.66</v>
      </c>
      <c r="O8336" s="4">
        <v>2</v>
      </c>
      <c r="P8336" s="4">
        <v>0</v>
      </c>
      <c r="Q8336" s="4">
        <v>5.95</v>
      </c>
    </row>
    <row r="8337" spans="1:17" s="4" customFormat="1" ht="12" x14ac:dyDescent="0.3">
      <c r="A8337" s="4">
        <v>8336</v>
      </c>
      <c r="B8337" s="4" t="s">
        <v>24690</v>
      </c>
      <c r="C8337" s="5">
        <v>45271</v>
      </c>
      <c r="D8337" s="5">
        <v>45278</v>
      </c>
      <c r="E8337" s="9">
        <f t="shared" si="130"/>
        <v>2023</v>
      </c>
      <c r="F8337" s="4" t="s">
        <v>25</v>
      </c>
      <c r="G8337" s="4" t="s">
        <v>24691</v>
      </c>
      <c r="H8337" s="4" t="s">
        <v>24692</v>
      </c>
      <c r="I8337" s="4" t="s">
        <v>28</v>
      </c>
      <c r="J8337" s="4" t="s">
        <v>62</v>
      </c>
      <c r="K8337" s="4" t="s">
        <v>63</v>
      </c>
      <c r="L8337" s="4" t="s">
        <v>22</v>
      </c>
      <c r="M8337" s="4" t="s">
        <v>134</v>
      </c>
      <c r="N8337" s="4">
        <v>1223.8399999999999</v>
      </c>
      <c r="O8337" s="4">
        <v>10</v>
      </c>
      <c r="P8337" s="4">
        <v>0.2</v>
      </c>
      <c r="Q8337" s="4">
        <v>94.86</v>
      </c>
    </row>
    <row r="8338" spans="1:17" s="4" customFormat="1" ht="12" x14ac:dyDescent="0.3">
      <c r="A8338" s="4">
        <v>8337</v>
      </c>
      <c r="B8338" s="4" t="s">
        <v>24693</v>
      </c>
      <c r="C8338" s="5">
        <v>44435</v>
      </c>
      <c r="D8338" s="5">
        <v>44439</v>
      </c>
      <c r="E8338" s="9">
        <f t="shared" si="130"/>
        <v>2021</v>
      </c>
      <c r="F8338" s="4" t="s">
        <v>25</v>
      </c>
      <c r="G8338" s="4" t="s">
        <v>24694</v>
      </c>
      <c r="H8338" s="4" t="s">
        <v>24695</v>
      </c>
      <c r="I8338" s="4" t="s">
        <v>28</v>
      </c>
      <c r="J8338" s="4" t="s">
        <v>62</v>
      </c>
      <c r="K8338" s="4" t="s">
        <v>63</v>
      </c>
      <c r="L8338" s="4" t="s">
        <v>22</v>
      </c>
      <c r="M8338" s="4" t="s">
        <v>54</v>
      </c>
      <c r="N8338" s="4">
        <v>1428.27</v>
      </c>
      <c r="O8338" s="4">
        <v>2</v>
      </c>
      <c r="P8338" s="4">
        <v>0.1</v>
      </c>
      <c r="Q8338" s="4">
        <v>230.3</v>
      </c>
    </row>
    <row r="8339" spans="1:17" s="4" customFormat="1" ht="12" x14ac:dyDescent="0.3">
      <c r="A8339" s="4">
        <v>8338</v>
      </c>
      <c r="B8339" s="4" t="s">
        <v>24696</v>
      </c>
      <c r="C8339" s="5">
        <v>44528</v>
      </c>
      <c r="D8339" s="5">
        <v>44534</v>
      </c>
      <c r="E8339" s="9">
        <f t="shared" si="130"/>
        <v>2021</v>
      </c>
      <c r="F8339" s="4" t="s">
        <v>17</v>
      </c>
      <c r="G8339" s="4" t="s">
        <v>24697</v>
      </c>
      <c r="H8339" s="4" t="s">
        <v>24698</v>
      </c>
      <c r="I8339" s="4" t="s">
        <v>28</v>
      </c>
      <c r="J8339" s="4" t="s">
        <v>42</v>
      </c>
      <c r="K8339" s="4" t="s">
        <v>43</v>
      </c>
      <c r="L8339" s="4" t="s">
        <v>29</v>
      </c>
      <c r="M8339" s="4" t="s">
        <v>30</v>
      </c>
      <c r="N8339" s="4">
        <v>1293.32</v>
      </c>
      <c r="O8339" s="4">
        <v>1</v>
      </c>
      <c r="P8339" s="4">
        <v>0</v>
      </c>
      <c r="Q8339" s="4">
        <v>16.32</v>
      </c>
    </row>
    <row r="8340" spans="1:17" s="4" customFormat="1" ht="12" x14ac:dyDescent="0.3">
      <c r="A8340" s="4">
        <v>8339</v>
      </c>
      <c r="B8340" s="4" t="s">
        <v>24699</v>
      </c>
      <c r="C8340" s="5">
        <v>45168</v>
      </c>
      <c r="D8340" s="5">
        <v>45175</v>
      </c>
      <c r="E8340" s="9">
        <f t="shared" si="130"/>
        <v>2023</v>
      </c>
      <c r="F8340" s="4" t="s">
        <v>17</v>
      </c>
      <c r="G8340" s="4" t="s">
        <v>24700</v>
      </c>
      <c r="H8340" s="4" t="s">
        <v>24701</v>
      </c>
      <c r="I8340" s="4" t="s">
        <v>67</v>
      </c>
      <c r="J8340" s="4" t="s">
        <v>62</v>
      </c>
      <c r="K8340" s="4" t="s">
        <v>63</v>
      </c>
      <c r="L8340" s="4" t="s">
        <v>29</v>
      </c>
      <c r="M8340" s="4" t="s">
        <v>90</v>
      </c>
      <c r="N8340" s="4">
        <v>431.17</v>
      </c>
      <c r="O8340" s="4">
        <v>6</v>
      </c>
      <c r="P8340" s="4">
        <v>0.15</v>
      </c>
      <c r="Q8340" s="4">
        <v>34.39</v>
      </c>
    </row>
    <row r="8341" spans="1:17" s="4" customFormat="1" ht="12" x14ac:dyDescent="0.3">
      <c r="A8341" s="4">
        <v>8340</v>
      </c>
      <c r="B8341" s="4" t="s">
        <v>24702</v>
      </c>
      <c r="C8341" s="5">
        <v>45104</v>
      </c>
      <c r="D8341" s="5">
        <v>45106</v>
      </c>
      <c r="E8341" s="9">
        <f t="shared" si="130"/>
        <v>2023</v>
      </c>
      <c r="F8341" s="4" t="s">
        <v>59</v>
      </c>
      <c r="G8341" s="4" t="s">
        <v>24703</v>
      </c>
      <c r="H8341" s="4" t="s">
        <v>24704</v>
      </c>
      <c r="I8341" s="4" t="s">
        <v>20</v>
      </c>
      <c r="J8341" s="4" t="s">
        <v>62</v>
      </c>
      <c r="K8341" s="4" t="s">
        <v>63</v>
      </c>
      <c r="L8341" s="4" t="s">
        <v>22</v>
      </c>
      <c r="M8341" s="4" t="s">
        <v>23</v>
      </c>
      <c r="N8341" s="4">
        <v>43.08</v>
      </c>
      <c r="O8341" s="4">
        <v>9</v>
      </c>
      <c r="P8341" s="4">
        <v>0</v>
      </c>
      <c r="Q8341" s="4">
        <v>8.27</v>
      </c>
    </row>
    <row r="8342" spans="1:17" s="4" customFormat="1" ht="12" x14ac:dyDescent="0.3">
      <c r="A8342" s="4">
        <v>8341</v>
      </c>
      <c r="B8342" s="4" t="s">
        <v>24705</v>
      </c>
      <c r="C8342" s="5">
        <v>44457</v>
      </c>
      <c r="D8342" s="5">
        <v>44461</v>
      </c>
      <c r="E8342" s="9">
        <f t="shared" si="130"/>
        <v>2021</v>
      </c>
      <c r="F8342" s="4" t="s">
        <v>59</v>
      </c>
      <c r="G8342" s="4" t="s">
        <v>24706</v>
      </c>
      <c r="H8342" s="4" t="s">
        <v>24707</v>
      </c>
      <c r="I8342" s="4" t="s">
        <v>67</v>
      </c>
      <c r="J8342" s="4" t="s">
        <v>34</v>
      </c>
      <c r="K8342" s="4" t="s">
        <v>35</v>
      </c>
      <c r="L8342" s="4" t="s">
        <v>29</v>
      </c>
      <c r="M8342" s="4" t="s">
        <v>48</v>
      </c>
      <c r="N8342" s="4">
        <v>596.94000000000005</v>
      </c>
      <c r="O8342" s="4">
        <v>8</v>
      </c>
      <c r="P8342" s="4">
        <v>0.1</v>
      </c>
      <c r="Q8342" s="4">
        <v>92.18</v>
      </c>
    </row>
    <row r="8343" spans="1:17" s="4" customFormat="1" ht="12" x14ac:dyDescent="0.3">
      <c r="A8343" s="4">
        <v>8342</v>
      </c>
      <c r="B8343" s="4" t="s">
        <v>24708</v>
      </c>
      <c r="C8343" s="5">
        <v>44988</v>
      </c>
      <c r="D8343" s="5">
        <v>44992</v>
      </c>
      <c r="E8343" s="9">
        <f t="shared" si="130"/>
        <v>2023</v>
      </c>
      <c r="F8343" s="4" t="s">
        <v>17</v>
      </c>
      <c r="G8343" s="4" t="s">
        <v>24709</v>
      </c>
      <c r="H8343" s="4" t="s">
        <v>24710</v>
      </c>
      <c r="I8343" s="4" t="s">
        <v>28</v>
      </c>
      <c r="J8343" s="4" t="s">
        <v>34</v>
      </c>
      <c r="K8343" s="4" t="s">
        <v>35</v>
      </c>
      <c r="L8343" s="4" t="s">
        <v>36</v>
      </c>
      <c r="M8343" s="4" t="s">
        <v>71</v>
      </c>
      <c r="N8343" s="4">
        <v>728.68</v>
      </c>
      <c r="O8343" s="4">
        <v>1</v>
      </c>
      <c r="P8343" s="4">
        <v>0.15</v>
      </c>
      <c r="Q8343" s="4">
        <v>99.06</v>
      </c>
    </row>
    <row r="8344" spans="1:17" s="4" customFormat="1" ht="12" x14ac:dyDescent="0.3">
      <c r="A8344" s="4">
        <v>8343</v>
      </c>
      <c r="B8344" s="4" t="s">
        <v>24711</v>
      </c>
      <c r="C8344" s="5">
        <v>44983</v>
      </c>
      <c r="D8344" s="5">
        <v>44984</v>
      </c>
      <c r="E8344" s="9">
        <f t="shared" si="130"/>
        <v>2023</v>
      </c>
      <c r="F8344" s="4" t="s">
        <v>25</v>
      </c>
      <c r="G8344" s="4" t="s">
        <v>24712</v>
      </c>
      <c r="H8344" s="4" t="s">
        <v>24713</v>
      </c>
      <c r="I8344" s="4" t="s">
        <v>28</v>
      </c>
      <c r="J8344" s="4" t="s">
        <v>79</v>
      </c>
      <c r="K8344" s="4" t="s">
        <v>80</v>
      </c>
      <c r="L8344" s="4" t="s">
        <v>22</v>
      </c>
      <c r="M8344" s="4" t="s">
        <v>23</v>
      </c>
      <c r="N8344" s="4">
        <v>150.9</v>
      </c>
      <c r="O8344" s="4">
        <v>10</v>
      </c>
      <c r="P8344" s="4">
        <v>0.2</v>
      </c>
      <c r="Q8344" s="4">
        <v>15.9</v>
      </c>
    </row>
    <row r="8345" spans="1:17" s="4" customFormat="1" ht="12" x14ac:dyDescent="0.3">
      <c r="A8345" s="4">
        <v>8344</v>
      </c>
      <c r="B8345" s="4" t="s">
        <v>24714</v>
      </c>
      <c r="C8345" s="5">
        <v>44566</v>
      </c>
      <c r="D8345" s="5">
        <v>44572</v>
      </c>
      <c r="E8345" s="9">
        <f t="shared" si="130"/>
        <v>2022</v>
      </c>
      <c r="F8345" s="4" t="s">
        <v>39</v>
      </c>
      <c r="G8345" s="4" t="s">
        <v>24715</v>
      </c>
      <c r="H8345" s="4" t="s">
        <v>24716</v>
      </c>
      <c r="I8345" s="4" t="s">
        <v>28</v>
      </c>
      <c r="J8345" s="4" t="s">
        <v>42</v>
      </c>
      <c r="K8345" s="4" t="s">
        <v>43</v>
      </c>
      <c r="L8345" s="4" t="s">
        <v>36</v>
      </c>
      <c r="M8345" s="4" t="s">
        <v>138</v>
      </c>
      <c r="N8345" s="4">
        <v>385.43</v>
      </c>
      <c r="O8345" s="4">
        <v>8</v>
      </c>
      <c r="P8345" s="4">
        <v>0.1</v>
      </c>
      <c r="Q8345" s="4">
        <v>8.9700000000000006</v>
      </c>
    </row>
    <row r="8346" spans="1:17" s="4" customFormat="1" ht="12" x14ac:dyDescent="0.3">
      <c r="A8346" s="4">
        <v>8345</v>
      </c>
      <c r="B8346" s="4" t="s">
        <v>24717</v>
      </c>
      <c r="C8346" s="5">
        <v>44540</v>
      </c>
      <c r="D8346" s="5">
        <v>44546</v>
      </c>
      <c r="E8346" s="9">
        <f t="shared" si="130"/>
        <v>2021</v>
      </c>
      <c r="F8346" s="4" t="s">
        <v>39</v>
      </c>
      <c r="G8346" s="4" t="s">
        <v>24718</v>
      </c>
      <c r="H8346" s="4" t="s">
        <v>24719</v>
      </c>
      <c r="I8346" s="4" t="s">
        <v>28</v>
      </c>
      <c r="J8346" s="4" t="s">
        <v>106</v>
      </c>
      <c r="K8346" s="4" t="s">
        <v>106</v>
      </c>
      <c r="L8346" s="4" t="s">
        <v>22</v>
      </c>
      <c r="M8346" s="4" t="s">
        <v>75</v>
      </c>
      <c r="N8346" s="4">
        <v>1349.81</v>
      </c>
      <c r="O8346" s="4">
        <v>7</v>
      </c>
      <c r="P8346" s="4">
        <v>0.1</v>
      </c>
      <c r="Q8346" s="4">
        <v>195.73</v>
      </c>
    </row>
    <row r="8347" spans="1:17" s="4" customFormat="1" ht="12" x14ac:dyDescent="0.3">
      <c r="A8347" s="4">
        <v>8346</v>
      </c>
      <c r="B8347" s="4" t="s">
        <v>24720</v>
      </c>
      <c r="C8347" s="5">
        <v>45434</v>
      </c>
      <c r="D8347" s="5">
        <v>45438</v>
      </c>
      <c r="E8347" s="9">
        <f t="shared" si="130"/>
        <v>2024</v>
      </c>
      <c r="F8347" s="4" t="s">
        <v>17</v>
      </c>
      <c r="G8347" s="4" t="s">
        <v>24721</v>
      </c>
      <c r="H8347" s="4" t="s">
        <v>24722</v>
      </c>
      <c r="I8347" s="4" t="s">
        <v>67</v>
      </c>
      <c r="J8347" s="4" t="s">
        <v>145</v>
      </c>
      <c r="K8347" s="4" t="s">
        <v>80</v>
      </c>
      <c r="L8347" s="4" t="s">
        <v>22</v>
      </c>
      <c r="M8347" s="4" t="s">
        <v>23</v>
      </c>
      <c r="N8347" s="4">
        <v>1130.26</v>
      </c>
      <c r="O8347" s="4">
        <v>5</v>
      </c>
      <c r="P8347" s="4">
        <v>0.15</v>
      </c>
      <c r="Q8347" s="4">
        <v>143.52000000000001</v>
      </c>
    </row>
    <row r="8348" spans="1:17" s="4" customFormat="1" ht="12" x14ac:dyDescent="0.3">
      <c r="A8348" s="4">
        <v>8347</v>
      </c>
      <c r="B8348" s="4" t="s">
        <v>24723</v>
      </c>
      <c r="C8348" s="5">
        <v>44562</v>
      </c>
      <c r="D8348" s="5">
        <v>44568</v>
      </c>
      <c r="E8348" s="9">
        <f t="shared" si="130"/>
        <v>2022</v>
      </c>
      <c r="F8348" s="4" t="s">
        <v>25</v>
      </c>
      <c r="G8348" s="4" t="s">
        <v>24724</v>
      </c>
      <c r="H8348" s="4" t="s">
        <v>24725</v>
      </c>
      <c r="I8348" s="4" t="s">
        <v>67</v>
      </c>
      <c r="J8348" s="4" t="s">
        <v>62</v>
      </c>
      <c r="K8348" s="4" t="s">
        <v>63</v>
      </c>
      <c r="L8348" s="4" t="s">
        <v>36</v>
      </c>
      <c r="M8348" s="4" t="s">
        <v>37</v>
      </c>
      <c r="N8348" s="4">
        <v>825.27</v>
      </c>
      <c r="O8348" s="4">
        <v>8</v>
      </c>
      <c r="P8348" s="4">
        <v>0</v>
      </c>
      <c r="Q8348" s="4">
        <v>93.66</v>
      </c>
    </row>
    <row r="8349" spans="1:17" s="4" customFormat="1" ht="12" x14ac:dyDescent="0.3">
      <c r="A8349" s="4">
        <v>8348</v>
      </c>
      <c r="B8349" s="4" t="s">
        <v>24726</v>
      </c>
      <c r="C8349" s="5">
        <v>45625</v>
      </c>
      <c r="D8349" s="5">
        <v>45629</v>
      </c>
      <c r="E8349" s="9">
        <f t="shared" si="130"/>
        <v>2024</v>
      </c>
      <c r="F8349" s="4" t="s">
        <v>39</v>
      </c>
      <c r="G8349" s="4" t="s">
        <v>24727</v>
      </c>
      <c r="H8349" s="4" t="s">
        <v>24728</v>
      </c>
      <c r="I8349" s="4" t="s">
        <v>20</v>
      </c>
      <c r="J8349" s="4" t="s">
        <v>42</v>
      </c>
      <c r="K8349" s="4" t="s">
        <v>43</v>
      </c>
      <c r="L8349" s="4" t="s">
        <v>29</v>
      </c>
      <c r="M8349" s="4" t="s">
        <v>107</v>
      </c>
      <c r="N8349" s="4">
        <v>777.99</v>
      </c>
      <c r="O8349" s="4">
        <v>2</v>
      </c>
      <c r="P8349" s="4">
        <v>0.15</v>
      </c>
      <c r="Q8349" s="4">
        <v>183.08</v>
      </c>
    </row>
    <row r="8350" spans="1:17" s="4" customFormat="1" ht="12" x14ac:dyDescent="0.3">
      <c r="A8350" s="4">
        <v>8349</v>
      </c>
      <c r="B8350" s="4" t="s">
        <v>24729</v>
      </c>
      <c r="C8350" s="5">
        <v>44710</v>
      </c>
      <c r="D8350" s="5">
        <v>44711</v>
      </c>
      <c r="E8350" s="9">
        <f t="shared" si="130"/>
        <v>2022</v>
      </c>
      <c r="F8350" s="4" t="s">
        <v>25</v>
      </c>
      <c r="G8350" s="4" t="s">
        <v>24730</v>
      </c>
      <c r="H8350" s="4" t="s">
        <v>23856</v>
      </c>
      <c r="I8350" s="4" t="s">
        <v>28</v>
      </c>
      <c r="J8350" s="4" t="s">
        <v>42</v>
      </c>
      <c r="K8350" s="4" t="s">
        <v>43</v>
      </c>
      <c r="L8350" s="4" t="s">
        <v>22</v>
      </c>
      <c r="M8350" s="4" t="s">
        <v>54</v>
      </c>
      <c r="N8350" s="4">
        <v>1314.76</v>
      </c>
      <c r="O8350" s="4">
        <v>1</v>
      </c>
      <c r="P8350" s="4">
        <v>0.2</v>
      </c>
      <c r="Q8350" s="4">
        <v>245.7</v>
      </c>
    </row>
    <row r="8351" spans="1:17" s="4" customFormat="1" ht="12" x14ac:dyDescent="0.3">
      <c r="A8351" s="4">
        <v>8350</v>
      </c>
      <c r="B8351" s="4" t="s">
        <v>24731</v>
      </c>
      <c r="C8351" s="5">
        <v>45242</v>
      </c>
      <c r="D8351" s="5">
        <v>45246</v>
      </c>
      <c r="E8351" s="9">
        <f t="shared" si="130"/>
        <v>2023</v>
      </c>
      <c r="F8351" s="4" t="s">
        <v>25</v>
      </c>
      <c r="G8351" s="4" t="s">
        <v>24732</v>
      </c>
      <c r="H8351" s="4" t="s">
        <v>24733</v>
      </c>
      <c r="I8351" s="4" t="s">
        <v>28</v>
      </c>
      <c r="J8351" s="4" t="s">
        <v>47</v>
      </c>
      <c r="K8351" s="4" t="s">
        <v>47</v>
      </c>
      <c r="L8351" s="4" t="s">
        <v>36</v>
      </c>
      <c r="M8351" s="4" t="s">
        <v>37</v>
      </c>
      <c r="N8351" s="4">
        <v>591.59</v>
      </c>
      <c r="O8351" s="4">
        <v>10</v>
      </c>
      <c r="P8351" s="4">
        <v>0</v>
      </c>
      <c r="Q8351" s="4">
        <v>136.78</v>
      </c>
    </row>
    <row r="8352" spans="1:17" s="4" customFormat="1" ht="12" x14ac:dyDescent="0.3">
      <c r="A8352" s="4">
        <v>8351</v>
      </c>
      <c r="B8352" s="4" t="s">
        <v>24734</v>
      </c>
      <c r="C8352" s="5">
        <v>45299</v>
      </c>
      <c r="D8352" s="5">
        <v>45303</v>
      </c>
      <c r="E8352" s="9">
        <f t="shared" si="130"/>
        <v>2024</v>
      </c>
      <c r="F8352" s="4" t="s">
        <v>59</v>
      </c>
      <c r="G8352" s="4" t="s">
        <v>24735</v>
      </c>
      <c r="H8352" s="4" t="s">
        <v>24736</v>
      </c>
      <c r="I8352" s="4" t="s">
        <v>20</v>
      </c>
      <c r="J8352" s="4" t="s">
        <v>47</v>
      </c>
      <c r="K8352" s="4" t="s">
        <v>47</v>
      </c>
      <c r="L8352" s="4" t="s">
        <v>36</v>
      </c>
      <c r="M8352" s="4" t="s">
        <v>138</v>
      </c>
      <c r="N8352" s="4">
        <v>1125.44</v>
      </c>
      <c r="O8352" s="4">
        <v>2</v>
      </c>
      <c r="P8352" s="4">
        <v>0.1</v>
      </c>
      <c r="Q8352" s="4">
        <v>233.18</v>
      </c>
    </row>
    <row r="8353" spans="1:17" s="4" customFormat="1" ht="12" x14ac:dyDescent="0.3">
      <c r="A8353" s="4">
        <v>8352</v>
      </c>
      <c r="B8353" s="4" t="s">
        <v>24737</v>
      </c>
      <c r="C8353" s="5">
        <v>45680</v>
      </c>
      <c r="D8353" s="5">
        <v>45684</v>
      </c>
      <c r="E8353" s="9">
        <f t="shared" si="130"/>
        <v>2025</v>
      </c>
      <c r="F8353" s="4" t="s">
        <v>59</v>
      </c>
      <c r="G8353" s="4" t="s">
        <v>24738</v>
      </c>
      <c r="H8353" s="4" t="s">
        <v>24739</v>
      </c>
      <c r="I8353" s="4" t="s">
        <v>20</v>
      </c>
      <c r="J8353" s="4" t="s">
        <v>79</v>
      </c>
      <c r="K8353" s="4" t="s">
        <v>80</v>
      </c>
      <c r="L8353" s="4" t="s">
        <v>22</v>
      </c>
      <c r="M8353" s="4" t="s">
        <v>23</v>
      </c>
      <c r="N8353" s="4">
        <v>822.15</v>
      </c>
      <c r="O8353" s="4">
        <v>10</v>
      </c>
      <c r="P8353" s="4">
        <v>0.1</v>
      </c>
      <c r="Q8353" s="4">
        <v>22.23</v>
      </c>
    </row>
    <row r="8354" spans="1:17" s="4" customFormat="1" ht="12" x14ac:dyDescent="0.3">
      <c r="A8354" s="4">
        <v>8353</v>
      </c>
      <c r="B8354" s="4" t="s">
        <v>24740</v>
      </c>
      <c r="C8354" s="5">
        <v>44524</v>
      </c>
      <c r="D8354" s="5">
        <v>44531</v>
      </c>
      <c r="E8354" s="9">
        <f t="shared" si="130"/>
        <v>2021</v>
      </c>
      <c r="F8354" s="4" t="s">
        <v>25</v>
      </c>
      <c r="G8354" s="4" t="s">
        <v>24741</v>
      </c>
      <c r="H8354" s="4" t="s">
        <v>844</v>
      </c>
      <c r="I8354" s="4" t="s">
        <v>20</v>
      </c>
      <c r="J8354" s="4" t="s">
        <v>106</v>
      </c>
      <c r="K8354" s="4" t="s">
        <v>106</v>
      </c>
      <c r="L8354" s="4" t="s">
        <v>29</v>
      </c>
      <c r="M8354" s="4" t="s">
        <v>30</v>
      </c>
      <c r="N8354" s="4">
        <v>1081.43</v>
      </c>
      <c r="O8354" s="4">
        <v>10</v>
      </c>
      <c r="P8354" s="4">
        <v>0.15</v>
      </c>
      <c r="Q8354" s="4">
        <v>0.33</v>
      </c>
    </row>
    <row r="8355" spans="1:17" s="4" customFormat="1" ht="12" x14ac:dyDescent="0.3">
      <c r="A8355" s="4">
        <v>8354</v>
      </c>
      <c r="B8355" s="4" t="s">
        <v>24742</v>
      </c>
      <c r="C8355" s="5">
        <v>45712</v>
      </c>
      <c r="D8355" s="5">
        <v>45719</v>
      </c>
      <c r="E8355" s="9">
        <f t="shared" si="130"/>
        <v>2025</v>
      </c>
      <c r="F8355" s="4" t="s">
        <v>17</v>
      </c>
      <c r="G8355" s="4" t="s">
        <v>24743</v>
      </c>
      <c r="H8355" s="4" t="s">
        <v>24744</v>
      </c>
      <c r="I8355" s="4" t="s">
        <v>20</v>
      </c>
      <c r="J8355" s="4" t="s">
        <v>111</v>
      </c>
      <c r="K8355" s="4" t="s">
        <v>111</v>
      </c>
      <c r="L8355" s="4" t="s">
        <v>36</v>
      </c>
      <c r="M8355" s="4" t="s">
        <v>37</v>
      </c>
      <c r="N8355" s="4">
        <v>587.89</v>
      </c>
      <c r="O8355" s="4">
        <v>1</v>
      </c>
      <c r="P8355" s="4">
        <v>0</v>
      </c>
      <c r="Q8355" s="4">
        <v>5.79</v>
      </c>
    </row>
    <row r="8356" spans="1:17" s="4" customFormat="1" ht="12" x14ac:dyDescent="0.3">
      <c r="A8356" s="4">
        <v>8355</v>
      </c>
      <c r="B8356" s="4" t="s">
        <v>24745</v>
      </c>
      <c r="C8356" s="5">
        <v>44534</v>
      </c>
      <c r="D8356" s="5">
        <v>44540</v>
      </c>
      <c r="E8356" s="9">
        <f t="shared" si="130"/>
        <v>2021</v>
      </c>
      <c r="F8356" s="4" t="s">
        <v>39</v>
      </c>
      <c r="G8356" s="4" t="s">
        <v>24746</v>
      </c>
      <c r="H8356" s="4" t="s">
        <v>24747</v>
      </c>
      <c r="I8356" s="4" t="s">
        <v>20</v>
      </c>
      <c r="J8356" s="4" t="s">
        <v>111</v>
      </c>
      <c r="K8356" s="4" t="s">
        <v>111</v>
      </c>
      <c r="L8356" s="4" t="s">
        <v>29</v>
      </c>
      <c r="M8356" s="4" t="s">
        <v>107</v>
      </c>
      <c r="N8356" s="4">
        <v>1375.66</v>
      </c>
      <c r="O8356" s="4">
        <v>10</v>
      </c>
      <c r="P8356" s="4">
        <v>0.2</v>
      </c>
      <c r="Q8356" s="4">
        <v>183.71</v>
      </c>
    </row>
    <row r="8357" spans="1:17" s="4" customFormat="1" ht="12" x14ac:dyDescent="0.3">
      <c r="A8357" s="4">
        <v>8356</v>
      </c>
      <c r="B8357" s="4" t="s">
        <v>24748</v>
      </c>
      <c r="C8357" s="5">
        <v>45406</v>
      </c>
      <c r="D8357" s="5">
        <v>45408</v>
      </c>
      <c r="E8357" s="9">
        <f t="shared" si="130"/>
        <v>2024</v>
      </c>
      <c r="F8357" s="4" t="s">
        <v>25</v>
      </c>
      <c r="G8357" s="4" t="s">
        <v>24749</v>
      </c>
      <c r="H8357" s="4" t="s">
        <v>24750</v>
      </c>
      <c r="I8357" s="4" t="s">
        <v>67</v>
      </c>
      <c r="J8357" s="4" t="s">
        <v>47</v>
      </c>
      <c r="K8357" s="4" t="s">
        <v>47</v>
      </c>
      <c r="L8357" s="4" t="s">
        <v>29</v>
      </c>
      <c r="M8357" s="4" t="s">
        <v>30</v>
      </c>
      <c r="N8357" s="4">
        <v>1058.75</v>
      </c>
      <c r="O8357" s="4">
        <v>8</v>
      </c>
      <c r="P8357" s="4">
        <v>0.2</v>
      </c>
      <c r="Q8357" s="4">
        <v>-15.62</v>
      </c>
    </row>
    <row r="8358" spans="1:17" s="4" customFormat="1" ht="12" x14ac:dyDescent="0.3">
      <c r="A8358" s="4">
        <v>8357</v>
      </c>
      <c r="B8358" s="4" t="s">
        <v>24751</v>
      </c>
      <c r="C8358" s="5">
        <v>44767</v>
      </c>
      <c r="D8358" s="5">
        <v>44768</v>
      </c>
      <c r="E8358" s="9">
        <f t="shared" si="130"/>
        <v>2022</v>
      </c>
      <c r="F8358" s="4" t="s">
        <v>59</v>
      </c>
      <c r="G8358" s="4" t="s">
        <v>24752</v>
      </c>
      <c r="H8358" s="4" t="s">
        <v>24753</v>
      </c>
      <c r="I8358" s="4" t="s">
        <v>67</v>
      </c>
      <c r="J8358" s="4" t="s">
        <v>111</v>
      </c>
      <c r="K8358" s="4" t="s">
        <v>111</v>
      </c>
      <c r="L8358" s="4" t="s">
        <v>29</v>
      </c>
      <c r="M8358" s="4" t="s">
        <v>90</v>
      </c>
      <c r="N8358" s="4">
        <v>1036.3900000000001</v>
      </c>
      <c r="O8358" s="4">
        <v>3</v>
      </c>
      <c r="P8358" s="4">
        <v>0.15</v>
      </c>
      <c r="Q8358" s="4">
        <v>187.72</v>
      </c>
    </row>
    <row r="8359" spans="1:17" s="4" customFormat="1" ht="12" x14ac:dyDescent="0.3">
      <c r="A8359" s="4">
        <v>8358</v>
      </c>
      <c r="B8359" s="4" t="s">
        <v>24754</v>
      </c>
      <c r="C8359" s="5">
        <v>44940</v>
      </c>
      <c r="D8359" s="5">
        <v>44941</v>
      </c>
      <c r="E8359" s="9">
        <f t="shared" si="130"/>
        <v>2023</v>
      </c>
      <c r="F8359" s="4" t="s">
        <v>17</v>
      </c>
      <c r="G8359" s="4" t="s">
        <v>24755</v>
      </c>
      <c r="H8359" s="4" t="s">
        <v>24756</v>
      </c>
      <c r="I8359" s="4" t="s">
        <v>28</v>
      </c>
      <c r="J8359" s="4" t="s">
        <v>47</v>
      </c>
      <c r="K8359" s="4" t="s">
        <v>47</v>
      </c>
      <c r="L8359" s="4" t="s">
        <v>29</v>
      </c>
      <c r="M8359" s="4" t="s">
        <v>90</v>
      </c>
      <c r="N8359" s="4">
        <v>284.08999999999997</v>
      </c>
      <c r="O8359" s="4">
        <v>1</v>
      </c>
      <c r="P8359" s="4">
        <v>0.1</v>
      </c>
      <c r="Q8359" s="4">
        <v>49.68</v>
      </c>
    </row>
    <row r="8360" spans="1:17" s="4" customFormat="1" ht="12" x14ac:dyDescent="0.3">
      <c r="A8360" s="4">
        <v>8359</v>
      </c>
      <c r="B8360" s="4" t="s">
        <v>24757</v>
      </c>
      <c r="C8360" s="5">
        <v>45144</v>
      </c>
      <c r="D8360" s="5">
        <v>45147</v>
      </c>
      <c r="E8360" s="9">
        <f t="shared" si="130"/>
        <v>2023</v>
      </c>
      <c r="F8360" s="4" t="s">
        <v>59</v>
      </c>
      <c r="G8360" s="4" t="s">
        <v>24758</v>
      </c>
      <c r="H8360" s="4" t="s">
        <v>24759</v>
      </c>
      <c r="I8360" s="4" t="s">
        <v>28</v>
      </c>
      <c r="J8360" s="4" t="s">
        <v>106</v>
      </c>
      <c r="K8360" s="4" t="s">
        <v>106</v>
      </c>
      <c r="L8360" s="4" t="s">
        <v>22</v>
      </c>
      <c r="M8360" s="4" t="s">
        <v>23</v>
      </c>
      <c r="N8360" s="4">
        <v>1151.4100000000001</v>
      </c>
      <c r="O8360" s="4">
        <v>6</v>
      </c>
      <c r="P8360" s="4">
        <v>0.1</v>
      </c>
      <c r="Q8360" s="4">
        <v>148.93</v>
      </c>
    </row>
    <row r="8361" spans="1:17" s="4" customFormat="1" ht="12" x14ac:dyDescent="0.3">
      <c r="A8361" s="4">
        <v>8360</v>
      </c>
      <c r="B8361" s="4" t="s">
        <v>24760</v>
      </c>
      <c r="C8361" s="5">
        <v>45448</v>
      </c>
      <c r="D8361" s="5">
        <v>45453</v>
      </c>
      <c r="E8361" s="9">
        <f t="shared" si="130"/>
        <v>2024</v>
      </c>
      <c r="F8361" s="4" t="s">
        <v>17</v>
      </c>
      <c r="G8361" s="4" t="s">
        <v>24761</v>
      </c>
      <c r="H8361" s="4" t="s">
        <v>24762</v>
      </c>
      <c r="I8361" s="4" t="s">
        <v>20</v>
      </c>
      <c r="J8361" s="4" t="s">
        <v>34</v>
      </c>
      <c r="K8361" s="4" t="s">
        <v>35</v>
      </c>
      <c r="L8361" s="4" t="s">
        <v>29</v>
      </c>
      <c r="M8361" s="4" t="s">
        <v>48</v>
      </c>
      <c r="N8361" s="4">
        <v>62.49</v>
      </c>
      <c r="O8361" s="4">
        <v>5</v>
      </c>
      <c r="P8361" s="4">
        <v>0</v>
      </c>
      <c r="Q8361" s="4">
        <v>17.27</v>
      </c>
    </row>
    <row r="8362" spans="1:17" s="4" customFormat="1" ht="12" x14ac:dyDescent="0.3">
      <c r="A8362" s="4">
        <v>8361</v>
      </c>
      <c r="B8362" s="4" t="s">
        <v>24763</v>
      </c>
      <c r="C8362" s="5">
        <v>44760</v>
      </c>
      <c r="D8362" s="5">
        <v>44762</v>
      </c>
      <c r="E8362" s="9">
        <f t="shared" si="130"/>
        <v>2022</v>
      </c>
      <c r="F8362" s="4" t="s">
        <v>59</v>
      </c>
      <c r="G8362" s="4" t="s">
        <v>24764</v>
      </c>
      <c r="H8362" s="4" t="s">
        <v>24765</v>
      </c>
      <c r="I8362" s="4" t="s">
        <v>28</v>
      </c>
      <c r="J8362" s="4" t="s">
        <v>47</v>
      </c>
      <c r="K8362" s="4" t="s">
        <v>47</v>
      </c>
      <c r="L8362" s="4" t="s">
        <v>22</v>
      </c>
      <c r="M8362" s="4" t="s">
        <v>54</v>
      </c>
      <c r="N8362" s="4">
        <v>1124.8699999999999</v>
      </c>
      <c r="O8362" s="4">
        <v>6</v>
      </c>
      <c r="P8362" s="4">
        <v>0.2</v>
      </c>
      <c r="Q8362" s="4">
        <v>218.16</v>
      </c>
    </row>
    <row r="8363" spans="1:17" s="4" customFormat="1" ht="12" x14ac:dyDescent="0.3">
      <c r="A8363" s="4">
        <v>8362</v>
      </c>
      <c r="B8363" s="4" t="s">
        <v>24766</v>
      </c>
      <c r="C8363" s="5">
        <v>44634</v>
      </c>
      <c r="D8363" s="5">
        <v>44639</v>
      </c>
      <c r="E8363" s="9">
        <f t="shared" si="130"/>
        <v>2022</v>
      </c>
      <c r="F8363" s="4" t="s">
        <v>25</v>
      </c>
      <c r="G8363" s="4" t="s">
        <v>24767</v>
      </c>
      <c r="H8363" s="4" t="s">
        <v>24768</v>
      </c>
      <c r="I8363" s="4" t="s">
        <v>67</v>
      </c>
      <c r="J8363" s="4" t="s">
        <v>47</v>
      </c>
      <c r="K8363" s="4" t="s">
        <v>47</v>
      </c>
      <c r="L8363" s="4" t="s">
        <v>29</v>
      </c>
      <c r="M8363" s="4" t="s">
        <v>90</v>
      </c>
      <c r="N8363" s="4">
        <v>64.989999999999995</v>
      </c>
      <c r="O8363" s="4">
        <v>1</v>
      </c>
      <c r="P8363" s="4">
        <v>0</v>
      </c>
      <c r="Q8363" s="4">
        <v>1.33</v>
      </c>
    </row>
    <row r="8364" spans="1:17" s="4" customFormat="1" ht="12" x14ac:dyDescent="0.3">
      <c r="A8364" s="4">
        <v>8363</v>
      </c>
      <c r="B8364" s="4" t="s">
        <v>24769</v>
      </c>
      <c r="C8364" s="5">
        <v>44709</v>
      </c>
      <c r="D8364" s="5">
        <v>44716</v>
      </c>
      <c r="E8364" s="9">
        <f t="shared" si="130"/>
        <v>2022</v>
      </c>
      <c r="F8364" s="4" t="s">
        <v>17</v>
      </c>
      <c r="G8364" s="4" t="s">
        <v>24770</v>
      </c>
      <c r="H8364" s="4" t="s">
        <v>24771</v>
      </c>
      <c r="I8364" s="4" t="s">
        <v>28</v>
      </c>
      <c r="J8364" s="4" t="s">
        <v>106</v>
      </c>
      <c r="K8364" s="4" t="s">
        <v>106</v>
      </c>
      <c r="L8364" s="4" t="s">
        <v>36</v>
      </c>
      <c r="M8364" s="4" t="s">
        <v>118</v>
      </c>
      <c r="N8364" s="4">
        <v>1173.82</v>
      </c>
      <c r="O8364" s="4">
        <v>10</v>
      </c>
      <c r="P8364" s="4">
        <v>0.15</v>
      </c>
      <c r="Q8364" s="4">
        <v>78.12</v>
      </c>
    </row>
    <row r="8365" spans="1:17" s="4" customFormat="1" ht="12" x14ac:dyDescent="0.3">
      <c r="A8365" s="4">
        <v>8364</v>
      </c>
      <c r="B8365" s="4" t="s">
        <v>24772</v>
      </c>
      <c r="C8365" s="5">
        <v>45521</v>
      </c>
      <c r="D8365" s="5">
        <v>45526</v>
      </c>
      <c r="E8365" s="9">
        <f t="shared" si="130"/>
        <v>2024</v>
      </c>
      <c r="F8365" s="4" t="s">
        <v>39</v>
      </c>
      <c r="G8365" s="4" t="s">
        <v>24773</v>
      </c>
      <c r="H8365" s="4" t="s">
        <v>24774</v>
      </c>
      <c r="I8365" s="4" t="s">
        <v>28</v>
      </c>
      <c r="J8365" s="4" t="s">
        <v>21</v>
      </c>
      <c r="K8365" s="4" t="s">
        <v>26647</v>
      </c>
      <c r="L8365" s="4" t="s">
        <v>22</v>
      </c>
      <c r="M8365" s="4" t="s">
        <v>134</v>
      </c>
      <c r="N8365" s="4">
        <v>749.63</v>
      </c>
      <c r="O8365" s="4">
        <v>10</v>
      </c>
      <c r="P8365" s="4">
        <v>0.1</v>
      </c>
      <c r="Q8365" s="4">
        <v>182.17</v>
      </c>
    </row>
    <row r="8366" spans="1:17" s="4" customFormat="1" ht="12" x14ac:dyDescent="0.3">
      <c r="A8366" s="4">
        <v>8365</v>
      </c>
      <c r="B8366" s="4" t="s">
        <v>24775</v>
      </c>
      <c r="C8366" s="5">
        <v>44681</v>
      </c>
      <c r="D8366" s="5">
        <v>44684</v>
      </c>
      <c r="E8366" s="9">
        <f t="shared" si="130"/>
        <v>2022</v>
      </c>
      <c r="F8366" s="4" t="s">
        <v>59</v>
      </c>
      <c r="G8366" s="4" t="s">
        <v>24776</v>
      </c>
      <c r="H8366" s="4" t="s">
        <v>24777</v>
      </c>
      <c r="I8366" s="4" t="s">
        <v>20</v>
      </c>
      <c r="J8366" s="4" t="s">
        <v>111</v>
      </c>
      <c r="K8366" s="4" t="s">
        <v>111</v>
      </c>
      <c r="L8366" s="4" t="s">
        <v>36</v>
      </c>
      <c r="M8366" s="4" t="s">
        <v>71</v>
      </c>
      <c r="N8366" s="4">
        <v>311.33999999999997</v>
      </c>
      <c r="O8366" s="4">
        <v>1</v>
      </c>
      <c r="P8366" s="4">
        <v>0</v>
      </c>
      <c r="Q8366" s="4">
        <v>9.93</v>
      </c>
    </row>
    <row r="8367" spans="1:17" s="4" customFormat="1" ht="12" x14ac:dyDescent="0.3">
      <c r="A8367" s="4">
        <v>8366</v>
      </c>
      <c r="B8367" s="4" t="s">
        <v>24778</v>
      </c>
      <c r="C8367" s="5">
        <v>44399</v>
      </c>
      <c r="D8367" s="5">
        <v>44403</v>
      </c>
      <c r="E8367" s="9">
        <f t="shared" si="130"/>
        <v>2021</v>
      </c>
      <c r="F8367" s="4" t="s">
        <v>39</v>
      </c>
      <c r="G8367" s="4" t="s">
        <v>24779</v>
      </c>
      <c r="H8367" s="4" t="s">
        <v>24780</v>
      </c>
      <c r="I8367" s="4" t="s">
        <v>28</v>
      </c>
      <c r="J8367" s="4" t="s">
        <v>106</v>
      </c>
      <c r="K8367" s="4" t="s">
        <v>106</v>
      </c>
      <c r="L8367" s="4" t="s">
        <v>22</v>
      </c>
      <c r="M8367" s="4" t="s">
        <v>75</v>
      </c>
      <c r="N8367" s="4">
        <v>708.4</v>
      </c>
      <c r="O8367" s="4">
        <v>10</v>
      </c>
      <c r="P8367" s="4">
        <v>0.1</v>
      </c>
      <c r="Q8367" s="4">
        <v>142.99</v>
      </c>
    </row>
    <row r="8368" spans="1:17" s="4" customFormat="1" ht="12" x14ac:dyDescent="0.3">
      <c r="A8368" s="4">
        <v>8367</v>
      </c>
      <c r="B8368" s="4" t="s">
        <v>24781</v>
      </c>
      <c r="C8368" s="5">
        <v>45374</v>
      </c>
      <c r="D8368" s="5">
        <v>45380</v>
      </c>
      <c r="E8368" s="9">
        <f t="shared" si="130"/>
        <v>2024</v>
      </c>
      <c r="F8368" s="4" t="s">
        <v>25</v>
      </c>
      <c r="G8368" s="4" t="s">
        <v>24782</v>
      </c>
      <c r="H8368" s="4" t="s">
        <v>5597</v>
      </c>
      <c r="I8368" s="4" t="s">
        <v>28</v>
      </c>
      <c r="J8368" s="4" t="s">
        <v>111</v>
      </c>
      <c r="K8368" s="4" t="s">
        <v>111</v>
      </c>
      <c r="L8368" s="4" t="s">
        <v>29</v>
      </c>
      <c r="M8368" s="4" t="s">
        <v>90</v>
      </c>
      <c r="N8368" s="4">
        <v>957.12</v>
      </c>
      <c r="O8368" s="4">
        <v>5</v>
      </c>
      <c r="P8368" s="4">
        <v>0</v>
      </c>
      <c r="Q8368" s="4">
        <v>244.74</v>
      </c>
    </row>
    <row r="8369" spans="1:17" s="4" customFormat="1" ht="12" x14ac:dyDescent="0.3">
      <c r="A8369" s="4">
        <v>8368</v>
      </c>
      <c r="B8369" s="4" t="s">
        <v>24783</v>
      </c>
      <c r="C8369" s="5">
        <v>45840</v>
      </c>
      <c r="D8369" s="5">
        <v>45841</v>
      </c>
      <c r="E8369" s="9">
        <f t="shared" si="130"/>
        <v>2025</v>
      </c>
      <c r="F8369" s="4" t="s">
        <v>25</v>
      </c>
      <c r="G8369" s="4" t="s">
        <v>24784</v>
      </c>
      <c r="H8369" s="4" t="s">
        <v>12770</v>
      </c>
      <c r="I8369" s="4" t="s">
        <v>20</v>
      </c>
      <c r="J8369" s="4" t="s">
        <v>52</v>
      </c>
      <c r="K8369" s="4" t="s">
        <v>53</v>
      </c>
      <c r="L8369" s="4" t="s">
        <v>29</v>
      </c>
      <c r="M8369" s="4" t="s">
        <v>30</v>
      </c>
      <c r="N8369" s="4">
        <v>270.63</v>
      </c>
      <c r="O8369" s="4">
        <v>8</v>
      </c>
      <c r="P8369" s="4">
        <v>0.2</v>
      </c>
      <c r="Q8369" s="4">
        <v>36.26</v>
      </c>
    </row>
    <row r="8370" spans="1:17" s="4" customFormat="1" ht="12" x14ac:dyDescent="0.3">
      <c r="A8370" s="4">
        <v>8369</v>
      </c>
      <c r="B8370" s="4" t="s">
        <v>24785</v>
      </c>
      <c r="C8370" s="5">
        <v>44993</v>
      </c>
      <c r="D8370" s="5">
        <v>44994</v>
      </c>
      <c r="E8370" s="9">
        <f t="shared" si="130"/>
        <v>2023</v>
      </c>
      <c r="F8370" s="4" t="s">
        <v>59</v>
      </c>
      <c r="G8370" s="4" t="s">
        <v>24786</v>
      </c>
      <c r="H8370" s="4" t="s">
        <v>24787</v>
      </c>
      <c r="I8370" s="4" t="s">
        <v>28</v>
      </c>
      <c r="J8370" s="4" t="s">
        <v>42</v>
      </c>
      <c r="K8370" s="4" t="s">
        <v>43</v>
      </c>
      <c r="L8370" s="4" t="s">
        <v>22</v>
      </c>
      <c r="M8370" s="4" t="s">
        <v>54</v>
      </c>
      <c r="N8370" s="4">
        <v>892.62</v>
      </c>
      <c r="O8370" s="4">
        <v>5</v>
      </c>
      <c r="P8370" s="4">
        <v>0.1</v>
      </c>
      <c r="Q8370" s="4">
        <v>148.16999999999999</v>
      </c>
    </row>
    <row r="8371" spans="1:17" s="4" customFormat="1" ht="12" x14ac:dyDescent="0.3">
      <c r="A8371" s="4">
        <v>8370</v>
      </c>
      <c r="B8371" s="4" t="s">
        <v>24788</v>
      </c>
      <c r="C8371" s="5">
        <v>45663</v>
      </c>
      <c r="D8371" s="5">
        <v>45670</v>
      </c>
      <c r="E8371" s="9">
        <f t="shared" si="130"/>
        <v>2025</v>
      </c>
      <c r="F8371" s="4" t="s">
        <v>17</v>
      </c>
      <c r="G8371" s="4" t="s">
        <v>24789</v>
      </c>
      <c r="H8371" s="4" t="s">
        <v>24790</v>
      </c>
      <c r="I8371" s="4" t="s">
        <v>28</v>
      </c>
      <c r="J8371" s="4" t="s">
        <v>34</v>
      </c>
      <c r="K8371" s="4" t="s">
        <v>35</v>
      </c>
      <c r="L8371" s="4" t="s">
        <v>36</v>
      </c>
      <c r="M8371" s="4" t="s">
        <v>138</v>
      </c>
      <c r="N8371" s="4">
        <v>1081.51</v>
      </c>
      <c r="O8371" s="4">
        <v>4</v>
      </c>
      <c r="P8371" s="4">
        <v>0.1</v>
      </c>
      <c r="Q8371" s="4">
        <v>277.5</v>
      </c>
    </row>
    <row r="8372" spans="1:17" s="4" customFormat="1" ht="12" x14ac:dyDescent="0.3">
      <c r="A8372" s="4">
        <v>8371</v>
      </c>
      <c r="B8372" s="4" t="s">
        <v>24791</v>
      </c>
      <c r="C8372" s="5">
        <v>44792</v>
      </c>
      <c r="D8372" s="5">
        <v>44798</v>
      </c>
      <c r="E8372" s="9">
        <f t="shared" si="130"/>
        <v>2022</v>
      </c>
      <c r="F8372" s="4" t="s">
        <v>17</v>
      </c>
      <c r="G8372" s="4" t="s">
        <v>24792</v>
      </c>
      <c r="H8372" s="4" t="s">
        <v>24793</v>
      </c>
      <c r="I8372" s="4" t="s">
        <v>20</v>
      </c>
      <c r="J8372" s="4" t="s">
        <v>106</v>
      </c>
      <c r="K8372" s="4" t="s">
        <v>106</v>
      </c>
      <c r="L8372" s="4" t="s">
        <v>29</v>
      </c>
      <c r="M8372" s="4" t="s">
        <v>90</v>
      </c>
      <c r="N8372" s="4">
        <v>739.08</v>
      </c>
      <c r="O8372" s="4">
        <v>4</v>
      </c>
      <c r="P8372" s="4">
        <v>0</v>
      </c>
      <c r="Q8372" s="4">
        <v>91.67</v>
      </c>
    </row>
    <row r="8373" spans="1:17" s="4" customFormat="1" ht="12" x14ac:dyDescent="0.3">
      <c r="A8373" s="4">
        <v>8372</v>
      </c>
      <c r="B8373" s="4" t="s">
        <v>24794</v>
      </c>
      <c r="C8373" s="5">
        <v>45697</v>
      </c>
      <c r="D8373" s="5">
        <v>45698</v>
      </c>
      <c r="E8373" s="9">
        <f t="shared" si="130"/>
        <v>2025</v>
      </c>
      <c r="F8373" s="4" t="s">
        <v>59</v>
      </c>
      <c r="G8373" s="4" t="s">
        <v>24795</v>
      </c>
      <c r="H8373" s="4" t="s">
        <v>3663</v>
      </c>
      <c r="I8373" s="4" t="s">
        <v>20</v>
      </c>
      <c r="J8373" s="4" t="s">
        <v>42</v>
      </c>
      <c r="K8373" s="4" t="s">
        <v>43</v>
      </c>
      <c r="L8373" s="4" t="s">
        <v>29</v>
      </c>
      <c r="M8373" s="4" t="s">
        <v>90</v>
      </c>
      <c r="N8373" s="4">
        <v>272.05</v>
      </c>
      <c r="O8373" s="4">
        <v>2</v>
      </c>
      <c r="P8373" s="4">
        <v>0.1</v>
      </c>
      <c r="Q8373" s="4">
        <v>63.23</v>
      </c>
    </row>
    <row r="8374" spans="1:17" s="4" customFormat="1" ht="12" x14ac:dyDescent="0.3">
      <c r="A8374" s="4">
        <v>8373</v>
      </c>
      <c r="B8374" s="4" t="s">
        <v>24796</v>
      </c>
      <c r="C8374" s="5">
        <v>45299</v>
      </c>
      <c r="D8374" s="5">
        <v>45306</v>
      </c>
      <c r="E8374" s="9">
        <f t="shared" si="130"/>
        <v>2024</v>
      </c>
      <c r="F8374" s="4" t="s">
        <v>17</v>
      </c>
      <c r="G8374" s="4" t="s">
        <v>24797</v>
      </c>
      <c r="H8374" s="4" t="s">
        <v>24798</v>
      </c>
      <c r="I8374" s="4" t="s">
        <v>20</v>
      </c>
      <c r="J8374" s="4" t="s">
        <v>62</v>
      </c>
      <c r="K8374" s="4" t="s">
        <v>63</v>
      </c>
      <c r="L8374" s="4" t="s">
        <v>36</v>
      </c>
      <c r="M8374" s="4" t="s">
        <v>118</v>
      </c>
      <c r="N8374" s="4">
        <v>1143.6099999999999</v>
      </c>
      <c r="O8374" s="4">
        <v>6</v>
      </c>
      <c r="P8374" s="4">
        <v>0.1</v>
      </c>
      <c r="Q8374" s="4">
        <v>0.01</v>
      </c>
    </row>
    <row r="8375" spans="1:17" s="4" customFormat="1" ht="12" x14ac:dyDescent="0.3">
      <c r="A8375" s="4">
        <v>8374</v>
      </c>
      <c r="B8375" s="4" t="s">
        <v>24799</v>
      </c>
      <c r="C8375" s="5">
        <v>44412</v>
      </c>
      <c r="D8375" s="5">
        <v>44419</v>
      </c>
      <c r="E8375" s="9">
        <f t="shared" si="130"/>
        <v>2021</v>
      </c>
      <c r="F8375" s="4" t="s">
        <v>39</v>
      </c>
      <c r="G8375" s="4" t="s">
        <v>24800</v>
      </c>
      <c r="H8375" s="4" t="s">
        <v>24801</v>
      </c>
      <c r="I8375" s="4" t="s">
        <v>20</v>
      </c>
      <c r="J8375" s="4" t="s">
        <v>47</v>
      </c>
      <c r="K8375" s="4" t="s">
        <v>47</v>
      </c>
      <c r="L8375" s="4" t="s">
        <v>22</v>
      </c>
      <c r="M8375" s="4" t="s">
        <v>134</v>
      </c>
      <c r="N8375" s="4">
        <v>1205.1099999999999</v>
      </c>
      <c r="O8375" s="4">
        <v>7</v>
      </c>
      <c r="P8375" s="4">
        <v>0</v>
      </c>
      <c r="Q8375" s="4">
        <v>357.59</v>
      </c>
    </row>
    <row r="8376" spans="1:17" s="4" customFormat="1" ht="12" x14ac:dyDescent="0.3">
      <c r="A8376" s="4">
        <v>8375</v>
      </c>
      <c r="B8376" s="4" t="s">
        <v>24802</v>
      </c>
      <c r="C8376" s="5">
        <v>45093</v>
      </c>
      <c r="D8376" s="5">
        <v>45099</v>
      </c>
      <c r="E8376" s="9">
        <f t="shared" si="130"/>
        <v>2023</v>
      </c>
      <c r="F8376" s="4" t="s">
        <v>59</v>
      </c>
      <c r="G8376" s="4" t="s">
        <v>24803</v>
      </c>
      <c r="H8376" s="4" t="s">
        <v>21032</v>
      </c>
      <c r="I8376" s="4" t="s">
        <v>28</v>
      </c>
      <c r="J8376" s="4" t="s">
        <v>47</v>
      </c>
      <c r="K8376" s="4" t="s">
        <v>47</v>
      </c>
      <c r="L8376" s="4" t="s">
        <v>36</v>
      </c>
      <c r="M8376" s="4" t="s">
        <v>71</v>
      </c>
      <c r="N8376" s="4">
        <v>947.95</v>
      </c>
      <c r="O8376" s="4">
        <v>10</v>
      </c>
      <c r="P8376" s="4">
        <v>0.15</v>
      </c>
      <c r="Q8376" s="4">
        <v>87.46</v>
      </c>
    </row>
    <row r="8377" spans="1:17" s="4" customFormat="1" ht="12" x14ac:dyDescent="0.3">
      <c r="A8377" s="4">
        <v>8376</v>
      </c>
      <c r="B8377" s="4" t="s">
        <v>24804</v>
      </c>
      <c r="C8377" s="5">
        <v>44399</v>
      </c>
      <c r="D8377" s="5">
        <v>44400</v>
      </c>
      <c r="E8377" s="9">
        <f t="shared" si="130"/>
        <v>2021</v>
      </c>
      <c r="F8377" s="4" t="s">
        <v>25</v>
      </c>
      <c r="G8377" s="4" t="s">
        <v>24805</v>
      </c>
      <c r="H8377" s="4" t="s">
        <v>24806</v>
      </c>
      <c r="I8377" s="4" t="s">
        <v>28</v>
      </c>
      <c r="J8377" s="4" t="s">
        <v>47</v>
      </c>
      <c r="K8377" s="4" t="s">
        <v>47</v>
      </c>
      <c r="L8377" s="4" t="s">
        <v>22</v>
      </c>
      <c r="M8377" s="4" t="s">
        <v>54</v>
      </c>
      <c r="N8377" s="4">
        <v>782.69</v>
      </c>
      <c r="O8377" s="4">
        <v>8</v>
      </c>
      <c r="P8377" s="4">
        <v>0.2</v>
      </c>
      <c r="Q8377" s="4">
        <v>142.79</v>
      </c>
    </row>
    <row r="8378" spans="1:17" s="4" customFormat="1" ht="12" x14ac:dyDescent="0.3">
      <c r="A8378" s="4">
        <v>8377</v>
      </c>
      <c r="B8378" s="4" t="s">
        <v>24807</v>
      </c>
      <c r="C8378" s="5">
        <v>45766</v>
      </c>
      <c r="D8378" s="5">
        <v>45768</v>
      </c>
      <c r="E8378" s="9">
        <f t="shared" si="130"/>
        <v>2025</v>
      </c>
      <c r="F8378" s="4" t="s">
        <v>17</v>
      </c>
      <c r="G8378" s="4" t="s">
        <v>24808</v>
      </c>
      <c r="H8378" s="4" t="s">
        <v>24809</v>
      </c>
      <c r="I8378" s="4" t="s">
        <v>28</v>
      </c>
      <c r="J8378" s="4" t="s">
        <v>62</v>
      </c>
      <c r="K8378" s="4" t="s">
        <v>63</v>
      </c>
      <c r="L8378" s="4" t="s">
        <v>36</v>
      </c>
      <c r="M8378" s="4" t="s">
        <v>138</v>
      </c>
      <c r="N8378" s="4">
        <v>77.12</v>
      </c>
      <c r="O8378" s="4">
        <v>9</v>
      </c>
      <c r="P8378" s="4">
        <v>0</v>
      </c>
      <c r="Q8378" s="4">
        <v>5.8</v>
      </c>
    </row>
    <row r="8379" spans="1:17" s="4" customFormat="1" ht="12" x14ac:dyDescent="0.3">
      <c r="A8379" s="4">
        <v>8378</v>
      </c>
      <c r="B8379" s="4" t="s">
        <v>24810</v>
      </c>
      <c r="C8379" s="5">
        <v>44785</v>
      </c>
      <c r="D8379" s="5">
        <v>44789</v>
      </c>
      <c r="E8379" s="9">
        <f t="shared" si="130"/>
        <v>2022</v>
      </c>
      <c r="F8379" s="4" t="s">
        <v>17</v>
      </c>
      <c r="G8379" s="4" t="s">
        <v>24811</v>
      </c>
      <c r="H8379" s="4" t="s">
        <v>24812</v>
      </c>
      <c r="I8379" s="4" t="s">
        <v>28</v>
      </c>
      <c r="J8379" s="4" t="s">
        <v>79</v>
      </c>
      <c r="K8379" s="4" t="s">
        <v>80</v>
      </c>
      <c r="L8379" s="4" t="s">
        <v>22</v>
      </c>
      <c r="M8379" s="4" t="s">
        <v>75</v>
      </c>
      <c r="N8379" s="4">
        <v>841.72</v>
      </c>
      <c r="O8379" s="4">
        <v>7</v>
      </c>
      <c r="P8379" s="4">
        <v>0</v>
      </c>
      <c r="Q8379" s="4">
        <v>135.54</v>
      </c>
    </row>
    <row r="8380" spans="1:17" s="4" customFormat="1" ht="12" x14ac:dyDescent="0.3">
      <c r="A8380" s="4">
        <v>8379</v>
      </c>
      <c r="B8380" s="4" t="s">
        <v>24813</v>
      </c>
      <c r="C8380" s="5">
        <v>44683</v>
      </c>
      <c r="D8380" s="5">
        <v>44689</v>
      </c>
      <c r="E8380" s="9">
        <f t="shared" si="130"/>
        <v>2022</v>
      </c>
      <c r="F8380" s="4" t="s">
        <v>17</v>
      </c>
      <c r="G8380" s="4" t="s">
        <v>24814</v>
      </c>
      <c r="H8380" s="4" t="s">
        <v>24815</v>
      </c>
      <c r="I8380" s="4" t="s">
        <v>67</v>
      </c>
      <c r="J8380" s="4" t="s">
        <v>111</v>
      </c>
      <c r="K8380" s="4" t="s">
        <v>111</v>
      </c>
      <c r="L8380" s="4" t="s">
        <v>22</v>
      </c>
      <c r="M8380" s="4" t="s">
        <v>134</v>
      </c>
      <c r="N8380" s="4">
        <v>1037.25</v>
      </c>
      <c r="O8380" s="4">
        <v>6</v>
      </c>
      <c r="P8380" s="4">
        <v>0.2</v>
      </c>
      <c r="Q8380" s="4">
        <v>208.68</v>
      </c>
    </row>
    <row r="8381" spans="1:17" s="4" customFormat="1" ht="12" x14ac:dyDescent="0.3">
      <c r="A8381" s="4">
        <v>8380</v>
      </c>
      <c r="B8381" s="4" t="s">
        <v>24816</v>
      </c>
      <c r="C8381" s="5">
        <v>45096</v>
      </c>
      <c r="D8381" s="5">
        <v>45100</v>
      </c>
      <c r="E8381" s="9">
        <f t="shared" si="130"/>
        <v>2023</v>
      </c>
      <c r="F8381" s="4" t="s">
        <v>25</v>
      </c>
      <c r="G8381" s="4" t="s">
        <v>24817</v>
      </c>
      <c r="H8381" s="4" t="s">
        <v>24818</v>
      </c>
      <c r="I8381" s="4" t="s">
        <v>67</v>
      </c>
      <c r="J8381" s="4" t="s">
        <v>111</v>
      </c>
      <c r="K8381" s="4" t="s">
        <v>111</v>
      </c>
      <c r="L8381" s="4" t="s">
        <v>29</v>
      </c>
      <c r="M8381" s="4" t="s">
        <v>48</v>
      </c>
      <c r="N8381" s="4">
        <v>403.65</v>
      </c>
      <c r="O8381" s="4">
        <v>10</v>
      </c>
      <c r="P8381" s="4">
        <v>0.15</v>
      </c>
      <c r="Q8381" s="4">
        <v>5.99</v>
      </c>
    </row>
    <row r="8382" spans="1:17" s="4" customFormat="1" ht="12" x14ac:dyDescent="0.3">
      <c r="A8382" s="4">
        <v>8381</v>
      </c>
      <c r="B8382" s="4" t="s">
        <v>24819</v>
      </c>
      <c r="C8382" s="5">
        <v>44559</v>
      </c>
      <c r="D8382" s="5">
        <v>44561</v>
      </c>
      <c r="E8382" s="9">
        <f t="shared" si="130"/>
        <v>2021</v>
      </c>
      <c r="F8382" s="4" t="s">
        <v>25</v>
      </c>
      <c r="G8382" s="4" t="s">
        <v>24820</v>
      </c>
      <c r="H8382" s="4" t="s">
        <v>24821</v>
      </c>
      <c r="I8382" s="4" t="s">
        <v>28</v>
      </c>
      <c r="J8382" s="4" t="s">
        <v>52</v>
      </c>
      <c r="K8382" s="4" t="s">
        <v>53</v>
      </c>
      <c r="L8382" s="4" t="s">
        <v>22</v>
      </c>
      <c r="M8382" s="4" t="s">
        <v>23</v>
      </c>
      <c r="N8382" s="4">
        <v>465.72</v>
      </c>
      <c r="O8382" s="4">
        <v>8</v>
      </c>
      <c r="P8382" s="4">
        <v>0.15</v>
      </c>
      <c r="Q8382" s="4">
        <v>-4.18</v>
      </c>
    </row>
    <row r="8383" spans="1:17" s="4" customFormat="1" ht="12" x14ac:dyDescent="0.3">
      <c r="A8383" s="4">
        <v>8382</v>
      </c>
      <c r="B8383" s="4" t="s">
        <v>24822</v>
      </c>
      <c r="C8383" s="5">
        <v>45508</v>
      </c>
      <c r="D8383" s="5">
        <v>45513</v>
      </c>
      <c r="E8383" s="9">
        <f t="shared" si="130"/>
        <v>2024</v>
      </c>
      <c r="F8383" s="4" t="s">
        <v>25</v>
      </c>
      <c r="G8383" s="4" t="s">
        <v>24823</v>
      </c>
      <c r="H8383" s="4" t="s">
        <v>24824</v>
      </c>
      <c r="I8383" s="4" t="s">
        <v>20</v>
      </c>
      <c r="J8383" s="4" t="s">
        <v>42</v>
      </c>
      <c r="K8383" s="4" t="s">
        <v>43</v>
      </c>
      <c r="L8383" s="4" t="s">
        <v>22</v>
      </c>
      <c r="M8383" s="4" t="s">
        <v>54</v>
      </c>
      <c r="N8383" s="4">
        <v>1446.47</v>
      </c>
      <c r="O8383" s="4">
        <v>4</v>
      </c>
      <c r="P8383" s="4">
        <v>0</v>
      </c>
      <c r="Q8383" s="4">
        <v>245.85</v>
      </c>
    </row>
    <row r="8384" spans="1:17" s="4" customFormat="1" ht="12" x14ac:dyDescent="0.3">
      <c r="A8384" s="4">
        <v>8383</v>
      </c>
      <c r="B8384" s="4" t="s">
        <v>24825</v>
      </c>
      <c r="C8384" s="5">
        <v>45573</v>
      </c>
      <c r="D8384" s="5">
        <v>45579</v>
      </c>
      <c r="E8384" s="9">
        <f t="shared" si="130"/>
        <v>2024</v>
      </c>
      <c r="F8384" s="4" t="s">
        <v>59</v>
      </c>
      <c r="G8384" s="4" t="s">
        <v>24826</v>
      </c>
      <c r="H8384" s="4" t="s">
        <v>24827</v>
      </c>
      <c r="I8384" s="4" t="s">
        <v>20</v>
      </c>
      <c r="J8384" s="4" t="s">
        <v>47</v>
      </c>
      <c r="K8384" s="4" t="s">
        <v>47</v>
      </c>
      <c r="L8384" s="4" t="s">
        <v>36</v>
      </c>
      <c r="M8384" s="4" t="s">
        <v>37</v>
      </c>
      <c r="N8384" s="4">
        <v>197.63</v>
      </c>
      <c r="O8384" s="4">
        <v>10</v>
      </c>
      <c r="P8384" s="4">
        <v>0.15</v>
      </c>
      <c r="Q8384" s="4">
        <v>28.35</v>
      </c>
    </row>
    <row r="8385" spans="1:17" s="4" customFormat="1" ht="12" x14ac:dyDescent="0.3">
      <c r="A8385" s="4">
        <v>8384</v>
      </c>
      <c r="B8385" s="4" t="s">
        <v>24828</v>
      </c>
      <c r="C8385" s="5">
        <v>45215</v>
      </c>
      <c r="D8385" s="5">
        <v>45222</v>
      </c>
      <c r="E8385" s="9">
        <f t="shared" si="130"/>
        <v>2023</v>
      </c>
      <c r="F8385" s="4" t="s">
        <v>17</v>
      </c>
      <c r="G8385" s="4" t="s">
        <v>24829</v>
      </c>
      <c r="H8385" s="4" t="s">
        <v>24830</v>
      </c>
      <c r="I8385" s="4" t="s">
        <v>28</v>
      </c>
      <c r="J8385" s="4" t="s">
        <v>145</v>
      </c>
      <c r="K8385" s="4" t="s">
        <v>80</v>
      </c>
      <c r="L8385" s="4" t="s">
        <v>29</v>
      </c>
      <c r="M8385" s="4" t="s">
        <v>107</v>
      </c>
      <c r="N8385" s="4">
        <v>364.73</v>
      </c>
      <c r="O8385" s="4">
        <v>3</v>
      </c>
      <c r="P8385" s="4">
        <v>0.2</v>
      </c>
      <c r="Q8385" s="4">
        <v>20.100000000000001</v>
      </c>
    </row>
    <row r="8386" spans="1:17" s="4" customFormat="1" ht="12" x14ac:dyDescent="0.3">
      <c r="A8386" s="4">
        <v>8385</v>
      </c>
      <c r="B8386" s="4" t="s">
        <v>24831</v>
      </c>
      <c r="C8386" s="5">
        <v>45783</v>
      </c>
      <c r="D8386" s="5">
        <v>45784</v>
      </c>
      <c r="E8386" s="9">
        <f t="shared" ref="E8386:E8449" si="131">YEAR(D8386)</f>
        <v>2025</v>
      </c>
      <c r="F8386" s="4" t="s">
        <v>17</v>
      </c>
      <c r="G8386" s="4" t="s">
        <v>24832</v>
      </c>
      <c r="H8386" s="4" t="s">
        <v>24833</v>
      </c>
      <c r="I8386" s="4" t="s">
        <v>20</v>
      </c>
      <c r="J8386" s="4" t="s">
        <v>52</v>
      </c>
      <c r="K8386" s="4" t="s">
        <v>53</v>
      </c>
      <c r="L8386" s="4" t="s">
        <v>29</v>
      </c>
      <c r="M8386" s="4" t="s">
        <v>48</v>
      </c>
      <c r="N8386" s="4">
        <v>1092.8900000000001</v>
      </c>
      <c r="O8386" s="4">
        <v>3</v>
      </c>
      <c r="P8386" s="4">
        <v>0</v>
      </c>
      <c r="Q8386" s="4">
        <v>311.48</v>
      </c>
    </row>
    <row r="8387" spans="1:17" s="4" customFormat="1" ht="12" x14ac:dyDescent="0.3">
      <c r="A8387" s="4">
        <v>8386</v>
      </c>
      <c r="B8387" s="4" t="s">
        <v>24834</v>
      </c>
      <c r="C8387" s="5">
        <v>44903</v>
      </c>
      <c r="D8387" s="5">
        <v>44908</v>
      </c>
      <c r="E8387" s="9">
        <f t="shared" si="131"/>
        <v>2022</v>
      </c>
      <c r="F8387" s="4" t="s">
        <v>25</v>
      </c>
      <c r="G8387" s="4" t="s">
        <v>24835</v>
      </c>
      <c r="H8387" s="4" t="s">
        <v>24836</v>
      </c>
      <c r="I8387" s="4" t="s">
        <v>20</v>
      </c>
      <c r="J8387" s="4" t="s">
        <v>62</v>
      </c>
      <c r="K8387" s="4" t="s">
        <v>63</v>
      </c>
      <c r="L8387" s="4" t="s">
        <v>22</v>
      </c>
      <c r="M8387" s="4" t="s">
        <v>134</v>
      </c>
      <c r="N8387" s="4">
        <v>994.84</v>
      </c>
      <c r="O8387" s="4">
        <v>5</v>
      </c>
      <c r="P8387" s="4">
        <v>0.15</v>
      </c>
      <c r="Q8387" s="4">
        <v>141.11000000000001</v>
      </c>
    </row>
    <row r="8388" spans="1:17" s="4" customFormat="1" ht="12" x14ac:dyDescent="0.3">
      <c r="A8388" s="4">
        <v>8387</v>
      </c>
      <c r="B8388" s="4" t="s">
        <v>24837</v>
      </c>
      <c r="C8388" s="5">
        <v>45668</v>
      </c>
      <c r="D8388" s="5">
        <v>45673</v>
      </c>
      <c r="E8388" s="9">
        <f t="shared" si="131"/>
        <v>2025</v>
      </c>
      <c r="F8388" s="4" t="s">
        <v>25</v>
      </c>
      <c r="G8388" s="4" t="s">
        <v>24838</v>
      </c>
      <c r="H8388" s="4" t="s">
        <v>24839</v>
      </c>
      <c r="I8388" s="4" t="s">
        <v>28</v>
      </c>
      <c r="J8388" s="4" t="s">
        <v>21</v>
      </c>
      <c r="K8388" s="4" t="s">
        <v>26647</v>
      </c>
      <c r="L8388" s="4" t="s">
        <v>22</v>
      </c>
      <c r="M8388" s="4" t="s">
        <v>23</v>
      </c>
      <c r="N8388" s="4">
        <v>1427.63</v>
      </c>
      <c r="O8388" s="4">
        <v>8</v>
      </c>
      <c r="P8388" s="4">
        <v>0.15</v>
      </c>
      <c r="Q8388" s="4">
        <v>272.72000000000003</v>
      </c>
    </row>
    <row r="8389" spans="1:17" s="4" customFormat="1" ht="12" x14ac:dyDescent="0.3">
      <c r="A8389" s="4">
        <v>8388</v>
      </c>
      <c r="B8389" s="4" t="s">
        <v>24840</v>
      </c>
      <c r="C8389" s="5">
        <v>45832</v>
      </c>
      <c r="D8389" s="5">
        <v>45833</v>
      </c>
      <c r="E8389" s="9">
        <f t="shared" si="131"/>
        <v>2025</v>
      </c>
      <c r="F8389" s="4" t="s">
        <v>39</v>
      </c>
      <c r="G8389" s="4" t="s">
        <v>24841</v>
      </c>
      <c r="H8389" s="4" t="s">
        <v>24842</v>
      </c>
      <c r="I8389" s="4" t="s">
        <v>67</v>
      </c>
      <c r="J8389" s="4" t="s">
        <v>145</v>
      </c>
      <c r="K8389" s="4" t="s">
        <v>80</v>
      </c>
      <c r="L8389" s="4" t="s">
        <v>22</v>
      </c>
      <c r="M8389" s="4" t="s">
        <v>23</v>
      </c>
      <c r="N8389" s="4">
        <v>623.51</v>
      </c>
      <c r="O8389" s="4">
        <v>7</v>
      </c>
      <c r="P8389" s="4">
        <v>0.15</v>
      </c>
      <c r="Q8389" s="4">
        <v>49.04</v>
      </c>
    </row>
    <row r="8390" spans="1:17" s="4" customFormat="1" ht="12" x14ac:dyDescent="0.3">
      <c r="A8390" s="4">
        <v>8389</v>
      </c>
      <c r="B8390" s="4" t="s">
        <v>24843</v>
      </c>
      <c r="C8390" s="5">
        <v>45150</v>
      </c>
      <c r="D8390" s="5">
        <v>45151</v>
      </c>
      <c r="E8390" s="9">
        <f t="shared" si="131"/>
        <v>2023</v>
      </c>
      <c r="F8390" s="4" t="s">
        <v>17</v>
      </c>
      <c r="G8390" s="4" t="s">
        <v>24844</v>
      </c>
      <c r="H8390" s="4" t="s">
        <v>24845</v>
      </c>
      <c r="I8390" s="4" t="s">
        <v>20</v>
      </c>
      <c r="J8390" s="4" t="s">
        <v>47</v>
      </c>
      <c r="K8390" s="4" t="s">
        <v>47</v>
      </c>
      <c r="L8390" s="4" t="s">
        <v>22</v>
      </c>
      <c r="M8390" s="4" t="s">
        <v>23</v>
      </c>
      <c r="N8390" s="4">
        <v>593.74</v>
      </c>
      <c r="O8390" s="4">
        <v>10</v>
      </c>
      <c r="P8390" s="4">
        <v>0.2</v>
      </c>
      <c r="Q8390" s="4">
        <v>25.48</v>
      </c>
    </row>
    <row r="8391" spans="1:17" s="4" customFormat="1" ht="12" x14ac:dyDescent="0.3">
      <c r="A8391" s="4">
        <v>8390</v>
      </c>
      <c r="B8391" s="4" t="s">
        <v>24846</v>
      </c>
      <c r="C8391" s="5">
        <v>45222</v>
      </c>
      <c r="D8391" s="5">
        <v>45223</v>
      </c>
      <c r="E8391" s="9">
        <f t="shared" si="131"/>
        <v>2023</v>
      </c>
      <c r="F8391" s="4" t="s">
        <v>39</v>
      </c>
      <c r="G8391" s="4" t="s">
        <v>24847</v>
      </c>
      <c r="H8391" s="4" t="s">
        <v>24848</v>
      </c>
      <c r="I8391" s="4" t="s">
        <v>20</v>
      </c>
      <c r="J8391" s="4" t="s">
        <v>21</v>
      </c>
      <c r="K8391" s="4" t="s">
        <v>26647</v>
      </c>
      <c r="L8391" s="4" t="s">
        <v>29</v>
      </c>
      <c r="M8391" s="4" t="s">
        <v>30</v>
      </c>
      <c r="N8391" s="4">
        <v>1453.91</v>
      </c>
      <c r="O8391" s="4">
        <v>10</v>
      </c>
      <c r="P8391" s="4">
        <v>0.15</v>
      </c>
      <c r="Q8391" s="4">
        <v>-2.3199999999999998</v>
      </c>
    </row>
    <row r="8392" spans="1:17" s="4" customFormat="1" ht="12" x14ac:dyDescent="0.3">
      <c r="A8392" s="4">
        <v>8391</v>
      </c>
      <c r="B8392" s="4" t="s">
        <v>24849</v>
      </c>
      <c r="C8392" s="5">
        <v>44933</v>
      </c>
      <c r="D8392" s="5">
        <v>44937</v>
      </c>
      <c r="E8392" s="9">
        <f t="shared" si="131"/>
        <v>2023</v>
      </c>
      <c r="F8392" s="4" t="s">
        <v>25</v>
      </c>
      <c r="G8392" s="4" t="s">
        <v>24850</v>
      </c>
      <c r="H8392" s="4" t="s">
        <v>24851</v>
      </c>
      <c r="I8392" s="4" t="s">
        <v>28</v>
      </c>
      <c r="J8392" s="4" t="s">
        <v>62</v>
      </c>
      <c r="K8392" s="4" t="s">
        <v>63</v>
      </c>
      <c r="L8392" s="4" t="s">
        <v>22</v>
      </c>
      <c r="M8392" s="4" t="s">
        <v>134</v>
      </c>
      <c r="N8392" s="4">
        <v>510.41</v>
      </c>
      <c r="O8392" s="4">
        <v>9</v>
      </c>
      <c r="P8392" s="4">
        <v>0.1</v>
      </c>
      <c r="Q8392" s="4">
        <v>83.15</v>
      </c>
    </row>
    <row r="8393" spans="1:17" s="4" customFormat="1" ht="12" x14ac:dyDescent="0.3">
      <c r="A8393" s="4">
        <v>8392</v>
      </c>
      <c r="B8393" s="4" t="s">
        <v>24852</v>
      </c>
      <c r="C8393" s="5">
        <v>45090</v>
      </c>
      <c r="D8393" s="5">
        <v>45092</v>
      </c>
      <c r="E8393" s="9">
        <f t="shared" si="131"/>
        <v>2023</v>
      </c>
      <c r="F8393" s="4" t="s">
        <v>17</v>
      </c>
      <c r="G8393" s="4" t="s">
        <v>24853</v>
      </c>
      <c r="H8393" s="4" t="s">
        <v>24854</v>
      </c>
      <c r="I8393" s="4" t="s">
        <v>28</v>
      </c>
      <c r="J8393" s="4" t="s">
        <v>111</v>
      </c>
      <c r="K8393" s="4" t="s">
        <v>111</v>
      </c>
      <c r="L8393" s="4" t="s">
        <v>22</v>
      </c>
      <c r="M8393" s="4" t="s">
        <v>54</v>
      </c>
      <c r="N8393" s="4">
        <v>268.5</v>
      </c>
      <c r="O8393" s="4">
        <v>9</v>
      </c>
      <c r="P8393" s="4">
        <v>0.1</v>
      </c>
      <c r="Q8393" s="4">
        <v>22.59</v>
      </c>
    </row>
    <row r="8394" spans="1:17" s="4" customFormat="1" ht="12" x14ac:dyDescent="0.3">
      <c r="A8394" s="4">
        <v>8393</v>
      </c>
      <c r="B8394" s="4" t="s">
        <v>24855</v>
      </c>
      <c r="C8394" s="5">
        <v>44766</v>
      </c>
      <c r="D8394" s="5">
        <v>44772</v>
      </c>
      <c r="E8394" s="9">
        <f t="shared" si="131"/>
        <v>2022</v>
      </c>
      <c r="F8394" s="4" t="s">
        <v>39</v>
      </c>
      <c r="G8394" s="4" t="s">
        <v>24856</v>
      </c>
      <c r="H8394" s="4" t="s">
        <v>24857</v>
      </c>
      <c r="I8394" s="4" t="s">
        <v>20</v>
      </c>
      <c r="J8394" s="4" t="s">
        <v>52</v>
      </c>
      <c r="K8394" s="4" t="s">
        <v>53</v>
      </c>
      <c r="L8394" s="4" t="s">
        <v>22</v>
      </c>
      <c r="M8394" s="4" t="s">
        <v>54</v>
      </c>
      <c r="N8394" s="4">
        <v>132.11000000000001</v>
      </c>
      <c r="O8394" s="4">
        <v>1</v>
      </c>
      <c r="P8394" s="4">
        <v>0.1</v>
      </c>
      <c r="Q8394" s="4">
        <v>32.130000000000003</v>
      </c>
    </row>
    <row r="8395" spans="1:17" s="4" customFormat="1" ht="12" x14ac:dyDescent="0.3">
      <c r="A8395" s="4">
        <v>8394</v>
      </c>
      <c r="B8395" s="4" t="s">
        <v>24858</v>
      </c>
      <c r="C8395" s="5">
        <v>44587</v>
      </c>
      <c r="D8395" s="5">
        <v>44591</v>
      </c>
      <c r="E8395" s="9">
        <f t="shared" si="131"/>
        <v>2022</v>
      </c>
      <c r="F8395" s="4" t="s">
        <v>17</v>
      </c>
      <c r="G8395" s="4" t="s">
        <v>24859</v>
      </c>
      <c r="H8395" s="4" t="s">
        <v>24860</v>
      </c>
      <c r="I8395" s="4" t="s">
        <v>20</v>
      </c>
      <c r="J8395" s="4" t="s">
        <v>106</v>
      </c>
      <c r="K8395" s="4" t="s">
        <v>106</v>
      </c>
      <c r="L8395" s="4" t="s">
        <v>29</v>
      </c>
      <c r="M8395" s="4" t="s">
        <v>48</v>
      </c>
      <c r="N8395" s="4">
        <v>1432.6</v>
      </c>
      <c r="O8395" s="4">
        <v>6</v>
      </c>
      <c r="P8395" s="4">
        <v>0.1</v>
      </c>
      <c r="Q8395" s="4">
        <v>101.89</v>
      </c>
    </row>
    <row r="8396" spans="1:17" s="4" customFormat="1" ht="12" x14ac:dyDescent="0.3">
      <c r="A8396" s="4">
        <v>8395</v>
      </c>
      <c r="B8396" s="4" t="s">
        <v>24861</v>
      </c>
      <c r="C8396" s="5">
        <v>45832</v>
      </c>
      <c r="D8396" s="5">
        <v>45834</v>
      </c>
      <c r="E8396" s="9">
        <f t="shared" si="131"/>
        <v>2025</v>
      </c>
      <c r="F8396" s="4" t="s">
        <v>59</v>
      </c>
      <c r="G8396" s="4" t="s">
        <v>24862</v>
      </c>
      <c r="H8396" s="4" t="s">
        <v>24863</v>
      </c>
      <c r="I8396" s="4" t="s">
        <v>28</v>
      </c>
      <c r="J8396" s="4" t="s">
        <v>62</v>
      </c>
      <c r="K8396" s="4" t="s">
        <v>63</v>
      </c>
      <c r="L8396" s="4" t="s">
        <v>29</v>
      </c>
      <c r="M8396" s="4" t="s">
        <v>90</v>
      </c>
      <c r="N8396" s="4">
        <v>547.98</v>
      </c>
      <c r="O8396" s="4">
        <v>3</v>
      </c>
      <c r="P8396" s="4">
        <v>0.2</v>
      </c>
      <c r="Q8396" s="4">
        <v>49.12</v>
      </c>
    </row>
    <row r="8397" spans="1:17" s="4" customFormat="1" ht="12" x14ac:dyDescent="0.3">
      <c r="A8397" s="4">
        <v>8396</v>
      </c>
      <c r="B8397" s="4" t="s">
        <v>24864</v>
      </c>
      <c r="C8397" s="5">
        <v>45172</v>
      </c>
      <c r="D8397" s="5">
        <v>45174</v>
      </c>
      <c r="E8397" s="9">
        <f t="shared" si="131"/>
        <v>2023</v>
      </c>
      <c r="F8397" s="4" t="s">
        <v>59</v>
      </c>
      <c r="G8397" s="4" t="s">
        <v>24865</v>
      </c>
      <c r="H8397" s="4" t="s">
        <v>24866</v>
      </c>
      <c r="I8397" s="4" t="s">
        <v>67</v>
      </c>
      <c r="J8397" s="4" t="s">
        <v>111</v>
      </c>
      <c r="K8397" s="4" t="s">
        <v>111</v>
      </c>
      <c r="L8397" s="4" t="s">
        <v>36</v>
      </c>
      <c r="M8397" s="4" t="s">
        <v>71</v>
      </c>
      <c r="N8397" s="4">
        <v>285.2</v>
      </c>
      <c r="O8397" s="4">
        <v>7</v>
      </c>
      <c r="P8397" s="4">
        <v>0</v>
      </c>
      <c r="Q8397" s="4">
        <v>2.0299999999999998</v>
      </c>
    </row>
    <row r="8398" spans="1:17" s="4" customFormat="1" ht="12" x14ac:dyDescent="0.3">
      <c r="A8398" s="4">
        <v>8397</v>
      </c>
      <c r="B8398" s="4" t="s">
        <v>24867</v>
      </c>
      <c r="C8398" s="5">
        <v>44592</v>
      </c>
      <c r="D8398" s="5">
        <v>44598</v>
      </c>
      <c r="E8398" s="9">
        <f t="shared" si="131"/>
        <v>2022</v>
      </c>
      <c r="F8398" s="4" t="s">
        <v>39</v>
      </c>
      <c r="G8398" s="4" t="s">
        <v>24868</v>
      </c>
      <c r="H8398" s="4" t="s">
        <v>24869</v>
      </c>
      <c r="I8398" s="4" t="s">
        <v>28</v>
      </c>
      <c r="J8398" s="4" t="s">
        <v>34</v>
      </c>
      <c r="K8398" s="4" t="s">
        <v>35</v>
      </c>
      <c r="L8398" s="4" t="s">
        <v>29</v>
      </c>
      <c r="M8398" s="4" t="s">
        <v>90</v>
      </c>
      <c r="N8398" s="4">
        <v>592.48</v>
      </c>
      <c r="O8398" s="4">
        <v>9</v>
      </c>
      <c r="P8398" s="4">
        <v>0.1</v>
      </c>
      <c r="Q8398" s="4">
        <v>120.46</v>
      </c>
    </row>
    <row r="8399" spans="1:17" s="4" customFormat="1" ht="12" x14ac:dyDescent="0.3">
      <c r="A8399" s="4">
        <v>8398</v>
      </c>
      <c r="B8399" s="4" t="s">
        <v>24870</v>
      </c>
      <c r="C8399" s="5">
        <v>44916</v>
      </c>
      <c r="D8399" s="5">
        <v>44920</v>
      </c>
      <c r="E8399" s="9">
        <f t="shared" si="131"/>
        <v>2022</v>
      </c>
      <c r="F8399" s="4" t="s">
        <v>39</v>
      </c>
      <c r="G8399" s="4" t="s">
        <v>24871</v>
      </c>
      <c r="H8399" s="4" t="s">
        <v>24872</v>
      </c>
      <c r="I8399" s="4" t="s">
        <v>67</v>
      </c>
      <c r="J8399" s="4" t="s">
        <v>79</v>
      </c>
      <c r="K8399" s="4" t="s">
        <v>80</v>
      </c>
      <c r="L8399" s="4" t="s">
        <v>36</v>
      </c>
      <c r="M8399" s="4" t="s">
        <v>118</v>
      </c>
      <c r="N8399" s="4">
        <v>439.63</v>
      </c>
      <c r="O8399" s="4">
        <v>6</v>
      </c>
      <c r="P8399" s="4">
        <v>0.1</v>
      </c>
      <c r="Q8399" s="4">
        <v>82.94</v>
      </c>
    </row>
    <row r="8400" spans="1:17" s="4" customFormat="1" ht="12" x14ac:dyDescent="0.3">
      <c r="A8400" s="4">
        <v>8399</v>
      </c>
      <c r="B8400" s="4" t="s">
        <v>24873</v>
      </c>
      <c r="C8400" s="5">
        <v>45293</v>
      </c>
      <c r="D8400" s="5">
        <v>45300</v>
      </c>
      <c r="E8400" s="9">
        <f t="shared" si="131"/>
        <v>2024</v>
      </c>
      <c r="F8400" s="4" t="s">
        <v>17</v>
      </c>
      <c r="G8400" s="4" t="s">
        <v>24874</v>
      </c>
      <c r="H8400" s="4" t="s">
        <v>24875</v>
      </c>
      <c r="I8400" s="4" t="s">
        <v>28</v>
      </c>
      <c r="J8400" s="4" t="s">
        <v>145</v>
      </c>
      <c r="K8400" s="4" t="s">
        <v>80</v>
      </c>
      <c r="L8400" s="4" t="s">
        <v>22</v>
      </c>
      <c r="M8400" s="4" t="s">
        <v>54</v>
      </c>
      <c r="N8400" s="4">
        <v>886.06</v>
      </c>
      <c r="O8400" s="4">
        <v>6</v>
      </c>
      <c r="P8400" s="4">
        <v>0.15</v>
      </c>
      <c r="Q8400" s="4">
        <v>63.99</v>
      </c>
    </row>
    <row r="8401" spans="1:17" s="4" customFormat="1" ht="12" x14ac:dyDescent="0.3">
      <c r="A8401" s="4">
        <v>8400</v>
      </c>
      <c r="B8401" s="4" t="s">
        <v>24876</v>
      </c>
      <c r="C8401" s="5">
        <v>45075</v>
      </c>
      <c r="D8401" s="5">
        <v>45078</v>
      </c>
      <c r="E8401" s="9">
        <f t="shared" si="131"/>
        <v>2023</v>
      </c>
      <c r="F8401" s="4" t="s">
        <v>17</v>
      </c>
      <c r="G8401" s="4" t="s">
        <v>24877</v>
      </c>
      <c r="H8401" s="4" t="s">
        <v>24878</v>
      </c>
      <c r="I8401" s="4" t="s">
        <v>67</v>
      </c>
      <c r="J8401" s="4" t="s">
        <v>79</v>
      </c>
      <c r="K8401" s="4" t="s">
        <v>80</v>
      </c>
      <c r="L8401" s="4" t="s">
        <v>22</v>
      </c>
      <c r="M8401" s="4" t="s">
        <v>75</v>
      </c>
      <c r="N8401" s="4">
        <v>1332.34</v>
      </c>
      <c r="O8401" s="4">
        <v>5</v>
      </c>
      <c r="P8401" s="4">
        <v>0</v>
      </c>
      <c r="Q8401" s="4">
        <v>389.34</v>
      </c>
    </row>
    <row r="8402" spans="1:17" s="4" customFormat="1" ht="12" x14ac:dyDescent="0.3">
      <c r="A8402" s="4">
        <v>8401</v>
      </c>
      <c r="B8402" s="4" t="s">
        <v>24879</v>
      </c>
      <c r="C8402" s="5">
        <v>44912</v>
      </c>
      <c r="D8402" s="5">
        <v>44914</v>
      </c>
      <c r="E8402" s="9">
        <f t="shared" si="131"/>
        <v>2022</v>
      </c>
      <c r="F8402" s="4" t="s">
        <v>59</v>
      </c>
      <c r="G8402" s="4" t="s">
        <v>24880</v>
      </c>
      <c r="H8402" s="4" t="s">
        <v>24881</v>
      </c>
      <c r="I8402" s="4" t="s">
        <v>20</v>
      </c>
      <c r="J8402" s="4" t="s">
        <v>79</v>
      </c>
      <c r="K8402" s="4" t="s">
        <v>80</v>
      </c>
      <c r="L8402" s="4" t="s">
        <v>29</v>
      </c>
      <c r="M8402" s="4" t="s">
        <v>107</v>
      </c>
      <c r="N8402" s="4">
        <v>80.73</v>
      </c>
      <c r="O8402" s="4">
        <v>9</v>
      </c>
      <c r="P8402" s="4">
        <v>0.1</v>
      </c>
      <c r="Q8402" s="4">
        <v>7.81</v>
      </c>
    </row>
    <row r="8403" spans="1:17" s="4" customFormat="1" ht="12" x14ac:dyDescent="0.3">
      <c r="A8403" s="4">
        <v>8402</v>
      </c>
      <c r="B8403" s="4" t="s">
        <v>24882</v>
      </c>
      <c r="C8403" s="5">
        <v>44446</v>
      </c>
      <c r="D8403" s="5">
        <v>44447</v>
      </c>
      <c r="E8403" s="9">
        <f t="shared" si="131"/>
        <v>2021</v>
      </c>
      <c r="F8403" s="4" t="s">
        <v>25</v>
      </c>
      <c r="G8403" s="4" t="s">
        <v>24883</v>
      </c>
      <c r="H8403" s="4" t="s">
        <v>24884</v>
      </c>
      <c r="I8403" s="4" t="s">
        <v>28</v>
      </c>
      <c r="J8403" s="4" t="s">
        <v>62</v>
      </c>
      <c r="K8403" s="4" t="s">
        <v>63</v>
      </c>
      <c r="L8403" s="4" t="s">
        <v>29</v>
      </c>
      <c r="M8403" s="4" t="s">
        <v>48</v>
      </c>
      <c r="N8403" s="4">
        <v>377.34</v>
      </c>
      <c r="O8403" s="4">
        <v>4</v>
      </c>
      <c r="P8403" s="4">
        <v>0.15</v>
      </c>
      <c r="Q8403" s="4">
        <v>83.93</v>
      </c>
    </row>
    <row r="8404" spans="1:17" s="4" customFormat="1" ht="12" x14ac:dyDescent="0.3">
      <c r="A8404" s="4">
        <v>8403</v>
      </c>
      <c r="B8404" s="4" t="s">
        <v>24885</v>
      </c>
      <c r="C8404" s="5">
        <v>44574</v>
      </c>
      <c r="D8404" s="5">
        <v>44579</v>
      </c>
      <c r="E8404" s="9">
        <f t="shared" si="131"/>
        <v>2022</v>
      </c>
      <c r="F8404" s="4" t="s">
        <v>39</v>
      </c>
      <c r="G8404" s="4" t="s">
        <v>24886</v>
      </c>
      <c r="H8404" s="4" t="s">
        <v>24887</v>
      </c>
      <c r="I8404" s="4" t="s">
        <v>20</v>
      </c>
      <c r="J8404" s="4" t="s">
        <v>34</v>
      </c>
      <c r="K8404" s="4" t="s">
        <v>35</v>
      </c>
      <c r="L8404" s="4" t="s">
        <v>29</v>
      </c>
      <c r="M8404" s="4" t="s">
        <v>48</v>
      </c>
      <c r="N8404" s="4">
        <v>710.15</v>
      </c>
      <c r="O8404" s="4">
        <v>6</v>
      </c>
      <c r="P8404" s="4">
        <v>0.1</v>
      </c>
      <c r="Q8404" s="4">
        <v>92.61</v>
      </c>
    </row>
    <row r="8405" spans="1:17" s="4" customFormat="1" ht="12" x14ac:dyDescent="0.3">
      <c r="A8405" s="4">
        <v>8404</v>
      </c>
      <c r="B8405" s="4" t="s">
        <v>24888</v>
      </c>
      <c r="C8405" s="5">
        <v>45096</v>
      </c>
      <c r="D8405" s="5">
        <v>45102</v>
      </c>
      <c r="E8405" s="9">
        <f t="shared" si="131"/>
        <v>2023</v>
      </c>
      <c r="F8405" s="4" t="s">
        <v>25</v>
      </c>
      <c r="G8405" s="4" t="s">
        <v>24889</v>
      </c>
      <c r="H8405" s="4" t="s">
        <v>24890</v>
      </c>
      <c r="I8405" s="4" t="s">
        <v>67</v>
      </c>
      <c r="J8405" s="4" t="s">
        <v>47</v>
      </c>
      <c r="K8405" s="4" t="s">
        <v>47</v>
      </c>
      <c r="L8405" s="4" t="s">
        <v>22</v>
      </c>
      <c r="M8405" s="4" t="s">
        <v>23</v>
      </c>
      <c r="N8405" s="4">
        <v>1311.97</v>
      </c>
      <c r="O8405" s="4">
        <v>10</v>
      </c>
      <c r="P8405" s="4">
        <v>0</v>
      </c>
      <c r="Q8405" s="4">
        <v>82.62</v>
      </c>
    </row>
    <row r="8406" spans="1:17" s="4" customFormat="1" ht="12" x14ac:dyDescent="0.3">
      <c r="A8406" s="4">
        <v>8405</v>
      </c>
      <c r="B8406" s="4" t="s">
        <v>24891</v>
      </c>
      <c r="C8406" s="5">
        <v>45074</v>
      </c>
      <c r="D8406" s="5">
        <v>45077</v>
      </c>
      <c r="E8406" s="9">
        <f t="shared" si="131"/>
        <v>2023</v>
      </c>
      <c r="F8406" s="4" t="s">
        <v>17</v>
      </c>
      <c r="G8406" s="4" t="s">
        <v>24892</v>
      </c>
      <c r="H8406" s="4" t="s">
        <v>24893</v>
      </c>
      <c r="I8406" s="4" t="s">
        <v>20</v>
      </c>
      <c r="J8406" s="4" t="s">
        <v>145</v>
      </c>
      <c r="K8406" s="4" t="s">
        <v>80</v>
      </c>
      <c r="L8406" s="4" t="s">
        <v>36</v>
      </c>
      <c r="M8406" s="4" t="s">
        <v>138</v>
      </c>
      <c r="N8406" s="4">
        <v>244.81</v>
      </c>
      <c r="O8406" s="4">
        <v>6</v>
      </c>
      <c r="P8406" s="4">
        <v>0.1</v>
      </c>
      <c r="Q8406" s="4">
        <v>27.66</v>
      </c>
    </row>
    <row r="8407" spans="1:17" s="4" customFormat="1" ht="12" x14ac:dyDescent="0.3">
      <c r="A8407" s="4">
        <v>8406</v>
      </c>
      <c r="B8407" s="4" t="s">
        <v>24894</v>
      </c>
      <c r="C8407" s="5">
        <v>45539</v>
      </c>
      <c r="D8407" s="5">
        <v>45540</v>
      </c>
      <c r="E8407" s="9">
        <f t="shared" si="131"/>
        <v>2024</v>
      </c>
      <c r="F8407" s="4" t="s">
        <v>39</v>
      </c>
      <c r="G8407" s="4" t="s">
        <v>24895</v>
      </c>
      <c r="H8407" s="4" t="s">
        <v>24896</v>
      </c>
      <c r="I8407" s="4" t="s">
        <v>28</v>
      </c>
      <c r="J8407" s="4" t="s">
        <v>21</v>
      </c>
      <c r="K8407" s="4" t="s">
        <v>26647</v>
      </c>
      <c r="L8407" s="4" t="s">
        <v>22</v>
      </c>
      <c r="M8407" s="4" t="s">
        <v>134</v>
      </c>
      <c r="N8407" s="4">
        <v>604.41999999999996</v>
      </c>
      <c r="O8407" s="4">
        <v>8</v>
      </c>
      <c r="P8407" s="4">
        <v>0.15</v>
      </c>
      <c r="Q8407" s="4">
        <v>99.02</v>
      </c>
    </row>
    <row r="8408" spans="1:17" s="4" customFormat="1" ht="12" x14ac:dyDescent="0.3">
      <c r="A8408" s="4">
        <v>8407</v>
      </c>
      <c r="B8408" s="4" t="s">
        <v>24897</v>
      </c>
      <c r="C8408" s="5">
        <v>44458</v>
      </c>
      <c r="D8408" s="5">
        <v>44465</v>
      </c>
      <c r="E8408" s="9">
        <f t="shared" si="131"/>
        <v>2021</v>
      </c>
      <c r="F8408" s="4" t="s">
        <v>25</v>
      </c>
      <c r="G8408" s="4" t="s">
        <v>24898</v>
      </c>
      <c r="H8408" s="4" t="s">
        <v>24899</v>
      </c>
      <c r="I8408" s="4" t="s">
        <v>67</v>
      </c>
      <c r="J8408" s="4" t="s">
        <v>79</v>
      </c>
      <c r="K8408" s="4" t="s">
        <v>80</v>
      </c>
      <c r="L8408" s="4" t="s">
        <v>36</v>
      </c>
      <c r="M8408" s="4" t="s">
        <v>138</v>
      </c>
      <c r="N8408" s="4">
        <v>211.15</v>
      </c>
      <c r="O8408" s="4">
        <v>5</v>
      </c>
      <c r="P8408" s="4">
        <v>0.1</v>
      </c>
      <c r="Q8408" s="4">
        <v>22.83</v>
      </c>
    </row>
    <row r="8409" spans="1:17" s="4" customFormat="1" ht="12" x14ac:dyDescent="0.3">
      <c r="A8409" s="4">
        <v>8408</v>
      </c>
      <c r="B8409" s="4" t="s">
        <v>24900</v>
      </c>
      <c r="C8409" s="5">
        <v>45196</v>
      </c>
      <c r="D8409" s="5">
        <v>45199</v>
      </c>
      <c r="E8409" s="9">
        <f t="shared" si="131"/>
        <v>2023</v>
      </c>
      <c r="F8409" s="4" t="s">
        <v>39</v>
      </c>
      <c r="G8409" s="4" t="s">
        <v>24901</v>
      </c>
      <c r="H8409" s="4" t="s">
        <v>24902</v>
      </c>
      <c r="I8409" s="4" t="s">
        <v>28</v>
      </c>
      <c r="J8409" s="4" t="s">
        <v>62</v>
      </c>
      <c r="K8409" s="4" t="s">
        <v>63</v>
      </c>
      <c r="L8409" s="4" t="s">
        <v>22</v>
      </c>
      <c r="M8409" s="4" t="s">
        <v>54</v>
      </c>
      <c r="N8409" s="4">
        <v>134.81</v>
      </c>
      <c r="O8409" s="4">
        <v>7</v>
      </c>
      <c r="P8409" s="4">
        <v>0.1</v>
      </c>
      <c r="Q8409" s="4">
        <v>4.28</v>
      </c>
    </row>
    <row r="8410" spans="1:17" s="4" customFormat="1" ht="12" x14ac:dyDescent="0.3">
      <c r="A8410" s="4">
        <v>8409</v>
      </c>
      <c r="B8410" s="4" t="s">
        <v>24903</v>
      </c>
      <c r="C8410" s="5">
        <v>45595</v>
      </c>
      <c r="D8410" s="5">
        <v>45597</v>
      </c>
      <c r="E8410" s="9">
        <f t="shared" si="131"/>
        <v>2024</v>
      </c>
      <c r="F8410" s="4" t="s">
        <v>17</v>
      </c>
      <c r="G8410" s="4" t="s">
        <v>24904</v>
      </c>
      <c r="H8410" s="4" t="s">
        <v>24905</v>
      </c>
      <c r="I8410" s="4" t="s">
        <v>20</v>
      </c>
      <c r="J8410" s="4" t="s">
        <v>62</v>
      </c>
      <c r="K8410" s="4" t="s">
        <v>63</v>
      </c>
      <c r="L8410" s="4" t="s">
        <v>29</v>
      </c>
      <c r="M8410" s="4" t="s">
        <v>48</v>
      </c>
      <c r="N8410" s="4">
        <v>1113.99</v>
      </c>
      <c r="O8410" s="4">
        <v>4</v>
      </c>
      <c r="P8410" s="4">
        <v>0.2</v>
      </c>
      <c r="Q8410" s="4">
        <v>134.75</v>
      </c>
    </row>
    <row r="8411" spans="1:17" s="4" customFormat="1" ht="12" x14ac:dyDescent="0.3">
      <c r="A8411" s="4">
        <v>8410</v>
      </c>
      <c r="B8411" s="4" t="s">
        <v>24906</v>
      </c>
      <c r="C8411" s="5">
        <v>45685</v>
      </c>
      <c r="D8411" s="5">
        <v>45686</v>
      </c>
      <c r="E8411" s="9">
        <f t="shared" si="131"/>
        <v>2025</v>
      </c>
      <c r="F8411" s="4" t="s">
        <v>59</v>
      </c>
      <c r="G8411" s="4" t="s">
        <v>24907</v>
      </c>
      <c r="H8411" s="4" t="s">
        <v>24908</v>
      </c>
      <c r="I8411" s="4" t="s">
        <v>28</v>
      </c>
      <c r="J8411" s="4" t="s">
        <v>34</v>
      </c>
      <c r="K8411" s="4" t="s">
        <v>35</v>
      </c>
      <c r="L8411" s="4" t="s">
        <v>36</v>
      </c>
      <c r="M8411" s="4" t="s">
        <v>118</v>
      </c>
      <c r="N8411" s="4">
        <v>273.17</v>
      </c>
      <c r="O8411" s="4">
        <v>6</v>
      </c>
      <c r="P8411" s="4">
        <v>0.15</v>
      </c>
      <c r="Q8411" s="4">
        <v>46.34</v>
      </c>
    </row>
    <row r="8412" spans="1:17" s="4" customFormat="1" ht="12" x14ac:dyDescent="0.3">
      <c r="A8412" s="4">
        <v>8411</v>
      </c>
      <c r="B8412" s="4" t="s">
        <v>24909</v>
      </c>
      <c r="C8412" s="5">
        <v>45482</v>
      </c>
      <c r="D8412" s="5">
        <v>45484</v>
      </c>
      <c r="E8412" s="9">
        <f t="shared" si="131"/>
        <v>2024</v>
      </c>
      <c r="F8412" s="4" t="s">
        <v>17</v>
      </c>
      <c r="G8412" s="4" t="s">
        <v>24910</v>
      </c>
      <c r="H8412" s="4" t="s">
        <v>24911</v>
      </c>
      <c r="I8412" s="4" t="s">
        <v>20</v>
      </c>
      <c r="J8412" s="4" t="s">
        <v>62</v>
      </c>
      <c r="K8412" s="4" t="s">
        <v>63</v>
      </c>
      <c r="L8412" s="4" t="s">
        <v>22</v>
      </c>
      <c r="M8412" s="4" t="s">
        <v>75</v>
      </c>
      <c r="N8412" s="4">
        <v>114.66</v>
      </c>
      <c r="O8412" s="4">
        <v>3</v>
      </c>
      <c r="P8412" s="4">
        <v>0.2</v>
      </c>
      <c r="Q8412" s="4">
        <v>13.94</v>
      </c>
    </row>
    <row r="8413" spans="1:17" s="4" customFormat="1" ht="12" x14ac:dyDescent="0.3">
      <c r="A8413" s="4">
        <v>8412</v>
      </c>
      <c r="B8413" s="4" t="s">
        <v>24912</v>
      </c>
      <c r="C8413" s="5">
        <v>45367</v>
      </c>
      <c r="D8413" s="5">
        <v>45371</v>
      </c>
      <c r="E8413" s="9">
        <f t="shared" si="131"/>
        <v>2024</v>
      </c>
      <c r="F8413" s="4" t="s">
        <v>39</v>
      </c>
      <c r="G8413" s="4" t="s">
        <v>24913</v>
      </c>
      <c r="H8413" s="4" t="s">
        <v>24914</v>
      </c>
      <c r="I8413" s="4" t="s">
        <v>67</v>
      </c>
      <c r="J8413" s="4" t="s">
        <v>106</v>
      </c>
      <c r="K8413" s="4" t="s">
        <v>106</v>
      </c>
      <c r="L8413" s="4" t="s">
        <v>29</v>
      </c>
      <c r="M8413" s="4" t="s">
        <v>90</v>
      </c>
      <c r="N8413" s="4">
        <v>85.65</v>
      </c>
      <c r="O8413" s="4">
        <v>3</v>
      </c>
      <c r="P8413" s="4">
        <v>0.1</v>
      </c>
      <c r="Q8413" s="4">
        <v>18.43</v>
      </c>
    </row>
    <row r="8414" spans="1:17" s="4" customFormat="1" ht="12" x14ac:dyDescent="0.3">
      <c r="A8414" s="4">
        <v>8413</v>
      </c>
      <c r="B8414" s="4" t="s">
        <v>24915</v>
      </c>
      <c r="C8414" s="5">
        <v>44794</v>
      </c>
      <c r="D8414" s="5">
        <v>44801</v>
      </c>
      <c r="E8414" s="9">
        <f t="shared" si="131"/>
        <v>2022</v>
      </c>
      <c r="F8414" s="4" t="s">
        <v>17</v>
      </c>
      <c r="G8414" s="4" t="s">
        <v>24916</v>
      </c>
      <c r="H8414" s="4" t="s">
        <v>24917</v>
      </c>
      <c r="I8414" s="4" t="s">
        <v>20</v>
      </c>
      <c r="J8414" s="4" t="s">
        <v>62</v>
      </c>
      <c r="K8414" s="4" t="s">
        <v>63</v>
      </c>
      <c r="L8414" s="4" t="s">
        <v>22</v>
      </c>
      <c r="M8414" s="4" t="s">
        <v>54</v>
      </c>
      <c r="N8414" s="4">
        <v>1286.1500000000001</v>
      </c>
      <c r="O8414" s="4">
        <v>4</v>
      </c>
      <c r="P8414" s="4">
        <v>0</v>
      </c>
      <c r="Q8414" s="4">
        <v>305.43</v>
      </c>
    </row>
    <row r="8415" spans="1:17" s="4" customFormat="1" ht="12" x14ac:dyDescent="0.3">
      <c r="A8415" s="4">
        <v>8414</v>
      </c>
      <c r="B8415" s="4" t="s">
        <v>24918</v>
      </c>
      <c r="C8415" s="5">
        <v>45418</v>
      </c>
      <c r="D8415" s="5">
        <v>45420</v>
      </c>
      <c r="E8415" s="9">
        <f t="shared" si="131"/>
        <v>2024</v>
      </c>
      <c r="F8415" s="4" t="s">
        <v>17</v>
      </c>
      <c r="G8415" s="4" t="s">
        <v>24919</v>
      </c>
      <c r="H8415" s="4" t="s">
        <v>24920</v>
      </c>
      <c r="I8415" s="4" t="s">
        <v>20</v>
      </c>
      <c r="J8415" s="4" t="s">
        <v>79</v>
      </c>
      <c r="K8415" s="4" t="s">
        <v>80</v>
      </c>
      <c r="L8415" s="4" t="s">
        <v>29</v>
      </c>
      <c r="M8415" s="4" t="s">
        <v>48</v>
      </c>
      <c r="N8415" s="4">
        <v>628.87</v>
      </c>
      <c r="O8415" s="4">
        <v>4</v>
      </c>
      <c r="P8415" s="4">
        <v>0</v>
      </c>
      <c r="Q8415" s="4">
        <v>166.39</v>
      </c>
    </row>
    <row r="8416" spans="1:17" s="4" customFormat="1" ht="12" x14ac:dyDescent="0.3">
      <c r="A8416" s="4">
        <v>8415</v>
      </c>
      <c r="B8416" s="4" t="s">
        <v>24921</v>
      </c>
      <c r="C8416" s="5">
        <v>45370</v>
      </c>
      <c r="D8416" s="5">
        <v>45373</v>
      </c>
      <c r="E8416" s="9">
        <f t="shared" si="131"/>
        <v>2024</v>
      </c>
      <c r="F8416" s="4" t="s">
        <v>59</v>
      </c>
      <c r="G8416" s="4" t="s">
        <v>24922</v>
      </c>
      <c r="H8416" s="4" t="s">
        <v>24923</v>
      </c>
      <c r="I8416" s="4" t="s">
        <v>20</v>
      </c>
      <c r="J8416" s="4" t="s">
        <v>145</v>
      </c>
      <c r="K8416" s="4" t="s">
        <v>80</v>
      </c>
      <c r="L8416" s="4" t="s">
        <v>29</v>
      </c>
      <c r="M8416" s="4" t="s">
        <v>48</v>
      </c>
      <c r="N8416" s="4">
        <v>1335.91</v>
      </c>
      <c r="O8416" s="4">
        <v>5</v>
      </c>
      <c r="P8416" s="4">
        <v>0</v>
      </c>
      <c r="Q8416" s="4">
        <v>11.89</v>
      </c>
    </row>
    <row r="8417" spans="1:17" s="4" customFormat="1" ht="12" x14ac:dyDescent="0.3">
      <c r="A8417" s="4">
        <v>8416</v>
      </c>
      <c r="B8417" s="4" t="s">
        <v>24924</v>
      </c>
      <c r="C8417" s="5">
        <v>45785</v>
      </c>
      <c r="D8417" s="5">
        <v>45787</v>
      </c>
      <c r="E8417" s="9">
        <f t="shared" si="131"/>
        <v>2025</v>
      </c>
      <c r="F8417" s="4" t="s">
        <v>59</v>
      </c>
      <c r="G8417" s="4" t="s">
        <v>24925</v>
      </c>
      <c r="H8417" s="4" t="s">
        <v>24926</v>
      </c>
      <c r="I8417" s="4" t="s">
        <v>28</v>
      </c>
      <c r="J8417" s="4" t="s">
        <v>79</v>
      </c>
      <c r="K8417" s="4" t="s">
        <v>80</v>
      </c>
      <c r="L8417" s="4" t="s">
        <v>22</v>
      </c>
      <c r="M8417" s="4" t="s">
        <v>54</v>
      </c>
      <c r="N8417" s="4">
        <v>526.24</v>
      </c>
      <c r="O8417" s="4">
        <v>6</v>
      </c>
      <c r="P8417" s="4">
        <v>0.2</v>
      </c>
      <c r="Q8417" s="4">
        <v>70.17</v>
      </c>
    </row>
    <row r="8418" spans="1:17" s="4" customFormat="1" ht="12" x14ac:dyDescent="0.3">
      <c r="A8418" s="4">
        <v>8417</v>
      </c>
      <c r="B8418" s="4" t="s">
        <v>24927</v>
      </c>
      <c r="C8418" s="5">
        <v>45550</v>
      </c>
      <c r="D8418" s="5">
        <v>45551</v>
      </c>
      <c r="E8418" s="9">
        <f t="shared" si="131"/>
        <v>2024</v>
      </c>
      <c r="F8418" s="4" t="s">
        <v>17</v>
      </c>
      <c r="G8418" s="4" t="s">
        <v>24928</v>
      </c>
      <c r="H8418" s="4" t="s">
        <v>24929</v>
      </c>
      <c r="I8418" s="4" t="s">
        <v>67</v>
      </c>
      <c r="J8418" s="4" t="s">
        <v>62</v>
      </c>
      <c r="K8418" s="4" t="s">
        <v>63</v>
      </c>
      <c r="L8418" s="4" t="s">
        <v>29</v>
      </c>
      <c r="M8418" s="4" t="s">
        <v>30</v>
      </c>
      <c r="N8418" s="4">
        <v>105.27</v>
      </c>
      <c r="O8418" s="4">
        <v>5</v>
      </c>
      <c r="P8418" s="4">
        <v>0.1</v>
      </c>
      <c r="Q8418" s="4">
        <v>8.7899999999999991</v>
      </c>
    </row>
    <row r="8419" spans="1:17" s="4" customFormat="1" ht="12" x14ac:dyDescent="0.3">
      <c r="A8419" s="4">
        <v>8418</v>
      </c>
      <c r="B8419" s="4" t="s">
        <v>24930</v>
      </c>
      <c r="C8419" s="5">
        <v>44617</v>
      </c>
      <c r="D8419" s="5">
        <v>44623</v>
      </c>
      <c r="E8419" s="9">
        <f t="shared" si="131"/>
        <v>2022</v>
      </c>
      <c r="F8419" s="4" t="s">
        <v>39</v>
      </c>
      <c r="G8419" s="4" t="s">
        <v>24931</v>
      </c>
      <c r="H8419" s="4" t="s">
        <v>24932</v>
      </c>
      <c r="I8419" s="4" t="s">
        <v>28</v>
      </c>
      <c r="J8419" s="4" t="s">
        <v>21</v>
      </c>
      <c r="K8419" s="4" t="s">
        <v>26647</v>
      </c>
      <c r="L8419" s="4" t="s">
        <v>29</v>
      </c>
      <c r="M8419" s="4" t="s">
        <v>30</v>
      </c>
      <c r="N8419" s="4">
        <v>854.91</v>
      </c>
      <c r="O8419" s="4">
        <v>10</v>
      </c>
      <c r="P8419" s="4">
        <v>0</v>
      </c>
      <c r="Q8419" s="4">
        <v>120.93</v>
      </c>
    </row>
    <row r="8420" spans="1:17" s="4" customFormat="1" ht="12" x14ac:dyDescent="0.3">
      <c r="A8420" s="4">
        <v>8419</v>
      </c>
      <c r="B8420" s="4" t="s">
        <v>24933</v>
      </c>
      <c r="C8420" s="5">
        <v>44774</v>
      </c>
      <c r="D8420" s="5">
        <v>44775</v>
      </c>
      <c r="E8420" s="9">
        <f t="shared" si="131"/>
        <v>2022</v>
      </c>
      <c r="F8420" s="4" t="s">
        <v>17</v>
      </c>
      <c r="G8420" s="4" t="s">
        <v>22979</v>
      </c>
      <c r="H8420" s="4" t="s">
        <v>24934</v>
      </c>
      <c r="I8420" s="4" t="s">
        <v>67</v>
      </c>
      <c r="J8420" s="4" t="s">
        <v>62</v>
      </c>
      <c r="K8420" s="4" t="s">
        <v>63</v>
      </c>
      <c r="L8420" s="4" t="s">
        <v>22</v>
      </c>
      <c r="M8420" s="4" t="s">
        <v>75</v>
      </c>
      <c r="N8420" s="4">
        <v>564.48</v>
      </c>
      <c r="O8420" s="4">
        <v>6</v>
      </c>
      <c r="P8420" s="4">
        <v>0.15</v>
      </c>
      <c r="Q8420" s="4">
        <v>63.21</v>
      </c>
    </row>
    <row r="8421" spans="1:17" s="4" customFormat="1" ht="12" x14ac:dyDescent="0.3">
      <c r="A8421" s="4">
        <v>8420</v>
      </c>
      <c r="B8421" s="4" t="s">
        <v>24935</v>
      </c>
      <c r="C8421" s="5">
        <v>45481</v>
      </c>
      <c r="D8421" s="5">
        <v>45485</v>
      </c>
      <c r="E8421" s="9">
        <f t="shared" si="131"/>
        <v>2024</v>
      </c>
      <c r="F8421" s="4" t="s">
        <v>39</v>
      </c>
      <c r="G8421" s="4" t="s">
        <v>24936</v>
      </c>
      <c r="H8421" s="4" t="s">
        <v>24937</v>
      </c>
      <c r="I8421" s="4" t="s">
        <v>28</v>
      </c>
      <c r="J8421" s="4" t="s">
        <v>106</v>
      </c>
      <c r="K8421" s="4" t="s">
        <v>106</v>
      </c>
      <c r="L8421" s="4" t="s">
        <v>29</v>
      </c>
      <c r="M8421" s="4" t="s">
        <v>30</v>
      </c>
      <c r="N8421" s="4">
        <v>1209</v>
      </c>
      <c r="O8421" s="4">
        <v>5</v>
      </c>
      <c r="P8421" s="4">
        <v>0.15</v>
      </c>
      <c r="Q8421" s="4">
        <v>236.91</v>
      </c>
    </row>
    <row r="8422" spans="1:17" s="4" customFormat="1" ht="12" x14ac:dyDescent="0.3">
      <c r="A8422" s="4">
        <v>8421</v>
      </c>
      <c r="B8422" s="4" t="s">
        <v>24938</v>
      </c>
      <c r="C8422" s="5">
        <v>45158</v>
      </c>
      <c r="D8422" s="5">
        <v>45164</v>
      </c>
      <c r="E8422" s="9">
        <f t="shared" si="131"/>
        <v>2023</v>
      </c>
      <c r="F8422" s="4" t="s">
        <v>25</v>
      </c>
      <c r="G8422" s="4" t="s">
        <v>24939</v>
      </c>
      <c r="H8422" s="4" t="s">
        <v>24940</v>
      </c>
      <c r="I8422" s="4" t="s">
        <v>67</v>
      </c>
      <c r="J8422" s="4" t="s">
        <v>52</v>
      </c>
      <c r="K8422" s="4" t="s">
        <v>53</v>
      </c>
      <c r="L8422" s="4" t="s">
        <v>36</v>
      </c>
      <c r="M8422" s="4" t="s">
        <v>37</v>
      </c>
      <c r="N8422" s="4">
        <v>1394.54</v>
      </c>
      <c r="O8422" s="4">
        <v>10</v>
      </c>
      <c r="P8422" s="4">
        <v>0.1</v>
      </c>
      <c r="Q8422" s="4">
        <v>335.14</v>
      </c>
    </row>
    <row r="8423" spans="1:17" s="4" customFormat="1" ht="12" x14ac:dyDescent="0.3">
      <c r="A8423" s="4">
        <v>8422</v>
      </c>
      <c r="B8423" s="4" t="s">
        <v>24941</v>
      </c>
      <c r="C8423" s="5">
        <v>44392</v>
      </c>
      <c r="D8423" s="5">
        <v>44393</v>
      </c>
      <c r="E8423" s="9">
        <f t="shared" si="131"/>
        <v>2021</v>
      </c>
      <c r="F8423" s="4" t="s">
        <v>25</v>
      </c>
      <c r="G8423" s="4" t="s">
        <v>24942</v>
      </c>
      <c r="H8423" s="4" t="s">
        <v>24943</v>
      </c>
      <c r="I8423" s="4" t="s">
        <v>20</v>
      </c>
      <c r="J8423" s="4" t="s">
        <v>62</v>
      </c>
      <c r="K8423" s="4" t="s">
        <v>63</v>
      </c>
      <c r="L8423" s="4" t="s">
        <v>29</v>
      </c>
      <c r="M8423" s="4" t="s">
        <v>48</v>
      </c>
      <c r="N8423" s="4">
        <v>1159.43</v>
      </c>
      <c r="O8423" s="4">
        <v>9</v>
      </c>
      <c r="P8423" s="4">
        <v>0.2</v>
      </c>
      <c r="Q8423" s="4">
        <v>151.88</v>
      </c>
    </row>
    <row r="8424" spans="1:17" s="4" customFormat="1" ht="12" x14ac:dyDescent="0.3">
      <c r="A8424" s="4">
        <v>8423</v>
      </c>
      <c r="B8424" s="4" t="s">
        <v>24944</v>
      </c>
      <c r="C8424" s="5">
        <v>45034</v>
      </c>
      <c r="D8424" s="5">
        <v>45040</v>
      </c>
      <c r="E8424" s="9">
        <f t="shared" si="131"/>
        <v>2023</v>
      </c>
      <c r="F8424" s="4" t="s">
        <v>59</v>
      </c>
      <c r="G8424" s="4" t="s">
        <v>24945</v>
      </c>
      <c r="H8424" s="4" t="s">
        <v>3780</v>
      </c>
      <c r="I8424" s="4" t="s">
        <v>20</v>
      </c>
      <c r="J8424" s="4" t="s">
        <v>21</v>
      </c>
      <c r="K8424" s="4" t="s">
        <v>26647</v>
      </c>
      <c r="L8424" s="4" t="s">
        <v>22</v>
      </c>
      <c r="M8424" s="4" t="s">
        <v>134</v>
      </c>
      <c r="N8424" s="4">
        <v>1445.78</v>
      </c>
      <c r="O8424" s="4">
        <v>7</v>
      </c>
      <c r="P8424" s="4">
        <v>0</v>
      </c>
      <c r="Q8424" s="4">
        <v>162.08000000000001</v>
      </c>
    </row>
    <row r="8425" spans="1:17" s="4" customFormat="1" ht="12" x14ac:dyDescent="0.3">
      <c r="A8425" s="4">
        <v>8424</v>
      </c>
      <c r="B8425" s="4" t="s">
        <v>24946</v>
      </c>
      <c r="C8425" s="5">
        <v>44546</v>
      </c>
      <c r="D8425" s="5">
        <v>44553</v>
      </c>
      <c r="E8425" s="9">
        <f t="shared" si="131"/>
        <v>2021</v>
      </c>
      <c r="F8425" s="4" t="s">
        <v>17</v>
      </c>
      <c r="G8425" s="4" t="s">
        <v>24947</v>
      </c>
      <c r="H8425" s="4" t="s">
        <v>24948</v>
      </c>
      <c r="I8425" s="4" t="s">
        <v>20</v>
      </c>
      <c r="J8425" s="4" t="s">
        <v>52</v>
      </c>
      <c r="K8425" s="4" t="s">
        <v>53</v>
      </c>
      <c r="L8425" s="4" t="s">
        <v>22</v>
      </c>
      <c r="M8425" s="4" t="s">
        <v>23</v>
      </c>
      <c r="N8425" s="4">
        <v>948.67</v>
      </c>
      <c r="O8425" s="4">
        <v>2</v>
      </c>
      <c r="P8425" s="4">
        <v>0.1</v>
      </c>
      <c r="Q8425" s="4">
        <v>12.68</v>
      </c>
    </row>
    <row r="8426" spans="1:17" s="4" customFormat="1" ht="12" x14ac:dyDescent="0.3">
      <c r="A8426" s="4">
        <v>8425</v>
      </c>
      <c r="B8426" s="4" t="s">
        <v>24949</v>
      </c>
      <c r="C8426" s="5">
        <v>44562</v>
      </c>
      <c r="D8426" s="5">
        <v>44567</v>
      </c>
      <c r="E8426" s="9">
        <f t="shared" si="131"/>
        <v>2022</v>
      </c>
      <c r="F8426" s="4" t="s">
        <v>17</v>
      </c>
      <c r="G8426" s="4" t="s">
        <v>24950</v>
      </c>
      <c r="H8426" s="4" t="s">
        <v>24951</v>
      </c>
      <c r="I8426" s="4" t="s">
        <v>67</v>
      </c>
      <c r="J8426" s="4" t="s">
        <v>42</v>
      </c>
      <c r="K8426" s="4" t="s">
        <v>43</v>
      </c>
      <c r="L8426" s="4" t="s">
        <v>36</v>
      </c>
      <c r="M8426" s="4" t="s">
        <v>138</v>
      </c>
      <c r="N8426" s="4">
        <v>988.8</v>
      </c>
      <c r="O8426" s="4">
        <v>1</v>
      </c>
      <c r="P8426" s="4">
        <v>0</v>
      </c>
      <c r="Q8426" s="4">
        <v>253.07</v>
      </c>
    </row>
    <row r="8427" spans="1:17" s="4" customFormat="1" ht="12" x14ac:dyDescent="0.3">
      <c r="A8427" s="4">
        <v>8426</v>
      </c>
      <c r="B8427" s="4" t="s">
        <v>24952</v>
      </c>
      <c r="C8427" s="5">
        <v>44760</v>
      </c>
      <c r="D8427" s="5">
        <v>44767</v>
      </c>
      <c r="E8427" s="9">
        <f t="shared" si="131"/>
        <v>2022</v>
      </c>
      <c r="F8427" s="4" t="s">
        <v>17</v>
      </c>
      <c r="G8427" s="4" t="s">
        <v>24953</v>
      </c>
      <c r="H8427" s="4" t="s">
        <v>24954</v>
      </c>
      <c r="I8427" s="4" t="s">
        <v>20</v>
      </c>
      <c r="J8427" s="4" t="s">
        <v>79</v>
      </c>
      <c r="K8427" s="4" t="s">
        <v>80</v>
      </c>
      <c r="L8427" s="4" t="s">
        <v>29</v>
      </c>
      <c r="M8427" s="4" t="s">
        <v>30</v>
      </c>
      <c r="N8427" s="4">
        <v>162.22999999999999</v>
      </c>
      <c r="O8427" s="4">
        <v>7</v>
      </c>
      <c r="P8427" s="4">
        <v>0.15</v>
      </c>
      <c r="Q8427" s="4">
        <v>20.63</v>
      </c>
    </row>
    <row r="8428" spans="1:17" s="4" customFormat="1" ht="12" x14ac:dyDescent="0.3">
      <c r="A8428" s="4">
        <v>8427</v>
      </c>
      <c r="B8428" s="4" t="s">
        <v>24955</v>
      </c>
      <c r="C8428" s="5">
        <v>44757</v>
      </c>
      <c r="D8428" s="5">
        <v>44762</v>
      </c>
      <c r="E8428" s="9">
        <f t="shared" si="131"/>
        <v>2022</v>
      </c>
      <c r="F8428" s="4" t="s">
        <v>25</v>
      </c>
      <c r="G8428" s="4" t="s">
        <v>24956</v>
      </c>
      <c r="H8428" s="4" t="s">
        <v>24957</v>
      </c>
      <c r="I8428" s="4" t="s">
        <v>20</v>
      </c>
      <c r="J8428" s="4" t="s">
        <v>62</v>
      </c>
      <c r="K8428" s="4" t="s">
        <v>63</v>
      </c>
      <c r="L8428" s="4" t="s">
        <v>36</v>
      </c>
      <c r="M8428" s="4" t="s">
        <v>138</v>
      </c>
      <c r="N8428" s="4">
        <v>870.03</v>
      </c>
      <c r="O8428" s="4">
        <v>8</v>
      </c>
      <c r="P8428" s="4">
        <v>0.15</v>
      </c>
      <c r="Q8428" s="4">
        <v>166.09</v>
      </c>
    </row>
    <row r="8429" spans="1:17" s="4" customFormat="1" ht="12" x14ac:dyDescent="0.3">
      <c r="A8429" s="4">
        <v>8428</v>
      </c>
      <c r="B8429" s="4" t="s">
        <v>24958</v>
      </c>
      <c r="C8429" s="5">
        <v>45269</v>
      </c>
      <c r="D8429" s="5">
        <v>45271</v>
      </c>
      <c r="E8429" s="9">
        <f t="shared" si="131"/>
        <v>2023</v>
      </c>
      <c r="F8429" s="4" t="s">
        <v>25</v>
      </c>
      <c r="G8429" s="4" t="s">
        <v>24959</v>
      </c>
      <c r="H8429" s="4" t="s">
        <v>24960</v>
      </c>
      <c r="I8429" s="4" t="s">
        <v>28</v>
      </c>
      <c r="J8429" s="4" t="s">
        <v>52</v>
      </c>
      <c r="K8429" s="4" t="s">
        <v>53</v>
      </c>
      <c r="L8429" s="4" t="s">
        <v>29</v>
      </c>
      <c r="M8429" s="4" t="s">
        <v>30</v>
      </c>
      <c r="N8429" s="4">
        <v>981.82</v>
      </c>
      <c r="O8429" s="4">
        <v>6</v>
      </c>
      <c r="P8429" s="4">
        <v>0.1</v>
      </c>
      <c r="Q8429" s="4">
        <v>14.19</v>
      </c>
    </row>
    <row r="8430" spans="1:17" s="4" customFormat="1" ht="12" x14ac:dyDescent="0.3">
      <c r="A8430" s="4">
        <v>8429</v>
      </c>
      <c r="B8430" s="4" t="s">
        <v>24961</v>
      </c>
      <c r="C8430" s="5">
        <v>44475</v>
      </c>
      <c r="D8430" s="5">
        <v>44481</v>
      </c>
      <c r="E8430" s="9">
        <f t="shared" si="131"/>
        <v>2021</v>
      </c>
      <c r="F8430" s="4" t="s">
        <v>59</v>
      </c>
      <c r="G8430" s="4" t="s">
        <v>24962</v>
      </c>
      <c r="H8430" s="4" t="s">
        <v>24963</v>
      </c>
      <c r="I8430" s="4" t="s">
        <v>28</v>
      </c>
      <c r="J8430" s="4" t="s">
        <v>21</v>
      </c>
      <c r="K8430" s="4" t="s">
        <v>26647</v>
      </c>
      <c r="L8430" s="4" t="s">
        <v>22</v>
      </c>
      <c r="M8430" s="4" t="s">
        <v>23</v>
      </c>
      <c r="N8430" s="4">
        <v>700.59</v>
      </c>
      <c r="O8430" s="4">
        <v>3</v>
      </c>
      <c r="P8430" s="4">
        <v>0</v>
      </c>
      <c r="Q8430" s="4">
        <v>120.47</v>
      </c>
    </row>
    <row r="8431" spans="1:17" s="4" customFormat="1" ht="12" x14ac:dyDescent="0.3">
      <c r="A8431" s="4">
        <v>8430</v>
      </c>
      <c r="B8431" s="4" t="s">
        <v>24964</v>
      </c>
      <c r="C8431" s="5">
        <v>45238</v>
      </c>
      <c r="D8431" s="5">
        <v>45243</v>
      </c>
      <c r="E8431" s="9">
        <f t="shared" si="131"/>
        <v>2023</v>
      </c>
      <c r="F8431" s="4" t="s">
        <v>25</v>
      </c>
      <c r="G8431" s="4" t="s">
        <v>24965</v>
      </c>
      <c r="H8431" s="4" t="s">
        <v>24966</v>
      </c>
      <c r="I8431" s="4" t="s">
        <v>67</v>
      </c>
      <c r="J8431" s="4" t="s">
        <v>145</v>
      </c>
      <c r="K8431" s="4" t="s">
        <v>80</v>
      </c>
      <c r="L8431" s="4" t="s">
        <v>22</v>
      </c>
      <c r="M8431" s="4" t="s">
        <v>54</v>
      </c>
      <c r="N8431" s="4">
        <v>475.67</v>
      </c>
      <c r="O8431" s="4">
        <v>9</v>
      </c>
      <c r="P8431" s="4">
        <v>0.1</v>
      </c>
      <c r="Q8431" s="4">
        <v>40.520000000000003</v>
      </c>
    </row>
    <row r="8432" spans="1:17" s="4" customFormat="1" ht="12" x14ac:dyDescent="0.3">
      <c r="A8432" s="4">
        <v>8431</v>
      </c>
      <c r="B8432" s="4" t="s">
        <v>24967</v>
      </c>
      <c r="C8432" s="5">
        <v>44968</v>
      </c>
      <c r="D8432" s="5">
        <v>44971</v>
      </c>
      <c r="E8432" s="9">
        <f t="shared" si="131"/>
        <v>2023</v>
      </c>
      <c r="F8432" s="4" t="s">
        <v>17</v>
      </c>
      <c r="G8432" s="4" t="s">
        <v>24968</v>
      </c>
      <c r="H8432" s="4" t="s">
        <v>24969</v>
      </c>
      <c r="I8432" s="4" t="s">
        <v>28</v>
      </c>
      <c r="J8432" s="4" t="s">
        <v>47</v>
      </c>
      <c r="K8432" s="4" t="s">
        <v>47</v>
      </c>
      <c r="L8432" s="4" t="s">
        <v>29</v>
      </c>
      <c r="M8432" s="4" t="s">
        <v>30</v>
      </c>
      <c r="N8432" s="4">
        <v>316.45</v>
      </c>
      <c r="O8432" s="4">
        <v>9</v>
      </c>
      <c r="P8432" s="4">
        <v>0.2</v>
      </c>
      <c r="Q8432" s="4">
        <v>67.98</v>
      </c>
    </row>
    <row r="8433" spans="1:17" s="4" customFormat="1" ht="12" x14ac:dyDescent="0.3">
      <c r="A8433" s="4">
        <v>8432</v>
      </c>
      <c r="B8433" s="4" t="s">
        <v>24970</v>
      </c>
      <c r="C8433" s="5">
        <v>44446</v>
      </c>
      <c r="D8433" s="5">
        <v>44449</v>
      </c>
      <c r="E8433" s="9">
        <f t="shared" si="131"/>
        <v>2021</v>
      </c>
      <c r="F8433" s="4" t="s">
        <v>25</v>
      </c>
      <c r="G8433" s="4" t="s">
        <v>24971</v>
      </c>
      <c r="H8433" s="4" t="s">
        <v>24972</v>
      </c>
      <c r="I8433" s="4" t="s">
        <v>67</v>
      </c>
      <c r="J8433" s="4" t="s">
        <v>62</v>
      </c>
      <c r="K8433" s="4" t="s">
        <v>63</v>
      </c>
      <c r="L8433" s="4" t="s">
        <v>36</v>
      </c>
      <c r="M8433" s="4" t="s">
        <v>118</v>
      </c>
      <c r="N8433" s="4">
        <v>1080.19</v>
      </c>
      <c r="O8433" s="4">
        <v>2</v>
      </c>
      <c r="P8433" s="4">
        <v>0.15</v>
      </c>
      <c r="Q8433" s="4">
        <v>171.62</v>
      </c>
    </row>
    <row r="8434" spans="1:17" s="4" customFormat="1" ht="12" x14ac:dyDescent="0.3">
      <c r="A8434" s="4">
        <v>8433</v>
      </c>
      <c r="B8434" s="4" t="s">
        <v>24973</v>
      </c>
      <c r="C8434" s="5">
        <v>45618</v>
      </c>
      <c r="D8434" s="5">
        <v>45624</v>
      </c>
      <c r="E8434" s="9">
        <f t="shared" si="131"/>
        <v>2024</v>
      </c>
      <c r="F8434" s="4" t="s">
        <v>59</v>
      </c>
      <c r="G8434" s="4" t="s">
        <v>24974</v>
      </c>
      <c r="H8434" s="4" t="s">
        <v>24975</v>
      </c>
      <c r="I8434" s="4" t="s">
        <v>28</v>
      </c>
      <c r="J8434" s="4" t="s">
        <v>42</v>
      </c>
      <c r="K8434" s="4" t="s">
        <v>43</v>
      </c>
      <c r="L8434" s="4" t="s">
        <v>22</v>
      </c>
      <c r="M8434" s="4" t="s">
        <v>134</v>
      </c>
      <c r="N8434" s="4">
        <v>1092.6199999999999</v>
      </c>
      <c r="O8434" s="4">
        <v>9</v>
      </c>
      <c r="P8434" s="4">
        <v>0.1</v>
      </c>
      <c r="Q8434" s="4">
        <v>243.72</v>
      </c>
    </row>
    <row r="8435" spans="1:17" s="4" customFormat="1" ht="12" x14ac:dyDescent="0.3">
      <c r="A8435" s="4">
        <v>8434</v>
      </c>
      <c r="B8435" s="4" t="s">
        <v>24976</v>
      </c>
      <c r="C8435" s="5">
        <v>44734</v>
      </c>
      <c r="D8435" s="5">
        <v>44740</v>
      </c>
      <c r="E8435" s="9">
        <f t="shared" si="131"/>
        <v>2022</v>
      </c>
      <c r="F8435" s="4" t="s">
        <v>59</v>
      </c>
      <c r="G8435" s="4" t="s">
        <v>24977</v>
      </c>
      <c r="H8435" s="4" t="s">
        <v>24978</v>
      </c>
      <c r="I8435" s="4" t="s">
        <v>20</v>
      </c>
      <c r="J8435" s="4" t="s">
        <v>42</v>
      </c>
      <c r="K8435" s="4" t="s">
        <v>43</v>
      </c>
      <c r="L8435" s="4" t="s">
        <v>36</v>
      </c>
      <c r="M8435" s="4" t="s">
        <v>138</v>
      </c>
      <c r="N8435" s="4">
        <v>203.09</v>
      </c>
      <c r="O8435" s="4">
        <v>5</v>
      </c>
      <c r="P8435" s="4">
        <v>0.1</v>
      </c>
      <c r="Q8435" s="4">
        <v>11.68</v>
      </c>
    </row>
    <row r="8436" spans="1:17" s="4" customFormat="1" ht="12" x14ac:dyDescent="0.3">
      <c r="A8436" s="4">
        <v>8435</v>
      </c>
      <c r="B8436" s="4" t="s">
        <v>24979</v>
      </c>
      <c r="C8436" s="5">
        <v>44391</v>
      </c>
      <c r="D8436" s="5">
        <v>44393</v>
      </c>
      <c r="E8436" s="9">
        <f t="shared" si="131"/>
        <v>2021</v>
      </c>
      <c r="F8436" s="4" t="s">
        <v>17</v>
      </c>
      <c r="G8436" s="4" t="s">
        <v>24980</v>
      </c>
      <c r="H8436" s="4" t="s">
        <v>24981</v>
      </c>
      <c r="I8436" s="4" t="s">
        <v>20</v>
      </c>
      <c r="J8436" s="4" t="s">
        <v>52</v>
      </c>
      <c r="K8436" s="4" t="s">
        <v>53</v>
      </c>
      <c r="L8436" s="4" t="s">
        <v>22</v>
      </c>
      <c r="M8436" s="4" t="s">
        <v>75</v>
      </c>
      <c r="N8436" s="4">
        <v>446.56</v>
      </c>
      <c r="O8436" s="4">
        <v>1</v>
      </c>
      <c r="P8436" s="4">
        <v>0.1</v>
      </c>
      <c r="Q8436" s="4">
        <v>16.41</v>
      </c>
    </row>
    <row r="8437" spans="1:17" s="4" customFormat="1" ht="12" x14ac:dyDescent="0.3">
      <c r="A8437" s="4">
        <v>8436</v>
      </c>
      <c r="B8437" s="4" t="s">
        <v>24982</v>
      </c>
      <c r="C8437" s="5">
        <v>45552</v>
      </c>
      <c r="D8437" s="5">
        <v>45556</v>
      </c>
      <c r="E8437" s="9">
        <f t="shared" si="131"/>
        <v>2024</v>
      </c>
      <c r="F8437" s="4" t="s">
        <v>17</v>
      </c>
      <c r="G8437" s="4" t="s">
        <v>24983</v>
      </c>
      <c r="H8437" s="4" t="s">
        <v>24984</v>
      </c>
      <c r="I8437" s="4" t="s">
        <v>20</v>
      </c>
      <c r="J8437" s="4" t="s">
        <v>79</v>
      </c>
      <c r="K8437" s="4" t="s">
        <v>80</v>
      </c>
      <c r="L8437" s="4" t="s">
        <v>22</v>
      </c>
      <c r="M8437" s="4" t="s">
        <v>54</v>
      </c>
      <c r="N8437" s="4">
        <v>1250.28</v>
      </c>
      <c r="O8437" s="4">
        <v>2</v>
      </c>
      <c r="P8437" s="4">
        <v>0.15</v>
      </c>
      <c r="Q8437" s="4">
        <v>264.14</v>
      </c>
    </row>
    <row r="8438" spans="1:17" s="4" customFormat="1" ht="12" x14ac:dyDescent="0.3">
      <c r="A8438" s="4">
        <v>8437</v>
      </c>
      <c r="B8438" s="4" t="s">
        <v>24985</v>
      </c>
      <c r="C8438" s="5">
        <v>45209</v>
      </c>
      <c r="D8438" s="5">
        <v>45212</v>
      </c>
      <c r="E8438" s="9">
        <f t="shared" si="131"/>
        <v>2023</v>
      </c>
      <c r="F8438" s="4" t="s">
        <v>25</v>
      </c>
      <c r="G8438" s="4" t="s">
        <v>24986</v>
      </c>
      <c r="H8438" s="4" t="s">
        <v>24987</v>
      </c>
      <c r="I8438" s="4" t="s">
        <v>20</v>
      </c>
      <c r="J8438" s="4" t="s">
        <v>34</v>
      </c>
      <c r="K8438" s="4" t="s">
        <v>35</v>
      </c>
      <c r="L8438" s="4" t="s">
        <v>36</v>
      </c>
      <c r="M8438" s="4" t="s">
        <v>118</v>
      </c>
      <c r="N8438" s="4">
        <v>136.55000000000001</v>
      </c>
      <c r="O8438" s="4">
        <v>2</v>
      </c>
      <c r="P8438" s="4">
        <v>0.15</v>
      </c>
      <c r="Q8438" s="4">
        <v>8.6999999999999993</v>
      </c>
    </row>
    <row r="8439" spans="1:17" s="4" customFormat="1" ht="12" x14ac:dyDescent="0.3">
      <c r="A8439" s="4">
        <v>8438</v>
      </c>
      <c r="B8439" s="4" t="s">
        <v>24988</v>
      </c>
      <c r="C8439" s="5">
        <v>45041</v>
      </c>
      <c r="D8439" s="5">
        <v>45047</v>
      </c>
      <c r="E8439" s="9">
        <f t="shared" si="131"/>
        <v>2023</v>
      </c>
      <c r="F8439" s="4" t="s">
        <v>25</v>
      </c>
      <c r="G8439" s="4" t="s">
        <v>24989</v>
      </c>
      <c r="H8439" s="4" t="s">
        <v>24990</v>
      </c>
      <c r="I8439" s="4" t="s">
        <v>28</v>
      </c>
      <c r="J8439" s="4" t="s">
        <v>79</v>
      </c>
      <c r="K8439" s="4" t="s">
        <v>80</v>
      </c>
      <c r="L8439" s="4" t="s">
        <v>29</v>
      </c>
      <c r="M8439" s="4" t="s">
        <v>107</v>
      </c>
      <c r="N8439" s="4">
        <v>480.03</v>
      </c>
      <c r="O8439" s="4">
        <v>8</v>
      </c>
      <c r="P8439" s="4">
        <v>0.1</v>
      </c>
      <c r="Q8439" s="4">
        <v>22.56</v>
      </c>
    </row>
    <row r="8440" spans="1:17" s="4" customFormat="1" ht="12" x14ac:dyDescent="0.3">
      <c r="A8440" s="4">
        <v>8439</v>
      </c>
      <c r="B8440" s="4" t="s">
        <v>24991</v>
      </c>
      <c r="C8440" s="5">
        <v>45198</v>
      </c>
      <c r="D8440" s="5">
        <v>45199</v>
      </c>
      <c r="E8440" s="9">
        <f t="shared" si="131"/>
        <v>2023</v>
      </c>
      <c r="F8440" s="4" t="s">
        <v>25</v>
      </c>
      <c r="G8440" s="4" t="s">
        <v>24992</v>
      </c>
      <c r="H8440" s="4" t="s">
        <v>24993</v>
      </c>
      <c r="I8440" s="4" t="s">
        <v>67</v>
      </c>
      <c r="J8440" s="4" t="s">
        <v>106</v>
      </c>
      <c r="K8440" s="4" t="s">
        <v>106</v>
      </c>
      <c r="L8440" s="4" t="s">
        <v>29</v>
      </c>
      <c r="M8440" s="4" t="s">
        <v>30</v>
      </c>
      <c r="N8440" s="4">
        <v>453.49</v>
      </c>
      <c r="O8440" s="4">
        <v>10</v>
      </c>
      <c r="P8440" s="4">
        <v>0.15</v>
      </c>
      <c r="Q8440" s="4">
        <v>-0.23</v>
      </c>
    </row>
    <row r="8441" spans="1:17" s="4" customFormat="1" ht="12" x14ac:dyDescent="0.3">
      <c r="A8441" s="4">
        <v>8440</v>
      </c>
      <c r="B8441" s="4" t="s">
        <v>24994</v>
      </c>
      <c r="C8441" s="5">
        <v>44566</v>
      </c>
      <c r="D8441" s="5">
        <v>44572</v>
      </c>
      <c r="E8441" s="9">
        <f t="shared" si="131"/>
        <v>2022</v>
      </c>
      <c r="F8441" s="4" t="s">
        <v>17</v>
      </c>
      <c r="G8441" s="4" t="s">
        <v>24995</v>
      </c>
      <c r="H8441" s="4" t="s">
        <v>24996</v>
      </c>
      <c r="I8441" s="4" t="s">
        <v>20</v>
      </c>
      <c r="J8441" s="4" t="s">
        <v>42</v>
      </c>
      <c r="K8441" s="4" t="s">
        <v>43</v>
      </c>
      <c r="L8441" s="4" t="s">
        <v>36</v>
      </c>
      <c r="M8441" s="4" t="s">
        <v>138</v>
      </c>
      <c r="N8441" s="4">
        <v>350.63</v>
      </c>
      <c r="O8441" s="4">
        <v>9</v>
      </c>
      <c r="P8441" s="4">
        <v>0</v>
      </c>
      <c r="Q8441" s="4">
        <v>94.38</v>
      </c>
    </row>
    <row r="8442" spans="1:17" s="4" customFormat="1" ht="12" x14ac:dyDescent="0.3">
      <c r="A8442" s="4">
        <v>8441</v>
      </c>
      <c r="B8442" s="4" t="s">
        <v>24997</v>
      </c>
      <c r="C8442" s="5">
        <v>45448</v>
      </c>
      <c r="D8442" s="5">
        <v>45453</v>
      </c>
      <c r="E8442" s="9">
        <f t="shared" si="131"/>
        <v>2024</v>
      </c>
      <c r="F8442" s="4" t="s">
        <v>17</v>
      </c>
      <c r="G8442" s="4" t="s">
        <v>24998</v>
      </c>
      <c r="H8442" s="4" t="s">
        <v>24999</v>
      </c>
      <c r="I8442" s="4" t="s">
        <v>28</v>
      </c>
      <c r="J8442" s="4" t="s">
        <v>111</v>
      </c>
      <c r="K8442" s="4" t="s">
        <v>111</v>
      </c>
      <c r="L8442" s="4" t="s">
        <v>22</v>
      </c>
      <c r="M8442" s="4" t="s">
        <v>134</v>
      </c>
      <c r="N8442" s="4">
        <v>68.430000000000007</v>
      </c>
      <c r="O8442" s="4">
        <v>1</v>
      </c>
      <c r="P8442" s="4">
        <v>0.1</v>
      </c>
      <c r="Q8442" s="4">
        <v>9.16</v>
      </c>
    </row>
    <row r="8443" spans="1:17" s="4" customFormat="1" ht="12" x14ac:dyDescent="0.3">
      <c r="A8443" s="4">
        <v>8442</v>
      </c>
      <c r="B8443" s="4" t="s">
        <v>25000</v>
      </c>
      <c r="C8443" s="5">
        <v>44867</v>
      </c>
      <c r="D8443" s="5">
        <v>44872</v>
      </c>
      <c r="E8443" s="9">
        <f t="shared" si="131"/>
        <v>2022</v>
      </c>
      <c r="F8443" s="4" t="s">
        <v>25</v>
      </c>
      <c r="G8443" s="4" t="s">
        <v>25001</v>
      </c>
      <c r="H8443" s="4" t="s">
        <v>25002</v>
      </c>
      <c r="I8443" s="4" t="s">
        <v>67</v>
      </c>
      <c r="J8443" s="4" t="s">
        <v>106</v>
      </c>
      <c r="K8443" s="4" t="s">
        <v>106</v>
      </c>
      <c r="L8443" s="4" t="s">
        <v>36</v>
      </c>
      <c r="M8443" s="4" t="s">
        <v>138</v>
      </c>
      <c r="N8443" s="4">
        <v>1476.3</v>
      </c>
      <c r="O8443" s="4">
        <v>2</v>
      </c>
      <c r="P8443" s="4">
        <v>0.1</v>
      </c>
      <c r="Q8443" s="4">
        <v>54.58</v>
      </c>
    </row>
    <row r="8444" spans="1:17" s="4" customFormat="1" ht="12" x14ac:dyDescent="0.3">
      <c r="A8444" s="4">
        <v>8443</v>
      </c>
      <c r="B8444" s="4" t="s">
        <v>25003</v>
      </c>
      <c r="C8444" s="5">
        <v>45412</v>
      </c>
      <c r="D8444" s="5">
        <v>45417</v>
      </c>
      <c r="E8444" s="9">
        <f t="shared" si="131"/>
        <v>2024</v>
      </c>
      <c r="F8444" s="4" t="s">
        <v>59</v>
      </c>
      <c r="G8444" s="4" t="s">
        <v>25004</v>
      </c>
      <c r="H8444" s="4" t="s">
        <v>25005</v>
      </c>
      <c r="I8444" s="4" t="s">
        <v>67</v>
      </c>
      <c r="J8444" s="4" t="s">
        <v>145</v>
      </c>
      <c r="K8444" s="4" t="s">
        <v>80</v>
      </c>
      <c r="L8444" s="4" t="s">
        <v>29</v>
      </c>
      <c r="M8444" s="4" t="s">
        <v>90</v>
      </c>
      <c r="N8444" s="4">
        <v>669.76</v>
      </c>
      <c r="O8444" s="4">
        <v>9</v>
      </c>
      <c r="P8444" s="4">
        <v>0.15</v>
      </c>
      <c r="Q8444" s="4">
        <v>107.36</v>
      </c>
    </row>
    <row r="8445" spans="1:17" s="4" customFormat="1" ht="12" x14ac:dyDescent="0.3">
      <c r="A8445" s="4">
        <v>8444</v>
      </c>
      <c r="B8445" s="4" t="s">
        <v>25006</v>
      </c>
      <c r="C8445" s="5">
        <v>45142</v>
      </c>
      <c r="D8445" s="5">
        <v>45145</v>
      </c>
      <c r="E8445" s="9">
        <f t="shared" si="131"/>
        <v>2023</v>
      </c>
      <c r="F8445" s="4" t="s">
        <v>39</v>
      </c>
      <c r="G8445" s="4" t="s">
        <v>25007</v>
      </c>
      <c r="H8445" s="4" t="s">
        <v>25008</v>
      </c>
      <c r="I8445" s="4" t="s">
        <v>20</v>
      </c>
      <c r="J8445" s="4" t="s">
        <v>79</v>
      </c>
      <c r="K8445" s="4" t="s">
        <v>80</v>
      </c>
      <c r="L8445" s="4" t="s">
        <v>22</v>
      </c>
      <c r="M8445" s="4" t="s">
        <v>23</v>
      </c>
      <c r="N8445" s="4">
        <v>671.07</v>
      </c>
      <c r="O8445" s="4">
        <v>10</v>
      </c>
      <c r="P8445" s="4">
        <v>0.2</v>
      </c>
      <c r="Q8445" s="4">
        <v>16.48</v>
      </c>
    </row>
    <row r="8446" spans="1:17" s="4" customFormat="1" ht="12" x14ac:dyDescent="0.3">
      <c r="A8446" s="4">
        <v>8445</v>
      </c>
      <c r="B8446" s="4" t="s">
        <v>25009</v>
      </c>
      <c r="C8446" s="5">
        <v>45160</v>
      </c>
      <c r="D8446" s="5">
        <v>45167</v>
      </c>
      <c r="E8446" s="9">
        <f t="shared" si="131"/>
        <v>2023</v>
      </c>
      <c r="F8446" s="4" t="s">
        <v>39</v>
      </c>
      <c r="G8446" s="4" t="s">
        <v>25010</v>
      </c>
      <c r="H8446" s="4" t="s">
        <v>25011</v>
      </c>
      <c r="I8446" s="4" t="s">
        <v>28</v>
      </c>
      <c r="J8446" s="4" t="s">
        <v>42</v>
      </c>
      <c r="K8446" s="4" t="s">
        <v>43</v>
      </c>
      <c r="L8446" s="4" t="s">
        <v>29</v>
      </c>
      <c r="M8446" s="4" t="s">
        <v>30</v>
      </c>
      <c r="N8446" s="4">
        <v>1102.75</v>
      </c>
      <c r="O8446" s="4">
        <v>9</v>
      </c>
      <c r="P8446" s="4">
        <v>0.1</v>
      </c>
      <c r="Q8446" s="4">
        <v>262.01</v>
      </c>
    </row>
    <row r="8447" spans="1:17" s="4" customFormat="1" ht="12" x14ac:dyDescent="0.3">
      <c r="A8447" s="4">
        <v>8446</v>
      </c>
      <c r="B8447" s="4" t="s">
        <v>25012</v>
      </c>
      <c r="C8447" s="5">
        <v>45581</v>
      </c>
      <c r="D8447" s="5">
        <v>45583</v>
      </c>
      <c r="E8447" s="9">
        <f t="shared" si="131"/>
        <v>2024</v>
      </c>
      <c r="F8447" s="4" t="s">
        <v>25</v>
      </c>
      <c r="G8447" s="4" t="s">
        <v>25013</v>
      </c>
      <c r="H8447" s="4" t="s">
        <v>25014</v>
      </c>
      <c r="I8447" s="4" t="s">
        <v>20</v>
      </c>
      <c r="J8447" s="4" t="s">
        <v>62</v>
      </c>
      <c r="K8447" s="4" t="s">
        <v>63</v>
      </c>
      <c r="L8447" s="4" t="s">
        <v>22</v>
      </c>
      <c r="M8447" s="4" t="s">
        <v>134</v>
      </c>
      <c r="N8447" s="4">
        <v>264.24</v>
      </c>
      <c r="O8447" s="4">
        <v>7</v>
      </c>
      <c r="P8447" s="4">
        <v>0.15</v>
      </c>
      <c r="Q8447" s="4">
        <v>52.95</v>
      </c>
    </row>
    <row r="8448" spans="1:17" s="4" customFormat="1" ht="12" x14ac:dyDescent="0.3">
      <c r="A8448" s="4">
        <v>8447</v>
      </c>
      <c r="B8448" s="4" t="s">
        <v>25015</v>
      </c>
      <c r="C8448" s="5">
        <v>45786</v>
      </c>
      <c r="D8448" s="5">
        <v>45793</v>
      </c>
      <c r="E8448" s="9">
        <f t="shared" si="131"/>
        <v>2025</v>
      </c>
      <c r="F8448" s="4" t="s">
        <v>17</v>
      </c>
      <c r="G8448" s="4" t="s">
        <v>25016</v>
      </c>
      <c r="H8448" s="4" t="s">
        <v>25017</v>
      </c>
      <c r="I8448" s="4" t="s">
        <v>20</v>
      </c>
      <c r="J8448" s="4" t="s">
        <v>111</v>
      </c>
      <c r="K8448" s="4" t="s">
        <v>111</v>
      </c>
      <c r="L8448" s="4" t="s">
        <v>22</v>
      </c>
      <c r="M8448" s="4" t="s">
        <v>75</v>
      </c>
      <c r="N8448" s="4">
        <v>212.91</v>
      </c>
      <c r="O8448" s="4">
        <v>8</v>
      </c>
      <c r="P8448" s="4">
        <v>0</v>
      </c>
      <c r="Q8448" s="4">
        <v>44.47</v>
      </c>
    </row>
    <row r="8449" spans="1:17" s="4" customFormat="1" ht="12" x14ac:dyDescent="0.3">
      <c r="A8449" s="4">
        <v>8448</v>
      </c>
      <c r="B8449" s="4" t="s">
        <v>25018</v>
      </c>
      <c r="C8449" s="5">
        <v>45186</v>
      </c>
      <c r="D8449" s="5">
        <v>45190</v>
      </c>
      <c r="E8449" s="9">
        <f t="shared" si="131"/>
        <v>2023</v>
      </c>
      <c r="F8449" s="4" t="s">
        <v>59</v>
      </c>
      <c r="G8449" s="4" t="s">
        <v>25019</v>
      </c>
      <c r="H8449" s="4" t="s">
        <v>25020</v>
      </c>
      <c r="I8449" s="4" t="s">
        <v>67</v>
      </c>
      <c r="J8449" s="4" t="s">
        <v>42</v>
      </c>
      <c r="K8449" s="4" t="s">
        <v>43</v>
      </c>
      <c r="L8449" s="4" t="s">
        <v>22</v>
      </c>
      <c r="M8449" s="4" t="s">
        <v>23</v>
      </c>
      <c r="N8449" s="4">
        <v>600.79999999999995</v>
      </c>
      <c r="O8449" s="4">
        <v>6</v>
      </c>
      <c r="P8449" s="4">
        <v>0.15</v>
      </c>
      <c r="Q8449" s="4">
        <v>128.58000000000001</v>
      </c>
    </row>
    <row r="8450" spans="1:17" s="4" customFormat="1" ht="12" x14ac:dyDescent="0.3">
      <c r="A8450" s="4">
        <v>8449</v>
      </c>
      <c r="B8450" s="4" t="s">
        <v>25021</v>
      </c>
      <c r="C8450" s="5">
        <v>45175</v>
      </c>
      <c r="D8450" s="5">
        <v>45180</v>
      </c>
      <c r="E8450" s="9">
        <f t="shared" ref="E8450:E8513" si="132">YEAR(D8450)</f>
        <v>2023</v>
      </c>
      <c r="F8450" s="4" t="s">
        <v>39</v>
      </c>
      <c r="G8450" s="4" t="s">
        <v>25022</v>
      </c>
      <c r="H8450" s="4" t="s">
        <v>25023</v>
      </c>
      <c r="I8450" s="4" t="s">
        <v>67</v>
      </c>
      <c r="J8450" s="4" t="s">
        <v>34</v>
      </c>
      <c r="K8450" s="4" t="s">
        <v>35</v>
      </c>
      <c r="L8450" s="4" t="s">
        <v>29</v>
      </c>
      <c r="M8450" s="4" t="s">
        <v>30</v>
      </c>
      <c r="N8450" s="4">
        <v>714.68</v>
      </c>
      <c r="O8450" s="4">
        <v>6</v>
      </c>
      <c r="P8450" s="4">
        <v>0</v>
      </c>
      <c r="Q8450" s="4">
        <v>158.91</v>
      </c>
    </row>
    <row r="8451" spans="1:17" s="4" customFormat="1" ht="12" x14ac:dyDescent="0.3">
      <c r="A8451" s="4">
        <v>8450</v>
      </c>
      <c r="B8451" s="4" t="s">
        <v>25024</v>
      </c>
      <c r="C8451" s="5">
        <v>44845</v>
      </c>
      <c r="D8451" s="5">
        <v>44849</v>
      </c>
      <c r="E8451" s="9">
        <f t="shared" si="132"/>
        <v>2022</v>
      </c>
      <c r="F8451" s="4" t="s">
        <v>39</v>
      </c>
      <c r="G8451" s="4" t="s">
        <v>25025</v>
      </c>
      <c r="H8451" s="4" t="s">
        <v>25026</v>
      </c>
      <c r="I8451" s="4" t="s">
        <v>67</v>
      </c>
      <c r="J8451" s="4" t="s">
        <v>106</v>
      </c>
      <c r="K8451" s="4" t="s">
        <v>106</v>
      </c>
      <c r="L8451" s="4" t="s">
        <v>29</v>
      </c>
      <c r="M8451" s="4" t="s">
        <v>30</v>
      </c>
      <c r="N8451" s="4">
        <v>1212.42</v>
      </c>
      <c r="O8451" s="4">
        <v>7</v>
      </c>
      <c r="P8451" s="4">
        <v>0</v>
      </c>
      <c r="Q8451" s="4">
        <v>117.18</v>
      </c>
    </row>
    <row r="8452" spans="1:17" s="4" customFormat="1" ht="12" x14ac:dyDescent="0.3">
      <c r="A8452" s="4">
        <v>8451</v>
      </c>
      <c r="B8452" s="4" t="s">
        <v>25027</v>
      </c>
      <c r="C8452" s="5">
        <v>44853</v>
      </c>
      <c r="D8452" s="5">
        <v>44856</v>
      </c>
      <c r="E8452" s="9">
        <f t="shared" si="132"/>
        <v>2022</v>
      </c>
      <c r="F8452" s="4" t="s">
        <v>17</v>
      </c>
      <c r="G8452" s="4" t="s">
        <v>25028</v>
      </c>
      <c r="H8452" s="4" t="s">
        <v>25029</v>
      </c>
      <c r="I8452" s="4" t="s">
        <v>67</v>
      </c>
      <c r="J8452" s="4" t="s">
        <v>42</v>
      </c>
      <c r="K8452" s="4" t="s">
        <v>43</v>
      </c>
      <c r="L8452" s="4" t="s">
        <v>22</v>
      </c>
      <c r="M8452" s="4" t="s">
        <v>134</v>
      </c>
      <c r="N8452" s="4">
        <v>1006.5</v>
      </c>
      <c r="O8452" s="4">
        <v>7</v>
      </c>
      <c r="P8452" s="4">
        <v>0.2</v>
      </c>
      <c r="Q8452" s="4">
        <v>10.58</v>
      </c>
    </row>
    <row r="8453" spans="1:17" s="4" customFormat="1" ht="12" x14ac:dyDescent="0.3">
      <c r="A8453" s="4">
        <v>8452</v>
      </c>
      <c r="B8453" s="4" t="s">
        <v>25030</v>
      </c>
      <c r="C8453" s="5">
        <v>45555</v>
      </c>
      <c r="D8453" s="5">
        <v>45558</v>
      </c>
      <c r="E8453" s="9">
        <f t="shared" si="132"/>
        <v>2024</v>
      </c>
      <c r="F8453" s="4" t="s">
        <v>25</v>
      </c>
      <c r="G8453" s="4" t="s">
        <v>25031</v>
      </c>
      <c r="H8453" s="4" t="s">
        <v>25032</v>
      </c>
      <c r="I8453" s="4" t="s">
        <v>28</v>
      </c>
      <c r="J8453" s="4" t="s">
        <v>21</v>
      </c>
      <c r="K8453" s="4" t="s">
        <v>26647</v>
      </c>
      <c r="L8453" s="4" t="s">
        <v>22</v>
      </c>
      <c r="M8453" s="4" t="s">
        <v>134</v>
      </c>
      <c r="N8453" s="4">
        <v>667.94</v>
      </c>
      <c r="O8453" s="4">
        <v>5</v>
      </c>
      <c r="P8453" s="4">
        <v>0.1</v>
      </c>
      <c r="Q8453" s="4">
        <v>85.61</v>
      </c>
    </row>
    <row r="8454" spans="1:17" s="4" customFormat="1" ht="12" x14ac:dyDescent="0.3">
      <c r="A8454" s="4">
        <v>8453</v>
      </c>
      <c r="B8454" s="4" t="s">
        <v>25033</v>
      </c>
      <c r="C8454" s="5">
        <v>45534</v>
      </c>
      <c r="D8454" s="5">
        <v>45539</v>
      </c>
      <c r="E8454" s="9">
        <f t="shared" si="132"/>
        <v>2024</v>
      </c>
      <c r="F8454" s="4" t="s">
        <v>59</v>
      </c>
      <c r="G8454" s="4" t="s">
        <v>25034</v>
      </c>
      <c r="H8454" s="4" t="s">
        <v>25035</v>
      </c>
      <c r="I8454" s="4" t="s">
        <v>20</v>
      </c>
      <c r="J8454" s="4" t="s">
        <v>34</v>
      </c>
      <c r="K8454" s="4" t="s">
        <v>35</v>
      </c>
      <c r="L8454" s="4" t="s">
        <v>36</v>
      </c>
      <c r="M8454" s="4" t="s">
        <v>37</v>
      </c>
      <c r="N8454" s="4">
        <v>267.35000000000002</v>
      </c>
      <c r="O8454" s="4">
        <v>4</v>
      </c>
      <c r="P8454" s="4">
        <v>0.1</v>
      </c>
      <c r="Q8454" s="4">
        <v>6.99</v>
      </c>
    </row>
    <row r="8455" spans="1:17" s="4" customFormat="1" ht="12" x14ac:dyDescent="0.3">
      <c r="A8455" s="4">
        <v>8454</v>
      </c>
      <c r="B8455" s="4" t="s">
        <v>25036</v>
      </c>
      <c r="C8455" s="5">
        <v>45051</v>
      </c>
      <c r="D8455" s="5">
        <v>45052</v>
      </c>
      <c r="E8455" s="9">
        <f t="shared" si="132"/>
        <v>2023</v>
      </c>
      <c r="F8455" s="4" t="s">
        <v>39</v>
      </c>
      <c r="G8455" s="4" t="s">
        <v>25037</v>
      </c>
      <c r="H8455" s="4" t="s">
        <v>25038</v>
      </c>
      <c r="I8455" s="4" t="s">
        <v>20</v>
      </c>
      <c r="J8455" s="4" t="s">
        <v>47</v>
      </c>
      <c r="K8455" s="4" t="s">
        <v>47</v>
      </c>
      <c r="L8455" s="4" t="s">
        <v>36</v>
      </c>
      <c r="M8455" s="4" t="s">
        <v>37</v>
      </c>
      <c r="N8455" s="4">
        <v>72.56</v>
      </c>
      <c r="O8455" s="4">
        <v>10</v>
      </c>
      <c r="P8455" s="4">
        <v>0.15</v>
      </c>
      <c r="Q8455" s="4">
        <v>13.52</v>
      </c>
    </row>
    <row r="8456" spans="1:17" s="4" customFormat="1" ht="12" x14ac:dyDescent="0.3">
      <c r="A8456" s="4">
        <v>8455</v>
      </c>
      <c r="B8456" s="4" t="s">
        <v>25039</v>
      </c>
      <c r="C8456" s="5">
        <v>44876</v>
      </c>
      <c r="D8456" s="5">
        <v>44879</v>
      </c>
      <c r="E8456" s="9">
        <f t="shared" si="132"/>
        <v>2022</v>
      </c>
      <c r="F8456" s="4" t="s">
        <v>39</v>
      </c>
      <c r="G8456" s="4" t="s">
        <v>25040</v>
      </c>
      <c r="H8456" s="4" t="s">
        <v>25041</v>
      </c>
      <c r="I8456" s="4" t="s">
        <v>67</v>
      </c>
      <c r="J8456" s="4" t="s">
        <v>145</v>
      </c>
      <c r="K8456" s="4" t="s">
        <v>80</v>
      </c>
      <c r="L8456" s="4" t="s">
        <v>29</v>
      </c>
      <c r="M8456" s="4" t="s">
        <v>107</v>
      </c>
      <c r="N8456" s="4">
        <v>902.74</v>
      </c>
      <c r="O8456" s="4">
        <v>4</v>
      </c>
      <c r="P8456" s="4">
        <v>0.2</v>
      </c>
      <c r="Q8456" s="4">
        <v>38.03</v>
      </c>
    </row>
    <row r="8457" spans="1:17" s="4" customFormat="1" ht="12" x14ac:dyDescent="0.3">
      <c r="A8457" s="4">
        <v>8456</v>
      </c>
      <c r="B8457" s="4" t="s">
        <v>25042</v>
      </c>
      <c r="C8457" s="5">
        <v>45161</v>
      </c>
      <c r="D8457" s="5">
        <v>45164</v>
      </c>
      <c r="E8457" s="9">
        <f t="shared" si="132"/>
        <v>2023</v>
      </c>
      <c r="F8457" s="4" t="s">
        <v>59</v>
      </c>
      <c r="G8457" s="4" t="s">
        <v>25043</v>
      </c>
      <c r="H8457" s="4" t="s">
        <v>25044</v>
      </c>
      <c r="I8457" s="4" t="s">
        <v>28</v>
      </c>
      <c r="J8457" s="4" t="s">
        <v>52</v>
      </c>
      <c r="K8457" s="4" t="s">
        <v>53</v>
      </c>
      <c r="L8457" s="4" t="s">
        <v>29</v>
      </c>
      <c r="M8457" s="4" t="s">
        <v>90</v>
      </c>
      <c r="N8457" s="4">
        <v>697.43</v>
      </c>
      <c r="O8457" s="4">
        <v>4</v>
      </c>
      <c r="P8457" s="4">
        <v>0</v>
      </c>
      <c r="Q8457" s="4">
        <v>136.63999999999999</v>
      </c>
    </row>
    <row r="8458" spans="1:17" s="4" customFormat="1" ht="12" x14ac:dyDescent="0.3">
      <c r="A8458" s="4">
        <v>8457</v>
      </c>
      <c r="B8458" s="4" t="s">
        <v>25045</v>
      </c>
      <c r="C8458" s="5">
        <v>45415</v>
      </c>
      <c r="D8458" s="5">
        <v>45419</v>
      </c>
      <c r="E8458" s="9">
        <f t="shared" si="132"/>
        <v>2024</v>
      </c>
      <c r="F8458" s="4" t="s">
        <v>39</v>
      </c>
      <c r="G8458" s="4" t="s">
        <v>25046</v>
      </c>
      <c r="H8458" s="4" t="s">
        <v>25047</v>
      </c>
      <c r="I8458" s="4" t="s">
        <v>28</v>
      </c>
      <c r="J8458" s="4" t="s">
        <v>111</v>
      </c>
      <c r="K8458" s="4" t="s">
        <v>111</v>
      </c>
      <c r="L8458" s="4" t="s">
        <v>22</v>
      </c>
      <c r="M8458" s="4" t="s">
        <v>54</v>
      </c>
      <c r="N8458" s="4">
        <v>427.47</v>
      </c>
      <c r="O8458" s="4">
        <v>5</v>
      </c>
      <c r="P8458" s="4">
        <v>0.1</v>
      </c>
      <c r="Q8458" s="4">
        <v>8.15</v>
      </c>
    </row>
    <row r="8459" spans="1:17" s="4" customFormat="1" ht="12" x14ac:dyDescent="0.3">
      <c r="A8459" s="4">
        <v>8458</v>
      </c>
      <c r="B8459" s="4" t="s">
        <v>25048</v>
      </c>
      <c r="C8459" s="5">
        <v>45776</v>
      </c>
      <c r="D8459" s="5">
        <v>45778</v>
      </c>
      <c r="E8459" s="9">
        <f t="shared" si="132"/>
        <v>2025</v>
      </c>
      <c r="F8459" s="4" t="s">
        <v>25</v>
      </c>
      <c r="G8459" s="4" t="s">
        <v>25049</v>
      </c>
      <c r="H8459" s="4" t="s">
        <v>25050</v>
      </c>
      <c r="I8459" s="4" t="s">
        <v>67</v>
      </c>
      <c r="J8459" s="4" t="s">
        <v>52</v>
      </c>
      <c r="K8459" s="4" t="s">
        <v>53</v>
      </c>
      <c r="L8459" s="4" t="s">
        <v>36</v>
      </c>
      <c r="M8459" s="4" t="s">
        <v>71</v>
      </c>
      <c r="N8459" s="4">
        <v>1324.56</v>
      </c>
      <c r="O8459" s="4">
        <v>5</v>
      </c>
      <c r="P8459" s="4">
        <v>0.1</v>
      </c>
      <c r="Q8459" s="4">
        <v>258.52999999999997</v>
      </c>
    </row>
    <row r="8460" spans="1:17" s="4" customFormat="1" ht="12" x14ac:dyDescent="0.3">
      <c r="A8460" s="4">
        <v>8459</v>
      </c>
      <c r="B8460" s="4" t="s">
        <v>25051</v>
      </c>
      <c r="C8460" s="5">
        <v>44404</v>
      </c>
      <c r="D8460" s="5">
        <v>44407</v>
      </c>
      <c r="E8460" s="9">
        <f t="shared" si="132"/>
        <v>2021</v>
      </c>
      <c r="F8460" s="4" t="s">
        <v>17</v>
      </c>
      <c r="G8460" s="4" t="s">
        <v>25052</v>
      </c>
      <c r="H8460" s="4" t="s">
        <v>25053</v>
      </c>
      <c r="I8460" s="4" t="s">
        <v>20</v>
      </c>
      <c r="J8460" s="4" t="s">
        <v>106</v>
      </c>
      <c r="K8460" s="4" t="s">
        <v>106</v>
      </c>
      <c r="L8460" s="4" t="s">
        <v>29</v>
      </c>
      <c r="M8460" s="4" t="s">
        <v>90</v>
      </c>
      <c r="N8460" s="4">
        <v>825.33</v>
      </c>
      <c r="O8460" s="4">
        <v>6</v>
      </c>
      <c r="P8460" s="4">
        <v>0</v>
      </c>
      <c r="Q8460" s="4">
        <v>35.049999999999997</v>
      </c>
    </row>
    <row r="8461" spans="1:17" s="4" customFormat="1" ht="12" x14ac:dyDescent="0.3">
      <c r="A8461" s="4">
        <v>8460</v>
      </c>
      <c r="B8461" s="4" t="s">
        <v>25054</v>
      </c>
      <c r="C8461" s="5">
        <v>45380</v>
      </c>
      <c r="D8461" s="5">
        <v>45385</v>
      </c>
      <c r="E8461" s="9">
        <f t="shared" si="132"/>
        <v>2024</v>
      </c>
      <c r="F8461" s="4" t="s">
        <v>59</v>
      </c>
      <c r="G8461" s="4" t="s">
        <v>25055</v>
      </c>
      <c r="H8461" s="4" t="s">
        <v>25056</v>
      </c>
      <c r="I8461" s="4" t="s">
        <v>28</v>
      </c>
      <c r="J8461" s="4" t="s">
        <v>106</v>
      </c>
      <c r="K8461" s="4" t="s">
        <v>106</v>
      </c>
      <c r="L8461" s="4" t="s">
        <v>22</v>
      </c>
      <c r="M8461" s="4" t="s">
        <v>23</v>
      </c>
      <c r="N8461" s="4">
        <v>400.48</v>
      </c>
      <c r="O8461" s="4">
        <v>7</v>
      </c>
      <c r="P8461" s="4">
        <v>0</v>
      </c>
      <c r="Q8461" s="4">
        <v>52.41</v>
      </c>
    </row>
    <row r="8462" spans="1:17" s="4" customFormat="1" ht="12" x14ac:dyDescent="0.3">
      <c r="A8462" s="4">
        <v>8461</v>
      </c>
      <c r="B8462" s="4" t="s">
        <v>25057</v>
      </c>
      <c r="C8462" s="5">
        <v>45842</v>
      </c>
      <c r="D8462" s="5">
        <v>45847</v>
      </c>
      <c r="E8462" s="9">
        <f t="shared" si="132"/>
        <v>2025</v>
      </c>
      <c r="F8462" s="4" t="s">
        <v>59</v>
      </c>
      <c r="G8462" s="4" t="s">
        <v>25058</v>
      </c>
      <c r="H8462" s="4" t="s">
        <v>25059</v>
      </c>
      <c r="I8462" s="4" t="s">
        <v>20</v>
      </c>
      <c r="J8462" s="4" t="s">
        <v>62</v>
      </c>
      <c r="K8462" s="4" t="s">
        <v>63</v>
      </c>
      <c r="L8462" s="4" t="s">
        <v>22</v>
      </c>
      <c r="M8462" s="4" t="s">
        <v>134</v>
      </c>
      <c r="N8462" s="4">
        <v>1164.03</v>
      </c>
      <c r="O8462" s="4">
        <v>1</v>
      </c>
      <c r="P8462" s="4">
        <v>0.1</v>
      </c>
      <c r="Q8462" s="4">
        <v>26.5</v>
      </c>
    </row>
    <row r="8463" spans="1:17" s="4" customFormat="1" ht="12" x14ac:dyDescent="0.3">
      <c r="A8463" s="4">
        <v>8462</v>
      </c>
      <c r="B8463" s="4" t="s">
        <v>25060</v>
      </c>
      <c r="C8463" s="5">
        <v>45531</v>
      </c>
      <c r="D8463" s="5">
        <v>45533</v>
      </c>
      <c r="E8463" s="9">
        <f t="shared" si="132"/>
        <v>2024</v>
      </c>
      <c r="F8463" s="4" t="s">
        <v>59</v>
      </c>
      <c r="G8463" s="4" t="s">
        <v>25061</v>
      </c>
      <c r="H8463" s="4" t="s">
        <v>25062</v>
      </c>
      <c r="I8463" s="4" t="s">
        <v>67</v>
      </c>
      <c r="J8463" s="4" t="s">
        <v>47</v>
      </c>
      <c r="K8463" s="4" t="s">
        <v>47</v>
      </c>
      <c r="L8463" s="4" t="s">
        <v>36</v>
      </c>
      <c r="M8463" s="4" t="s">
        <v>37</v>
      </c>
      <c r="N8463" s="4">
        <v>1231.6400000000001</v>
      </c>
      <c r="O8463" s="4">
        <v>1</v>
      </c>
      <c r="P8463" s="4">
        <v>0</v>
      </c>
      <c r="Q8463" s="4">
        <v>131.91999999999999</v>
      </c>
    </row>
    <row r="8464" spans="1:17" s="4" customFormat="1" ht="12" x14ac:dyDescent="0.3">
      <c r="A8464" s="4">
        <v>8463</v>
      </c>
      <c r="B8464" s="4" t="s">
        <v>25063</v>
      </c>
      <c r="C8464" s="5">
        <v>45425</v>
      </c>
      <c r="D8464" s="5">
        <v>45431</v>
      </c>
      <c r="E8464" s="9">
        <f t="shared" si="132"/>
        <v>2024</v>
      </c>
      <c r="F8464" s="4" t="s">
        <v>25</v>
      </c>
      <c r="G8464" s="4" t="s">
        <v>25064</v>
      </c>
      <c r="H8464" s="4" t="s">
        <v>25065</v>
      </c>
      <c r="I8464" s="4" t="s">
        <v>67</v>
      </c>
      <c r="J8464" s="4" t="s">
        <v>145</v>
      </c>
      <c r="K8464" s="4" t="s">
        <v>80</v>
      </c>
      <c r="L8464" s="4" t="s">
        <v>36</v>
      </c>
      <c r="M8464" s="4" t="s">
        <v>138</v>
      </c>
      <c r="N8464" s="4">
        <v>463.07</v>
      </c>
      <c r="O8464" s="4">
        <v>6</v>
      </c>
      <c r="P8464" s="4">
        <v>0</v>
      </c>
      <c r="Q8464" s="4">
        <v>49.41</v>
      </c>
    </row>
    <row r="8465" spans="1:17" s="4" customFormat="1" ht="12" x14ac:dyDescent="0.3">
      <c r="A8465" s="4">
        <v>8464</v>
      </c>
      <c r="B8465" s="4" t="s">
        <v>25066</v>
      </c>
      <c r="C8465" s="5">
        <v>44911</v>
      </c>
      <c r="D8465" s="5">
        <v>44913</v>
      </c>
      <c r="E8465" s="9">
        <f t="shared" si="132"/>
        <v>2022</v>
      </c>
      <c r="F8465" s="4" t="s">
        <v>25</v>
      </c>
      <c r="G8465" s="4" t="s">
        <v>25067</v>
      </c>
      <c r="H8465" s="4" t="s">
        <v>25068</v>
      </c>
      <c r="I8465" s="4" t="s">
        <v>20</v>
      </c>
      <c r="J8465" s="4" t="s">
        <v>42</v>
      </c>
      <c r="K8465" s="4" t="s">
        <v>43</v>
      </c>
      <c r="L8465" s="4" t="s">
        <v>22</v>
      </c>
      <c r="M8465" s="4" t="s">
        <v>134</v>
      </c>
      <c r="N8465" s="4">
        <v>1381.49</v>
      </c>
      <c r="O8465" s="4">
        <v>6</v>
      </c>
      <c r="P8465" s="4">
        <v>0.15</v>
      </c>
      <c r="Q8465" s="4">
        <v>-9.66</v>
      </c>
    </row>
    <row r="8466" spans="1:17" s="4" customFormat="1" ht="12" x14ac:dyDescent="0.3">
      <c r="A8466" s="4">
        <v>8465</v>
      </c>
      <c r="B8466" s="4" t="s">
        <v>25069</v>
      </c>
      <c r="C8466" s="5">
        <v>44881</v>
      </c>
      <c r="D8466" s="5">
        <v>44883</v>
      </c>
      <c r="E8466" s="9">
        <f t="shared" si="132"/>
        <v>2022</v>
      </c>
      <c r="F8466" s="4" t="s">
        <v>39</v>
      </c>
      <c r="G8466" s="4" t="s">
        <v>25070</v>
      </c>
      <c r="H8466" s="4" t="s">
        <v>25071</v>
      </c>
      <c r="I8466" s="4" t="s">
        <v>67</v>
      </c>
      <c r="J8466" s="4" t="s">
        <v>62</v>
      </c>
      <c r="K8466" s="4" t="s">
        <v>63</v>
      </c>
      <c r="L8466" s="4" t="s">
        <v>22</v>
      </c>
      <c r="M8466" s="4" t="s">
        <v>75</v>
      </c>
      <c r="N8466" s="4">
        <v>1444.29</v>
      </c>
      <c r="O8466" s="4">
        <v>3</v>
      </c>
      <c r="P8466" s="4">
        <v>0.1</v>
      </c>
      <c r="Q8466" s="4">
        <v>151.51</v>
      </c>
    </row>
    <row r="8467" spans="1:17" s="4" customFormat="1" ht="12" x14ac:dyDescent="0.3">
      <c r="A8467" s="4">
        <v>8466</v>
      </c>
      <c r="B8467" s="4" t="s">
        <v>25072</v>
      </c>
      <c r="C8467" s="5">
        <v>44818</v>
      </c>
      <c r="D8467" s="5">
        <v>44825</v>
      </c>
      <c r="E8467" s="9">
        <f t="shared" si="132"/>
        <v>2022</v>
      </c>
      <c r="F8467" s="4" t="s">
        <v>59</v>
      </c>
      <c r="G8467" s="4" t="s">
        <v>25073</v>
      </c>
      <c r="H8467" s="4" t="s">
        <v>25074</v>
      </c>
      <c r="I8467" s="4" t="s">
        <v>28</v>
      </c>
      <c r="J8467" s="4" t="s">
        <v>62</v>
      </c>
      <c r="K8467" s="4" t="s">
        <v>63</v>
      </c>
      <c r="L8467" s="4" t="s">
        <v>22</v>
      </c>
      <c r="M8467" s="4" t="s">
        <v>23</v>
      </c>
      <c r="N8467" s="4">
        <v>1312.08</v>
      </c>
      <c r="O8467" s="4">
        <v>3</v>
      </c>
      <c r="P8467" s="4">
        <v>0.15</v>
      </c>
      <c r="Q8467" s="4">
        <v>305.62</v>
      </c>
    </row>
    <row r="8468" spans="1:17" s="4" customFormat="1" ht="12" x14ac:dyDescent="0.3">
      <c r="A8468" s="4">
        <v>8467</v>
      </c>
      <c r="B8468" s="4" t="s">
        <v>25075</v>
      </c>
      <c r="C8468" s="5">
        <v>44546</v>
      </c>
      <c r="D8468" s="5">
        <v>44551</v>
      </c>
      <c r="E8468" s="9">
        <f t="shared" si="132"/>
        <v>2021</v>
      </c>
      <c r="F8468" s="4" t="s">
        <v>39</v>
      </c>
      <c r="G8468" s="4" t="s">
        <v>25076</v>
      </c>
      <c r="H8468" s="4" t="s">
        <v>25077</v>
      </c>
      <c r="I8468" s="4" t="s">
        <v>20</v>
      </c>
      <c r="J8468" s="4" t="s">
        <v>34</v>
      </c>
      <c r="K8468" s="4" t="s">
        <v>35</v>
      </c>
      <c r="L8468" s="4" t="s">
        <v>29</v>
      </c>
      <c r="M8468" s="4" t="s">
        <v>30</v>
      </c>
      <c r="N8468" s="4">
        <v>63.9</v>
      </c>
      <c r="O8468" s="4">
        <v>8</v>
      </c>
      <c r="P8468" s="4">
        <v>0.15</v>
      </c>
      <c r="Q8468" s="4">
        <v>4.51</v>
      </c>
    </row>
    <row r="8469" spans="1:17" s="4" customFormat="1" ht="12" x14ac:dyDescent="0.3">
      <c r="A8469" s="4">
        <v>8468</v>
      </c>
      <c r="B8469" s="4" t="s">
        <v>25078</v>
      </c>
      <c r="C8469" s="5">
        <v>45118</v>
      </c>
      <c r="D8469" s="5">
        <v>45123</v>
      </c>
      <c r="E8469" s="9">
        <f t="shared" si="132"/>
        <v>2023</v>
      </c>
      <c r="F8469" s="4" t="s">
        <v>25</v>
      </c>
      <c r="G8469" s="4" t="s">
        <v>25079</v>
      </c>
      <c r="H8469" s="4" t="s">
        <v>25080</v>
      </c>
      <c r="I8469" s="4" t="s">
        <v>67</v>
      </c>
      <c r="J8469" s="4" t="s">
        <v>79</v>
      </c>
      <c r="K8469" s="4" t="s">
        <v>80</v>
      </c>
      <c r="L8469" s="4" t="s">
        <v>36</v>
      </c>
      <c r="M8469" s="4" t="s">
        <v>71</v>
      </c>
      <c r="N8469" s="4">
        <v>903.94</v>
      </c>
      <c r="O8469" s="4">
        <v>7</v>
      </c>
      <c r="P8469" s="4">
        <v>0</v>
      </c>
      <c r="Q8469" s="4">
        <v>262.91000000000003</v>
      </c>
    </row>
    <row r="8470" spans="1:17" s="4" customFormat="1" ht="12" x14ac:dyDescent="0.3">
      <c r="A8470" s="4">
        <v>8469</v>
      </c>
      <c r="B8470" s="4" t="s">
        <v>25081</v>
      </c>
      <c r="C8470" s="5">
        <v>44864</v>
      </c>
      <c r="D8470" s="5">
        <v>44867</v>
      </c>
      <c r="E8470" s="9">
        <f t="shared" si="132"/>
        <v>2022</v>
      </c>
      <c r="F8470" s="4" t="s">
        <v>25</v>
      </c>
      <c r="G8470" s="4" t="s">
        <v>25082</v>
      </c>
      <c r="H8470" s="4" t="s">
        <v>25083</v>
      </c>
      <c r="I8470" s="4" t="s">
        <v>67</v>
      </c>
      <c r="J8470" s="4" t="s">
        <v>62</v>
      </c>
      <c r="K8470" s="4" t="s">
        <v>63</v>
      </c>
      <c r="L8470" s="4" t="s">
        <v>29</v>
      </c>
      <c r="M8470" s="4" t="s">
        <v>90</v>
      </c>
      <c r="N8470" s="4">
        <v>622.75</v>
      </c>
      <c r="O8470" s="4">
        <v>5</v>
      </c>
      <c r="P8470" s="4">
        <v>0.2</v>
      </c>
      <c r="Q8470" s="4">
        <v>39.53</v>
      </c>
    </row>
    <row r="8471" spans="1:17" s="4" customFormat="1" ht="12" x14ac:dyDescent="0.3">
      <c r="A8471" s="4">
        <v>8470</v>
      </c>
      <c r="B8471" s="4" t="s">
        <v>25084</v>
      </c>
      <c r="C8471" s="5">
        <v>44805</v>
      </c>
      <c r="D8471" s="5">
        <v>44812</v>
      </c>
      <c r="E8471" s="9">
        <f t="shared" si="132"/>
        <v>2022</v>
      </c>
      <c r="F8471" s="4" t="s">
        <v>25</v>
      </c>
      <c r="G8471" s="4" t="s">
        <v>25085</v>
      </c>
      <c r="H8471" s="4" t="s">
        <v>25086</v>
      </c>
      <c r="I8471" s="4" t="s">
        <v>67</v>
      </c>
      <c r="J8471" s="4" t="s">
        <v>47</v>
      </c>
      <c r="K8471" s="4" t="s">
        <v>47</v>
      </c>
      <c r="L8471" s="4" t="s">
        <v>29</v>
      </c>
      <c r="M8471" s="4" t="s">
        <v>107</v>
      </c>
      <c r="N8471" s="4">
        <v>1157.33</v>
      </c>
      <c r="O8471" s="4">
        <v>7</v>
      </c>
      <c r="P8471" s="4">
        <v>0.2</v>
      </c>
      <c r="Q8471" s="4">
        <v>164.1</v>
      </c>
    </row>
    <row r="8472" spans="1:17" s="4" customFormat="1" ht="12" x14ac:dyDescent="0.3">
      <c r="A8472" s="4">
        <v>8471</v>
      </c>
      <c r="B8472" s="4" t="s">
        <v>25087</v>
      </c>
      <c r="C8472" s="5">
        <v>44495</v>
      </c>
      <c r="D8472" s="5">
        <v>44501</v>
      </c>
      <c r="E8472" s="9">
        <f t="shared" si="132"/>
        <v>2021</v>
      </c>
      <c r="F8472" s="4" t="s">
        <v>17</v>
      </c>
      <c r="G8472" s="4" t="s">
        <v>25088</v>
      </c>
      <c r="H8472" s="4" t="s">
        <v>25089</v>
      </c>
      <c r="I8472" s="4" t="s">
        <v>28</v>
      </c>
      <c r="J8472" s="4" t="s">
        <v>47</v>
      </c>
      <c r="K8472" s="4" t="s">
        <v>47</v>
      </c>
      <c r="L8472" s="4" t="s">
        <v>22</v>
      </c>
      <c r="M8472" s="4" t="s">
        <v>75</v>
      </c>
      <c r="N8472" s="4">
        <v>1045.42</v>
      </c>
      <c r="O8472" s="4">
        <v>9</v>
      </c>
      <c r="P8472" s="4">
        <v>0</v>
      </c>
      <c r="Q8472" s="4">
        <v>143.82</v>
      </c>
    </row>
    <row r="8473" spans="1:17" s="4" customFormat="1" ht="12" x14ac:dyDescent="0.3">
      <c r="A8473" s="4">
        <v>8472</v>
      </c>
      <c r="B8473" s="4" t="s">
        <v>25090</v>
      </c>
      <c r="C8473" s="5">
        <v>45678</v>
      </c>
      <c r="D8473" s="5">
        <v>45679</v>
      </c>
      <c r="E8473" s="9">
        <f t="shared" si="132"/>
        <v>2025</v>
      </c>
      <c r="F8473" s="4" t="s">
        <v>17</v>
      </c>
      <c r="G8473" s="4" t="s">
        <v>25091</v>
      </c>
      <c r="H8473" s="4" t="s">
        <v>25092</v>
      </c>
      <c r="I8473" s="4" t="s">
        <v>28</v>
      </c>
      <c r="J8473" s="4" t="s">
        <v>62</v>
      </c>
      <c r="K8473" s="4" t="s">
        <v>63</v>
      </c>
      <c r="L8473" s="4" t="s">
        <v>29</v>
      </c>
      <c r="M8473" s="4" t="s">
        <v>107</v>
      </c>
      <c r="N8473" s="4">
        <v>656.9</v>
      </c>
      <c r="O8473" s="4">
        <v>7</v>
      </c>
      <c r="P8473" s="4">
        <v>0.15</v>
      </c>
      <c r="Q8473" s="4">
        <v>-4.37</v>
      </c>
    </row>
    <row r="8474" spans="1:17" s="4" customFormat="1" ht="12" x14ac:dyDescent="0.3">
      <c r="A8474" s="4">
        <v>8473</v>
      </c>
      <c r="B8474" s="4" t="s">
        <v>25093</v>
      </c>
      <c r="C8474" s="5">
        <v>44506</v>
      </c>
      <c r="D8474" s="5">
        <v>44511</v>
      </c>
      <c r="E8474" s="9">
        <f t="shared" si="132"/>
        <v>2021</v>
      </c>
      <c r="F8474" s="4" t="s">
        <v>39</v>
      </c>
      <c r="G8474" s="4" t="s">
        <v>25094</v>
      </c>
      <c r="H8474" s="4" t="s">
        <v>25095</v>
      </c>
      <c r="I8474" s="4" t="s">
        <v>28</v>
      </c>
      <c r="J8474" s="4" t="s">
        <v>145</v>
      </c>
      <c r="K8474" s="4" t="s">
        <v>80</v>
      </c>
      <c r="L8474" s="4" t="s">
        <v>29</v>
      </c>
      <c r="M8474" s="4" t="s">
        <v>30</v>
      </c>
      <c r="N8474" s="4">
        <v>1060.3699999999999</v>
      </c>
      <c r="O8474" s="4">
        <v>6</v>
      </c>
      <c r="P8474" s="4">
        <v>0.15</v>
      </c>
      <c r="Q8474" s="4">
        <v>195.63</v>
      </c>
    </row>
    <row r="8475" spans="1:17" s="4" customFormat="1" ht="12" x14ac:dyDescent="0.3">
      <c r="A8475" s="4">
        <v>8474</v>
      </c>
      <c r="B8475" s="4" t="s">
        <v>25096</v>
      </c>
      <c r="C8475" s="5">
        <v>45037</v>
      </c>
      <c r="D8475" s="5">
        <v>45043</v>
      </c>
      <c r="E8475" s="9">
        <f t="shared" si="132"/>
        <v>2023</v>
      </c>
      <c r="F8475" s="4" t="s">
        <v>25</v>
      </c>
      <c r="G8475" s="4" t="s">
        <v>25097</v>
      </c>
      <c r="H8475" s="4" t="s">
        <v>25098</v>
      </c>
      <c r="I8475" s="4" t="s">
        <v>28</v>
      </c>
      <c r="J8475" s="4" t="s">
        <v>62</v>
      </c>
      <c r="K8475" s="4" t="s">
        <v>63</v>
      </c>
      <c r="L8475" s="4" t="s">
        <v>29</v>
      </c>
      <c r="M8475" s="4" t="s">
        <v>90</v>
      </c>
      <c r="N8475" s="4">
        <v>22.74</v>
      </c>
      <c r="O8475" s="4">
        <v>5</v>
      </c>
      <c r="P8475" s="4">
        <v>0.15</v>
      </c>
      <c r="Q8475" s="4">
        <v>3.97</v>
      </c>
    </row>
    <row r="8476" spans="1:17" s="4" customFormat="1" ht="12" x14ac:dyDescent="0.3">
      <c r="A8476" s="4">
        <v>8475</v>
      </c>
      <c r="B8476" s="4" t="s">
        <v>25099</v>
      </c>
      <c r="C8476" s="5">
        <v>45732</v>
      </c>
      <c r="D8476" s="5">
        <v>45735</v>
      </c>
      <c r="E8476" s="9">
        <f t="shared" si="132"/>
        <v>2025</v>
      </c>
      <c r="F8476" s="4" t="s">
        <v>17</v>
      </c>
      <c r="G8476" s="4" t="s">
        <v>25100</v>
      </c>
      <c r="H8476" s="4" t="s">
        <v>25101</v>
      </c>
      <c r="I8476" s="4" t="s">
        <v>28</v>
      </c>
      <c r="J8476" s="4" t="s">
        <v>79</v>
      </c>
      <c r="K8476" s="4" t="s">
        <v>80</v>
      </c>
      <c r="L8476" s="4" t="s">
        <v>36</v>
      </c>
      <c r="M8476" s="4" t="s">
        <v>37</v>
      </c>
      <c r="N8476" s="4">
        <v>791.79</v>
      </c>
      <c r="O8476" s="4">
        <v>4</v>
      </c>
      <c r="P8476" s="4">
        <v>0.1</v>
      </c>
      <c r="Q8476" s="4">
        <v>161.57</v>
      </c>
    </row>
    <row r="8477" spans="1:17" s="4" customFormat="1" ht="12" x14ac:dyDescent="0.3">
      <c r="A8477" s="4">
        <v>8476</v>
      </c>
      <c r="B8477" s="4" t="s">
        <v>25102</v>
      </c>
      <c r="C8477" s="5">
        <v>44587</v>
      </c>
      <c r="D8477" s="5">
        <v>44593</v>
      </c>
      <c r="E8477" s="9">
        <f t="shared" si="132"/>
        <v>2022</v>
      </c>
      <c r="F8477" s="4" t="s">
        <v>59</v>
      </c>
      <c r="G8477" s="4" t="s">
        <v>25103</v>
      </c>
      <c r="H8477" s="4" t="s">
        <v>25104</v>
      </c>
      <c r="I8477" s="4" t="s">
        <v>67</v>
      </c>
      <c r="J8477" s="4" t="s">
        <v>145</v>
      </c>
      <c r="K8477" s="4" t="s">
        <v>80</v>
      </c>
      <c r="L8477" s="4" t="s">
        <v>22</v>
      </c>
      <c r="M8477" s="4" t="s">
        <v>54</v>
      </c>
      <c r="N8477" s="4">
        <v>119.74</v>
      </c>
      <c r="O8477" s="4">
        <v>6</v>
      </c>
      <c r="P8477" s="4">
        <v>0</v>
      </c>
      <c r="Q8477" s="4">
        <v>33.76</v>
      </c>
    </row>
    <row r="8478" spans="1:17" s="4" customFormat="1" ht="12" x14ac:dyDescent="0.3">
      <c r="A8478" s="4">
        <v>8477</v>
      </c>
      <c r="B8478" s="4" t="s">
        <v>25105</v>
      </c>
      <c r="C8478" s="5">
        <v>45838</v>
      </c>
      <c r="D8478" s="5">
        <v>45841</v>
      </c>
      <c r="E8478" s="9">
        <f t="shared" si="132"/>
        <v>2025</v>
      </c>
      <c r="F8478" s="4" t="s">
        <v>39</v>
      </c>
      <c r="G8478" s="4" t="s">
        <v>25106</v>
      </c>
      <c r="H8478" s="4" t="s">
        <v>25107</v>
      </c>
      <c r="I8478" s="4" t="s">
        <v>67</v>
      </c>
      <c r="J8478" s="4" t="s">
        <v>62</v>
      </c>
      <c r="K8478" s="4" t="s">
        <v>63</v>
      </c>
      <c r="L8478" s="4" t="s">
        <v>22</v>
      </c>
      <c r="M8478" s="4" t="s">
        <v>54</v>
      </c>
      <c r="N8478" s="4">
        <v>187.77</v>
      </c>
      <c r="O8478" s="4">
        <v>9</v>
      </c>
      <c r="P8478" s="4">
        <v>0.2</v>
      </c>
      <c r="Q8478" s="4">
        <v>37.46</v>
      </c>
    </row>
    <row r="8479" spans="1:17" s="4" customFormat="1" ht="12" x14ac:dyDescent="0.3">
      <c r="A8479" s="4">
        <v>8478</v>
      </c>
      <c r="B8479" s="4" t="s">
        <v>25108</v>
      </c>
      <c r="C8479" s="5">
        <v>45616</v>
      </c>
      <c r="D8479" s="5">
        <v>45621</v>
      </c>
      <c r="E8479" s="9">
        <f t="shared" si="132"/>
        <v>2024</v>
      </c>
      <c r="F8479" s="4" t="s">
        <v>59</v>
      </c>
      <c r="G8479" s="4" t="s">
        <v>25109</v>
      </c>
      <c r="H8479" s="4" t="s">
        <v>25110</v>
      </c>
      <c r="I8479" s="4" t="s">
        <v>20</v>
      </c>
      <c r="J8479" s="4" t="s">
        <v>106</v>
      </c>
      <c r="K8479" s="4" t="s">
        <v>106</v>
      </c>
      <c r="L8479" s="4" t="s">
        <v>22</v>
      </c>
      <c r="M8479" s="4" t="s">
        <v>23</v>
      </c>
      <c r="N8479" s="4">
        <v>992.58</v>
      </c>
      <c r="O8479" s="4">
        <v>10</v>
      </c>
      <c r="P8479" s="4">
        <v>0</v>
      </c>
      <c r="Q8479" s="4">
        <v>93.11</v>
      </c>
    </row>
    <row r="8480" spans="1:17" s="4" customFormat="1" ht="12" x14ac:dyDescent="0.3">
      <c r="A8480" s="4">
        <v>8479</v>
      </c>
      <c r="B8480" s="4" t="s">
        <v>25111</v>
      </c>
      <c r="C8480" s="5">
        <v>45797</v>
      </c>
      <c r="D8480" s="5">
        <v>45802</v>
      </c>
      <c r="E8480" s="9">
        <f t="shared" si="132"/>
        <v>2025</v>
      </c>
      <c r="F8480" s="4" t="s">
        <v>39</v>
      </c>
      <c r="G8480" s="4" t="s">
        <v>25112</v>
      </c>
      <c r="H8480" s="4" t="s">
        <v>25113</v>
      </c>
      <c r="I8480" s="4" t="s">
        <v>67</v>
      </c>
      <c r="J8480" s="4" t="s">
        <v>52</v>
      </c>
      <c r="K8480" s="4" t="s">
        <v>53</v>
      </c>
      <c r="L8480" s="4" t="s">
        <v>22</v>
      </c>
      <c r="M8480" s="4" t="s">
        <v>54</v>
      </c>
      <c r="N8480" s="4">
        <v>280.33</v>
      </c>
      <c r="O8480" s="4">
        <v>2</v>
      </c>
      <c r="P8480" s="4">
        <v>0.15</v>
      </c>
      <c r="Q8480" s="4">
        <v>32.369999999999997</v>
      </c>
    </row>
    <row r="8481" spans="1:17" s="4" customFormat="1" ht="12" x14ac:dyDescent="0.3">
      <c r="A8481" s="4">
        <v>8480</v>
      </c>
      <c r="B8481" s="4" t="s">
        <v>25114</v>
      </c>
      <c r="C8481" s="5">
        <v>45781</v>
      </c>
      <c r="D8481" s="5">
        <v>45787</v>
      </c>
      <c r="E8481" s="9">
        <f t="shared" si="132"/>
        <v>2025</v>
      </c>
      <c r="F8481" s="4" t="s">
        <v>59</v>
      </c>
      <c r="G8481" s="4" t="s">
        <v>25115</v>
      </c>
      <c r="H8481" s="4" t="s">
        <v>25116</v>
      </c>
      <c r="I8481" s="4" t="s">
        <v>67</v>
      </c>
      <c r="J8481" s="4" t="s">
        <v>79</v>
      </c>
      <c r="K8481" s="4" t="s">
        <v>80</v>
      </c>
      <c r="L8481" s="4" t="s">
        <v>29</v>
      </c>
      <c r="M8481" s="4" t="s">
        <v>90</v>
      </c>
      <c r="N8481" s="4">
        <v>1258.3499999999999</v>
      </c>
      <c r="O8481" s="4">
        <v>2</v>
      </c>
      <c r="P8481" s="4">
        <v>0.15</v>
      </c>
      <c r="Q8481" s="4">
        <v>126.43</v>
      </c>
    </row>
    <row r="8482" spans="1:17" s="4" customFormat="1" ht="12" x14ac:dyDescent="0.3">
      <c r="A8482" s="4">
        <v>8481</v>
      </c>
      <c r="B8482" s="4" t="s">
        <v>25117</v>
      </c>
      <c r="C8482" s="5">
        <v>44440</v>
      </c>
      <c r="D8482" s="5">
        <v>44441</v>
      </c>
      <c r="E8482" s="9">
        <f t="shared" si="132"/>
        <v>2021</v>
      </c>
      <c r="F8482" s="4" t="s">
        <v>25</v>
      </c>
      <c r="G8482" s="4" t="s">
        <v>25118</v>
      </c>
      <c r="H8482" s="4" t="s">
        <v>25119</v>
      </c>
      <c r="I8482" s="4" t="s">
        <v>28</v>
      </c>
      <c r="J8482" s="4" t="s">
        <v>21</v>
      </c>
      <c r="K8482" s="4" t="s">
        <v>26647</v>
      </c>
      <c r="L8482" s="4" t="s">
        <v>36</v>
      </c>
      <c r="M8482" s="4" t="s">
        <v>71</v>
      </c>
      <c r="N8482" s="4">
        <v>545.30999999999995</v>
      </c>
      <c r="O8482" s="4">
        <v>1</v>
      </c>
      <c r="P8482" s="4">
        <v>0.1</v>
      </c>
      <c r="Q8482" s="4">
        <v>102.23</v>
      </c>
    </row>
    <row r="8483" spans="1:17" s="4" customFormat="1" ht="12" x14ac:dyDescent="0.3">
      <c r="A8483" s="4">
        <v>8482</v>
      </c>
      <c r="B8483" s="4" t="s">
        <v>25120</v>
      </c>
      <c r="C8483" s="5">
        <v>44983</v>
      </c>
      <c r="D8483" s="5">
        <v>44987</v>
      </c>
      <c r="E8483" s="9">
        <f t="shared" si="132"/>
        <v>2023</v>
      </c>
      <c r="F8483" s="4" t="s">
        <v>25</v>
      </c>
      <c r="G8483" s="4" t="s">
        <v>25121</v>
      </c>
      <c r="H8483" s="4" t="s">
        <v>25122</v>
      </c>
      <c r="I8483" s="4" t="s">
        <v>20</v>
      </c>
      <c r="J8483" s="4" t="s">
        <v>42</v>
      </c>
      <c r="K8483" s="4" t="s">
        <v>43</v>
      </c>
      <c r="L8483" s="4" t="s">
        <v>22</v>
      </c>
      <c r="M8483" s="4" t="s">
        <v>54</v>
      </c>
      <c r="N8483" s="4">
        <v>1420.9</v>
      </c>
      <c r="O8483" s="4">
        <v>5</v>
      </c>
      <c r="P8483" s="4">
        <v>0.15</v>
      </c>
      <c r="Q8483" s="4">
        <v>2.29</v>
      </c>
    </row>
    <row r="8484" spans="1:17" s="4" customFormat="1" ht="12" x14ac:dyDescent="0.3">
      <c r="A8484" s="4">
        <v>8483</v>
      </c>
      <c r="B8484" s="4" t="s">
        <v>25123</v>
      </c>
      <c r="C8484" s="5">
        <v>44421</v>
      </c>
      <c r="D8484" s="5">
        <v>44423</v>
      </c>
      <c r="E8484" s="9">
        <f t="shared" si="132"/>
        <v>2021</v>
      </c>
      <c r="F8484" s="4" t="s">
        <v>25</v>
      </c>
      <c r="G8484" s="4" t="s">
        <v>25124</v>
      </c>
      <c r="H8484" s="4" t="s">
        <v>25125</v>
      </c>
      <c r="I8484" s="4" t="s">
        <v>20</v>
      </c>
      <c r="J8484" s="4" t="s">
        <v>111</v>
      </c>
      <c r="K8484" s="4" t="s">
        <v>111</v>
      </c>
      <c r="L8484" s="4" t="s">
        <v>36</v>
      </c>
      <c r="M8484" s="4" t="s">
        <v>118</v>
      </c>
      <c r="N8484" s="4">
        <v>543.86</v>
      </c>
      <c r="O8484" s="4">
        <v>10</v>
      </c>
      <c r="P8484" s="4">
        <v>0</v>
      </c>
      <c r="Q8484" s="4">
        <v>16.37</v>
      </c>
    </row>
    <row r="8485" spans="1:17" s="4" customFormat="1" ht="12" x14ac:dyDescent="0.3">
      <c r="A8485" s="4">
        <v>8484</v>
      </c>
      <c r="B8485" s="4" t="s">
        <v>25126</v>
      </c>
      <c r="C8485" s="5">
        <v>45277</v>
      </c>
      <c r="D8485" s="5">
        <v>45279</v>
      </c>
      <c r="E8485" s="9">
        <f t="shared" si="132"/>
        <v>2023</v>
      </c>
      <c r="F8485" s="4" t="s">
        <v>17</v>
      </c>
      <c r="G8485" s="4" t="s">
        <v>25127</v>
      </c>
      <c r="H8485" s="4" t="s">
        <v>25128</v>
      </c>
      <c r="I8485" s="4" t="s">
        <v>20</v>
      </c>
      <c r="J8485" s="4" t="s">
        <v>21</v>
      </c>
      <c r="K8485" s="4" t="s">
        <v>26647</v>
      </c>
      <c r="L8485" s="4" t="s">
        <v>22</v>
      </c>
      <c r="M8485" s="4" t="s">
        <v>75</v>
      </c>
      <c r="N8485" s="4">
        <v>1050.46</v>
      </c>
      <c r="O8485" s="4">
        <v>8</v>
      </c>
      <c r="P8485" s="4">
        <v>0.2</v>
      </c>
      <c r="Q8485" s="4">
        <v>100.24</v>
      </c>
    </row>
    <row r="8486" spans="1:17" s="4" customFormat="1" ht="12" x14ac:dyDescent="0.3">
      <c r="A8486" s="4">
        <v>8485</v>
      </c>
      <c r="B8486" s="4" t="s">
        <v>25129</v>
      </c>
      <c r="C8486" s="5">
        <v>45631</v>
      </c>
      <c r="D8486" s="5">
        <v>45632</v>
      </c>
      <c r="E8486" s="9">
        <f t="shared" si="132"/>
        <v>2024</v>
      </c>
      <c r="F8486" s="4" t="s">
        <v>17</v>
      </c>
      <c r="G8486" s="4" t="s">
        <v>25130</v>
      </c>
      <c r="H8486" s="4" t="s">
        <v>25131</v>
      </c>
      <c r="I8486" s="4" t="s">
        <v>28</v>
      </c>
      <c r="J8486" s="4" t="s">
        <v>52</v>
      </c>
      <c r="K8486" s="4" t="s">
        <v>53</v>
      </c>
      <c r="L8486" s="4" t="s">
        <v>22</v>
      </c>
      <c r="M8486" s="4" t="s">
        <v>54</v>
      </c>
      <c r="N8486" s="4">
        <v>1140.48</v>
      </c>
      <c r="O8486" s="4">
        <v>1</v>
      </c>
      <c r="P8486" s="4">
        <v>0.2</v>
      </c>
      <c r="Q8486" s="4">
        <v>242.94</v>
      </c>
    </row>
    <row r="8487" spans="1:17" s="4" customFormat="1" ht="12" x14ac:dyDescent="0.3">
      <c r="A8487" s="4">
        <v>8486</v>
      </c>
      <c r="B8487" s="4" t="s">
        <v>25132</v>
      </c>
      <c r="C8487" s="5">
        <v>44509</v>
      </c>
      <c r="D8487" s="5">
        <v>44510</v>
      </c>
      <c r="E8487" s="9">
        <f t="shared" si="132"/>
        <v>2021</v>
      </c>
      <c r="F8487" s="4" t="s">
        <v>17</v>
      </c>
      <c r="G8487" s="4" t="s">
        <v>25133</v>
      </c>
      <c r="H8487" s="4" t="s">
        <v>25134</v>
      </c>
      <c r="I8487" s="4" t="s">
        <v>28</v>
      </c>
      <c r="J8487" s="4" t="s">
        <v>79</v>
      </c>
      <c r="K8487" s="4" t="s">
        <v>80</v>
      </c>
      <c r="L8487" s="4" t="s">
        <v>36</v>
      </c>
      <c r="M8487" s="4" t="s">
        <v>71</v>
      </c>
      <c r="N8487" s="4">
        <v>426.95</v>
      </c>
      <c r="O8487" s="4">
        <v>9</v>
      </c>
      <c r="P8487" s="4">
        <v>0.2</v>
      </c>
      <c r="Q8487" s="4">
        <v>48.77</v>
      </c>
    </row>
    <row r="8488" spans="1:17" s="4" customFormat="1" ht="12" x14ac:dyDescent="0.3">
      <c r="A8488" s="4">
        <v>8487</v>
      </c>
      <c r="B8488" s="4" t="s">
        <v>25135</v>
      </c>
      <c r="C8488" s="5">
        <v>45122</v>
      </c>
      <c r="D8488" s="5">
        <v>45126</v>
      </c>
      <c r="E8488" s="9">
        <f t="shared" si="132"/>
        <v>2023</v>
      </c>
      <c r="F8488" s="4" t="s">
        <v>17</v>
      </c>
      <c r="G8488" s="4" t="s">
        <v>25136</v>
      </c>
      <c r="H8488" s="4" t="s">
        <v>10738</v>
      </c>
      <c r="I8488" s="4" t="s">
        <v>67</v>
      </c>
      <c r="J8488" s="4" t="s">
        <v>47</v>
      </c>
      <c r="K8488" s="4" t="s">
        <v>47</v>
      </c>
      <c r="L8488" s="4" t="s">
        <v>36</v>
      </c>
      <c r="M8488" s="4" t="s">
        <v>37</v>
      </c>
      <c r="N8488" s="4">
        <v>1393.22</v>
      </c>
      <c r="O8488" s="4">
        <v>10</v>
      </c>
      <c r="P8488" s="4">
        <v>0.2</v>
      </c>
      <c r="Q8488" s="4">
        <v>51.42</v>
      </c>
    </row>
    <row r="8489" spans="1:17" s="4" customFormat="1" ht="12" x14ac:dyDescent="0.3">
      <c r="A8489" s="4">
        <v>8488</v>
      </c>
      <c r="B8489" s="4" t="s">
        <v>25137</v>
      </c>
      <c r="C8489" s="5">
        <v>44669</v>
      </c>
      <c r="D8489" s="5">
        <v>44673</v>
      </c>
      <c r="E8489" s="9">
        <f t="shared" si="132"/>
        <v>2022</v>
      </c>
      <c r="F8489" s="4" t="s">
        <v>39</v>
      </c>
      <c r="G8489" s="4" t="s">
        <v>25138</v>
      </c>
      <c r="H8489" s="4" t="s">
        <v>25139</v>
      </c>
      <c r="I8489" s="4" t="s">
        <v>28</v>
      </c>
      <c r="J8489" s="4" t="s">
        <v>62</v>
      </c>
      <c r="K8489" s="4" t="s">
        <v>63</v>
      </c>
      <c r="L8489" s="4" t="s">
        <v>36</v>
      </c>
      <c r="M8489" s="4" t="s">
        <v>37</v>
      </c>
      <c r="N8489" s="4">
        <v>1319.05</v>
      </c>
      <c r="O8489" s="4">
        <v>9</v>
      </c>
      <c r="P8489" s="4">
        <v>0.1</v>
      </c>
      <c r="Q8489" s="4">
        <v>27.65</v>
      </c>
    </row>
    <row r="8490" spans="1:17" s="4" customFormat="1" ht="12" x14ac:dyDescent="0.3">
      <c r="A8490" s="4">
        <v>8489</v>
      </c>
      <c r="B8490" s="4" t="s">
        <v>25140</v>
      </c>
      <c r="C8490" s="5">
        <v>45573</v>
      </c>
      <c r="D8490" s="5">
        <v>45577</v>
      </c>
      <c r="E8490" s="9">
        <f t="shared" si="132"/>
        <v>2024</v>
      </c>
      <c r="F8490" s="4" t="s">
        <v>25</v>
      </c>
      <c r="G8490" s="4" t="s">
        <v>25141</v>
      </c>
      <c r="H8490" s="4" t="s">
        <v>25142</v>
      </c>
      <c r="I8490" s="4" t="s">
        <v>67</v>
      </c>
      <c r="J8490" s="4" t="s">
        <v>62</v>
      </c>
      <c r="K8490" s="4" t="s">
        <v>63</v>
      </c>
      <c r="L8490" s="4" t="s">
        <v>36</v>
      </c>
      <c r="M8490" s="4" t="s">
        <v>138</v>
      </c>
      <c r="N8490" s="4">
        <v>543.92999999999995</v>
      </c>
      <c r="O8490" s="4">
        <v>2</v>
      </c>
      <c r="P8490" s="4">
        <v>0.15</v>
      </c>
      <c r="Q8490" s="4">
        <v>104.29</v>
      </c>
    </row>
    <row r="8491" spans="1:17" s="4" customFormat="1" ht="12" x14ac:dyDescent="0.3">
      <c r="A8491" s="4">
        <v>8490</v>
      </c>
      <c r="B8491" s="4" t="s">
        <v>25143</v>
      </c>
      <c r="C8491" s="5">
        <v>44858</v>
      </c>
      <c r="D8491" s="5">
        <v>44865</v>
      </c>
      <c r="E8491" s="9">
        <f t="shared" si="132"/>
        <v>2022</v>
      </c>
      <c r="F8491" s="4" t="s">
        <v>39</v>
      </c>
      <c r="G8491" s="4" t="s">
        <v>25144</v>
      </c>
      <c r="H8491" s="4" t="s">
        <v>25145</v>
      </c>
      <c r="I8491" s="4" t="s">
        <v>28</v>
      </c>
      <c r="J8491" s="4" t="s">
        <v>47</v>
      </c>
      <c r="K8491" s="4" t="s">
        <v>47</v>
      </c>
      <c r="L8491" s="4" t="s">
        <v>29</v>
      </c>
      <c r="M8491" s="4" t="s">
        <v>48</v>
      </c>
      <c r="N8491" s="4">
        <v>1494.74</v>
      </c>
      <c r="O8491" s="4">
        <v>4</v>
      </c>
      <c r="P8491" s="4">
        <v>0.15</v>
      </c>
      <c r="Q8491" s="4">
        <v>270.43</v>
      </c>
    </row>
    <row r="8492" spans="1:17" s="4" customFormat="1" ht="12" x14ac:dyDescent="0.3">
      <c r="A8492" s="4">
        <v>8491</v>
      </c>
      <c r="B8492" s="4" t="s">
        <v>25146</v>
      </c>
      <c r="C8492" s="5">
        <v>44522</v>
      </c>
      <c r="D8492" s="5">
        <v>44525</v>
      </c>
      <c r="E8492" s="9">
        <f t="shared" si="132"/>
        <v>2021</v>
      </c>
      <c r="F8492" s="4" t="s">
        <v>17</v>
      </c>
      <c r="G8492" s="4" t="s">
        <v>25147</v>
      </c>
      <c r="H8492" s="4" t="s">
        <v>17952</v>
      </c>
      <c r="I8492" s="4" t="s">
        <v>67</v>
      </c>
      <c r="J8492" s="4" t="s">
        <v>106</v>
      </c>
      <c r="K8492" s="4" t="s">
        <v>106</v>
      </c>
      <c r="L8492" s="4" t="s">
        <v>22</v>
      </c>
      <c r="M8492" s="4" t="s">
        <v>134</v>
      </c>
      <c r="N8492" s="4">
        <v>57.44</v>
      </c>
      <c r="O8492" s="4">
        <v>9</v>
      </c>
      <c r="P8492" s="4">
        <v>0</v>
      </c>
      <c r="Q8492" s="4">
        <v>14.15</v>
      </c>
    </row>
    <row r="8493" spans="1:17" s="4" customFormat="1" ht="12" x14ac:dyDescent="0.3">
      <c r="A8493" s="4">
        <v>8492</v>
      </c>
      <c r="B8493" s="4" t="s">
        <v>25148</v>
      </c>
      <c r="C8493" s="5">
        <v>44856</v>
      </c>
      <c r="D8493" s="5">
        <v>44857</v>
      </c>
      <c r="E8493" s="9">
        <f t="shared" si="132"/>
        <v>2022</v>
      </c>
      <c r="F8493" s="4" t="s">
        <v>39</v>
      </c>
      <c r="G8493" s="4" t="s">
        <v>25149</v>
      </c>
      <c r="H8493" s="4" t="s">
        <v>25150</v>
      </c>
      <c r="I8493" s="4" t="s">
        <v>67</v>
      </c>
      <c r="J8493" s="4" t="s">
        <v>145</v>
      </c>
      <c r="K8493" s="4" t="s">
        <v>80</v>
      </c>
      <c r="L8493" s="4" t="s">
        <v>36</v>
      </c>
      <c r="M8493" s="4" t="s">
        <v>71</v>
      </c>
      <c r="N8493" s="4">
        <v>652.98</v>
      </c>
      <c r="O8493" s="4">
        <v>4</v>
      </c>
      <c r="P8493" s="4">
        <v>0.15</v>
      </c>
      <c r="Q8493" s="4">
        <v>132.63999999999999</v>
      </c>
    </row>
    <row r="8494" spans="1:17" s="4" customFormat="1" ht="12" x14ac:dyDescent="0.3">
      <c r="A8494" s="4">
        <v>8493</v>
      </c>
      <c r="B8494" s="4" t="s">
        <v>25151</v>
      </c>
      <c r="C8494" s="5">
        <v>45759</v>
      </c>
      <c r="D8494" s="5">
        <v>45766</v>
      </c>
      <c r="E8494" s="9">
        <f t="shared" si="132"/>
        <v>2025</v>
      </c>
      <c r="F8494" s="4" t="s">
        <v>59</v>
      </c>
      <c r="G8494" s="4" t="s">
        <v>25152</v>
      </c>
      <c r="H8494" s="4" t="s">
        <v>25153</v>
      </c>
      <c r="I8494" s="4" t="s">
        <v>28</v>
      </c>
      <c r="J8494" s="4" t="s">
        <v>111</v>
      </c>
      <c r="K8494" s="4" t="s">
        <v>111</v>
      </c>
      <c r="L8494" s="4" t="s">
        <v>36</v>
      </c>
      <c r="M8494" s="4" t="s">
        <v>138</v>
      </c>
      <c r="N8494" s="4">
        <v>1454.74</v>
      </c>
      <c r="O8494" s="4">
        <v>10</v>
      </c>
      <c r="P8494" s="4">
        <v>0.1</v>
      </c>
      <c r="Q8494" s="4">
        <v>71.03</v>
      </c>
    </row>
    <row r="8495" spans="1:17" s="4" customFormat="1" ht="12" x14ac:dyDescent="0.3">
      <c r="A8495" s="4">
        <v>8494</v>
      </c>
      <c r="B8495" s="4" t="s">
        <v>25154</v>
      </c>
      <c r="C8495" s="5">
        <v>44668</v>
      </c>
      <c r="D8495" s="5">
        <v>44672</v>
      </c>
      <c r="E8495" s="9">
        <f t="shared" si="132"/>
        <v>2022</v>
      </c>
      <c r="F8495" s="4" t="s">
        <v>59</v>
      </c>
      <c r="G8495" s="4" t="s">
        <v>25155</v>
      </c>
      <c r="H8495" s="4" t="s">
        <v>25156</v>
      </c>
      <c r="I8495" s="4" t="s">
        <v>28</v>
      </c>
      <c r="J8495" s="4" t="s">
        <v>52</v>
      </c>
      <c r="K8495" s="4" t="s">
        <v>53</v>
      </c>
      <c r="L8495" s="4" t="s">
        <v>22</v>
      </c>
      <c r="M8495" s="4" t="s">
        <v>23</v>
      </c>
      <c r="N8495" s="4">
        <v>169.38</v>
      </c>
      <c r="O8495" s="4">
        <v>1</v>
      </c>
      <c r="P8495" s="4">
        <v>0.15</v>
      </c>
      <c r="Q8495" s="4">
        <v>12.41</v>
      </c>
    </row>
    <row r="8496" spans="1:17" s="4" customFormat="1" ht="12" x14ac:dyDescent="0.3">
      <c r="A8496" s="4">
        <v>8495</v>
      </c>
      <c r="B8496" s="4" t="s">
        <v>25157</v>
      </c>
      <c r="C8496" s="5">
        <v>44506</v>
      </c>
      <c r="D8496" s="5">
        <v>44511</v>
      </c>
      <c r="E8496" s="9">
        <f t="shared" si="132"/>
        <v>2021</v>
      </c>
      <c r="F8496" s="4" t="s">
        <v>39</v>
      </c>
      <c r="G8496" s="4" t="s">
        <v>25158</v>
      </c>
      <c r="H8496" s="4" t="s">
        <v>25159</v>
      </c>
      <c r="I8496" s="4" t="s">
        <v>20</v>
      </c>
      <c r="J8496" s="4" t="s">
        <v>62</v>
      </c>
      <c r="K8496" s="4" t="s">
        <v>63</v>
      </c>
      <c r="L8496" s="4" t="s">
        <v>29</v>
      </c>
      <c r="M8496" s="4" t="s">
        <v>48</v>
      </c>
      <c r="N8496" s="4">
        <v>1438.41</v>
      </c>
      <c r="O8496" s="4">
        <v>6</v>
      </c>
      <c r="P8496" s="4">
        <v>0.1</v>
      </c>
      <c r="Q8496" s="4">
        <v>64.040000000000006</v>
      </c>
    </row>
    <row r="8497" spans="1:17" s="4" customFormat="1" ht="12" x14ac:dyDescent="0.3">
      <c r="A8497" s="4">
        <v>8496</v>
      </c>
      <c r="B8497" s="4" t="s">
        <v>25160</v>
      </c>
      <c r="C8497" s="5">
        <v>45603</v>
      </c>
      <c r="D8497" s="5">
        <v>45606</v>
      </c>
      <c r="E8497" s="9">
        <f t="shared" si="132"/>
        <v>2024</v>
      </c>
      <c r="F8497" s="4" t="s">
        <v>25</v>
      </c>
      <c r="G8497" s="4" t="s">
        <v>25161</v>
      </c>
      <c r="H8497" s="4" t="s">
        <v>25162</v>
      </c>
      <c r="I8497" s="4" t="s">
        <v>20</v>
      </c>
      <c r="J8497" s="4" t="s">
        <v>21</v>
      </c>
      <c r="K8497" s="4" t="s">
        <v>26647</v>
      </c>
      <c r="L8497" s="4" t="s">
        <v>29</v>
      </c>
      <c r="M8497" s="4" t="s">
        <v>30</v>
      </c>
      <c r="N8497" s="4">
        <v>1057.93</v>
      </c>
      <c r="O8497" s="4">
        <v>1</v>
      </c>
      <c r="P8497" s="4">
        <v>0</v>
      </c>
      <c r="Q8497" s="4">
        <v>237.59</v>
      </c>
    </row>
    <row r="8498" spans="1:17" s="4" customFormat="1" ht="12" x14ac:dyDescent="0.3">
      <c r="A8498" s="4">
        <v>8497</v>
      </c>
      <c r="B8498" s="4" t="s">
        <v>25163</v>
      </c>
      <c r="C8498" s="5">
        <v>45145</v>
      </c>
      <c r="D8498" s="5">
        <v>45151</v>
      </c>
      <c r="E8498" s="9">
        <f t="shared" si="132"/>
        <v>2023</v>
      </c>
      <c r="F8498" s="4" t="s">
        <v>39</v>
      </c>
      <c r="G8498" s="4" t="s">
        <v>25164</v>
      </c>
      <c r="H8498" s="4" t="s">
        <v>25165</v>
      </c>
      <c r="I8498" s="4" t="s">
        <v>28</v>
      </c>
      <c r="J8498" s="4" t="s">
        <v>106</v>
      </c>
      <c r="K8498" s="4" t="s">
        <v>106</v>
      </c>
      <c r="L8498" s="4" t="s">
        <v>29</v>
      </c>
      <c r="M8498" s="4" t="s">
        <v>30</v>
      </c>
      <c r="N8498" s="4">
        <v>242.37</v>
      </c>
      <c r="O8498" s="4">
        <v>6</v>
      </c>
      <c r="P8498" s="4">
        <v>0.15</v>
      </c>
      <c r="Q8498" s="4">
        <v>28.52</v>
      </c>
    </row>
    <row r="8499" spans="1:17" s="4" customFormat="1" ht="12" x14ac:dyDescent="0.3">
      <c r="A8499" s="4">
        <v>8498</v>
      </c>
      <c r="B8499" s="4" t="s">
        <v>25166</v>
      </c>
      <c r="C8499" s="5">
        <v>45491</v>
      </c>
      <c r="D8499" s="5">
        <v>45495</v>
      </c>
      <c r="E8499" s="9">
        <f t="shared" si="132"/>
        <v>2024</v>
      </c>
      <c r="F8499" s="4" t="s">
        <v>59</v>
      </c>
      <c r="G8499" s="4" t="s">
        <v>25167</v>
      </c>
      <c r="H8499" s="4" t="s">
        <v>25168</v>
      </c>
      <c r="I8499" s="4" t="s">
        <v>28</v>
      </c>
      <c r="J8499" s="4" t="s">
        <v>62</v>
      </c>
      <c r="K8499" s="4" t="s">
        <v>63</v>
      </c>
      <c r="L8499" s="4" t="s">
        <v>22</v>
      </c>
      <c r="M8499" s="4" t="s">
        <v>23</v>
      </c>
      <c r="N8499" s="4">
        <v>870.17</v>
      </c>
      <c r="O8499" s="4">
        <v>4</v>
      </c>
      <c r="P8499" s="4">
        <v>0.2</v>
      </c>
      <c r="Q8499" s="4">
        <v>141.91</v>
      </c>
    </row>
    <row r="8500" spans="1:17" s="4" customFormat="1" ht="12" x14ac:dyDescent="0.3">
      <c r="A8500" s="4">
        <v>8499</v>
      </c>
      <c r="B8500" s="4" t="s">
        <v>25169</v>
      </c>
      <c r="C8500" s="5">
        <v>44514</v>
      </c>
      <c r="D8500" s="5">
        <v>44515</v>
      </c>
      <c r="E8500" s="9">
        <f t="shared" si="132"/>
        <v>2021</v>
      </c>
      <c r="F8500" s="4" t="s">
        <v>17</v>
      </c>
      <c r="G8500" s="4" t="s">
        <v>25170</v>
      </c>
      <c r="H8500" s="4" t="s">
        <v>25171</v>
      </c>
      <c r="I8500" s="4" t="s">
        <v>20</v>
      </c>
      <c r="J8500" s="4" t="s">
        <v>111</v>
      </c>
      <c r="K8500" s="4" t="s">
        <v>111</v>
      </c>
      <c r="L8500" s="4" t="s">
        <v>29</v>
      </c>
      <c r="M8500" s="4" t="s">
        <v>48</v>
      </c>
      <c r="N8500" s="4">
        <v>1384.5</v>
      </c>
      <c r="O8500" s="4">
        <v>6</v>
      </c>
      <c r="P8500" s="4">
        <v>0.15</v>
      </c>
      <c r="Q8500" s="4">
        <v>204.45</v>
      </c>
    </row>
    <row r="8501" spans="1:17" s="4" customFormat="1" ht="12" x14ac:dyDescent="0.3">
      <c r="A8501" s="4">
        <v>8500</v>
      </c>
      <c r="B8501" s="4" t="s">
        <v>25172</v>
      </c>
      <c r="C8501" s="5">
        <v>45377</v>
      </c>
      <c r="D8501" s="5">
        <v>45384</v>
      </c>
      <c r="E8501" s="9">
        <f t="shared" si="132"/>
        <v>2024</v>
      </c>
      <c r="F8501" s="4" t="s">
        <v>17</v>
      </c>
      <c r="G8501" s="4" t="s">
        <v>25173</v>
      </c>
      <c r="H8501" s="4" t="s">
        <v>23337</v>
      </c>
      <c r="I8501" s="4" t="s">
        <v>20</v>
      </c>
      <c r="J8501" s="4" t="s">
        <v>106</v>
      </c>
      <c r="K8501" s="4" t="s">
        <v>106</v>
      </c>
      <c r="L8501" s="4" t="s">
        <v>29</v>
      </c>
      <c r="M8501" s="4" t="s">
        <v>30</v>
      </c>
      <c r="N8501" s="4">
        <v>607.97</v>
      </c>
      <c r="O8501" s="4">
        <v>7</v>
      </c>
      <c r="P8501" s="4">
        <v>0.1</v>
      </c>
      <c r="Q8501" s="4">
        <v>108.8</v>
      </c>
    </row>
    <row r="8502" spans="1:17" s="4" customFormat="1" ht="12" x14ac:dyDescent="0.3">
      <c r="A8502" s="4">
        <v>8501</v>
      </c>
      <c r="B8502" s="4" t="s">
        <v>25174</v>
      </c>
      <c r="C8502" s="5">
        <v>45395</v>
      </c>
      <c r="D8502" s="5">
        <v>45400</v>
      </c>
      <c r="E8502" s="9">
        <f t="shared" si="132"/>
        <v>2024</v>
      </c>
      <c r="F8502" s="4" t="s">
        <v>59</v>
      </c>
      <c r="G8502" s="4" t="s">
        <v>25175</v>
      </c>
      <c r="H8502" s="4" t="s">
        <v>25176</v>
      </c>
      <c r="I8502" s="4" t="s">
        <v>28</v>
      </c>
      <c r="J8502" s="4" t="s">
        <v>34</v>
      </c>
      <c r="K8502" s="4" t="s">
        <v>35</v>
      </c>
      <c r="L8502" s="4" t="s">
        <v>29</v>
      </c>
      <c r="M8502" s="4" t="s">
        <v>48</v>
      </c>
      <c r="N8502" s="4">
        <v>1404.02</v>
      </c>
      <c r="O8502" s="4">
        <v>3</v>
      </c>
      <c r="P8502" s="4">
        <v>0.2</v>
      </c>
      <c r="Q8502" s="4">
        <v>55.03</v>
      </c>
    </row>
    <row r="8503" spans="1:17" s="4" customFormat="1" ht="12" x14ac:dyDescent="0.3">
      <c r="A8503" s="4">
        <v>8502</v>
      </c>
      <c r="B8503" s="4" t="s">
        <v>25177</v>
      </c>
      <c r="C8503" s="5">
        <v>44668</v>
      </c>
      <c r="D8503" s="5">
        <v>44671</v>
      </c>
      <c r="E8503" s="9">
        <f t="shared" si="132"/>
        <v>2022</v>
      </c>
      <c r="F8503" s="4" t="s">
        <v>25</v>
      </c>
      <c r="G8503" s="4" t="s">
        <v>25178</v>
      </c>
      <c r="H8503" s="4" t="s">
        <v>25179</v>
      </c>
      <c r="I8503" s="4" t="s">
        <v>67</v>
      </c>
      <c r="J8503" s="4" t="s">
        <v>106</v>
      </c>
      <c r="K8503" s="4" t="s">
        <v>106</v>
      </c>
      <c r="L8503" s="4" t="s">
        <v>22</v>
      </c>
      <c r="M8503" s="4" t="s">
        <v>75</v>
      </c>
      <c r="N8503" s="4">
        <v>332.83</v>
      </c>
      <c r="O8503" s="4">
        <v>4</v>
      </c>
      <c r="P8503" s="4">
        <v>0.15</v>
      </c>
      <c r="Q8503" s="4">
        <v>17.66</v>
      </c>
    </row>
    <row r="8504" spans="1:17" s="4" customFormat="1" ht="12" x14ac:dyDescent="0.3">
      <c r="A8504" s="4">
        <v>8503</v>
      </c>
      <c r="B8504" s="4" t="s">
        <v>25180</v>
      </c>
      <c r="C8504" s="5">
        <v>44767</v>
      </c>
      <c r="D8504" s="5">
        <v>44768</v>
      </c>
      <c r="E8504" s="9">
        <f t="shared" si="132"/>
        <v>2022</v>
      </c>
      <c r="F8504" s="4" t="s">
        <v>59</v>
      </c>
      <c r="G8504" s="4" t="s">
        <v>25181</v>
      </c>
      <c r="H8504" s="4" t="s">
        <v>25182</v>
      </c>
      <c r="I8504" s="4" t="s">
        <v>28</v>
      </c>
      <c r="J8504" s="4" t="s">
        <v>79</v>
      </c>
      <c r="K8504" s="4" t="s">
        <v>80</v>
      </c>
      <c r="L8504" s="4" t="s">
        <v>36</v>
      </c>
      <c r="M8504" s="4" t="s">
        <v>37</v>
      </c>
      <c r="N8504" s="4">
        <v>1464.52</v>
      </c>
      <c r="O8504" s="4">
        <v>5</v>
      </c>
      <c r="P8504" s="4">
        <v>0</v>
      </c>
      <c r="Q8504" s="4">
        <v>53.22</v>
      </c>
    </row>
    <row r="8505" spans="1:17" s="4" customFormat="1" ht="12" x14ac:dyDescent="0.3">
      <c r="A8505" s="4">
        <v>8504</v>
      </c>
      <c r="B8505" s="4" t="s">
        <v>25183</v>
      </c>
      <c r="C8505" s="5">
        <v>45676</v>
      </c>
      <c r="D8505" s="5">
        <v>45681</v>
      </c>
      <c r="E8505" s="9">
        <f t="shared" si="132"/>
        <v>2025</v>
      </c>
      <c r="F8505" s="4" t="s">
        <v>17</v>
      </c>
      <c r="G8505" s="4" t="s">
        <v>25184</v>
      </c>
      <c r="H8505" s="4" t="s">
        <v>25185</v>
      </c>
      <c r="I8505" s="4" t="s">
        <v>20</v>
      </c>
      <c r="J8505" s="4" t="s">
        <v>62</v>
      </c>
      <c r="K8505" s="4" t="s">
        <v>63</v>
      </c>
      <c r="L8505" s="4" t="s">
        <v>29</v>
      </c>
      <c r="M8505" s="4" t="s">
        <v>107</v>
      </c>
      <c r="N8505" s="4">
        <v>870.32</v>
      </c>
      <c r="O8505" s="4">
        <v>9</v>
      </c>
      <c r="P8505" s="4">
        <v>0.1</v>
      </c>
      <c r="Q8505" s="4">
        <v>40.14</v>
      </c>
    </row>
    <row r="8506" spans="1:17" s="4" customFormat="1" ht="12" x14ac:dyDescent="0.3">
      <c r="A8506" s="4">
        <v>8505</v>
      </c>
      <c r="B8506" s="4" t="s">
        <v>25186</v>
      </c>
      <c r="C8506" s="5">
        <v>45458</v>
      </c>
      <c r="D8506" s="5">
        <v>45459</v>
      </c>
      <c r="E8506" s="9">
        <f t="shared" si="132"/>
        <v>2024</v>
      </c>
      <c r="F8506" s="4" t="s">
        <v>39</v>
      </c>
      <c r="G8506" s="4" t="s">
        <v>25187</v>
      </c>
      <c r="H8506" s="4" t="s">
        <v>25188</v>
      </c>
      <c r="I8506" s="4" t="s">
        <v>20</v>
      </c>
      <c r="J8506" s="4" t="s">
        <v>21</v>
      </c>
      <c r="K8506" s="4" t="s">
        <v>26647</v>
      </c>
      <c r="L8506" s="4" t="s">
        <v>29</v>
      </c>
      <c r="M8506" s="4" t="s">
        <v>48</v>
      </c>
      <c r="N8506" s="4">
        <v>559.29999999999995</v>
      </c>
      <c r="O8506" s="4">
        <v>4</v>
      </c>
      <c r="P8506" s="4">
        <v>0.1</v>
      </c>
      <c r="Q8506" s="4">
        <v>97.71</v>
      </c>
    </row>
    <row r="8507" spans="1:17" s="4" customFormat="1" ht="12" x14ac:dyDescent="0.3">
      <c r="A8507" s="4">
        <v>8506</v>
      </c>
      <c r="B8507" s="4" t="s">
        <v>25189</v>
      </c>
      <c r="C8507" s="5">
        <v>45814</v>
      </c>
      <c r="D8507" s="5">
        <v>45821</v>
      </c>
      <c r="E8507" s="9">
        <f t="shared" si="132"/>
        <v>2025</v>
      </c>
      <c r="F8507" s="4" t="s">
        <v>25</v>
      </c>
      <c r="G8507" s="4" t="s">
        <v>25190</v>
      </c>
      <c r="H8507" s="4" t="s">
        <v>25191</v>
      </c>
      <c r="I8507" s="4" t="s">
        <v>67</v>
      </c>
      <c r="J8507" s="4" t="s">
        <v>42</v>
      </c>
      <c r="K8507" s="4" t="s">
        <v>43</v>
      </c>
      <c r="L8507" s="4" t="s">
        <v>36</v>
      </c>
      <c r="M8507" s="4" t="s">
        <v>37</v>
      </c>
      <c r="N8507" s="4">
        <v>1240.78</v>
      </c>
      <c r="O8507" s="4">
        <v>1</v>
      </c>
      <c r="P8507" s="4">
        <v>0.1</v>
      </c>
      <c r="Q8507" s="4">
        <v>242</v>
      </c>
    </row>
    <row r="8508" spans="1:17" s="4" customFormat="1" ht="12" x14ac:dyDescent="0.3">
      <c r="A8508" s="4">
        <v>8507</v>
      </c>
      <c r="B8508" s="4" t="s">
        <v>25192</v>
      </c>
      <c r="C8508" s="5">
        <v>45840</v>
      </c>
      <c r="D8508" s="5">
        <v>45842</v>
      </c>
      <c r="E8508" s="9">
        <f t="shared" si="132"/>
        <v>2025</v>
      </c>
      <c r="F8508" s="4" t="s">
        <v>39</v>
      </c>
      <c r="G8508" s="4" t="s">
        <v>25193</v>
      </c>
      <c r="H8508" s="4" t="s">
        <v>25194</v>
      </c>
      <c r="I8508" s="4" t="s">
        <v>28</v>
      </c>
      <c r="J8508" s="4" t="s">
        <v>79</v>
      </c>
      <c r="K8508" s="4" t="s">
        <v>80</v>
      </c>
      <c r="L8508" s="4" t="s">
        <v>29</v>
      </c>
      <c r="M8508" s="4" t="s">
        <v>107</v>
      </c>
      <c r="N8508" s="4">
        <v>314</v>
      </c>
      <c r="O8508" s="4">
        <v>2</v>
      </c>
      <c r="P8508" s="4">
        <v>0.15</v>
      </c>
      <c r="Q8508" s="4">
        <v>40.35</v>
      </c>
    </row>
    <row r="8509" spans="1:17" s="4" customFormat="1" ht="12" x14ac:dyDescent="0.3">
      <c r="A8509" s="4">
        <v>8508</v>
      </c>
      <c r="B8509" s="4" t="s">
        <v>25195</v>
      </c>
      <c r="C8509" s="5">
        <v>45111</v>
      </c>
      <c r="D8509" s="5">
        <v>45116</v>
      </c>
      <c r="E8509" s="9">
        <f t="shared" si="132"/>
        <v>2023</v>
      </c>
      <c r="F8509" s="4" t="s">
        <v>59</v>
      </c>
      <c r="G8509" s="4" t="s">
        <v>25196</v>
      </c>
      <c r="H8509" s="4" t="s">
        <v>25197</v>
      </c>
      <c r="I8509" s="4" t="s">
        <v>28</v>
      </c>
      <c r="J8509" s="4" t="s">
        <v>47</v>
      </c>
      <c r="K8509" s="4" t="s">
        <v>47</v>
      </c>
      <c r="L8509" s="4" t="s">
        <v>29</v>
      </c>
      <c r="M8509" s="4" t="s">
        <v>30</v>
      </c>
      <c r="N8509" s="4">
        <v>435.33</v>
      </c>
      <c r="O8509" s="4">
        <v>8</v>
      </c>
      <c r="P8509" s="4">
        <v>0.1</v>
      </c>
      <c r="Q8509" s="4">
        <v>64.47</v>
      </c>
    </row>
    <row r="8510" spans="1:17" s="4" customFormat="1" ht="12" x14ac:dyDescent="0.3">
      <c r="A8510" s="4">
        <v>8509</v>
      </c>
      <c r="B8510" s="4" t="s">
        <v>25198</v>
      </c>
      <c r="C8510" s="5">
        <v>44500</v>
      </c>
      <c r="D8510" s="5">
        <v>44502</v>
      </c>
      <c r="E8510" s="9">
        <f t="shared" si="132"/>
        <v>2021</v>
      </c>
      <c r="F8510" s="4" t="s">
        <v>25</v>
      </c>
      <c r="G8510" s="4" t="s">
        <v>25199</v>
      </c>
      <c r="H8510" s="4" t="s">
        <v>25200</v>
      </c>
      <c r="I8510" s="4" t="s">
        <v>67</v>
      </c>
      <c r="J8510" s="4" t="s">
        <v>111</v>
      </c>
      <c r="K8510" s="4" t="s">
        <v>111</v>
      </c>
      <c r="L8510" s="4" t="s">
        <v>22</v>
      </c>
      <c r="M8510" s="4" t="s">
        <v>134</v>
      </c>
      <c r="N8510" s="4">
        <v>1127.0899999999999</v>
      </c>
      <c r="O8510" s="4">
        <v>8</v>
      </c>
      <c r="P8510" s="4">
        <v>0.15</v>
      </c>
      <c r="Q8510" s="4">
        <v>32.520000000000003</v>
      </c>
    </row>
    <row r="8511" spans="1:17" s="4" customFormat="1" ht="12" x14ac:dyDescent="0.3">
      <c r="A8511" s="4">
        <v>8510</v>
      </c>
      <c r="B8511" s="4" t="s">
        <v>25201</v>
      </c>
      <c r="C8511" s="5">
        <v>44776</v>
      </c>
      <c r="D8511" s="5">
        <v>44782</v>
      </c>
      <c r="E8511" s="9">
        <f t="shared" si="132"/>
        <v>2022</v>
      </c>
      <c r="F8511" s="4" t="s">
        <v>17</v>
      </c>
      <c r="G8511" s="4" t="s">
        <v>25202</v>
      </c>
      <c r="H8511" s="4" t="s">
        <v>25203</v>
      </c>
      <c r="I8511" s="4" t="s">
        <v>67</v>
      </c>
      <c r="J8511" s="4" t="s">
        <v>34</v>
      </c>
      <c r="K8511" s="4" t="s">
        <v>35</v>
      </c>
      <c r="L8511" s="4" t="s">
        <v>29</v>
      </c>
      <c r="M8511" s="4" t="s">
        <v>90</v>
      </c>
      <c r="N8511" s="4">
        <v>992.18</v>
      </c>
      <c r="O8511" s="4">
        <v>5</v>
      </c>
      <c r="P8511" s="4">
        <v>0.2</v>
      </c>
      <c r="Q8511" s="4">
        <v>11.34</v>
      </c>
    </row>
    <row r="8512" spans="1:17" s="4" customFormat="1" ht="12" x14ac:dyDescent="0.3">
      <c r="A8512" s="4">
        <v>8511</v>
      </c>
      <c r="B8512" s="4" t="s">
        <v>25204</v>
      </c>
      <c r="C8512" s="5">
        <v>45040</v>
      </c>
      <c r="D8512" s="5">
        <v>45043</v>
      </c>
      <c r="E8512" s="9">
        <f t="shared" si="132"/>
        <v>2023</v>
      </c>
      <c r="F8512" s="4" t="s">
        <v>59</v>
      </c>
      <c r="G8512" s="4" t="s">
        <v>25205</v>
      </c>
      <c r="H8512" s="4" t="s">
        <v>61</v>
      </c>
      <c r="I8512" s="4" t="s">
        <v>20</v>
      </c>
      <c r="J8512" s="4" t="s">
        <v>145</v>
      </c>
      <c r="K8512" s="4" t="s">
        <v>80</v>
      </c>
      <c r="L8512" s="4" t="s">
        <v>36</v>
      </c>
      <c r="M8512" s="4" t="s">
        <v>71</v>
      </c>
      <c r="N8512" s="4">
        <v>117.23</v>
      </c>
      <c r="O8512" s="4">
        <v>4</v>
      </c>
      <c r="P8512" s="4">
        <v>0.15</v>
      </c>
      <c r="Q8512" s="4">
        <v>26.92</v>
      </c>
    </row>
    <row r="8513" spans="1:17" s="4" customFormat="1" ht="12" x14ac:dyDescent="0.3">
      <c r="A8513" s="4">
        <v>8512</v>
      </c>
      <c r="B8513" s="4" t="s">
        <v>25206</v>
      </c>
      <c r="C8513" s="5">
        <v>44812</v>
      </c>
      <c r="D8513" s="5">
        <v>44816</v>
      </c>
      <c r="E8513" s="9">
        <f t="shared" si="132"/>
        <v>2022</v>
      </c>
      <c r="F8513" s="4" t="s">
        <v>17</v>
      </c>
      <c r="G8513" s="4" t="s">
        <v>25207</v>
      </c>
      <c r="H8513" s="4" t="s">
        <v>25208</v>
      </c>
      <c r="I8513" s="4" t="s">
        <v>20</v>
      </c>
      <c r="J8513" s="4" t="s">
        <v>106</v>
      </c>
      <c r="K8513" s="4" t="s">
        <v>106</v>
      </c>
      <c r="L8513" s="4" t="s">
        <v>36</v>
      </c>
      <c r="M8513" s="4" t="s">
        <v>118</v>
      </c>
      <c r="N8513" s="4">
        <v>75.290000000000006</v>
      </c>
      <c r="O8513" s="4">
        <v>1</v>
      </c>
      <c r="P8513" s="4">
        <v>0.1</v>
      </c>
      <c r="Q8513" s="4">
        <v>4.0999999999999996</v>
      </c>
    </row>
    <row r="8514" spans="1:17" s="4" customFormat="1" ht="12" x14ac:dyDescent="0.3">
      <c r="A8514" s="4">
        <v>8513</v>
      </c>
      <c r="B8514" s="4" t="s">
        <v>25209</v>
      </c>
      <c r="C8514" s="5">
        <v>45075</v>
      </c>
      <c r="D8514" s="5">
        <v>45081</v>
      </c>
      <c r="E8514" s="9">
        <f t="shared" ref="E8514:E8577" si="133">YEAR(D8514)</f>
        <v>2023</v>
      </c>
      <c r="F8514" s="4" t="s">
        <v>17</v>
      </c>
      <c r="G8514" s="4" t="s">
        <v>25210</v>
      </c>
      <c r="H8514" s="4" t="s">
        <v>25211</v>
      </c>
      <c r="I8514" s="4" t="s">
        <v>67</v>
      </c>
      <c r="J8514" s="4" t="s">
        <v>47</v>
      </c>
      <c r="K8514" s="4" t="s">
        <v>47</v>
      </c>
      <c r="L8514" s="4" t="s">
        <v>36</v>
      </c>
      <c r="M8514" s="4" t="s">
        <v>118</v>
      </c>
      <c r="N8514" s="4">
        <v>1455.43</v>
      </c>
      <c r="O8514" s="4">
        <v>2</v>
      </c>
      <c r="P8514" s="4">
        <v>0.2</v>
      </c>
      <c r="Q8514" s="4">
        <v>80.790000000000006</v>
      </c>
    </row>
    <row r="8515" spans="1:17" s="4" customFormat="1" ht="12" x14ac:dyDescent="0.3">
      <c r="A8515" s="4">
        <v>8514</v>
      </c>
      <c r="B8515" s="4" t="s">
        <v>25212</v>
      </c>
      <c r="C8515" s="5">
        <v>44677</v>
      </c>
      <c r="D8515" s="5">
        <v>44682</v>
      </c>
      <c r="E8515" s="9">
        <f t="shared" si="133"/>
        <v>2022</v>
      </c>
      <c r="F8515" s="4" t="s">
        <v>39</v>
      </c>
      <c r="G8515" s="4" t="s">
        <v>25213</v>
      </c>
      <c r="H8515" s="4" t="s">
        <v>25214</v>
      </c>
      <c r="I8515" s="4" t="s">
        <v>20</v>
      </c>
      <c r="J8515" s="4" t="s">
        <v>145</v>
      </c>
      <c r="K8515" s="4" t="s">
        <v>80</v>
      </c>
      <c r="L8515" s="4" t="s">
        <v>22</v>
      </c>
      <c r="M8515" s="4" t="s">
        <v>23</v>
      </c>
      <c r="N8515" s="4">
        <v>1439.49</v>
      </c>
      <c r="O8515" s="4">
        <v>10</v>
      </c>
      <c r="P8515" s="4">
        <v>0.1</v>
      </c>
      <c r="Q8515" s="4">
        <v>248.49</v>
      </c>
    </row>
    <row r="8516" spans="1:17" s="4" customFormat="1" ht="12" x14ac:dyDescent="0.3">
      <c r="A8516" s="4">
        <v>8515</v>
      </c>
      <c r="B8516" s="4" t="s">
        <v>25215</v>
      </c>
      <c r="C8516" s="5">
        <v>45160</v>
      </c>
      <c r="D8516" s="5">
        <v>45164</v>
      </c>
      <c r="E8516" s="9">
        <f t="shared" si="133"/>
        <v>2023</v>
      </c>
      <c r="F8516" s="4" t="s">
        <v>17</v>
      </c>
      <c r="G8516" s="4" t="s">
        <v>25216</v>
      </c>
      <c r="H8516" s="4" t="s">
        <v>25217</v>
      </c>
      <c r="I8516" s="4" t="s">
        <v>20</v>
      </c>
      <c r="J8516" s="4" t="s">
        <v>21</v>
      </c>
      <c r="K8516" s="4" t="s">
        <v>26647</v>
      </c>
      <c r="L8516" s="4" t="s">
        <v>36</v>
      </c>
      <c r="M8516" s="4" t="s">
        <v>71</v>
      </c>
      <c r="N8516" s="4">
        <v>368.46</v>
      </c>
      <c r="O8516" s="4">
        <v>4</v>
      </c>
      <c r="P8516" s="4">
        <v>0.15</v>
      </c>
      <c r="Q8516" s="4">
        <v>37.74</v>
      </c>
    </row>
    <row r="8517" spans="1:17" s="4" customFormat="1" ht="12" x14ac:dyDescent="0.3">
      <c r="A8517" s="4">
        <v>8516</v>
      </c>
      <c r="B8517" s="4" t="s">
        <v>25218</v>
      </c>
      <c r="C8517" s="5">
        <v>44404</v>
      </c>
      <c r="D8517" s="5">
        <v>44411</v>
      </c>
      <c r="E8517" s="9">
        <f t="shared" si="133"/>
        <v>2021</v>
      </c>
      <c r="F8517" s="4" t="s">
        <v>17</v>
      </c>
      <c r="G8517" s="4" t="s">
        <v>25219</v>
      </c>
      <c r="H8517" s="4" t="s">
        <v>25220</v>
      </c>
      <c r="I8517" s="4" t="s">
        <v>28</v>
      </c>
      <c r="J8517" s="4" t="s">
        <v>52</v>
      </c>
      <c r="K8517" s="4" t="s">
        <v>53</v>
      </c>
      <c r="L8517" s="4" t="s">
        <v>22</v>
      </c>
      <c r="M8517" s="4" t="s">
        <v>75</v>
      </c>
      <c r="N8517" s="4">
        <v>780.91</v>
      </c>
      <c r="O8517" s="4">
        <v>10</v>
      </c>
      <c r="P8517" s="4">
        <v>0.1</v>
      </c>
      <c r="Q8517" s="4">
        <v>94.75</v>
      </c>
    </row>
    <row r="8518" spans="1:17" s="4" customFormat="1" ht="12" x14ac:dyDescent="0.3">
      <c r="A8518" s="4">
        <v>8517</v>
      </c>
      <c r="B8518" s="4" t="s">
        <v>25221</v>
      </c>
      <c r="C8518" s="5">
        <v>44624</v>
      </c>
      <c r="D8518" s="5">
        <v>44630</v>
      </c>
      <c r="E8518" s="9">
        <f t="shared" si="133"/>
        <v>2022</v>
      </c>
      <c r="F8518" s="4" t="s">
        <v>39</v>
      </c>
      <c r="G8518" s="4" t="s">
        <v>25222</v>
      </c>
      <c r="H8518" s="4" t="s">
        <v>25223</v>
      </c>
      <c r="I8518" s="4" t="s">
        <v>67</v>
      </c>
      <c r="J8518" s="4" t="s">
        <v>145</v>
      </c>
      <c r="K8518" s="4" t="s">
        <v>80</v>
      </c>
      <c r="L8518" s="4" t="s">
        <v>36</v>
      </c>
      <c r="M8518" s="4" t="s">
        <v>37</v>
      </c>
      <c r="N8518" s="4">
        <v>1055.02</v>
      </c>
      <c r="O8518" s="4">
        <v>3</v>
      </c>
      <c r="P8518" s="4">
        <v>0</v>
      </c>
      <c r="Q8518" s="4">
        <v>101.52</v>
      </c>
    </row>
    <row r="8519" spans="1:17" s="4" customFormat="1" ht="12" x14ac:dyDescent="0.3">
      <c r="A8519" s="4">
        <v>8518</v>
      </c>
      <c r="B8519" s="4" t="s">
        <v>25224</v>
      </c>
      <c r="C8519" s="5">
        <v>45680</v>
      </c>
      <c r="D8519" s="5">
        <v>45681</v>
      </c>
      <c r="E8519" s="9">
        <f t="shared" si="133"/>
        <v>2025</v>
      </c>
      <c r="F8519" s="4" t="s">
        <v>25</v>
      </c>
      <c r="G8519" s="4" t="s">
        <v>25225</v>
      </c>
      <c r="H8519" s="4" t="s">
        <v>25226</v>
      </c>
      <c r="I8519" s="4" t="s">
        <v>67</v>
      </c>
      <c r="J8519" s="4" t="s">
        <v>34</v>
      </c>
      <c r="K8519" s="4" t="s">
        <v>35</v>
      </c>
      <c r="L8519" s="4" t="s">
        <v>36</v>
      </c>
      <c r="M8519" s="4" t="s">
        <v>37</v>
      </c>
      <c r="N8519" s="4">
        <v>829.56</v>
      </c>
      <c r="O8519" s="4">
        <v>1</v>
      </c>
      <c r="P8519" s="4">
        <v>0.1</v>
      </c>
      <c r="Q8519" s="4">
        <v>74.599999999999994</v>
      </c>
    </row>
    <row r="8520" spans="1:17" s="4" customFormat="1" ht="12" x14ac:dyDescent="0.3">
      <c r="A8520" s="4">
        <v>8519</v>
      </c>
      <c r="B8520" s="4" t="s">
        <v>25227</v>
      </c>
      <c r="C8520" s="5">
        <v>45186</v>
      </c>
      <c r="D8520" s="5">
        <v>45191</v>
      </c>
      <c r="E8520" s="9">
        <f t="shared" si="133"/>
        <v>2023</v>
      </c>
      <c r="F8520" s="4" t="s">
        <v>25</v>
      </c>
      <c r="G8520" s="4" t="s">
        <v>25228</v>
      </c>
      <c r="H8520" s="4" t="s">
        <v>25229</v>
      </c>
      <c r="I8520" s="4" t="s">
        <v>28</v>
      </c>
      <c r="J8520" s="4" t="s">
        <v>21</v>
      </c>
      <c r="K8520" s="4" t="s">
        <v>26647</v>
      </c>
      <c r="L8520" s="4" t="s">
        <v>29</v>
      </c>
      <c r="M8520" s="4" t="s">
        <v>30</v>
      </c>
      <c r="N8520" s="4">
        <v>1476.27</v>
      </c>
      <c r="O8520" s="4">
        <v>3</v>
      </c>
      <c r="P8520" s="4">
        <v>0.1</v>
      </c>
      <c r="Q8520" s="4">
        <v>364.13</v>
      </c>
    </row>
    <row r="8521" spans="1:17" s="4" customFormat="1" ht="12" x14ac:dyDescent="0.3">
      <c r="A8521" s="4">
        <v>8520</v>
      </c>
      <c r="B8521" s="4" t="s">
        <v>25230</v>
      </c>
      <c r="C8521" s="5">
        <v>44881</v>
      </c>
      <c r="D8521" s="5">
        <v>44886</v>
      </c>
      <c r="E8521" s="9">
        <f t="shared" si="133"/>
        <v>2022</v>
      </c>
      <c r="F8521" s="4" t="s">
        <v>39</v>
      </c>
      <c r="G8521" s="4" t="s">
        <v>25231</v>
      </c>
      <c r="H8521" s="4" t="s">
        <v>19002</v>
      </c>
      <c r="I8521" s="4" t="s">
        <v>28</v>
      </c>
      <c r="J8521" s="4" t="s">
        <v>145</v>
      </c>
      <c r="K8521" s="4" t="s">
        <v>80</v>
      </c>
      <c r="L8521" s="4" t="s">
        <v>22</v>
      </c>
      <c r="M8521" s="4" t="s">
        <v>134</v>
      </c>
      <c r="N8521" s="4">
        <v>515.53</v>
      </c>
      <c r="O8521" s="4">
        <v>9</v>
      </c>
      <c r="P8521" s="4">
        <v>0.15</v>
      </c>
      <c r="Q8521" s="4">
        <v>-3.51</v>
      </c>
    </row>
    <row r="8522" spans="1:17" s="4" customFormat="1" ht="12" x14ac:dyDescent="0.3">
      <c r="A8522" s="4">
        <v>8521</v>
      </c>
      <c r="B8522" s="4" t="s">
        <v>25232</v>
      </c>
      <c r="C8522" s="5">
        <v>44883</v>
      </c>
      <c r="D8522" s="5">
        <v>44887</v>
      </c>
      <c r="E8522" s="9">
        <f t="shared" si="133"/>
        <v>2022</v>
      </c>
      <c r="F8522" s="4" t="s">
        <v>59</v>
      </c>
      <c r="G8522" s="4" t="s">
        <v>25233</v>
      </c>
      <c r="H8522" s="4" t="s">
        <v>25234</v>
      </c>
      <c r="I8522" s="4" t="s">
        <v>20</v>
      </c>
      <c r="J8522" s="4" t="s">
        <v>79</v>
      </c>
      <c r="K8522" s="4" t="s">
        <v>80</v>
      </c>
      <c r="L8522" s="4" t="s">
        <v>22</v>
      </c>
      <c r="M8522" s="4" t="s">
        <v>54</v>
      </c>
      <c r="N8522" s="4">
        <v>1340.85</v>
      </c>
      <c r="O8522" s="4">
        <v>3</v>
      </c>
      <c r="P8522" s="4">
        <v>0</v>
      </c>
      <c r="Q8522" s="4">
        <v>59.05</v>
      </c>
    </row>
    <row r="8523" spans="1:17" s="4" customFormat="1" ht="12" x14ac:dyDescent="0.3">
      <c r="A8523" s="4">
        <v>8522</v>
      </c>
      <c r="B8523" s="4" t="s">
        <v>25235</v>
      </c>
      <c r="C8523" s="5">
        <v>44946</v>
      </c>
      <c r="D8523" s="5">
        <v>44952</v>
      </c>
      <c r="E8523" s="9">
        <f t="shared" si="133"/>
        <v>2023</v>
      </c>
      <c r="F8523" s="4" t="s">
        <v>25</v>
      </c>
      <c r="G8523" s="4" t="s">
        <v>25236</v>
      </c>
      <c r="H8523" s="4" t="s">
        <v>25237</v>
      </c>
      <c r="I8523" s="4" t="s">
        <v>20</v>
      </c>
      <c r="J8523" s="4" t="s">
        <v>62</v>
      </c>
      <c r="K8523" s="4" t="s">
        <v>63</v>
      </c>
      <c r="L8523" s="4" t="s">
        <v>36</v>
      </c>
      <c r="M8523" s="4" t="s">
        <v>37</v>
      </c>
      <c r="N8523" s="4">
        <v>1329.95</v>
      </c>
      <c r="O8523" s="4">
        <v>2</v>
      </c>
      <c r="P8523" s="4">
        <v>0.2</v>
      </c>
      <c r="Q8523" s="4">
        <v>49.48</v>
      </c>
    </row>
    <row r="8524" spans="1:17" s="4" customFormat="1" ht="12" x14ac:dyDescent="0.3">
      <c r="A8524" s="4">
        <v>8523</v>
      </c>
      <c r="B8524" s="4" t="s">
        <v>25238</v>
      </c>
      <c r="C8524" s="5">
        <v>45153</v>
      </c>
      <c r="D8524" s="5">
        <v>45157</v>
      </c>
      <c r="E8524" s="9">
        <f t="shared" si="133"/>
        <v>2023</v>
      </c>
      <c r="F8524" s="4" t="s">
        <v>39</v>
      </c>
      <c r="G8524" s="4" t="s">
        <v>25239</v>
      </c>
      <c r="H8524" s="4" t="s">
        <v>25240</v>
      </c>
      <c r="I8524" s="4" t="s">
        <v>20</v>
      </c>
      <c r="J8524" s="4" t="s">
        <v>21</v>
      </c>
      <c r="K8524" s="4" t="s">
        <v>26647</v>
      </c>
      <c r="L8524" s="4" t="s">
        <v>36</v>
      </c>
      <c r="M8524" s="4" t="s">
        <v>138</v>
      </c>
      <c r="N8524" s="4">
        <v>942.29</v>
      </c>
      <c r="O8524" s="4">
        <v>10</v>
      </c>
      <c r="P8524" s="4">
        <v>0.2</v>
      </c>
      <c r="Q8524" s="4">
        <v>149.56</v>
      </c>
    </row>
    <row r="8525" spans="1:17" s="4" customFormat="1" ht="12" x14ac:dyDescent="0.3">
      <c r="A8525" s="4">
        <v>8524</v>
      </c>
      <c r="B8525" s="4" t="s">
        <v>25241</v>
      </c>
      <c r="C8525" s="5">
        <v>44493</v>
      </c>
      <c r="D8525" s="5">
        <v>44496</v>
      </c>
      <c r="E8525" s="9">
        <f t="shared" si="133"/>
        <v>2021</v>
      </c>
      <c r="F8525" s="4" t="s">
        <v>39</v>
      </c>
      <c r="G8525" s="4" t="s">
        <v>25242</v>
      </c>
      <c r="H8525" s="4" t="s">
        <v>2171</v>
      </c>
      <c r="I8525" s="4" t="s">
        <v>20</v>
      </c>
      <c r="J8525" s="4" t="s">
        <v>21</v>
      </c>
      <c r="K8525" s="4" t="s">
        <v>26647</v>
      </c>
      <c r="L8525" s="4" t="s">
        <v>36</v>
      </c>
      <c r="M8525" s="4" t="s">
        <v>37</v>
      </c>
      <c r="N8525" s="4">
        <v>1254</v>
      </c>
      <c r="O8525" s="4">
        <v>4</v>
      </c>
      <c r="P8525" s="4">
        <v>0.15</v>
      </c>
      <c r="Q8525" s="4">
        <v>278.66000000000003</v>
      </c>
    </row>
    <row r="8526" spans="1:17" s="4" customFormat="1" ht="12" x14ac:dyDescent="0.3">
      <c r="A8526" s="4">
        <v>8525</v>
      </c>
      <c r="B8526" s="4" t="s">
        <v>25243</v>
      </c>
      <c r="C8526" s="5">
        <v>45443</v>
      </c>
      <c r="D8526" s="5">
        <v>45446</v>
      </c>
      <c r="E8526" s="9">
        <f t="shared" si="133"/>
        <v>2024</v>
      </c>
      <c r="F8526" s="4" t="s">
        <v>17</v>
      </c>
      <c r="G8526" s="4" t="s">
        <v>25244</v>
      </c>
      <c r="H8526" s="4" t="s">
        <v>25245</v>
      </c>
      <c r="I8526" s="4" t="s">
        <v>20</v>
      </c>
      <c r="J8526" s="4" t="s">
        <v>47</v>
      </c>
      <c r="K8526" s="4" t="s">
        <v>47</v>
      </c>
      <c r="L8526" s="4" t="s">
        <v>22</v>
      </c>
      <c r="M8526" s="4" t="s">
        <v>134</v>
      </c>
      <c r="N8526" s="4">
        <v>1043.74</v>
      </c>
      <c r="O8526" s="4">
        <v>8</v>
      </c>
      <c r="P8526" s="4">
        <v>0.2</v>
      </c>
      <c r="Q8526" s="4">
        <v>221.98</v>
      </c>
    </row>
    <row r="8527" spans="1:17" s="4" customFormat="1" ht="12" x14ac:dyDescent="0.3">
      <c r="A8527" s="4">
        <v>8526</v>
      </c>
      <c r="B8527" s="4" t="s">
        <v>25246</v>
      </c>
      <c r="C8527" s="5">
        <v>44966</v>
      </c>
      <c r="D8527" s="5">
        <v>44971</v>
      </c>
      <c r="E8527" s="9">
        <f t="shared" si="133"/>
        <v>2023</v>
      </c>
      <c r="F8527" s="4" t="s">
        <v>25</v>
      </c>
      <c r="G8527" s="4" t="s">
        <v>25247</v>
      </c>
      <c r="H8527" s="4" t="s">
        <v>25248</v>
      </c>
      <c r="I8527" s="4" t="s">
        <v>28</v>
      </c>
      <c r="J8527" s="4" t="s">
        <v>52</v>
      </c>
      <c r="K8527" s="4" t="s">
        <v>53</v>
      </c>
      <c r="L8527" s="4" t="s">
        <v>22</v>
      </c>
      <c r="M8527" s="4" t="s">
        <v>54</v>
      </c>
      <c r="N8527" s="4">
        <v>259.69</v>
      </c>
      <c r="O8527" s="4">
        <v>5</v>
      </c>
      <c r="P8527" s="4">
        <v>0.2</v>
      </c>
      <c r="Q8527" s="4">
        <v>-0.37</v>
      </c>
    </row>
    <row r="8528" spans="1:17" s="4" customFormat="1" ht="12" x14ac:dyDescent="0.3">
      <c r="A8528" s="4">
        <v>8527</v>
      </c>
      <c r="B8528" s="4" t="s">
        <v>25249</v>
      </c>
      <c r="C8528" s="5">
        <v>45792</v>
      </c>
      <c r="D8528" s="5">
        <v>45798</v>
      </c>
      <c r="E8528" s="9">
        <f t="shared" si="133"/>
        <v>2025</v>
      </c>
      <c r="F8528" s="4" t="s">
        <v>17</v>
      </c>
      <c r="G8528" s="4" t="s">
        <v>25250</v>
      </c>
      <c r="H8528" s="4" t="s">
        <v>25251</v>
      </c>
      <c r="I8528" s="4" t="s">
        <v>20</v>
      </c>
      <c r="J8528" s="4" t="s">
        <v>79</v>
      </c>
      <c r="K8528" s="4" t="s">
        <v>80</v>
      </c>
      <c r="L8528" s="4" t="s">
        <v>22</v>
      </c>
      <c r="M8528" s="4" t="s">
        <v>134</v>
      </c>
      <c r="N8528" s="4">
        <v>1068.08</v>
      </c>
      <c r="O8528" s="4">
        <v>4</v>
      </c>
      <c r="P8528" s="4">
        <v>0.2</v>
      </c>
      <c r="Q8528" s="4">
        <v>89.48</v>
      </c>
    </row>
    <row r="8529" spans="1:17" s="4" customFormat="1" ht="12" x14ac:dyDescent="0.3">
      <c r="A8529" s="4">
        <v>8528</v>
      </c>
      <c r="B8529" s="4" t="s">
        <v>25252</v>
      </c>
      <c r="C8529" s="5">
        <v>45162</v>
      </c>
      <c r="D8529" s="5">
        <v>45165</v>
      </c>
      <c r="E8529" s="9">
        <f t="shared" si="133"/>
        <v>2023</v>
      </c>
      <c r="F8529" s="4" t="s">
        <v>39</v>
      </c>
      <c r="G8529" s="4" t="s">
        <v>25253</v>
      </c>
      <c r="H8529" s="4" t="s">
        <v>25254</v>
      </c>
      <c r="I8529" s="4" t="s">
        <v>28</v>
      </c>
      <c r="J8529" s="4" t="s">
        <v>145</v>
      </c>
      <c r="K8529" s="4" t="s">
        <v>80</v>
      </c>
      <c r="L8529" s="4" t="s">
        <v>22</v>
      </c>
      <c r="M8529" s="4" t="s">
        <v>54</v>
      </c>
      <c r="N8529" s="4">
        <v>524.59</v>
      </c>
      <c r="O8529" s="4">
        <v>5</v>
      </c>
      <c r="P8529" s="4">
        <v>0.15</v>
      </c>
      <c r="Q8529" s="4">
        <v>3.66</v>
      </c>
    </row>
    <row r="8530" spans="1:17" s="4" customFormat="1" ht="12" x14ac:dyDescent="0.3">
      <c r="A8530" s="4">
        <v>8529</v>
      </c>
      <c r="B8530" s="4" t="s">
        <v>25255</v>
      </c>
      <c r="C8530" s="5">
        <v>45660</v>
      </c>
      <c r="D8530" s="5">
        <v>45664</v>
      </c>
      <c r="E8530" s="9">
        <f t="shared" si="133"/>
        <v>2025</v>
      </c>
      <c r="F8530" s="4" t="s">
        <v>17</v>
      </c>
      <c r="G8530" s="4" t="s">
        <v>25256</v>
      </c>
      <c r="H8530" s="4" t="s">
        <v>25257</v>
      </c>
      <c r="I8530" s="4" t="s">
        <v>28</v>
      </c>
      <c r="J8530" s="4" t="s">
        <v>47</v>
      </c>
      <c r="K8530" s="4" t="s">
        <v>47</v>
      </c>
      <c r="L8530" s="4" t="s">
        <v>36</v>
      </c>
      <c r="M8530" s="4" t="s">
        <v>118</v>
      </c>
      <c r="N8530" s="4">
        <v>126.69</v>
      </c>
      <c r="O8530" s="4">
        <v>5</v>
      </c>
      <c r="P8530" s="4">
        <v>0</v>
      </c>
      <c r="Q8530" s="4">
        <v>27.1</v>
      </c>
    </row>
    <row r="8531" spans="1:17" s="4" customFormat="1" ht="12" x14ac:dyDescent="0.3">
      <c r="A8531" s="4">
        <v>8530</v>
      </c>
      <c r="B8531" s="4" t="s">
        <v>25258</v>
      </c>
      <c r="C8531" s="5">
        <v>44419</v>
      </c>
      <c r="D8531" s="5">
        <v>44420</v>
      </c>
      <c r="E8531" s="9">
        <f t="shared" si="133"/>
        <v>2021</v>
      </c>
      <c r="F8531" s="4" t="s">
        <v>17</v>
      </c>
      <c r="G8531" s="4" t="s">
        <v>25259</v>
      </c>
      <c r="H8531" s="4" t="s">
        <v>25260</v>
      </c>
      <c r="I8531" s="4" t="s">
        <v>28</v>
      </c>
      <c r="J8531" s="4" t="s">
        <v>145</v>
      </c>
      <c r="K8531" s="4" t="s">
        <v>80</v>
      </c>
      <c r="L8531" s="4" t="s">
        <v>36</v>
      </c>
      <c r="M8531" s="4" t="s">
        <v>71</v>
      </c>
      <c r="N8531" s="4">
        <v>683.52</v>
      </c>
      <c r="O8531" s="4">
        <v>5</v>
      </c>
      <c r="P8531" s="4">
        <v>0.2</v>
      </c>
      <c r="Q8531" s="4">
        <v>29.01</v>
      </c>
    </row>
    <row r="8532" spans="1:17" s="4" customFormat="1" ht="12" x14ac:dyDescent="0.3">
      <c r="A8532" s="4">
        <v>8531</v>
      </c>
      <c r="B8532" s="4" t="s">
        <v>25261</v>
      </c>
      <c r="C8532" s="5">
        <v>44707</v>
      </c>
      <c r="D8532" s="5">
        <v>44708</v>
      </c>
      <c r="E8532" s="9">
        <f t="shared" si="133"/>
        <v>2022</v>
      </c>
      <c r="F8532" s="4" t="s">
        <v>39</v>
      </c>
      <c r="G8532" s="4" t="s">
        <v>25262</v>
      </c>
      <c r="H8532" s="4" t="s">
        <v>25263</v>
      </c>
      <c r="I8532" s="4" t="s">
        <v>28</v>
      </c>
      <c r="J8532" s="4" t="s">
        <v>52</v>
      </c>
      <c r="K8532" s="4" t="s">
        <v>53</v>
      </c>
      <c r="L8532" s="4" t="s">
        <v>36</v>
      </c>
      <c r="M8532" s="4" t="s">
        <v>37</v>
      </c>
      <c r="N8532" s="4">
        <v>751.15</v>
      </c>
      <c r="O8532" s="4">
        <v>4</v>
      </c>
      <c r="P8532" s="4">
        <v>0.2</v>
      </c>
      <c r="Q8532" s="4">
        <v>108.88</v>
      </c>
    </row>
    <row r="8533" spans="1:17" s="4" customFormat="1" ht="12" x14ac:dyDescent="0.3">
      <c r="A8533" s="4">
        <v>8532</v>
      </c>
      <c r="B8533" s="4" t="s">
        <v>25264</v>
      </c>
      <c r="C8533" s="5">
        <v>45704</v>
      </c>
      <c r="D8533" s="5">
        <v>45705</v>
      </c>
      <c r="E8533" s="9">
        <f t="shared" si="133"/>
        <v>2025</v>
      </c>
      <c r="F8533" s="4" t="s">
        <v>25</v>
      </c>
      <c r="G8533" s="4" t="s">
        <v>25265</v>
      </c>
      <c r="H8533" s="4" t="s">
        <v>25266</v>
      </c>
      <c r="I8533" s="4" t="s">
        <v>20</v>
      </c>
      <c r="J8533" s="4" t="s">
        <v>42</v>
      </c>
      <c r="K8533" s="4" t="s">
        <v>43</v>
      </c>
      <c r="L8533" s="4" t="s">
        <v>36</v>
      </c>
      <c r="M8533" s="4" t="s">
        <v>118</v>
      </c>
      <c r="N8533" s="4">
        <v>1048.1099999999999</v>
      </c>
      <c r="O8533" s="4">
        <v>10</v>
      </c>
      <c r="P8533" s="4">
        <v>0.1</v>
      </c>
      <c r="Q8533" s="4">
        <v>145.46</v>
      </c>
    </row>
    <row r="8534" spans="1:17" s="4" customFormat="1" ht="12" x14ac:dyDescent="0.3">
      <c r="A8534" s="4">
        <v>8533</v>
      </c>
      <c r="B8534" s="4" t="s">
        <v>25267</v>
      </c>
      <c r="C8534" s="5">
        <v>45098</v>
      </c>
      <c r="D8534" s="5">
        <v>45099</v>
      </c>
      <c r="E8534" s="9">
        <f t="shared" si="133"/>
        <v>2023</v>
      </c>
      <c r="F8534" s="4" t="s">
        <v>39</v>
      </c>
      <c r="G8534" s="4" t="s">
        <v>25268</v>
      </c>
      <c r="H8534" s="4" t="s">
        <v>25269</v>
      </c>
      <c r="I8534" s="4" t="s">
        <v>28</v>
      </c>
      <c r="J8534" s="4" t="s">
        <v>145</v>
      </c>
      <c r="K8534" s="4" t="s">
        <v>80</v>
      </c>
      <c r="L8534" s="4" t="s">
        <v>36</v>
      </c>
      <c r="M8534" s="4" t="s">
        <v>138</v>
      </c>
      <c r="N8534" s="4">
        <v>798.67</v>
      </c>
      <c r="O8534" s="4">
        <v>7</v>
      </c>
      <c r="P8534" s="4">
        <v>0</v>
      </c>
      <c r="Q8534" s="4">
        <v>186.8</v>
      </c>
    </row>
    <row r="8535" spans="1:17" s="4" customFormat="1" ht="12" x14ac:dyDescent="0.3">
      <c r="A8535" s="4">
        <v>8534</v>
      </c>
      <c r="B8535" s="4" t="s">
        <v>25270</v>
      </c>
      <c r="C8535" s="5">
        <v>44800</v>
      </c>
      <c r="D8535" s="5">
        <v>44807</v>
      </c>
      <c r="E8535" s="9">
        <f t="shared" si="133"/>
        <v>2022</v>
      </c>
      <c r="F8535" s="4" t="s">
        <v>25</v>
      </c>
      <c r="G8535" s="4" t="s">
        <v>25271</v>
      </c>
      <c r="H8535" s="4" t="s">
        <v>25272</v>
      </c>
      <c r="I8535" s="4" t="s">
        <v>20</v>
      </c>
      <c r="J8535" s="4" t="s">
        <v>79</v>
      </c>
      <c r="K8535" s="4" t="s">
        <v>80</v>
      </c>
      <c r="L8535" s="4" t="s">
        <v>36</v>
      </c>
      <c r="M8535" s="4" t="s">
        <v>118</v>
      </c>
      <c r="N8535" s="4">
        <v>1462.81</v>
      </c>
      <c r="O8535" s="4">
        <v>7</v>
      </c>
      <c r="P8535" s="4">
        <v>0.15</v>
      </c>
      <c r="Q8535" s="4">
        <v>157.81</v>
      </c>
    </row>
    <row r="8536" spans="1:17" s="4" customFormat="1" ht="12" x14ac:dyDescent="0.3">
      <c r="A8536" s="4">
        <v>8535</v>
      </c>
      <c r="B8536" s="4" t="s">
        <v>25273</v>
      </c>
      <c r="C8536" s="5">
        <v>44877</v>
      </c>
      <c r="D8536" s="5">
        <v>44882</v>
      </c>
      <c r="E8536" s="9">
        <f t="shared" si="133"/>
        <v>2022</v>
      </c>
      <c r="F8536" s="4" t="s">
        <v>59</v>
      </c>
      <c r="G8536" s="4" t="s">
        <v>25274</v>
      </c>
      <c r="H8536" s="4" t="s">
        <v>25275</v>
      </c>
      <c r="I8536" s="4" t="s">
        <v>67</v>
      </c>
      <c r="J8536" s="4" t="s">
        <v>106</v>
      </c>
      <c r="K8536" s="4" t="s">
        <v>106</v>
      </c>
      <c r="L8536" s="4" t="s">
        <v>22</v>
      </c>
      <c r="M8536" s="4" t="s">
        <v>23</v>
      </c>
      <c r="N8536" s="4">
        <v>203.81</v>
      </c>
      <c r="O8536" s="4">
        <v>10</v>
      </c>
      <c r="P8536" s="4">
        <v>0.2</v>
      </c>
      <c r="Q8536" s="4">
        <v>-3.09</v>
      </c>
    </row>
    <row r="8537" spans="1:17" s="4" customFormat="1" ht="12" x14ac:dyDescent="0.3">
      <c r="A8537" s="4">
        <v>8536</v>
      </c>
      <c r="B8537" s="4" t="s">
        <v>25276</v>
      </c>
      <c r="C8537" s="5">
        <v>45646</v>
      </c>
      <c r="D8537" s="5">
        <v>45648</v>
      </c>
      <c r="E8537" s="9">
        <f t="shared" si="133"/>
        <v>2024</v>
      </c>
      <c r="F8537" s="4" t="s">
        <v>17</v>
      </c>
      <c r="G8537" s="4" t="s">
        <v>25277</v>
      </c>
      <c r="H8537" s="4" t="s">
        <v>25278</v>
      </c>
      <c r="I8537" s="4" t="s">
        <v>67</v>
      </c>
      <c r="J8537" s="4" t="s">
        <v>62</v>
      </c>
      <c r="K8537" s="4" t="s">
        <v>63</v>
      </c>
      <c r="L8537" s="4" t="s">
        <v>22</v>
      </c>
      <c r="M8537" s="4" t="s">
        <v>54</v>
      </c>
      <c r="N8537" s="4">
        <v>322.51</v>
      </c>
      <c r="O8537" s="4">
        <v>5</v>
      </c>
      <c r="P8537" s="4">
        <v>0.15</v>
      </c>
      <c r="Q8537" s="4">
        <v>68.36</v>
      </c>
    </row>
    <row r="8538" spans="1:17" s="4" customFormat="1" ht="12" x14ac:dyDescent="0.3">
      <c r="A8538" s="4">
        <v>8537</v>
      </c>
      <c r="B8538" s="4" t="s">
        <v>25279</v>
      </c>
      <c r="C8538" s="5">
        <v>45709</v>
      </c>
      <c r="D8538" s="5">
        <v>45716</v>
      </c>
      <c r="E8538" s="9">
        <f t="shared" si="133"/>
        <v>2025</v>
      </c>
      <c r="F8538" s="4" t="s">
        <v>39</v>
      </c>
      <c r="G8538" s="4" t="s">
        <v>25280</v>
      </c>
      <c r="H8538" s="4" t="s">
        <v>25281</v>
      </c>
      <c r="I8538" s="4" t="s">
        <v>67</v>
      </c>
      <c r="J8538" s="4" t="s">
        <v>79</v>
      </c>
      <c r="K8538" s="4" t="s">
        <v>80</v>
      </c>
      <c r="L8538" s="4" t="s">
        <v>22</v>
      </c>
      <c r="M8538" s="4" t="s">
        <v>23</v>
      </c>
      <c r="N8538" s="4">
        <v>239.38</v>
      </c>
      <c r="O8538" s="4">
        <v>1</v>
      </c>
      <c r="P8538" s="4">
        <v>0</v>
      </c>
      <c r="Q8538" s="4">
        <v>23.29</v>
      </c>
    </row>
    <row r="8539" spans="1:17" s="4" customFormat="1" ht="12" x14ac:dyDescent="0.3">
      <c r="A8539" s="4">
        <v>8538</v>
      </c>
      <c r="B8539" s="4" t="s">
        <v>25282</v>
      </c>
      <c r="C8539" s="5">
        <v>45191</v>
      </c>
      <c r="D8539" s="5">
        <v>45197</v>
      </c>
      <c r="E8539" s="9">
        <f t="shared" si="133"/>
        <v>2023</v>
      </c>
      <c r="F8539" s="4" t="s">
        <v>17</v>
      </c>
      <c r="G8539" s="4" t="s">
        <v>25283</v>
      </c>
      <c r="H8539" s="4" t="s">
        <v>25284</v>
      </c>
      <c r="I8539" s="4" t="s">
        <v>67</v>
      </c>
      <c r="J8539" s="4" t="s">
        <v>111</v>
      </c>
      <c r="K8539" s="4" t="s">
        <v>111</v>
      </c>
      <c r="L8539" s="4" t="s">
        <v>29</v>
      </c>
      <c r="M8539" s="4" t="s">
        <v>30</v>
      </c>
      <c r="N8539" s="4">
        <v>863.14</v>
      </c>
      <c r="O8539" s="4">
        <v>5</v>
      </c>
      <c r="P8539" s="4">
        <v>0.1</v>
      </c>
      <c r="Q8539" s="4">
        <v>27.44</v>
      </c>
    </row>
    <row r="8540" spans="1:17" s="4" customFormat="1" ht="12" x14ac:dyDescent="0.3">
      <c r="A8540" s="4">
        <v>8539</v>
      </c>
      <c r="B8540" s="4" t="s">
        <v>25285</v>
      </c>
      <c r="C8540" s="5">
        <v>45358</v>
      </c>
      <c r="D8540" s="5">
        <v>45363</v>
      </c>
      <c r="E8540" s="9">
        <f t="shared" si="133"/>
        <v>2024</v>
      </c>
      <c r="F8540" s="4" t="s">
        <v>17</v>
      </c>
      <c r="G8540" s="4" t="s">
        <v>25286</v>
      </c>
      <c r="H8540" s="4" t="s">
        <v>25287</v>
      </c>
      <c r="I8540" s="4" t="s">
        <v>28</v>
      </c>
      <c r="J8540" s="4" t="s">
        <v>145</v>
      </c>
      <c r="K8540" s="4" t="s">
        <v>80</v>
      </c>
      <c r="L8540" s="4" t="s">
        <v>36</v>
      </c>
      <c r="M8540" s="4" t="s">
        <v>138</v>
      </c>
      <c r="N8540" s="4">
        <v>811.2</v>
      </c>
      <c r="O8540" s="4">
        <v>10</v>
      </c>
      <c r="P8540" s="4">
        <v>0.1</v>
      </c>
      <c r="Q8540" s="4">
        <v>17.71</v>
      </c>
    </row>
    <row r="8541" spans="1:17" s="4" customFormat="1" ht="12" x14ac:dyDescent="0.3">
      <c r="A8541" s="4">
        <v>8540</v>
      </c>
      <c r="B8541" s="4" t="s">
        <v>25288</v>
      </c>
      <c r="C8541" s="5">
        <v>45051</v>
      </c>
      <c r="D8541" s="5">
        <v>45056</v>
      </c>
      <c r="E8541" s="9">
        <f t="shared" si="133"/>
        <v>2023</v>
      </c>
      <c r="F8541" s="4" t="s">
        <v>39</v>
      </c>
      <c r="G8541" s="4" t="s">
        <v>25289</v>
      </c>
      <c r="H8541" s="4" t="s">
        <v>25290</v>
      </c>
      <c r="I8541" s="4" t="s">
        <v>67</v>
      </c>
      <c r="J8541" s="4" t="s">
        <v>111</v>
      </c>
      <c r="K8541" s="4" t="s">
        <v>111</v>
      </c>
      <c r="L8541" s="4" t="s">
        <v>29</v>
      </c>
      <c r="M8541" s="4" t="s">
        <v>90</v>
      </c>
      <c r="N8541" s="4">
        <v>1042.97</v>
      </c>
      <c r="O8541" s="4">
        <v>5</v>
      </c>
      <c r="P8541" s="4">
        <v>0.2</v>
      </c>
      <c r="Q8541" s="4">
        <v>39.68</v>
      </c>
    </row>
    <row r="8542" spans="1:17" s="4" customFormat="1" ht="12" x14ac:dyDescent="0.3">
      <c r="A8542" s="4">
        <v>8541</v>
      </c>
      <c r="B8542" s="4" t="s">
        <v>25291</v>
      </c>
      <c r="C8542" s="5">
        <v>44757</v>
      </c>
      <c r="D8542" s="5">
        <v>44760</v>
      </c>
      <c r="E8542" s="9">
        <f t="shared" si="133"/>
        <v>2022</v>
      </c>
      <c r="F8542" s="4" t="s">
        <v>39</v>
      </c>
      <c r="G8542" s="4" t="s">
        <v>25292</v>
      </c>
      <c r="H8542" s="4" t="s">
        <v>25293</v>
      </c>
      <c r="I8542" s="4" t="s">
        <v>20</v>
      </c>
      <c r="J8542" s="4" t="s">
        <v>111</v>
      </c>
      <c r="K8542" s="4" t="s">
        <v>111</v>
      </c>
      <c r="L8542" s="4" t="s">
        <v>36</v>
      </c>
      <c r="M8542" s="4" t="s">
        <v>118</v>
      </c>
      <c r="N8542" s="4">
        <v>740.63</v>
      </c>
      <c r="O8542" s="4">
        <v>9</v>
      </c>
      <c r="P8542" s="4">
        <v>0.1</v>
      </c>
      <c r="Q8542" s="4">
        <v>120.68</v>
      </c>
    </row>
    <row r="8543" spans="1:17" s="4" customFormat="1" ht="12" x14ac:dyDescent="0.3">
      <c r="A8543" s="4">
        <v>8542</v>
      </c>
      <c r="B8543" s="4" t="s">
        <v>25294</v>
      </c>
      <c r="C8543" s="5">
        <v>45790</v>
      </c>
      <c r="D8543" s="5">
        <v>45791</v>
      </c>
      <c r="E8543" s="9">
        <f t="shared" si="133"/>
        <v>2025</v>
      </c>
      <c r="F8543" s="4" t="s">
        <v>17</v>
      </c>
      <c r="G8543" s="4" t="s">
        <v>25295</v>
      </c>
      <c r="H8543" s="4" t="s">
        <v>25296</v>
      </c>
      <c r="I8543" s="4" t="s">
        <v>20</v>
      </c>
      <c r="J8543" s="4" t="s">
        <v>62</v>
      </c>
      <c r="K8543" s="4" t="s">
        <v>63</v>
      </c>
      <c r="L8543" s="4" t="s">
        <v>29</v>
      </c>
      <c r="M8543" s="4" t="s">
        <v>107</v>
      </c>
      <c r="N8543" s="4">
        <v>399.55</v>
      </c>
      <c r="O8543" s="4">
        <v>10</v>
      </c>
      <c r="P8543" s="4">
        <v>0.2</v>
      </c>
      <c r="Q8543" s="4">
        <v>28</v>
      </c>
    </row>
    <row r="8544" spans="1:17" s="4" customFormat="1" ht="12" x14ac:dyDescent="0.3">
      <c r="A8544" s="4">
        <v>8543</v>
      </c>
      <c r="B8544" s="4" t="s">
        <v>25297</v>
      </c>
      <c r="C8544" s="5">
        <v>45614</v>
      </c>
      <c r="D8544" s="5">
        <v>45618</v>
      </c>
      <c r="E8544" s="9">
        <f t="shared" si="133"/>
        <v>2024</v>
      </c>
      <c r="F8544" s="4" t="s">
        <v>17</v>
      </c>
      <c r="G8544" s="4" t="s">
        <v>25298</v>
      </c>
      <c r="H8544" s="4" t="s">
        <v>25299</v>
      </c>
      <c r="I8544" s="4" t="s">
        <v>20</v>
      </c>
      <c r="J8544" s="4" t="s">
        <v>42</v>
      </c>
      <c r="K8544" s="4" t="s">
        <v>43</v>
      </c>
      <c r="L8544" s="4" t="s">
        <v>29</v>
      </c>
      <c r="M8544" s="4" t="s">
        <v>90</v>
      </c>
      <c r="N8544" s="4">
        <v>638.35</v>
      </c>
      <c r="O8544" s="4">
        <v>8</v>
      </c>
      <c r="P8544" s="4">
        <v>0.1</v>
      </c>
      <c r="Q8544" s="4">
        <v>89.8</v>
      </c>
    </row>
    <row r="8545" spans="1:17" s="4" customFormat="1" ht="12" x14ac:dyDescent="0.3">
      <c r="A8545" s="4">
        <v>8544</v>
      </c>
      <c r="B8545" s="4" t="s">
        <v>25300</v>
      </c>
      <c r="C8545" s="5">
        <v>45380</v>
      </c>
      <c r="D8545" s="5">
        <v>45386</v>
      </c>
      <c r="E8545" s="9">
        <f t="shared" si="133"/>
        <v>2024</v>
      </c>
      <c r="F8545" s="4" t="s">
        <v>39</v>
      </c>
      <c r="G8545" s="4" t="s">
        <v>25301</v>
      </c>
      <c r="H8545" s="4" t="s">
        <v>25302</v>
      </c>
      <c r="I8545" s="4" t="s">
        <v>20</v>
      </c>
      <c r="J8545" s="4" t="s">
        <v>21</v>
      </c>
      <c r="K8545" s="4" t="s">
        <v>26647</v>
      </c>
      <c r="L8545" s="4" t="s">
        <v>36</v>
      </c>
      <c r="M8545" s="4" t="s">
        <v>37</v>
      </c>
      <c r="N8545" s="4">
        <v>1122.3399999999999</v>
      </c>
      <c r="O8545" s="4">
        <v>2</v>
      </c>
      <c r="P8545" s="4">
        <v>0.2</v>
      </c>
      <c r="Q8545" s="4">
        <v>7.24</v>
      </c>
    </row>
    <row r="8546" spans="1:17" s="4" customFormat="1" ht="12" x14ac:dyDescent="0.3">
      <c r="A8546" s="4">
        <v>8545</v>
      </c>
      <c r="B8546" s="4" t="s">
        <v>25303</v>
      </c>
      <c r="C8546" s="5">
        <v>45472</v>
      </c>
      <c r="D8546" s="5">
        <v>45479</v>
      </c>
      <c r="E8546" s="9">
        <f t="shared" si="133"/>
        <v>2024</v>
      </c>
      <c r="F8546" s="4" t="s">
        <v>39</v>
      </c>
      <c r="G8546" s="4" t="s">
        <v>25304</v>
      </c>
      <c r="H8546" s="4" t="s">
        <v>25305</v>
      </c>
      <c r="I8546" s="4" t="s">
        <v>20</v>
      </c>
      <c r="J8546" s="4" t="s">
        <v>52</v>
      </c>
      <c r="K8546" s="4" t="s">
        <v>53</v>
      </c>
      <c r="L8546" s="4" t="s">
        <v>22</v>
      </c>
      <c r="M8546" s="4" t="s">
        <v>75</v>
      </c>
      <c r="N8546" s="4">
        <v>599.95000000000005</v>
      </c>
      <c r="O8546" s="4">
        <v>6</v>
      </c>
      <c r="P8546" s="4">
        <v>0.2</v>
      </c>
      <c r="Q8546" s="4">
        <v>104.16</v>
      </c>
    </row>
    <row r="8547" spans="1:17" s="4" customFormat="1" ht="12" x14ac:dyDescent="0.3">
      <c r="A8547" s="4">
        <v>8546</v>
      </c>
      <c r="B8547" s="4" t="s">
        <v>25306</v>
      </c>
      <c r="C8547" s="5">
        <v>45745</v>
      </c>
      <c r="D8547" s="5">
        <v>45752</v>
      </c>
      <c r="E8547" s="9">
        <f t="shared" si="133"/>
        <v>2025</v>
      </c>
      <c r="F8547" s="4" t="s">
        <v>39</v>
      </c>
      <c r="G8547" s="4" t="s">
        <v>25307</v>
      </c>
      <c r="H8547" s="4" t="s">
        <v>25308</v>
      </c>
      <c r="I8547" s="4" t="s">
        <v>20</v>
      </c>
      <c r="J8547" s="4" t="s">
        <v>34</v>
      </c>
      <c r="K8547" s="4" t="s">
        <v>35</v>
      </c>
      <c r="L8547" s="4" t="s">
        <v>36</v>
      </c>
      <c r="M8547" s="4" t="s">
        <v>71</v>
      </c>
      <c r="N8547" s="4">
        <v>1131.3699999999999</v>
      </c>
      <c r="O8547" s="4">
        <v>8</v>
      </c>
      <c r="P8547" s="4">
        <v>0.2</v>
      </c>
      <c r="Q8547" s="4">
        <v>130.27000000000001</v>
      </c>
    </row>
    <row r="8548" spans="1:17" s="4" customFormat="1" ht="12" x14ac:dyDescent="0.3">
      <c r="A8548" s="4">
        <v>8547</v>
      </c>
      <c r="B8548" s="4" t="s">
        <v>25309</v>
      </c>
      <c r="C8548" s="5">
        <v>44769</v>
      </c>
      <c r="D8548" s="5">
        <v>44775</v>
      </c>
      <c r="E8548" s="9">
        <f t="shared" si="133"/>
        <v>2022</v>
      </c>
      <c r="F8548" s="4" t="s">
        <v>39</v>
      </c>
      <c r="G8548" s="4" t="s">
        <v>25310</v>
      </c>
      <c r="H8548" s="4" t="s">
        <v>11444</v>
      </c>
      <c r="I8548" s="4" t="s">
        <v>28</v>
      </c>
      <c r="J8548" s="4" t="s">
        <v>145</v>
      </c>
      <c r="K8548" s="4" t="s">
        <v>80</v>
      </c>
      <c r="L8548" s="4" t="s">
        <v>22</v>
      </c>
      <c r="M8548" s="4" t="s">
        <v>75</v>
      </c>
      <c r="N8548" s="4">
        <v>925.18</v>
      </c>
      <c r="O8548" s="4">
        <v>3</v>
      </c>
      <c r="P8548" s="4">
        <v>0</v>
      </c>
      <c r="Q8548" s="4">
        <v>45.56</v>
      </c>
    </row>
    <row r="8549" spans="1:17" s="4" customFormat="1" ht="12" x14ac:dyDescent="0.3">
      <c r="A8549" s="4">
        <v>8548</v>
      </c>
      <c r="B8549" s="4" t="s">
        <v>25311</v>
      </c>
      <c r="C8549" s="5">
        <v>45818</v>
      </c>
      <c r="D8549" s="5">
        <v>45819</v>
      </c>
      <c r="E8549" s="9">
        <f t="shared" si="133"/>
        <v>2025</v>
      </c>
      <c r="F8549" s="4" t="s">
        <v>17</v>
      </c>
      <c r="G8549" s="4" t="s">
        <v>25312</v>
      </c>
      <c r="H8549" s="4" t="s">
        <v>25313</v>
      </c>
      <c r="I8549" s="4" t="s">
        <v>28</v>
      </c>
      <c r="J8549" s="4" t="s">
        <v>62</v>
      </c>
      <c r="K8549" s="4" t="s">
        <v>63</v>
      </c>
      <c r="L8549" s="4" t="s">
        <v>36</v>
      </c>
      <c r="M8549" s="4" t="s">
        <v>138</v>
      </c>
      <c r="N8549" s="4">
        <v>133.38999999999999</v>
      </c>
      <c r="O8549" s="4">
        <v>6</v>
      </c>
      <c r="P8549" s="4">
        <v>0.15</v>
      </c>
      <c r="Q8549" s="4">
        <v>13.15</v>
      </c>
    </row>
    <row r="8550" spans="1:17" s="4" customFormat="1" ht="12" x14ac:dyDescent="0.3">
      <c r="A8550" s="4">
        <v>8549</v>
      </c>
      <c r="B8550" s="4" t="s">
        <v>25314</v>
      </c>
      <c r="C8550" s="5">
        <v>44638</v>
      </c>
      <c r="D8550" s="5">
        <v>44645</v>
      </c>
      <c r="E8550" s="9">
        <f t="shared" si="133"/>
        <v>2022</v>
      </c>
      <c r="F8550" s="4" t="s">
        <v>39</v>
      </c>
      <c r="G8550" s="4" t="s">
        <v>25315</v>
      </c>
      <c r="H8550" s="4" t="s">
        <v>25316</v>
      </c>
      <c r="I8550" s="4" t="s">
        <v>20</v>
      </c>
      <c r="J8550" s="4" t="s">
        <v>111</v>
      </c>
      <c r="K8550" s="4" t="s">
        <v>111</v>
      </c>
      <c r="L8550" s="4" t="s">
        <v>36</v>
      </c>
      <c r="M8550" s="4" t="s">
        <v>37</v>
      </c>
      <c r="N8550" s="4">
        <v>254.81</v>
      </c>
      <c r="O8550" s="4">
        <v>4</v>
      </c>
      <c r="P8550" s="4">
        <v>0</v>
      </c>
      <c r="Q8550" s="4">
        <v>49.31</v>
      </c>
    </row>
    <row r="8551" spans="1:17" s="4" customFormat="1" ht="12" x14ac:dyDescent="0.3">
      <c r="A8551" s="4">
        <v>8550</v>
      </c>
      <c r="B8551" s="4" t="s">
        <v>25317</v>
      </c>
      <c r="C8551" s="5">
        <v>45781</v>
      </c>
      <c r="D8551" s="5">
        <v>45786</v>
      </c>
      <c r="E8551" s="9">
        <f t="shared" si="133"/>
        <v>2025</v>
      </c>
      <c r="F8551" s="4" t="s">
        <v>39</v>
      </c>
      <c r="G8551" s="4" t="s">
        <v>25318</v>
      </c>
      <c r="H8551" s="4" t="s">
        <v>25319</v>
      </c>
      <c r="I8551" s="4" t="s">
        <v>20</v>
      </c>
      <c r="J8551" s="4" t="s">
        <v>34</v>
      </c>
      <c r="K8551" s="4" t="s">
        <v>35</v>
      </c>
      <c r="L8551" s="4" t="s">
        <v>22</v>
      </c>
      <c r="M8551" s="4" t="s">
        <v>23</v>
      </c>
      <c r="N8551" s="4">
        <v>1254.6500000000001</v>
      </c>
      <c r="O8551" s="4">
        <v>4</v>
      </c>
      <c r="P8551" s="4">
        <v>0.2</v>
      </c>
      <c r="Q8551" s="4">
        <v>-11.99</v>
      </c>
    </row>
    <row r="8552" spans="1:17" s="4" customFormat="1" ht="12" x14ac:dyDescent="0.3">
      <c r="A8552" s="4">
        <v>8551</v>
      </c>
      <c r="B8552" s="4" t="s">
        <v>25320</v>
      </c>
      <c r="C8552" s="5">
        <v>45140</v>
      </c>
      <c r="D8552" s="5">
        <v>45146</v>
      </c>
      <c r="E8552" s="9">
        <f t="shared" si="133"/>
        <v>2023</v>
      </c>
      <c r="F8552" s="4" t="s">
        <v>25</v>
      </c>
      <c r="G8552" s="4" t="s">
        <v>25321</v>
      </c>
      <c r="H8552" s="4" t="s">
        <v>25322</v>
      </c>
      <c r="I8552" s="4" t="s">
        <v>28</v>
      </c>
      <c r="J8552" s="4" t="s">
        <v>79</v>
      </c>
      <c r="K8552" s="4" t="s">
        <v>80</v>
      </c>
      <c r="L8552" s="4" t="s">
        <v>36</v>
      </c>
      <c r="M8552" s="4" t="s">
        <v>71</v>
      </c>
      <c r="N8552" s="4">
        <v>1256.33</v>
      </c>
      <c r="O8552" s="4">
        <v>7</v>
      </c>
      <c r="P8552" s="4">
        <v>0.15</v>
      </c>
      <c r="Q8552" s="4">
        <v>160.56</v>
      </c>
    </row>
    <row r="8553" spans="1:17" s="4" customFormat="1" ht="12" x14ac:dyDescent="0.3">
      <c r="A8553" s="4">
        <v>8552</v>
      </c>
      <c r="B8553" s="4" t="s">
        <v>25323</v>
      </c>
      <c r="C8553" s="5">
        <v>45089</v>
      </c>
      <c r="D8553" s="5">
        <v>45092</v>
      </c>
      <c r="E8553" s="9">
        <f t="shared" si="133"/>
        <v>2023</v>
      </c>
      <c r="F8553" s="4" t="s">
        <v>59</v>
      </c>
      <c r="G8553" s="4" t="s">
        <v>25324</v>
      </c>
      <c r="H8553" s="4" t="s">
        <v>25325</v>
      </c>
      <c r="I8553" s="4" t="s">
        <v>28</v>
      </c>
      <c r="J8553" s="4" t="s">
        <v>52</v>
      </c>
      <c r="K8553" s="4" t="s">
        <v>53</v>
      </c>
      <c r="L8553" s="4" t="s">
        <v>36</v>
      </c>
      <c r="M8553" s="4" t="s">
        <v>71</v>
      </c>
      <c r="N8553" s="4">
        <v>751.95</v>
      </c>
      <c r="O8553" s="4">
        <v>4</v>
      </c>
      <c r="P8553" s="4">
        <v>0</v>
      </c>
      <c r="Q8553" s="4">
        <v>122.15</v>
      </c>
    </row>
    <row r="8554" spans="1:17" s="4" customFormat="1" ht="12" x14ac:dyDescent="0.3">
      <c r="A8554" s="4">
        <v>8553</v>
      </c>
      <c r="B8554" s="4" t="s">
        <v>25326</v>
      </c>
      <c r="C8554" s="5">
        <v>45396</v>
      </c>
      <c r="D8554" s="5">
        <v>45402</v>
      </c>
      <c r="E8554" s="9">
        <f t="shared" si="133"/>
        <v>2024</v>
      </c>
      <c r="F8554" s="4" t="s">
        <v>59</v>
      </c>
      <c r="G8554" s="4" t="s">
        <v>25327</v>
      </c>
      <c r="H8554" s="4" t="s">
        <v>25328</v>
      </c>
      <c r="I8554" s="4" t="s">
        <v>67</v>
      </c>
      <c r="J8554" s="4" t="s">
        <v>111</v>
      </c>
      <c r="K8554" s="4" t="s">
        <v>111</v>
      </c>
      <c r="L8554" s="4" t="s">
        <v>29</v>
      </c>
      <c r="M8554" s="4" t="s">
        <v>90</v>
      </c>
      <c r="N8554" s="4">
        <v>42.59</v>
      </c>
      <c r="O8554" s="4">
        <v>7</v>
      </c>
      <c r="P8554" s="4">
        <v>0.2</v>
      </c>
      <c r="Q8554" s="4">
        <v>7.67</v>
      </c>
    </row>
    <row r="8555" spans="1:17" s="4" customFormat="1" ht="12" x14ac:dyDescent="0.3">
      <c r="A8555" s="4">
        <v>8554</v>
      </c>
      <c r="B8555" s="4" t="s">
        <v>25329</v>
      </c>
      <c r="C8555" s="5">
        <v>45281</v>
      </c>
      <c r="D8555" s="5">
        <v>45288</v>
      </c>
      <c r="E8555" s="9">
        <f t="shared" si="133"/>
        <v>2023</v>
      </c>
      <c r="F8555" s="4" t="s">
        <v>59</v>
      </c>
      <c r="G8555" s="4" t="s">
        <v>25330</v>
      </c>
      <c r="H8555" s="4" t="s">
        <v>25331</v>
      </c>
      <c r="I8555" s="4" t="s">
        <v>20</v>
      </c>
      <c r="J8555" s="4" t="s">
        <v>47</v>
      </c>
      <c r="K8555" s="4" t="s">
        <v>47</v>
      </c>
      <c r="L8555" s="4" t="s">
        <v>29</v>
      </c>
      <c r="M8555" s="4" t="s">
        <v>90</v>
      </c>
      <c r="N8555" s="4">
        <v>985.62</v>
      </c>
      <c r="O8555" s="4">
        <v>6</v>
      </c>
      <c r="P8555" s="4">
        <v>0.1</v>
      </c>
      <c r="Q8555" s="4">
        <v>60.32</v>
      </c>
    </row>
    <row r="8556" spans="1:17" s="4" customFormat="1" ht="12" x14ac:dyDescent="0.3">
      <c r="A8556" s="4">
        <v>8555</v>
      </c>
      <c r="B8556" s="4" t="s">
        <v>25332</v>
      </c>
      <c r="C8556" s="5">
        <v>44668</v>
      </c>
      <c r="D8556" s="5">
        <v>44674</v>
      </c>
      <c r="E8556" s="9">
        <f t="shared" si="133"/>
        <v>2022</v>
      </c>
      <c r="F8556" s="4" t="s">
        <v>39</v>
      </c>
      <c r="G8556" s="4" t="s">
        <v>25333</v>
      </c>
      <c r="H8556" s="4" t="s">
        <v>25334</v>
      </c>
      <c r="I8556" s="4" t="s">
        <v>20</v>
      </c>
      <c r="J8556" s="4" t="s">
        <v>47</v>
      </c>
      <c r="K8556" s="4" t="s">
        <v>47</v>
      </c>
      <c r="L8556" s="4" t="s">
        <v>22</v>
      </c>
      <c r="M8556" s="4" t="s">
        <v>54</v>
      </c>
      <c r="N8556" s="4">
        <v>269.37</v>
      </c>
      <c r="O8556" s="4">
        <v>10</v>
      </c>
      <c r="P8556" s="4">
        <v>0.15</v>
      </c>
      <c r="Q8556" s="4">
        <v>45.46</v>
      </c>
    </row>
    <row r="8557" spans="1:17" s="4" customFormat="1" ht="12" x14ac:dyDescent="0.3">
      <c r="A8557" s="4">
        <v>8556</v>
      </c>
      <c r="B8557" s="4" t="s">
        <v>25335</v>
      </c>
      <c r="C8557" s="5">
        <v>45530</v>
      </c>
      <c r="D8557" s="5">
        <v>45537</v>
      </c>
      <c r="E8557" s="9">
        <f t="shared" si="133"/>
        <v>2024</v>
      </c>
      <c r="F8557" s="4" t="s">
        <v>17</v>
      </c>
      <c r="G8557" s="4" t="s">
        <v>25336</v>
      </c>
      <c r="H8557" s="4" t="s">
        <v>24011</v>
      </c>
      <c r="I8557" s="4" t="s">
        <v>67</v>
      </c>
      <c r="J8557" s="4" t="s">
        <v>42</v>
      </c>
      <c r="K8557" s="4" t="s">
        <v>43</v>
      </c>
      <c r="L8557" s="4" t="s">
        <v>29</v>
      </c>
      <c r="M8557" s="4" t="s">
        <v>107</v>
      </c>
      <c r="N8557" s="4">
        <v>654.54</v>
      </c>
      <c r="O8557" s="4">
        <v>8</v>
      </c>
      <c r="P8557" s="4">
        <v>0.2</v>
      </c>
      <c r="Q8557" s="4">
        <v>135.35</v>
      </c>
    </row>
    <row r="8558" spans="1:17" s="4" customFormat="1" ht="12" x14ac:dyDescent="0.3">
      <c r="A8558" s="4">
        <v>8557</v>
      </c>
      <c r="B8558" s="4" t="s">
        <v>25337</v>
      </c>
      <c r="C8558" s="5">
        <v>44648</v>
      </c>
      <c r="D8558" s="5">
        <v>44654</v>
      </c>
      <c r="E8558" s="9">
        <f t="shared" si="133"/>
        <v>2022</v>
      </c>
      <c r="F8558" s="4" t="s">
        <v>25</v>
      </c>
      <c r="G8558" s="4" t="s">
        <v>25338</v>
      </c>
      <c r="H8558" s="4" t="s">
        <v>25339</v>
      </c>
      <c r="I8558" s="4" t="s">
        <v>20</v>
      </c>
      <c r="J8558" s="4" t="s">
        <v>106</v>
      </c>
      <c r="K8558" s="4" t="s">
        <v>106</v>
      </c>
      <c r="L8558" s="4" t="s">
        <v>22</v>
      </c>
      <c r="M8558" s="4" t="s">
        <v>75</v>
      </c>
      <c r="N8558" s="4">
        <v>623.96</v>
      </c>
      <c r="O8558" s="4">
        <v>8</v>
      </c>
      <c r="P8558" s="4">
        <v>0.1</v>
      </c>
      <c r="Q8558" s="4">
        <v>58.37</v>
      </c>
    </row>
    <row r="8559" spans="1:17" s="4" customFormat="1" ht="12" x14ac:dyDescent="0.3">
      <c r="A8559" s="4">
        <v>8558</v>
      </c>
      <c r="B8559" s="4" t="s">
        <v>25340</v>
      </c>
      <c r="C8559" s="5">
        <v>44538</v>
      </c>
      <c r="D8559" s="5">
        <v>44544</v>
      </c>
      <c r="E8559" s="9">
        <f t="shared" si="133"/>
        <v>2021</v>
      </c>
      <c r="F8559" s="4" t="s">
        <v>59</v>
      </c>
      <c r="G8559" s="4" t="s">
        <v>25341</v>
      </c>
      <c r="H8559" s="4" t="s">
        <v>25342</v>
      </c>
      <c r="I8559" s="4" t="s">
        <v>28</v>
      </c>
      <c r="J8559" s="4" t="s">
        <v>111</v>
      </c>
      <c r="K8559" s="4" t="s">
        <v>111</v>
      </c>
      <c r="L8559" s="4" t="s">
        <v>36</v>
      </c>
      <c r="M8559" s="4" t="s">
        <v>71</v>
      </c>
      <c r="N8559" s="4">
        <v>1318.22</v>
      </c>
      <c r="O8559" s="4">
        <v>4</v>
      </c>
      <c r="P8559" s="4">
        <v>0.2</v>
      </c>
      <c r="Q8559" s="4">
        <v>180.15</v>
      </c>
    </row>
    <row r="8560" spans="1:17" s="4" customFormat="1" ht="12" x14ac:dyDescent="0.3">
      <c r="A8560" s="4">
        <v>8559</v>
      </c>
      <c r="B8560" s="4" t="s">
        <v>25343</v>
      </c>
      <c r="C8560" s="5">
        <v>44892</v>
      </c>
      <c r="D8560" s="5">
        <v>44894</v>
      </c>
      <c r="E8560" s="9">
        <f t="shared" si="133"/>
        <v>2022</v>
      </c>
      <c r="F8560" s="4" t="s">
        <v>59</v>
      </c>
      <c r="G8560" s="4" t="s">
        <v>25344</v>
      </c>
      <c r="H8560" s="4" t="s">
        <v>25345</v>
      </c>
      <c r="I8560" s="4" t="s">
        <v>20</v>
      </c>
      <c r="J8560" s="4" t="s">
        <v>145</v>
      </c>
      <c r="K8560" s="4" t="s">
        <v>80</v>
      </c>
      <c r="L8560" s="4" t="s">
        <v>22</v>
      </c>
      <c r="M8560" s="4" t="s">
        <v>75</v>
      </c>
      <c r="N8560" s="4">
        <v>1419.49</v>
      </c>
      <c r="O8560" s="4">
        <v>10</v>
      </c>
      <c r="P8560" s="4">
        <v>0.2</v>
      </c>
      <c r="Q8560" s="4">
        <v>105.16</v>
      </c>
    </row>
    <row r="8561" spans="1:17" s="4" customFormat="1" ht="12" x14ac:dyDescent="0.3">
      <c r="A8561" s="4">
        <v>8560</v>
      </c>
      <c r="B8561" s="4" t="s">
        <v>25346</v>
      </c>
      <c r="C8561" s="5">
        <v>45486</v>
      </c>
      <c r="D8561" s="5">
        <v>45493</v>
      </c>
      <c r="E8561" s="9">
        <f t="shared" si="133"/>
        <v>2024</v>
      </c>
      <c r="F8561" s="4" t="s">
        <v>25</v>
      </c>
      <c r="G8561" s="4" t="s">
        <v>25347</v>
      </c>
      <c r="H8561" s="4" t="s">
        <v>25348</v>
      </c>
      <c r="I8561" s="4" t="s">
        <v>20</v>
      </c>
      <c r="J8561" s="4" t="s">
        <v>145</v>
      </c>
      <c r="K8561" s="4" t="s">
        <v>80</v>
      </c>
      <c r="L8561" s="4" t="s">
        <v>29</v>
      </c>
      <c r="M8561" s="4" t="s">
        <v>90</v>
      </c>
      <c r="N8561" s="4">
        <v>496.91</v>
      </c>
      <c r="O8561" s="4">
        <v>2</v>
      </c>
      <c r="P8561" s="4">
        <v>0.2</v>
      </c>
      <c r="Q8561" s="4">
        <v>53.98</v>
      </c>
    </row>
    <row r="8562" spans="1:17" s="4" customFormat="1" ht="12" x14ac:dyDescent="0.3">
      <c r="A8562" s="4">
        <v>8561</v>
      </c>
      <c r="B8562" s="4" t="s">
        <v>25349</v>
      </c>
      <c r="C8562" s="5">
        <v>44395</v>
      </c>
      <c r="D8562" s="5">
        <v>44397</v>
      </c>
      <c r="E8562" s="9">
        <f t="shared" si="133"/>
        <v>2021</v>
      </c>
      <c r="F8562" s="4" t="s">
        <v>39</v>
      </c>
      <c r="G8562" s="4" t="s">
        <v>25350</v>
      </c>
      <c r="H8562" s="4" t="s">
        <v>1353</v>
      </c>
      <c r="I8562" s="4" t="s">
        <v>20</v>
      </c>
      <c r="J8562" s="4" t="s">
        <v>52</v>
      </c>
      <c r="K8562" s="4" t="s">
        <v>53</v>
      </c>
      <c r="L8562" s="4" t="s">
        <v>29</v>
      </c>
      <c r="M8562" s="4" t="s">
        <v>107</v>
      </c>
      <c r="N8562" s="4">
        <v>1053.33</v>
      </c>
      <c r="O8562" s="4">
        <v>6</v>
      </c>
      <c r="P8562" s="4">
        <v>0.1</v>
      </c>
      <c r="Q8562" s="4">
        <v>184.46</v>
      </c>
    </row>
    <row r="8563" spans="1:17" s="4" customFormat="1" ht="12" x14ac:dyDescent="0.3">
      <c r="A8563" s="4">
        <v>8562</v>
      </c>
      <c r="B8563" s="4" t="s">
        <v>25351</v>
      </c>
      <c r="C8563" s="5">
        <v>44959</v>
      </c>
      <c r="D8563" s="5">
        <v>44962</v>
      </c>
      <c r="E8563" s="9">
        <f t="shared" si="133"/>
        <v>2023</v>
      </c>
      <c r="F8563" s="4" t="s">
        <v>17</v>
      </c>
      <c r="G8563" s="4" t="s">
        <v>25352</v>
      </c>
      <c r="H8563" s="4" t="s">
        <v>25353</v>
      </c>
      <c r="I8563" s="4" t="s">
        <v>20</v>
      </c>
      <c r="J8563" s="4" t="s">
        <v>47</v>
      </c>
      <c r="K8563" s="4" t="s">
        <v>47</v>
      </c>
      <c r="L8563" s="4" t="s">
        <v>29</v>
      </c>
      <c r="M8563" s="4" t="s">
        <v>48</v>
      </c>
      <c r="N8563" s="4">
        <v>957.46</v>
      </c>
      <c r="O8563" s="4">
        <v>3</v>
      </c>
      <c r="P8563" s="4">
        <v>0.15</v>
      </c>
      <c r="Q8563" s="4">
        <v>26.41</v>
      </c>
    </row>
    <row r="8564" spans="1:17" s="4" customFormat="1" ht="12" x14ac:dyDescent="0.3">
      <c r="A8564" s="4">
        <v>8563</v>
      </c>
      <c r="B8564" s="4" t="s">
        <v>25354</v>
      </c>
      <c r="C8564" s="5">
        <v>44467</v>
      </c>
      <c r="D8564" s="5">
        <v>44474</v>
      </c>
      <c r="E8564" s="9">
        <f t="shared" si="133"/>
        <v>2021</v>
      </c>
      <c r="F8564" s="4" t="s">
        <v>25</v>
      </c>
      <c r="G8564" s="4" t="s">
        <v>25355</v>
      </c>
      <c r="H8564" s="4" t="s">
        <v>24677</v>
      </c>
      <c r="I8564" s="4" t="s">
        <v>20</v>
      </c>
      <c r="J8564" s="4" t="s">
        <v>21</v>
      </c>
      <c r="K8564" s="4" t="s">
        <v>26647</v>
      </c>
      <c r="L8564" s="4" t="s">
        <v>29</v>
      </c>
      <c r="M8564" s="4" t="s">
        <v>90</v>
      </c>
      <c r="N8564" s="4">
        <v>596.11</v>
      </c>
      <c r="O8564" s="4">
        <v>7</v>
      </c>
      <c r="P8564" s="4">
        <v>0</v>
      </c>
      <c r="Q8564" s="4">
        <v>123.29</v>
      </c>
    </row>
    <row r="8565" spans="1:17" s="4" customFormat="1" ht="12" x14ac:dyDescent="0.3">
      <c r="A8565" s="4">
        <v>8564</v>
      </c>
      <c r="B8565" s="4" t="s">
        <v>25356</v>
      </c>
      <c r="C8565" s="5">
        <v>45438</v>
      </c>
      <c r="D8565" s="5">
        <v>45441</v>
      </c>
      <c r="E8565" s="9">
        <f t="shared" si="133"/>
        <v>2024</v>
      </c>
      <c r="F8565" s="4" t="s">
        <v>59</v>
      </c>
      <c r="G8565" s="4" t="s">
        <v>25357</v>
      </c>
      <c r="H8565" s="4" t="s">
        <v>25358</v>
      </c>
      <c r="I8565" s="4" t="s">
        <v>67</v>
      </c>
      <c r="J8565" s="4" t="s">
        <v>21</v>
      </c>
      <c r="K8565" s="4" t="s">
        <v>26647</v>
      </c>
      <c r="L8565" s="4" t="s">
        <v>29</v>
      </c>
      <c r="M8565" s="4" t="s">
        <v>107</v>
      </c>
      <c r="N8565" s="4">
        <v>1147.9100000000001</v>
      </c>
      <c r="O8565" s="4">
        <v>3</v>
      </c>
      <c r="P8565" s="4">
        <v>0.15</v>
      </c>
      <c r="Q8565" s="4">
        <v>200.85</v>
      </c>
    </row>
    <row r="8566" spans="1:17" s="4" customFormat="1" ht="12" x14ac:dyDescent="0.3">
      <c r="A8566" s="4">
        <v>8565</v>
      </c>
      <c r="B8566" s="4" t="s">
        <v>25359</v>
      </c>
      <c r="C8566" s="5">
        <v>44611</v>
      </c>
      <c r="D8566" s="5">
        <v>44614</v>
      </c>
      <c r="E8566" s="9">
        <f t="shared" si="133"/>
        <v>2022</v>
      </c>
      <c r="F8566" s="4" t="s">
        <v>39</v>
      </c>
      <c r="G8566" s="4" t="s">
        <v>25360</v>
      </c>
      <c r="H8566" s="4" t="s">
        <v>25361</v>
      </c>
      <c r="I8566" s="4" t="s">
        <v>67</v>
      </c>
      <c r="J8566" s="4" t="s">
        <v>79</v>
      </c>
      <c r="K8566" s="4" t="s">
        <v>80</v>
      </c>
      <c r="L8566" s="4" t="s">
        <v>29</v>
      </c>
      <c r="M8566" s="4" t="s">
        <v>90</v>
      </c>
      <c r="N8566" s="4">
        <v>140.30000000000001</v>
      </c>
      <c r="O8566" s="4">
        <v>7</v>
      </c>
      <c r="P8566" s="4">
        <v>0</v>
      </c>
      <c r="Q8566" s="4">
        <v>40.950000000000003</v>
      </c>
    </row>
    <row r="8567" spans="1:17" s="4" customFormat="1" ht="12" x14ac:dyDescent="0.3">
      <c r="A8567" s="4">
        <v>8566</v>
      </c>
      <c r="B8567" s="4" t="s">
        <v>25362</v>
      </c>
      <c r="C8567" s="5">
        <v>45435</v>
      </c>
      <c r="D8567" s="5">
        <v>45438</v>
      </c>
      <c r="E8567" s="9">
        <f t="shared" si="133"/>
        <v>2024</v>
      </c>
      <c r="F8567" s="4" t="s">
        <v>39</v>
      </c>
      <c r="G8567" s="4" t="s">
        <v>25363</v>
      </c>
      <c r="H8567" s="4" t="s">
        <v>25364</v>
      </c>
      <c r="I8567" s="4" t="s">
        <v>20</v>
      </c>
      <c r="J8567" s="4" t="s">
        <v>47</v>
      </c>
      <c r="K8567" s="4" t="s">
        <v>47</v>
      </c>
      <c r="L8567" s="4" t="s">
        <v>22</v>
      </c>
      <c r="M8567" s="4" t="s">
        <v>134</v>
      </c>
      <c r="N8567" s="4">
        <v>904.25</v>
      </c>
      <c r="O8567" s="4">
        <v>1</v>
      </c>
      <c r="P8567" s="4">
        <v>0</v>
      </c>
      <c r="Q8567" s="4">
        <v>154.69999999999999</v>
      </c>
    </row>
    <row r="8568" spans="1:17" s="4" customFormat="1" ht="12" x14ac:dyDescent="0.3">
      <c r="A8568" s="4">
        <v>8567</v>
      </c>
      <c r="B8568" s="4" t="s">
        <v>25365</v>
      </c>
      <c r="C8568" s="5">
        <v>45078</v>
      </c>
      <c r="D8568" s="5">
        <v>45080</v>
      </c>
      <c r="E8568" s="9">
        <f t="shared" si="133"/>
        <v>2023</v>
      </c>
      <c r="F8568" s="4" t="s">
        <v>17</v>
      </c>
      <c r="G8568" s="4" t="s">
        <v>21344</v>
      </c>
      <c r="H8568" s="4" t="s">
        <v>25366</v>
      </c>
      <c r="I8568" s="4" t="s">
        <v>28</v>
      </c>
      <c r="J8568" s="4" t="s">
        <v>106</v>
      </c>
      <c r="K8568" s="4" t="s">
        <v>106</v>
      </c>
      <c r="L8568" s="4" t="s">
        <v>29</v>
      </c>
      <c r="M8568" s="4" t="s">
        <v>107</v>
      </c>
      <c r="N8568" s="4">
        <v>1435.64</v>
      </c>
      <c r="O8568" s="4">
        <v>10</v>
      </c>
      <c r="P8568" s="4">
        <v>0.2</v>
      </c>
      <c r="Q8568" s="4">
        <v>124.31</v>
      </c>
    </row>
    <row r="8569" spans="1:17" s="4" customFormat="1" ht="12" x14ac:dyDescent="0.3">
      <c r="A8569" s="4">
        <v>8568</v>
      </c>
      <c r="B8569" s="4" t="s">
        <v>25367</v>
      </c>
      <c r="C8569" s="5">
        <v>45720</v>
      </c>
      <c r="D8569" s="5">
        <v>45723</v>
      </c>
      <c r="E8569" s="9">
        <f t="shared" si="133"/>
        <v>2025</v>
      </c>
      <c r="F8569" s="4" t="s">
        <v>59</v>
      </c>
      <c r="G8569" s="4" t="s">
        <v>25368</v>
      </c>
      <c r="H8569" s="4" t="s">
        <v>25369</v>
      </c>
      <c r="I8569" s="4" t="s">
        <v>67</v>
      </c>
      <c r="J8569" s="4" t="s">
        <v>42</v>
      </c>
      <c r="K8569" s="4" t="s">
        <v>43</v>
      </c>
      <c r="L8569" s="4" t="s">
        <v>29</v>
      </c>
      <c r="M8569" s="4" t="s">
        <v>107</v>
      </c>
      <c r="N8569" s="4">
        <v>538.73</v>
      </c>
      <c r="O8569" s="4">
        <v>3</v>
      </c>
      <c r="P8569" s="4">
        <v>0.15</v>
      </c>
      <c r="Q8569" s="4">
        <v>2.86</v>
      </c>
    </row>
    <row r="8570" spans="1:17" s="4" customFormat="1" ht="12" x14ac:dyDescent="0.3">
      <c r="A8570" s="4">
        <v>8569</v>
      </c>
      <c r="B8570" s="4" t="s">
        <v>25370</v>
      </c>
      <c r="C8570" s="5">
        <v>45122</v>
      </c>
      <c r="D8570" s="5">
        <v>45126</v>
      </c>
      <c r="E8570" s="9">
        <f t="shared" si="133"/>
        <v>2023</v>
      </c>
      <c r="F8570" s="4" t="s">
        <v>17</v>
      </c>
      <c r="G8570" s="4" t="s">
        <v>25371</v>
      </c>
      <c r="H8570" s="4" t="s">
        <v>25372</v>
      </c>
      <c r="I8570" s="4" t="s">
        <v>28</v>
      </c>
      <c r="J8570" s="4" t="s">
        <v>52</v>
      </c>
      <c r="K8570" s="4" t="s">
        <v>53</v>
      </c>
      <c r="L8570" s="4" t="s">
        <v>29</v>
      </c>
      <c r="M8570" s="4" t="s">
        <v>90</v>
      </c>
      <c r="N8570" s="4">
        <v>591.59</v>
      </c>
      <c r="O8570" s="4">
        <v>10</v>
      </c>
      <c r="P8570" s="4">
        <v>0.2</v>
      </c>
      <c r="Q8570" s="4">
        <v>99.07</v>
      </c>
    </row>
    <row r="8571" spans="1:17" s="4" customFormat="1" ht="12" x14ac:dyDescent="0.3">
      <c r="A8571" s="4">
        <v>8570</v>
      </c>
      <c r="B8571" s="4" t="s">
        <v>25373</v>
      </c>
      <c r="C8571" s="5">
        <v>45582</v>
      </c>
      <c r="D8571" s="5">
        <v>45588</v>
      </c>
      <c r="E8571" s="9">
        <f t="shared" si="133"/>
        <v>2024</v>
      </c>
      <c r="F8571" s="4" t="s">
        <v>17</v>
      </c>
      <c r="G8571" s="4" t="s">
        <v>25374</v>
      </c>
      <c r="H8571" s="4" t="s">
        <v>25375</v>
      </c>
      <c r="I8571" s="4" t="s">
        <v>20</v>
      </c>
      <c r="J8571" s="4" t="s">
        <v>34</v>
      </c>
      <c r="K8571" s="4" t="s">
        <v>35</v>
      </c>
      <c r="L8571" s="4" t="s">
        <v>29</v>
      </c>
      <c r="M8571" s="4" t="s">
        <v>30</v>
      </c>
      <c r="N8571" s="4">
        <v>1142.43</v>
      </c>
      <c r="O8571" s="4">
        <v>6</v>
      </c>
      <c r="P8571" s="4">
        <v>0</v>
      </c>
      <c r="Q8571" s="4">
        <v>11.39</v>
      </c>
    </row>
    <row r="8572" spans="1:17" s="4" customFormat="1" ht="12" x14ac:dyDescent="0.3">
      <c r="A8572" s="4">
        <v>8571</v>
      </c>
      <c r="B8572" s="4" t="s">
        <v>25376</v>
      </c>
      <c r="C8572" s="5">
        <v>45417</v>
      </c>
      <c r="D8572" s="5">
        <v>45423</v>
      </c>
      <c r="E8572" s="9">
        <f t="shared" si="133"/>
        <v>2024</v>
      </c>
      <c r="F8572" s="4" t="s">
        <v>17</v>
      </c>
      <c r="G8572" s="4" t="s">
        <v>25377</v>
      </c>
      <c r="H8572" s="4" t="s">
        <v>25378</v>
      </c>
      <c r="I8572" s="4" t="s">
        <v>67</v>
      </c>
      <c r="J8572" s="4" t="s">
        <v>62</v>
      </c>
      <c r="K8572" s="4" t="s">
        <v>63</v>
      </c>
      <c r="L8572" s="4" t="s">
        <v>29</v>
      </c>
      <c r="M8572" s="4" t="s">
        <v>107</v>
      </c>
      <c r="N8572" s="4">
        <v>35.86</v>
      </c>
      <c r="O8572" s="4">
        <v>5</v>
      </c>
      <c r="P8572" s="4">
        <v>0.2</v>
      </c>
      <c r="Q8572" s="4">
        <v>2.46</v>
      </c>
    </row>
    <row r="8573" spans="1:17" s="4" customFormat="1" ht="12" x14ac:dyDescent="0.3">
      <c r="A8573" s="4">
        <v>8572</v>
      </c>
      <c r="B8573" s="4" t="s">
        <v>25379</v>
      </c>
      <c r="C8573" s="5">
        <v>44881</v>
      </c>
      <c r="D8573" s="5">
        <v>44882</v>
      </c>
      <c r="E8573" s="9">
        <f t="shared" si="133"/>
        <v>2022</v>
      </c>
      <c r="F8573" s="4" t="s">
        <v>59</v>
      </c>
      <c r="G8573" s="4" t="s">
        <v>25380</v>
      </c>
      <c r="H8573" s="4" t="s">
        <v>25381</v>
      </c>
      <c r="I8573" s="4" t="s">
        <v>28</v>
      </c>
      <c r="J8573" s="4" t="s">
        <v>145</v>
      </c>
      <c r="K8573" s="4" t="s">
        <v>80</v>
      </c>
      <c r="L8573" s="4" t="s">
        <v>36</v>
      </c>
      <c r="M8573" s="4" t="s">
        <v>71</v>
      </c>
      <c r="N8573" s="4">
        <v>1226.46</v>
      </c>
      <c r="O8573" s="4">
        <v>4</v>
      </c>
      <c r="P8573" s="4">
        <v>0.15</v>
      </c>
      <c r="Q8573" s="4">
        <v>12.88</v>
      </c>
    </row>
    <row r="8574" spans="1:17" s="4" customFormat="1" ht="12" x14ac:dyDescent="0.3">
      <c r="A8574" s="4">
        <v>8573</v>
      </c>
      <c r="B8574" s="4" t="s">
        <v>25382</v>
      </c>
      <c r="C8574" s="5">
        <v>45514</v>
      </c>
      <c r="D8574" s="5">
        <v>45518</v>
      </c>
      <c r="E8574" s="9">
        <f t="shared" si="133"/>
        <v>2024</v>
      </c>
      <c r="F8574" s="4" t="s">
        <v>17</v>
      </c>
      <c r="G8574" s="4" t="s">
        <v>25383</v>
      </c>
      <c r="H8574" s="4" t="s">
        <v>25384</v>
      </c>
      <c r="I8574" s="4" t="s">
        <v>67</v>
      </c>
      <c r="J8574" s="4" t="s">
        <v>34</v>
      </c>
      <c r="K8574" s="4" t="s">
        <v>35</v>
      </c>
      <c r="L8574" s="4" t="s">
        <v>29</v>
      </c>
      <c r="M8574" s="4" t="s">
        <v>90</v>
      </c>
      <c r="N8574" s="4">
        <v>374.1</v>
      </c>
      <c r="O8574" s="4">
        <v>6</v>
      </c>
      <c r="P8574" s="4">
        <v>0.1</v>
      </c>
      <c r="Q8574" s="4">
        <v>93.98</v>
      </c>
    </row>
    <row r="8575" spans="1:17" s="4" customFormat="1" ht="12" x14ac:dyDescent="0.3">
      <c r="A8575" s="4">
        <v>8574</v>
      </c>
      <c r="B8575" s="4" t="s">
        <v>25385</v>
      </c>
      <c r="C8575" s="5">
        <v>44906</v>
      </c>
      <c r="D8575" s="5">
        <v>44908</v>
      </c>
      <c r="E8575" s="9">
        <f t="shared" si="133"/>
        <v>2022</v>
      </c>
      <c r="F8575" s="4" t="s">
        <v>25</v>
      </c>
      <c r="G8575" s="4" t="s">
        <v>25386</v>
      </c>
      <c r="H8575" s="4" t="s">
        <v>25387</v>
      </c>
      <c r="I8575" s="4" t="s">
        <v>28</v>
      </c>
      <c r="J8575" s="4" t="s">
        <v>52</v>
      </c>
      <c r="K8575" s="4" t="s">
        <v>53</v>
      </c>
      <c r="L8575" s="4" t="s">
        <v>36</v>
      </c>
      <c r="M8575" s="4" t="s">
        <v>71</v>
      </c>
      <c r="N8575" s="4">
        <v>781.73</v>
      </c>
      <c r="O8575" s="4">
        <v>10</v>
      </c>
      <c r="P8575" s="4">
        <v>0.1</v>
      </c>
      <c r="Q8575" s="4">
        <v>147.13999999999999</v>
      </c>
    </row>
    <row r="8576" spans="1:17" s="4" customFormat="1" ht="12" x14ac:dyDescent="0.3">
      <c r="A8576" s="4">
        <v>8575</v>
      </c>
      <c r="B8576" s="4" t="s">
        <v>25388</v>
      </c>
      <c r="C8576" s="5">
        <v>45311</v>
      </c>
      <c r="D8576" s="5">
        <v>45315</v>
      </c>
      <c r="E8576" s="9">
        <f t="shared" si="133"/>
        <v>2024</v>
      </c>
      <c r="F8576" s="4" t="s">
        <v>39</v>
      </c>
      <c r="G8576" s="4" t="s">
        <v>25389</v>
      </c>
      <c r="H8576" s="4" t="s">
        <v>25390</v>
      </c>
      <c r="I8576" s="4" t="s">
        <v>28</v>
      </c>
      <c r="J8576" s="4" t="s">
        <v>111</v>
      </c>
      <c r="K8576" s="4" t="s">
        <v>111</v>
      </c>
      <c r="L8576" s="4" t="s">
        <v>36</v>
      </c>
      <c r="M8576" s="4" t="s">
        <v>138</v>
      </c>
      <c r="N8576" s="4">
        <v>636.4</v>
      </c>
      <c r="O8576" s="4">
        <v>6</v>
      </c>
      <c r="P8576" s="4">
        <v>0</v>
      </c>
      <c r="Q8576" s="4">
        <v>24.53</v>
      </c>
    </row>
    <row r="8577" spans="1:17" s="4" customFormat="1" ht="12" x14ac:dyDescent="0.3">
      <c r="A8577" s="4">
        <v>8576</v>
      </c>
      <c r="B8577" s="4" t="s">
        <v>25391</v>
      </c>
      <c r="C8577" s="5">
        <v>44675</v>
      </c>
      <c r="D8577" s="5">
        <v>44680</v>
      </c>
      <c r="E8577" s="9">
        <f t="shared" si="133"/>
        <v>2022</v>
      </c>
      <c r="F8577" s="4" t="s">
        <v>39</v>
      </c>
      <c r="G8577" s="4" t="s">
        <v>25392</v>
      </c>
      <c r="H8577" s="4" t="s">
        <v>25393</v>
      </c>
      <c r="I8577" s="4" t="s">
        <v>67</v>
      </c>
      <c r="J8577" s="4" t="s">
        <v>34</v>
      </c>
      <c r="K8577" s="4" t="s">
        <v>35</v>
      </c>
      <c r="L8577" s="4" t="s">
        <v>22</v>
      </c>
      <c r="M8577" s="4" t="s">
        <v>134</v>
      </c>
      <c r="N8577" s="4">
        <v>686.3</v>
      </c>
      <c r="O8577" s="4">
        <v>7</v>
      </c>
      <c r="P8577" s="4">
        <v>0.1</v>
      </c>
      <c r="Q8577" s="4">
        <v>39.71</v>
      </c>
    </row>
    <row r="8578" spans="1:17" s="4" customFormat="1" ht="12" x14ac:dyDescent="0.3">
      <c r="A8578" s="4">
        <v>8577</v>
      </c>
      <c r="B8578" s="4" t="s">
        <v>25394</v>
      </c>
      <c r="C8578" s="5">
        <v>45376</v>
      </c>
      <c r="D8578" s="5">
        <v>45380</v>
      </c>
      <c r="E8578" s="9">
        <f t="shared" ref="E8578:E8641" si="134">YEAR(D8578)</f>
        <v>2024</v>
      </c>
      <c r="F8578" s="4" t="s">
        <v>25</v>
      </c>
      <c r="G8578" s="4" t="s">
        <v>25395</v>
      </c>
      <c r="H8578" s="4" t="s">
        <v>25396</v>
      </c>
      <c r="I8578" s="4" t="s">
        <v>67</v>
      </c>
      <c r="J8578" s="4" t="s">
        <v>111</v>
      </c>
      <c r="K8578" s="4" t="s">
        <v>111</v>
      </c>
      <c r="L8578" s="4" t="s">
        <v>29</v>
      </c>
      <c r="M8578" s="4" t="s">
        <v>48</v>
      </c>
      <c r="N8578" s="4">
        <v>359.09</v>
      </c>
      <c r="O8578" s="4">
        <v>6</v>
      </c>
      <c r="P8578" s="4">
        <v>0.1</v>
      </c>
      <c r="Q8578" s="4">
        <v>56.28</v>
      </c>
    </row>
    <row r="8579" spans="1:17" s="4" customFormat="1" ht="12" x14ac:dyDescent="0.3">
      <c r="A8579" s="4">
        <v>8578</v>
      </c>
      <c r="B8579" s="4" t="s">
        <v>25397</v>
      </c>
      <c r="C8579" s="5">
        <v>44851</v>
      </c>
      <c r="D8579" s="5">
        <v>44853</v>
      </c>
      <c r="E8579" s="9">
        <f t="shared" si="134"/>
        <v>2022</v>
      </c>
      <c r="F8579" s="4" t="s">
        <v>39</v>
      </c>
      <c r="G8579" s="4" t="s">
        <v>25398</v>
      </c>
      <c r="H8579" s="4" t="s">
        <v>25399</v>
      </c>
      <c r="I8579" s="4" t="s">
        <v>28</v>
      </c>
      <c r="J8579" s="4" t="s">
        <v>47</v>
      </c>
      <c r="K8579" s="4" t="s">
        <v>47</v>
      </c>
      <c r="L8579" s="4" t="s">
        <v>22</v>
      </c>
      <c r="M8579" s="4" t="s">
        <v>23</v>
      </c>
      <c r="N8579" s="4">
        <v>371.8</v>
      </c>
      <c r="O8579" s="4">
        <v>6</v>
      </c>
      <c r="P8579" s="4">
        <v>0</v>
      </c>
      <c r="Q8579" s="4">
        <v>111.26</v>
      </c>
    </row>
    <row r="8580" spans="1:17" s="4" customFormat="1" ht="12" x14ac:dyDescent="0.3">
      <c r="A8580" s="4">
        <v>8579</v>
      </c>
      <c r="B8580" s="4" t="s">
        <v>25400</v>
      </c>
      <c r="C8580" s="5">
        <v>44746</v>
      </c>
      <c r="D8580" s="5">
        <v>44748</v>
      </c>
      <c r="E8580" s="9">
        <f t="shared" si="134"/>
        <v>2022</v>
      </c>
      <c r="F8580" s="4" t="s">
        <v>25</v>
      </c>
      <c r="G8580" s="4" t="s">
        <v>25401</v>
      </c>
      <c r="H8580" s="4" t="s">
        <v>25402</v>
      </c>
      <c r="I8580" s="4" t="s">
        <v>67</v>
      </c>
      <c r="J8580" s="4" t="s">
        <v>21</v>
      </c>
      <c r="K8580" s="4" t="s">
        <v>26647</v>
      </c>
      <c r="L8580" s="4" t="s">
        <v>22</v>
      </c>
      <c r="M8580" s="4" t="s">
        <v>54</v>
      </c>
      <c r="N8580" s="4">
        <v>1333.35</v>
      </c>
      <c r="O8580" s="4">
        <v>10</v>
      </c>
      <c r="P8580" s="4">
        <v>0</v>
      </c>
      <c r="Q8580" s="4">
        <v>19.97</v>
      </c>
    </row>
    <row r="8581" spans="1:17" s="4" customFormat="1" ht="12" x14ac:dyDescent="0.3">
      <c r="A8581" s="4">
        <v>8580</v>
      </c>
      <c r="B8581" s="4" t="s">
        <v>25403</v>
      </c>
      <c r="C8581" s="5">
        <v>44738</v>
      </c>
      <c r="D8581" s="5">
        <v>44743</v>
      </c>
      <c r="E8581" s="9">
        <f t="shared" si="134"/>
        <v>2022</v>
      </c>
      <c r="F8581" s="4" t="s">
        <v>17</v>
      </c>
      <c r="G8581" s="4" t="s">
        <v>25404</v>
      </c>
      <c r="H8581" s="4" t="s">
        <v>25405</v>
      </c>
      <c r="I8581" s="4" t="s">
        <v>67</v>
      </c>
      <c r="J8581" s="4" t="s">
        <v>145</v>
      </c>
      <c r="K8581" s="4" t="s">
        <v>80</v>
      </c>
      <c r="L8581" s="4" t="s">
        <v>29</v>
      </c>
      <c r="M8581" s="4" t="s">
        <v>30</v>
      </c>
      <c r="N8581" s="4">
        <v>1077.94</v>
      </c>
      <c r="O8581" s="4">
        <v>6</v>
      </c>
      <c r="P8581" s="4">
        <v>0.15</v>
      </c>
      <c r="Q8581" s="4">
        <v>6.52</v>
      </c>
    </row>
    <row r="8582" spans="1:17" s="4" customFormat="1" ht="12" x14ac:dyDescent="0.3">
      <c r="A8582" s="4">
        <v>8581</v>
      </c>
      <c r="B8582" s="4" t="s">
        <v>25406</v>
      </c>
      <c r="C8582" s="5">
        <v>44769</v>
      </c>
      <c r="D8582" s="5">
        <v>44776</v>
      </c>
      <c r="E8582" s="9">
        <f t="shared" si="134"/>
        <v>2022</v>
      </c>
      <c r="F8582" s="4" t="s">
        <v>17</v>
      </c>
      <c r="G8582" s="4" t="s">
        <v>25407</v>
      </c>
      <c r="H8582" s="4" t="s">
        <v>25408</v>
      </c>
      <c r="I8582" s="4" t="s">
        <v>20</v>
      </c>
      <c r="J8582" s="4" t="s">
        <v>47</v>
      </c>
      <c r="K8582" s="4" t="s">
        <v>47</v>
      </c>
      <c r="L8582" s="4" t="s">
        <v>29</v>
      </c>
      <c r="M8582" s="4" t="s">
        <v>30</v>
      </c>
      <c r="N8582" s="4">
        <v>1102.33</v>
      </c>
      <c r="O8582" s="4">
        <v>7</v>
      </c>
      <c r="P8582" s="4">
        <v>0.15</v>
      </c>
      <c r="Q8582" s="4">
        <v>173.65</v>
      </c>
    </row>
    <row r="8583" spans="1:17" s="4" customFormat="1" ht="12" x14ac:dyDescent="0.3">
      <c r="A8583" s="4">
        <v>8582</v>
      </c>
      <c r="B8583" s="4" t="s">
        <v>25409</v>
      </c>
      <c r="C8583" s="5">
        <v>44521</v>
      </c>
      <c r="D8583" s="5">
        <v>44523</v>
      </c>
      <c r="E8583" s="9">
        <f t="shared" si="134"/>
        <v>2021</v>
      </c>
      <c r="F8583" s="4" t="s">
        <v>39</v>
      </c>
      <c r="G8583" s="4" t="s">
        <v>25410</v>
      </c>
      <c r="H8583" s="4" t="s">
        <v>25411</v>
      </c>
      <c r="I8583" s="4" t="s">
        <v>28</v>
      </c>
      <c r="J8583" s="4" t="s">
        <v>62</v>
      </c>
      <c r="K8583" s="4" t="s">
        <v>63</v>
      </c>
      <c r="L8583" s="4" t="s">
        <v>29</v>
      </c>
      <c r="M8583" s="4" t="s">
        <v>107</v>
      </c>
      <c r="N8583" s="4">
        <v>1262.82</v>
      </c>
      <c r="O8583" s="4">
        <v>7</v>
      </c>
      <c r="P8583" s="4">
        <v>0.1</v>
      </c>
      <c r="Q8583" s="4">
        <v>231.17</v>
      </c>
    </row>
    <row r="8584" spans="1:17" s="4" customFormat="1" ht="12" x14ac:dyDescent="0.3">
      <c r="A8584" s="4">
        <v>8583</v>
      </c>
      <c r="B8584" s="4" t="s">
        <v>25412</v>
      </c>
      <c r="C8584" s="5">
        <v>45165</v>
      </c>
      <c r="D8584" s="5">
        <v>45171</v>
      </c>
      <c r="E8584" s="9">
        <f t="shared" si="134"/>
        <v>2023</v>
      </c>
      <c r="F8584" s="4" t="s">
        <v>59</v>
      </c>
      <c r="G8584" s="4" t="s">
        <v>25413</v>
      </c>
      <c r="H8584" s="4" t="s">
        <v>25414</v>
      </c>
      <c r="I8584" s="4" t="s">
        <v>20</v>
      </c>
      <c r="J8584" s="4" t="s">
        <v>106</v>
      </c>
      <c r="K8584" s="4" t="s">
        <v>106</v>
      </c>
      <c r="L8584" s="4" t="s">
        <v>36</v>
      </c>
      <c r="M8584" s="4" t="s">
        <v>138</v>
      </c>
      <c r="N8584" s="4">
        <v>822.81</v>
      </c>
      <c r="O8584" s="4">
        <v>7</v>
      </c>
      <c r="P8584" s="4">
        <v>0.15</v>
      </c>
      <c r="Q8584" s="4">
        <v>186.03</v>
      </c>
    </row>
    <row r="8585" spans="1:17" s="4" customFormat="1" ht="12" x14ac:dyDescent="0.3">
      <c r="A8585" s="4">
        <v>8584</v>
      </c>
      <c r="B8585" s="4" t="s">
        <v>25415</v>
      </c>
      <c r="C8585" s="5">
        <v>44711</v>
      </c>
      <c r="D8585" s="5">
        <v>44713</v>
      </c>
      <c r="E8585" s="9">
        <f t="shared" si="134"/>
        <v>2022</v>
      </c>
      <c r="F8585" s="4" t="s">
        <v>39</v>
      </c>
      <c r="G8585" s="4" t="s">
        <v>25416</v>
      </c>
      <c r="H8585" s="4" t="s">
        <v>25417</v>
      </c>
      <c r="I8585" s="4" t="s">
        <v>20</v>
      </c>
      <c r="J8585" s="4" t="s">
        <v>106</v>
      </c>
      <c r="K8585" s="4" t="s">
        <v>106</v>
      </c>
      <c r="L8585" s="4" t="s">
        <v>36</v>
      </c>
      <c r="M8585" s="4" t="s">
        <v>138</v>
      </c>
      <c r="N8585" s="4">
        <v>201.29</v>
      </c>
      <c r="O8585" s="4">
        <v>2</v>
      </c>
      <c r="P8585" s="4">
        <v>0.15</v>
      </c>
      <c r="Q8585" s="4">
        <v>46.02</v>
      </c>
    </row>
    <row r="8586" spans="1:17" s="4" customFormat="1" ht="12" x14ac:dyDescent="0.3">
      <c r="A8586" s="4">
        <v>8585</v>
      </c>
      <c r="B8586" s="4" t="s">
        <v>25418</v>
      </c>
      <c r="C8586" s="5">
        <v>45476</v>
      </c>
      <c r="D8586" s="5">
        <v>45483</v>
      </c>
      <c r="E8586" s="9">
        <f t="shared" si="134"/>
        <v>2024</v>
      </c>
      <c r="F8586" s="4" t="s">
        <v>39</v>
      </c>
      <c r="G8586" s="4" t="s">
        <v>25419</v>
      </c>
      <c r="H8586" s="4" t="s">
        <v>25420</v>
      </c>
      <c r="I8586" s="4" t="s">
        <v>67</v>
      </c>
      <c r="J8586" s="4" t="s">
        <v>42</v>
      </c>
      <c r="K8586" s="4" t="s">
        <v>43</v>
      </c>
      <c r="L8586" s="4" t="s">
        <v>29</v>
      </c>
      <c r="M8586" s="4" t="s">
        <v>30</v>
      </c>
      <c r="N8586" s="4">
        <v>1033.45</v>
      </c>
      <c r="O8586" s="4">
        <v>5</v>
      </c>
      <c r="P8586" s="4">
        <v>0.15</v>
      </c>
      <c r="Q8586" s="4">
        <v>66.25</v>
      </c>
    </row>
    <row r="8587" spans="1:17" s="4" customFormat="1" ht="12" x14ac:dyDescent="0.3">
      <c r="A8587" s="4">
        <v>8586</v>
      </c>
      <c r="B8587" s="4" t="s">
        <v>25421</v>
      </c>
      <c r="C8587" s="5">
        <v>45578</v>
      </c>
      <c r="D8587" s="5">
        <v>45579</v>
      </c>
      <c r="E8587" s="9">
        <f t="shared" si="134"/>
        <v>2024</v>
      </c>
      <c r="F8587" s="4" t="s">
        <v>17</v>
      </c>
      <c r="G8587" s="4" t="s">
        <v>25422</v>
      </c>
      <c r="H8587" s="4" t="s">
        <v>25423</v>
      </c>
      <c r="I8587" s="4" t="s">
        <v>20</v>
      </c>
      <c r="J8587" s="4" t="s">
        <v>145</v>
      </c>
      <c r="K8587" s="4" t="s">
        <v>80</v>
      </c>
      <c r="L8587" s="4" t="s">
        <v>22</v>
      </c>
      <c r="M8587" s="4" t="s">
        <v>134</v>
      </c>
      <c r="N8587" s="4">
        <v>904.66</v>
      </c>
      <c r="O8587" s="4">
        <v>8</v>
      </c>
      <c r="P8587" s="4">
        <v>0.2</v>
      </c>
      <c r="Q8587" s="4">
        <v>92.19</v>
      </c>
    </row>
    <row r="8588" spans="1:17" s="4" customFormat="1" ht="12" x14ac:dyDescent="0.3">
      <c r="A8588" s="4">
        <v>8587</v>
      </c>
      <c r="B8588" s="4" t="s">
        <v>25424</v>
      </c>
      <c r="C8588" s="5">
        <v>45334</v>
      </c>
      <c r="D8588" s="5">
        <v>45335</v>
      </c>
      <c r="E8588" s="9">
        <f t="shared" si="134"/>
        <v>2024</v>
      </c>
      <c r="F8588" s="4" t="s">
        <v>39</v>
      </c>
      <c r="G8588" s="4" t="s">
        <v>25425</v>
      </c>
      <c r="H8588" s="4" t="s">
        <v>25426</v>
      </c>
      <c r="I8588" s="4" t="s">
        <v>20</v>
      </c>
      <c r="J8588" s="4" t="s">
        <v>62</v>
      </c>
      <c r="K8588" s="4" t="s">
        <v>63</v>
      </c>
      <c r="L8588" s="4" t="s">
        <v>22</v>
      </c>
      <c r="M8588" s="4" t="s">
        <v>134</v>
      </c>
      <c r="N8588" s="4">
        <v>354.12</v>
      </c>
      <c r="O8588" s="4">
        <v>4</v>
      </c>
      <c r="P8588" s="4">
        <v>0.1</v>
      </c>
      <c r="Q8588" s="4">
        <v>46.58</v>
      </c>
    </row>
    <row r="8589" spans="1:17" s="4" customFormat="1" ht="12" x14ac:dyDescent="0.3">
      <c r="A8589" s="4">
        <v>8588</v>
      </c>
      <c r="B8589" s="4" t="s">
        <v>25427</v>
      </c>
      <c r="C8589" s="5">
        <v>44631</v>
      </c>
      <c r="D8589" s="5">
        <v>44637</v>
      </c>
      <c r="E8589" s="9">
        <f t="shared" si="134"/>
        <v>2022</v>
      </c>
      <c r="F8589" s="4" t="s">
        <v>25</v>
      </c>
      <c r="G8589" s="4" t="s">
        <v>25428</v>
      </c>
      <c r="H8589" s="4" t="s">
        <v>25429</v>
      </c>
      <c r="I8589" s="4" t="s">
        <v>67</v>
      </c>
      <c r="J8589" s="4" t="s">
        <v>111</v>
      </c>
      <c r="K8589" s="4" t="s">
        <v>111</v>
      </c>
      <c r="L8589" s="4" t="s">
        <v>22</v>
      </c>
      <c r="M8589" s="4" t="s">
        <v>134</v>
      </c>
      <c r="N8589" s="4">
        <v>1048.8800000000001</v>
      </c>
      <c r="O8589" s="4">
        <v>2</v>
      </c>
      <c r="P8589" s="4">
        <v>0</v>
      </c>
      <c r="Q8589" s="4">
        <v>288.36</v>
      </c>
    </row>
    <row r="8590" spans="1:17" s="4" customFormat="1" ht="12" x14ac:dyDescent="0.3">
      <c r="A8590" s="4">
        <v>8589</v>
      </c>
      <c r="B8590" s="4" t="s">
        <v>25430</v>
      </c>
      <c r="C8590" s="5">
        <v>45080</v>
      </c>
      <c r="D8590" s="5">
        <v>45086</v>
      </c>
      <c r="E8590" s="9">
        <f t="shared" si="134"/>
        <v>2023</v>
      </c>
      <c r="F8590" s="4" t="s">
        <v>59</v>
      </c>
      <c r="G8590" s="4" t="s">
        <v>25431</v>
      </c>
      <c r="H8590" s="4" t="s">
        <v>25432</v>
      </c>
      <c r="I8590" s="4" t="s">
        <v>67</v>
      </c>
      <c r="J8590" s="4" t="s">
        <v>34</v>
      </c>
      <c r="K8590" s="4" t="s">
        <v>35</v>
      </c>
      <c r="L8590" s="4" t="s">
        <v>22</v>
      </c>
      <c r="M8590" s="4" t="s">
        <v>54</v>
      </c>
      <c r="N8590" s="4">
        <v>820.38</v>
      </c>
      <c r="O8590" s="4">
        <v>10</v>
      </c>
      <c r="P8590" s="4">
        <v>0.15</v>
      </c>
      <c r="Q8590" s="4">
        <v>33.85</v>
      </c>
    </row>
    <row r="8591" spans="1:17" s="4" customFormat="1" ht="12" x14ac:dyDescent="0.3">
      <c r="A8591" s="4">
        <v>8590</v>
      </c>
      <c r="B8591" s="4" t="s">
        <v>25433</v>
      </c>
      <c r="C8591" s="5">
        <v>45618</v>
      </c>
      <c r="D8591" s="5">
        <v>45623</v>
      </c>
      <c r="E8591" s="9">
        <f t="shared" si="134"/>
        <v>2024</v>
      </c>
      <c r="F8591" s="4" t="s">
        <v>17</v>
      </c>
      <c r="G8591" s="4" t="s">
        <v>25434</v>
      </c>
      <c r="H8591" s="4" t="s">
        <v>25435</v>
      </c>
      <c r="I8591" s="4" t="s">
        <v>20</v>
      </c>
      <c r="J8591" s="4" t="s">
        <v>145</v>
      </c>
      <c r="K8591" s="4" t="s">
        <v>80</v>
      </c>
      <c r="L8591" s="4" t="s">
        <v>29</v>
      </c>
      <c r="M8591" s="4" t="s">
        <v>107</v>
      </c>
      <c r="N8591" s="4">
        <v>984.78</v>
      </c>
      <c r="O8591" s="4">
        <v>7</v>
      </c>
      <c r="P8591" s="4">
        <v>0.1</v>
      </c>
      <c r="Q8591" s="4">
        <v>137.58000000000001</v>
      </c>
    </row>
    <row r="8592" spans="1:17" s="4" customFormat="1" ht="12" x14ac:dyDescent="0.3">
      <c r="A8592" s="4">
        <v>8591</v>
      </c>
      <c r="B8592" s="4" t="s">
        <v>25436</v>
      </c>
      <c r="C8592" s="5">
        <v>45644</v>
      </c>
      <c r="D8592" s="5">
        <v>45649</v>
      </c>
      <c r="E8592" s="9">
        <f t="shared" si="134"/>
        <v>2024</v>
      </c>
      <c r="F8592" s="4" t="s">
        <v>39</v>
      </c>
      <c r="G8592" s="4" t="s">
        <v>25437</v>
      </c>
      <c r="H8592" s="4" t="s">
        <v>25438</v>
      </c>
      <c r="I8592" s="4" t="s">
        <v>67</v>
      </c>
      <c r="J8592" s="4" t="s">
        <v>111</v>
      </c>
      <c r="K8592" s="4" t="s">
        <v>111</v>
      </c>
      <c r="L8592" s="4" t="s">
        <v>22</v>
      </c>
      <c r="M8592" s="4" t="s">
        <v>23</v>
      </c>
      <c r="N8592" s="4">
        <v>904.87</v>
      </c>
      <c r="O8592" s="4">
        <v>6</v>
      </c>
      <c r="P8592" s="4">
        <v>0</v>
      </c>
      <c r="Q8592" s="4">
        <v>168.21</v>
      </c>
    </row>
    <row r="8593" spans="1:17" s="4" customFormat="1" ht="12" x14ac:dyDescent="0.3">
      <c r="A8593" s="4">
        <v>8592</v>
      </c>
      <c r="B8593" s="4" t="s">
        <v>25439</v>
      </c>
      <c r="C8593" s="5">
        <v>44473</v>
      </c>
      <c r="D8593" s="5">
        <v>44478</v>
      </c>
      <c r="E8593" s="9">
        <f t="shared" si="134"/>
        <v>2021</v>
      </c>
      <c r="F8593" s="4" t="s">
        <v>17</v>
      </c>
      <c r="G8593" s="4" t="s">
        <v>25440</v>
      </c>
      <c r="H8593" s="4" t="s">
        <v>25441</v>
      </c>
      <c r="I8593" s="4" t="s">
        <v>20</v>
      </c>
      <c r="J8593" s="4" t="s">
        <v>106</v>
      </c>
      <c r="K8593" s="4" t="s">
        <v>106</v>
      </c>
      <c r="L8593" s="4" t="s">
        <v>22</v>
      </c>
      <c r="M8593" s="4" t="s">
        <v>54</v>
      </c>
      <c r="N8593" s="4">
        <v>905.99</v>
      </c>
      <c r="O8593" s="4">
        <v>9</v>
      </c>
      <c r="P8593" s="4">
        <v>0.15</v>
      </c>
      <c r="Q8593" s="4">
        <v>66.510000000000005</v>
      </c>
    </row>
    <row r="8594" spans="1:17" s="4" customFormat="1" ht="12" x14ac:dyDescent="0.3">
      <c r="A8594" s="4">
        <v>8593</v>
      </c>
      <c r="B8594" s="4" t="s">
        <v>25442</v>
      </c>
      <c r="C8594" s="5">
        <v>45025</v>
      </c>
      <c r="D8594" s="5">
        <v>45029</v>
      </c>
      <c r="E8594" s="9">
        <f t="shared" si="134"/>
        <v>2023</v>
      </c>
      <c r="F8594" s="4" t="s">
        <v>59</v>
      </c>
      <c r="G8594" s="4" t="s">
        <v>25443</v>
      </c>
      <c r="H8594" s="4" t="s">
        <v>25444</v>
      </c>
      <c r="I8594" s="4" t="s">
        <v>28</v>
      </c>
      <c r="J8594" s="4" t="s">
        <v>34</v>
      </c>
      <c r="K8594" s="4" t="s">
        <v>35</v>
      </c>
      <c r="L8594" s="4" t="s">
        <v>29</v>
      </c>
      <c r="M8594" s="4" t="s">
        <v>48</v>
      </c>
      <c r="N8594" s="4">
        <v>956.03</v>
      </c>
      <c r="O8594" s="4">
        <v>1</v>
      </c>
      <c r="P8594" s="4">
        <v>0.2</v>
      </c>
      <c r="Q8594" s="4">
        <v>-12.5</v>
      </c>
    </row>
    <row r="8595" spans="1:17" s="4" customFormat="1" ht="12" x14ac:dyDescent="0.3">
      <c r="A8595" s="4">
        <v>8594</v>
      </c>
      <c r="B8595" s="4" t="s">
        <v>25445</v>
      </c>
      <c r="C8595" s="5">
        <v>45047</v>
      </c>
      <c r="D8595" s="5">
        <v>45051</v>
      </c>
      <c r="E8595" s="9">
        <f t="shared" si="134"/>
        <v>2023</v>
      </c>
      <c r="F8595" s="4" t="s">
        <v>17</v>
      </c>
      <c r="G8595" s="4" t="s">
        <v>25446</v>
      </c>
      <c r="H8595" s="4" t="s">
        <v>12237</v>
      </c>
      <c r="I8595" s="4" t="s">
        <v>28</v>
      </c>
      <c r="J8595" s="4" t="s">
        <v>42</v>
      </c>
      <c r="K8595" s="4" t="s">
        <v>43</v>
      </c>
      <c r="L8595" s="4" t="s">
        <v>22</v>
      </c>
      <c r="M8595" s="4" t="s">
        <v>134</v>
      </c>
      <c r="N8595" s="4">
        <v>1434.35</v>
      </c>
      <c r="O8595" s="4">
        <v>3</v>
      </c>
      <c r="P8595" s="4">
        <v>0.2</v>
      </c>
      <c r="Q8595" s="4">
        <v>49.66</v>
      </c>
    </row>
    <row r="8596" spans="1:17" s="4" customFormat="1" ht="12" x14ac:dyDescent="0.3">
      <c r="A8596" s="4">
        <v>8595</v>
      </c>
      <c r="B8596" s="4" t="s">
        <v>25447</v>
      </c>
      <c r="C8596" s="5">
        <v>44910</v>
      </c>
      <c r="D8596" s="5">
        <v>44914</v>
      </c>
      <c r="E8596" s="9">
        <f t="shared" si="134"/>
        <v>2022</v>
      </c>
      <c r="F8596" s="4" t="s">
        <v>59</v>
      </c>
      <c r="G8596" s="4" t="s">
        <v>25448</v>
      </c>
      <c r="H8596" s="4" t="s">
        <v>25449</v>
      </c>
      <c r="I8596" s="4" t="s">
        <v>28</v>
      </c>
      <c r="J8596" s="4" t="s">
        <v>62</v>
      </c>
      <c r="K8596" s="4" t="s">
        <v>63</v>
      </c>
      <c r="L8596" s="4" t="s">
        <v>36</v>
      </c>
      <c r="M8596" s="4" t="s">
        <v>118</v>
      </c>
      <c r="N8596" s="4">
        <v>1395.95</v>
      </c>
      <c r="O8596" s="4">
        <v>9</v>
      </c>
      <c r="P8596" s="4">
        <v>0.2</v>
      </c>
      <c r="Q8596" s="4">
        <v>223.29</v>
      </c>
    </row>
    <row r="8597" spans="1:17" s="4" customFormat="1" ht="12" x14ac:dyDescent="0.3">
      <c r="A8597" s="4">
        <v>8596</v>
      </c>
      <c r="B8597" s="4" t="s">
        <v>25450</v>
      </c>
      <c r="C8597" s="5">
        <v>44859</v>
      </c>
      <c r="D8597" s="5">
        <v>44861</v>
      </c>
      <c r="E8597" s="9">
        <f t="shared" si="134"/>
        <v>2022</v>
      </c>
      <c r="F8597" s="4" t="s">
        <v>39</v>
      </c>
      <c r="G8597" s="4" t="s">
        <v>25451</v>
      </c>
      <c r="H8597" s="4" t="s">
        <v>25452</v>
      </c>
      <c r="I8597" s="4" t="s">
        <v>67</v>
      </c>
      <c r="J8597" s="4" t="s">
        <v>34</v>
      </c>
      <c r="K8597" s="4" t="s">
        <v>35</v>
      </c>
      <c r="L8597" s="4" t="s">
        <v>22</v>
      </c>
      <c r="M8597" s="4" t="s">
        <v>134</v>
      </c>
      <c r="N8597" s="4">
        <v>413.06</v>
      </c>
      <c r="O8597" s="4">
        <v>5</v>
      </c>
      <c r="P8597" s="4">
        <v>0</v>
      </c>
      <c r="Q8597" s="4">
        <v>73.680000000000007</v>
      </c>
    </row>
    <row r="8598" spans="1:17" s="4" customFormat="1" ht="12" x14ac:dyDescent="0.3">
      <c r="A8598" s="4">
        <v>8597</v>
      </c>
      <c r="B8598" s="4" t="s">
        <v>25453</v>
      </c>
      <c r="C8598" s="5">
        <v>45612</v>
      </c>
      <c r="D8598" s="5">
        <v>45613</v>
      </c>
      <c r="E8598" s="9">
        <f t="shared" si="134"/>
        <v>2024</v>
      </c>
      <c r="F8598" s="4" t="s">
        <v>39</v>
      </c>
      <c r="G8598" s="4" t="s">
        <v>25454</v>
      </c>
      <c r="H8598" s="4" t="s">
        <v>25455</v>
      </c>
      <c r="I8598" s="4" t="s">
        <v>28</v>
      </c>
      <c r="J8598" s="4" t="s">
        <v>42</v>
      </c>
      <c r="K8598" s="4" t="s">
        <v>43</v>
      </c>
      <c r="L8598" s="4" t="s">
        <v>36</v>
      </c>
      <c r="M8598" s="4" t="s">
        <v>37</v>
      </c>
      <c r="N8598" s="4">
        <v>663.56</v>
      </c>
      <c r="O8598" s="4">
        <v>1</v>
      </c>
      <c r="P8598" s="4">
        <v>0.15</v>
      </c>
      <c r="Q8598" s="4">
        <v>84.89</v>
      </c>
    </row>
    <row r="8599" spans="1:17" s="4" customFormat="1" ht="12" x14ac:dyDescent="0.3">
      <c r="A8599" s="4">
        <v>8598</v>
      </c>
      <c r="B8599" s="4" t="s">
        <v>25456</v>
      </c>
      <c r="C8599" s="5">
        <v>45787</v>
      </c>
      <c r="D8599" s="5">
        <v>45790</v>
      </c>
      <c r="E8599" s="9">
        <f t="shared" si="134"/>
        <v>2025</v>
      </c>
      <c r="F8599" s="4" t="s">
        <v>59</v>
      </c>
      <c r="G8599" s="4" t="s">
        <v>25457</v>
      </c>
      <c r="H8599" s="4" t="s">
        <v>25458</v>
      </c>
      <c r="I8599" s="4" t="s">
        <v>28</v>
      </c>
      <c r="J8599" s="4" t="s">
        <v>52</v>
      </c>
      <c r="K8599" s="4" t="s">
        <v>53</v>
      </c>
      <c r="L8599" s="4" t="s">
        <v>36</v>
      </c>
      <c r="M8599" s="4" t="s">
        <v>138</v>
      </c>
      <c r="N8599" s="4">
        <v>1274.6099999999999</v>
      </c>
      <c r="O8599" s="4">
        <v>6</v>
      </c>
      <c r="P8599" s="4">
        <v>0.15</v>
      </c>
      <c r="Q8599" s="4">
        <v>86.71</v>
      </c>
    </row>
    <row r="8600" spans="1:17" s="4" customFormat="1" ht="12" x14ac:dyDescent="0.3">
      <c r="A8600" s="4">
        <v>8599</v>
      </c>
      <c r="B8600" s="4" t="s">
        <v>25459</v>
      </c>
      <c r="C8600" s="5">
        <v>44418</v>
      </c>
      <c r="D8600" s="5">
        <v>44425</v>
      </c>
      <c r="E8600" s="9">
        <f t="shared" si="134"/>
        <v>2021</v>
      </c>
      <c r="F8600" s="4" t="s">
        <v>25</v>
      </c>
      <c r="G8600" s="4" t="s">
        <v>9969</v>
      </c>
      <c r="H8600" s="4" t="s">
        <v>25460</v>
      </c>
      <c r="I8600" s="4" t="s">
        <v>20</v>
      </c>
      <c r="J8600" s="4" t="s">
        <v>42</v>
      </c>
      <c r="K8600" s="4" t="s">
        <v>43</v>
      </c>
      <c r="L8600" s="4" t="s">
        <v>36</v>
      </c>
      <c r="M8600" s="4" t="s">
        <v>71</v>
      </c>
      <c r="N8600" s="4">
        <v>743.25</v>
      </c>
      <c r="O8600" s="4">
        <v>2</v>
      </c>
      <c r="P8600" s="4">
        <v>0.15</v>
      </c>
      <c r="Q8600" s="4">
        <v>60.39</v>
      </c>
    </row>
    <row r="8601" spans="1:17" s="4" customFormat="1" ht="12" x14ac:dyDescent="0.3">
      <c r="A8601" s="4">
        <v>8600</v>
      </c>
      <c r="B8601" s="4" t="s">
        <v>25461</v>
      </c>
      <c r="C8601" s="5">
        <v>45455</v>
      </c>
      <c r="D8601" s="5">
        <v>45456</v>
      </c>
      <c r="E8601" s="9">
        <f t="shared" si="134"/>
        <v>2024</v>
      </c>
      <c r="F8601" s="4" t="s">
        <v>17</v>
      </c>
      <c r="G8601" s="4" t="s">
        <v>25462</v>
      </c>
      <c r="H8601" s="4" t="s">
        <v>25463</v>
      </c>
      <c r="I8601" s="4" t="s">
        <v>20</v>
      </c>
      <c r="J8601" s="4" t="s">
        <v>111</v>
      </c>
      <c r="K8601" s="4" t="s">
        <v>111</v>
      </c>
      <c r="L8601" s="4" t="s">
        <v>22</v>
      </c>
      <c r="M8601" s="4" t="s">
        <v>75</v>
      </c>
      <c r="N8601" s="4">
        <v>1422.61</v>
      </c>
      <c r="O8601" s="4">
        <v>1</v>
      </c>
      <c r="P8601" s="4">
        <v>0.1</v>
      </c>
      <c r="Q8601" s="4">
        <v>254.71</v>
      </c>
    </row>
    <row r="8602" spans="1:17" s="4" customFormat="1" ht="12" x14ac:dyDescent="0.3">
      <c r="A8602" s="4">
        <v>8601</v>
      </c>
      <c r="B8602" s="4" t="s">
        <v>25464</v>
      </c>
      <c r="C8602" s="5">
        <v>44771</v>
      </c>
      <c r="D8602" s="5">
        <v>44776</v>
      </c>
      <c r="E8602" s="9">
        <f t="shared" si="134"/>
        <v>2022</v>
      </c>
      <c r="F8602" s="4" t="s">
        <v>39</v>
      </c>
      <c r="G8602" s="4" t="s">
        <v>25465</v>
      </c>
      <c r="H8602" s="4" t="s">
        <v>25466</v>
      </c>
      <c r="I8602" s="4" t="s">
        <v>67</v>
      </c>
      <c r="J8602" s="4" t="s">
        <v>79</v>
      </c>
      <c r="K8602" s="4" t="s">
        <v>80</v>
      </c>
      <c r="L8602" s="4" t="s">
        <v>22</v>
      </c>
      <c r="M8602" s="4" t="s">
        <v>75</v>
      </c>
      <c r="N8602" s="4">
        <v>1244.04</v>
      </c>
      <c r="O8602" s="4">
        <v>9</v>
      </c>
      <c r="P8602" s="4">
        <v>0.15</v>
      </c>
      <c r="Q8602" s="4">
        <v>190.79</v>
      </c>
    </row>
    <row r="8603" spans="1:17" s="4" customFormat="1" ht="12" x14ac:dyDescent="0.3">
      <c r="A8603" s="4">
        <v>8602</v>
      </c>
      <c r="B8603" s="4" t="s">
        <v>25467</v>
      </c>
      <c r="C8603" s="5">
        <v>45305</v>
      </c>
      <c r="D8603" s="5">
        <v>45310</v>
      </c>
      <c r="E8603" s="9">
        <f t="shared" si="134"/>
        <v>2024</v>
      </c>
      <c r="F8603" s="4" t="s">
        <v>25</v>
      </c>
      <c r="G8603" s="4" t="s">
        <v>25468</v>
      </c>
      <c r="H8603" s="4" t="s">
        <v>25469</v>
      </c>
      <c r="I8603" s="4" t="s">
        <v>67</v>
      </c>
      <c r="J8603" s="4" t="s">
        <v>145</v>
      </c>
      <c r="K8603" s="4" t="s">
        <v>80</v>
      </c>
      <c r="L8603" s="4" t="s">
        <v>22</v>
      </c>
      <c r="M8603" s="4" t="s">
        <v>75</v>
      </c>
      <c r="N8603" s="4">
        <v>455</v>
      </c>
      <c r="O8603" s="4">
        <v>5</v>
      </c>
      <c r="P8603" s="4">
        <v>0.15</v>
      </c>
      <c r="Q8603" s="4">
        <v>20.3</v>
      </c>
    </row>
    <row r="8604" spans="1:17" s="4" customFormat="1" ht="12" x14ac:dyDescent="0.3">
      <c r="A8604" s="4">
        <v>8603</v>
      </c>
      <c r="B8604" s="4" t="s">
        <v>25470</v>
      </c>
      <c r="C8604" s="5">
        <v>45546</v>
      </c>
      <c r="D8604" s="5">
        <v>45548</v>
      </c>
      <c r="E8604" s="9">
        <f t="shared" si="134"/>
        <v>2024</v>
      </c>
      <c r="F8604" s="4" t="s">
        <v>39</v>
      </c>
      <c r="G8604" s="4" t="s">
        <v>25471</v>
      </c>
      <c r="H8604" s="4" t="s">
        <v>25472</v>
      </c>
      <c r="I8604" s="4" t="s">
        <v>28</v>
      </c>
      <c r="J8604" s="4" t="s">
        <v>21</v>
      </c>
      <c r="K8604" s="4" t="s">
        <v>26647</v>
      </c>
      <c r="L8604" s="4" t="s">
        <v>22</v>
      </c>
      <c r="M8604" s="4" t="s">
        <v>23</v>
      </c>
      <c r="N8604" s="4">
        <v>1471.27</v>
      </c>
      <c r="O8604" s="4">
        <v>1</v>
      </c>
      <c r="P8604" s="4">
        <v>0.1</v>
      </c>
      <c r="Q8604" s="4">
        <v>374.96</v>
      </c>
    </row>
    <row r="8605" spans="1:17" s="4" customFormat="1" ht="12" x14ac:dyDescent="0.3">
      <c r="A8605" s="4">
        <v>8604</v>
      </c>
      <c r="B8605" s="4" t="s">
        <v>25473</v>
      </c>
      <c r="C8605" s="5">
        <v>45222</v>
      </c>
      <c r="D8605" s="5">
        <v>45228</v>
      </c>
      <c r="E8605" s="9">
        <f t="shared" si="134"/>
        <v>2023</v>
      </c>
      <c r="F8605" s="4" t="s">
        <v>17</v>
      </c>
      <c r="G8605" s="4" t="s">
        <v>25474</v>
      </c>
      <c r="H8605" s="4" t="s">
        <v>21765</v>
      </c>
      <c r="I8605" s="4" t="s">
        <v>67</v>
      </c>
      <c r="J8605" s="4" t="s">
        <v>21</v>
      </c>
      <c r="K8605" s="4" t="s">
        <v>26647</v>
      </c>
      <c r="L8605" s="4" t="s">
        <v>29</v>
      </c>
      <c r="M8605" s="4" t="s">
        <v>90</v>
      </c>
      <c r="N8605" s="4">
        <v>432.57</v>
      </c>
      <c r="O8605" s="4">
        <v>1</v>
      </c>
      <c r="P8605" s="4">
        <v>0</v>
      </c>
      <c r="Q8605" s="4">
        <v>17.899999999999999</v>
      </c>
    </row>
    <row r="8606" spans="1:17" s="4" customFormat="1" ht="12" x14ac:dyDescent="0.3">
      <c r="A8606" s="4">
        <v>8605</v>
      </c>
      <c r="B8606" s="4" t="s">
        <v>25475</v>
      </c>
      <c r="C8606" s="5">
        <v>45076</v>
      </c>
      <c r="D8606" s="5">
        <v>45077</v>
      </c>
      <c r="E8606" s="9">
        <f t="shared" si="134"/>
        <v>2023</v>
      </c>
      <c r="F8606" s="4" t="s">
        <v>59</v>
      </c>
      <c r="G8606" s="4" t="s">
        <v>25476</v>
      </c>
      <c r="H8606" s="4" t="s">
        <v>22164</v>
      </c>
      <c r="I8606" s="4" t="s">
        <v>67</v>
      </c>
      <c r="J8606" s="4" t="s">
        <v>111</v>
      </c>
      <c r="K8606" s="4" t="s">
        <v>111</v>
      </c>
      <c r="L8606" s="4" t="s">
        <v>29</v>
      </c>
      <c r="M8606" s="4" t="s">
        <v>48</v>
      </c>
      <c r="N8606" s="4">
        <v>692.73</v>
      </c>
      <c r="O8606" s="4">
        <v>6</v>
      </c>
      <c r="P8606" s="4">
        <v>0</v>
      </c>
      <c r="Q8606" s="4">
        <v>145.72</v>
      </c>
    </row>
    <row r="8607" spans="1:17" s="4" customFormat="1" ht="12" x14ac:dyDescent="0.3">
      <c r="A8607" s="4">
        <v>8606</v>
      </c>
      <c r="B8607" s="4" t="s">
        <v>25477</v>
      </c>
      <c r="C8607" s="5">
        <v>45846</v>
      </c>
      <c r="D8607" s="5">
        <v>45850</v>
      </c>
      <c r="E8607" s="9">
        <f t="shared" si="134"/>
        <v>2025</v>
      </c>
      <c r="F8607" s="4" t="s">
        <v>59</v>
      </c>
      <c r="G8607" s="4" t="s">
        <v>25478</v>
      </c>
      <c r="H8607" s="4" t="s">
        <v>25479</v>
      </c>
      <c r="I8607" s="4" t="s">
        <v>28</v>
      </c>
      <c r="J8607" s="4" t="s">
        <v>62</v>
      </c>
      <c r="K8607" s="4" t="s">
        <v>63</v>
      </c>
      <c r="L8607" s="4" t="s">
        <v>36</v>
      </c>
      <c r="M8607" s="4" t="s">
        <v>37</v>
      </c>
      <c r="N8607" s="4">
        <v>222.23</v>
      </c>
      <c r="O8607" s="4">
        <v>5</v>
      </c>
      <c r="P8607" s="4">
        <v>0.15</v>
      </c>
      <c r="Q8607" s="4">
        <v>21.8</v>
      </c>
    </row>
    <row r="8608" spans="1:17" s="4" customFormat="1" ht="12" x14ac:dyDescent="0.3">
      <c r="A8608" s="4">
        <v>8607</v>
      </c>
      <c r="B8608" s="4" t="s">
        <v>25480</v>
      </c>
      <c r="C8608" s="5">
        <v>45620</v>
      </c>
      <c r="D8608" s="5">
        <v>45622</v>
      </c>
      <c r="E8608" s="9">
        <f t="shared" si="134"/>
        <v>2024</v>
      </c>
      <c r="F8608" s="4" t="s">
        <v>39</v>
      </c>
      <c r="G8608" s="4" t="s">
        <v>25481</v>
      </c>
      <c r="H8608" s="4" t="s">
        <v>19077</v>
      </c>
      <c r="I8608" s="4" t="s">
        <v>28</v>
      </c>
      <c r="J8608" s="4" t="s">
        <v>79</v>
      </c>
      <c r="K8608" s="4" t="s">
        <v>80</v>
      </c>
      <c r="L8608" s="4" t="s">
        <v>36</v>
      </c>
      <c r="M8608" s="4" t="s">
        <v>37</v>
      </c>
      <c r="N8608" s="4">
        <v>792.65</v>
      </c>
      <c r="O8608" s="4">
        <v>3</v>
      </c>
      <c r="P8608" s="4">
        <v>0.15</v>
      </c>
      <c r="Q8608" s="4">
        <v>-0.37</v>
      </c>
    </row>
    <row r="8609" spans="1:17" s="4" customFormat="1" ht="12" x14ac:dyDescent="0.3">
      <c r="A8609" s="4">
        <v>8608</v>
      </c>
      <c r="B8609" s="4" t="s">
        <v>25482</v>
      </c>
      <c r="C8609" s="5">
        <v>45045</v>
      </c>
      <c r="D8609" s="5">
        <v>45046</v>
      </c>
      <c r="E8609" s="9">
        <f t="shared" si="134"/>
        <v>2023</v>
      </c>
      <c r="F8609" s="4" t="s">
        <v>39</v>
      </c>
      <c r="G8609" s="4" t="s">
        <v>25483</v>
      </c>
      <c r="H8609" s="4" t="s">
        <v>25484</v>
      </c>
      <c r="I8609" s="4" t="s">
        <v>20</v>
      </c>
      <c r="J8609" s="4" t="s">
        <v>62</v>
      </c>
      <c r="K8609" s="4" t="s">
        <v>63</v>
      </c>
      <c r="L8609" s="4" t="s">
        <v>36</v>
      </c>
      <c r="M8609" s="4" t="s">
        <v>118</v>
      </c>
      <c r="N8609" s="4">
        <v>658.11</v>
      </c>
      <c r="O8609" s="4">
        <v>6</v>
      </c>
      <c r="P8609" s="4">
        <v>0.2</v>
      </c>
      <c r="Q8609" s="4">
        <v>21.21</v>
      </c>
    </row>
    <row r="8610" spans="1:17" s="4" customFormat="1" ht="12" x14ac:dyDescent="0.3">
      <c r="A8610" s="4">
        <v>8609</v>
      </c>
      <c r="B8610" s="4" t="s">
        <v>25485</v>
      </c>
      <c r="C8610" s="5">
        <v>44720</v>
      </c>
      <c r="D8610" s="5">
        <v>44724</v>
      </c>
      <c r="E8610" s="9">
        <f t="shared" si="134"/>
        <v>2022</v>
      </c>
      <c r="F8610" s="4" t="s">
        <v>39</v>
      </c>
      <c r="G8610" s="4" t="s">
        <v>25486</v>
      </c>
      <c r="H8610" s="4" t="s">
        <v>25487</v>
      </c>
      <c r="I8610" s="4" t="s">
        <v>28</v>
      </c>
      <c r="J8610" s="4" t="s">
        <v>42</v>
      </c>
      <c r="K8610" s="4" t="s">
        <v>43</v>
      </c>
      <c r="L8610" s="4" t="s">
        <v>29</v>
      </c>
      <c r="M8610" s="4" t="s">
        <v>90</v>
      </c>
      <c r="N8610" s="4">
        <v>1180.08</v>
      </c>
      <c r="O8610" s="4">
        <v>9</v>
      </c>
      <c r="P8610" s="4">
        <v>0</v>
      </c>
      <c r="Q8610" s="4">
        <v>128.09</v>
      </c>
    </row>
    <row r="8611" spans="1:17" s="4" customFormat="1" ht="12" x14ac:dyDescent="0.3">
      <c r="A8611" s="4">
        <v>8610</v>
      </c>
      <c r="B8611" s="4" t="s">
        <v>25488</v>
      </c>
      <c r="C8611" s="5">
        <v>44610</v>
      </c>
      <c r="D8611" s="5">
        <v>44615</v>
      </c>
      <c r="E8611" s="9">
        <f t="shared" si="134"/>
        <v>2022</v>
      </c>
      <c r="F8611" s="4" t="s">
        <v>59</v>
      </c>
      <c r="G8611" s="4" t="s">
        <v>25489</v>
      </c>
      <c r="H8611" s="4" t="s">
        <v>25490</v>
      </c>
      <c r="I8611" s="4" t="s">
        <v>67</v>
      </c>
      <c r="J8611" s="4" t="s">
        <v>62</v>
      </c>
      <c r="K8611" s="4" t="s">
        <v>63</v>
      </c>
      <c r="L8611" s="4" t="s">
        <v>36</v>
      </c>
      <c r="M8611" s="4" t="s">
        <v>138</v>
      </c>
      <c r="N8611" s="4">
        <v>499.22</v>
      </c>
      <c r="O8611" s="4">
        <v>1</v>
      </c>
      <c r="P8611" s="4">
        <v>0.1</v>
      </c>
      <c r="Q8611" s="4">
        <v>61.53</v>
      </c>
    </row>
    <row r="8612" spans="1:17" s="4" customFormat="1" ht="12" x14ac:dyDescent="0.3">
      <c r="A8612" s="4">
        <v>8611</v>
      </c>
      <c r="B8612" s="4" t="s">
        <v>25491</v>
      </c>
      <c r="C8612" s="5">
        <v>45629</v>
      </c>
      <c r="D8612" s="5">
        <v>45632</v>
      </c>
      <c r="E8612" s="9">
        <f t="shared" si="134"/>
        <v>2024</v>
      </c>
      <c r="F8612" s="4" t="s">
        <v>25</v>
      </c>
      <c r="G8612" s="4" t="s">
        <v>25492</v>
      </c>
      <c r="H8612" s="4" t="s">
        <v>25493</v>
      </c>
      <c r="I8612" s="4" t="s">
        <v>20</v>
      </c>
      <c r="J8612" s="4" t="s">
        <v>47</v>
      </c>
      <c r="K8612" s="4" t="s">
        <v>47</v>
      </c>
      <c r="L8612" s="4" t="s">
        <v>22</v>
      </c>
      <c r="M8612" s="4" t="s">
        <v>54</v>
      </c>
      <c r="N8612" s="4">
        <v>179.53</v>
      </c>
      <c r="O8612" s="4">
        <v>2</v>
      </c>
      <c r="P8612" s="4">
        <v>0.2</v>
      </c>
      <c r="Q8612" s="4">
        <v>11.75</v>
      </c>
    </row>
    <row r="8613" spans="1:17" s="4" customFormat="1" ht="12" x14ac:dyDescent="0.3">
      <c r="A8613" s="4">
        <v>8612</v>
      </c>
      <c r="B8613" s="4" t="s">
        <v>25494</v>
      </c>
      <c r="C8613" s="5">
        <v>45187</v>
      </c>
      <c r="D8613" s="5">
        <v>45190</v>
      </c>
      <c r="E8613" s="9">
        <f t="shared" si="134"/>
        <v>2023</v>
      </c>
      <c r="F8613" s="4" t="s">
        <v>59</v>
      </c>
      <c r="G8613" s="4" t="s">
        <v>25495</v>
      </c>
      <c r="H8613" s="4" t="s">
        <v>25496</v>
      </c>
      <c r="I8613" s="4" t="s">
        <v>67</v>
      </c>
      <c r="J8613" s="4" t="s">
        <v>52</v>
      </c>
      <c r="K8613" s="4" t="s">
        <v>53</v>
      </c>
      <c r="L8613" s="4" t="s">
        <v>22</v>
      </c>
      <c r="M8613" s="4" t="s">
        <v>23</v>
      </c>
      <c r="N8613" s="4">
        <v>994.07</v>
      </c>
      <c r="O8613" s="4">
        <v>1</v>
      </c>
      <c r="P8613" s="4">
        <v>0.1</v>
      </c>
      <c r="Q8613" s="4">
        <v>116.69</v>
      </c>
    </row>
    <row r="8614" spans="1:17" s="4" customFormat="1" ht="12" x14ac:dyDescent="0.3">
      <c r="A8614" s="4">
        <v>8613</v>
      </c>
      <c r="B8614" s="4" t="s">
        <v>25497</v>
      </c>
      <c r="C8614" s="5">
        <v>45793</v>
      </c>
      <c r="D8614" s="5">
        <v>45794</v>
      </c>
      <c r="E8614" s="9">
        <f t="shared" si="134"/>
        <v>2025</v>
      </c>
      <c r="F8614" s="4" t="s">
        <v>39</v>
      </c>
      <c r="G8614" s="4" t="s">
        <v>25498</v>
      </c>
      <c r="H8614" s="4" t="s">
        <v>25499</v>
      </c>
      <c r="I8614" s="4" t="s">
        <v>20</v>
      </c>
      <c r="J8614" s="4" t="s">
        <v>111</v>
      </c>
      <c r="K8614" s="4" t="s">
        <v>111</v>
      </c>
      <c r="L8614" s="4" t="s">
        <v>36</v>
      </c>
      <c r="M8614" s="4" t="s">
        <v>118</v>
      </c>
      <c r="N8614" s="4">
        <v>1054.51</v>
      </c>
      <c r="O8614" s="4">
        <v>6</v>
      </c>
      <c r="P8614" s="4">
        <v>0.1</v>
      </c>
      <c r="Q8614" s="4">
        <v>78.67</v>
      </c>
    </row>
    <row r="8615" spans="1:17" s="4" customFormat="1" ht="12" x14ac:dyDescent="0.3">
      <c r="A8615" s="4">
        <v>8614</v>
      </c>
      <c r="B8615" s="4" t="s">
        <v>25500</v>
      </c>
      <c r="C8615" s="5">
        <v>44402</v>
      </c>
      <c r="D8615" s="5">
        <v>44406</v>
      </c>
      <c r="E8615" s="9">
        <f t="shared" si="134"/>
        <v>2021</v>
      </c>
      <c r="F8615" s="4" t="s">
        <v>59</v>
      </c>
      <c r="G8615" s="4" t="s">
        <v>25501</v>
      </c>
      <c r="H8615" s="4" t="s">
        <v>25502</v>
      </c>
      <c r="I8615" s="4" t="s">
        <v>20</v>
      </c>
      <c r="J8615" s="4" t="s">
        <v>145</v>
      </c>
      <c r="K8615" s="4" t="s">
        <v>80</v>
      </c>
      <c r="L8615" s="4" t="s">
        <v>29</v>
      </c>
      <c r="M8615" s="4" t="s">
        <v>90</v>
      </c>
      <c r="N8615" s="4">
        <v>1258.71</v>
      </c>
      <c r="O8615" s="4">
        <v>2</v>
      </c>
      <c r="P8615" s="4">
        <v>0.15</v>
      </c>
      <c r="Q8615" s="4">
        <v>91.24</v>
      </c>
    </row>
    <row r="8616" spans="1:17" s="4" customFormat="1" ht="12" x14ac:dyDescent="0.3">
      <c r="A8616" s="4">
        <v>8615</v>
      </c>
      <c r="B8616" s="4" t="s">
        <v>25503</v>
      </c>
      <c r="C8616" s="5">
        <v>44737</v>
      </c>
      <c r="D8616" s="5">
        <v>44743</v>
      </c>
      <c r="E8616" s="9">
        <f t="shared" si="134"/>
        <v>2022</v>
      </c>
      <c r="F8616" s="4" t="s">
        <v>25</v>
      </c>
      <c r="G8616" s="4" t="s">
        <v>25504</v>
      </c>
      <c r="H8616" s="4" t="s">
        <v>25505</v>
      </c>
      <c r="I8616" s="4" t="s">
        <v>67</v>
      </c>
      <c r="J8616" s="4" t="s">
        <v>106</v>
      </c>
      <c r="K8616" s="4" t="s">
        <v>106</v>
      </c>
      <c r="L8616" s="4" t="s">
        <v>29</v>
      </c>
      <c r="M8616" s="4" t="s">
        <v>107</v>
      </c>
      <c r="N8616" s="4">
        <v>730.08</v>
      </c>
      <c r="O8616" s="4">
        <v>8</v>
      </c>
      <c r="P8616" s="4">
        <v>0.1</v>
      </c>
      <c r="Q8616" s="4">
        <v>-2.68</v>
      </c>
    </row>
    <row r="8617" spans="1:17" s="4" customFormat="1" ht="12" x14ac:dyDescent="0.3">
      <c r="A8617" s="4">
        <v>8616</v>
      </c>
      <c r="B8617" s="4" t="s">
        <v>25506</v>
      </c>
      <c r="C8617" s="5">
        <v>44545</v>
      </c>
      <c r="D8617" s="5">
        <v>44552</v>
      </c>
      <c r="E8617" s="9">
        <f t="shared" si="134"/>
        <v>2021</v>
      </c>
      <c r="F8617" s="4" t="s">
        <v>17</v>
      </c>
      <c r="G8617" s="4" t="s">
        <v>25507</v>
      </c>
      <c r="H8617" s="4" t="s">
        <v>25508</v>
      </c>
      <c r="I8617" s="4" t="s">
        <v>67</v>
      </c>
      <c r="J8617" s="4" t="s">
        <v>106</v>
      </c>
      <c r="K8617" s="4" t="s">
        <v>106</v>
      </c>
      <c r="L8617" s="4" t="s">
        <v>22</v>
      </c>
      <c r="M8617" s="4" t="s">
        <v>75</v>
      </c>
      <c r="N8617" s="4">
        <v>934.72</v>
      </c>
      <c r="O8617" s="4">
        <v>10</v>
      </c>
      <c r="P8617" s="4">
        <v>0</v>
      </c>
      <c r="Q8617" s="4">
        <v>72.78</v>
      </c>
    </row>
    <row r="8618" spans="1:17" s="4" customFormat="1" ht="12" x14ac:dyDescent="0.3">
      <c r="A8618" s="4">
        <v>8617</v>
      </c>
      <c r="B8618" s="4" t="s">
        <v>25509</v>
      </c>
      <c r="C8618" s="5">
        <v>44770</v>
      </c>
      <c r="D8618" s="5">
        <v>44777</v>
      </c>
      <c r="E8618" s="9">
        <f t="shared" si="134"/>
        <v>2022</v>
      </c>
      <c r="F8618" s="4" t="s">
        <v>39</v>
      </c>
      <c r="G8618" s="4" t="s">
        <v>25510</v>
      </c>
      <c r="H8618" s="4" t="s">
        <v>25511</v>
      </c>
      <c r="I8618" s="4" t="s">
        <v>67</v>
      </c>
      <c r="J8618" s="4" t="s">
        <v>79</v>
      </c>
      <c r="K8618" s="4" t="s">
        <v>80</v>
      </c>
      <c r="L8618" s="4" t="s">
        <v>22</v>
      </c>
      <c r="M8618" s="4" t="s">
        <v>54</v>
      </c>
      <c r="N8618" s="4">
        <v>208.45</v>
      </c>
      <c r="O8618" s="4">
        <v>1</v>
      </c>
      <c r="P8618" s="4">
        <v>0.15</v>
      </c>
      <c r="Q8618" s="4">
        <v>1.85</v>
      </c>
    </row>
    <row r="8619" spans="1:17" s="4" customFormat="1" ht="12" x14ac:dyDescent="0.3">
      <c r="A8619" s="4">
        <v>8618</v>
      </c>
      <c r="B8619" s="4" t="s">
        <v>25512</v>
      </c>
      <c r="C8619" s="5">
        <v>45007</v>
      </c>
      <c r="D8619" s="5">
        <v>45010</v>
      </c>
      <c r="E8619" s="9">
        <f t="shared" si="134"/>
        <v>2023</v>
      </c>
      <c r="F8619" s="4" t="s">
        <v>39</v>
      </c>
      <c r="G8619" s="4" t="s">
        <v>25513</v>
      </c>
      <c r="H8619" s="4" t="s">
        <v>25514</v>
      </c>
      <c r="I8619" s="4" t="s">
        <v>67</v>
      </c>
      <c r="J8619" s="4" t="s">
        <v>145</v>
      </c>
      <c r="K8619" s="4" t="s">
        <v>80</v>
      </c>
      <c r="L8619" s="4" t="s">
        <v>29</v>
      </c>
      <c r="M8619" s="4" t="s">
        <v>48</v>
      </c>
      <c r="N8619" s="4">
        <v>145.30000000000001</v>
      </c>
      <c r="O8619" s="4">
        <v>10</v>
      </c>
      <c r="P8619" s="4">
        <v>0</v>
      </c>
      <c r="Q8619" s="4">
        <v>8.23</v>
      </c>
    </row>
    <row r="8620" spans="1:17" s="4" customFormat="1" ht="12" x14ac:dyDescent="0.3">
      <c r="A8620" s="4">
        <v>8619</v>
      </c>
      <c r="B8620" s="4" t="s">
        <v>25515</v>
      </c>
      <c r="C8620" s="5">
        <v>45452</v>
      </c>
      <c r="D8620" s="5">
        <v>45457</v>
      </c>
      <c r="E8620" s="9">
        <f t="shared" si="134"/>
        <v>2024</v>
      </c>
      <c r="F8620" s="4" t="s">
        <v>25</v>
      </c>
      <c r="G8620" s="4" t="s">
        <v>25516</v>
      </c>
      <c r="H8620" s="4" t="s">
        <v>25517</v>
      </c>
      <c r="I8620" s="4" t="s">
        <v>20</v>
      </c>
      <c r="J8620" s="4" t="s">
        <v>62</v>
      </c>
      <c r="K8620" s="4" t="s">
        <v>63</v>
      </c>
      <c r="L8620" s="4" t="s">
        <v>36</v>
      </c>
      <c r="M8620" s="4" t="s">
        <v>118</v>
      </c>
      <c r="N8620" s="4">
        <v>1290.44</v>
      </c>
      <c r="O8620" s="4">
        <v>5</v>
      </c>
      <c r="P8620" s="4">
        <v>0.1</v>
      </c>
      <c r="Q8620" s="4">
        <v>288.77</v>
      </c>
    </row>
    <row r="8621" spans="1:17" s="4" customFormat="1" ht="12" x14ac:dyDescent="0.3">
      <c r="A8621" s="4">
        <v>8620</v>
      </c>
      <c r="B8621" s="4" t="s">
        <v>25518</v>
      </c>
      <c r="C8621" s="5">
        <v>45725</v>
      </c>
      <c r="D8621" s="5">
        <v>45728</v>
      </c>
      <c r="E8621" s="9">
        <f t="shared" si="134"/>
        <v>2025</v>
      </c>
      <c r="F8621" s="4" t="s">
        <v>17</v>
      </c>
      <c r="G8621" s="4" t="s">
        <v>25519</v>
      </c>
      <c r="H8621" s="4" t="s">
        <v>25520</v>
      </c>
      <c r="I8621" s="4" t="s">
        <v>20</v>
      </c>
      <c r="J8621" s="4" t="s">
        <v>106</v>
      </c>
      <c r="K8621" s="4" t="s">
        <v>106</v>
      </c>
      <c r="L8621" s="4" t="s">
        <v>22</v>
      </c>
      <c r="M8621" s="4" t="s">
        <v>75</v>
      </c>
      <c r="N8621" s="4">
        <v>461.23</v>
      </c>
      <c r="O8621" s="4">
        <v>5</v>
      </c>
      <c r="P8621" s="4">
        <v>0.2</v>
      </c>
      <c r="Q8621" s="4">
        <v>-7.91</v>
      </c>
    </row>
    <row r="8622" spans="1:17" s="4" customFormat="1" ht="12" x14ac:dyDescent="0.3">
      <c r="A8622" s="4">
        <v>8621</v>
      </c>
      <c r="B8622" s="4" t="s">
        <v>25521</v>
      </c>
      <c r="C8622" s="5">
        <v>45221</v>
      </c>
      <c r="D8622" s="5">
        <v>45222</v>
      </c>
      <c r="E8622" s="9">
        <f t="shared" si="134"/>
        <v>2023</v>
      </c>
      <c r="F8622" s="4" t="s">
        <v>59</v>
      </c>
      <c r="G8622" s="4" t="s">
        <v>25522</v>
      </c>
      <c r="H8622" s="4" t="s">
        <v>25523</v>
      </c>
      <c r="I8622" s="4" t="s">
        <v>20</v>
      </c>
      <c r="J8622" s="4" t="s">
        <v>42</v>
      </c>
      <c r="K8622" s="4" t="s">
        <v>43</v>
      </c>
      <c r="L8622" s="4" t="s">
        <v>29</v>
      </c>
      <c r="M8622" s="4" t="s">
        <v>90</v>
      </c>
      <c r="N8622" s="4">
        <v>1086.6500000000001</v>
      </c>
      <c r="O8622" s="4">
        <v>4</v>
      </c>
      <c r="P8622" s="4">
        <v>0.15</v>
      </c>
      <c r="Q8622" s="4">
        <v>100.87</v>
      </c>
    </row>
    <row r="8623" spans="1:17" s="4" customFormat="1" ht="12" x14ac:dyDescent="0.3">
      <c r="A8623" s="4">
        <v>8622</v>
      </c>
      <c r="B8623" s="4" t="s">
        <v>25524</v>
      </c>
      <c r="C8623" s="5">
        <v>45014</v>
      </c>
      <c r="D8623" s="5">
        <v>45020</v>
      </c>
      <c r="E8623" s="9">
        <f t="shared" si="134"/>
        <v>2023</v>
      </c>
      <c r="F8623" s="4" t="s">
        <v>59</v>
      </c>
      <c r="G8623" s="4" t="s">
        <v>25525</v>
      </c>
      <c r="H8623" s="4" t="s">
        <v>15469</v>
      </c>
      <c r="I8623" s="4" t="s">
        <v>67</v>
      </c>
      <c r="J8623" s="4" t="s">
        <v>52</v>
      </c>
      <c r="K8623" s="4" t="s">
        <v>53</v>
      </c>
      <c r="L8623" s="4" t="s">
        <v>29</v>
      </c>
      <c r="M8623" s="4" t="s">
        <v>30</v>
      </c>
      <c r="N8623" s="4">
        <v>683.88</v>
      </c>
      <c r="O8623" s="4">
        <v>6</v>
      </c>
      <c r="P8623" s="4">
        <v>0.2</v>
      </c>
      <c r="Q8623" s="4">
        <v>145.79</v>
      </c>
    </row>
    <row r="8624" spans="1:17" s="4" customFormat="1" ht="12" x14ac:dyDescent="0.3">
      <c r="A8624" s="4">
        <v>8623</v>
      </c>
      <c r="B8624" s="4" t="s">
        <v>25526</v>
      </c>
      <c r="C8624" s="5">
        <v>45301</v>
      </c>
      <c r="D8624" s="5">
        <v>45305</v>
      </c>
      <c r="E8624" s="9">
        <f t="shared" si="134"/>
        <v>2024</v>
      </c>
      <c r="F8624" s="4" t="s">
        <v>59</v>
      </c>
      <c r="G8624" s="4" t="s">
        <v>25527</v>
      </c>
      <c r="H8624" s="4" t="s">
        <v>25528</v>
      </c>
      <c r="I8624" s="4" t="s">
        <v>67</v>
      </c>
      <c r="J8624" s="4" t="s">
        <v>145</v>
      </c>
      <c r="K8624" s="4" t="s">
        <v>80</v>
      </c>
      <c r="L8624" s="4" t="s">
        <v>22</v>
      </c>
      <c r="M8624" s="4" t="s">
        <v>23</v>
      </c>
      <c r="N8624" s="4">
        <v>626.82000000000005</v>
      </c>
      <c r="O8624" s="4">
        <v>3</v>
      </c>
      <c r="P8624" s="4">
        <v>0</v>
      </c>
      <c r="Q8624" s="4">
        <v>65.989999999999995</v>
      </c>
    </row>
    <row r="8625" spans="1:17" s="4" customFormat="1" ht="12" x14ac:dyDescent="0.3">
      <c r="A8625" s="4">
        <v>8624</v>
      </c>
      <c r="B8625" s="4" t="s">
        <v>25529</v>
      </c>
      <c r="C8625" s="5">
        <v>44571</v>
      </c>
      <c r="D8625" s="5">
        <v>44578</v>
      </c>
      <c r="E8625" s="9">
        <f t="shared" si="134"/>
        <v>2022</v>
      </c>
      <c r="F8625" s="4" t="s">
        <v>59</v>
      </c>
      <c r="G8625" s="4" t="s">
        <v>25530</v>
      </c>
      <c r="H8625" s="4" t="s">
        <v>25531</v>
      </c>
      <c r="I8625" s="4" t="s">
        <v>28</v>
      </c>
      <c r="J8625" s="4" t="s">
        <v>42</v>
      </c>
      <c r="K8625" s="4" t="s">
        <v>43</v>
      </c>
      <c r="L8625" s="4" t="s">
        <v>36</v>
      </c>
      <c r="M8625" s="4" t="s">
        <v>37</v>
      </c>
      <c r="N8625" s="4">
        <v>821.92</v>
      </c>
      <c r="O8625" s="4">
        <v>1</v>
      </c>
      <c r="P8625" s="4">
        <v>0.15</v>
      </c>
      <c r="Q8625" s="4">
        <v>53.33</v>
      </c>
    </row>
    <row r="8626" spans="1:17" s="4" customFormat="1" ht="12" x14ac:dyDescent="0.3">
      <c r="A8626" s="4">
        <v>8625</v>
      </c>
      <c r="B8626" s="4" t="s">
        <v>25532</v>
      </c>
      <c r="C8626" s="5">
        <v>44995</v>
      </c>
      <c r="D8626" s="5">
        <v>45002</v>
      </c>
      <c r="E8626" s="9">
        <f t="shared" si="134"/>
        <v>2023</v>
      </c>
      <c r="F8626" s="4" t="s">
        <v>39</v>
      </c>
      <c r="G8626" s="4" t="s">
        <v>25533</v>
      </c>
      <c r="H8626" s="4" t="s">
        <v>25534</v>
      </c>
      <c r="I8626" s="4" t="s">
        <v>28</v>
      </c>
      <c r="J8626" s="4" t="s">
        <v>21</v>
      </c>
      <c r="K8626" s="4" t="s">
        <v>26647</v>
      </c>
      <c r="L8626" s="4" t="s">
        <v>36</v>
      </c>
      <c r="M8626" s="4" t="s">
        <v>138</v>
      </c>
      <c r="N8626" s="4">
        <v>1006.17</v>
      </c>
      <c r="O8626" s="4">
        <v>1</v>
      </c>
      <c r="P8626" s="4">
        <v>0.1</v>
      </c>
      <c r="Q8626" s="4">
        <v>92.95</v>
      </c>
    </row>
    <row r="8627" spans="1:17" s="4" customFormat="1" ht="12" x14ac:dyDescent="0.3">
      <c r="A8627" s="4">
        <v>8626</v>
      </c>
      <c r="B8627" s="4" t="s">
        <v>25535</v>
      </c>
      <c r="C8627" s="5">
        <v>45187</v>
      </c>
      <c r="D8627" s="5">
        <v>45188</v>
      </c>
      <c r="E8627" s="9">
        <f t="shared" si="134"/>
        <v>2023</v>
      </c>
      <c r="F8627" s="4" t="s">
        <v>25</v>
      </c>
      <c r="G8627" s="4" t="s">
        <v>25536</v>
      </c>
      <c r="H8627" s="4" t="s">
        <v>25537</v>
      </c>
      <c r="I8627" s="4" t="s">
        <v>67</v>
      </c>
      <c r="J8627" s="4" t="s">
        <v>145</v>
      </c>
      <c r="K8627" s="4" t="s">
        <v>80</v>
      </c>
      <c r="L8627" s="4" t="s">
        <v>36</v>
      </c>
      <c r="M8627" s="4" t="s">
        <v>37</v>
      </c>
      <c r="N8627" s="4">
        <v>201.47</v>
      </c>
      <c r="O8627" s="4">
        <v>4</v>
      </c>
      <c r="P8627" s="4">
        <v>0.1</v>
      </c>
      <c r="Q8627" s="4">
        <v>13.14</v>
      </c>
    </row>
    <row r="8628" spans="1:17" s="4" customFormat="1" ht="12" x14ac:dyDescent="0.3">
      <c r="A8628" s="4">
        <v>8627</v>
      </c>
      <c r="B8628" s="4" t="s">
        <v>25538</v>
      </c>
      <c r="C8628" s="5">
        <v>44659</v>
      </c>
      <c r="D8628" s="5">
        <v>44663</v>
      </c>
      <c r="E8628" s="9">
        <f t="shared" si="134"/>
        <v>2022</v>
      </c>
      <c r="F8628" s="4" t="s">
        <v>25</v>
      </c>
      <c r="G8628" s="4" t="s">
        <v>25539</v>
      </c>
      <c r="H8628" s="4" t="s">
        <v>25540</v>
      </c>
      <c r="I8628" s="4" t="s">
        <v>67</v>
      </c>
      <c r="J8628" s="4" t="s">
        <v>21</v>
      </c>
      <c r="K8628" s="4" t="s">
        <v>26647</v>
      </c>
      <c r="L8628" s="4" t="s">
        <v>29</v>
      </c>
      <c r="M8628" s="4" t="s">
        <v>107</v>
      </c>
      <c r="N8628" s="4">
        <v>336.29</v>
      </c>
      <c r="O8628" s="4">
        <v>1</v>
      </c>
      <c r="P8628" s="4">
        <v>0.2</v>
      </c>
      <c r="Q8628" s="4">
        <v>60.35</v>
      </c>
    </row>
    <row r="8629" spans="1:17" s="4" customFormat="1" ht="12" x14ac:dyDescent="0.3">
      <c r="A8629" s="4">
        <v>8628</v>
      </c>
      <c r="B8629" s="4" t="s">
        <v>25541</v>
      </c>
      <c r="C8629" s="5">
        <v>45649</v>
      </c>
      <c r="D8629" s="5">
        <v>45653</v>
      </c>
      <c r="E8629" s="9">
        <f t="shared" si="134"/>
        <v>2024</v>
      </c>
      <c r="F8629" s="4" t="s">
        <v>25</v>
      </c>
      <c r="G8629" s="4" t="s">
        <v>25542</v>
      </c>
      <c r="H8629" s="4" t="s">
        <v>25543</v>
      </c>
      <c r="I8629" s="4" t="s">
        <v>20</v>
      </c>
      <c r="J8629" s="4" t="s">
        <v>34</v>
      </c>
      <c r="K8629" s="4" t="s">
        <v>35</v>
      </c>
      <c r="L8629" s="4" t="s">
        <v>29</v>
      </c>
      <c r="M8629" s="4" t="s">
        <v>30</v>
      </c>
      <c r="N8629" s="4">
        <v>1395.82</v>
      </c>
      <c r="O8629" s="4">
        <v>10</v>
      </c>
      <c r="P8629" s="4">
        <v>0.15</v>
      </c>
      <c r="Q8629" s="4">
        <v>82.59</v>
      </c>
    </row>
    <row r="8630" spans="1:17" s="4" customFormat="1" ht="12" x14ac:dyDescent="0.3">
      <c r="A8630" s="4">
        <v>8629</v>
      </c>
      <c r="B8630" s="4" t="s">
        <v>25544</v>
      </c>
      <c r="C8630" s="5">
        <v>45307</v>
      </c>
      <c r="D8630" s="5">
        <v>45309</v>
      </c>
      <c r="E8630" s="9">
        <f t="shared" si="134"/>
        <v>2024</v>
      </c>
      <c r="F8630" s="4" t="s">
        <v>39</v>
      </c>
      <c r="G8630" s="4" t="s">
        <v>25545</v>
      </c>
      <c r="H8630" s="4" t="s">
        <v>25546</v>
      </c>
      <c r="I8630" s="4" t="s">
        <v>20</v>
      </c>
      <c r="J8630" s="4" t="s">
        <v>106</v>
      </c>
      <c r="K8630" s="4" t="s">
        <v>106</v>
      </c>
      <c r="L8630" s="4" t="s">
        <v>29</v>
      </c>
      <c r="M8630" s="4" t="s">
        <v>90</v>
      </c>
      <c r="N8630" s="4">
        <v>131.52000000000001</v>
      </c>
      <c r="O8630" s="4">
        <v>4</v>
      </c>
      <c r="P8630" s="4">
        <v>0.2</v>
      </c>
      <c r="Q8630" s="4">
        <v>6.77</v>
      </c>
    </row>
    <row r="8631" spans="1:17" s="4" customFormat="1" ht="12" x14ac:dyDescent="0.3">
      <c r="A8631" s="4">
        <v>8630</v>
      </c>
      <c r="B8631" s="4" t="s">
        <v>25547</v>
      </c>
      <c r="C8631" s="5">
        <v>45425</v>
      </c>
      <c r="D8631" s="5">
        <v>45430</v>
      </c>
      <c r="E8631" s="9">
        <f t="shared" si="134"/>
        <v>2024</v>
      </c>
      <c r="F8631" s="4" t="s">
        <v>39</v>
      </c>
      <c r="G8631" s="4" t="s">
        <v>25548</v>
      </c>
      <c r="H8631" s="4" t="s">
        <v>7032</v>
      </c>
      <c r="I8631" s="4" t="s">
        <v>67</v>
      </c>
      <c r="J8631" s="4" t="s">
        <v>62</v>
      </c>
      <c r="K8631" s="4" t="s">
        <v>63</v>
      </c>
      <c r="L8631" s="4" t="s">
        <v>22</v>
      </c>
      <c r="M8631" s="4" t="s">
        <v>134</v>
      </c>
      <c r="N8631" s="4">
        <v>522.72</v>
      </c>
      <c r="O8631" s="4">
        <v>2</v>
      </c>
      <c r="P8631" s="4">
        <v>0.1</v>
      </c>
      <c r="Q8631" s="4">
        <v>109.03</v>
      </c>
    </row>
    <row r="8632" spans="1:17" s="4" customFormat="1" ht="12" x14ac:dyDescent="0.3">
      <c r="A8632" s="4">
        <v>8631</v>
      </c>
      <c r="B8632" s="4" t="s">
        <v>25549</v>
      </c>
      <c r="C8632" s="5">
        <v>45483</v>
      </c>
      <c r="D8632" s="5">
        <v>45485</v>
      </c>
      <c r="E8632" s="9">
        <f t="shared" si="134"/>
        <v>2024</v>
      </c>
      <c r="F8632" s="4" t="s">
        <v>59</v>
      </c>
      <c r="G8632" s="4" t="s">
        <v>25550</v>
      </c>
      <c r="H8632" s="4" t="s">
        <v>25551</v>
      </c>
      <c r="I8632" s="4" t="s">
        <v>20</v>
      </c>
      <c r="J8632" s="4" t="s">
        <v>106</v>
      </c>
      <c r="K8632" s="4" t="s">
        <v>106</v>
      </c>
      <c r="L8632" s="4" t="s">
        <v>22</v>
      </c>
      <c r="M8632" s="4" t="s">
        <v>23</v>
      </c>
      <c r="N8632" s="4">
        <v>809.42</v>
      </c>
      <c r="O8632" s="4">
        <v>8</v>
      </c>
      <c r="P8632" s="4">
        <v>0.1</v>
      </c>
      <c r="Q8632" s="4">
        <v>70.010000000000005</v>
      </c>
    </row>
    <row r="8633" spans="1:17" s="4" customFormat="1" ht="12" x14ac:dyDescent="0.3">
      <c r="A8633" s="4">
        <v>8632</v>
      </c>
      <c r="B8633" s="4" t="s">
        <v>25552</v>
      </c>
      <c r="C8633" s="5">
        <v>44605</v>
      </c>
      <c r="D8633" s="5">
        <v>44608</v>
      </c>
      <c r="E8633" s="9">
        <f t="shared" si="134"/>
        <v>2022</v>
      </c>
      <c r="F8633" s="4" t="s">
        <v>25</v>
      </c>
      <c r="G8633" s="4" t="s">
        <v>25553</v>
      </c>
      <c r="H8633" s="4" t="s">
        <v>25554</v>
      </c>
      <c r="I8633" s="4" t="s">
        <v>28</v>
      </c>
      <c r="J8633" s="4" t="s">
        <v>62</v>
      </c>
      <c r="K8633" s="4" t="s">
        <v>63</v>
      </c>
      <c r="L8633" s="4" t="s">
        <v>22</v>
      </c>
      <c r="M8633" s="4" t="s">
        <v>75</v>
      </c>
      <c r="N8633" s="4">
        <v>975.12</v>
      </c>
      <c r="O8633" s="4">
        <v>8</v>
      </c>
      <c r="P8633" s="4">
        <v>0</v>
      </c>
      <c r="Q8633" s="4">
        <v>1.75</v>
      </c>
    </row>
    <row r="8634" spans="1:17" s="4" customFormat="1" ht="12" x14ac:dyDescent="0.3">
      <c r="A8634" s="4">
        <v>8633</v>
      </c>
      <c r="B8634" s="4" t="s">
        <v>25555</v>
      </c>
      <c r="C8634" s="5">
        <v>45224</v>
      </c>
      <c r="D8634" s="5">
        <v>45225</v>
      </c>
      <c r="E8634" s="9">
        <f t="shared" si="134"/>
        <v>2023</v>
      </c>
      <c r="F8634" s="4" t="s">
        <v>17</v>
      </c>
      <c r="G8634" s="4" t="s">
        <v>25556</v>
      </c>
      <c r="H8634" s="4" t="s">
        <v>25557</v>
      </c>
      <c r="I8634" s="4" t="s">
        <v>28</v>
      </c>
      <c r="J8634" s="4" t="s">
        <v>62</v>
      </c>
      <c r="K8634" s="4" t="s">
        <v>63</v>
      </c>
      <c r="L8634" s="4" t="s">
        <v>29</v>
      </c>
      <c r="M8634" s="4" t="s">
        <v>48</v>
      </c>
      <c r="N8634" s="4">
        <v>1106.19</v>
      </c>
      <c r="O8634" s="4">
        <v>2</v>
      </c>
      <c r="P8634" s="4">
        <v>0</v>
      </c>
      <c r="Q8634" s="4">
        <v>109.77</v>
      </c>
    </row>
    <row r="8635" spans="1:17" s="4" customFormat="1" ht="12" x14ac:dyDescent="0.3">
      <c r="A8635" s="4">
        <v>8634</v>
      </c>
      <c r="B8635" s="4" t="s">
        <v>25558</v>
      </c>
      <c r="C8635" s="5">
        <v>44459</v>
      </c>
      <c r="D8635" s="5">
        <v>44462</v>
      </c>
      <c r="E8635" s="9">
        <f t="shared" si="134"/>
        <v>2021</v>
      </c>
      <c r="F8635" s="4" t="s">
        <v>39</v>
      </c>
      <c r="G8635" s="4" t="s">
        <v>25559</v>
      </c>
      <c r="H8635" s="4" t="s">
        <v>25560</v>
      </c>
      <c r="I8635" s="4" t="s">
        <v>28</v>
      </c>
      <c r="J8635" s="4" t="s">
        <v>34</v>
      </c>
      <c r="K8635" s="4" t="s">
        <v>35</v>
      </c>
      <c r="L8635" s="4" t="s">
        <v>22</v>
      </c>
      <c r="M8635" s="4" t="s">
        <v>23</v>
      </c>
      <c r="N8635" s="4">
        <v>1200.1600000000001</v>
      </c>
      <c r="O8635" s="4">
        <v>4</v>
      </c>
      <c r="P8635" s="4">
        <v>0.15</v>
      </c>
      <c r="Q8635" s="4">
        <v>122.67</v>
      </c>
    </row>
    <row r="8636" spans="1:17" s="4" customFormat="1" ht="12" x14ac:dyDescent="0.3">
      <c r="A8636" s="4">
        <v>8635</v>
      </c>
      <c r="B8636" s="4" t="s">
        <v>25561</v>
      </c>
      <c r="C8636" s="5">
        <v>45833</v>
      </c>
      <c r="D8636" s="5">
        <v>45840</v>
      </c>
      <c r="E8636" s="9">
        <f t="shared" si="134"/>
        <v>2025</v>
      </c>
      <c r="F8636" s="4" t="s">
        <v>17</v>
      </c>
      <c r="G8636" s="4" t="s">
        <v>25562</v>
      </c>
      <c r="H8636" s="4" t="s">
        <v>25563</v>
      </c>
      <c r="I8636" s="4" t="s">
        <v>28</v>
      </c>
      <c r="J8636" s="4" t="s">
        <v>145</v>
      </c>
      <c r="K8636" s="4" t="s">
        <v>80</v>
      </c>
      <c r="L8636" s="4" t="s">
        <v>22</v>
      </c>
      <c r="M8636" s="4" t="s">
        <v>23</v>
      </c>
      <c r="N8636" s="4">
        <v>372.66</v>
      </c>
      <c r="O8636" s="4">
        <v>1</v>
      </c>
      <c r="P8636" s="4">
        <v>0.1</v>
      </c>
      <c r="Q8636" s="4">
        <v>48.06</v>
      </c>
    </row>
    <row r="8637" spans="1:17" s="4" customFormat="1" ht="12" x14ac:dyDescent="0.3">
      <c r="A8637" s="4">
        <v>8636</v>
      </c>
      <c r="B8637" s="4" t="s">
        <v>25564</v>
      </c>
      <c r="C8637" s="5">
        <v>45110</v>
      </c>
      <c r="D8637" s="5">
        <v>45116</v>
      </c>
      <c r="E8637" s="9">
        <f t="shared" si="134"/>
        <v>2023</v>
      </c>
      <c r="F8637" s="4" t="s">
        <v>39</v>
      </c>
      <c r="G8637" s="4" t="s">
        <v>25565</v>
      </c>
      <c r="H8637" s="4" t="s">
        <v>25566</v>
      </c>
      <c r="I8637" s="4" t="s">
        <v>28</v>
      </c>
      <c r="J8637" s="4" t="s">
        <v>42</v>
      </c>
      <c r="K8637" s="4" t="s">
        <v>43</v>
      </c>
      <c r="L8637" s="4" t="s">
        <v>22</v>
      </c>
      <c r="M8637" s="4" t="s">
        <v>75</v>
      </c>
      <c r="N8637" s="4">
        <v>1056.68</v>
      </c>
      <c r="O8637" s="4">
        <v>8</v>
      </c>
      <c r="P8637" s="4">
        <v>0</v>
      </c>
      <c r="Q8637" s="4">
        <v>79.150000000000006</v>
      </c>
    </row>
    <row r="8638" spans="1:17" s="4" customFormat="1" ht="12" x14ac:dyDescent="0.3">
      <c r="A8638" s="4">
        <v>8637</v>
      </c>
      <c r="B8638" s="4" t="s">
        <v>25567</v>
      </c>
      <c r="C8638" s="5">
        <v>45259</v>
      </c>
      <c r="D8638" s="5">
        <v>45263</v>
      </c>
      <c r="E8638" s="9">
        <f t="shared" si="134"/>
        <v>2023</v>
      </c>
      <c r="F8638" s="4" t="s">
        <v>25</v>
      </c>
      <c r="G8638" s="4" t="s">
        <v>25568</v>
      </c>
      <c r="H8638" s="4" t="s">
        <v>25569</v>
      </c>
      <c r="I8638" s="4" t="s">
        <v>20</v>
      </c>
      <c r="J8638" s="4" t="s">
        <v>34</v>
      </c>
      <c r="K8638" s="4" t="s">
        <v>35</v>
      </c>
      <c r="L8638" s="4" t="s">
        <v>29</v>
      </c>
      <c r="M8638" s="4" t="s">
        <v>30</v>
      </c>
      <c r="N8638" s="4">
        <v>1172.1500000000001</v>
      </c>
      <c r="O8638" s="4">
        <v>1</v>
      </c>
      <c r="P8638" s="4">
        <v>0</v>
      </c>
      <c r="Q8638" s="4">
        <v>232.62</v>
      </c>
    </row>
    <row r="8639" spans="1:17" s="4" customFormat="1" ht="12" x14ac:dyDescent="0.3">
      <c r="A8639" s="4">
        <v>8638</v>
      </c>
      <c r="B8639" s="4" t="s">
        <v>25570</v>
      </c>
      <c r="C8639" s="5">
        <v>45641</v>
      </c>
      <c r="D8639" s="5">
        <v>45647</v>
      </c>
      <c r="E8639" s="9">
        <f t="shared" si="134"/>
        <v>2024</v>
      </c>
      <c r="F8639" s="4" t="s">
        <v>25</v>
      </c>
      <c r="G8639" s="4" t="s">
        <v>25571</v>
      </c>
      <c r="H8639" s="4" t="s">
        <v>25572</v>
      </c>
      <c r="I8639" s="4" t="s">
        <v>67</v>
      </c>
      <c r="J8639" s="4" t="s">
        <v>52</v>
      </c>
      <c r="K8639" s="4" t="s">
        <v>53</v>
      </c>
      <c r="L8639" s="4" t="s">
        <v>29</v>
      </c>
      <c r="M8639" s="4" t="s">
        <v>107</v>
      </c>
      <c r="N8639" s="4">
        <v>404.38</v>
      </c>
      <c r="O8639" s="4">
        <v>9</v>
      </c>
      <c r="P8639" s="4">
        <v>0.2</v>
      </c>
      <c r="Q8639" s="4">
        <v>76.03</v>
      </c>
    </row>
    <row r="8640" spans="1:17" s="4" customFormat="1" ht="12" x14ac:dyDescent="0.3">
      <c r="A8640" s="4">
        <v>8639</v>
      </c>
      <c r="B8640" s="4" t="s">
        <v>25573</v>
      </c>
      <c r="C8640" s="5">
        <v>45164</v>
      </c>
      <c r="D8640" s="5">
        <v>45167</v>
      </c>
      <c r="E8640" s="9">
        <f t="shared" si="134"/>
        <v>2023</v>
      </c>
      <c r="F8640" s="4" t="s">
        <v>17</v>
      </c>
      <c r="G8640" s="4" t="s">
        <v>25574</v>
      </c>
      <c r="H8640" s="4" t="s">
        <v>25575</v>
      </c>
      <c r="I8640" s="4" t="s">
        <v>67</v>
      </c>
      <c r="J8640" s="4" t="s">
        <v>42</v>
      </c>
      <c r="K8640" s="4" t="s">
        <v>43</v>
      </c>
      <c r="L8640" s="4" t="s">
        <v>36</v>
      </c>
      <c r="M8640" s="4" t="s">
        <v>37</v>
      </c>
      <c r="N8640" s="4">
        <v>185.84</v>
      </c>
      <c r="O8640" s="4">
        <v>2</v>
      </c>
      <c r="P8640" s="4">
        <v>0.15</v>
      </c>
      <c r="Q8640" s="4">
        <v>40.06</v>
      </c>
    </row>
    <row r="8641" spans="1:17" s="4" customFormat="1" ht="12" x14ac:dyDescent="0.3">
      <c r="A8641" s="4">
        <v>8640</v>
      </c>
      <c r="B8641" s="4" t="s">
        <v>25576</v>
      </c>
      <c r="C8641" s="5">
        <v>45091</v>
      </c>
      <c r="D8641" s="5">
        <v>45097</v>
      </c>
      <c r="E8641" s="9">
        <f t="shared" si="134"/>
        <v>2023</v>
      </c>
      <c r="F8641" s="4" t="s">
        <v>39</v>
      </c>
      <c r="G8641" s="4" t="s">
        <v>25577</v>
      </c>
      <c r="H8641" s="4" t="s">
        <v>25578</v>
      </c>
      <c r="I8641" s="4" t="s">
        <v>67</v>
      </c>
      <c r="J8641" s="4" t="s">
        <v>21</v>
      </c>
      <c r="K8641" s="4" t="s">
        <v>26647</v>
      </c>
      <c r="L8641" s="4" t="s">
        <v>29</v>
      </c>
      <c r="M8641" s="4" t="s">
        <v>107</v>
      </c>
      <c r="N8641" s="4">
        <v>979.48</v>
      </c>
      <c r="O8641" s="4">
        <v>1</v>
      </c>
      <c r="P8641" s="4">
        <v>0.2</v>
      </c>
      <c r="Q8641" s="4">
        <v>-1.05</v>
      </c>
    </row>
    <row r="8642" spans="1:17" s="4" customFormat="1" ht="12" x14ac:dyDescent="0.3">
      <c r="A8642" s="4">
        <v>8641</v>
      </c>
      <c r="B8642" s="4" t="s">
        <v>25579</v>
      </c>
      <c r="C8642" s="5">
        <v>44529</v>
      </c>
      <c r="D8642" s="5">
        <v>44531</v>
      </c>
      <c r="E8642" s="9">
        <f t="shared" ref="E8642:E8705" si="135">YEAR(D8642)</f>
        <v>2021</v>
      </c>
      <c r="F8642" s="4" t="s">
        <v>59</v>
      </c>
      <c r="G8642" s="4" t="s">
        <v>25580</v>
      </c>
      <c r="H8642" s="4" t="s">
        <v>25581</v>
      </c>
      <c r="I8642" s="4" t="s">
        <v>67</v>
      </c>
      <c r="J8642" s="4" t="s">
        <v>106</v>
      </c>
      <c r="K8642" s="4" t="s">
        <v>106</v>
      </c>
      <c r="L8642" s="4" t="s">
        <v>29</v>
      </c>
      <c r="M8642" s="4" t="s">
        <v>90</v>
      </c>
      <c r="N8642" s="4">
        <v>1277.29</v>
      </c>
      <c r="O8642" s="4">
        <v>9</v>
      </c>
      <c r="P8642" s="4">
        <v>0.1</v>
      </c>
      <c r="Q8642" s="4">
        <v>186.64</v>
      </c>
    </row>
    <row r="8643" spans="1:17" s="4" customFormat="1" ht="12" x14ac:dyDescent="0.3">
      <c r="A8643" s="4">
        <v>8642</v>
      </c>
      <c r="B8643" s="4" t="s">
        <v>25582</v>
      </c>
      <c r="C8643" s="5">
        <v>45714</v>
      </c>
      <c r="D8643" s="5">
        <v>45715</v>
      </c>
      <c r="E8643" s="9">
        <f t="shared" si="135"/>
        <v>2025</v>
      </c>
      <c r="F8643" s="4" t="s">
        <v>59</v>
      </c>
      <c r="G8643" s="4" t="s">
        <v>25583</v>
      </c>
      <c r="H8643" s="4" t="s">
        <v>25584</v>
      </c>
      <c r="I8643" s="4" t="s">
        <v>67</v>
      </c>
      <c r="J8643" s="4" t="s">
        <v>52</v>
      </c>
      <c r="K8643" s="4" t="s">
        <v>53</v>
      </c>
      <c r="L8643" s="4" t="s">
        <v>22</v>
      </c>
      <c r="M8643" s="4" t="s">
        <v>75</v>
      </c>
      <c r="N8643" s="4">
        <v>1179.8800000000001</v>
      </c>
      <c r="O8643" s="4">
        <v>1</v>
      </c>
      <c r="P8643" s="4">
        <v>0.2</v>
      </c>
      <c r="Q8643" s="4">
        <v>182.59</v>
      </c>
    </row>
    <row r="8644" spans="1:17" s="4" customFormat="1" ht="12" x14ac:dyDescent="0.3">
      <c r="A8644" s="4">
        <v>8643</v>
      </c>
      <c r="B8644" s="4" t="s">
        <v>25585</v>
      </c>
      <c r="C8644" s="5">
        <v>44936</v>
      </c>
      <c r="D8644" s="5">
        <v>44941</v>
      </c>
      <c r="E8644" s="9">
        <f t="shared" si="135"/>
        <v>2023</v>
      </c>
      <c r="F8644" s="4" t="s">
        <v>25</v>
      </c>
      <c r="G8644" s="4" t="s">
        <v>25586</v>
      </c>
      <c r="H8644" s="4" t="s">
        <v>25587</v>
      </c>
      <c r="I8644" s="4" t="s">
        <v>67</v>
      </c>
      <c r="J8644" s="4" t="s">
        <v>21</v>
      </c>
      <c r="K8644" s="4" t="s">
        <v>26647</v>
      </c>
      <c r="L8644" s="4" t="s">
        <v>29</v>
      </c>
      <c r="M8644" s="4" t="s">
        <v>48</v>
      </c>
      <c r="N8644" s="4">
        <v>1229.0999999999999</v>
      </c>
      <c r="O8644" s="4">
        <v>1</v>
      </c>
      <c r="P8644" s="4">
        <v>0</v>
      </c>
      <c r="Q8644" s="4">
        <v>104.97</v>
      </c>
    </row>
    <row r="8645" spans="1:17" s="4" customFormat="1" ht="12" x14ac:dyDescent="0.3">
      <c r="A8645" s="4">
        <v>8644</v>
      </c>
      <c r="B8645" s="4" t="s">
        <v>25588</v>
      </c>
      <c r="C8645" s="5">
        <v>44720</v>
      </c>
      <c r="D8645" s="5">
        <v>44722</v>
      </c>
      <c r="E8645" s="9">
        <f t="shared" si="135"/>
        <v>2022</v>
      </c>
      <c r="F8645" s="4" t="s">
        <v>25</v>
      </c>
      <c r="G8645" s="4" t="s">
        <v>25589</v>
      </c>
      <c r="H8645" s="4" t="s">
        <v>25590</v>
      </c>
      <c r="I8645" s="4" t="s">
        <v>20</v>
      </c>
      <c r="J8645" s="4" t="s">
        <v>34</v>
      </c>
      <c r="K8645" s="4" t="s">
        <v>35</v>
      </c>
      <c r="L8645" s="4" t="s">
        <v>36</v>
      </c>
      <c r="M8645" s="4" t="s">
        <v>37</v>
      </c>
      <c r="N8645" s="4">
        <v>869.8</v>
      </c>
      <c r="O8645" s="4">
        <v>6</v>
      </c>
      <c r="P8645" s="4">
        <v>0.1</v>
      </c>
      <c r="Q8645" s="4">
        <v>41.5</v>
      </c>
    </row>
    <row r="8646" spans="1:17" s="4" customFormat="1" ht="12" x14ac:dyDescent="0.3">
      <c r="A8646" s="4">
        <v>8645</v>
      </c>
      <c r="B8646" s="4" t="s">
        <v>25591</v>
      </c>
      <c r="C8646" s="5">
        <v>44582</v>
      </c>
      <c r="D8646" s="5">
        <v>44583</v>
      </c>
      <c r="E8646" s="9">
        <f t="shared" si="135"/>
        <v>2022</v>
      </c>
      <c r="F8646" s="4" t="s">
        <v>39</v>
      </c>
      <c r="G8646" s="4" t="s">
        <v>25592</v>
      </c>
      <c r="H8646" s="4" t="s">
        <v>25593</v>
      </c>
      <c r="I8646" s="4" t="s">
        <v>28</v>
      </c>
      <c r="J8646" s="4" t="s">
        <v>62</v>
      </c>
      <c r="K8646" s="4" t="s">
        <v>63</v>
      </c>
      <c r="L8646" s="4" t="s">
        <v>22</v>
      </c>
      <c r="M8646" s="4" t="s">
        <v>54</v>
      </c>
      <c r="N8646" s="4">
        <v>286.36</v>
      </c>
      <c r="O8646" s="4">
        <v>10</v>
      </c>
      <c r="P8646" s="4">
        <v>0.2</v>
      </c>
      <c r="Q8646" s="4">
        <v>35.299999999999997</v>
      </c>
    </row>
    <row r="8647" spans="1:17" s="4" customFormat="1" ht="12" x14ac:dyDescent="0.3">
      <c r="A8647" s="4">
        <v>8646</v>
      </c>
      <c r="B8647" s="4" t="s">
        <v>25594</v>
      </c>
      <c r="C8647" s="5">
        <v>44673</v>
      </c>
      <c r="D8647" s="5">
        <v>44678</v>
      </c>
      <c r="E8647" s="9">
        <f t="shared" si="135"/>
        <v>2022</v>
      </c>
      <c r="F8647" s="4" t="s">
        <v>25</v>
      </c>
      <c r="G8647" s="4" t="s">
        <v>25595</v>
      </c>
      <c r="H8647" s="4" t="s">
        <v>25596</v>
      </c>
      <c r="I8647" s="4" t="s">
        <v>67</v>
      </c>
      <c r="J8647" s="4" t="s">
        <v>47</v>
      </c>
      <c r="K8647" s="4" t="s">
        <v>47</v>
      </c>
      <c r="L8647" s="4" t="s">
        <v>22</v>
      </c>
      <c r="M8647" s="4" t="s">
        <v>54</v>
      </c>
      <c r="N8647" s="4">
        <v>1441.98</v>
      </c>
      <c r="O8647" s="4">
        <v>1</v>
      </c>
      <c r="P8647" s="4">
        <v>0.15</v>
      </c>
      <c r="Q8647" s="4">
        <v>222.66</v>
      </c>
    </row>
    <row r="8648" spans="1:17" s="4" customFormat="1" ht="12" x14ac:dyDescent="0.3">
      <c r="A8648" s="4">
        <v>8647</v>
      </c>
      <c r="B8648" s="4" t="s">
        <v>25597</v>
      </c>
      <c r="C8648" s="5">
        <v>45433</v>
      </c>
      <c r="D8648" s="5">
        <v>45436</v>
      </c>
      <c r="E8648" s="9">
        <f t="shared" si="135"/>
        <v>2024</v>
      </c>
      <c r="F8648" s="4" t="s">
        <v>17</v>
      </c>
      <c r="G8648" s="4" t="s">
        <v>25598</v>
      </c>
      <c r="H8648" s="4" t="s">
        <v>25599</v>
      </c>
      <c r="I8648" s="4" t="s">
        <v>20</v>
      </c>
      <c r="J8648" s="4" t="s">
        <v>52</v>
      </c>
      <c r="K8648" s="4" t="s">
        <v>53</v>
      </c>
      <c r="L8648" s="4" t="s">
        <v>36</v>
      </c>
      <c r="M8648" s="4" t="s">
        <v>118</v>
      </c>
      <c r="N8648" s="4">
        <v>689.08</v>
      </c>
      <c r="O8648" s="4">
        <v>4</v>
      </c>
      <c r="P8648" s="4">
        <v>0.2</v>
      </c>
      <c r="Q8648" s="4">
        <v>87.71</v>
      </c>
    </row>
    <row r="8649" spans="1:17" s="4" customFormat="1" ht="12" x14ac:dyDescent="0.3">
      <c r="A8649" s="4">
        <v>8648</v>
      </c>
      <c r="B8649" s="4" t="s">
        <v>25600</v>
      </c>
      <c r="C8649" s="5">
        <v>44441</v>
      </c>
      <c r="D8649" s="5">
        <v>44442</v>
      </c>
      <c r="E8649" s="9">
        <f t="shared" si="135"/>
        <v>2021</v>
      </c>
      <c r="F8649" s="4" t="s">
        <v>25</v>
      </c>
      <c r="G8649" s="4" t="s">
        <v>25601</v>
      </c>
      <c r="H8649" s="4" t="s">
        <v>25602</v>
      </c>
      <c r="I8649" s="4" t="s">
        <v>28</v>
      </c>
      <c r="J8649" s="4" t="s">
        <v>42</v>
      </c>
      <c r="K8649" s="4" t="s">
        <v>43</v>
      </c>
      <c r="L8649" s="4" t="s">
        <v>36</v>
      </c>
      <c r="M8649" s="4" t="s">
        <v>118</v>
      </c>
      <c r="N8649" s="4">
        <v>933.9</v>
      </c>
      <c r="O8649" s="4">
        <v>4</v>
      </c>
      <c r="P8649" s="4">
        <v>0</v>
      </c>
      <c r="Q8649" s="4">
        <v>143.83000000000001</v>
      </c>
    </row>
    <row r="8650" spans="1:17" s="4" customFormat="1" ht="12" x14ac:dyDescent="0.3">
      <c r="A8650" s="4">
        <v>8649</v>
      </c>
      <c r="B8650" s="4" t="s">
        <v>25603</v>
      </c>
      <c r="C8650" s="5">
        <v>45177</v>
      </c>
      <c r="D8650" s="5">
        <v>45180</v>
      </c>
      <c r="E8650" s="9">
        <f t="shared" si="135"/>
        <v>2023</v>
      </c>
      <c r="F8650" s="4" t="s">
        <v>39</v>
      </c>
      <c r="G8650" s="4" t="s">
        <v>25604</v>
      </c>
      <c r="H8650" s="4" t="s">
        <v>25605</v>
      </c>
      <c r="I8650" s="4" t="s">
        <v>20</v>
      </c>
      <c r="J8650" s="4" t="s">
        <v>21</v>
      </c>
      <c r="K8650" s="4" t="s">
        <v>26647</v>
      </c>
      <c r="L8650" s="4" t="s">
        <v>22</v>
      </c>
      <c r="M8650" s="4" t="s">
        <v>75</v>
      </c>
      <c r="N8650" s="4">
        <v>1106.32</v>
      </c>
      <c r="O8650" s="4">
        <v>1</v>
      </c>
      <c r="P8650" s="4">
        <v>0.2</v>
      </c>
      <c r="Q8650" s="4">
        <v>147.30000000000001</v>
      </c>
    </row>
    <row r="8651" spans="1:17" s="4" customFormat="1" ht="12" x14ac:dyDescent="0.3">
      <c r="A8651" s="4">
        <v>8650</v>
      </c>
      <c r="B8651" s="4" t="s">
        <v>25606</v>
      </c>
      <c r="C8651" s="5">
        <v>44427</v>
      </c>
      <c r="D8651" s="5">
        <v>44429</v>
      </c>
      <c r="E8651" s="9">
        <f t="shared" si="135"/>
        <v>2021</v>
      </c>
      <c r="F8651" s="4" t="s">
        <v>25</v>
      </c>
      <c r="G8651" s="4" t="s">
        <v>25607</v>
      </c>
      <c r="H8651" s="4" t="s">
        <v>25608</v>
      </c>
      <c r="I8651" s="4" t="s">
        <v>28</v>
      </c>
      <c r="J8651" s="4" t="s">
        <v>79</v>
      </c>
      <c r="K8651" s="4" t="s">
        <v>80</v>
      </c>
      <c r="L8651" s="4" t="s">
        <v>29</v>
      </c>
      <c r="M8651" s="4" t="s">
        <v>48</v>
      </c>
      <c r="N8651" s="4">
        <v>1402.74</v>
      </c>
      <c r="O8651" s="4">
        <v>2</v>
      </c>
      <c r="P8651" s="4">
        <v>0.2</v>
      </c>
      <c r="Q8651" s="4">
        <v>-1.24</v>
      </c>
    </row>
    <row r="8652" spans="1:17" s="4" customFormat="1" ht="12" x14ac:dyDescent="0.3">
      <c r="A8652" s="4">
        <v>8651</v>
      </c>
      <c r="B8652" s="4" t="s">
        <v>25609</v>
      </c>
      <c r="C8652" s="5">
        <v>44681</v>
      </c>
      <c r="D8652" s="5">
        <v>44685</v>
      </c>
      <c r="E8652" s="9">
        <f t="shared" si="135"/>
        <v>2022</v>
      </c>
      <c r="F8652" s="4" t="s">
        <v>17</v>
      </c>
      <c r="G8652" s="4" t="s">
        <v>25610</v>
      </c>
      <c r="H8652" s="4" t="s">
        <v>25611</v>
      </c>
      <c r="I8652" s="4" t="s">
        <v>20</v>
      </c>
      <c r="J8652" s="4" t="s">
        <v>79</v>
      </c>
      <c r="K8652" s="4" t="s">
        <v>80</v>
      </c>
      <c r="L8652" s="4" t="s">
        <v>29</v>
      </c>
      <c r="M8652" s="4" t="s">
        <v>107</v>
      </c>
      <c r="N8652" s="4">
        <v>1130.02</v>
      </c>
      <c r="O8652" s="4">
        <v>9</v>
      </c>
      <c r="P8652" s="4">
        <v>0.1</v>
      </c>
      <c r="Q8652" s="4">
        <v>31.86</v>
      </c>
    </row>
    <row r="8653" spans="1:17" s="4" customFormat="1" ht="12" x14ac:dyDescent="0.3">
      <c r="A8653" s="4">
        <v>8652</v>
      </c>
      <c r="B8653" s="4" t="s">
        <v>25612</v>
      </c>
      <c r="C8653" s="5">
        <v>45732</v>
      </c>
      <c r="D8653" s="5">
        <v>45736</v>
      </c>
      <c r="E8653" s="9">
        <f t="shared" si="135"/>
        <v>2025</v>
      </c>
      <c r="F8653" s="4" t="s">
        <v>39</v>
      </c>
      <c r="G8653" s="4" t="s">
        <v>25613</v>
      </c>
      <c r="H8653" s="4" t="s">
        <v>25614</v>
      </c>
      <c r="I8653" s="4" t="s">
        <v>20</v>
      </c>
      <c r="J8653" s="4" t="s">
        <v>34</v>
      </c>
      <c r="K8653" s="4" t="s">
        <v>35</v>
      </c>
      <c r="L8653" s="4" t="s">
        <v>29</v>
      </c>
      <c r="M8653" s="4" t="s">
        <v>107</v>
      </c>
      <c r="N8653" s="4">
        <v>1366.96</v>
      </c>
      <c r="O8653" s="4">
        <v>8</v>
      </c>
      <c r="P8653" s="4">
        <v>0.1</v>
      </c>
      <c r="Q8653" s="4">
        <v>188</v>
      </c>
    </row>
    <row r="8654" spans="1:17" s="4" customFormat="1" ht="12" x14ac:dyDescent="0.3">
      <c r="A8654" s="4">
        <v>8653</v>
      </c>
      <c r="B8654" s="4" t="s">
        <v>25615</v>
      </c>
      <c r="C8654" s="5">
        <v>44707</v>
      </c>
      <c r="D8654" s="5">
        <v>44709</v>
      </c>
      <c r="E8654" s="9">
        <f t="shared" si="135"/>
        <v>2022</v>
      </c>
      <c r="F8654" s="4" t="s">
        <v>59</v>
      </c>
      <c r="G8654" s="4" t="s">
        <v>25616</v>
      </c>
      <c r="H8654" s="4" t="s">
        <v>25617</v>
      </c>
      <c r="I8654" s="4" t="s">
        <v>20</v>
      </c>
      <c r="J8654" s="4" t="s">
        <v>47</v>
      </c>
      <c r="K8654" s="4" t="s">
        <v>47</v>
      </c>
      <c r="L8654" s="4" t="s">
        <v>22</v>
      </c>
      <c r="M8654" s="4" t="s">
        <v>75</v>
      </c>
      <c r="N8654" s="4">
        <v>1293.7</v>
      </c>
      <c r="O8654" s="4">
        <v>6</v>
      </c>
      <c r="P8654" s="4">
        <v>0.15</v>
      </c>
      <c r="Q8654" s="4">
        <v>176.68</v>
      </c>
    </row>
    <row r="8655" spans="1:17" s="4" customFormat="1" ht="12" x14ac:dyDescent="0.3">
      <c r="A8655" s="4">
        <v>8654</v>
      </c>
      <c r="B8655" s="4" t="s">
        <v>25618</v>
      </c>
      <c r="C8655" s="5">
        <v>45178</v>
      </c>
      <c r="D8655" s="5">
        <v>45183</v>
      </c>
      <c r="E8655" s="9">
        <f t="shared" si="135"/>
        <v>2023</v>
      </c>
      <c r="F8655" s="4" t="s">
        <v>59</v>
      </c>
      <c r="G8655" s="4" t="s">
        <v>25619</v>
      </c>
      <c r="H8655" s="4" t="s">
        <v>25620</v>
      </c>
      <c r="I8655" s="4" t="s">
        <v>20</v>
      </c>
      <c r="J8655" s="4" t="s">
        <v>47</v>
      </c>
      <c r="K8655" s="4" t="s">
        <v>47</v>
      </c>
      <c r="L8655" s="4" t="s">
        <v>29</v>
      </c>
      <c r="M8655" s="4" t="s">
        <v>48</v>
      </c>
      <c r="N8655" s="4">
        <v>1133.54</v>
      </c>
      <c r="O8655" s="4">
        <v>3</v>
      </c>
      <c r="P8655" s="4">
        <v>0.15</v>
      </c>
      <c r="Q8655" s="4">
        <v>176.18</v>
      </c>
    </row>
    <row r="8656" spans="1:17" s="4" customFormat="1" ht="12" x14ac:dyDescent="0.3">
      <c r="A8656" s="4">
        <v>8655</v>
      </c>
      <c r="B8656" s="4" t="s">
        <v>25621</v>
      </c>
      <c r="C8656" s="5">
        <v>45483</v>
      </c>
      <c r="D8656" s="5">
        <v>45490</v>
      </c>
      <c r="E8656" s="9">
        <f t="shared" si="135"/>
        <v>2024</v>
      </c>
      <c r="F8656" s="4" t="s">
        <v>17</v>
      </c>
      <c r="G8656" s="4" t="s">
        <v>25622</v>
      </c>
      <c r="H8656" s="4" t="s">
        <v>25623</v>
      </c>
      <c r="I8656" s="4" t="s">
        <v>28</v>
      </c>
      <c r="J8656" s="4" t="s">
        <v>52</v>
      </c>
      <c r="K8656" s="4" t="s">
        <v>53</v>
      </c>
      <c r="L8656" s="4" t="s">
        <v>22</v>
      </c>
      <c r="M8656" s="4" t="s">
        <v>134</v>
      </c>
      <c r="N8656" s="4">
        <v>59.46</v>
      </c>
      <c r="O8656" s="4">
        <v>8</v>
      </c>
      <c r="P8656" s="4">
        <v>0.15</v>
      </c>
      <c r="Q8656" s="4">
        <v>7.23</v>
      </c>
    </row>
    <row r="8657" spans="1:17" s="4" customFormat="1" ht="12" x14ac:dyDescent="0.3">
      <c r="A8657" s="4">
        <v>8656</v>
      </c>
      <c r="B8657" s="4" t="s">
        <v>25624</v>
      </c>
      <c r="C8657" s="5">
        <v>45768</v>
      </c>
      <c r="D8657" s="5">
        <v>45773</v>
      </c>
      <c r="E8657" s="9">
        <f t="shared" si="135"/>
        <v>2025</v>
      </c>
      <c r="F8657" s="4" t="s">
        <v>39</v>
      </c>
      <c r="G8657" s="4" t="s">
        <v>25625</v>
      </c>
      <c r="H8657" s="4" t="s">
        <v>25626</v>
      </c>
      <c r="I8657" s="4" t="s">
        <v>67</v>
      </c>
      <c r="J8657" s="4" t="s">
        <v>34</v>
      </c>
      <c r="K8657" s="4" t="s">
        <v>35</v>
      </c>
      <c r="L8657" s="4" t="s">
        <v>22</v>
      </c>
      <c r="M8657" s="4" t="s">
        <v>75</v>
      </c>
      <c r="N8657" s="4">
        <v>1266.33</v>
      </c>
      <c r="O8657" s="4">
        <v>3</v>
      </c>
      <c r="P8657" s="4">
        <v>0.1</v>
      </c>
      <c r="Q8657" s="4">
        <v>11.75</v>
      </c>
    </row>
    <row r="8658" spans="1:17" s="4" customFormat="1" ht="12" x14ac:dyDescent="0.3">
      <c r="A8658" s="4">
        <v>8657</v>
      </c>
      <c r="B8658" s="4" t="s">
        <v>25627</v>
      </c>
      <c r="C8658" s="5">
        <v>45134</v>
      </c>
      <c r="D8658" s="5">
        <v>45140</v>
      </c>
      <c r="E8658" s="9">
        <f t="shared" si="135"/>
        <v>2023</v>
      </c>
      <c r="F8658" s="4" t="s">
        <v>59</v>
      </c>
      <c r="G8658" s="4" t="s">
        <v>25628</v>
      </c>
      <c r="H8658" s="4" t="s">
        <v>25629</v>
      </c>
      <c r="I8658" s="4" t="s">
        <v>20</v>
      </c>
      <c r="J8658" s="4" t="s">
        <v>52</v>
      </c>
      <c r="K8658" s="4" t="s">
        <v>53</v>
      </c>
      <c r="L8658" s="4" t="s">
        <v>29</v>
      </c>
      <c r="M8658" s="4" t="s">
        <v>107</v>
      </c>
      <c r="N8658" s="4">
        <v>668.75</v>
      </c>
      <c r="O8658" s="4">
        <v>6</v>
      </c>
      <c r="P8658" s="4">
        <v>0</v>
      </c>
      <c r="Q8658" s="4">
        <v>168.61</v>
      </c>
    </row>
    <row r="8659" spans="1:17" s="4" customFormat="1" ht="12" x14ac:dyDescent="0.3">
      <c r="A8659" s="4">
        <v>8658</v>
      </c>
      <c r="B8659" s="4" t="s">
        <v>25630</v>
      </c>
      <c r="C8659" s="5">
        <v>45599</v>
      </c>
      <c r="D8659" s="5">
        <v>45601</v>
      </c>
      <c r="E8659" s="9">
        <f t="shared" si="135"/>
        <v>2024</v>
      </c>
      <c r="F8659" s="4" t="s">
        <v>59</v>
      </c>
      <c r="G8659" s="4" t="s">
        <v>25631</v>
      </c>
      <c r="H8659" s="4" t="s">
        <v>25632</v>
      </c>
      <c r="I8659" s="4" t="s">
        <v>28</v>
      </c>
      <c r="J8659" s="4" t="s">
        <v>62</v>
      </c>
      <c r="K8659" s="4" t="s">
        <v>63</v>
      </c>
      <c r="L8659" s="4" t="s">
        <v>36</v>
      </c>
      <c r="M8659" s="4" t="s">
        <v>71</v>
      </c>
      <c r="N8659" s="4">
        <v>1128.45</v>
      </c>
      <c r="O8659" s="4">
        <v>5</v>
      </c>
      <c r="P8659" s="4">
        <v>0.15</v>
      </c>
      <c r="Q8659" s="4">
        <v>132.08000000000001</v>
      </c>
    </row>
    <row r="8660" spans="1:17" s="4" customFormat="1" ht="12" x14ac:dyDescent="0.3">
      <c r="A8660" s="4">
        <v>8659</v>
      </c>
      <c r="B8660" s="4" t="s">
        <v>25633</v>
      </c>
      <c r="C8660" s="5">
        <v>44893</v>
      </c>
      <c r="D8660" s="5">
        <v>44900</v>
      </c>
      <c r="E8660" s="9">
        <f t="shared" si="135"/>
        <v>2022</v>
      </c>
      <c r="F8660" s="4" t="s">
        <v>25</v>
      </c>
      <c r="G8660" s="4" t="s">
        <v>25634</v>
      </c>
      <c r="H8660" s="4" t="s">
        <v>25635</v>
      </c>
      <c r="I8660" s="4" t="s">
        <v>67</v>
      </c>
      <c r="J8660" s="4" t="s">
        <v>21</v>
      </c>
      <c r="K8660" s="4" t="s">
        <v>26647</v>
      </c>
      <c r="L8660" s="4" t="s">
        <v>22</v>
      </c>
      <c r="M8660" s="4" t="s">
        <v>134</v>
      </c>
      <c r="N8660" s="4">
        <v>1197.56</v>
      </c>
      <c r="O8660" s="4">
        <v>6</v>
      </c>
      <c r="P8660" s="4">
        <v>0.1</v>
      </c>
      <c r="Q8660" s="4">
        <v>199.69</v>
      </c>
    </row>
    <row r="8661" spans="1:17" s="4" customFormat="1" ht="12" x14ac:dyDescent="0.3">
      <c r="A8661" s="4">
        <v>8660</v>
      </c>
      <c r="B8661" s="4" t="s">
        <v>25636</v>
      </c>
      <c r="C8661" s="5">
        <v>44534</v>
      </c>
      <c r="D8661" s="5">
        <v>44537</v>
      </c>
      <c r="E8661" s="9">
        <f t="shared" si="135"/>
        <v>2021</v>
      </c>
      <c r="F8661" s="4" t="s">
        <v>25</v>
      </c>
      <c r="G8661" s="4" t="s">
        <v>25637</v>
      </c>
      <c r="H8661" s="4" t="s">
        <v>25638</v>
      </c>
      <c r="I8661" s="4" t="s">
        <v>20</v>
      </c>
      <c r="J8661" s="4" t="s">
        <v>145</v>
      </c>
      <c r="K8661" s="4" t="s">
        <v>80</v>
      </c>
      <c r="L8661" s="4" t="s">
        <v>29</v>
      </c>
      <c r="M8661" s="4" t="s">
        <v>48</v>
      </c>
      <c r="N8661" s="4">
        <v>292.37</v>
      </c>
      <c r="O8661" s="4">
        <v>7</v>
      </c>
      <c r="P8661" s="4">
        <v>0.1</v>
      </c>
      <c r="Q8661" s="4">
        <v>72.099999999999994</v>
      </c>
    </row>
    <row r="8662" spans="1:17" s="4" customFormat="1" ht="12" x14ac:dyDescent="0.3">
      <c r="A8662" s="4">
        <v>8661</v>
      </c>
      <c r="B8662" s="4" t="s">
        <v>25639</v>
      </c>
      <c r="C8662" s="5">
        <v>44854</v>
      </c>
      <c r="D8662" s="5">
        <v>44861</v>
      </c>
      <c r="E8662" s="9">
        <f t="shared" si="135"/>
        <v>2022</v>
      </c>
      <c r="F8662" s="4" t="s">
        <v>25</v>
      </c>
      <c r="G8662" s="4" t="s">
        <v>25640</v>
      </c>
      <c r="H8662" s="4" t="s">
        <v>25641</v>
      </c>
      <c r="I8662" s="4" t="s">
        <v>28</v>
      </c>
      <c r="J8662" s="4" t="s">
        <v>34</v>
      </c>
      <c r="K8662" s="4" t="s">
        <v>35</v>
      </c>
      <c r="L8662" s="4" t="s">
        <v>36</v>
      </c>
      <c r="M8662" s="4" t="s">
        <v>118</v>
      </c>
      <c r="N8662" s="4">
        <v>419.1</v>
      </c>
      <c r="O8662" s="4">
        <v>5</v>
      </c>
      <c r="P8662" s="4">
        <v>0.2</v>
      </c>
      <c r="Q8662" s="4">
        <v>47.55</v>
      </c>
    </row>
    <row r="8663" spans="1:17" s="4" customFormat="1" ht="12" x14ac:dyDescent="0.3">
      <c r="A8663" s="4">
        <v>8662</v>
      </c>
      <c r="B8663" s="4" t="s">
        <v>25642</v>
      </c>
      <c r="C8663" s="5">
        <v>44846</v>
      </c>
      <c r="D8663" s="5">
        <v>44850</v>
      </c>
      <c r="E8663" s="9">
        <f t="shared" si="135"/>
        <v>2022</v>
      </c>
      <c r="F8663" s="4" t="s">
        <v>39</v>
      </c>
      <c r="G8663" s="4" t="s">
        <v>25643</v>
      </c>
      <c r="H8663" s="4" t="s">
        <v>25644</v>
      </c>
      <c r="I8663" s="4" t="s">
        <v>28</v>
      </c>
      <c r="J8663" s="4" t="s">
        <v>62</v>
      </c>
      <c r="K8663" s="4" t="s">
        <v>63</v>
      </c>
      <c r="L8663" s="4" t="s">
        <v>22</v>
      </c>
      <c r="M8663" s="4" t="s">
        <v>54</v>
      </c>
      <c r="N8663" s="4">
        <v>1305.83</v>
      </c>
      <c r="O8663" s="4">
        <v>1</v>
      </c>
      <c r="P8663" s="4">
        <v>0</v>
      </c>
      <c r="Q8663" s="4">
        <v>134.05000000000001</v>
      </c>
    </row>
    <row r="8664" spans="1:17" s="4" customFormat="1" ht="12" x14ac:dyDescent="0.3">
      <c r="A8664" s="4">
        <v>8663</v>
      </c>
      <c r="B8664" s="4" t="s">
        <v>25645</v>
      </c>
      <c r="C8664" s="5">
        <v>44642</v>
      </c>
      <c r="D8664" s="5">
        <v>44648</v>
      </c>
      <c r="E8664" s="9">
        <f t="shared" si="135"/>
        <v>2022</v>
      </c>
      <c r="F8664" s="4" t="s">
        <v>39</v>
      </c>
      <c r="G8664" s="4" t="s">
        <v>25646</v>
      </c>
      <c r="H8664" s="4" t="s">
        <v>25647</v>
      </c>
      <c r="I8664" s="4" t="s">
        <v>67</v>
      </c>
      <c r="J8664" s="4" t="s">
        <v>42</v>
      </c>
      <c r="K8664" s="4" t="s">
        <v>43</v>
      </c>
      <c r="L8664" s="4" t="s">
        <v>36</v>
      </c>
      <c r="M8664" s="4" t="s">
        <v>37</v>
      </c>
      <c r="N8664" s="4">
        <v>391.92</v>
      </c>
      <c r="O8664" s="4">
        <v>3</v>
      </c>
      <c r="P8664" s="4">
        <v>0</v>
      </c>
      <c r="Q8664" s="4">
        <v>23.35</v>
      </c>
    </row>
    <row r="8665" spans="1:17" s="4" customFormat="1" ht="12" x14ac:dyDescent="0.3">
      <c r="A8665" s="4">
        <v>8664</v>
      </c>
      <c r="B8665" s="4" t="s">
        <v>25648</v>
      </c>
      <c r="C8665" s="5">
        <v>44737</v>
      </c>
      <c r="D8665" s="5">
        <v>44741</v>
      </c>
      <c r="E8665" s="9">
        <f t="shared" si="135"/>
        <v>2022</v>
      </c>
      <c r="F8665" s="4" t="s">
        <v>59</v>
      </c>
      <c r="G8665" s="4" t="s">
        <v>15589</v>
      </c>
      <c r="H8665" s="4" t="s">
        <v>25649</v>
      </c>
      <c r="I8665" s="4" t="s">
        <v>28</v>
      </c>
      <c r="J8665" s="4" t="s">
        <v>34</v>
      </c>
      <c r="K8665" s="4" t="s">
        <v>35</v>
      </c>
      <c r="L8665" s="4" t="s">
        <v>36</v>
      </c>
      <c r="M8665" s="4" t="s">
        <v>37</v>
      </c>
      <c r="N8665" s="4">
        <v>106.09</v>
      </c>
      <c r="O8665" s="4">
        <v>4</v>
      </c>
      <c r="P8665" s="4">
        <v>0.2</v>
      </c>
      <c r="Q8665" s="4">
        <v>9.83</v>
      </c>
    </row>
    <row r="8666" spans="1:17" s="4" customFormat="1" ht="12" x14ac:dyDescent="0.3">
      <c r="A8666" s="4">
        <v>8665</v>
      </c>
      <c r="B8666" s="4" t="s">
        <v>25650</v>
      </c>
      <c r="C8666" s="5">
        <v>45515</v>
      </c>
      <c r="D8666" s="5">
        <v>45520</v>
      </c>
      <c r="E8666" s="9">
        <f t="shared" si="135"/>
        <v>2024</v>
      </c>
      <c r="F8666" s="4" t="s">
        <v>39</v>
      </c>
      <c r="G8666" s="4" t="s">
        <v>25651</v>
      </c>
      <c r="H8666" s="4" t="s">
        <v>25652</v>
      </c>
      <c r="I8666" s="4" t="s">
        <v>28</v>
      </c>
      <c r="J8666" s="4" t="s">
        <v>79</v>
      </c>
      <c r="K8666" s="4" t="s">
        <v>80</v>
      </c>
      <c r="L8666" s="4" t="s">
        <v>22</v>
      </c>
      <c r="M8666" s="4" t="s">
        <v>54</v>
      </c>
      <c r="N8666" s="4">
        <v>1404.46</v>
      </c>
      <c r="O8666" s="4">
        <v>6</v>
      </c>
      <c r="P8666" s="4">
        <v>0</v>
      </c>
      <c r="Q8666" s="4">
        <v>242.5</v>
      </c>
    </row>
    <row r="8667" spans="1:17" s="4" customFormat="1" ht="12" x14ac:dyDescent="0.3">
      <c r="A8667" s="4">
        <v>8666</v>
      </c>
      <c r="B8667" s="4" t="s">
        <v>25653</v>
      </c>
      <c r="C8667" s="5">
        <v>45694</v>
      </c>
      <c r="D8667" s="5">
        <v>45696</v>
      </c>
      <c r="E8667" s="9">
        <f t="shared" si="135"/>
        <v>2025</v>
      </c>
      <c r="F8667" s="4" t="s">
        <v>59</v>
      </c>
      <c r="G8667" s="4" t="s">
        <v>25654</v>
      </c>
      <c r="H8667" s="4" t="s">
        <v>25655</v>
      </c>
      <c r="I8667" s="4" t="s">
        <v>28</v>
      </c>
      <c r="J8667" s="4" t="s">
        <v>79</v>
      </c>
      <c r="K8667" s="4" t="s">
        <v>80</v>
      </c>
      <c r="L8667" s="4" t="s">
        <v>22</v>
      </c>
      <c r="M8667" s="4" t="s">
        <v>54</v>
      </c>
      <c r="N8667" s="4">
        <v>57.98</v>
      </c>
      <c r="O8667" s="4">
        <v>7</v>
      </c>
      <c r="P8667" s="4">
        <v>0.2</v>
      </c>
      <c r="Q8667" s="4">
        <v>1.03</v>
      </c>
    </row>
    <row r="8668" spans="1:17" s="4" customFormat="1" ht="12" x14ac:dyDescent="0.3">
      <c r="A8668" s="4">
        <v>8667</v>
      </c>
      <c r="B8668" s="4" t="s">
        <v>25656</v>
      </c>
      <c r="C8668" s="5">
        <v>44436</v>
      </c>
      <c r="D8668" s="5">
        <v>44438</v>
      </c>
      <c r="E8668" s="9">
        <f t="shared" si="135"/>
        <v>2021</v>
      </c>
      <c r="F8668" s="4" t="s">
        <v>25</v>
      </c>
      <c r="G8668" s="4" t="s">
        <v>25657</v>
      </c>
      <c r="H8668" s="4" t="s">
        <v>25658</v>
      </c>
      <c r="I8668" s="4" t="s">
        <v>28</v>
      </c>
      <c r="J8668" s="4" t="s">
        <v>42</v>
      </c>
      <c r="K8668" s="4" t="s">
        <v>43</v>
      </c>
      <c r="L8668" s="4" t="s">
        <v>22</v>
      </c>
      <c r="M8668" s="4" t="s">
        <v>134</v>
      </c>
      <c r="N8668" s="4">
        <v>300.77999999999997</v>
      </c>
      <c r="O8668" s="4">
        <v>8</v>
      </c>
      <c r="P8668" s="4">
        <v>0</v>
      </c>
      <c r="Q8668" s="4">
        <v>63.14</v>
      </c>
    </row>
    <row r="8669" spans="1:17" s="4" customFormat="1" ht="12" x14ac:dyDescent="0.3">
      <c r="A8669" s="4">
        <v>8668</v>
      </c>
      <c r="B8669" s="4" t="s">
        <v>25659</v>
      </c>
      <c r="C8669" s="5">
        <v>45155</v>
      </c>
      <c r="D8669" s="5">
        <v>45160</v>
      </c>
      <c r="E8669" s="9">
        <f t="shared" si="135"/>
        <v>2023</v>
      </c>
      <c r="F8669" s="4" t="s">
        <v>39</v>
      </c>
      <c r="G8669" s="4" t="s">
        <v>25660</v>
      </c>
      <c r="H8669" s="4" t="s">
        <v>25661</v>
      </c>
      <c r="I8669" s="4" t="s">
        <v>28</v>
      </c>
      <c r="J8669" s="4" t="s">
        <v>34</v>
      </c>
      <c r="K8669" s="4" t="s">
        <v>35</v>
      </c>
      <c r="L8669" s="4" t="s">
        <v>29</v>
      </c>
      <c r="M8669" s="4" t="s">
        <v>30</v>
      </c>
      <c r="N8669" s="4">
        <v>620.20000000000005</v>
      </c>
      <c r="O8669" s="4">
        <v>3</v>
      </c>
      <c r="P8669" s="4">
        <v>0</v>
      </c>
      <c r="Q8669" s="4">
        <v>88.21</v>
      </c>
    </row>
    <row r="8670" spans="1:17" s="4" customFormat="1" ht="12" x14ac:dyDescent="0.3">
      <c r="A8670" s="4">
        <v>8669</v>
      </c>
      <c r="B8670" s="4" t="s">
        <v>25662</v>
      </c>
      <c r="C8670" s="5">
        <v>45188</v>
      </c>
      <c r="D8670" s="5">
        <v>45195</v>
      </c>
      <c r="E8670" s="9">
        <f t="shared" si="135"/>
        <v>2023</v>
      </c>
      <c r="F8670" s="4" t="s">
        <v>25</v>
      </c>
      <c r="G8670" s="4" t="s">
        <v>25663</v>
      </c>
      <c r="H8670" s="4" t="s">
        <v>25664</v>
      </c>
      <c r="I8670" s="4" t="s">
        <v>67</v>
      </c>
      <c r="J8670" s="4" t="s">
        <v>145</v>
      </c>
      <c r="K8670" s="4" t="s">
        <v>80</v>
      </c>
      <c r="L8670" s="4" t="s">
        <v>36</v>
      </c>
      <c r="M8670" s="4" t="s">
        <v>138</v>
      </c>
      <c r="N8670" s="4">
        <v>1192.68</v>
      </c>
      <c r="O8670" s="4">
        <v>4</v>
      </c>
      <c r="P8670" s="4">
        <v>0.1</v>
      </c>
      <c r="Q8670" s="4">
        <v>304.92</v>
      </c>
    </row>
    <row r="8671" spans="1:17" s="4" customFormat="1" ht="12" x14ac:dyDescent="0.3">
      <c r="A8671" s="4">
        <v>8670</v>
      </c>
      <c r="B8671" s="4" t="s">
        <v>25665</v>
      </c>
      <c r="C8671" s="5">
        <v>44922</v>
      </c>
      <c r="D8671" s="5">
        <v>44928</v>
      </c>
      <c r="E8671" s="9">
        <f t="shared" si="135"/>
        <v>2023</v>
      </c>
      <c r="F8671" s="4" t="s">
        <v>25</v>
      </c>
      <c r="G8671" s="4" t="s">
        <v>25666</v>
      </c>
      <c r="H8671" s="4" t="s">
        <v>25667</v>
      </c>
      <c r="I8671" s="4" t="s">
        <v>67</v>
      </c>
      <c r="J8671" s="4" t="s">
        <v>52</v>
      </c>
      <c r="K8671" s="4" t="s">
        <v>53</v>
      </c>
      <c r="L8671" s="4" t="s">
        <v>36</v>
      </c>
      <c r="M8671" s="4" t="s">
        <v>37</v>
      </c>
      <c r="N8671" s="4">
        <v>31.67</v>
      </c>
      <c r="O8671" s="4">
        <v>3</v>
      </c>
      <c r="P8671" s="4">
        <v>0.15</v>
      </c>
      <c r="Q8671" s="4">
        <v>4.93</v>
      </c>
    </row>
    <row r="8672" spans="1:17" s="4" customFormat="1" ht="12" x14ac:dyDescent="0.3">
      <c r="A8672" s="4">
        <v>8671</v>
      </c>
      <c r="B8672" s="4" t="s">
        <v>25668</v>
      </c>
      <c r="C8672" s="5">
        <v>45419</v>
      </c>
      <c r="D8672" s="5">
        <v>45426</v>
      </c>
      <c r="E8672" s="9">
        <f t="shared" si="135"/>
        <v>2024</v>
      </c>
      <c r="F8672" s="4" t="s">
        <v>39</v>
      </c>
      <c r="G8672" s="4" t="s">
        <v>25669</v>
      </c>
      <c r="H8672" s="4" t="s">
        <v>25670</v>
      </c>
      <c r="I8672" s="4" t="s">
        <v>20</v>
      </c>
      <c r="J8672" s="4" t="s">
        <v>21</v>
      </c>
      <c r="K8672" s="4" t="s">
        <v>26647</v>
      </c>
      <c r="L8672" s="4" t="s">
        <v>36</v>
      </c>
      <c r="M8672" s="4" t="s">
        <v>37</v>
      </c>
      <c r="N8672" s="4">
        <v>57.95</v>
      </c>
      <c r="O8672" s="4">
        <v>2</v>
      </c>
      <c r="P8672" s="4">
        <v>0.2</v>
      </c>
      <c r="Q8672" s="4">
        <v>5.91</v>
      </c>
    </row>
    <row r="8673" spans="1:17" s="4" customFormat="1" ht="12" x14ac:dyDescent="0.3">
      <c r="A8673" s="4">
        <v>8672</v>
      </c>
      <c r="B8673" s="4" t="s">
        <v>25671</v>
      </c>
      <c r="C8673" s="5">
        <v>45147</v>
      </c>
      <c r="D8673" s="5">
        <v>45152</v>
      </c>
      <c r="E8673" s="9">
        <f t="shared" si="135"/>
        <v>2023</v>
      </c>
      <c r="F8673" s="4" t="s">
        <v>59</v>
      </c>
      <c r="G8673" s="4" t="s">
        <v>25672</v>
      </c>
      <c r="H8673" s="4" t="s">
        <v>25673</v>
      </c>
      <c r="I8673" s="4" t="s">
        <v>20</v>
      </c>
      <c r="J8673" s="4" t="s">
        <v>79</v>
      </c>
      <c r="K8673" s="4" t="s">
        <v>80</v>
      </c>
      <c r="L8673" s="4" t="s">
        <v>22</v>
      </c>
      <c r="M8673" s="4" t="s">
        <v>23</v>
      </c>
      <c r="N8673" s="4">
        <v>1237.43</v>
      </c>
      <c r="O8673" s="4">
        <v>3</v>
      </c>
      <c r="P8673" s="4">
        <v>0.1</v>
      </c>
      <c r="Q8673" s="4">
        <v>218.71</v>
      </c>
    </row>
    <row r="8674" spans="1:17" s="4" customFormat="1" ht="12" x14ac:dyDescent="0.3">
      <c r="A8674" s="4">
        <v>8673</v>
      </c>
      <c r="B8674" s="4" t="s">
        <v>25674</v>
      </c>
      <c r="C8674" s="5">
        <v>45625</v>
      </c>
      <c r="D8674" s="5">
        <v>45629</v>
      </c>
      <c r="E8674" s="9">
        <f t="shared" si="135"/>
        <v>2024</v>
      </c>
      <c r="F8674" s="4" t="s">
        <v>39</v>
      </c>
      <c r="G8674" s="4" t="s">
        <v>25675</v>
      </c>
      <c r="H8674" s="4" t="s">
        <v>25676</v>
      </c>
      <c r="I8674" s="4" t="s">
        <v>67</v>
      </c>
      <c r="J8674" s="4" t="s">
        <v>47</v>
      </c>
      <c r="K8674" s="4" t="s">
        <v>47</v>
      </c>
      <c r="L8674" s="4" t="s">
        <v>36</v>
      </c>
      <c r="M8674" s="4" t="s">
        <v>37</v>
      </c>
      <c r="N8674" s="4">
        <v>1033.7</v>
      </c>
      <c r="O8674" s="4">
        <v>9</v>
      </c>
      <c r="P8674" s="4">
        <v>0.1</v>
      </c>
      <c r="Q8674" s="4">
        <v>31.79</v>
      </c>
    </row>
    <row r="8675" spans="1:17" s="4" customFormat="1" ht="12" x14ac:dyDescent="0.3">
      <c r="A8675" s="4">
        <v>8674</v>
      </c>
      <c r="B8675" s="4" t="s">
        <v>25677</v>
      </c>
      <c r="C8675" s="5">
        <v>45781</v>
      </c>
      <c r="D8675" s="5">
        <v>45784</v>
      </c>
      <c r="E8675" s="9">
        <f t="shared" si="135"/>
        <v>2025</v>
      </c>
      <c r="F8675" s="4" t="s">
        <v>25</v>
      </c>
      <c r="G8675" s="4" t="s">
        <v>25678</v>
      </c>
      <c r="H8675" s="4" t="s">
        <v>25679</v>
      </c>
      <c r="I8675" s="4" t="s">
        <v>67</v>
      </c>
      <c r="J8675" s="4" t="s">
        <v>34</v>
      </c>
      <c r="K8675" s="4" t="s">
        <v>35</v>
      </c>
      <c r="L8675" s="4" t="s">
        <v>22</v>
      </c>
      <c r="M8675" s="4" t="s">
        <v>23</v>
      </c>
      <c r="N8675" s="4">
        <v>780.26</v>
      </c>
      <c r="O8675" s="4">
        <v>9</v>
      </c>
      <c r="P8675" s="4">
        <v>0.15</v>
      </c>
      <c r="Q8675" s="4">
        <v>75</v>
      </c>
    </row>
    <row r="8676" spans="1:17" s="4" customFormat="1" ht="12" x14ac:dyDescent="0.3">
      <c r="A8676" s="4">
        <v>8675</v>
      </c>
      <c r="B8676" s="4" t="s">
        <v>25680</v>
      </c>
      <c r="C8676" s="5">
        <v>45018</v>
      </c>
      <c r="D8676" s="5">
        <v>45021</v>
      </c>
      <c r="E8676" s="9">
        <f t="shared" si="135"/>
        <v>2023</v>
      </c>
      <c r="F8676" s="4" t="s">
        <v>17</v>
      </c>
      <c r="G8676" s="4" t="s">
        <v>25681</v>
      </c>
      <c r="H8676" s="4" t="s">
        <v>5165</v>
      </c>
      <c r="I8676" s="4" t="s">
        <v>20</v>
      </c>
      <c r="J8676" s="4" t="s">
        <v>47</v>
      </c>
      <c r="K8676" s="4" t="s">
        <v>47</v>
      </c>
      <c r="L8676" s="4" t="s">
        <v>22</v>
      </c>
      <c r="M8676" s="4" t="s">
        <v>54</v>
      </c>
      <c r="N8676" s="4">
        <v>766.5</v>
      </c>
      <c r="O8676" s="4">
        <v>3</v>
      </c>
      <c r="P8676" s="4">
        <v>0.15</v>
      </c>
      <c r="Q8676" s="4">
        <v>163.98</v>
      </c>
    </row>
    <row r="8677" spans="1:17" s="4" customFormat="1" ht="12" x14ac:dyDescent="0.3">
      <c r="A8677" s="4">
        <v>8676</v>
      </c>
      <c r="B8677" s="4" t="s">
        <v>25682</v>
      </c>
      <c r="C8677" s="5">
        <v>45467</v>
      </c>
      <c r="D8677" s="5">
        <v>45469</v>
      </c>
      <c r="E8677" s="9">
        <f t="shared" si="135"/>
        <v>2024</v>
      </c>
      <c r="F8677" s="4" t="s">
        <v>25</v>
      </c>
      <c r="G8677" s="4" t="s">
        <v>25683</v>
      </c>
      <c r="H8677" s="4" t="s">
        <v>25684</v>
      </c>
      <c r="I8677" s="4" t="s">
        <v>28</v>
      </c>
      <c r="J8677" s="4" t="s">
        <v>34</v>
      </c>
      <c r="K8677" s="4" t="s">
        <v>35</v>
      </c>
      <c r="L8677" s="4" t="s">
        <v>36</v>
      </c>
      <c r="M8677" s="4" t="s">
        <v>71</v>
      </c>
      <c r="N8677" s="4">
        <v>1155.42</v>
      </c>
      <c r="O8677" s="4">
        <v>9</v>
      </c>
      <c r="P8677" s="4">
        <v>0.1</v>
      </c>
      <c r="Q8677" s="4">
        <v>68.650000000000006</v>
      </c>
    </row>
    <row r="8678" spans="1:17" s="4" customFormat="1" ht="12" x14ac:dyDescent="0.3">
      <c r="A8678" s="4">
        <v>8677</v>
      </c>
      <c r="B8678" s="4" t="s">
        <v>25685</v>
      </c>
      <c r="C8678" s="5">
        <v>45224</v>
      </c>
      <c r="D8678" s="5">
        <v>45231</v>
      </c>
      <c r="E8678" s="9">
        <f t="shared" si="135"/>
        <v>2023</v>
      </c>
      <c r="F8678" s="4" t="s">
        <v>17</v>
      </c>
      <c r="G8678" s="4" t="s">
        <v>25686</v>
      </c>
      <c r="H8678" s="4" t="s">
        <v>5458</v>
      </c>
      <c r="I8678" s="4" t="s">
        <v>28</v>
      </c>
      <c r="J8678" s="4" t="s">
        <v>52</v>
      </c>
      <c r="K8678" s="4" t="s">
        <v>53</v>
      </c>
      <c r="L8678" s="4" t="s">
        <v>36</v>
      </c>
      <c r="M8678" s="4" t="s">
        <v>37</v>
      </c>
      <c r="N8678" s="4">
        <v>553.57000000000005</v>
      </c>
      <c r="O8678" s="4">
        <v>1</v>
      </c>
      <c r="P8678" s="4">
        <v>0.1</v>
      </c>
      <c r="Q8678" s="4">
        <v>27.75</v>
      </c>
    </row>
    <row r="8679" spans="1:17" s="4" customFormat="1" ht="12" x14ac:dyDescent="0.3">
      <c r="A8679" s="4">
        <v>8678</v>
      </c>
      <c r="B8679" s="4" t="s">
        <v>25687</v>
      </c>
      <c r="C8679" s="5">
        <v>44881</v>
      </c>
      <c r="D8679" s="5">
        <v>44885</v>
      </c>
      <c r="E8679" s="9">
        <f t="shared" si="135"/>
        <v>2022</v>
      </c>
      <c r="F8679" s="4" t="s">
        <v>59</v>
      </c>
      <c r="G8679" s="4" t="s">
        <v>25688</v>
      </c>
      <c r="H8679" s="4" t="s">
        <v>2318</v>
      </c>
      <c r="I8679" s="4" t="s">
        <v>67</v>
      </c>
      <c r="J8679" s="4" t="s">
        <v>62</v>
      </c>
      <c r="K8679" s="4" t="s">
        <v>63</v>
      </c>
      <c r="L8679" s="4" t="s">
        <v>29</v>
      </c>
      <c r="M8679" s="4" t="s">
        <v>107</v>
      </c>
      <c r="N8679" s="4">
        <v>923.61</v>
      </c>
      <c r="O8679" s="4">
        <v>10</v>
      </c>
      <c r="P8679" s="4">
        <v>0</v>
      </c>
      <c r="Q8679" s="4">
        <v>243.98</v>
      </c>
    </row>
    <row r="8680" spans="1:17" s="4" customFormat="1" ht="12" x14ac:dyDescent="0.3">
      <c r="A8680" s="4">
        <v>8679</v>
      </c>
      <c r="B8680" s="4" t="s">
        <v>25689</v>
      </c>
      <c r="C8680" s="5">
        <v>44816</v>
      </c>
      <c r="D8680" s="5">
        <v>44823</v>
      </c>
      <c r="E8680" s="9">
        <f t="shared" si="135"/>
        <v>2022</v>
      </c>
      <c r="F8680" s="4" t="s">
        <v>39</v>
      </c>
      <c r="G8680" s="4" t="s">
        <v>25690</v>
      </c>
      <c r="H8680" s="4" t="s">
        <v>25691</v>
      </c>
      <c r="I8680" s="4" t="s">
        <v>20</v>
      </c>
      <c r="J8680" s="4" t="s">
        <v>79</v>
      </c>
      <c r="K8680" s="4" t="s">
        <v>80</v>
      </c>
      <c r="L8680" s="4" t="s">
        <v>22</v>
      </c>
      <c r="M8680" s="4" t="s">
        <v>54</v>
      </c>
      <c r="N8680" s="4">
        <v>792.77</v>
      </c>
      <c r="O8680" s="4">
        <v>10</v>
      </c>
      <c r="P8680" s="4">
        <v>0</v>
      </c>
      <c r="Q8680" s="4">
        <v>78.5</v>
      </c>
    </row>
    <row r="8681" spans="1:17" s="4" customFormat="1" ht="12" x14ac:dyDescent="0.3">
      <c r="A8681" s="4">
        <v>8680</v>
      </c>
      <c r="B8681" s="4" t="s">
        <v>25692</v>
      </c>
      <c r="C8681" s="5">
        <v>45492</v>
      </c>
      <c r="D8681" s="5">
        <v>45499</v>
      </c>
      <c r="E8681" s="9">
        <f t="shared" si="135"/>
        <v>2024</v>
      </c>
      <c r="F8681" s="4" t="s">
        <v>17</v>
      </c>
      <c r="G8681" s="4" t="s">
        <v>25693</v>
      </c>
      <c r="H8681" s="4" t="s">
        <v>25694</v>
      </c>
      <c r="I8681" s="4" t="s">
        <v>67</v>
      </c>
      <c r="J8681" s="4" t="s">
        <v>79</v>
      </c>
      <c r="K8681" s="4" t="s">
        <v>80</v>
      </c>
      <c r="L8681" s="4" t="s">
        <v>36</v>
      </c>
      <c r="M8681" s="4" t="s">
        <v>138</v>
      </c>
      <c r="N8681" s="4">
        <v>1008.84</v>
      </c>
      <c r="O8681" s="4">
        <v>1</v>
      </c>
      <c r="P8681" s="4">
        <v>0</v>
      </c>
      <c r="Q8681" s="4">
        <v>287.95999999999998</v>
      </c>
    </row>
    <row r="8682" spans="1:17" s="4" customFormat="1" ht="12" x14ac:dyDescent="0.3">
      <c r="A8682" s="4">
        <v>8681</v>
      </c>
      <c r="B8682" s="4" t="s">
        <v>25695</v>
      </c>
      <c r="C8682" s="5">
        <v>45526</v>
      </c>
      <c r="D8682" s="5">
        <v>45532</v>
      </c>
      <c r="E8682" s="9">
        <f t="shared" si="135"/>
        <v>2024</v>
      </c>
      <c r="F8682" s="4" t="s">
        <v>25</v>
      </c>
      <c r="G8682" s="4" t="s">
        <v>25696</v>
      </c>
      <c r="H8682" s="4" t="s">
        <v>25697</v>
      </c>
      <c r="I8682" s="4" t="s">
        <v>20</v>
      </c>
      <c r="J8682" s="4" t="s">
        <v>42</v>
      </c>
      <c r="K8682" s="4" t="s">
        <v>43</v>
      </c>
      <c r="L8682" s="4" t="s">
        <v>36</v>
      </c>
      <c r="M8682" s="4" t="s">
        <v>71</v>
      </c>
      <c r="N8682" s="4">
        <v>126.44</v>
      </c>
      <c r="O8682" s="4">
        <v>7</v>
      </c>
      <c r="P8682" s="4">
        <v>0.2</v>
      </c>
      <c r="Q8682" s="4">
        <v>19.88</v>
      </c>
    </row>
    <row r="8683" spans="1:17" s="4" customFormat="1" ht="12" x14ac:dyDescent="0.3">
      <c r="A8683" s="4">
        <v>8682</v>
      </c>
      <c r="B8683" s="4" t="s">
        <v>25698</v>
      </c>
      <c r="C8683" s="5">
        <v>45559</v>
      </c>
      <c r="D8683" s="5">
        <v>45562</v>
      </c>
      <c r="E8683" s="9">
        <f t="shared" si="135"/>
        <v>2024</v>
      </c>
      <c r="F8683" s="4" t="s">
        <v>39</v>
      </c>
      <c r="G8683" s="4" t="s">
        <v>25699</v>
      </c>
      <c r="H8683" s="4" t="s">
        <v>25700</v>
      </c>
      <c r="I8683" s="4" t="s">
        <v>67</v>
      </c>
      <c r="J8683" s="4" t="s">
        <v>52</v>
      </c>
      <c r="K8683" s="4" t="s">
        <v>53</v>
      </c>
      <c r="L8683" s="4" t="s">
        <v>36</v>
      </c>
      <c r="M8683" s="4" t="s">
        <v>71</v>
      </c>
      <c r="N8683" s="4">
        <v>593.61</v>
      </c>
      <c r="O8683" s="4">
        <v>9</v>
      </c>
      <c r="P8683" s="4">
        <v>0.1</v>
      </c>
      <c r="Q8683" s="4">
        <v>54.63</v>
      </c>
    </row>
    <row r="8684" spans="1:17" s="4" customFormat="1" ht="12" x14ac:dyDescent="0.3">
      <c r="A8684" s="4">
        <v>8683</v>
      </c>
      <c r="B8684" s="4" t="s">
        <v>25701</v>
      </c>
      <c r="C8684" s="5">
        <v>44982</v>
      </c>
      <c r="D8684" s="5">
        <v>44987</v>
      </c>
      <c r="E8684" s="9">
        <f t="shared" si="135"/>
        <v>2023</v>
      </c>
      <c r="F8684" s="4" t="s">
        <v>59</v>
      </c>
      <c r="G8684" s="4" t="s">
        <v>25702</v>
      </c>
      <c r="H8684" s="4" t="s">
        <v>25703</v>
      </c>
      <c r="I8684" s="4" t="s">
        <v>20</v>
      </c>
      <c r="J8684" s="4" t="s">
        <v>62</v>
      </c>
      <c r="K8684" s="4" t="s">
        <v>63</v>
      </c>
      <c r="L8684" s="4" t="s">
        <v>36</v>
      </c>
      <c r="M8684" s="4" t="s">
        <v>37</v>
      </c>
      <c r="N8684" s="4">
        <v>1389.86</v>
      </c>
      <c r="O8684" s="4">
        <v>6</v>
      </c>
      <c r="P8684" s="4">
        <v>0</v>
      </c>
      <c r="Q8684" s="4">
        <v>77.010000000000005</v>
      </c>
    </row>
    <row r="8685" spans="1:17" s="4" customFormat="1" ht="12" x14ac:dyDescent="0.3">
      <c r="A8685" s="4">
        <v>8684</v>
      </c>
      <c r="B8685" s="4" t="s">
        <v>25704</v>
      </c>
      <c r="C8685" s="5">
        <v>45282</v>
      </c>
      <c r="D8685" s="5">
        <v>45286</v>
      </c>
      <c r="E8685" s="9">
        <f t="shared" si="135"/>
        <v>2023</v>
      </c>
      <c r="F8685" s="4" t="s">
        <v>39</v>
      </c>
      <c r="G8685" s="4" t="s">
        <v>25705</v>
      </c>
      <c r="H8685" s="4" t="s">
        <v>25706</v>
      </c>
      <c r="I8685" s="4" t="s">
        <v>28</v>
      </c>
      <c r="J8685" s="4" t="s">
        <v>145</v>
      </c>
      <c r="K8685" s="4" t="s">
        <v>80</v>
      </c>
      <c r="L8685" s="4" t="s">
        <v>22</v>
      </c>
      <c r="M8685" s="4" t="s">
        <v>75</v>
      </c>
      <c r="N8685" s="4">
        <v>1478.67</v>
      </c>
      <c r="O8685" s="4">
        <v>6</v>
      </c>
      <c r="P8685" s="4">
        <v>0.2</v>
      </c>
      <c r="Q8685" s="4">
        <v>184.24</v>
      </c>
    </row>
    <row r="8686" spans="1:17" s="4" customFormat="1" ht="12" x14ac:dyDescent="0.3">
      <c r="A8686" s="4">
        <v>8685</v>
      </c>
      <c r="B8686" s="4" t="s">
        <v>25707</v>
      </c>
      <c r="C8686" s="5">
        <v>45764</v>
      </c>
      <c r="D8686" s="5">
        <v>45770</v>
      </c>
      <c r="E8686" s="9">
        <f t="shared" si="135"/>
        <v>2025</v>
      </c>
      <c r="F8686" s="4" t="s">
        <v>25</v>
      </c>
      <c r="G8686" s="4" t="s">
        <v>25708</v>
      </c>
      <c r="H8686" s="4" t="s">
        <v>25709</v>
      </c>
      <c r="I8686" s="4" t="s">
        <v>20</v>
      </c>
      <c r="J8686" s="4" t="s">
        <v>145</v>
      </c>
      <c r="K8686" s="4" t="s">
        <v>80</v>
      </c>
      <c r="L8686" s="4" t="s">
        <v>22</v>
      </c>
      <c r="M8686" s="4" t="s">
        <v>54</v>
      </c>
      <c r="N8686" s="4">
        <v>758.72</v>
      </c>
      <c r="O8686" s="4">
        <v>1</v>
      </c>
      <c r="P8686" s="4">
        <v>0.2</v>
      </c>
      <c r="Q8686" s="4">
        <v>149.77000000000001</v>
      </c>
    </row>
    <row r="8687" spans="1:17" s="4" customFormat="1" ht="12" x14ac:dyDescent="0.3">
      <c r="A8687" s="4">
        <v>8686</v>
      </c>
      <c r="B8687" s="4" t="s">
        <v>25710</v>
      </c>
      <c r="C8687" s="5">
        <v>44655</v>
      </c>
      <c r="D8687" s="5">
        <v>44659</v>
      </c>
      <c r="E8687" s="9">
        <f t="shared" si="135"/>
        <v>2022</v>
      </c>
      <c r="F8687" s="4" t="s">
        <v>25</v>
      </c>
      <c r="G8687" s="4" t="s">
        <v>25711</v>
      </c>
      <c r="H8687" s="4" t="s">
        <v>25712</v>
      </c>
      <c r="I8687" s="4" t="s">
        <v>20</v>
      </c>
      <c r="J8687" s="4" t="s">
        <v>47</v>
      </c>
      <c r="K8687" s="4" t="s">
        <v>47</v>
      </c>
      <c r="L8687" s="4" t="s">
        <v>22</v>
      </c>
      <c r="M8687" s="4" t="s">
        <v>75</v>
      </c>
      <c r="N8687" s="4">
        <v>861.24</v>
      </c>
      <c r="O8687" s="4">
        <v>6</v>
      </c>
      <c r="P8687" s="4">
        <v>0.1</v>
      </c>
      <c r="Q8687" s="4">
        <v>163.69999999999999</v>
      </c>
    </row>
    <row r="8688" spans="1:17" s="4" customFormat="1" ht="12" x14ac:dyDescent="0.3">
      <c r="A8688" s="4">
        <v>8687</v>
      </c>
      <c r="B8688" s="4" t="s">
        <v>25713</v>
      </c>
      <c r="C8688" s="5">
        <v>44917</v>
      </c>
      <c r="D8688" s="5">
        <v>44918</v>
      </c>
      <c r="E8688" s="9">
        <f t="shared" si="135"/>
        <v>2022</v>
      </c>
      <c r="F8688" s="4" t="s">
        <v>59</v>
      </c>
      <c r="G8688" s="4" t="s">
        <v>25714</v>
      </c>
      <c r="H8688" s="4" t="s">
        <v>25715</v>
      </c>
      <c r="I8688" s="4" t="s">
        <v>20</v>
      </c>
      <c r="J8688" s="4" t="s">
        <v>52</v>
      </c>
      <c r="K8688" s="4" t="s">
        <v>53</v>
      </c>
      <c r="L8688" s="4" t="s">
        <v>36</v>
      </c>
      <c r="M8688" s="4" t="s">
        <v>37</v>
      </c>
      <c r="N8688" s="4">
        <v>771.71</v>
      </c>
      <c r="O8688" s="4">
        <v>6</v>
      </c>
      <c r="P8688" s="4">
        <v>0</v>
      </c>
      <c r="Q8688" s="4">
        <v>222.24</v>
      </c>
    </row>
    <row r="8689" spans="1:17" s="4" customFormat="1" ht="12" x14ac:dyDescent="0.3">
      <c r="A8689" s="4">
        <v>8688</v>
      </c>
      <c r="B8689" s="4" t="s">
        <v>25716</v>
      </c>
      <c r="C8689" s="5">
        <v>45325</v>
      </c>
      <c r="D8689" s="5">
        <v>45326</v>
      </c>
      <c r="E8689" s="9">
        <f t="shared" si="135"/>
        <v>2024</v>
      </c>
      <c r="F8689" s="4" t="s">
        <v>39</v>
      </c>
      <c r="G8689" s="4" t="s">
        <v>25717</v>
      </c>
      <c r="H8689" s="4" t="s">
        <v>25718</v>
      </c>
      <c r="I8689" s="4" t="s">
        <v>67</v>
      </c>
      <c r="J8689" s="4" t="s">
        <v>42</v>
      </c>
      <c r="K8689" s="4" t="s">
        <v>43</v>
      </c>
      <c r="L8689" s="4" t="s">
        <v>29</v>
      </c>
      <c r="M8689" s="4" t="s">
        <v>30</v>
      </c>
      <c r="N8689" s="4">
        <v>1082.78</v>
      </c>
      <c r="O8689" s="4">
        <v>7</v>
      </c>
      <c r="P8689" s="4">
        <v>0.15</v>
      </c>
      <c r="Q8689" s="4">
        <v>82.23</v>
      </c>
    </row>
    <row r="8690" spans="1:17" s="4" customFormat="1" ht="12" x14ac:dyDescent="0.3">
      <c r="A8690" s="4">
        <v>8689</v>
      </c>
      <c r="B8690" s="4" t="s">
        <v>25719</v>
      </c>
      <c r="C8690" s="5">
        <v>44835</v>
      </c>
      <c r="D8690" s="5">
        <v>44839</v>
      </c>
      <c r="E8690" s="9">
        <f t="shared" si="135"/>
        <v>2022</v>
      </c>
      <c r="F8690" s="4" t="s">
        <v>25</v>
      </c>
      <c r="G8690" s="4" t="s">
        <v>25720</v>
      </c>
      <c r="H8690" s="4" t="s">
        <v>25721</v>
      </c>
      <c r="I8690" s="4" t="s">
        <v>20</v>
      </c>
      <c r="J8690" s="4" t="s">
        <v>62</v>
      </c>
      <c r="K8690" s="4" t="s">
        <v>63</v>
      </c>
      <c r="L8690" s="4" t="s">
        <v>22</v>
      </c>
      <c r="M8690" s="4" t="s">
        <v>23</v>
      </c>
      <c r="N8690" s="4">
        <v>303.5</v>
      </c>
      <c r="O8690" s="4">
        <v>5</v>
      </c>
      <c r="P8690" s="4">
        <v>0.15</v>
      </c>
      <c r="Q8690" s="4">
        <v>13.53</v>
      </c>
    </row>
    <row r="8691" spans="1:17" s="4" customFormat="1" ht="12" x14ac:dyDescent="0.3">
      <c r="A8691" s="4">
        <v>8690</v>
      </c>
      <c r="B8691" s="4" t="s">
        <v>25722</v>
      </c>
      <c r="C8691" s="5">
        <v>45274</v>
      </c>
      <c r="D8691" s="5">
        <v>45281</v>
      </c>
      <c r="E8691" s="9">
        <f t="shared" si="135"/>
        <v>2023</v>
      </c>
      <c r="F8691" s="4" t="s">
        <v>59</v>
      </c>
      <c r="G8691" s="4" t="s">
        <v>25723</v>
      </c>
      <c r="H8691" s="4" t="s">
        <v>25724</v>
      </c>
      <c r="I8691" s="4" t="s">
        <v>20</v>
      </c>
      <c r="J8691" s="4" t="s">
        <v>145</v>
      </c>
      <c r="K8691" s="4" t="s">
        <v>80</v>
      </c>
      <c r="L8691" s="4" t="s">
        <v>36</v>
      </c>
      <c r="M8691" s="4" t="s">
        <v>71</v>
      </c>
      <c r="N8691" s="4">
        <v>320.56</v>
      </c>
      <c r="O8691" s="4">
        <v>2</v>
      </c>
      <c r="P8691" s="4">
        <v>0.15</v>
      </c>
      <c r="Q8691" s="4">
        <v>67.08</v>
      </c>
    </row>
    <row r="8692" spans="1:17" s="4" customFormat="1" ht="12" x14ac:dyDescent="0.3">
      <c r="A8692" s="4">
        <v>8691</v>
      </c>
      <c r="B8692" s="4" t="s">
        <v>25725</v>
      </c>
      <c r="C8692" s="5">
        <v>45478</v>
      </c>
      <c r="D8692" s="5">
        <v>45479</v>
      </c>
      <c r="E8692" s="9">
        <f t="shared" si="135"/>
        <v>2024</v>
      </c>
      <c r="F8692" s="4" t="s">
        <v>39</v>
      </c>
      <c r="G8692" s="4" t="s">
        <v>25726</v>
      </c>
      <c r="H8692" s="4" t="s">
        <v>25727</v>
      </c>
      <c r="I8692" s="4" t="s">
        <v>20</v>
      </c>
      <c r="J8692" s="4" t="s">
        <v>21</v>
      </c>
      <c r="K8692" s="4" t="s">
        <v>26647</v>
      </c>
      <c r="L8692" s="4" t="s">
        <v>36</v>
      </c>
      <c r="M8692" s="4" t="s">
        <v>138</v>
      </c>
      <c r="N8692" s="4">
        <v>592.37</v>
      </c>
      <c r="O8692" s="4">
        <v>4</v>
      </c>
      <c r="P8692" s="4">
        <v>0</v>
      </c>
      <c r="Q8692" s="4">
        <v>69.23</v>
      </c>
    </row>
    <row r="8693" spans="1:17" s="4" customFormat="1" ht="12" x14ac:dyDescent="0.3">
      <c r="A8693" s="4">
        <v>8692</v>
      </c>
      <c r="B8693" s="4" t="s">
        <v>25728</v>
      </c>
      <c r="C8693" s="5">
        <v>45427</v>
      </c>
      <c r="D8693" s="5">
        <v>45433</v>
      </c>
      <c r="E8693" s="9">
        <f t="shared" si="135"/>
        <v>2024</v>
      </c>
      <c r="F8693" s="4" t="s">
        <v>25</v>
      </c>
      <c r="G8693" s="4" t="s">
        <v>25729</v>
      </c>
      <c r="H8693" s="4" t="s">
        <v>25730</v>
      </c>
      <c r="I8693" s="4" t="s">
        <v>28</v>
      </c>
      <c r="J8693" s="4" t="s">
        <v>34</v>
      </c>
      <c r="K8693" s="4" t="s">
        <v>35</v>
      </c>
      <c r="L8693" s="4" t="s">
        <v>36</v>
      </c>
      <c r="M8693" s="4" t="s">
        <v>37</v>
      </c>
      <c r="N8693" s="4">
        <v>286.55</v>
      </c>
      <c r="O8693" s="4">
        <v>5</v>
      </c>
      <c r="P8693" s="4">
        <v>0</v>
      </c>
      <c r="Q8693" s="4">
        <v>61.19</v>
      </c>
    </row>
    <row r="8694" spans="1:17" s="4" customFormat="1" ht="12" x14ac:dyDescent="0.3">
      <c r="A8694" s="4">
        <v>8693</v>
      </c>
      <c r="B8694" s="4" t="s">
        <v>25731</v>
      </c>
      <c r="C8694" s="5">
        <v>45828</v>
      </c>
      <c r="D8694" s="5">
        <v>45830</v>
      </c>
      <c r="E8694" s="9">
        <f t="shared" si="135"/>
        <v>2025</v>
      </c>
      <c r="F8694" s="4" t="s">
        <v>39</v>
      </c>
      <c r="G8694" s="4" t="s">
        <v>25732</v>
      </c>
      <c r="H8694" s="4" t="s">
        <v>25733</v>
      </c>
      <c r="I8694" s="4" t="s">
        <v>20</v>
      </c>
      <c r="J8694" s="4" t="s">
        <v>111</v>
      </c>
      <c r="K8694" s="4" t="s">
        <v>111</v>
      </c>
      <c r="L8694" s="4" t="s">
        <v>29</v>
      </c>
      <c r="M8694" s="4" t="s">
        <v>107</v>
      </c>
      <c r="N8694" s="4">
        <v>1016.64</v>
      </c>
      <c r="O8694" s="4">
        <v>7</v>
      </c>
      <c r="P8694" s="4">
        <v>0.2</v>
      </c>
      <c r="Q8694" s="4">
        <v>180.14</v>
      </c>
    </row>
    <row r="8695" spans="1:17" s="4" customFormat="1" ht="12" x14ac:dyDescent="0.3">
      <c r="A8695" s="4">
        <v>8694</v>
      </c>
      <c r="B8695" s="4" t="s">
        <v>25734</v>
      </c>
      <c r="C8695" s="5">
        <v>45650</v>
      </c>
      <c r="D8695" s="5">
        <v>45651</v>
      </c>
      <c r="E8695" s="9">
        <f t="shared" si="135"/>
        <v>2024</v>
      </c>
      <c r="F8695" s="4" t="s">
        <v>59</v>
      </c>
      <c r="G8695" s="4" t="s">
        <v>25735</v>
      </c>
      <c r="H8695" s="4" t="s">
        <v>15747</v>
      </c>
      <c r="I8695" s="4" t="s">
        <v>28</v>
      </c>
      <c r="J8695" s="4" t="s">
        <v>106</v>
      </c>
      <c r="K8695" s="4" t="s">
        <v>106</v>
      </c>
      <c r="L8695" s="4" t="s">
        <v>29</v>
      </c>
      <c r="M8695" s="4" t="s">
        <v>30</v>
      </c>
      <c r="N8695" s="4">
        <v>1385.48</v>
      </c>
      <c r="O8695" s="4">
        <v>5</v>
      </c>
      <c r="P8695" s="4">
        <v>0.1</v>
      </c>
      <c r="Q8695" s="4">
        <v>231</v>
      </c>
    </row>
    <row r="8696" spans="1:17" s="4" customFormat="1" ht="12" x14ac:dyDescent="0.3">
      <c r="A8696" s="4">
        <v>8695</v>
      </c>
      <c r="B8696" s="4" t="s">
        <v>25736</v>
      </c>
      <c r="C8696" s="5">
        <v>45187</v>
      </c>
      <c r="D8696" s="5">
        <v>45194</v>
      </c>
      <c r="E8696" s="9">
        <f t="shared" si="135"/>
        <v>2023</v>
      </c>
      <c r="F8696" s="4" t="s">
        <v>59</v>
      </c>
      <c r="G8696" s="4" t="s">
        <v>25737</v>
      </c>
      <c r="H8696" s="4" t="s">
        <v>25738</v>
      </c>
      <c r="I8696" s="4" t="s">
        <v>28</v>
      </c>
      <c r="J8696" s="4" t="s">
        <v>79</v>
      </c>
      <c r="K8696" s="4" t="s">
        <v>80</v>
      </c>
      <c r="L8696" s="4" t="s">
        <v>22</v>
      </c>
      <c r="M8696" s="4" t="s">
        <v>75</v>
      </c>
      <c r="N8696" s="4">
        <v>1235.53</v>
      </c>
      <c r="O8696" s="4">
        <v>9</v>
      </c>
      <c r="P8696" s="4">
        <v>0.1</v>
      </c>
      <c r="Q8696" s="4">
        <v>276.07</v>
      </c>
    </row>
    <row r="8697" spans="1:17" s="4" customFormat="1" ht="12" x14ac:dyDescent="0.3">
      <c r="A8697" s="4">
        <v>8696</v>
      </c>
      <c r="B8697" s="4" t="s">
        <v>25739</v>
      </c>
      <c r="C8697" s="5">
        <v>45652</v>
      </c>
      <c r="D8697" s="5">
        <v>45653</v>
      </c>
      <c r="E8697" s="9">
        <f t="shared" si="135"/>
        <v>2024</v>
      </c>
      <c r="F8697" s="4" t="s">
        <v>17</v>
      </c>
      <c r="G8697" s="4" t="s">
        <v>25740</v>
      </c>
      <c r="H8697" s="4" t="s">
        <v>25741</v>
      </c>
      <c r="I8697" s="4" t="s">
        <v>67</v>
      </c>
      <c r="J8697" s="4" t="s">
        <v>34</v>
      </c>
      <c r="K8697" s="4" t="s">
        <v>35</v>
      </c>
      <c r="L8697" s="4" t="s">
        <v>22</v>
      </c>
      <c r="M8697" s="4" t="s">
        <v>134</v>
      </c>
      <c r="N8697" s="4">
        <v>703.01</v>
      </c>
      <c r="O8697" s="4">
        <v>5</v>
      </c>
      <c r="P8697" s="4">
        <v>0.15</v>
      </c>
      <c r="Q8697" s="4">
        <v>62.76</v>
      </c>
    </row>
    <row r="8698" spans="1:17" s="4" customFormat="1" ht="12" x14ac:dyDescent="0.3">
      <c r="A8698" s="4">
        <v>8697</v>
      </c>
      <c r="B8698" s="4" t="s">
        <v>25742</v>
      </c>
      <c r="C8698" s="5">
        <v>45431</v>
      </c>
      <c r="D8698" s="5">
        <v>45434</v>
      </c>
      <c r="E8698" s="9">
        <f t="shared" si="135"/>
        <v>2024</v>
      </c>
      <c r="F8698" s="4" t="s">
        <v>17</v>
      </c>
      <c r="G8698" s="4" t="s">
        <v>25743</v>
      </c>
      <c r="H8698" s="4" t="s">
        <v>25744</v>
      </c>
      <c r="I8698" s="4" t="s">
        <v>20</v>
      </c>
      <c r="J8698" s="4" t="s">
        <v>21</v>
      </c>
      <c r="K8698" s="4" t="s">
        <v>26647</v>
      </c>
      <c r="L8698" s="4" t="s">
        <v>36</v>
      </c>
      <c r="M8698" s="4" t="s">
        <v>138</v>
      </c>
      <c r="N8698" s="4">
        <v>1116.97</v>
      </c>
      <c r="O8698" s="4">
        <v>9</v>
      </c>
      <c r="P8698" s="4">
        <v>0.15</v>
      </c>
      <c r="Q8698" s="4">
        <v>7.71</v>
      </c>
    </row>
    <row r="8699" spans="1:17" s="4" customFormat="1" ht="12" x14ac:dyDescent="0.3">
      <c r="A8699" s="4">
        <v>8698</v>
      </c>
      <c r="B8699" s="4" t="s">
        <v>25745</v>
      </c>
      <c r="C8699" s="5">
        <v>45363</v>
      </c>
      <c r="D8699" s="5">
        <v>45367</v>
      </c>
      <c r="E8699" s="9">
        <f t="shared" si="135"/>
        <v>2024</v>
      </c>
      <c r="F8699" s="4" t="s">
        <v>25</v>
      </c>
      <c r="G8699" s="4" t="s">
        <v>25746</v>
      </c>
      <c r="H8699" s="4" t="s">
        <v>25747</v>
      </c>
      <c r="I8699" s="4" t="s">
        <v>67</v>
      </c>
      <c r="J8699" s="4" t="s">
        <v>21</v>
      </c>
      <c r="K8699" s="4" t="s">
        <v>26647</v>
      </c>
      <c r="L8699" s="4" t="s">
        <v>29</v>
      </c>
      <c r="M8699" s="4" t="s">
        <v>90</v>
      </c>
      <c r="N8699" s="4">
        <v>463.41</v>
      </c>
      <c r="O8699" s="4">
        <v>5</v>
      </c>
      <c r="P8699" s="4">
        <v>0.15</v>
      </c>
      <c r="Q8699" s="4">
        <v>71.010000000000005</v>
      </c>
    </row>
    <row r="8700" spans="1:17" s="4" customFormat="1" ht="12" x14ac:dyDescent="0.3">
      <c r="A8700" s="4">
        <v>8699</v>
      </c>
      <c r="B8700" s="4" t="s">
        <v>25748</v>
      </c>
      <c r="C8700" s="5">
        <v>44991</v>
      </c>
      <c r="D8700" s="5">
        <v>44997</v>
      </c>
      <c r="E8700" s="9">
        <f t="shared" si="135"/>
        <v>2023</v>
      </c>
      <c r="F8700" s="4" t="s">
        <v>39</v>
      </c>
      <c r="G8700" s="4" t="s">
        <v>25749</v>
      </c>
      <c r="H8700" s="4" t="s">
        <v>24219</v>
      </c>
      <c r="I8700" s="4" t="s">
        <v>67</v>
      </c>
      <c r="J8700" s="4" t="s">
        <v>47</v>
      </c>
      <c r="K8700" s="4" t="s">
        <v>47</v>
      </c>
      <c r="L8700" s="4" t="s">
        <v>22</v>
      </c>
      <c r="M8700" s="4" t="s">
        <v>23</v>
      </c>
      <c r="N8700" s="4">
        <v>980.05</v>
      </c>
      <c r="O8700" s="4">
        <v>1</v>
      </c>
      <c r="P8700" s="4">
        <v>0.15</v>
      </c>
      <c r="Q8700" s="4">
        <v>109.61</v>
      </c>
    </row>
    <row r="8701" spans="1:17" s="4" customFormat="1" ht="12" x14ac:dyDescent="0.3">
      <c r="A8701" s="4">
        <v>8700</v>
      </c>
      <c r="B8701" s="4" t="s">
        <v>25750</v>
      </c>
      <c r="C8701" s="5">
        <v>45384</v>
      </c>
      <c r="D8701" s="5">
        <v>45386</v>
      </c>
      <c r="E8701" s="9">
        <f t="shared" si="135"/>
        <v>2024</v>
      </c>
      <c r="F8701" s="4" t="s">
        <v>39</v>
      </c>
      <c r="G8701" s="4" t="s">
        <v>25751</v>
      </c>
      <c r="H8701" s="4" t="s">
        <v>25752</v>
      </c>
      <c r="I8701" s="4" t="s">
        <v>67</v>
      </c>
      <c r="J8701" s="4" t="s">
        <v>62</v>
      </c>
      <c r="K8701" s="4" t="s">
        <v>63</v>
      </c>
      <c r="L8701" s="4" t="s">
        <v>29</v>
      </c>
      <c r="M8701" s="4" t="s">
        <v>107</v>
      </c>
      <c r="N8701" s="4">
        <v>441.06</v>
      </c>
      <c r="O8701" s="4">
        <v>4</v>
      </c>
      <c r="P8701" s="4">
        <v>0</v>
      </c>
      <c r="Q8701" s="4">
        <v>86.02</v>
      </c>
    </row>
    <row r="8702" spans="1:17" s="4" customFormat="1" ht="12" x14ac:dyDescent="0.3">
      <c r="A8702" s="4">
        <v>8701</v>
      </c>
      <c r="B8702" s="4" t="s">
        <v>25753</v>
      </c>
      <c r="C8702" s="5">
        <v>45509</v>
      </c>
      <c r="D8702" s="5">
        <v>45511</v>
      </c>
      <c r="E8702" s="9">
        <f t="shared" si="135"/>
        <v>2024</v>
      </c>
      <c r="F8702" s="4" t="s">
        <v>17</v>
      </c>
      <c r="G8702" s="4" t="s">
        <v>25754</v>
      </c>
      <c r="H8702" s="4" t="s">
        <v>25755</v>
      </c>
      <c r="I8702" s="4" t="s">
        <v>28</v>
      </c>
      <c r="J8702" s="4" t="s">
        <v>106</v>
      </c>
      <c r="K8702" s="4" t="s">
        <v>106</v>
      </c>
      <c r="L8702" s="4" t="s">
        <v>22</v>
      </c>
      <c r="M8702" s="4" t="s">
        <v>75</v>
      </c>
      <c r="N8702" s="4">
        <v>332.32</v>
      </c>
      <c r="O8702" s="4">
        <v>10</v>
      </c>
      <c r="P8702" s="4">
        <v>0.2</v>
      </c>
      <c r="Q8702" s="4">
        <v>40.76</v>
      </c>
    </row>
    <row r="8703" spans="1:17" s="4" customFormat="1" ht="12" x14ac:dyDescent="0.3">
      <c r="A8703" s="4">
        <v>8702</v>
      </c>
      <c r="B8703" s="4" t="s">
        <v>25756</v>
      </c>
      <c r="C8703" s="5">
        <v>45415</v>
      </c>
      <c r="D8703" s="5">
        <v>45421</v>
      </c>
      <c r="E8703" s="9">
        <f t="shared" si="135"/>
        <v>2024</v>
      </c>
      <c r="F8703" s="4" t="s">
        <v>25</v>
      </c>
      <c r="G8703" s="4" t="s">
        <v>25757</v>
      </c>
      <c r="H8703" s="4" t="s">
        <v>25758</v>
      </c>
      <c r="I8703" s="4" t="s">
        <v>67</v>
      </c>
      <c r="J8703" s="4" t="s">
        <v>111</v>
      </c>
      <c r="K8703" s="4" t="s">
        <v>111</v>
      </c>
      <c r="L8703" s="4" t="s">
        <v>36</v>
      </c>
      <c r="M8703" s="4" t="s">
        <v>118</v>
      </c>
      <c r="N8703" s="4">
        <v>1209.76</v>
      </c>
      <c r="O8703" s="4">
        <v>2</v>
      </c>
      <c r="P8703" s="4">
        <v>0.2</v>
      </c>
      <c r="Q8703" s="4">
        <v>249.23</v>
      </c>
    </row>
    <row r="8704" spans="1:17" s="4" customFormat="1" ht="12" x14ac:dyDescent="0.3">
      <c r="A8704" s="4">
        <v>8703</v>
      </c>
      <c r="B8704" s="4" t="s">
        <v>25759</v>
      </c>
      <c r="C8704" s="5">
        <v>45764</v>
      </c>
      <c r="D8704" s="5">
        <v>45765</v>
      </c>
      <c r="E8704" s="9">
        <f t="shared" si="135"/>
        <v>2025</v>
      </c>
      <c r="F8704" s="4" t="s">
        <v>25</v>
      </c>
      <c r="G8704" s="4" t="s">
        <v>25760</v>
      </c>
      <c r="H8704" s="4" t="s">
        <v>25761</v>
      </c>
      <c r="I8704" s="4" t="s">
        <v>28</v>
      </c>
      <c r="J8704" s="4" t="s">
        <v>42</v>
      </c>
      <c r="K8704" s="4" t="s">
        <v>43</v>
      </c>
      <c r="L8704" s="4" t="s">
        <v>22</v>
      </c>
      <c r="M8704" s="4" t="s">
        <v>54</v>
      </c>
      <c r="N8704" s="4">
        <v>267.64</v>
      </c>
      <c r="O8704" s="4">
        <v>5</v>
      </c>
      <c r="P8704" s="4">
        <v>0.15</v>
      </c>
      <c r="Q8704" s="4">
        <v>62.09</v>
      </c>
    </row>
    <row r="8705" spans="1:17" s="4" customFormat="1" ht="12" x14ac:dyDescent="0.3">
      <c r="A8705" s="4">
        <v>8704</v>
      </c>
      <c r="B8705" s="4" t="s">
        <v>25762</v>
      </c>
      <c r="C8705" s="5">
        <v>44559</v>
      </c>
      <c r="D8705" s="5">
        <v>44561</v>
      </c>
      <c r="E8705" s="9">
        <f t="shared" si="135"/>
        <v>2021</v>
      </c>
      <c r="F8705" s="4" t="s">
        <v>25</v>
      </c>
      <c r="G8705" s="4" t="s">
        <v>25763</v>
      </c>
      <c r="H8705" s="4" t="s">
        <v>25764</v>
      </c>
      <c r="I8705" s="4" t="s">
        <v>20</v>
      </c>
      <c r="J8705" s="4" t="s">
        <v>34</v>
      </c>
      <c r="K8705" s="4" t="s">
        <v>35</v>
      </c>
      <c r="L8705" s="4" t="s">
        <v>36</v>
      </c>
      <c r="M8705" s="4" t="s">
        <v>71</v>
      </c>
      <c r="N8705" s="4">
        <v>233.17</v>
      </c>
      <c r="O8705" s="4">
        <v>9</v>
      </c>
      <c r="P8705" s="4">
        <v>0.1</v>
      </c>
      <c r="Q8705" s="4">
        <v>59.68</v>
      </c>
    </row>
    <row r="8706" spans="1:17" s="4" customFormat="1" ht="12" x14ac:dyDescent="0.3">
      <c r="A8706" s="4">
        <v>8705</v>
      </c>
      <c r="B8706" s="4" t="s">
        <v>25765</v>
      </c>
      <c r="C8706" s="5">
        <v>45234</v>
      </c>
      <c r="D8706" s="5">
        <v>45239</v>
      </c>
      <c r="E8706" s="9">
        <f t="shared" ref="E8706:E8769" si="136">YEAR(D8706)</f>
        <v>2023</v>
      </c>
      <c r="F8706" s="4" t="s">
        <v>25</v>
      </c>
      <c r="G8706" s="4" t="s">
        <v>25766</v>
      </c>
      <c r="H8706" s="4" t="s">
        <v>2722</v>
      </c>
      <c r="I8706" s="4" t="s">
        <v>28</v>
      </c>
      <c r="J8706" s="4" t="s">
        <v>34</v>
      </c>
      <c r="K8706" s="4" t="s">
        <v>35</v>
      </c>
      <c r="L8706" s="4" t="s">
        <v>22</v>
      </c>
      <c r="M8706" s="4" t="s">
        <v>75</v>
      </c>
      <c r="N8706" s="4">
        <v>1451.67</v>
      </c>
      <c r="O8706" s="4">
        <v>3</v>
      </c>
      <c r="P8706" s="4">
        <v>0.2</v>
      </c>
      <c r="Q8706" s="4">
        <v>201.1</v>
      </c>
    </row>
    <row r="8707" spans="1:17" s="4" customFormat="1" ht="12" x14ac:dyDescent="0.3">
      <c r="A8707" s="4">
        <v>8706</v>
      </c>
      <c r="B8707" s="4" t="s">
        <v>25767</v>
      </c>
      <c r="C8707" s="5">
        <v>45771</v>
      </c>
      <c r="D8707" s="5">
        <v>45775</v>
      </c>
      <c r="E8707" s="9">
        <f t="shared" si="136"/>
        <v>2025</v>
      </c>
      <c r="F8707" s="4" t="s">
        <v>25</v>
      </c>
      <c r="G8707" s="4" t="s">
        <v>25768</v>
      </c>
      <c r="H8707" s="4" t="s">
        <v>25769</v>
      </c>
      <c r="I8707" s="4" t="s">
        <v>20</v>
      </c>
      <c r="J8707" s="4" t="s">
        <v>62</v>
      </c>
      <c r="K8707" s="4" t="s">
        <v>63</v>
      </c>
      <c r="L8707" s="4" t="s">
        <v>36</v>
      </c>
      <c r="M8707" s="4" t="s">
        <v>118</v>
      </c>
      <c r="N8707" s="4">
        <v>375.96</v>
      </c>
      <c r="O8707" s="4">
        <v>10</v>
      </c>
      <c r="P8707" s="4">
        <v>0.15</v>
      </c>
      <c r="Q8707" s="4">
        <v>8.14</v>
      </c>
    </row>
    <row r="8708" spans="1:17" s="4" customFormat="1" ht="12" x14ac:dyDescent="0.3">
      <c r="A8708" s="4">
        <v>8707</v>
      </c>
      <c r="B8708" s="4" t="s">
        <v>25770</v>
      </c>
      <c r="C8708" s="5">
        <v>44438</v>
      </c>
      <c r="D8708" s="5">
        <v>44444</v>
      </c>
      <c r="E8708" s="9">
        <f t="shared" si="136"/>
        <v>2021</v>
      </c>
      <c r="F8708" s="4" t="s">
        <v>39</v>
      </c>
      <c r="G8708" s="4" t="s">
        <v>25771</v>
      </c>
      <c r="H8708" s="4" t="s">
        <v>25772</v>
      </c>
      <c r="I8708" s="4" t="s">
        <v>20</v>
      </c>
      <c r="J8708" s="4" t="s">
        <v>52</v>
      </c>
      <c r="K8708" s="4" t="s">
        <v>53</v>
      </c>
      <c r="L8708" s="4" t="s">
        <v>36</v>
      </c>
      <c r="M8708" s="4" t="s">
        <v>118</v>
      </c>
      <c r="N8708" s="4">
        <v>368.22</v>
      </c>
      <c r="O8708" s="4">
        <v>9</v>
      </c>
      <c r="P8708" s="4">
        <v>0.2</v>
      </c>
      <c r="Q8708" s="4">
        <v>54.82</v>
      </c>
    </row>
    <row r="8709" spans="1:17" s="4" customFormat="1" ht="12" x14ac:dyDescent="0.3">
      <c r="A8709" s="4">
        <v>8708</v>
      </c>
      <c r="B8709" s="4" t="s">
        <v>25773</v>
      </c>
      <c r="C8709" s="5">
        <v>45061</v>
      </c>
      <c r="D8709" s="5">
        <v>45067</v>
      </c>
      <c r="E8709" s="9">
        <f t="shared" si="136"/>
        <v>2023</v>
      </c>
      <c r="F8709" s="4" t="s">
        <v>39</v>
      </c>
      <c r="G8709" s="4" t="s">
        <v>25774</v>
      </c>
      <c r="H8709" s="4" t="s">
        <v>25775</v>
      </c>
      <c r="I8709" s="4" t="s">
        <v>28</v>
      </c>
      <c r="J8709" s="4" t="s">
        <v>106</v>
      </c>
      <c r="K8709" s="4" t="s">
        <v>106</v>
      </c>
      <c r="L8709" s="4" t="s">
        <v>22</v>
      </c>
      <c r="M8709" s="4" t="s">
        <v>54</v>
      </c>
      <c r="N8709" s="4">
        <v>197.41</v>
      </c>
      <c r="O8709" s="4">
        <v>6</v>
      </c>
      <c r="P8709" s="4">
        <v>0.15</v>
      </c>
      <c r="Q8709" s="4">
        <v>45.44</v>
      </c>
    </row>
    <row r="8710" spans="1:17" s="4" customFormat="1" ht="12" x14ac:dyDescent="0.3">
      <c r="A8710" s="4">
        <v>8709</v>
      </c>
      <c r="B8710" s="4" t="s">
        <v>25776</v>
      </c>
      <c r="C8710" s="5">
        <v>44886</v>
      </c>
      <c r="D8710" s="5">
        <v>44890</v>
      </c>
      <c r="E8710" s="9">
        <f t="shared" si="136"/>
        <v>2022</v>
      </c>
      <c r="F8710" s="4" t="s">
        <v>39</v>
      </c>
      <c r="G8710" s="4" t="s">
        <v>25777</v>
      </c>
      <c r="H8710" s="4" t="s">
        <v>25778</v>
      </c>
      <c r="I8710" s="4" t="s">
        <v>20</v>
      </c>
      <c r="J8710" s="4" t="s">
        <v>34</v>
      </c>
      <c r="K8710" s="4" t="s">
        <v>35</v>
      </c>
      <c r="L8710" s="4" t="s">
        <v>22</v>
      </c>
      <c r="M8710" s="4" t="s">
        <v>134</v>
      </c>
      <c r="N8710" s="4">
        <v>156.4</v>
      </c>
      <c r="O8710" s="4">
        <v>4</v>
      </c>
      <c r="P8710" s="4">
        <v>0.2</v>
      </c>
      <c r="Q8710" s="4">
        <v>3.29</v>
      </c>
    </row>
    <row r="8711" spans="1:17" s="4" customFormat="1" ht="12" x14ac:dyDescent="0.3">
      <c r="A8711" s="4">
        <v>8710</v>
      </c>
      <c r="B8711" s="4" t="s">
        <v>25779</v>
      </c>
      <c r="C8711" s="5">
        <v>45385</v>
      </c>
      <c r="D8711" s="5">
        <v>45388</v>
      </c>
      <c r="E8711" s="9">
        <f t="shared" si="136"/>
        <v>2024</v>
      </c>
      <c r="F8711" s="4" t="s">
        <v>25</v>
      </c>
      <c r="G8711" s="4" t="s">
        <v>25780</v>
      </c>
      <c r="H8711" s="4" t="s">
        <v>25781</v>
      </c>
      <c r="I8711" s="4" t="s">
        <v>20</v>
      </c>
      <c r="J8711" s="4" t="s">
        <v>52</v>
      </c>
      <c r="K8711" s="4" t="s">
        <v>53</v>
      </c>
      <c r="L8711" s="4" t="s">
        <v>36</v>
      </c>
      <c r="M8711" s="4" t="s">
        <v>71</v>
      </c>
      <c r="N8711" s="4">
        <v>1409.7</v>
      </c>
      <c r="O8711" s="4">
        <v>4</v>
      </c>
      <c r="P8711" s="4">
        <v>0.1</v>
      </c>
      <c r="Q8711" s="4">
        <v>-3.69</v>
      </c>
    </row>
    <row r="8712" spans="1:17" s="4" customFormat="1" ht="12" x14ac:dyDescent="0.3">
      <c r="A8712" s="4">
        <v>8711</v>
      </c>
      <c r="B8712" s="4" t="s">
        <v>25782</v>
      </c>
      <c r="C8712" s="5">
        <v>44985</v>
      </c>
      <c r="D8712" s="5">
        <v>44987</v>
      </c>
      <c r="E8712" s="9">
        <f t="shared" si="136"/>
        <v>2023</v>
      </c>
      <c r="F8712" s="4" t="s">
        <v>17</v>
      </c>
      <c r="G8712" s="4" t="s">
        <v>25783</v>
      </c>
      <c r="H8712" s="4" t="s">
        <v>25784</v>
      </c>
      <c r="I8712" s="4" t="s">
        <v>67</v>
      </c>
      <c r="J8712" s="4" t="s">
        <v>52</v>
      </c>
      <c r="K8712" s="4" t="s">
        <v>53</v>
      </c>
      <c r="L8712" s="4" t="s">
        <v>22</v>
      </c>
      <c r="M8712" s="4" t="s">
        <v>75</v>
      </c>
      <c r="N8712" s="4">
        <v>508.69</v>
      </c>
      <c r="O8712" s="4">
        <v>2</v>
      </c>
      <c r="P8712" s="4">
        <v>0</v>
      </c>
      <c r="Q8712" s="4">
        <v>13.23</v>
      </c>
    </row>
    <row r="8713" spans="1:17" s="4" customFormat="1" ht="12" x14ac:dyDescent="0.3">
      <c r="A8713" s="4">
        <v>8712</v>
      </c>
      <c r="B8713" s="4" t="s">
        <v>25785</v>
      </c>
      <c r="C8713" s="5">
        <v>45464</v>
      </c>
      <c r="D8713" s="5">
        <v>45465</v>
      </c>
      <c r="E8713" s="9">
        <f t="shared" si="136"/>
        <v>2024</v>
      </c>
      <c r="F8713" s="4" t="s">
        <v>59</v>
      </c>
      <c r="G8713" s="4" t="s">
        <v>25786</v>
      </c>
      <c r="H8713" s="4" t="s">
        <v>25787</v>
      </c>
      <c r="I8713" s="4" t="s">
        <v>20</v>
      </c>
      <c r="J8713" s="4" t="s">
        <v>34</v>
      </c>
      <c r="K8713" s="4" t="s">
        <v>35</v>
      </c>
      <c r="L8713" s="4" t="s">
        <v>22</v>
      </c>
      <c r="M8713" s="4" t="s">
        <v>134</v>
      </c>
      <c r="N8713" s="4">
        <v>1476.02</v>
      </c>
      <c r="O8713" s="4">
        <v>9</v>
      </c>
      <c r="P8713" s="4">
        <v>0.1</v>
      </c>
      <c r="Q8713" s="4">
        <v>285.23</v>
      </c>
    </row>
    <row r="8714" spans="1:17" s="4" customFormat="1" ht="12" x14ac:dyDescent="0.3">
      <c r="A8714" s="4">
        <v>8713</v>
      </c>
      <c r="B8714" s="4" t="s">
        <v>25788</v>
      </c>
      <c r="C8714" s="5">
        <v>45267</v>
      </c>
      <c r="D8714" s="5">
        <v>45268</v>
      </c>
      <c r="E8714" s="9">
        <f t="shared" si="136"/>
        <v>2023</v>
      </c>
      <c r="F8714" s="4" t="s">
        <v>25</v>
      </c>
      <c r="G8714" s="4" t="s">
        <v>25789</v>
      </c>
      <c r="H8714" s="4" t="s">
        <v>25790</v>
      </c>
      <c r="I8714" s="4" t="s">
        <v>28</v>
      </c>
      <c r="J8714" s="4" t="s">
        <v>52</v>
      </c>
      <c r="K8714" s="4" t="s">
        <v>53</v>
      </c>
      <c r="L8714" s="4" t="s">
        <v>29</v>
      </c>
      <c r="M8714" s="4" t="s">
        <v>90</v>
      </c>
      <c r="N8714" s="4">
        <v>623.80999999999995</v>
      </c>
      <c r="O8714" s="4">
        <v>7</v>
      </c>
      <c r="P8714" s="4">
        <v>0.15</v>
      </c>
      <c r="Q8714" s="4">
        <v>87.4</v>
      </c>
    </row>
    <row r="8715" spans="1:17" s="4" customFormat="1" ht="12" x14ac:dyDescent="0.3">
      <c r="A8715" s="4">
        <v>8714</v>
      </c>
      <c r="B8715" s="4" t="s">
        <v>25791</v>
      </c>
      <c r="C8715" s="5">
        <v>45241</v>
      </c>
      <c r="D8715" s="5">
        <v>45244</v>
      </c>
      <c r="E8715" s="9">
        <f t="shared" si="136"/>
        <v>2023</v>
      </c>
      <c r="F8715" s="4" t="s">
        <v>59</v>
      </c>
      <c r="G8715" s="4" t="s">
        <v>25792</v>
      </c>
      <c r="H8715" s="4" t="s">
        <v>3955</v>
      </c>
      <c r="I8715" s="4" t="s">
        <v>67</v>
      </c>
      <c r="J8715" s="4" t="s">
        <v>21</v>
      </c>
      <c r="K8715" s="4" t="s">
        <v>26647</v>
      </c>
      <c r="L8715" s="4" t="s">
        <v>29</v>
      </c>
      <c r="M8715" s="4" t="s">
        <v>90</v>
      </c>
      <c r="N8715" s="4">
        <v>1373.24</v>
      </c>
      <c r="O8715" s="4">
        <v>4</v>
      </c>
      <c r="P8715" s="4">
        <v>0.2</v>
      </c>
      <c r="Q8715" s="4">
        <v>135.6</v>
      </c>
    </row>
    <row r="8716" spans="1:17" s="4" customFormat="1" ht="12" x14ac:dyDescent="0.3">
      <c r="A8716" s="4">
        <v>8715</v>
      </c>
      <c r="B8716" s="4" t="s">
        <v>25793</v>
      </c>
      <c r="C8716" s="5">
        <v>44721</v>
      </c>
      <c r="D8716" s="5">
        <v>44725</v>
      </c>
      <c r="E8716" s="9">
        <f t="shared" si="136"/>
        <v>2022</v>
      </c>
      <c r="F8716" s="4" t="s">
        <v>39</v>
      </c>
      <c r="G8716" s="4" t="s">
        <v>25794</v>
      </c>
      <c r="H8716" s="4" t="s">
        <v>25795</v>
      </c>
      <c r="I8716" s="4" t="s">
        <v>28</v>
      </c>
      <c r="J8716" s="4" t="s">
        <v>145</v>
      </c>
      <c r="K8716" s="4" t="s">
        <v>80</v>
      </c>
      <c r="L8716" s="4" t="s">
        <v>29</v>
      </c>
      <c r="M8716" s="4" t="s">
        <v>90</v>
      </c>
      <c r="N8716" s="4">
        <v>415.1</v>
      </c>
      <c r="O8716" s="4">
        <v>9</v>
      </c>
      <c r="P8716" s="4">
        <v>0.2</v>
      </c>
      <c r="Q8716" s="4">
        <v>48.03</v>
      </c>
    </row>
    <row r="8717" spans="1:17" s="4" customFormat="1" ht="12" x14ac:dyDescent="0.3">
      <c r="A8717" s="4">
        <v>8716</v>
      </c>
      <c r="B8717" s="4" t="s">
        <v>25796</v>
      </c>
      <c r="C8717" s="5">
        <v>44481</v>
      </c>
      <c r="D8717" s="5">
        <v>44483</v>
      </c>
      <c r="E8717" s="9">
        <f t="shared" si="136"/>
        <v>2021</v>
      </c>
      <c r="F8717" s="4" t="s">
        <v>59</v>
      </c>
      <c r="G8717" s="4" t="s">
        <v>25797</v>
      </c>
      <c r="H8717" s="4" t="s">
        <v>25798</v>
      </c>
      <c r="I8717" s="4" t="s">
        <v>20</v>
      </c>
      <c r="J8717" s="4" t="s">
        <v>111</v>
      </c>
      <c r="K8717" s="4" t="s">
        <v>111</v>
      </c>
      <c r="L8717" s="4" t="s">
        <v>36</v>
      </c>
      <c r="M8717" s="4" t="s">
        <v>138</v>
      </c>
      <c r="N8717" s="4">
        <v>780.69</v>
      </c>
      <c r="O8717" s="4">
        <v>8</v>
      </c>
      <c r="P8717" s="4">
        <v>0</v>
      </c>
      <c r="Q8717" s="4">
        <v>197.27</v>
      </c>
    </row>
    <row r="8718" spans="1:17" s="4" customFormat="1" ht="12" x14ac:dyDescent="0.3">
      <c r="A8718" s="4">
        <v>8717</v>
      </c>
      <c r="B8718" s="4" t="s">
        <v>25799</v>
      </c>
      <c r="C8718" s="5">
        <v>44426</v>
      </c>
      <c r="D8718" s="5">
        <v>44432</v>
      </c>
      <c r="E8718" s="9">
        <f t="shared" si="136"/>
        <v>2021</v>
      </c>
      <c r="F8718" s="4" t="s">
        <v>25</v>
      </c>
      <c r="G8718" s="4" t="s">
        <v>25800</v>
      </c>
      <c r="H8718" s="4" t="s">
        <v>25801</v>
      </c>
      <c r="I8718" s="4" t="s">
        <v>28</v>
      </c>
      <c r="J8718" s="4" t="s">
        <v>111</v>
      </c>
      <c r="K8718" s="4" t="s">
        <v>111</v>
      </c>
      <c r="L8718" s="4" t="s">
        <v>22</v>
      </c>
      <c r="M8718" s="4" t="s">
        <v>134</v>
      </c>
      <c r="N8718" s="4">
        <v>606.28</v>
      </c>
      <c r="O8718" s="4">
        <v>3</v>
      </c>
      <c r="P8718" s="4">
        <v>0</v>
      </c>
      <c r="Q8718" s="4">
        <v>90.66</v>
      </c>
    </row>
    <row r="8719" spans="1:17" s="4" customFormat="1" ht="12" x14ac:dyDescent="0.3">
      <c r="A8719" s="4">
        <v>8718</v>
      </c>
      <c r="B8719" s="4" t="s">
        <v>25802</v>
      </c>
      <c r="C8719" s="5">
        <v>45198</v>
      </c>
      <c r="D8719" s="5">
        <v>45202</v>
      </c>
      <c r="E8719" s="9">
        <f t="shared" si="136"/>
        <v>2023</v>
      </c>
      <c r="F8719" s="4" t="s">
        <v>39</v>
      </c>
      <c r="G8719" s="4" t="s">
        <v>25803</v>
      </c>
      <c r="H8719" s="4" t="s">
        <v>25804</v>
      </c>
      <c r="I8719" s="4" t="s">
        <v>67</v>
      </c>
      <c r="J8719" s="4" t="s">
        <v>106</v>
      </c>
      <c r="K8719" s="4" t="s">
        <v>106</v>
      </c>
      <c r="L8719" s="4" t="s">
        <v>29</v>
      </c>
      <c r="M8719" s="4" t="s">
        <v>107</v>
      </c>
      <c r="N8719" s="4">
        <v>615.84</v>
      </c>
      <c r="O8719" s="4">
        <v>7</v>
      </c>
      <c r="P8719" s="4">
        <v>0.1</v>
      </c>
      <c r="Q8719" s="4">
        <v>159.41999999999999</v>
      </c>
    </row>
    <row r="8720" spans="1:17" s="4" customFormat="1" ht="12" x14ac:dyDescent="0.3">
      <c r="A8720" s="4">
        <v>8719</v>
      </c>
      <c r="B8720" s="4" t="s">
        <v>25805</v>
      </c>
      <c r="C8720" s="5">
        <v>45744</v>
      </c>
      <c r="D8720" s="5">
        <v>45750</v>
      </c>
      <c r="E8720" s="9">
        <f t="shared" si="136"/>
        <v>2025</v>
      </c>
      <c r="F8720" s="4" t="s">
        <v>59</v>
      </c>
      <c r="G8720" s="4" t="s">
        <v>25806</v>
      </c>
      <c r="H8720" s="4" t="s">
        <v>2695</v>
      </c>
      <c r="I8720" s="4" t="s">
        <v>28</v>
      </c>
      <c r="J8720" s="4" t="s">
        <v>52</v>
      </c>
      <c r="K8720" s="4" t="s">
        <v>53</v>
      </c>
      <c r="L8720" s="4" t="s">
        <v>36</v>
      </c>
      <c r="M8720" s="4" t="s">
        <v>71</v>
      </c>
      <c r="N8720" s="4">
        <v>1256.0899999999999</v>
      </c>
      <c r="O8720" s="4">
        <v>3</v>
      </c>
      <c r="P8720" s="4">
        <v>0.2</v>
      </c>
      <c r="Q8720" s="4">
        <v>192.45</v>
      </c>
    </row>
    <row r="8721" spans="1:17" s="4" customFormat="1" ht="12" x14ac:dyDescent="0.3">
      <c r="A8721" s="4">
        <v>8720</v>
      </c>
      <c r="B8721" s="4" t="s">
        <v>25807</v>
      </c>
      <c r="C8721" s="5">
        <v>44834</v>
      </c>
      <c r="D8721" s="5">
        <v>44837</v>
      </c>
      <c r="E8721" s="9">
        <f t="shared" si="136"/>
        <v>2022</v>
      </c>
      <c r="F8721" s="4" t="s">
        <v>39</v>
      </c>
      <c r="G8721" s="4" t="s">
        <v>25808</v>
      </c>
      <c r="H8721" s="4" t="s">
        <v>25809</v>
      </c>
      <c r="I8721" s="4" t="s">
        <v>20</v>
      </c>
      <c r="J8721" s="4" t="s">
        <v>145</v>
      </c>
      <c r="K8721" s="4" t="s">
        <v>80</v>
      </c>
      <c r="L8721" s="4" t="s">
        <v>36</v>
      </c>
      <c r="M8721" s="4" t="s">
        <v>118</v>
      </c>
      <c r="N8721" s="4">
        <v>635.61</v>
      </c>
      <c r="O8721" s="4">
        <v>4</v>
      </c>
      <c r="P8721" s="4">
        <v>0.1</v>
      </c>
      <c r="Q8721" s="4">
        <v>77.87</v>
      </c>
    </row>
    <row r="8722" spans="1:17" s="4" customFormat="1" ht="12" x14ac:dyDescent="0.3">
      <c r="A8722" s="4">
        <v>8721</v>
      </c>
      <c r="B8722" s="4" t="s">
        <v>25810</v>
      </c>
      <c r="C8722" s="5">
        <v>44722</v>
      </c>
      <c r="D8722" s="5">
        <v>44727</v>
      </c>
      <c r="E8722" s="9">
        <f t="shared" si="136"/>
        <v>2022</v>
      </c>
      <c r="F8722" s="4" t="s">
        <v>25</v>
      </c>
      <c r="G8722" s="4" t="s">
        <v>25811</v>
      </c>
      <c r="H8722" s="4" t="s">
        <v>25812</v>
      </c>
      <c r="I8722" s="4" t="s">
        <v>20</v>
      </c>
      <c r="J8722" s="4" t="s">
        <v>111</v>
      </c>
      <c r="K8722" s="4" t="s">
        <v>111</v>
      </c>
      <c r="L8722" s="4" t="s">
        <v>22</v>
      </c>
      <c r="M8722" s="4" t="s">
        <v>54</v>
      </c>
      <c r="N8722" s="4">
        <v>461.56</v>
      </c>
      <c r="O8722" s="4">
        <v>8</v>
      </c>
      <c r="P8722" s="4">
        <v>0.1</v>
      </c>
      <c r="Q8722" s="4">
        <v>13.88</v>
      </c>
    </row>
    <row r="8723" spans="1:17" s="4" customFormat="1" ht="12" x14ac:dyDescent="0.3">
      <c r="A8723" s="4">
        <v>8722</v>
      </c>
      <c r="B8723" s="4" t="s">
        <v>25813</v>
      </c>
      <c r="C8723" s="5">
        <v>45790</v>
      </c>
      <c r="D8723" s="5">
        <v>45792</v>
      </c>
      <c r="E8723" s="9">
        <f t="shared" si="136"/>
        <v>2025</v>
      </c>
      <c r="F8723" s="4" t="s">
        <v>25</v>
      </c>
      <c r="G8723" s="4" t="s">
        <v>25814</v>
      </c>
      <c r="H8723" s="4" t="s">
        <v>25815</v>
      </c>
      <c r="I8723" s="4" t="s">
        <v>20</v>
      </c>
      <c r="J8723" s="4" t="s">
        <v>79</v>
      </c>
      <c r="K8723" s="4" t="s">
        <v>80</v>
      </c>
      <c r="L8723" s="4" t="s">
        <v>36</v>
      </c>
      <c r="M8723" s="4" t="s">
        <v>118</v>
      </c>
      <c r="N8723" s="4">
        <v>322.81</v>
      </c>
      <c r="O8723" s="4">
        <v>6</v>
      </c>
      <c r="P8723" s="4">
        <v>0</v>
      </c>
      <c r="Q8723" s="4">
        <v>0.51</v>
      </c>
    </row>
    <row r="8724" spans="1:17" s="4" customFormat="1" ht="12" x14ac:dyDescent="0.3">
      <c r="A8724" s="4">
        <v>8723</v>
      </c>
      <c r="B8724" s="4" t="s">
        <v>25816</v>
      </c>
      <c r="C8724" s="5">
        <v>44564</v>
      </c>
      <c r="D8724" s="5">
        <v>44571</v>
      </c>
      <c r="E8724" s="9">
        <f t="shared" si="136"/>
        <v>2022</v>
      </c>
      <c r="F8724" s="4" t="s">
        <v>25</v>
      </c>
      <c r="G8724" s="4" t="s">
        <v>25817</v>
      </c>
      <c r="H8724" s="4" t="s">
        <v>25818</v>
      </c>
      <c r="I8724" s="4" t="s">
        <v>67</v>
      </c>
      <c r="J8724" s="4" t="s">
        <v>79</v>
      </c>
      <c r="K8724" s="4" t="s">
        <v>80</v>
      </c>
      <c r="L8724" s="4" t="s">
        <v>29</v>
      </c>
      <c r="M8724" s="4" t="s">
        <v>107</v>
      </c>
      <c r="N8724" s="4">
        <v>929.65</v>
      </c>
      <c r="O8724" s="4">
        <v>8</v>
      </c>
      <c r="P8724" s="4">
        <v>0.2</v>
      </c>
      <c r="Q8724" s="4">
        <v>148.36000000000001</v>
      </c>
    </row>
    <row r="8725" spans="1:17" s="4" customFormat="1" ht="12" x14ac:dyDescent="0.3">
      <c r="A8725" s="4">
        <v>8724</v>
      </c>
      <c r="B8725" s="4" t="s">
        <v>25819</v>
      </c>
      <c r="C8725" s="5">
        <v>44800</v>
      </c>
      <c r="D8725" s="5">
        <v>44806</v>
      </c>
      <c r="E8725" s="9">
        <f t="shared" si="136"/>
        <v>2022</v>
      </c>
      <c r="F8725" s="4" t="s">
        <v>59</v>
      </c>
      <c r="G8725" s="4" t="s">
        <v>25820</v>
      </c>
      <c r="H8725" s="4" t="s">
        <v>25821</v>
      </c>
      <c r="I8725" s="4" t="s">
        <v>20</v>
      </c>
      <c r="J8725" s="4" t="s">
        <v>42</v>
      </c>
      <c r="K8725" s="4" t="s">
        <v>43</v>
      </c>
      <c r="L8725" s="4" t="s">
        <v>29</v>
      </c>
      <c r="M8725" s="4" t="s">
        <v>30</v>
      </c>
      <c r="N8725" s="4">
        <v>764.22</v>
      </c>
      <c r="O8725" s="4">
        <v>5</v>
      </c>
      <c r="P8725" s="4">
        <v>0.2</v>
      </c>
      <c r="Q8725" s="4">
        <v>52.09</v>
      </c>
    </row>
    <row r="8726" spans="1:17" s="4" customFormat="1" ht="12" x14ac:dyDescent="0.3">
      <c r="A8726" s="4">
        <v>8725</v>
      </c>
      <c r="B8726" s="4" t="s">
        <v>25822</v>
      </c>
      <c r="C8726" s="5">
        <v>45627</v>
      </c>
      <c r="D8726" s="5">
        <v>45628</v>
      </c>
      <c r="E8726" s="9">
        <f t="shared" si="136"/>
        <v>2024</v>
      </c>
      <c r="F8726" s="4" t="s">
        <v>59</v>
      </c>
      <c r="G8726" s="4" t="s">
        <v>25823</v>
      </c>
      <c r="H8726" s="4" t="s">
        <v>25824</v>
      </c>
      <c r="I8726" s="4" t="s">
        <v>67</v>
      </c>
      <c r="J8726" s="4" t="s">
        <v>42</v>
      </c>
      <c r="K8726" s="4" t="s">
        <v>43</v>
      </c>
      <c r="L8726" s="4" t="s">
        <v>36</v>
      </c>
      <c r="M8726" s="4" t="s">
        <v>138</v>
      </c>
      <c r="N8726" s="4">
        <v>554.97</v>
      </c>
      <c r="O8726" s="4">
        <v>2</v>
      </c>
      <c r="P8726" s="4">
        <v>0.1</v>
      </c>
      <c r="Q8726" s="4">
        <v>15.79</v>
      </c>
    </row>
    <row r="8727" spans="1:17" s="4" customFormat="1" ht="12" x14ac:dyDescent="0.3">
      <c r="A8727" s="4">
        <v>8726</v>
      </c>
      <c r="B8727" s="4" t="s">
        <v>25825</v>
      </c>
      <c r="C8727" s="5">
        <v>45331</v>
      </c>
      <c r="D8727" s="5">
        <v>45334</v>
      </c>
      <c r="E8727" s="9">
        <f t="shared" si="136"/>
        <v>2024</v>
      </c>
      <c r="F8727" s="4" t="s">
        <v>39</v>
      </c>
      <c r="G8727" s="4" t="s">
        <v>25826</v>
      </c>
      <c r="H8727" s="4" t="s">
        <v>25827</v>
      </c>
      <c r="I8727" s="4" t="s">
        <v>28</v>
      </c>
      <c r="J8727" s="4" t="s">
        <v>47</v>
      </c>
      <c r="K8727" s="4" t="s">
        <v>47</v>
      </c>
      <c r="L8727" s="4" t="s">
        <v>29</v>
      </c>
      <c r="M8727" s="4" t="s">
        <v>48</v>
      </c>
      <c r="N8727" s="4">
        <v>647</v>
      </c>
      <c r="O8727" s="4">
        <v>5</v>
      </c>
      <c r="P8727" s="4">
        <v>0</v>
      </c>
      <c r="Q8727" s="4">
        <v>12.22</v>
      </c>
    </row>
    <row r="8728" spans="1:17" s="4" customFormat="1" ht="12" x14ac:dyDescent="0.3">
      <c r="A8728" s="4">
        <v>8727</v>
      </c>
      <c r="B8728" s="4" t="s">
        <v>25828</v>
      </c>
      <c r="C8728" s="5">
        <v>45332</v>
      </c>
      <c r="D8728" s="5">
        <v>45338</v>
      </c>
      <c r="E8728" s="9">
        <f t="shared" si="136"/>
        <v>2024</v>
      </c>
      <c r="F8728" s="4" t="s">
        <v>39</v>
      </c>
      <c r="G8728" s="4" t="s">
        <v>25829</v>
      </c>
      <c r="H8728" s="4" t="s">
        <v>25830</v>
      </c>
      <c r="I8728" s="4" t="s">
        <v>67</v>
      </c>
      <c r="J8728" s="4" t="s">
        <v>52</v>
      </c>
      <c r="K8728" s="4" t="s">
        <v>53</v>
      </c>
      <c r="L8728" s="4" t="s">
        <v>36</v>
      </c>
      <c r="M8728" s="4" t="s">
        <v>37</v>
      </c>
      <c r="N8728" s="4">
        <v>900.51</v>
      </c>
      <c r="O8728" s="4">
        <v>4</v>
      </c>
      <c r="P8728" s="4">
        <v>0.2</v>
      </c>
      <c r="Q8728" s="4">
        <v>59.49</v>
      </c>
    </row>
    <row r="8729" spans="1:17" s="4" customFormat="1" ht="12" x14ac:dyDescent="0.3">
      <c r="A8729" s="4">
        <v>8728</v>
      </c>
      <c r="B8729" s="4" t="s">
        <v>25831</v>
      </c>
      <c r="C8729" s="5">
        <v>44913</v>
      </c>
      <c r="D8729" s="5">
        <v>44920</v>
      </c>
      <c r="E8729" s="9">
        <f t="shared" si="136"/>
        <v>2022</v>
      </c>
      <c r="F8729" s="4" t="s">
        <v>39</v>
      </c>
      <c r="G8729" s="4" t="s">
        <v>25832</v>
      </c>
      <c r="H8729" s="4" t="s">
        <v>25833</v>
      </c>
      <c r="I8729" s="4" t="s">
        <v>20</v>
      </c>
      <c r="J8729" s="4" t="s">
        <v>47</v>
      </c>
      <c r="K8729" s="4" t="s">
        <v>47</v>
      </c>
      <c r="L8729" s="4" t="s">
        <v>29</v>
      </c>
      <c r="M8729" s="4" t="s">
        <v>90</v>
      </c>
      <c r="N8729" s="4">
        <v>1274.95</v>
      </c>
      <c r="O8729" s="4">
        <v>7</v>
      </c>
      <c r="P8729" s="4">
        <v>0.15</v>
      </c>
      <c r="Q8729" s="4">
        <v>87.46</v>
      </c>
    </row>
    <row r="8730" spans="1:17" s="4" customFormat="1" ht="12" x14ac:dyDescent="0.3">
      <c r="A8730" s="4">
        <v>8729</v>
      </c>
      <c r="B8730" s="4" t="s">
        <v>25834</v>
      </c>
      <c r="C8730" s="5">
        <v>44395</v>
      </c>
      <c r="D8730" s="5">
        <v>44396</v>
      </c>
      <c r="E8730" s="9">
        <f t="shared" si="136"/>
        <v>2021</v>
      </c>
      <c r="F8730" s="4" t="s">
        <v>59</v>
      </c>
      <c r="G8730" s="4" t="s">
        <v>25835</v>
      </c>
      <c r="H8730" s="4" t="s">
        <v>25836</v>
      </c>
      <c r="I8730" s="4" t="s">
        <v>20</v>
      </c>
      <c r="J8730" s="4" t="s">
        <v>42</v>
      </c>
      <c r="K8730" s="4" t="s">
        <v>43</v>
      </c>
      <c r="L8730" s="4" t="s">
        <v>29</v>
      </c>
      <c r="M8730" s="4" t="s">
        <v>30</v>
      </c>
      <c r="N8730" s="4">
        <v>559.15</v>
      </c>
      <c r="O8730" s="4">
        <v>2</v>
      </c>
      <c r="P8730" s="4">
        <v>0</v>
      </c>
      <c r="Q8730" s="4">
        <v>26.44</v>
      </c>
    </row>
    <row r="8731" spans="1:17" s="4" customFormat="1" ht="12" x14ac:dyDescent="0.3">
      <c r="A8731" s="4">
        <v>8730</v>
      </c>
      <c r="B8731" s="4" t="s">
        <v>25837</v>
      </c>
      <c r="C8731" s="5">
        <v>45312</v>
      </c>
      <c r="D8731" s="5">
        <v>45314</v>
      </c>
      <c r="E8731" s="9">
        <f t="shared" si="136"/>
        <v>2024</v>
      </c>
      <c r="F8731" s="4" t="s">
        <v>25</v>
      </c>
      <c r="G8731" s="4" t="s">
        <v>25838</v>
      </c>
      <c r="H8731" s="4" t="s">
        <v>25839</v>
      </c>
      <c r="I8731" s="4" t="s">
        <v>28</v>
      </c>
      <c r="J8731" s="4" t="s">
        <v>145</v>
      </c>
      <c r="K8731" s="4" t="s">
        <v>80</v>
      </c>
      <c r="L8731" s="4" t="s">
        <v>22</v>
      </c>
      <c r="M8731" s="4" t="s">
        <v>75</v>
      </c>
      <c r="N8731" s="4">
        <v>1093.48</v>
      </c>
      <c r="O8731" s="4">
        <v>6</v>
      </c>
      <c r="P8731" s="4">
        <v>0.1</v>
      </c>
      <c r="Q8731" s="4">
        <v>170.64</v>
      </c>
    </row>
    <row r="8732" spans="1:17" s="4" customFormat="1" ht="12" x14ac:dyDescent="0.3">
      <c r="A8732" s="4">
        <v>8731</v>
      </c>
      <c r="B8732" s="4" t="s">
        <v>25840</v>
      </c>
      <c r="C8732" s="5">
        <v>45296</v>
      </c>
      <c r="D8732" s="5">
        <v>45300</v>
      </c>
      <c r="E8732" s="9">
        <f t="shared" si="136"/>
        <v>2024</v>
      </c>
      <c r="F8732" s="4" t="s">
        <v>59</v>
      </c>
      <c r="G8732" s="4" t="s">
        <v>25841</v>
      </c>
      <c r="H8732" s="4" t="s">
        <v>25842</v>
      </c>
      <c r="I8732" s="4" t="s">
        <v>20</v>
      </c>
      <c r="J8732" s="4" t="s">
        <v>79</v>
      </c>
      <c r="K8732" s="4" t="s">
        <v>80</v>
      </c>
      <c r="L8732" s="4" t="s">
        <v>36</v>
      </c>
      <c r="M8732" s="4" t="s">
        <v>71</v>
      </c>
      <c r="N8732" s="4">
        <v>285.24</v>
      </c>
      <c r="O8732" s="4">
        <v>3</v>
      </c>
      <c r="P8732" s="4">
        <v>0</v>
      </c>
      <c r="Q8732" s="4">
        <v>11.45</v>
      </c>
    </row>
    <row r="8733" spans="1:17" s="4" customFormat="1" ht="12" x14ac:dyDescent="0.3">
      <c r="A8733" s="4">
        <v>8732</v>
      </c>
      <c r="B8733" s="4" t="s">
        <v>25843</v>
      </c>
      <c r="C8733" s="5">
        <v>45312</v>
      </c>
      <c r="D8733" s="5">
        <v>45319</v>
      </c>
      <c r="E8733" s="9">
        <f t="shared" si="136"/>
        <v>2024</v>
      </c>
      <c r="F8733" s="4" t="s">
        <v>25</v>
      </c>
      <c r="G8733" s="4" t="s">
        <v>25844</v>
      </c>
      <c r="H8733" s="4" t="s">
        <v>25845</v>
      </c>
      <c r="I8733" s="4" t="s">
        <v>67</v>
      </c>
      <c r="J8733" s="4" t="s">
        <v>42</v>
      </c>
      <c r="K8733" s="4" t="s">
        <v>43</v>
      </c>
      <c r="L8733" s="4" t="s">
        <v>29</v>
      </c>
      <c r="M8733" s="4" t="s">
        <v>30</v>
      </c>
      <c r="N8733" s="4">
        <v>373.02</v>
      </c>
      <c r="O8733" s="4">
        <v>5</v>
      </c>
      <c r="P8733" s="4">
        <v>0</v>
      </c>
      <c r="Q8733" s="4">
        <v>63.37</v>
      </c>
    </row>
    <row r="8734" spans="1:17" s="4" customFormat="1" ht="12" x14ac:dyDescent="0.3">
      <c r="A8734" s="4">
        <v>8733</v>
      </c>
      <c r="B8734" s="4" t="s">
        <v>25846</v>
      </c>
      <c r="C8734" s="5">
        <v>44868</v>
      </c>
      <c r="D8734" s="5">
        <v>44875</v>
      </c>
      <c r="E8734" s="9">
        <f t="shared" si="136"/>
        <v>2022</v>
      </c>
      <c r="F8734" s="4" t="s">
        <v>59</v>
      </c>
      <c r="G8734" s="4" t="s">
        <v>25847</v>
      </c>
      <c r="H8734" s="4" t="s">
        <v>25848</v>
      </c>
      <c r="I8734" s="4" t="s">
        <v>28</v>
      </c>
      <c r="J8734" s="4" t="s">
        <v>145</v>
      </c>
      <c r="K8734" s="4" t="s">
        <v>80</v>
      </c>
      <c r="L8734" s="4" t="s">
        <v>36</v>
      </c>
      <c r="M8734" s="4" t="s">
        <v>37</v>
      </c>
      <c r="N8734" s="4">
        <v>373.61</v>
      </c>
      <c r="O8734" s="4">
        <v>7</v>
      </c>
      <c r="P8734" s="4">
        <v>0.2</v>
      </c>
      <c r="Q8734" s="4">
        <v>68.59</v>
      </c>
    </row>
    <row r="8735" spans="1:17" s="4" customFormat="1" ht="12" x14ac:dyDescent="0.3">
      <c r="A8735" s="4">
        <v>8734</v>
      </c>
      <c r="B8735" s="4" t="s">
        <v>25849</v>
      </c>
      <c r="C8735" s="5">
        <v>45797</v>
      </c>
      <c r="D8735" s="5">
        <v>45798</v>
      </c>
      <c r="E8735" s="9">
        <f t="shared" si="136"/>
        <v>2025</v>
      </c>
      <c r="F8735" s="4" t="s">
        <v>25</v>
      </c>
      <c r="G8735" s="4" t="s">
        <v>25850</v>
      </c>
      <c r="H8735" s="4" t="s">
        <v>25851</v>
      </c>
      <c r="I8735" s="4" t="s">
        <v>67</v>
      </c>
      <c r="J8735" s="4" t="s">
        <v>106</v>
      </c>
      <c r="K8735" s="4" t="s">
        <v>106</v>
      </c>
      <c r="L8735" s="4" t="s">
        <v>36</v>
      </c>
      <c r="M8735" s="4" t="s">
        <v>138</v>
      </c>
      <c r="N8735" s="4">
        <v>1002.51</v>
      </c>
      <c r="O8735" s="4">
        <v>4</v>
      </c>
      <c r="P8735" s="4">
        <v>0.1</v>
      </c>
      <c r="Q8735" s="4">
        <v>65.83</v>
      </c>
    </row>
    <row r="8736" spans="1:17" s="4" customFormat="1" ht="12" x14ac:dyDescent="0.3">
      <c r="A8736" s="4">
        <v>8735</v>
      </c>
      <c r="B8736" s="4" t="s">
        <v>25852</v>
      </c>
      <c r="C8736" s="5">
        <v>45699</v>
      </c>
      <c r="D8736" s="5">
        <v>45701</v>
      </c>
      <c r="E8736" s="9">
        <f t="shared" si="136"/>
        <v>2025</v>
      </c>
      <c r="F8736" s="4" t="s">
        <v>59</v>
      </c>
      <c r="G8736" s="4" t="s">
        <v>25853</v>
      </c>
      <c r="H8736" s="4" t="s">
        <v>25854</v>
      </c>
      <c r="I8736" s="4" t="s">
        <v>67</v>
      </c>
      <c r="J8736" s="4" t="s">
        <v>111</v>
      </c>
      <c r="K8736" s="4" t="s">
        <v>111</v>
      </c>
      <c r="L8736" s="4" t="s">
        <v>36</v>
      </c>
      <c r="M8736" s="4" t="s">
        <v>138</v>
      </c>
      <c r="N8736" s="4">
        <v>74.25</v>
      </c>
      <c r="O8736" s="4">
        <v>2</v>
      </c>
      <c r="P8736" s="4">
        <v>0.15</v>
      </c>
      <c r="Q8736" s="4">
        <v>-0.2</v>
      </c>
    </row>
    <row r="8737" spans="1:17" s="4" customFormat="1" ht="12" x14ac:dyDescent="0.3">
      <c r="A8737" s="4">
        <v>8736</v>
      </c>
      <c r="B8737" s="4" t="s">
        <v>25855</v>
      </c>
      <c r="C8737" s="5">
        <v>45122</v>
      </c>
      <c r="D8737" s="5">
        <v>45127</v>
      </c>
      <c r="E8737" s="9">
        <f t="shared" si="136"/>
        <v>2023</v>
      </c>
      <c r="F8737" s="4" t="s">
        <v>59</v>
      </c>
      <c r="G8737" s="4" t="s">
        <v>25856</v>
      </c>
      <c r="H8737" s="4" t="s">
        <v>25857</v>
      </c>
      <c r="I8737" s="4" t="s">
        <v>28</v>
      </c>
      <c r="J8737" s="4" t="s">
        <v>106</v>
      </c>
      <c r="K8737" s="4" t="s">
        <v>106</v>
      </c>
      <c r="L8737" s="4" t="s">
        <v>29</v>
      </c>
      <c r="M8737" s="4" t="s">
        <v>30</v>
      </c>
      <c r="N8737" s="4">
        <v>496.21</v>
      </c>
      <c r="O8737" s="4">
        <v>1</v>
      </c>
      <c r="P8737" s="4">
        <v>0.2</v>
      </c>
      <c r="Q8737" s="4">
        <v>-8.9600000000000009</v>
      </c>
    </row>
    <row r="8738" spans="1:17" s="4" customFormat="1" ht="12" x14ac:dyDescent="0.3">
      <c r="A8738" s="4">
        <v>8737</v>
      </c>
      <c r="B8738" s="4" t="s">
        <v>25858</v>
      </c>
      <c r="C8738" s="5">
        <v>44858</v>
      </c>
      <c r="D8738" s="5">
        <v>44860</v>
      </c>
      <c r="E8738" s="9">
        <f t="shared" si="136"/>
        <v>2022</v>
      </c>
      <c r="F8738" s="4" t="s">
        <v>59</v>
      </c>
      <c r="G8738" s="4" t="s">
        <v>25859</v>
      </c>
      <c r="H8738" s="4" t="s">
        <v>25860</v>
      </c>
      <c r="I8738" s="4" t="s">
        <v>20</v>
      </c>
      <c r="J8738" s="4" t="s">
        <v>79</v>
      </c>
      <c r="K8738" s="4" t="s">
        <v>80</v>
      </c>
      <c r="L8738" s="4" t="s">
        <v>29</v>
      </c>
      <c r="M8738" s="4" t="s">
        <v>48</v>
      </c>
      <c r="N8738" s="4">
        <v>1326.06</v>
      </c>
      <c r="O8738" s="4">
        <v>8</v>
      </c>
      <c r="P8738" s="4">
        <v>0.2</v>
      </c>
      <c r="Q8738" s="4">
        <v>284.39</v>
      </c>
    </row>
    <row r="8739" spans="1:17" s="4" customFormat="1" ht="12" x14ac:dyDescent="0.3">
      <c r="A8739" s="4">
        <v>8738</v>
      </c>
      <c r="B8739" s="4" t="s">
        <v>25861</v>
      </c>
      <c r="C8739" s="5">
        <v>44749</v>
      </c>
      <c r="D8739" s="5">
        <v>44754</v>
      </c>
      <c r="E8739" s="9">
        <f t="shared" si="136"/>
        <v>2022</v>
      </c>
      <c r="F8739" s="4" t="s">
        <v>59</v>
      </c>
      <c r="G8739" s="4" t="s">
        <v>25862</v>
      </c>
      <c r="H8739" s="4" t="s">
        <v>25863</v>
      </c>
      <c r="I8739" s="4" t="s">
        <v>67</v>
      </c>
      <c r="J8739" s="4" t="s">
        <v>42</v>
      </c>
      <c r="K8739" s="4" t="s">
        <v>43</v>
      </c>
      <c r="L8739" s="4" t="s">
        <v>22</v>
      </c>
      <c r="M8739" s="4" t="s">
        <v>23</v>
      </c>
      <c r="N8739" s="4">
        <v>745.2</v>
      </c>
      <c r="O8739" s="4">
        <v>8</v>
      </c>
      <c r="P8739" s="4">
        <v>0.1</v>
      </c>
      <c r="Q8739" s="4">
        <v>144</v>
      </c>
    </row>
    <row r="8740" spans="1:17" s="4" customFormat="1" ht="12" x14ac:dyDescent="0.3">
      <c r="A8740" s="4">
        <v>8739</v>
      </c>
      <c r="B8740" s="4" t="s">
        <v>25864</v>
      </c>
      <c r="C8740" s="5">
        <v>45442</v>
      </c>
      <c r="D8740" s="5">
        <v>45443</v>
      </c>
      <c r="E8740" s="9">
        <f t="shared" si="136"/>
        <v>2024</v>
      </c>
      <c r="F8740" s="4" t="s">
        <v>39</v>
      </c>
      <c r="G8740" s="4" t="s">
        <v>25865</v>
      </c>
      <c r="H8740" s="4" t="s">
        <v>4747</v>
      </c>
      <c r="I8740" s="4" t="s">
        <v>20</v>
      </c>
      <c r="J8740" s="4" t="s">
        <v>145</v>
      </c>
      <c r="K8740" s="4" t="s">
        <v>80</v>
      </c>
      <c r="L8740" s="4" t="s">
        <v>36</v>
      </c>
      <c r="M8740" s="4" t="s">
        <v>71</v>
      </c>
      <c r="N8740" s="4">
        <v>1480.09</v>
      </c>
      <c r="O8740" s="4">
        <v>9</v>
      </c>
      <c r="P8740" s="4">
        <v>0.1</v>
      </c>
      <c r="Q8740" s="4">
        <v>233.98</v>
      </c>
    </row>
    <row r="8741" spans="1:17" s="4" customFormat="1" ht="12" x14ac:dyDescent="0.3">
      <c r="A8741" s="4">
        <v>8740</v>
      </c>
      <c r="B8741" s="4" t="s">
        <v>25866</v>
      </c>
      <c r="C8741" s="5">
        <v>44680</v>
      </c>
      <c r="D8741" s="5">
        <v>44685</v>
      </c>
      <c r="E8741" s="9">
        <f t="shared" si="136"/>
        <v>2022</v>
      </c>
      <c r="F8741" s="4" t="s">
        <v>25</v>
      </c>
      <c r="G8741" s="4" t="s">
        <v>25867</v>
      </c>
      <c r="H8741" s="4" t="s">
        <v>25868</v>
      </c>
      <c r="I8741" s="4" t="s">
        <v>67</v>
      </c>
      <c r="J8741" s="4" t="s">
        <v>21</v>
      </c>
      <c r="K8741" s="4" t="s">
        <v>26647</v>
      </c>
      <c r="L8741" s="4" t="s">
        <v>22</v>
      </c>
      <c r="M8741" s="4" t="s">
        <v>134</v>
      </c>
      <c r="N8741" s="4">
        <v>870.2</v>
      </c>
      <c r="O8741" s="4">
        <v>4</v>
      </c>
      <c r="P8741" s="4">
        <v>0</v>
      </c>
      <c r="Q8741" s="4">
        <v>113.63</v>
      </c>
    </row>
    <row r="8742" spans="1:17" s="4" customFormat="1" ht="12" x14ac:dyDescent="0.3">
      <c r="A8742" s="4">
        <v>8741</v>
      </c>
      <c r="B8742" s="4" t="s">
        <v>25869</v>
      </c>
      <c r="C8742" s="5">
        <v>45490</v>
      </c>
      <c r="D8742" s="5">
        <v>45492</v>
      </c>
      <c r="E8742" s="9">
        <f t="shared" si="136"/>
        <v>2024</v>
      </c>
      <c r="F8742" s="4" t="s">
        <v>17</v>
      </c>
      <c r="G8742" s="4" t="s">
        <v>25870</v>
      </c>
      <c r="H8742" s="4" t="s">
        <v>25871</v>
      </c>
      <c r="I8742" s="4" t="s">
        <v>67</v>
      </c>
      <c r="J8742" s="4" t="s">
        <v>47</v>
      </c>
      <c r="K8742" s="4" t="s">
        <v>47</v>
      </c>
      <c r="L8742" s="4" t="s">
        <v>36</v>
      </c>
      <c r="M8742" s="4" t="s">
        <v>118</v>
      </c>
      <c r="N8742" s="4">
        <v>1424.68</v>
      </c>
      <c r="O8742" s="4">
        <v>4</v>
      </c>
      <c r="P8742" s="4">
        <v>0.15</v>
      </c>
      <c r="Q8742" s="4">
        <v>211.64</v>
      </c>
    </row>
    <row r="8743" spans="1:17" s="4" customFormat="1" ht="12" x14ac:dyDescent="0.3">
      <c r="A8743" s="4">
        <v>8742</v>
      </c>
      <c r="B8743" s="4" t="s">
        <v>25872</v>
      </c>
      <c r="C8743" s="5">
        <v>45244</v>
      </c>
      <c r="D8743" s="5">
        <v>45248</v>
      </c>
      <c r="E8743" s="9">
        <f t="shared" si="136"/>
        <v>2023</v>
      </c>
      <c r="F8743" s="4" t="s">
        <v>25</v>
      </c>
      <c r="G8743" s="4" t="s">
        <v>25873</v>
      </c>
      <c r="H8743" s="4" t="s">
        <v>25874</v>
      </c>
      <c r="I8743" s="4" t="s">
        <v>67</v>
      </c>
      <c r="J8743" s="4" t="s">
        <v>106</v>
      </c>
      <c r="K8743" s="4" t="s">
        <v>106</v>
      </c>
      <c r="L8743" s="4" t="s">
        <v>29</v>
      </c>
      <c r="M8743" s="4" t="s">
        <v>48</v>
      </c>
      <c r="N8743" s="4">
        <v>1314.05</v>
      </c>
      <c r="O8743" s="4">
        <v>7</v>
      </c>
      <c r="P8743" s="4">
        <v>0</v>
      </c>
      <c r="Q8743" s="4">
        <v>335.57</v>
      </c>
    </row>
    <row r="8744" spans="1:17" s="4" customFormat="1" ht="12" x14ac:dyDescent="0.3">
      <c r="A8744" s="4">
        <v>8743</v>
      </c>
      <c r="B8744" s="4" t="s">
        <v>25875</v>
      </c>
      <c r="C8744" s="5">
        <v>45141</v>
      </c>
      <c r="D8744" s="5">
        <v>45144</v>
      </c>
      <c r="E8744" s="9">
        <f t="shared" si="136"/>
        <v>2023</v>
      </c>
      <c r="F8744" s="4" t="s">
        <v>25</v>
      </c>
      <c r="G8744" s="4" t="s">
        <v>25876</v>
      </c>
      <c r="H8744" s="4" t="s">
        <v>25877</v>
      </c>
      <c r="I8744" s="4" t="s">
        <v>20</v>
      </c>
      <c r="J8744" s="4" t="s">
        <v>42</v>
      </c>
      <c r="K8744" s="4" t="s">
        <v>43</v>
      </c>
      <c r="L8744" s="4" t="s">
        <v>29</v>
      </c>
      <c r="M8744" s="4" t="s">
        <v>90</v>
      </c>
      <c r="N8744" s="4">
        <v>1072.58</v>
      </c>
      <c r="O8744" s="4">
        <v>3</v>
      </c>
      <c r="P8744" s="4">
        <v>0</v>
      </c>
      <c r="Q8744" s="4">
        <v>72.55</v>
      </c>
    </row>
    <row r="8745" spans="1:17" s="4" customFormat="1" ht="12" x14ac:dyDescent="0.3">
      <c r="A8745" s="4">
        <v>8744</v>
      </c>
      <c r="B8745" s="4" t="s">
        <v>25878</v>
      </c>
      <c r="C8745" s="5">
        <v>45158</v>
      </c>
      <c r="D8745" s="5">
        <v>45159</v>
      </c>
      <c r="E8745" s="9">
        <f t="shared" si="136"/>
        <v>2023</v>
      </c>
      <c r="F8745" s="4" t="s">
        <v>39</v>
      </c>
      <c r="G8745" s="4" t="s">
        <v>25879</v>
      </c>
      <c r="H8745" s="4" t="s">
        <v>25880</v>
      </c>
      <c r="I8745" s="4" t="s">
        <v>67</v>
      </c>
      <c r="J8745" s="4" t="s">
        <v>111</v>
      </c>
      <c r="K8745" s="4" t="s">
        <v>111</v>
      </c>
      <c r="L8745" s="4" t="s">
        <v>22</v>
      </c>
      <c r="M8745" s="4" t="s">
        <v>134</v>
      </c>
      <c r="N8745" s="4">
        <v>846.67</v>
      </c>
      <c r="O8745" s="4">
        <v>5</v>
      </c>
      <c r="P8745" s="4">
        <v>0.1</v>
      </c>
      <c r="Q8745" s="4">
        <v>23.86</v>
      </c>
    </row>
    <row r="8746" spans="1:17" s="4" customFormat="1" ht="12" x14ac:dyDescent="0.3">
      <c r="A8746" s="4">
        <v>8745</v>
      </c>
      <c r="B8746" s="4" t="s">
        <v>25881</v>
      </c>
      <c r="C8746" s="5">
        <v>45120</v>
      </c>
      <c r="D8746" s="5">
        <v>45127</v>
      </c>
      <c r="E8746" s="9">
        <f t="shared" si="136"/>
        <v>2023</v>
      </c>
      <c r="F8746" s="4" t="s">
        <v>25</v>
      </c>
      <c r="G8746" s="4" t="s">
        <v>25882</v>
      </c>
      <c r="H8746" s="4" t="s">
        <v>1356</v>
      </c>
      <c r="I8746" s="4" t="s">
        <v>28</v>
      </c>
      <c r="J8746" s="4" t="s">
        <v>145</v>
      </c>
      <c r="K8746" s="4" t="s">
        <v>80</v>
      </c>
      <c r="L8746" s="4" t="s">
        <v>36</v>
      </c>
      <c r="M8746" s="4" t="s">
        <v>71</v>
      </c>
      <c r="N8746" s="4">
        <v>905.12</v>
      </c>
      <c r="O8746" s="4">
        <v>8</v>
      </c>
      <c r="P8746" s="4">
        <v>0</v>
      </c>
      <c r="Q8746" s="4">
        <v>256.27999999999997</v>
      </c>
    </row>
    <row r="8747" spans="1:17" s="4" customFormat="1" ht="12" x14ac:dyDescent="0.3">
      <c r="A8747" s="4">
        <v>8746</v>
      </c>
      <c r="B8747" s="4" t="s">
        <v>25883</v>
      </c>
      <c r="C8747" s="5">
        <v>45397</v>
      </c>
      <c r="D8747" s="5">
        <v>45404</v>
      </c>
      <c r="E8747" s="9">
        <f t="shared" si="136"/>
        <v>2024</v>
      </c>
      <c r="F8747" s="4" t="s">
        <v>25</v>
      </c>
      <c r="G8747" s="4" t="s">
        <v>1238</v>
      </c>
      <c r="H8747" s="4" t="s">
        <v>25884</v>
      </c>
      <c r="I8747" s="4" t="s">
        <v>20</v>
      </c>
      <c r="J8747" s="4" t="s">
        <v>47</v>
      </c>
      <c r="K8747" s="4" t="s">
        <v>47</v>
      </c>
      <c r="L8747" s="4" t="s">
        <v>22</v>
      </c>
      <c r="M8747" s="4" t="s">
        <v>134</v>
      </c>
      <c r="N8747" s="4">
        <v>265.45999999999998</v>
      </c>
      <c r="O8747" s="4">
        <v>2</v>
      </c>
      <c r="P8747" s="4">
        <v>0</v>
      </c>
      <c r="Q8747" s="4">
        <v>27.64</v>
      </c>
    </row>
    <row r="8748" spans="1:17" s="4" customFormat="1" ht="12" x14ac:dyDescent="0.3">
      <c r="A8748" s="4">
        <v>8747</v>
      </c>
      <c r="B8748" s="4" t="s">
        <v>25885</v>
      </c>
      <c r="C8748" s="5">
        <v>45294</v>
      </c>
      <c r="D8748" s="5">
        <v>45297</v>
      </c>
      <c r="E8748" s="9">
        <f t="shared" si="136"/>
        <v>2024</v>
      </c>
      <c r="F8748" s="4" t="s">
        <v>17</v>
      </c>
      <c r="G8748" s="4" t="s">
        <v>25886</v>
      </c>
      <c r="H8748" s="4" t="s">
        <v>25887</v>
      </c>
      <c r="I8748" s="4" t="s">
        <v>20</v>
      </c>
      <c r="J8748" s="4" t="s">
        <v>145</v>
      </c>
      <c r="K8748" s="4" t="s">
        <v>80</v>
      </c>
      <c r="L8748" s="4" t="s">
        <v>36</v>
      </c>
      <c r="M8748" s="4" t="s">
        <v>37</v>
      </c>
      <c r="N8748" s="4">
        <v>1466.69</v>
      </c>
      <c r="O8748" s="4">
        <v>5</v>
      </c>
      <c r="P8748" s="4">
        <v>0.1</v>
      </c>
      <c r="Q8748" s="4">
        <v>314.82</v>
      </c>
    </row>
    <row r="8749" spans="1:17" s="4" customFormat="1" ht="12" x14ac:dyDescent="0.3">
      <c r="A8749" s="4">
        <v>8748</v>
      </c>
      <c r="B8749" s="4" t="s">
        <v>25888</v>
      </c>
      <c r="C8749" s="5">
        <v>44733</v>
      </c>
      <c r="D8749" s="5">
        <v>44735</v>
      </c>
      <c r="E8749" s="9">
        <f t="shared" si="136"/>
        <v>2022</v>
      </c>
      <c r="F8749" s="4" t="s">
        <v>25</v>
      </c>
      <c r="G8749" s="4" t="s">
        <v>25889</v>
      </c>
      <c r="H8749" s="4" t="s">
        <v>25890</v>
      </c>
      <c r="I8749" s="4" t="s">
        <v>28</v>
      </c>
      <c r="J8749" s="4" t="s">
        <v>42</v>
      </c>
      <c r="K8749" s="4" t="s">
        <v>43</v>
      </c>
      <c r="L8749" s="4" t="s">
        <v>36</v>
      </c>
      <c r="M8749" s="4" t="s">
        <v>71</v>
      </c>
      <c r="N8749" s="4">
        <v>833.93</v>
      </c>
      <c r="O8749" s="4">
        <v>3</v>
      </c>
      <c r="P8749" s="4">
        <v>0.15</v>
      </c>
      <c r="Q8749" s="4">
        <v>-8.4</v>
      </c>
    </row>
    <row r="8750" spans="1:17" s="4" customFormat="1" ht="12" x14ac:dyDescent="0.3">
      <c r="A8750" s="4">
        <v>8749</v>
      </c>
      <c r="B8750" s="4" t="s">
        <v>25891</v>
      </c>
      <c r="C8750" s="5">
        <v>45118</v>
      </c>
      <c r="D8750" s="5">
        <v>45122</v>
      </c>
      <c r="E8750" s="9">
        <f t="shared" si="136"/>
        <v>2023</v>
      </c>
      <c r="F8750" s="4" t="s">
        <v>25</v>
      </c>
      <c r="G8750" s="4" t="s">
        <v>25892</v>
      </c>
      <c r="H8750" s="4" t="s">
        <v>25893</v>
      </c>
      <c r="I8750" s="4" t="s">
        <v>67</v>
      </c>
      <c r="J8750" s="4" t="s">
        <v>62</v>
      </c>
      <c r="K8750" s="4" t="s">
        <v>63</v>
      </c>
      <c r="L8750" s="4" t="s">
        <v>29</v>
      </c>
      <c r="M8750" s="4" t="s">
        <v>30</v>
      </c>
      <c r="N8750" s="4">
        <v>420.04</v>
      </c>
      <c r="O8750" s="4">
        <v>6</v>
      </c>
      <c r="P8750" s="4">
        <v>0.2</v>
      </c>
      <c r="Q8750" s="4">
        <v>68.510000000000005</v>
      </c>
    </row>
    <row r="8751" spans="1:17" s="4" customFormat="1" ht="12" x14ac:dyDescent="0.3">
      <c r="A8751" s="4">
        <v>8750</v>
      </c>
      <c r="B8751" s="4" t="s">
        <v>25894</v>
      </c>
      <c r="C8751" s="5">
        <v>45425</v>
      </c>
      <c r="D8751" s="5">
        <v>45429</v>
      </c>
      <c r="E8751" s="9">
        <f t="shared" si="136"/>
        <v>2024</v>
      </c>
      <c r="F8751" s="4" t="s">
        <v>39</v>
      </c>
      <c r="G8751" s="4" t="s">
        <v>25895</v>
      </c>
      <c r="H8751" s="4" t="s">
        <v>25896</v>
      </c>
      <c r="I8751" s="4" t="s">
        <v>67</v>
      </c>
      <c r="J8751" s="4" t="s">
        <v>34</v>
      </c>
      <c r="K8751" s="4" t="s">
        <v>35</v>
      </c>
      <c r="L8751" s="4" t="s">
        <v>36</v>
      </c>
      <c r="M8751" s="4" t="s">
        <v>138</v>
      </c>
      <c r="N8751" s="4">
        <v>71.17</v>
      </c>
      <c r="O8751" s="4">
        <v>2</v>
      </c>
      <c r="P8751" s="4">
        <v>0.1</v>
      </c>
      <c r="Q8751" s="4">
        <v>2.78</v>
      </c>
    </row>
    <row r="8752" spans="1:17" s="4" customFormat="1" ht="12" x14ac:dyDescent="0.3">
      <c r="A8752" s="4">
        <v>8751</v>
      </c>
      <c r="B8752" s="4" t="s">
        <v>25897</v>
      </c>
      <c r="C8752" s="5">
        <v>45843</v>
      </c>
      <c r="D8752" s="5">
        <v>45850</v>
      </c>
      <c r="E8752" s="9">
        <f t="shared" si="136"/>
        <v>2025</v>
      </c>
      <c r="F8752" s="4" t="s">
        <v>39</v>
      </c>
      <c r="G8752" s="4" t="s">
        <v>25898</v>
      </c>
      <c r="H8752" s="4" t="s">
        <v>25899</v>
      </c>
      <c r="I8752" s="4" t="s">
        <v>67</v>
      </c>
      <c r="J8752" s="4" t="s">
        <v>42</v>
      </c>
      <c r="K8752" s="4" t="s">
        <v>43</v>
      </c>
      <c r="L8752" s="4" t="s">
        <v>36</v>
      </c>
      <c r="M8752" s="4" t="s">
        <v>37</v>
      </c>
      <c r="N8752" s="4">
        <v>603.53</v>
      </c>
      <c r="O8752" s="4">
        <v>8</v>
      </c>
      <c r="P8752" s="4">
        <v>0.1</v>
      </c>
      <c r="Q8752" s="4">
        <v>7.53</v>
      </c>
    </row>
    <row r="8753" spans="1:17" s="4" customFormat="1" ht="12" x14ac:dyDescent="0.3">
      <c r="A8753" s="4">
        <v>8752</v>
      </c>
      <c r="B8753" s="4" t="s">
        <v>25900</v>
      </c>
      <c r="C8753" s="5">
        <v>44858</v>
      </c>
      <c r="D8753" s="5">
        <v>44859</v>
      </c>
      <c r="E8753" s="9">
        <f t="shared" si="136"/>
        <v>2022</v>
      </c>
      <c r="F8753" s="4" t="s">
        <v>59</v>
      </c>
      <c r="G8753" s="4" t="s">
        <v>25901</v>
      </c>
      <c r="H8753" s="4" t="s">
        <v>17411</v>
      </c>
      <c r="I8753" s="4" t="s">
        <v>67</v>
      </c>
      <c r="J8753" s="4" t="s">
        <v>34</v>
      </c>
      <c r="K8753" s="4" t="s">
        <v>35</v>
      </c>
      <c r="L8753" s="4" t="s">
        <v>36</v>
      </c>
      <c r="M8753" s="4" t="s">
        <v>138</v>
      </c>
      <c r="N8753" s="4">
        <v>1025.9100000000001</v>
      </c>
      <c r="O8753" s="4">
        <v>7</v>
      </c>
      <c r="P8753" s="4">
        <v>0.1</v>
      </c>
      <c r="Q8753" s="4">
        <v>166.67</v>
      </c>
    </row>
    <row r="8754" spans="1:17" s="4" customFormat="1" ht="12" x14ac:dyDescent="0.3">
      <c r="A8754" s="4">
        <v>8753</v>
      </c>
      <c r="B8754" s="4" t="s">
        <v>25902</v>
      </c>
      <c r="C8754" s="5">
        <v>45531</v>
      </c>
      <c r="D8754" s="5">
        <v>45534</v>
      </c>
      <c r="E8754" s="9">
        <f t="shared" si="136"/>
        <v>2024</v>
      </c>
      <c r="F8754" s="4" t="s">
        <v>25</v>
      </c>
      <c r="G8754" s="4" t="s">
        <v>25903</v>
      </c>
      <c r="H8754" s="4" t="s">
        <v>25904</v>
      </c>
      <c r="I8754" s="4" t="s">
        <v>67</v>
      </c>
      <c r="J8754" s="4" t="s">
        <v>21</v>
      </c>
      <c r="K8754" s="4" t="s">
        <v>26647</v>
      </c>
      <c r="L8754" s="4" t="s">
        <v>36</v>
      </c>
      <c r="M8754" s="4" t="s">
        <v>118</v>
      </c>
      <c r="N8754" s="4">
        <v>885.48</v>
      </c>
      <c r="O8754" s="4">
        <v>3</v>
      </c>
      <c r="P8754" s="4">
        <v>0</v>
      </c>
      <c r="Q8754" s="4">
        <v>15.19</v>
      </c>
    </row>
    <row r="8755" spans="1:17" s="4" customFormat="1" ht="12" x14ac:dyDescent="0.3">
      <c r="A8755" s="4">
        <v>8754</v>
      </c>
      <c r="B8755" s="4" t="s">
        <v>25905</v>
      </c>
      <c r="C8755" s="5">
        <v>44818</v>
      </c>
      <c r="D8755" s="5">
        <v>44822</v>
      </c>
      <c r="E8755" s="9">
        <f t="shared" si="136"/>
        <v>2022</v>
      </c>
      <c r="F8755" s="4" t="s">
        <v>59</v>
      </c>
      <c r="G8755" s="4" t="s">
        <v>25906</v>
      </c>
      <c r="H8755" s="4" t="s">
        <v>25907</v>
      </c>
      <c r="I8755" s="4" t="s">
        <v>20</v>
      </c>
      <c r="J8755" s="4" t="s">
        <v>106</v>
      </c>
      <c r="K8755" s="4" t="s">
        <v>106</v>
      </c>
      <c r="L8755" s="4" t="s">
        <v>36</v>
      </c>
      <c r="M8755" s="4" t="s">
        <v>118</v>
      </c>
      <c r="N8755" s="4">
        <v>750.09</v>
      </c>
      <c r="O8755" s="4">
        <v>1</v>
      </c>
      <c r="P8755" s="4">
        <v>0</v>
      </c>
      <c r="Q8755" s="4">
        <v>49.61</v>
      </c>
    </row>
    <row r="8756" spans="1:17" s="4" customFormat="1" ht="12" x14ac:dyDescent="0.3">
      <c r="A8756" s="4">
        <v>8755</v>
      </c>
      <c r="B8756" s="4" t="s">
        <v>25908</v>
      </c>
      <c r="C8756" s="5">
        <v>44869</v>
      </c>
      <c r="D8756" s="5">
        <v>44870</v>
      </c>
      <c r="E8756" s="9">
        <f t="shared" si="136"/>
        <v>2022</v>
      </c>
      <c r="F8756" s="4" t="s">
        <v>25</v>
      </c>
      <c r="G8756" s="4" t="s">
        <v>25909</v>
      </c>
      <c r="H8756" s="4" t="s">
        <v>25910</v>
      </c>
      <c r="I8756" s="4" t="s">
        <v>28</v>
      </c>
      <c r="J8756" s="4" t="s">
        <v>21</v>
      </c>
      <c r="K8756" s="4" t="s">
        <v>26647</v>
      </c>
      <c r="L8756" s="4" t="s">
        <v>29</v>
      </c>
      <c r="M8756" s="4" t="s">
        <v>107</v>
      </c>
      <c r="N8756" s="4">
        <v>878.75</v>
      </c>
      <c r="O8756" s="4">
        <v>8</v>
      </c>
      <c r="P8756" s="4">
        <v>0.1</v>
      </c>
      <c r="Q8756" s="4">
        <v>1.1599999999999999</v>
      </c>
    </row>
    <row r="8757" spans="1:17" s="4" customFormat="1" ht="12" x14ac:dyDescent="0.3">
      <c r="A8757" s="4">
        <v>8756</v>
      </c>
      <c r="B8757" s="4" t="s">
        <v>25911</v>
      </c>
      <c r="C8757" s="5">
        <v>45725</v>
      </c>
      <c r="D8757" s="5">
        <v>45732</v>
      </c>
      <c r="E8757" s="9">
        <f t="shared" si="136"/>
        <v>2025</v>
      </c>
      <c r="F8757" s="4" t="s">
        <v>25</v>
      </c>
      <c r="G8757" s="4" t="s">
        <v>25912</v>
      </c>
      <c r="H8757" s="4" t="s">
        <v>25913</v>
      </c>
      <c r="I8757" s="4" t="s">
        <v>67</v>
      </c>
      <c r="J8757" s="4" t="s">
        <v>52</v>
      </c>
      <c r="K8757" s="4" t="s">
        <v>53</v>
      </c>
      <c r="L8757" s="4" t="s">
        <v>36</v>
      </c>
      <c r="M8757" s="4" t="s">
        <v>37</v>
      </c>
      <c r="N8757" s="4">
        <v>465.24</v>
      </c>
      <c r="O8757" s="4">
        <v>3</v>
      </c>
      <c r="P8757" s="4">
        <v>0.1</v>
      </c>
      <c r="Q8757" s="4">
        <v>40.96</v>
      </c>
    </row>
    <row r="8758" spans="1:17" s="4" customFormat="1" ht="12" x14ac:dyDescent="0.3">
      <c r="A8758" s="4">
        <v>8757</v>
      </c>
      <c r="B8758" s="4" t="s">
        <v>25914</v>
      </c>
      <c r="C8758" s="5">
        <v>44430</v>
      </c>
      <c r="D8758" s="5">
        <v>44432</v>
      </c>
      <c r="E8758" s="9">
        <f t="shared" si="136"/>
        <v>2021</v>
      </c>
      <c r="F8758" s="4" t="s">
        <v>25</v>
      </c>
      <c r="G8758" s="4" t="s">
        <v>25915</v>
      </c>
      <c r="H8758" s="4" t="s">
        <v>25916</v>
      </c>
      <c r="I8758" s="4" t="s">
        <v>28</v>
      </c>
      <c r="J8758" s="4" t="s">
        <v>47</v>
      </c>
      <c r="K8758" s="4" t="s">
        <v>47</v>
      </c>
      <c r="L8758" s="4" t="s">
        <v>22</v>
      </c>
      <c r="M8758" s="4" t="s">
        <v>23</v>
      </c>
      <c r="N8758" s="4">
        <v>864.82</v>
      </c>
      <c r="O8758" s="4">
        <v>2</v>
      </c>
      <c r="P8758" s="4">
        <v>0.15</v>
      </c>
      <c r="Q8758" s="4">
        <v>148.83000000000001</v>
      </c>
    </row>
    <row r="8759" spans="1:17" s="4" customFormat="1" ht="12" x14ac:dyDescent="0.3">
      <c r="A8759" s="4">
        <v>8758</v>
      </c>
      <c r="B8759" s="4" t="s">
        <v>25917</v>
      </c>
      <c r="C8759" s="5">
        <v>45680</v>
      </c>
      <c r="D8759" s="5">
        <v>45684</v>
      </c>
      <c r="E8759" s="9">
        <f t="shared" si="136"/>
        <v>2025</v>
      </c>
      <c r="F8759" s="4" t="s">
        <v>39</v>
      </c>
      <c r="G8759" s="4" t="s">
        <v>25918</v>
      </c>
      <c r="H8759" s="4" t="s">
        <v>25919</v>
      </c>
      <c r="I8759" s="4" t="s">
        <v>67</v>
      </c>
      <c r="J8759" s="4" t="s">
        <v>42</v>
      </c>
      <c r="K8759" s="4" t="s">
        <v>43</v>
      </c>
      <c r="L8759" s="4" t="s">
        <v>22</v>
      </c>
      <c r="M8759" s="4" t="s">
        <v>134</v>
      </c>
      <c r="N8759" s="4">
        <v>281.3</v>
      </c>
      <c r="O8759" s="4">
        <v>5</v>
      </c>
      <c r="P8759" s="4">
        <v>0.15</v>
      </c>
      <c r="Q8759" s="4">
        <v>13.43</v>
      </c>
    </row>
    <row r="8760" spans="1:17" s="4" customFormat="1" ht="12" x14ac:dyDescent="0.3">
      <c r="A8760" s="4">
        <v>8759</v>
      </c>
      <c r="B8760" s="4" t="s">
        <v>25920</v>
      </c>
      <c r="C8760" s="5">
        <v>45009</v>
      </c>
      <c r="D8760" s="5">
        <v>45015</v>
      </c>
      <c r="E8760" s="9">
        <f t="shared" si="136"/>
        <v>2023</v>
      </c>
      <c r="F8760" s="4" t="s">
        <v>59</v>
      </c>
      <c r="G8760" s="4" t="s">
        <v>25921</v>
      </c>
      <c r="H8760" s="4" t="s">
        <v>25922</v>
      </c>
      <c r="I8760" s="4" t="s">
        <v>67</v>
      </c>
      <c r="J8760" s="4" t="s">
        <v>52</v>
      </c>
      <c r="K8760" s="4" t="s">
        <v>53</v>
      </c>
      <c r="L8760" s="4" t="s">
        <v>29</v>
      </c>
      <c r="M8760" s="4" t="s">
        <v>30</v>
      </c>
      <c r="N8760" s="4">
        <v>863.61</v>
      </c>
      <c r="O8760" s="4">
        <v>2</v>
      </c>
      <c r="P8760" s="4">
        <v>0.1</v>
      </c>
      <c r="Q8760" s="4">
        <v>136.85</v>
      </c>
    </row>
    <row r="8761" spans="1:17" s="4" customFormat="1" ht="12" x14ac:dyDescent="0.3">
      <c r="A8761" s="4">
        <v>8760</v>
      </c>
      <c r="B8761" s="4" t="s">
        <v>25923</v>
      </c>
      <c r="C8761" s="5">
        <v>45007</v>
      </c>
      <c r="D8761" s="5">
        <v>45014</v>
      </c>
      <c r="E8761" s="9">
        <f t="shared" si="136"/>
        <v>2023</v>
      </c>
      <c r="F8761" s="4" t="s">
        <v>25</v>
      </c>
      <c r="G8761" s="4" t="s">
        <v>25924</v>
      </c>
      <c r="H8761" s="4" t="s">
        <v>10280</v>
      </c>
      <c r="I8761" s="4" t="s">
        <v>20</v>
      </c>
      <c r="J8761" s="4" t="s">
        <v>111</v>
      </c>
      <c r="K8761" s="4" t="s">
        <v>111</v>
      </c>
      <c r="L8761" s="4" t="s">
        <v>22</v>
      </c>
      <c r="M8761" s="4" t="s">
        <v>23</v>
      </c>
      <c r="N8761" s="4">
        <v>223.67</v>
      </c>
      <c r="O8761" s="4">
        <v>1</v>
      </c>
      <c r="P8761" s="4">
        <v>0.2</v>
      </c>
      <c r="Q8761" s="4">
        <v>13.14</v>
      </c>
    </row>
    <row r="8762" spans="1:17" s="4" customFormat="1" ht="12" x14ac:dyDescent="0.3">
      <c r="A8762" s="4">
        <v>8761</v>
      </c>
      <c r="B8762" s="4" t="s">
        <v>25925</v>
      </c>
      <c r="C8762" s="5">
        <v>45567</v>
      </c>
      <c r="D8762" s="5">
        <v>45574</v>
      </c>
      <c r="E8762" s="9">
        <f t="shared" si="136"/>
        <v>2024</v>
      </c>
      <c r="F8762" s="4" t="s">
        <v>59</v>
      </c>
      <c r="G8762" s="4" t="s">
        <v>25926</v>
      </c>
      <c r="H8762" s="4" t="s">
        <v>25927</v>
      </c>
      <c r="I8762" s="4" t="s">
        <v>28</v>
      </c>
      <c r="J8762" s="4" t="s">
        <v>52</v>
      </c>
      <c r="K8762" s="4" t="s">
        <v>53</v>
      </c>
      <c r="L8762" s="4" t="s">
        <v>29</v>
      </c>
      <c r="M8762" s="4" t="s">
        <v>107</v>
      </c>
      <c r="N8762" s="4">
        <v>956.71</v>
      </c>
      <c r="O8762" s="4">
        <v>5</v>
      </c>
      <c r="P8762" s="4">
        <v>0.2</v>
      </c>
      <c r="Q8762" s="4">
        <v>99.23</v>
      </c>
    </row>
    <row r="8763" spans="1:17" s="4" customFormat="1" ht="12" x14ac:dyDescent="0.3">
      <c r="A8763" s="4">
        <v>8762</v>
      </c>
      <c r="B8763" s="4" t="s">
        <v>25928</v>
      </c>
      <c r="C8763" s="5">
        <v>45191</v>
      </c>
      <c r="D8763" s="5">
        <v>45198</v>
      </c>
      <c r="E8763" s="9">
        <f t="shared" si="136"/>
        <v>2023</v>
      </c>
      <c r="F8763" s="4" t="s">
        <v>25</v>
      </c>
      <c r="G8763" s="4" t="s">
        <v>25929</v>
      </c>
      <c r="H8763" s="4" t="s">
        <v>25930</v>
      </c>
      <c r="I8763" s="4" t="s">
        <v>67</v>
      </c>
      <c r="J8763" s="4" t="s">
        <v>47</v>
      </c>
      <c r="K8763" s="4" t="s">
        <v>47</v>
      </c>
      <c r="L8763" s="4" t="s">
        <v>29</v>
      </c>
      <c r="M8763" s="4" t="s">
        <v>48</v>
      </c>
      <c r="N8763" s="4">
        <v>1337.46</v>
      </c>
      <c r="O8763" s="4">
        <v>1</v>
      </c>
      <c r="P8763" s="4">
        <v>0.15</v>
      </c>
      <c r="Q8763" s="4">
        <v>79.489999999999995</v>
      </c>
    </row>
    <row r="8764" spans="1:17" s="4" customFormat="1" ht="12" x14ac:dyDescent="0.3">
      <c r="A8764" s="4">
        <v>8763</v>
      </c>
      <c r="B8764" s="4" t="s">
        <v>25931</v>
      </c>
      <c r="C8764" s="5">
        <v>44394</v>
      </c>
      <c r="D8764" s="5">
        <v>44399</v>
      </c>
      <c r="E8764" s="9">
        <f t="shared" si="136"/>
        <v>2021</v>
      </c>
      <c r="F8764" s="4" t="s">
        <v>25</v>
      </c>
      <c r="G8764" s="4" t="s">
        <v>25932</v>
      </c>
      <c r="H8764" s="4" t="s">
        <v>25933</v>
      </c>
      <c r="I8764" s="4" t="s">
        <v>28</v>
      </c>
      <c r="J8764" s="4" t="s">
        <v>62</v>
      </c>
      <c r="K8764" s="4" t="s">
        <v>63</v>
      </c>
      <c r="L8764" s="4" t="s">
        <v>36</v>
      </c>
      <c r="M8764" s="4" t="s">
        <v>138</v>
      </c>
      <c r="N8764" s="4">
        <v>554.14</v>
      </c>
      <c r="O8764" s="4">
        <v>6</v>
      </c>
      <c r="P8764" s="4">
        <v>0</v>
      </c>
      <c r="Q8764" s="4">
        <v>55.94</v>
      </c>
    </row>
    <row r="8765" spans="1:17" s="4" customFormat="1" ht="12" x14ac:dyDescent="0.3">
      <c r="A8765" s="4">
        <v>8764</v>
      </c>
      <c r="B8765" s="4" t="s">
        <v>25934</v>
      </c>
      <c r="C8765" s="5">
        <v>45841</v>
      </c>
      <c r="D8765" s="5">
        <v>45847</v>
      </c>
      <c r="E8765" s="9">
        <f t="shared" si="136"/>
        <v>2025</v>
      </c>
      <c r="F8765" s="4" t="s">
        <v>17</v>
      </c>
      <c r="G8765" s="4" t="s">
        <v>25935</v>
      </c>
      <c r="H8765" s="4" t="s">
        <v>25936</v>
      </c>
      <c r="I8765" s="4" t="s">
        <v>67</v>
      </c>
      <c r="J8765" s="4" t="s">
        <v>62</v>
      </c>
      <c r="K8765" s="4" t="s">
        <v>63</v>
      </c>
      <c r="L8765" s="4" t="s">
        <v>29</v>
      </c>
      <c r="M8765" s="4" t="s">
        <v>90</v>
      </c>
      <c r="N8765" s="4">
        <v>1442.97</v>
      </c>
      <c r="O8765" s="4">
        <v>10</v>
      </c>
      <c r="P8765" s="4">
        <v>0.1</v>
      </c>
      <c r="Q8765" s="4">
        <v>69.73</v>
      </c>
    </row>
    <row r="8766" spans="1:17" s="4" customFormat="1" ht="12" x14ac:dyDescent="0.3">
      <c r="A8766" s="4">
        <v>8765</v>
      </c>
      <c r="B8766" s="4" t="s">
        <v>25937</v>
      </c>
      <c r="C8766" s="5">
        <v>44703</v>
      </c>
      <c r="D8766" s="5">
        <v>44710</v>
      </c>
      <c r="E8766" s="9">
        <f t="shared" si="136"/>
        <v>2022</v>
      </c>
      <c r="F8766" s="4" t="s">
        <v>39</v>
      </c>
      <c r="G8766" s="4" t="s">
        <v>25938</v>
      </c>
      <c r="H8766" s="4" t="s">
        <v>25939</v>
      </c>
      <c r="I8766" s="4" t="s">
        <v>28</v>
      </c>
      <c r="J8766" s="4" t="s">
        <v>47</v>
      </c>
      <c r="K8766" s="4" t="s">
        <v>47</v>
      </c>
      <c r="L8766" s="4" t="s">
        <v>22</v>
      </c>
      <c r="M8766" s="4" t="s">
        <v>75</v>
      </c>
      <c r="N8766" s="4">
        <v>1231.52</v>
      </c>
      <c r="O8766" s="4">
        <v>1</v>
      </c>
      <c r="P8766" s="4">
        <v>0.2</v>
      </c>
      <c r="Q8766" s="4">
        <v>129.86000000000001</v>
      </c>
    </row>
    <row r="8767" spans="1:17" s="4" customFormat="1" ht="12" x14ac:dyDescent="0.3">
      <c r="A8767" s="4">
        <v>8766</v>
      </c>
      <c r="B8767" s="4" t="s">
        <v>25940</v>
      </c>
      <c r="C8767" s="5">
        <v>45014</v>
      </c>
      <c r="D8767" s="5">
        <v>45018</v>
      </c>
      <c r="E8767" s="9">
        <f t="shared" si="136"/>
        <v>2023</v>
      </c>
      <c r="F8767" s="4" t="s">
        <v>39</v>
      </c>
      <c r="G8767" s="4" t="s">
        <v>25941</v>
      </c>
      <c r="H8767" s="4" t="s">
        <v>25942</v>
      </c>
      <c r="I8767" s="4" t="s">
        <v>28</v>
      </c>
      <c r="J8767" s="4" t="s">
        <v>111</v>
      </c>
      <c r="K8767" s="4" t="s">
        <v>111</v>
      </c>
      <c r="L8767" s="4" t="s">
        <v>36</v>
      </c>
      <c r="M8767" s="4" t="s">
        <v>37</v>
      </c>
      <c r="N8767" s="4">
        <v>1004.74</v>
      </c>
      <c r="O8767" s="4">
        <v>7</v>
      </c>
      <c r="P8767" s="4">
        <v>0</v>
      </c>
      <c r="Q8767" s="4">
        <v>263.8</v>
      </c>
    </row>
    <row r="8768" spans="1:17" s="4" customFormat="1" ht="12" x14ac:dyDescent="0.3">
      <c r="A8768" s="4">
        <v>8767</v>
      </c>
      <c r="B8768" s="4" t="s">
        <v>25943</v>
      </c>
      <c r="C8768" s="5">
        <v>45763</v>
      </c>
      <c r="D8768" s="5">
        <v>45768</v>
      </c>
      <c r="E8768" s="9">
        <f t="shared" si="136"/>
        <v>2025</v>
      </c>
      <c r="F8768" s="4" t="s">
        <v>25</v>
      </c>
      <c r="G8768" s="4" t="s">
        <v>25944</v>
      </c>
      <c r="H8768" s="4" t="s">
        <v>25945</v>
      </c>
      <c r="I8768" s="4" t="s">
        <v>67</v>
      </c>
      <c r="J8768" s="4" t="s">
        <v>106</v>
      </c>
      <c r="K8768" s="4" t="s">
        <v>106</v>
      </c>
      <c r="L8768" s="4" t="s">
        <v>29</v>
      </c>
      <c r="M8768" s="4" t="s">
        <v>107</v>
      </c>
      <c r="N8768" s="4">
        <v>1336.23</v>
      </c>
      <c r="O8768" s="4">
        <v>2</v>
      </c>
      <c r="P8768" s="4">
        <v>0</v>
      </c>
      <c r="Q8768" s="4">
        <v>25.6</v>
      </c>
    </row>
    <row r="8769" spans="1:17" s="4" customFormat="1" ht="12" x14ac:dyDescent="0.3">
      <c r="A8769" s="4">
        <v>8768</v>
      </c>
      <c r="B8769" s="4" t="s">
        <v>25946</v>
      </c>
      <c r="C8769" s="5">
        <v>45806</v>
      </c>
      <c r="D8769" s="5">
        <v>45810</v>
      </c>
      <c r="E8769" s="9">
        <f t="shared" si="136"/>
        <v>2025</v>
      </c>
      <c r="F8769" s="4" t="s">
        <v>39</v>
      </c>
      <c r="G8769" s="4" t="s">
        <v>25947</v>
      </c>
      <c r="H8769" s="4" t="s">
        <v>25948</v>
      </c>
      <c r="I8769" s="4" t="s">
        <v>20</v>
      </c>
      <c r="J8769" s="4" t="s">
        <v>145</v>
      </c>
      <c r="K8769" s="4" t="s">
        <v>80</v>
      </c>
      <c r="L8769" s="4" t="s">
        <v>22</v>
      </c>
      <c r="M8769" s="4" t="s">
        <v>134</v>
      </c>
      <c r="N8769" s="4">
        <v>587.1</v>
      </c>
      <c r="O8769" s="4">
        <v>2</v>
      </c>
      <c r="P8769" s="4">
        <v>0</v>
      </c>
      <c r="Q8769" s="4">
        <v>164.78</v>
      </c>
    </row>
    <row r="8770" spans="1:17" s="4" customFormat="1" ht="12" x14ac:dyDescent="0.3">
      <c r="A8770" s="4">
        <v>8769</v>
      </c>
      <c r="B8770" s="4" t="s">
        <v>25949</v>
      </c>
      <c r="C8770" s="5">
        <v>45589</v>
      </c>
      <c r="D8770" s="5">
        <v>45590</v>
      </c>
      <c r="E8770" s="9">
        <f t="shared" ref="E8770:E8833" si="137">YEAR(D8770)</f>
        <v>2024</v>
      </c>
      <c r="F8770" s="4" t="s">
        <v>59</v>
      </c>
      <c r="G8770" s="4" t="s">
        <v>25950</v>
      </c>
      <c r="H8770" s="4" t="s">
        <v>25951</v>
      </c>
      <c r="I8770" s="4" t="s">
        <v>20</v>
      </c>
      <c r="J8770" s="4" t="s">
        <v>106</v>
      </c>
      <c r="K8770" s="4" t="s">
        <v>106</v>
      </c>
      <c r="L8770" s="4" t="s">
        <v>29</v>
      </c>
      <c r="M8770" s="4" t="s">
        <v>90</v>
      </c>
      <c r="N8770" s="4">
        <v>1037.07</v>
      </c>
      <c r="O8770" s="4">
        <v>6</v>
      </c>
      <c r="P8770" s="4">
        <v>0.15</v>
      </c>
      <c r="Q8770" s="4">
        <v>201.69</v>
      </c>
    </row>
    <row r="8771" spans="1:17" s="4" customFormat="1" ht="12" x14ac:dyDescent="0.3">
      <c r="A8771" s="4">
        <v>8770</v>
      </c>
      <c r="B8771" s="4" t="s">
        <v>25952</v>
      </c>
      <c r="C8771" s="5">
        <v>44540</v>
      </c>
      <c r="D8771" s="5">
        <v>44547</v>
      </c>
      <c r="E8771" s="9">
        <f t="shared" si="137"/>
        <v>2021</v>
      </c>
      <c r="F8771" s="4" t="s">
        <v>17</v>
      </c>
      <c r="G8771" s="4" t="s">
        <v>25953</v>
      </c>
      <c r="H8771" s="4" t="s">
        <v>25954</v>
      </c>
      <c r="I8771" s="4" t="s">
        <v>28</v>
      </c>
      <c r="J8771" s="4" t="s">
        <v>62</v>
      </c>
      <c r="K8771" s="4" t="s">
        <v>63</v>
      </c>
      <c r="L8771" s="4" t="s">
        <v>29</v>
      </c>
      <c r="M8771" s="4" t="s">
        <v>107</v>
      </c>
      <c r="N8771" s="4">
        <v>311.62</v>
      </c>
      <c r="O8771" s="4">
        <v>4</v>
      </c>
      <c r="P8771" s="4">
        <v>0.15</v>
      </c>
      <c r="Q8771" s="4">
        <v>16.63</v>
      </c>
    </row>
    <row r="8772" spans="1:17" s="4" customFormat="1" ht="12" x14ac:dyDescent="0.3">
      <c r="A8772" s="4">
        <v>8771</v>
      </c>
      <c r="B8772" s="4" t="s">
        <v>25955</v>
      </c>
      <c r="C8772" s="5">
        <v>44566</v>
      </c>
      <c r="D8772" s="5">
        <v>44571</v>
      </c>
      <c r="E8772" s="9">
        <f t="shared" si="137"/>
        <v>2022</v>
      </c>
      <c r="F8772" s="4" t="s">
        <v>59</v>
      </c>
      <c r="G8772" s="4" t="s">
        <v>25956</v>
      </c>
      <c r="H8772" s="4" t="s">
        <v>25957</v>
      </c>
      <c r="I8772" s="4" t="s">
        <v>28</v>
      </c>
      <c r="J8772" s="4" t="s">
        <v>111</v>
      </c>
      <c r="K8772" s="4" t="s">
        <v>111</v>
      </c>
      <c r="L8772" s="4" t="s">
        <v>22</v>
      </c>
      <c r="M8772" s="4" t="s">
        <v>23</v>
      </c>
      <c r="N8772" s="4">
        <v>320.19</v>
      </c>
      <c r="O8772" s="4">
        <v>1</v>
      </c>
      <c r="P8772" s="4">
        <v>0.2</v>
      </c>
      <c r="Q8772" s="4">
        <v>53.62</v>
      </c>
    </row>
    <row r="8773" spans="1:17" s="4" customFormat="1" ht="12" x14ac:dyDescent="0.3">
      <c r="A8773" s="4">
        <v>8772</v>
      </c>
      <c r="B8773" s="4" t="s">
        <v>25958</v>
      </c>
      <c r="C8773" s="5">
        <v>45779</v>
      </c>
      <c r="D8773" s="5">
        <v>45781</v>
      </c>
      <c r="E8773" s="9">
        <f t="shared" si="137"/>
        <v>2025</v>
      </c>
      <c r="F8773" s="4" t="s">
        <v>39</v>
      </c>
      <c r="G8773" s="4" t="s">
        <v>25959</v>
      </c>
      <c r="H8773" s="4" t="s">
        <v>25960</v>
      </c>
      <c r="I8773" s="4" t="s">
        <v>20</v>
      </c>
      <c r="J8773" s="4" t="s">
        <v>62</v>
      </c>
      <c r="K8773" s="4" t="s">
        <v>63</v>
      </c>
      <c r="L8773" s="4" t="s">
        <v>29</v>
      </c>
      <c r="M8773" s="4" t="s">
        <v>90</v>
      </c>
      <c r="N8773" s="4">
        <v>124.54</v>
      </c>
      <c r="O8773" s="4">
        <v>2</v>
      </c>
      <c r="P8773" s="4">
        <v>0.1</v>
      </c>
      <c r="Q8773" s="4">
        <v>5.92</v>
      </c>
    </row>
    <row r="8774" spans="1:17" s="4" customFormat="1" ht="12" x14ac:dyDescent="0.3">
      <c r="A8774" s="4">
        <v>8773</v>
      </c>
      <c r="B8774" s="4" t="s">
        <v>25961</v>
      </c>
      <c r="C8774" s="5">
        <v>44719</v>
      </c>
      <c r="D8774" s="5">
        <v>44721</v>
      </c>
      <c r="E8774" s="9">
        <f t="shared" si="137"/>
        <v>2022</v>
      </c>
      <c r="F8774" s="4" t="s">
        <v>25</v>
      </c>
      <c r="G8774" s="4" t="s">
        <v>25962</v>
      </c>
      <c r="H8774" s="4" t="s">
        <v>25963</v>
      </c>
      <c r="I8774" s="4" t="s">
        <v>28</v>
      </c>
      <c r="J8774" s="4" t="s">
        <v>111</v>
      </c>
      <c r="K8774" s="4" t="s">
        <v>111</v>
      </c>
      <c r="L8774" s="4" t="s">
        <v>22</v>
      </c>
      <c r="M8774" s="4" t="s">
        <v>23</v>
      </c>
      <c r="N8774" s="4">
        <v>1183.21</v>
      </c>
      <c r="O8774" s="4">
        <v>2</v>
      </c>
      <c r="P8774" s="4">
        <v>0.1</v>
      </c>
      <c r="Q8774" s="4">
        <v>118.94</v>
      </c>
    </row>
    <row r="8775" spans="1:17" s="4" customFormat="1" ht="12" x14ac:dyDescent="0.3">
      <c r="A8775" s="4">
        <v>8774</v>
      </c>
      <c r="B8775" s="4" t="s">
        <v>25964</v>
      </c>
      <c r="C8775" s="5">
        <v>45531</v>
      </c>
      <c r="D8775" s="5">
        <v>45536</v>
      </c>
      <c r="E8775" s="9">
        <f t="shared" si="137"/>
        <v>2024</v>
      </c>
      <c r="F8775" s="4" t="s">
        <v>25</v>
      </c>
      <c r="G8775" s="4" t="s">
        <v>25965</v>
      </c>
      <c r="H8775" s="4" t="s">
        <v>25966</v>
      </c>
      <c r="I8775" s="4" t="s">
        <v>67</v>
      </c>
      <c r="J8775" s="4" t="s">
        <v>52</v>
      </c>
      <c r="K8775" s="4" t="s">
        <v>53</v>
      </c>
      <c r="L8775" s="4" t="s">
        <v>36</v>
      </c>
      <c r="M8775" s="4" t="s">
        <v>118</v>
      </c>
      <c r="N8775" s="4">
        <v>314.60000000000002</v>
      </c>
      <c r="O8775" s="4">
        <v>10</v>
      </c>
      <c r="P8775" s="4">
        <v>0.2</v>
      </c>
      <c r="Q8775" s="4">
        <v>35.03</v>
      </c>
    </row>
    <row r="8776" spans="1:17" s="4" customFormat="1" ht="12" x14ac:dyDescent="0.3">
      <c r="A8776" s="4">
        <v>8775</v>
      </c>
      <c r="B8776" s="4" t="s">
        <v>25967</v>
      </c>
      <c r="C8776" s="5">
        <v>44471</v>
      </c>
      <c r="D8776" s="5">
        <v>44474</v>
      </c>
      <c r="E8776" s="9">
        <f t="shared" si="137"/>
        <v>2021</v>
      </c>
      <c r="F8776" s="4" t="s">
        <v>59</v>
      </c>
      <c r="G8776" s="4" t="s">
        <v>25968</v>
      </c>
      <c r="H8776" s="4" t="s">
        <v>25969</v>
      </c>
      <c r="I8776" s="4" t="s">
        <v>67</v>
      </c>
      <c r="J8776" s="4" t="s">
        <v>47</v>
      </c>
      <c r="K8776" s="4" t="s">
        <v>47</v>
      </c>
      <c r="L8776" s="4" t="s">
        <v>36</v>
      </c>
      <c r="M8776" s="4" t="s">
        <v>118</v>
      </c>
      <c r="N8776" s="4">
        <v>1321.86</v>
      </c>
      <c r="O8776" s="4">
        <v>6</v>
      </c>
      <c r="P8776" s="4">
        <v>0.15</v>
      </c>
      <c r="Q8776" s="4">
        <v>105.34</v>
      </c>
    </row>
    <row r="8777" spans="1:17" s="4" customFormat="1" ht="12" x14ac:dyDescent="0.3">
      <c r="A8777" s="4">
        <v>8776</v>
      </c>
      <c r="B8777" s="4" t="s">
        <v>25970</v>
      </c>
      <c r="C8777" s="5">
        <v>44809</v>
      </c>
      <c r="D8777" s="5">
        <v>44816</v>
      </c>
      <c r="E8777" s="9">
        <f t="shared" si="137"/>
        <v>2022</v>
      </c>
      <c r="F8777" s="4" t="s">
        <v>25</v>
      </c>
      <c r="G8777" s="4" t="s">
        <v>25971</v>
      </c>
      <c r="H8777" s="4" t="s">
        <v>5120</v>
      </c>
      <c r="I8777" s="4" t="s">
        <v>67</v>
      </c>
      <c r="J8777" s="4" t="s">
        <v>52</v>
      </c>
      <c r="K8777" s="4" t="s">
        <v>53</v>
      </c>
      <c r="L8777" s="4" t="s">
        <v>36</v>
      </c>
      <c r="M8777" s="4" t="s">
        <v>118</v>
      </c>
      <c r="N8777" s="4">
        <v>958.28</v>
      </c>
      <c r="O8777" s="4">
        <v>7</v>
      </c>
      <c r="P8777" s="4">
        <v>0</v>
      </c>
      <c r="Q8777" s="4">
        <v>150.18</v>
      </c>
    </row>
    <row r="8778" spans="1:17" s="4" customFormat="1" ht="12" x14ac:dyDescent="0.3">
      <c r="A8778" s="4">
        <v>8777</v>
      </c>
      <c r="B8778" s="4" t="s">
        <v>25972</v>
      </c>
      <c r="C8778" s="5">
        <v>45668</v>
      </c>
      <c r="D8778" s="5">
        <v>45671</v>
      </c>
      <c r="E8778" s="9">
        <f t="shared" si="137"/>
        <v>2025</v>
      </c>
      <c r="F8778" s="4" t="s">
        <v>39</v>
      </c>
      <c r="G8778" s="4" t="s">
        <v>25973</v>
      </c>
      <c r="H8778" s="4" t="s">
        <v>25974</v>
      </c>
      <c r="I8778" s="4" t="s">
        <v>28</v>
      </c>
      <c r="J8778" s="4" t="s">
        <v>52</v>
      </c>
      <c r="K8778" s="4" t="s">
        <v>53</v>
      </c>
      <c r="L8778" s="4" t="s">
        <v>29</v>
      </c>
      <c r="M8778" s="4" t="s">
        <v>48</v>
      </c>
      <c r="N8778" s="4">
        <v>313.74</v>
      </c>
      <c r="O8778" s="4">
        <v>5</v>
      </c>
      <c r="P8778" s="4">
        <v>0.15</v>
      </c>
      <c r="Q8778" s="4">
        <v>72.98</v>
      </c>
    </row>
    <row r="8779" spans="1:17" s="4" customFormat="1" ht="12" x14ac:dyDescent="0.3">
      <c r="A8779" s="4">
        <v>8778</v>
      </c>
      <c r="B8779" s="4" t="s">
        <v>25975</v>
      </c>
      <c r="C8779" s="5">
        <v>45746</v>
      </c>
      <c r="D8779" s="5">
        <v>45753</v>
      </c>
      <c r="E8779" s="9">
        <f t="shared" si="137"/>
        <v>2025</v>
      </c>
      <c r="F8779" s="4" t="s">
        <v>25</v>
      </c>
      <c r="G8779" s="4" t="s">
        <v>25976</v>
      </c>
      <c r="H8779" s="4" t="s">
        <v>25977</v>
      </c>
      <c r="I8779" s="4" t="s">
        <v>28</v>
      </c>
      <c r="J8779" s="4" t="s">
        <v>34</v>
      </c>
      <c r="K8779" s="4" t="s">
        <v>35</v>
      </c>
      <c r="L8779" s="4" t="s">
        <v>22</v>
      </c>
      <c r="M8779" s="4" t="s">
        <v>54</v>
      </c>
      <c r="N8779" s="4">
        <v>685.57</v>
      </c>
      <c r="O8779" s="4">
        <v>10</v>
      </c>
      <c r="P8779" s="4">
        <v>0.2</v>
      </c>
      <c r="Q8779" s="4">
        <v>26.51</v>
      </c>
    </row>
    <row r="8780" spans="1:17" s="4" customFormat="1" ht="12" x14ac:dyDescent="0.3">
      <c r="A8780" s="4">
        <v>8779</v>
      </c>
      <c r="B8780" s="4" t="s">
        <v>25978</v>
      </c>
      <c r="C8780" s="5">
        <v>44584</v>
      </c>
      <c r="D8780" s="5">
        <v>44587</v>
      </c>
      <c r="E8780" s="9">
        <f t="shared" si="137"/>
        <v>2022</v>
      </c>
      <c r="F8780" s="4" t="s">
        <v>39</v>
      </c>
      <c r="G8780" s="4" t="s">
        <v>25979</v>
      </c>
      <c r="H8780" s="4" t="s">
        <v>25980</v>
      </c>
      <c r="I8780" s="4" t="s">
        <v>20</v>
      </c>
      <c r="J8780" s="4" t="s">
        <v>111</v>
      </c>
      <c r="K8780" s="4" t="s">
        <v>111</v>
      </c>
      <c r="L8780" s="4" t="s">
        <v>36</v>
      </c>
      <c r="M8780" s="4" t="s">
        <v>71</v>
      </c>
      <c r="N8780" s="4">
        <v>296.33</v>
      </c>
      <c r="O8780" s="4">
        <v>6</v>
      </c>
      <c r="P8780" s="4">
        <v>0.1</v>
      </c>
      <c r="Q8780" s="4">
        <v>57.53</v>
      </c>
    </row>
    <row r="8781" spans="1:17" s="4" customFormat="1" ht="12" x14ac:dyDescent="0.3">
      <c r="A8781" s="4">
        <v>8780</v>
      </c>
      <c r="B8781" s="4" t="s">
        <v>25981</v>
      </c>
      <c r="C8781" s="5">
        <v>44466</v>
      </c>
      <c r="D8781" s="5">
        <v>44473</v>
      </c>
      <c r="E8781" s="9">
        <f t="shared" si="137"/>
        <v>2021</v>
      </c>
      <c r="F8781" s="4" t="s">
        <v>17</v>
      </c>
      <c r="G8781" s="4" t="s">
        <v>25982</v>
      </c>
      <c r="H8781" s="4" t="s">
        <v>9395</v>
      </c>
      <c r="I8781" s="4" t="s">
        <v>20</v>
      </c>
      <c r="J8781" s="4" t="s">
        <v>34</v>
      </c>
      <c r="K8781" s="4" t="s">
        <v>35</v>
      </c>
      <c r="L8781" s="4" t="s">
        <v>22</v>
      </c>
      <c r="M8781" s="4" t="s">
        <v>54</v>
      </c>
      <c r="N8781" s="4">
        <v>910.96</v>
      </c>
      <c r="O8781" s="4">
        <v>5</v>
      </c>
      <c r="P8781" s="4">
        <v>0.1</v>
      </c>
      <c r="Q8781" s="4">
        <v>220.94</v>
      </c>
    </row>
    <row r="8782" spans="1:17" s="4" customFormat="1" ht="12" x14ac:dyDescent="0.3">
      <c r="A8782" s="4">
        <v>8781</v>
      </c>
      <c r="B8782" s="4" t="s">
        <v>25983</v>
      </c>
      <c r="C8782" s="5">
        <v>45712</v>
      </c>
      <c r="D8782" s="5">
        <v>45717</v>
      </c>
      <c r="E8782" s="9">
        <f t="shared" si="137"/>
        <v>2025</v>
      </c>
      <c r="F8782" s="4" t="s">
        <v>17</v>
      </c>
      <c r="G8782" s="4" t="s">
        <v>25984</v>
      </c>
      <c r="H8782" s="4" t="s">
        <v>25985</v>
      </c>
      <c r="I8782" s="4" t="s">
        <v>28</v>
      </c>
      <c r="J8782" s="4" t="s">
        <v>145</v>
      </c>
      <c r="K8782" s="4" t="s">
        <v>80</v>
      </c>
      <c r="L8782" s="4" t="s">
        <v>36</v>
      </c>
      <c r="M8782" s="4" t="s">
        <v>138</v>
      </c>
      <c r="N8782" s="4">
        <v>952.23</v>
      </c>
      <c r="O8782" s="4">
        <v>2</v>
      </c>
      <c r="P8782" s="4">
        <v>0.15</v>
      </c>
      <c r="Q8782" s="4">
        <v>32.979999999999997</v>
      </c>
    </row>
    <row r="8783" spans="1:17" s="4" customFormat="1" ht="12" x14ac:dyDescent="0.3">
      <c r="A8783" s="4">
        <v>8782</v>
      </c>
      <c r="B8783" s="4" t="s">
        <v>25986</v>
      </c>
      <c r="C8783" s="5">
        <v>45699</v>
      </c>
      <c r="D8783" s="5">
        <v>45705</v>
      </c>
      <c r="E8783" s="9">
        <f t="shared" si="137"/>
        <v>2025</v>
      </c>
      <c r="F8783" s="4" t="s">
        <v>59</v>
      </c>
      <c r="G8783" s="4" t="s">
        <v>25987</v>
      </c>
      <c r="H8783" s="4" t="s">
        <v>25988</v>
      </c>
      <c r="I8783" s="4" t="s">
        <v>20</v>
      </c>
      <c r="J8783" s="4" t="s">
        <v>62</v>
      </c>
      <c r="K8783" s="4" t="s">
        <v>63</v>
      </c>
      <c r="L8783" s="4" t="s">
        <v>29</v>
      </c>
      <c r="M8783" s="4" t="s">
        <v>107</v>
      </c>
      <c r="N8783" s="4">
        <v>1259.6099999999999</v>
      </c>
      <c r="O8783" s="4">
        <v>9</v>
      </c>
      <c r="P8783" s="4">
        <v>0.1</v>
      </c>
      <c r="Q8783" s="4">
        <v>57.06</v>
      </c>
    </row>
    <row r="8784" spans="1:17" s="4" customFormat="1" ht="12" x14ac:dyDescent="0.3">
      <c r="A8784" s="4">
        <v>8783</v>
      </c>
      <c r="B8784" s="4" t="s">
        <v>25989</v>
      </c>
      <c r="C8784" s="5">
        <v>44589</v>
      </c>
      <c r="D8784" s="5">
        <v>44593</v>
      </c>
      <c r="E8784" s="9">
        <f t="shared" si="137"/>
        <v>2022</v>
      </c>
      <c r="F8784" s="4" t="s">
        <v>39</v>
      </c>
      <c r="G8784" s="4" t="s">
        <v>25990</v>
      </c>
      <c r="H8784" s="4" t="s">
        <v>25991</v>
      </c>
      <c r="I8784" s="4" t="s">
        <v>67</v>
      </c>
      <c r="J8784" s="4" t="s">
        <v>42</v>
      </c>
      <c r="K8784" s="4" t="s">
        <v>43</v>
      </c>
      <c r="L8784" s="4" t="s">
        <v>36</v>
      </c>
      <c r="M8784" s="4" t="s">
        <v>37</v>
      </c>
      <c r="N8784" s="4">
        <v>1110.9000000000001</v>
      </c>
      <c r="O8784" s="4">
        <v>6</v>
      </c>
      <c r="P8784" s="4">
        <v>0.15</v>
      </c>
      <c r="Q8784" s="4">
        <v>208.34</v>
      </c>
    </row>
    <row r="8785" spans="1:17" s="4" customFormat="1" ht="12" x14ac:dyDescent="0.3">
      <c r="A8785" s="4">
        <v>8784</v>
      </c>
      <c r="B8785" s="4" t="s">
        <v>25992</v>
      </c>
      <c r="C8785" s="5">
        <v>45761</v>
      </c>
      <c r="D8785" s="5">
        <v>45762</v>
      </c>
      <c r="E8785" s="9">
        <f t="shared" si="137"/>
        <v>2025</v>
      </c>
      <c r="F8785" s="4" t="s">
        <v>17</v>
      </c>
      <c r="G8785" s="4" t="s">
        <v>25993</v>
      </c>
      <c r="H8785" s="4" t="s">
        <v>25994</v>
      </c>
      <c r="I8785" s="4" t="s">
        <v>67</v>
      </c>
      <c r="J8785" s="4" t="s">
        <v>47</v>
      </c>
      <c r="K8785" s="4" t="s">
        <v>47</v>
      </c>
      <c r="L8785" s="4" t="s">
        <v>29</v>
      </c>
      <c r="M8785" s="4" t="s">
        <v>48</v>
      </c>
      <c r="N8785" s="4">
        <v>945.24</v>
      </c>
      <c r="O8785" s="4">
        <v>6</v>
      </c>
      <c r="P8785" s="4">
        <v>0.2</v>
      </c>
      <c r="Q8785" s="4">
        <v>7.62</v>
      </c>
    </row>
    <row r="8786" spans="1:17" s="4" customFormat="1" ht="12" x14ac:dyDescent="0.3">
      <c r="A8786" s="4">
        <v>8785</v>
      </c>
      <c r="B8786" s="4" t="s">
        <v>25995</v>
      </c>
      <c r="C8786" s="5">
        <v>44931</v>
      </c>
      <c r="D8786" s="5">
        <v>44938</v>
      </c>
      <c r="E8786" s="9">
        <f t="shared" si="137"/>
        <v>2023</v>
      </c>
      <c r="F8786" s="4" t="s">
        <v>59</v>
      </c>
      <c r="G8786" s="4" t="s">
        <v>25996</v>
      </c>
      <c r="H8786" s="4" t="s">
        <v>7020</v>
      </c>
      <c r="I8786" s="4" t="s">
        <v>28</v>
      </c>
      <c r="J8786" s="4" t="s">
        <v>79</v>
      </c>
      <c r="K8786" s="4" t="s">
        <v>80</v>
      </c>
      <c r="L8786" s="4" t="s">
        <v>22</v>
      </c>
      <c r="M8786" s="4" t="s">
        <v>23</v>
      </c>
      <c r="N8786" s="4">
        <v>1210.6199999999999</v>
      </c>
      <c r="O8786" s="4">
        <v>6</v>
      </c>
      <c r="P8786" s="4">
        <v>0.1</v>
      </c>
      <c r="Q8786" s="4">
        <v>150.1</v>
      </c>
    </row>
    <row r="8787" spans="1:17" s="4" customFormat="1" ht="12" x14ac:dyDescent="0.3">
      <c r="A8787" s="4">
        <v>8786</v>
      </c>
      <c r="B8787" s="4" t="s">
        <v>25997</v>
      </c>
      <c r="C8787" s="5">
        <v>45090</v>
      </c>
      <c r="D8787" s="5">
        <v>45095</v>
      </c>
      <c r="E8787" s="9">
        <f t="shared" si="137"/>
        <v>2023</v>
      </c>
      <c r="F8787" s="4" t="s">
        <v>17</v>
      </c>
      <c r="G8787" s="4" t="s">
        <v>25998</v>
      </c>
      <c r="H8787" s="4" t="s">
        <v>25999</v>
      </c>
      <c r="I8787" s="4" t="s">
        <v>20</v>
      </c>
      <c r="J8787" s="4" t="s">
        <v>21</v>
      </c>
      <c r="K8787" s="4" t="s">
        <v>26647</v>
      </c>
      <c r="L8787" s="4" t="s">
        <v>36</v>
      </c>
      <c r="M8787" s="4" t="s">
        <v>118</v>
      </c>
      <c r="N8787" s="4">
        <v>881.44</v>
      </c>
      <c r="O8787" s="4">
        <v>5</v>
      </c>
      <c r="P8787" s="4">
        <v>0.15</v>
      </c>
      <c r="Q8787" s="4">
        <v>29.66</v>
      </c>
    </row>
    <row r="8788" spans="1:17" s="4" customFormat="1" ht="12" x14ac:dyDescent="0.3">
      <c r="A8788" s="4">
        <v>8787</v>
      </c>
      <c r="B8788" s="4" t="s">
        <v>26000</v>
      </c>
      <c r="C8788" s="5">
        <v>44646</v>
      </c>
      <c r="D8788" s="5">
        <v>44648</v>
      </c>
      <c r="E8788" s="9">
        <f t="shared" si="137"/>
        <v>2022</v>
      </c>
      <c r="F8788" s="4" t="s">
        <v>25</v>
      </c>
      <c r="G8788" s="4" t="s">
        <v>26001</v>
      </c>
      <c r="H8788" s="4" t="s">
        <v>10102</v>
      </c>
      <c r="I8788" s="4" t="s">
        <v>28</v>
      </c>
      <c r="J8788" s="4" t="s">
        <v>145</v>
      </c>
      <c r="K8788" s="4" t="s">
        <v>80</v>
      </c>
      <c r="L8788" s="4" t="s">
        <v>22</v>
      </c>
      <c r="M8788" s="4" t="s">
        <v>23</v>
      </c>
      <c r="N8788" s="4">
        <v>1097.08</v>
      </c>
      <c r="O8788" s="4">
        <v>4</v>
      </c>
      <c r="P8788" s="4">
        <v>0.15</v>
      </c>
      <c r="Q8788" s="4">
        <v>7.54</v>
      </c>
    </row>
    <row r="8789" spans="1:17" s="4" customFormat="1" ht="12" x14ac:dyDescent="0.3">
      <c r="A8789" s="4">
        <v>8788</v>
      </c>
      <c r="B8789" s="4" t="s">
        <v>26002</v>
      </c>
      <c r="C8789" s="5">
        <v>45126</v>
      </c>
      <c r="D8789" s="5">
        <v>45132</v>
      </c>
      <c r="E8789" s="9">
        <f t="shared" si="137"/>
        <v>2023</v>
      </c>
      <c r="F8789" s="4" t="s">
        <v>17</v>
      </c>
      <c r="G8789" s="4" t="s">
        <v>26003</v>
      </c>
      <c r="H8789" s="4" t="s">
        <v>26004</v>
      </c>
      <c r="I8789" s="4" t="s">
        <v>67</v>
      </c>
      <c r="J8789" s="4" t="s">
        <v>62</v>
      </c>
      <c r="K8789" s="4" t="s">
        <v>63</v>
      </c>
      <c r="L8789" s="4" t="s">
        <v>36</v>
      </c>
      <c r="M8789" s="4" t="s">
        <v>138</v>
      </c>
      <c r="N8789" s="4">
        <v>394.84</v>
      </c>
      <c r="O8789" s="4">
        <v>7</v>
      </c>
      <c r="P8789" s="4">
        <v>0.2</v>
      </c>
      <c r="Q8789" s="4">
        <v>-5.35</v>
      </c>
    </row>
    <row r="8790" spans="1:17" s="4" customFormat="1" ht="12" x14ac:dyDescent="0.3">
      <c r="A8790" s="4">
        <v>8789</v>
      </c>
      <c r="B8790" s="4" t="s">
        <v>26005</v>
      </c>
      <c r="C8790" s="5">
        <v>44456</v>
      </c>
      <c r="D8790" s="5">
        <v>44461</v>
      </c>
      <c r="E8790" s="9">
        <f t="shared" si="137"/>
        <v>2021</v>
      </c>
      <c r="F8790" s="4" t="s">
        <v>59</v>
      </c>
      <c r="G8790" s="4" t="s">
        <v>26006</v>
      </c>
      <c r="H8790" s="4" t="s">
        <v>26007</v>
      </c>
      <c r="I8790" s="4" t="s">
        <v>28</v>
      </c>
      <c r="J8790" s="4" t="s">
        <v>47</v>
      </c>
      <c r="K8790" s="4" t="s">
        <v>47</v>
      </c>
      <c r="L8790" s="4" t="s">
        <v>36</v>
      </c>
      <c r="M8790" s="4" t="s">
        <v>118</v>
      </c>
      <c r="N8790" s="4">
        <v>302.66000000000003</v>
      </c>
      <c r="O8790" s="4">
        <v>3</v>
      </c>
      <c r="P8790" s="4">
        <v>0.1</v>
      </c>
      <c r="Q8790" s="4">
        <v>26.98</v>
      </c>
    </row>
    <row r="8791" spans="1:17" s="4" customFormat="1" ht="12" x14ac:dyDescent="0.3">
      <c r="A8791" s="4">
        <v>8790</v>
      </c>
      <c r="B8791" s="4" t="s">
        <v>26008</v>
      </c>
      <c r="C8791" s="5">
        <v>44482</v>
      </c>
      <c r="D8791" s="5">
        <v>44488</v>
      </c>
      <c r="E8791" s="9">
        <f t="shared" si="137"/>
        <v>2021</v>
      </c>
      <c r="F8791" s="4" t="s">
        <v>39</v>
      </c>
      <c r="G8791" s="4" t="s">
        <v>26009</v>
      </c>
      <c r="H8791" s="4" t="s">
        <v>26010</v>
      </c>
      <c r="I8791" s="4" t="s">
        <v>20</v>
      </c>
      <c r="J8791" s="4" t="s">
        <v>47</v>
      </c>
      <c r="K8791" s="4" t="s">
        <v>47</v>
      </c>
      <c r="L8791" s="4" t="s">
        <v>22</v>
      </c>
      <c r="M8791" s="4" t="s">
        <v>54</v>
      </c>
      <c r="N8791" s="4">
        <v>669.94</v>
      </c>
      <c r="O8791" s="4">
        <v>1</v>
      </c>
      <c r="P8791" s="4">
        <v>0.15</v>
      </c>
      <c r="Q8791" s="4">
        <v>93.88</v>
      </c>
    </row>
    <row r="8792" spans="1:17" s="4" customFormat="1" ht="12" x14ac:dyDescent="0.3">
      <c r="A8792" s="4">
        <v>8791</v>
      </c>
      <c r="B8792" s="4" t="s">
        <v>26011</v>
      </c>
      <c r="C8792" s="5">
        <v>45058</v>
      </c>
      <c r="D8792" s="5">
        <v>45059</v>
      </c>
      <c r="E8792" s="9">
        <f t="shared" si="137"/>
        <v>2023</v>
      </c>
      <c r="F8792" s="4" t="s">
        <v>25</v>
      </c>
      <c r="G8792" s="4" t="s">
        <v>26012</v>
      </c>
      <c r="H8792" s="4" t="s">
        <v>26013</v>
      </c>
      <c r="I8792" s="4" t="s">
        <v>20</v>
      </c>
      <c r="J8792" s="4" t="s">
        <v>145</v>
      </c>
      <c r="K8792" s="4" t="s">
        <v>80</v>
      </c>
      <c r="L8792" s="4" t="s">
        <v>29</v>
      </c>
      <c r="M8792" s="4" t="s">
        <v>30</v>
      </c>
      <c r="N8792" s="4">
        <v>723.52</v>
      </c>
      <c r="O8792" s="4">
        <v>7</v>
      </c>
      <c r="P8792" s="4">
        <v>0.15</v>
      </c>
      <c r="Q8792" s="4">
        <v>58.96</v>
      </c>
    </row>
    <row r="8793" spans="1:17" s="4" customFormat="1" ht="12" x14ac:dyDescent="0.3">
      <c r="A8793" s="4">
        <v>8792</v>
      </c>
      <c r="B8793" s="4" t="s">
        <v>26014</v>
      </c>
      <c r="C8793" s="5">
        <v>45457</v>
      </c>
      <c r="D8793" s="5">
        <v>45460</v>
      </c>
      <c r="E8793" s="9">
        <f t="shared" si="137"/>
        <v>2024</v>
      </c>
      <c r="F8793" s="4" t="s">
        <v>25</v>
      </c>
      <c r="G8793" s="4" t="s">
        <v>26015</v>
      </c>
      <c r="H8793" s="4" t="s">
        <v>26016</v>
      </c>
      <c r="I8793" s="4" t="s">
        <v>28</v>
      </c>
      <c r="J8793" s="4" t="s">
        <v>145</v>
      </c>
      <c r="K8793" s="4" t="s">
        <v>80</v>
      </c>
      <c r="L8793" s="4" t="s">
        <v>22</v>
      </c>
      <c r="M8793" s="4" t="s">
        <v>134</v>
      </c>
      <c r="N8793" s="4">
        <v>590.1</v>
      </c>
      <c r="O8793" s="4">
        <v>8</v>
      </c>
      <c r="P8793" s="4">
        <v>0</v>
      </c>
      <c r="Q8793" s="4">
        <v>85.77</v>
      </c>
    </row>
    <row r="8794" spans="1:17" s="4" customFormat="1" ht="12" x14ac:dyDescent="0.3">
      <c r="A8794" s="4">
        <v>8793</v>
      </c>
      <c r="B8794" s="4" t="s">
        <v>26017</v>
      </c>
      <c r="C8794" s="5">
        <v>45691</v>
      </c>
      <c r="D8794" s="5">
        <v>45692</v>
      </c>
      <c r="E8794" s="9">
        <f t="shared" si="137"/>
        <v>2025</v>
      </c>
      <c r="F8794" s="4" t="s">
        <v>25</v>
      </c>
      <c r="G8794" s="4" t="s">
        <v>26018</v>
      </c>
      <c r="H8794" s="4" t="s">
        <v>26019</v>
      </c>
      <c r="I8794" s="4" t="s">
        <v>28</v>
      </c>
      <c r="J8794" s="4" t="s">
        <v>52</v>
      </c>
      <c r="K8794" s="4" t="s">
        <v>53</v>
      </c>
      <c r="L8794" s="4" t="s">
        <v>36</v>
      </c>
      <c r="M8794" s="4" t="s">
        <v>118</v>
      </c>
      <c r="N8794" s="4">
        <v>1139.68</v>
      </c>
      <c r="O8794" s="4">
        <v>4</v>
      </c>
      <c r="P8794" s="4">
        <v>0.1</v>
      </c>
      <c r="Q8794" s="4">
        <v>248.1</v>
      </c>
    </row>
    <row r="8795" spans="1:17" s="4" customFormat="1" ht="12" x14ac:dyDescent="0.3">
      <c r="A8795" s="4">
        <v>8794</v>
      </c>
      <c r="B8795" s="4" t="s">
        <v>26020</v>
      </c>
      <c r="C8795" s="5">
        <v>44625</v>
      </c>
      <c r="D8795" s="5">
        <v>44631</v>
      </c>
      <c r="E8795" s="9">
        <f t="shared" si="137"/>
        <v>2022</v>
      </c>
      <c r="F8795" s="4" t="s">
        <v>39</v>
      </c>
      <c r="G8795" s="4" t="s">
        <v>26021</v>
      </c>
      <c r="H8795" s="4" t="s">
        <v>26022</v>
      </c>
      <c r="I8795" s="4" t="s">
        <v>20</v>
      </c>
      <c r="J8795" s="4" t="s">
        <v>21</v>
      </c>
      <c r="K8795" s="4" t="s">
        <v>26647</v>
      </c>
      <c r="L8795" s="4" t="s">
        <v>29</v>
      </c>
      <c r="M8795" s="4" t="s">
        <v>30</v>
      </c>
      <c r="N8795" s="4">
        <v>385.05</v>
      </c>
      <c r="O8795" s="4">
        <v>10</v>
      </c>
      <c r="P8795" s="4">
        <v>0.2</v>
      </c>
      <c r="Q8795" s="4">
        <v>9.3000000000000007</v>
      </c>
    </row>
    <row r="8796" spans="1:17" s="4" customFormat="1" ht="12" x14ac:dyDescent="0.3">
      <c r="A8796" s="4">
        <v>8795</v>
      </c>
      <c r="B8796" s="4" t="s">
        <v>26023</v>
      </c>
      <c r="C8796" s="5">
        <v>44872</v>
      </c>
      <c r="D8796" s="5">
        <v>44877</v>
      </c>
      <c r="E8796" s="9">
        <f t="shared" si="137"/>
        <v>2022</v>
      </c>
      <c r="F8796" s="4" t="s">
        <v>59</v>
      </c>
      <c r="G8796" s="4" t="s">
        <v>26024</v>
      </c>
      <c r="H8796" s="4" t="s">
        <v>13719</v>
      </c>
      <c r="I8796" s="4" t="s">
        <v>28</v>
      </c>
      <c r="J8796" s="4" t="s">
        <v>111</v>
      </c>
      <c r="K8796" s="4" t="s">
        <v>111</v>
      </c>
      <c r="L8796" s="4" t="s">
        <v>29</v>
      </c>
      <c r="M8796" s="4" t="s">
        <v>30</v>
      </c>
      <c r="N8796" s="4">
        <v>715.33</v>
      </c>
      <c r="O8796" s="4">
        <v>8</v>
      </c>
      <c r="P8796" s="4">
        <v>0.2</v>
      </c>
      <c r="Q8796" s="4">
        <v>123.04</v>
      </c>
    </row>
    <row r="8797" spans="1:17" s="4" customFormat="1" ht="12" x14ac:dyDescent="0.3">
      <c r="A8797" s="4">
        <v>8796</v>
      </c>
      <c r="B8797" s="4" t="s">
        <v>26025</v>
      </c>
      <c r="C8797" s="5">
        <v>45109</v>
      </c>
      <c r="D8797" s="5">
        <v>45114</v>
      </c>
      <c r="E8797" s="9">
        <f t="shared" si="137"/>
        <v>2023</v>
      </c>
      <c r="F8797" s="4" t="s">
        <v>59</v>
      </c>
      <c r="G8797" s="4" t="s">
        <v>26026</v>
      </c>
      <c r="H8797" s="4" t="s">
        <v>26027</v>
      </c>
      <c r="I8797" s="4" t="s">
        <v>20</v>
      </c>
      <c r="J8797" s="4" t="s">
        <v>145</v>
      </c>
      <c r="K8797" s="4" t="s">
        <v>80</v>
      </c>
      <c r="L8797" s="4" t="s">
        <v>36</v>
      </c>
      <c r="M8797" s="4" t="s">
        <v>71</v>
      </c>
      <c r="N8797" s="4">
        <v>104.26</v>
      </c>
      <c r="O8797" s="4">
        <v>1</v>
      </c>
      <c r="P8797" s="4">
        <v>0</v>
      </c>
      <c r="Q8797" s="4">
        <v>12.7</v>
      </c>
    </row>
    <row r="8798" spans="1:17" s="4" customFormat="1" ht="12" x14ac:dyDescent="0.3">
      <c r="A8798" s="4">
        <v>8797</v>
      </c>
      <c r="B8798" s="4" t="s">
        <v>26028</v>
      </c>
      <c r="C8798" s="5">
        <v>45239</v>
      </c>
      <c r="D8798" s="5">
        <v>45243</v>
      </c>
      <c r="E8798" s="9">
        <f t="shared" si="137"/>
        <v>2023</v>
      </c>
      <c r="F8798" s="4" t="s">
        <v>25</v>
      </c>
      <c r="G8798" s="4" t="s">
        <v>26029</v>
      </c>
      <c r="H8798" s="4" t="s">
        <v>26030</v>
      </c>
      <c r="I8798" s="4" t="s">
        <v>67</v>
      </c>
      <c r="J8798" s="4" t="s">
        <v>79</v>
      </c>
      <c r="K8798" s="4" t="s">
        <v>80</v>
      </c>
      <c r="L8798" s="4" t="s">
        <v>36</v>
      </c>
      <c r="M8798" s="4" t="s">
        <v>71</v>
      </c>
      <c r="N8798" s="4">
        <v>303.44</v>
      </c>
      <c r="O8798" s="4">
        <v>6</v>
      </c>
      <c r="P8798" s="4">
        <v>0.1</v>
      </c>
      <c r="Q8798" s="4">
        <v>63.48</v>
      </c>
    </row>
    <row r="8799" spans="1:17" s="4" customFormat="1" ht="12" x14ac:dyDescent="0.3">
      <c r="A8799" s="4">
        <v>8798</v>
      </c>
      <c r="B8799" s="4" t="s">
        <v>26031</v>
      </c>
      <c r="C8799" s="5">
        <v>45073</v>
      </c>
      <c r="D8799" s="5">
        <v>45077</v>
      </c>
      <c r="E8799" s="9">
        <f t="shared" si="137"/>
        <v>2023</v>
      </c>
      <c r="F8799" s="4" t="s">
        <v>25</v>
      </c>
      <c r="G8799" s="4" t="s">
        <v>26032</v>
      </c>
      <c r="H8799" s="4" t="s">
        <v>26033</v>
      </c>
      <c r="I8799" s="4" t="s">
        <v>20</v>
      </c>
      <c r="J8799" s="4" t="s">
        <v>145</v>
      </c>
      <c r="K8799" s="4" t="s">
        <v>80</v>
      </c>
      <c r="L8799" s="4" t="s">
        <v>29</v>
      </c>
      <c r="M8799" s="4" t="s">
        <v>90</v>
      </c>
      <c r="N8799" s="4">
        <v>923.7</v>
      </c>
      <c r="O8799" s="4">
        <v>3</v>
      </c>
      <c r="P8799" s="4">
        <v>0.1</v>
      </c>
      <c r="Q8799" s="4">
        <v>100.84</v>
      </c>
    </row>
    <row r="8800" spans="1:17" s="4" customFormat="1" ht="12" x14ac:dyDescent="0.3">
      <c r="A8800" s="4">
        <v>8799</v>
      </c>
      <c r="B8800" s="4" t="s">
        <v>26034</v>
      </c>
      <c r="C8800" s="5">
        <v>44914</v>
      </c>
      <c r="D8800" s="5">
        <v>44918</v>
      </c>
      <c r="E8800" s="9">
        <f t="shared" si="137"/>
        <v>2022</v>
      </c>
      <c r="F8800" s="4" t="s">
        <v>59</v>
      </c>
      <c r="G8800" s="4" t="s">
        <v>26035</v>
      </c>
      <c r="H8800" s="4" t="s">
        <v>26036</v>
      </c>
      <c r="I8800" s="4" t="s">
        <v>20</v>
      </c>
      <c r="J8800" s="4" t="s">
        <v>42</v>
      </c>
      <c r="K8800" s="4" t="s">
        <v>43</v>
      </c>
      <c r="L8800" s="4" t="s">
        <v>29</v>
      </c>
      <c r="M8800" s="4" t="s">
        <v>48</v>
      </c>
      <c r="N8800" s="4">
        <v>1305.8399999999999</v>
      </c>
      <c r="O8800" s="4">
        <v>2</v>
      </c>
      <c r="P8800" s="4">
        <v>0.1</v>
      </c>
      <c r="Q8800" s="4">
        <v>12.75</v>
      </c>
    </row>
    <row r="8801" spans="1:17" s="4" customFormat="1" ht="12" x14ac:dyDescent="0.3">
      <c r="A8801" s="4">
        <v>8800</v>
      </c>
      <c r="B8801" s="4" t="s">
        <v>26037</v>
      </c>
      <c r="C8801" s="5">
        <v>44432</v>
      </c>
      <c r="D8801" s="5">
        <v>44437</v>
      </c>
      <c r="E8801" s="9">
        <f t="shared" si="137"/>
        <v>2021</v>
      </c>
      <c r="F8801" s="4" t="s">
        <v>59</v>
      </c>
      <c r="G8801" s="4" t="s">
        <v>26038</v>
      </c>
      <c r="H8801" s="4" t="s">
        <v>26039</v>
      </c>
      <c r="I8801" s="4" t="s">
        <v>28</v>
      </c>
      <c r="J8801" s="4" t="s">
        <v>111</v>
      </c>
      <c r="K8801" s="4" t="s">
        <v>111</v>
      </c>
      <c r="L8801" s="4" t="s">
        <v>36</v>
      </c>
      <c r="M8801" s="4" t="s">
        <v>118</v>
      </c>
      <c r="N8801" s="4">
        <v>162.68</v>
      </c>
      <c r="O8801" s="4">
        <v>3</v>
      </c>
      <c r="P8801" s="4">
        <v>0.2</v>
      </c>
      <c r="Q8801" s="4">
        <v>27.98</v>
      </c>
    </row>
    <row r="8802" spans="1:17" s="4" customFormat="1" ht="12" x14ac:dyDescent="0.3">
      <c r="A8802" s="4">
        <v>8801</v>
      </c>
      <c r="B8802" s="4" t="s">
        <v>26040</v>
      </c>
      <c r="C8802" s="5">
        <v>45816</v>
      </c>
      <c r="D8802" s="5">
        <v>45822</v>
      </c>
      <c r="E8802" s="9">
        <f t="shared" si="137"/>
        <v>2025</v>
      </c>
      <c r="F8802" s="4" t="s">
        <v>39</v>
      </c>
      <c r="G8802" s="4" t="s">
        <v>26041</v>
      </c>
      <c r="H8802" s="4" t="s">
        <v>26042</v>
      </c>
      <c r="I8802" s="4" t="s">
        <v>28</v>
      </c>
      <c r="J8802" s="4" t="s">
        <v>42</v>
      </c>
      <c r="K8802" s="4" t="s">
        <v>43</v>
      </c>
      <c r="L8802" s="4" t="s">
        <v>29</v>
      </c>
      <c r="M8802" s="4" t="s">
        <v>107</v>
      </c>
      <c r="N8802" s="4">
        <v>124.44</v>
      </c>
      <c r="O8802" s="4">
        <v>8</v>
      </c>
      <c r="P8802" s="4">
        <v>0</v>
      </c>
      <c r="Q8802" s="4">
        <v>31.8</v>
      </c>
    </row>
    <row r="8803" spans="1:17" s="4" customFormat="1" ht="12" x14ac:dyDescent="0.3">
      <c r="A8803" s="4">
        <v>8802</v>
      </c>
      <c r="B8803" s="4" t="s">
        <v>26043</v>
      </c>
      <c r="C8803" s="5">
        <v>45580</v>
      </c>
      <c r="D8803" s="5">
        <v>45581</v>
      </c>
      <c r="E8803" s="9">
        <f t="shared" si="137"/>
        <v>2024</v>
      </c>
      <c r="F8803" s="4" t="s">
        <v>17</v>
      </c>
      <c r="G8803" s="4" t="s">
        <v>26044</v>
      </c>
      <c r="H8803" s="4" t="s">
        <v>26045</v>
      </c>
      <c r="I8803" s="4" t="s">
        <v>20</v>
      </c>
      <c r="J8803" s="4" t="s">
        <v>62</v>
      </c>
      <c r="K8803" s="4" t="s">
        <v>63</v>
      </c>
      <c r="L8803" s="4" t="s">
        <v>36</v>
      </c>
      <c r="M8803" s="4" t="s">
        <v>37</v>
      </c>
      <c r="N8803" s="4">
        <v>1289.6500000000001</v>
      </c>
      <c r="O8803" s="4">
        <v>9</v>
      </c>
      <c r="P8803" s="4">
        <v>0.15</v>
      </c>
      <c r="Q8803" s="4">
        <v>30.66</v>
      </c>
    </row>
    <row r="8804" spans="1:17" s="4" customFormat="1" ht="12" x14ac:dyDescent="0.3">
      <c r="A8804" s="4">
        <v>8803</v>
      </c>
      <c r="B8804" s="4" t="s">
        <v>26046</v>
      </c>
      <c r="C8804" s="5">
        <v>44951</v>
      </c>
      <c r="D8804" s="5">
        <v>44956</v>
      </c>
      <c r="E8804" s="9">
        <f t="shared" si="137"/>
        <v>2023</v>
      </c>
      <c r="F8804" s="4" t="s">
        <v>59</v>
      </c>
      <c r="G8804" s="4" t="s">
        <v>26047</v>
      </c>
      <c r="H8804" s="4" t="s">
        <v>26048</v>
      </c>
      <c r="I8804" s="4" t="s">
        <v>20</v>
      </c>
      <c r="J8804" s="4" t="s">
        <v>106</v>
      </c>
      <c r="K8804" s="4" t="s">
        <v>106</v>
      </c>
      <c r="L8804" s="4" t="s">
        <v>22</v>
      </c>
      <c r="M8804" s="4" t="s">
        <v>54</v>
      </c>
      <c r="N8804" s="4">
        <v>179.85</v>
      </c>
      <c r="O8804" s="4">
        <v>2</v>
      </c>
      <c r="P8804" s="4">
        <v>0.1</v>
      </c>
      <c r="Q8804" s="4">
        <v>39.21</v>
      </c>
    </row>
    <row r="8805" spans="1:17" s="4" customFormat="1" ht="12" x14ac:dyDescent="0.3">
      <c r="A8805" s="4">
        <v>8804</v>
      </c>
      <c r="B8805" s="4" t="s">
        <v>26049</v>
      </c>
      <c r="C8805" s="5">
        <v>45500</v>
      </c>
      <c r="D8805" s="5">
        <v>45503</v>
      </c>
      <c r="E8805" s="9">
        <f t="shared" si="137"/>
        <v>2024</v>
      </c>
      <c r="F8805" s="4" t="s">
        <v>59</v>
      </c>
      <c r="G8805" s="4" t="s">
        <v>26050</v>
      </c>
      <c r="H8805" s="4" t="s">
        <v>26051</v>
      </c>
      <c r="I8805" s="4" t="s">
        <v>20</v>
      </c>
      <c r="J8805" s="4" t="s">
        <v>111</v>
      </c>
      <c r="K8805" s="4" t="s">
        <v>111</v>
      </c>
      <c r="L8805" s="4" t="s">
        <v>36</v>
      </c>
      <c r="M8805" s="4" t="s">
        <v>118</v>
      </c>
      <c r="N8805" s="4">
        <v>1483.22</v>
      </c>
      <c r="O8805" s="4">
        <v>3</v>
      </c>
      <c r="P8805" s="4">
        <v>0.2</v>
      </c>
      <c r="Q8805" s="4">
        <v>2.06</v>
      </c>
    </row>
    <row r="8806" spans="1:17" s="4" customFormat="1" ht="12" x14ac:dyDescent="0.3">
      <c r="A8806" s="4">
        <v>8805</v>
      </c>
      <c r="B8806" s="4" t="s">
        <v>26052</v>
      </c>
      <c r="C8806" s="5">
        <v>44496</v>
      </c>
      <c r="D8806" s="5">
        <v>44503</v>
      </c>
      <c r="E8806" s="9">
        <f t="shared" si="137"/>
        <v>2021</v>
      </c>
      <c r="F8806" s="4" t="s">
        <v>39</v>
      </c>
      <c r="G8806" s="4" t="s">
        <v>26053</v>
      </c>
      <c r="H8806" s="4" t="s">
        <v>26054</v>
      </c>
      <c r="I8806" s="4" t="s">
        <v>67</v>
      </c>
      <c r="J8806" s="4" t="s">
        <v>106</v>
      </c>
      <c r="K8806" s="4" t="s">
        <v>106</v>
      </c>
      <c r="L8806" s="4" t="s">
        <v>29</v>
      </c>
      <c r="M8806" s="4" t="s">
        <v>30</v>
      </c>
      <c r="N8806" s="4">
        <v>112.34</v>
      </c>
      <c r="O8806" s="4">
        <v>9</v>
      </c>
      <c r="P8806" s="4">
        <v>0.2</v>
      </c>
      <c r="Q8806" s="4">
        <v>5.58</v>
      </c>
    </row>
    <row r="8807" spans="1:17" s="4" customFormat="1" ht="12" x14ac:dyDescent="0.3">
      <c r="A8807" s="4">
        <v>8806</v>
      </c>
      <c r="B8807" s="4" t="s">
        <v>26055</v>
      </c>
      <c r="C8807" s="5">
        <v>45782</v>
      </c>
      <c r="D8807" s="5">
        <v>45789</v>
      </c>
      <c r="E8807" s="9">
        <f t="shared" si="137"/>
        <v>2025</v>
      </c>
      <c r="F8807" s="4" t="s">
        <v>17</v>
      </c>
      <c r="G8807" s="4" t="s">
        <v>26056</v>
      </c>
      <c r="H8807" s="4" t="s">
        <v>26057</v>
      </c>
      <c r="I8807" s="4" t="s">
        <v>67</v>
      </c>
      <c r="J8807" s="4" t="s">
        <v>106</v>
      </c>
      <c r="K8807" s="4" t="s">
        <v>106</v>
      </c>
      <c r="L8807" s="4" t="s">
        <v>22</v>
      </c>
      <c r="M8807" s="4" t="s">
        <v>54</v>
      </c>
      <c r="N8807" s="4">
        <v>1408.59</v>
      </c>
      <c r="O8807" s="4">
        <v>8</v>
      </c>
      <c r="P8807" s="4">
        <v>0.2</v>
      </c>
      <c r="Q8807" s="4">
        <v>162.22999999999999</v>
      </c>
    </row>
    <row r="8808" spans="1:17" s="4" customFormat="1" ht="12" x14ac:dyDescent="0.3">
      <c r="A8808" s="4">
        <v>8807</v>
      </c>
      <c r="B8808" s="4" t="s">
        <v>26058</v>
      </c>
      <c r="C8808" s="5">
        <v>45296</v>
      </c>
      <c r="D8808" s="5">
        <v>45302</v>
      </c>
      <c r="E8808" s="9">
        <f t="shared" si="137"/>
        <v>2024</v>
      </c>
      <c r="F8808" s="4" t="s">
        <v>39</v>
      </c>
      <c r="G8808" s="4" t="s">
        <v>26059</v>
      </c>
      <c r="H8808" s="4" t="s">
        <v>26060</v>
      </c>
      <c r="I8808" s="4" t="s">
        <v>28</v>
      </c>
      <c r="J8808" s="4" t="s">
        <v>79</v>
      </c>
      <c r="K8808" s="4" t="s">
        <v>80</v>
      </c>
      <c r="L8808" s="4" t="s">
        <v>22</v>
      </c>
      <c r="M8808" s="4" t="s">
        <v>23</v>
      </c>
      <c r="N8808" s="4">
        <v>664.85</v>
      </c>
      <c r="O8808" s="4">
        <v>8</v>
      </c>
      <c r="P8808" s="4">
        <v>0</v>
      </c>
      <c r="Q8808" s="4">
        <v>183.46</v>
      </c>
    </row>
    <row r="8809" spans="1:17" s="4" customFormat="1" ht="12" x14ac:dyDescent="0.3">
      <c r="A8809" s="4">
        <v>8808</v>
      </c>
      <c r="B8809" s="4" t="s">
        <v>26061</v>
      </c>
      <c r="C8809" s="5">
        <v>44568</v>
      </c>
      <c r="D8809" s="5">
        <v>44570</v>
      </c>
      <c r="E8809" s="9">
        <f t="shared" si="137"/>
        <v>2022</v>
      </c>
      <c r="F8809" s="4" t="s">
        <v>59</v>
      </c>
      <c r="G8809" s="4" t="s">
        <v>26062</v>
      </c>
      <c r="H8809" s="4" t="s">
        <v>1347</v>
      </c>
      <c r="I8809" s="4" t="s">
        <v>20</v>
      </c>
      <c r="J8809" s="4" t="s">
        <v>62</v>
      </c>
      <c r="K8809" s="4" t="s">
        <v>63</v>
      </c>
      <c r="L8809" s="4" t="s">
        <v>36</v>
      </c>
      <c r="M8809" s="4" t="s">
        <v>37</v>
      </c>
      <c r="N8809" s="4">
        <v>212.66</v>
      </c>
      <c r="O8809" s="4">
        <v>10</v>
      </c>
      <c r="P8809" s="4">
        <v>0.1</v>
      </c>
      <c r="Q8809" s="4">
        <v>24.56</v>
      </c>
    </row>
    <row r="8810" spans="1:17" s="4" customFormat="1" ht="12" x14ac:dyDescent="0.3">
      <c r="A8810" s="4">
        <v>8809</v>
      </c>
      <c r="B8810" s="4" t="s">
        <v>26063</v>
      </c>
      <c r="C8810" s="5">
        <v>44459</v>
      </c>
      <c r="D8810" s="5">
        <v>44466</v>
      </c>
      <c r="E8810" s="9">
        <f t="shared" si="137"/>
        <v>2021</v>
      </c>
      <c r="F8810" s="4" t="s">
        <v>59</v>
      </c>
      <c r="G8810" s="4" t="s">
        <v>26064</v>
      </c>
      <c r="H8810" s="4" t="s">
        <v>26065</v>
      </c>
      <c r="I8810" s="4" t="s">
        <v>20</v>
      </c>
      <c r="J8810" s="4" t="s">
        <v>62</v>
      </c>
      <c r="K8810" s="4" t="s">
        <v>63</v>
      </c>
      <c r="L8810" s="4" t="s">
        <v>36</v>
      </c>
      <c r="M8810" s="4" t="s">
        <v>118</v>
      </c>
      <c r="N8810" s="4">
        <v>725.78</v>
      </c>
      <c r="O8810" s="4">
        <v>1</v>
      </c>
      <c r="P8810" s="4">
        <v>0.2</v>
      </c>
      <c r="Q8810" s="4">
        <v>-5.63</v>
      </c>
    </row>
    <row r="8811" spans="1:17" s="4" customFormat="1" ht="12" x14ac:dyDescent="0.3">
      <c r="A8811" s="4">
        <v>8810</v>
      </c>
      <c r="B8811" s="4" t="s">
        <v>26066</v>
      </c>
      <c r="C8811" s="5">
        <v>45714</v>
      </c>
      <c r="D8811" s="5">
        <v>45719</v>
      </c>
      <c r="E8811" s="9">
        <f t="shared" si="137"/>
        <v>2025</v>
      </c>
      <c r="F8811" s="4" t="s">
        <v>39</v>
      </c>
      <c r="G8811" s="4" t="s">
        <v>26067</v>
      </c>
      <c r="H8811" s="4" t="s">
        <v>26068</v>
      </c>
      <c r="I8811" s="4" t="s">
        <v>28</v>
      </c>
      <c r="J8811" s="4" t="s">
        <v>145</v>
      </c>
      <c r="K8811" s="4" t="s">
        <v>80</v>
      </c>
      <c r="L8811" s="4" t="s">
        <v>36</v>
      </c>
      <c r="M8811" s="4" t="s">
        <v>71</v>
      </c>
      <c r="N8811" s="4">
        <v>849.45</v>
      </c>
      <c r="O8811" s="4">
        <v>8</v>
      </c>
      <c r="P8811" s="4">
        <v>0</v>
      </c>
      <c r="Q8811" s="4">
        <v>166.43</v>
      </c>
    </row>
    <row r="8812" spans="1:17" s="4" customFormat="1" ht="12" x14ac:dyDescent="0.3">
      <c r="A8812" s="4">
        <v>8811</v>
      </c>
      <c r="B8812" s="4" t="s">
        <v>26069</v>
      </c>
      <c r="C8812" s="5">
        <v>45018</v>
      </c>
      <c r="D8812" s="5">
        <v>45020</v>
      </c>
      <c r="E8812" s="9">
        <f t="shared" si="137"/>
        <v>2023</v>
      </c>
      <c r="F8812" s="4" t="s">
        <v>59</v>
      </c>
      <c r="G8812" s="4" t="s">
        <v>26070</v>
      </c>
      <c r="H8812" s="4" t="s">
        <v>26071</v>
      </c>
      <c r="I8812" s="4" t="s">
        <v>67</v>
      </c>
      <c r="J8812" s="4" t="s">
        <v>106</v>
      </c>
      <c r="K8812" s="4" t="s">
        <v>106</v>
      </c>
      <c r="L8812" s="4" t="s">
        <v>36</v>
      </c>
      <c r="M8812" s="4" t="s">
        <v>138</v>
      </c>
      <c r="N8812" s="4">
        <v>694.74</v>
      </c>
      <c r="O8812" s="4">
        <v>2</v>
      </c>
      <c r="P8812" s="4">
        <v>0</v>
      </c>
      <c r="Q8812" s="4">
        <v>133.57</v>
      </c>
    </row>
    <row r="8813" spans="1:17" s="4" customFormat="1" ht="12" x14ac:dyDescent="0.3">
      <c r="A8813" s="4">
        <v>8812</v>
      </c>
      <c r="B8813" s="4" t="s">
        <v>26072</v>
      </c>
      <c r="C8813" s="5">
        <v>45265</v>
      </c>
      <c r="D8813" s="5">
        <v>45266</v>
      </c>
      <c r="E8813" s="9">
        <f t="shared" si="137"/>
        <v>2023</v>
      </c>
      <c r="F8813" s="4" t="s">
        <v>59</v>
      </c>
      <c r="G8813" s="4" t="s">
        <v>26073</v>
      </c>
      <c r="H8813" s="4" t="s">
        <v>26074</v>
      </c>
      <c r="I8813" s="4" t="s">
        <v>28</v>
      </c>
      <c r="J8813" s="4" t="s">
        <v>79</v>
      </c>
      <c r="K8813" s="4" t="s">
        <v>80</v>
      </c>
      <c r="L8813" s="4" t="s">
        <v>29</v>
      </c>
      <c r="M8813" s="4" t="s">
        <v>48</v>
      </c>
      <c r="N8813" s="4">
        <v>411.5</v>
      </c>
      <c r="O8813" s="4">
        <v>5</v>
      </c>
      <c r="P8813" s="4">
        <v>0.1</v>
      </c>
      <c r="Q8813" s="4">
        <v>43.11</v>
      </c>
    </row>
    <row r="8814" spans="1:17" s="4" customFormat="1" ht="12" x14ac:dyDescent="0.3">
      <c r="A8814" s="4">
        <v>8813</v>
      </c>
      <c r="B8814" s="4" t="s">
        <v>26075</v>
      </c>
      <c r="C8814" s="5">
        <v>45406</v>
      </c>
      <c r="D8814" s="5">
        <v>45407</v>
      </c>
      <c r="E8814" s="9">
        <f t="shared" si="137"/>
        <v>2024</v>
      </c>
      <c r="F8814" s="4" t="s">
        <v>17</v>
      </c>
      <c r="G8814" s="4" t="s">
        <v>26076</v>
      </c>
      <c r="H8814" s="4" t="s">
        <v>26077</v>
      </c>
      <c r="I8814" s="4" t="s">
        <v>28</v>
      </c>
      <c r="J8814" s="4" t="s">
        <v>42</v>
      </c>
      <c r="K8814" s="4" t="s">
        <v>43</v>
      </c>
      <c r="L8814" s="4" t="s">
        <v>29</v>
      </c>
      <c r="M8814" s="4" t="s">
        <v>48</v>
      </c>
      <c r="N8814" s="4">
        <v>84.1</v>
      </c>
      <c r="O8814" s="4">
        <v>4</v>
      </c>
      <c r="P8814" s="4">
        <v>0.15</v>
      </c>
      <c r="Q8814" s="4">
        <v>3.66</v>
      </c>
    </row>
    <row r="8815" spans="1:17" s="4" customFormat="1" ht="12" x14ac:dyDescent="0.3">
      <c r="A8815" s="4">
        <v>8814</v>
      </c>
      <c r="B8815" s="4" t="s">
        <v>26078</v>
      </c>
      <c r="C8815" s="5">
        <v>45091</v>
      </c>
      <c r="D8815" s="5">
        <v>45097</v>
      </c>
      <c r="E8815" s="9">
        <f t="shared" si="137"/>
        <v>2023</v>
      </c>
      <c r="F8815" s="4" t="s">
        <v>17</v>
      </c>
      <c r="G8815" s="4" t="s">
        <v>26079</v>
      </c>
      <c r="H8815" s="4" t="s">
        <v>26080</v>
      </c>
      <c r="I8815" s="4" t="s">
        <v>20</v>
      </c>
      <c r="J8815" s="4" t="s">
        <v>52</v>
      </c>
      <c r="K8815" s="4" t="s">
        <v>53</v>
      </c>
      <c r="L8815" s="4" t="s">
        <v>22</v>
      </c>
      <c r="M8815" s="4" t="s">
        <v>23</v>
      </c>
      <c r="N8815" s="4">
        <v>1295.29</v>
      </c>
      <c r="O8815" s="4">
        <v>2</v>
      </c>
      <c r="P8815" s="4">
        <v>0</v>
      </c>
      <c r="Q8815" s="4">
        <v>202.57</v>
      </c>
    </row>
    <row r="8816" spans="1:17" s="4" customFormat="1" ht="12" x14ac:dyDescent="0.3">
      <c r="A8816" s="4">
        <v>8815</v>
      </c>
      <c r="B8816" s="4" t="s">
        <v>26081</v>
      </c>
      <c r="C8816" s="5">
        <v>44735</v>
      </c>
      <c r="D8816" s="5">
        <v>44742</v>
      </c>
      <c r="E8816" s="9">
        <f t="shared" si="137"/>
        <v>2022</v>
      </c>
      <c r="F8816" s="4" t="s">
        <v>17</v>
      </c>
      <c r="G8816" s="4" t="s">
        <v>26082</v>
      </c>
      <c r="H8816" s="4" t="s">
        <v>26083</v>
      </c>
      <c r="I8816" s="4" t="s">
        <v>67</v>
      </c>
      <c r="J8816" s="4" t="s">
        <v>79</v>
      </c>
      <c r="K8816" s="4" t="s">
        <v>80</v>
      </c>
      <c r="L8816" s="4" t="s">
        <v>22</v>
      </c>
      <c r="M8816" s="4" t="s">
        <v>54</v>
      </c>
      <c r="N8816" s="4">
        <v>561.91</v>
      </c>
      <c r="O8816" s="4">
        <v>5</v>
      </c>
      <c r="P8816" s="4">
        <v>0</v>
      </c>
      <c r="Q8816" s="4">
        <v>120.8</v>
      </c>
    </row>
    <row r="8817" spans="1:17" s="4" customFormat="1" ht="12" x14ac:dyDescent="0.3">
      <c r="A8817" s="4">
        <v>8816</v>
      </c>
      <c r="B8817" s="4" t="s">
        <v>26084</v>
      </c>
      <c r="C8817" s="5">
        <v>44984</v>
      </c>
      <c r="D8817" s="5">
        <v>44989</v>
      </c>
      <c r="E8817" s="9">
        <f t="shared" si="137"/>
        <v>2023</v>
      </c>
      <c r="F8817" s="4" t="s">
        <v>25</v>
      </c>
      <c r="G8817" s="4" t="s">
        <v>26085</v>
      </c>
      <c r="H8817" s="4" t="s">
        <v>26086</v>
      </c>
      <c r="I8817" s="4" t="s">
        <v>28</v>
      </c>
      <c r="J8817" s="4" t="s">
        <v>47</v>
      </c>
      <c r="K8817" s="4" t="s">
        <v>47</v>
      </c>
      <c r="L8817" s="4" t="s">
        <v>29</v>
      </c>
      <c r="M8817" s="4" t="s">
        <v>30</v>
      </c>
      <c r="N8817" s="4">
        <v>684.6</v>
      </c>
      <c r="O8817" s="4">
        <v>9</v>
      </c>
      <c r="P8817" s="4">
        <v>0.2</v>
      </c>
      <c r="Q8817" s="4">
        <v>42.06</v>
      </c>
    </row>
    <row r="8818" spans="1:17" s="4" customFormat="1" ht="12" x14ac:dyDescent="0.3">
      <c r="A8818" s="4">
        <v>8817</v>
      </c>
      <c r="B8818" s="4" t="s">
        <v>26087</v>
      </c>
      <c r="C8818" s="5">
        <v>45847</v>
      </c>
      <c r="D8818" s="5">
        <v>45852</v>
      </c>
      <c r="E8818" s="9">
        <f t="shared" si="137"/>
        <v>2025</v>
      </c>
      <c r="F8818" s="4" t="s">
        <v>25</v>
      </c>
      <c r="G8818" s="4" t="s">
        <v>26088</v>
      </c>
      <c r="H8818" s="4" t="s">
        <v>26089</v>
      </c>
      <c r="I8818" s="4" t="s">
        <v>20</v>
      </c>
      <c r="J8818" s="4" t="s">
        <v>106</v>
      </c>
      <c r="K8818" s="4" t="s">
        <v>106</v>
      </c>
      <c r="L8818" s="4" t="s">
        <v>36</v>
      </c>
      <c r="M8818" s="4" t="s">
        <v>71</v>
      </c>
      <c r="N8818" s="4">
        <v>877.05</v>
      </c>
      <c r="O8818" s="4">
        <v>9</v>
      </c>
      <c r="P8818" s="4">
        <v>0</v>
      </c>
      <c r="Q8818" s="4">
        <v>21.55</v>
      </c>
    </row>
    <row r="8819" spans="1:17" s="4" customFormat="1" ht="12" x14ac:dyDescent="0.3">
      <c r="A8819" s="4">
        <v>8818</v>
      </c>
      <c r="B8819" s="4" t="s">
        <v>26090</v>
      </c>
      <c r="C8819" s="5">
        <v>45315</v>
      </c>
      <c r="D8819" s="5">
        <v>45322</v>
      </c>
      <c r="E8819" s="9">
        <f t="shared" si="137"/>
        <v>2024</v>
      </c>
      <c r="F8819" s="4" t="s">
        <v>25</v>
      </c>
      <c r="G8819" s="4" t="s">
        <v>20225</v>
      </c>
      <c r="H8819" s="4" t="s">
        <v>26091</v>
      </c>
      <c r="I8819" s="4" t="s">
        <v>67</v>
      </c>
      <c r="J8819" s="4" t="s">
        <v>62</v>
      </c>
      <c r="K8819" s="4" t="s">
        <v>63</v>
      </c>
      <c r="L8819" s="4" t="s">
        <v>29</v>
      </c>
      <c r="M8819" s="4" t="s">
        <v>48</v>
      </c>
      <c r="N8819" s="4">
        <v>515.78</v>
      </c>
      <c r="O8819" s="4">
        <v>8</v>
      </c>
      <c r="P8819" s="4">
        <v>0.1</v>
      </c>
      <c r="Q8819" s="4">
        <v>32.25</v>
      </c>
    </row>
    <row r="8820" spans="1:17" s="4" customFormat="1" ht="12" x14ac:dyDescent="0.3">
      <c r="A8820" s="4">
        <v>8819</v>
      </c>
      <c r="B8820" s="4" t="s">
        <v>26092</v>
      </c>
      <c r="C8820" s="5">
        <v>45067</v>
      </c>
      <c r="D8820" s="5">
        <v>45072</v>
      </c>
      <c r="E8820" s="9">
        <f t="shared" si="137"/>
        <v>2023</v>
      </c>
      <c r="F8820" s="4" t="s">
        <v>39</v>
      </c>
      <c r="G8820" s="4" t="s">
        <v>26093</v>
      </c>
      <c r="H8820" s="4" t="s">
        <v>26094</v>
      </c>
      <c r="I8820" s="4" t="s">
        <v>67</v>
      </c>
      <c r="J8820" s="4" t="s">
        <v>47</v>
      </c>
      <c r="K8820" s="4" t="s">
        <v>47</v>
      </c>
      <c r="L8820" s="4" t="s">
        <v>29</v>
      </c>
      <c r="M8820" s="4" t="s">
        <v>30</v>
      </c>
      <c r="N8820" s="4">
        <v>617.61</v>
      </c>
      <c r="O8820" s="4">
        <v>2</v>
      </c>
      <c r="P8820" s="4">
        <v>0.1</v>
      </c>
      <c r="Q8820" s="4">
        <v>57.91</v>
      </c>
    </row>
    <row r="8821" spans="1:17" s="4" customFormat="1" ht="12" x14ac:dyDescent="0.3">
      <c r="A8821" s="4">
        <v>8820</v>
      </c>
      <c r="B8821" s="4" t="s">
        <v>26095</v>
      </c>
      <c r="C8821" s="5">
        <v>44479</v>
      </c>
      <c r="D8821" s="5">
        <v>44483</v>
      </c>
      <c r="E8821" s="9">
        <f t="shared" si="137"/>
        <v>2021</v>
      </c>
      <c r="F8821" s="4" t="s">
        <v>25</v>
      </c>
      <c r="G8821" s="4" t="s">
        <v>26096</v>
      </c>
      <c r="H8821" s="4" t="s">
        <v>26097</v>
      </c>
      <c r="I8821" s="4" t="s">
        <v>28</v>
      </c>
      <c r="J8821" s="4" t="s">
        <v>145</v>
      </c>
      <c r="K8821" s="4" t="s">
        <v>80</v>
      </c>
      <c r="L8821" s="4" t="s">
        <v>22</v>
      </c>
      <c r="M8821" s="4" t="s">
        <v>54</v>
      </c>
      <c r="N8821" s="4">
        <v>27.67</v>
      </c>
      <c r="O8821" s="4">
        <v>3</v>
      </c>
      <c r="P8821" s="4">
        <v>0.1</v>
      </c>
      <c r="Q8821" s="4">
        <v>0.28000000000000003</v>
      </c>
    </row>
    <row r="8822" spans="1:17" s="4" customFormat="1" ht="12" x14ac:dyDescent="0.3">
      <c r="A8822" s="4">
        <v>8821</v>
      </c>
      <c r="B8822" s="4" t="s">
        <v>26098</v>
      </c>
      <c r="C8822" s="5">
        <v>45785</v>
      </c>
      <c r="D8822" s="5">
        <v>45788</v>
      </c>
      <c r="E8822" s="9">
        <f t="shared" si="137"/>
        <v>2025</v>
      </c>
      <c r="F8822" s="4" t="s">
        <v>59</v>
      </c>
      <c r="G8822" s="4" t="s">
        <v>26099</v>
      </c>
      <c r="H8822" s="4" t="s">
        <v>26100</v>
      </c>
      <c r="I8822" s="4" t="s">
        <v>28</v>
      </c>
      <c r="J8822" s="4" t="s">
        <v>111</v>
      </c>
      <c r="K8822" s="4" t="s">
        <v>111</v>
      </c>
      <c r="L8822" s="4" t="s">
        <v>29</v>
      </c>
      <c r="M8822" s="4" t="s">
        <v>90</v>
      </c>
      <c r="N8822" s="4">
        <v>712.54</v>
      </c>
      <c r="O8822" s="4">
        <v>9</v>
      </c>
      <c r="P8822" s="4">
        <v>0.1</v>
      </c>
      <c r="Q8822" s="4">
        <v>8.44</v>
      </c>
    </row>
    <row r="8823" spans="1:17" s="4" customFormat="1" ht="12" x14ac:dyDescent="0.3">
      <c r="A8823" s="4">
        <v>8822</v>
      </c>
      <c r="B8823" s="4" t="s">
        <v>26101</v>
      </c>
      <c r="C8823" s="5">
        <v>45315</v>
      </c>
      <c r="D8823" s="5">
        <v>45318</v>
      </c>
      <c r="E8823" s="9">
        <f t="shared" si="137"/>
        <v>2024</v>
      </c>
      <c r="F8823" s="4" t="s">
        <v>17</v>
      </c>
      <c r="G8823" s="4" t="s">
        <v>26102</v>
      </c>
      <c r="H8823" s="4" t="s">
        <v>26103</v>
      </c>
      <c r="I8823" s="4" t="s">
        <v>20</v>
      </c>
      <c r="J8823" s="4" t="s">
        <v>42</v>
      </c>
      <c r="K8823" s="4" t="s">
        <v>43</v>
      </c>
      <c r="L8823" s="4" t="s">
        <v>29</v>
      </c>
      <c r="M8823" s="4" t="s">
        <v>107</v>
      </c>
      <c r="N8823" s="4">
        <v>1325.2</v>
      </c>
      <c r="O8823" s="4">
        <v>9</v>
      </c>
      <c r="P8823" s="4">
        <v>0</v>
      </c>
      <c r="Q8823" s="4">
        <v>328.87</v>
      </c>
    </row>
    <row r="8824" spans="1:17" s="4" customFormat="1" ht="12" x14ac:dyDescent="0.3">
      <c r="A8824" s="4">
        <v>8823</v>
      </c>
      <c r="B8824" s="4" t="s">
        <v>26104</v>
      </c>
      <c r="C8824" s="5">
        <v>45201</v>
      </c>
      <c r="D8824" s="5">
        <v>45204</v>
      </c>
      <c r="E8824" s="9">
        <f t="shared" si="137"/>
        <v>2023</v>
      </c>
      <c r="F8824" s="4" t="s">
        <v>25</v>
      </c>
      <c r="G8824" s="4" t="s">
        <v>26105</v>
      </c>
      <c r="H8824" s="4" t="s">
        <v>26106</v>
      </c>
      <c r="I8824" s="4" t="s">
        <v>20</v>
      </c>
      <c r="J8824" s="4" t="s">
        <v>79</v>
      </c>
      <c r="K8824" s="4" t="s">
        <v>80</v>
      </c>
      <c r="L8824" s="4" t="s">
        <v>29</v>
      </c>
      <c r="M8824" s="4" t="s">
        <v>107</v>
      </c>
      <c r="N8824" s="4">
        <v>953.08</v>
      </c>
      <c r="O8824" s="4">
        <v>2</v>
      </c>
      <c r="P8824" s="4">
        <v>0.1</v>
      </c>
      <c r="Q8824" s="4">
        <v>203.61</v>
      </c>
    </row>
    <row r="8825" spans="1:17" s="4" customFormat="1" ht="12" x14ac:dyDescent="0.3">
      <c r="A8825" s="4">
        <v>8824</v>
      </c>
      <c r="B8825" s="4" t="s">
        <v>26107</v>
      </c>
      <c r="C8825" s="5">
        <v>44846</v>
      </c>
      <c r="D8825" s="5">
        <v>44849</v>
      </c>
      <c r="E8825" s="9">
        <f t="shared" si="137"/>
        <v>2022</v>
      </c>
      <c r="F8825" s="4" t="s">
        <v>17</v>
      </c>
      <c r="G8825" s="4" t="s">
        <v>26108</v>
      </c>
      <c r="H8825" s="4" t="s">
        <v>26109</v>
      </c>
      <c r="I8825" s="4" t="s">
        <v>20</v>
      </c>
      <c r="J8825" s="4" t="s">
        <v>34</v>
      </c>
      <c r="K8825" s="4" t="s">
        <v>35</v>
      </c>
      <c r="L8825" s="4" t="s">
        <v>22</v>
      </c>
      <c r="M8825" s="4" t="s">
        <v>54</v>
      </c>
      <c r="N8825" s="4">
        <v>1150.56</v>
      </c>
      <c r="O8825" s="4">
        <v>2</v>
      </c>
      <c r="P8825" s="4">
        <v>0.1</v>
      </c>
      <c r="Q8825" s="4">
        <v>280.52999999999997</v>
      </c>
    </row>
    <row r="8826" spans="1:17" s="4" customFormat="1" ht="12" x14ac:dyDescent="0.3">
      <c r="A8826" s="4">
        <v>8825</v>
      </c>
      <c r="B8826" s="4" t="s">
        <v>26110</v>
      </c>
      <c r="C8826" s="5">
        <v>45488</v>
      </c>
      <c r="D8826" s="5">
        <v>45489</v>
      </c>
      <c r="E8826" s="9">
        <f t="shared" si="137"/>
        <v>2024</v>
      </c>
      <c r="F8826" s="4" t="s">
        <v>25</v>
      </c>
      <c r="G8826" s="4" t="s">
        <v>26111</v>
      </c>
      <c r="H8826" s="4" t="s">
        <v>26112</v>
      </c>
      <c r="I8826" s="4" t="s">
        <v>28</v>
      </c>
      <c r="J8826" s="4" t="s">
        <v>79</v>
      </c>
      <c r="K8826" s="4" t="s">
        <v>80</v>
      </c>
      <c r="L8826" s="4" t="s">
        <v>29</v>
      </c>
      <c r="M8826" s="4" t="s">
        <v>48</v>
      </c>
      <c r="N8826" s="4">
        <v>480.67</v>
      </c>
      <c r="O8826" s="4">
        <v>9</v>
      </c>
      <c r="P8826" s="4">
        <v>0.15</v>
      </c>
      <c r="Q8826" s="4">
        <v>101.75</v>
      </c>
    </row>
    <row r="8827" spans="1:17" s="4" customFormat="1" ht="12" x14ac:dyDescent="0.3">
      <c r="A8827" s="4">
        <v>8826</v>
      </c>
      <c r="B8827" s="4" t="s">
        <v>26113</v>
      </c>
      <c r="C8827" s="5">
        <v>45064</v>
      </c>
      <c r="D8827" s="5">
        <v>45067</v>
      </c>
      <c r="E8827" s="9">
        <f t="shared" si="137"/>
        <v>2023</v>
      </c>
      <c r="F8827" s="4" t="s">
        <v>59</v>
      </c>
      <c r="G8827" s="4" t="s">
        <v>26114</v>
      </c>
      <c r="H8827" s="4" t="s">
        <v>26115</v>
      </c>
      <c r="I8827" s="4" t="s">
        <v>28</v>
      </c>
      <c r="J8827" s="4" t="s">
        <v>111</v>
      </c>
      <c r="K8827" s="4" t="s">
        <v>111</v>
      </c>
      <c r="L8827" s="4" t="s">
        <v>29</v>
      </c>
      <c r="M8827" s="4" t="s">
        <v>48</v>
      </c>
      <c r="N8827" s="4">
        <v>1186.8499999999999</v>
      </c>
      <c r="O8827" s="4">
        <v>6</v>
      </c>
      <c r="P8827" s="4">
        <v>0</v>
      </c>
      <c r="Q8827" s="4">
        <v>80.25</v>
      </c>
    </row>
    <row r="8828" spans="1:17" s="4" customFormat="1" ht="12" x14ac:dyDescent="0.3">
      <c r="A8828" s="4">
        <v>8827</v>
      </c>
      <c r="B8828" s="4" t="s">
        <v>26116</v>
      </c>
      <c r="C8828" s="5">
        <v>44680</v>
      </c>
      <c r="D8828" s="5">
        <v>44683</v>
      </c>
      <c r="E8828" s="9">
        <f t="shared" si="137"/>
        <v>2022</v>
      </c>
      <c r="F8828" s="4" t="s">
        <v>59</v>
      </c>
      <c r="G8828" s="4" t="s">
        <v>26117</v>
      </c>
      <c r="H8828" s="4" t="s">
        <v>26118</v>
      </c>
      <c r="I8828" s="4" t="s">
        <v>67</v>
      </c>
      <c r="J8828" s="4" t="s">
        <v>52</v>
      </c>
      <c r="K8828" s="4" t="s">
        <v>53</v>
      </c>
      <c r="L8828" s="4" t="s">
        <v>36</v>
      </c>
      <c r="M8828" s="4" t="s">
        <v>138</v>
      </c>
      <c r="N8828" s="4">
        <v>520.89</v>
      </c>
      <c r="O8828" s="4">
        <v>3</v>
      </c>
      <c r="P8828" s="4">
        <v>0.1</v>
      </c>
      <c r="Q8828" s="4">
        <v>29.39</v>
      </c>
    </row>
    <row r="8829" spans="1:17" s="4" customFormat="1" ht="12" x14ac:dyDescent="0.3">
      <c r="A8829" s="4">
        <v>8828</v>
      </c>
      <c r="B8829" s="4" t="s">
        <v>26119</v>
      </c>
      <c r="C8829" s="5">
        <v>44826</v>
      </c>
      <c r="D8829" s="5">
        <v>44830</v>
      </c>
      <c r="E8829" s="9">
        <f t="shared" si="137"/>
        <v>2022</v>
      </c>
      <c r="F8829" s="4" t="s">
        <v>59</v>
      </c>
      <c r="G8829" s="4" t="s">
        <v>26120</v>
      </c>
      <c r="H8829" s="4" t="s">
        <v>12014</v>
      </c>
      <c r="I8829" s="4" t="s">
        <v>28</v>
      </c>
      <c r="J8829" s="4" t="s">
        <v>47</v>
      </c>
      <c r="K8829" s="4" t="s">
        <v>47</v>
      </c>
      <c r="L8829" s="4" t="s">
        <v>29</v>
      </c>
      <c r="M8829" s="4" t="s">
        <v>107</v>
      </c>
      <c r="N8829" s="4">
        <v>879.28</v>
      </c>
      <c r="O8829" s="4">
        <v>4</v>
      </c>
      <c r="P8829" s="4">
        <v>0.2</v>
      </c>
      <c r="Q8829" s="4">
        <v>168.34</v>
      </c>
    </row>
    <row r="8830" spans="1:17" s="4" customFormat="1" ht="12" x14ac:dyDescent="0.3">
      <c r="A8830" s="4">
        <v>8829</v>
      </c>
      <c r="B8830" s="4" t="s">
        <v>26121</v>
      </c>
      <c r="C8830" s="5">
        <v>45465</v>
      </c>
      <c r="D8830" s="5">
        <v>45468</v>
      </c>
      <c r="E8830" s="9">
        <f t="shared" si="137"/>
        <v>2024</v>
      </c>
      <c r="F8830" s="4" t="s">
        <v>25</v>
      </c>
      <c r="G8830" s="4" t="s">
        <v>26122</v>
      </c>
      <c r="H8830" s="4" t="s">
        <v>26123</v>
      </c>
      <c r="I8830" s="4" t="s">
        <v>20</v>
      </c>
      <c r="J8830" s="4" t="s">
        <v>145</v>
      </c>
      <c r="K8830" s="4" t="s">
        <v>80</v>
      </c>
      <c r="L8830" s="4" t="s">
        <v>22</v>
      </c>
      <c r="M8830" s="4" t="s">
        <v>23</v>
      </c>
      <c r="N8830" s="4">
        <v>277.91000000000003</v>
      </c>
      <c r="O8830" s="4">
        <v>6</v>
      </c>
      <c r="P8830" s="4">
        <v>0.1</v>
      </c>
      <c r="Q8830" s="4">
        <v>41.64</v>
      </c>
    </row>
    <row r="8831" spans="1:17" s="4" customFormat="1" ht="12" x14ac:dyDescent="0.3">
      <c r="A8831" s="4">
        <v>8830</v>
      </c>
      <c r="B8831" s="4" t="s">
        <v>26124</v>
      </c>
      <c r="C8831" s="5">
        <v>45454</v>
      </c>
      <c r="D8831" s="5">
        <v>45457</v>
      </c>
      <c r="E8831" s="9">
        <f t="shared" si="137"/>
        <v>2024</v>
      </c>
      <c r="F8831" s="4" t="s">
        <v>25</v>
      </c>
      <c r="G8831" s="4" t="s">
        <v>26125</v>
      </c>
      <c r="H8831" s="4" t="s">
        <v>26126</v>
      </c>
      <c r="I8831" s="4" t="s">
        <v>67</v>
      </c>
      <c r="J8831" s="4" t="s">
        <v>79</v>
      </c>
      <c r="K8831" s="4" t="s">
        <v>80</v>
      </c>
      <c r="L8831" s="4" t="s">
        <v>29</v>
      </c>
      <c r="M8831" s="4" t="s">
        <v>90</v>
      </c>
      <c r="N8831" s="4">
        <v>466.15</v>
      </c>
      <c r="O8831" s="4">
        <v>3</v>
      </c>
      <c r="P8831" s="4">
        <v>0.2</v>
      </c>
      <c r="Q8831" s="4">
        <v>74.400000000000006</v>
      </c>
    </row>
    <row r="8832" spans="1:17" s="4" customFormat="1" ht="12" x14ac:dyDescent="0.3">
      <c r="A8832" s="4">
        <v>8831</v>
      </c>
      <c r="B8832" s="4" t="s">
        <v>26127</v>
      </c>
      <c r="C8832" s="5">
        <v>45675</v>
      </c>
      <c r="D8832" s="5">
        <v>45676</v>
      </c>
      <c r="E8832" s="9">
        <f t="shared" si="137"/>
        <v>2025</v>
      </c>
      <c r="F8832" s="4" t="s">
        <v>25</v>
      </c>
      <c r="G8832" s="4" t="s">
        <v>26128</v>
      </c>
      <c r="H8832" s="4" t="s">
        <v>26129</v>
      </c>
      <c r="I8832" s="4" t="s">
        <v>67</v>
      </c>
      <c r="J8832" s="4" t="s">
        <v>106</v>
      </c>
      <c r="K8832" s="4" t="s">
        <v>106</v>
      </c>
      <c r="L8832" s="4" t="s">
        <v>36</v>
      </c>
      <c r="M8832" s="4" t="s">
        <v>71</v>
      </c>
      <c r="N8832" s="4">
        <v>833.8</v>
      </c>
      <c r="O8832" s="4">
        <v>4</v>
      </c>
      <c r="P8832" s="4">
        <v>0.2</v>
      </c>
      <c r="Q8832" s="4">
        <v>-2.73</v>
      </c>
    </row>
    <row r="8833" spans="1:17" s="4" customFormat="1" ht="12" x14ac:dyDescent="0.3">
      <c r="A8833" s="4">
        <v>8832</v>
      </c>
      <c r="B8833" s="4" t="s">
        <v>26130</v>
      </c>
      <c r="C8833" s="5">
        <v>45088</v>
      </c>
      <c r="D8833" s="5">
        <v>45089</v>
      </c>
      <c r="E8833" s="9">
        <f t="shared" si="137"/>
        <v>2023</v>
      </c>
      <c r="F8833" s="4" t="s">
        <v>25</v>
      </c>
      <c r="G8833" s="4" t="s">
        <v>26131</v>
      </c>
      <c r="H8833" s="4" t="s">
        <v>26132</v>
      </c>
      <c r="I8833" s="4" t="s">
        <v>20</v>
      </c>
      <c r="J8833" s="4" t="s">
        <v>106</v>
      </c>
      <c r="K8833" s="4" t="s">
        <v>106</v>
      </c>
      <c r="L8833" s="4" t="s">
        <v>29</v>
      </c>
      <c r="M8833" s="4" t="s">
        <v>107</v>
      </c>
      <c r="N8833" s="4">
        <v>931.74</v>
      </c>
      <c r="O8833" s="4">
        <v>6</v>
      </c>
      <c r="P8833" s="4">
        <v>0.2</v>
      </c>
      <c r="Q8833" s="4">
        <v>156.5</v>
      </c>
    </row>
    <row r="8834" spans="1:17" s="4" customFormat="1" ht="12" x14ac:dyDescent="0.3">
      <c r="A8834" s="4">
        <v>8833</v>
      </c>
      <c r="B8834" s="4" t="s">
        <v>26133</v>
      </c>
      <c r="C8834" s="5">
        <v>45665</v>
      </c>
      <c r="D8834" s="5">
        <v>45670</v>
      </c>
      <c r="E8834" s="9">
        <f t="shared" ref="E8834:E8897" si="138">YEAR(D8834)</f>
        <v>2025</v>
      </c>
      <c r="F8834" s="4" t="s">
        <v>25</v>
      </c>
      <c r="G8834" s="4" t="s">
        <v>26134</v>
      </c>
      <c r="H8834" s="4" t="s">
        <v>26135</v>
      </c>
      <c r="I8834" s="4" t="s">
        <v>67</v>
      </c>
      <c r="J8834" s="4" t="s">
        <v>42</v>
      </c>
      <c r="K8834" s="4" t="s">
        <v>43</v>
      </c>
      <c r="L8834" s="4" t="s">
        <v>36</v>
      </c>
      <c r="M8834" s="4" t="s">
        <v>138</v>
      </c>
      <c r="N8834" s="4">
        <v>1483.61</v>
      </c>
      <c r="O8834" s="4">
        <v>3</v>
      </c>
      <c r="P8834" s="4">
        <v>0.2</v>
      </c>
      <c r="Q8834" s="4">
        <v>286.64</v>
      </c>
    </row>
    <row r="8835" spans="1:17" s="4" customFormat="1" ht="12" x14ac:dyDescent="0.3">
      <c r="A8835" s="4">
        <v>8834</v>
      </c>
      <c r="B8835" s="4" t="s">
        <v>26136</v>
      </c>
      <c r="C8835" s="5">
        <v>45825</v>
      </c>
      <c r="D8835" s="5">
        <v>45831</v>
      </c>
      <c r="E8835" s="9">
        <f t="shared" si="138"/>
        <v>2025</v>
      </c>
      <c r="F8835" s="4" t="s">
        <v>25</v>
      </c>
      <c r="G8835" s="4" t="s">
        <v>26137</v>
      </c>
      <c r="H8835" s="4" t="s">
        <v>26138</v>
      </c>
      <c r="I8835" s="4" t="s">
        <v>67</v>
      </c>
      <c r="J8835" s="4" t="s">
        <v>145</v>
      </c>
      <c r="K8835" s="4" t="s">
        <v>80</v>
      </c>
      <c r="L8835" s="4" t="s">
        <v>22</v>
      </c>
      <c r="M8835" s="4" t="s">
        <v>54</v>
      </c>
      <c r="N8835" s="4">
        <v>556.28</v>
      </c>
      <c r="O8835" s="4">
        <v>6</v>
      </c>
      <c r="P8835" s="4">
        <v>0</v>
      </c>
      <c r="Q8835" s="4">
        <v>105.18</v>
      </c>
    </row>
    <row r="8836" spans="1:17" s="4" customFormat="1" ht="12" x14ac:dyDescent="0.3">
      <c r="A8836" s="4">
        <v>8835</v>
      </c>
      <c r="B8836" s="4" t="s">
        <v>26139</v>
      </c>
      <c r="C8836" s="5">
        <v>45077</v>
      </c>
      <c r="D8836" s="5">
        <v>45084</v>
      </c>
      <c r="E8836" s="9">
        <f t="shared" si="138"/>
        <v>2023</v>
      </c>
      <c r="F8836" s="4" t="s">
        <v>25</v>
      </c>
      <c r="G8836" s="4" t="s">
        <v>26140</v>
      </c>
      <c r="H8836" s="4" t="s">
        <v>26141</v>
      </c>
      <c r="I8836" s="4" t="s">
        <v>28</v>
      </c>
      <c r="J8836" s="4" t="s">
        <v>106</v>
      </c>
      <c r="K8836" s="4" t="s">
        <v>106</v>
      </c>
      <c r="L8836" s="4" t="s">
        <v>36</v>
      </c>
      <c r="M8836" s="4" t="s">
        <v>71</v>
      </c>
      <c r="N8836" s="4">
        <v>927.58</v>
      </c>
      <c r="O8836" s="4">
        <v>3</v>
      </c>
      <c r="P8836" s="4">
        <v>0.2</v>
      </c>
      <c r="Q8836" s="4">
        <v>-16.579999999999998</v>
      </c>
    </row>
    <row r="8837" spans="1:17" s="4" customFormat="1" ht="12" x14ac:dyDescent="0.3">
      <c r="A8837" s="4">
        <v>8836</v>
      </c>
      <c r="B8837" s="4" t="s">
        <v>26142</v>
      </c>
      <c r="C8837" s="5">
        <v>45192</v>
      </c>
      <c r="D8837" s="5">
        <v>45193</v>
      </c>
      <c r="E8837" s="9">
        <f t="shared" si="138"/>
        <v>2023</v>
      </c>
      <c r="F8837" s="4" t="s">
        <v>25</v>
      </c>
      <c r="G8837" s="4" t="s">
        <v>26143</v>
      </c>
      <c r="H8837" s="4" t="s">
        <v>26144</v>
      </c>
      <c r="I8837" s="4" t="s">
        <v>28</v>
      </c>
      <c r="J8837" s="4" t="s">
        <v>106</v>
      </c>
      <c r="K8837" s="4" t="s">
        <v>106</v>
      </c>
      <c r="L8837" s="4" t="s">
        <v>22</v>
      </c>
      <c r="M8837" s="4" t="s">
        <v>23</v>
      </c>
      <c r="N8837" s="4">
        <v>841.37</v>
      </c>
      <c r="O8837" s="4">
        <v>3</v>
      </c>
      <c r="P8837" s="4">
        <v>0.1</v>
      </c>
      <c r="Q8837" s="4">
        <v>26.64</v>
      </c>
    </row>
    <row r="8838" spans="1:17" s="4" customFormat="1" ht="12" x14ac:dyDescent="0.3">
      <c r="A8838" s="4">
        <v>8837</v>
      </c>
      <c r="B8838" s="4" t="s">
        <v>26145</v>
      </c>
      <c r="C8838" s="5">
        <v>45363</v>
      </c>
      <c r="D8838" s="5">
        <v>45370</v>
      </c>
      <c r="E8838" s="9">
        <f t="shared" si="138"/>
        <v>2024</v>
      </c>
      <c r="F8838" s="4" t="s">
        <v>39</v>
      </c>
      <c r="G8838" s="4" t="s">
        <v>26146</v>
      </c>
      <c r="H8838" s="4" t="s">
        <v>6447</v>
      </c>
      <c r="I8838" s="4" t="s">
        <v>28</v>
      </c>
      <c r="J8838" s="4" t="s">
        <v>52</v>
      </c>
      <c r="K8838" s="4" t="s">
        <v>53</v>
      </c>
      <c r="L8838" s="4" t="s">
        <v>29</v>
      </c>
      <c r="M8838" s="4" t="s">
        <v>90</v>
      </c>
      <c r="N8838" s="4">
        <v>1390.26</v>
      </c>
      <c r="O8838" s="4">
        <v>2</v>
      </c>
      <c r="P8838" s="4">
        <v>0.1</v>
      </c>
      <c r="Q8838" s="4">
        <v>166.93</v>
      </c>
    </row>
    <row r="8839" spans="1:17" s="4" customFormat="1" ht="12" x14ac:dyDescent="0.3">
      <c r="A8839" s="4">
        <v>8838</v>
      </c>
      <c r="B8839" s="4" t="s">
        <v>26147</v>
      </c>
      <c r="C8839" s="5">
        <v>44406</v>
      </c>
      <c r="D8839" s="5">
        <v>44410</v>
      </c>
      <c r="E8839" s="9">
        <f t="shared" si="138"/>
        <v>2021</v>
      </c>
      <c r="F8839" s="4" t="s">
        <v>59</v>
      </c>
      <c r="G8839" s="4" t="s">
        <v>26148</v>
      </c>
      <c r="H8839" s="4" t="s">
        <v>26149</v>
      </c>
      <c r="I8839" s="4" t="s">
        <v>20</v>
      </c>
      <c r="J8839" s="4" t="s">
        <v>47</v>
      </c>
      <c r="K8839" s="4" t="s">
        <v>47</v>
      </c>
      <c r="L8839" s="4" t="s">
        <v>22</v>
      </c>
      <c r="M8839" s="4" t="s">
        <v>75</v>
      </c>
      <c r="N8839" s="4">
        <v>63.45</v>
      </c>
      <c r="O8839" s="4">
        <v>9</v>
      </c>
      <c r="P8839" s="4">
        <v>0.15</v>
      </c>
      <c r="Q8839" s="4">
        <v>5.61</v>
      </c>
    </row>
    <row r="8840" spans="1:17" s="4" customFormat="1" ht="12" x14ac:dyDescent="0.3">
      <c r="A8840" s="4">
        <v>8839</v>
      </c>
      <c r="B8840" s="4" t="s">
        <v>26150</v>
      </c>
      <c r="C8840" s="5">
        <v>45186</v>
      </c>
      <c r="D8840" s="5">
        <v>45187</v>
      </c>
      <c r="E8840" s="9">
        <f t="shared" si="138"/>
        <v>2023</v>
      </c>
      <c r="F8840" s="4" t="s">
        <v>59</v>
      </c>
      <c r="G8840" s="4" t="s">
        <v>26151</v>
      </c>
      <c r="H8840" s="4" t="s">
        <v>26152</v>
      </c>
      <c r="I8840" s="4" t="s">
        <v>28</v>
      </c>
      <c r="J8840" s="4" t="s">
        <v>145</v>
      </c>
      <c r="K8840" s="4" t="s">
        <v>80</v>
      </c>
      <c r="L8840" s="4" t="s">
        <v>36</v>
      </c>
      <c r="M8840" s="4" t="s">
        <v>118</v>
      </c>
      <c r="N8840" s="4">
        <v>927.76</v>
      </c>
      <c r="O8840" s="4">
        <v>2</v>
      </c>
      <c r="P8840" s="4">
        <v>0.2</v>
      </c>
      <c r="Q8840" s="4">
        <v>18.73</v>
      </c>
    </row>
    <row r="8841" spans="1:17" s="4" customFormat="1" ht="12" x14ac:dyDescent="0.3">
      <c r="A8841" s="4">
        <v>8840</v>
      </c>
      <c r="B8841" s="4" t="s">
        <v>26153</v>
      </c>
      <c r="C8841" s="5">
        <v>44453</v>
      </c>
      <c r="D8841" s="5">
        <v>44459</v>
      </c>
      <c r="E8841" s="9">
        <f t="shared" si="138"/>
        <v>2021</v>
      </c>
      <c r="F8841" s="4" t="s">
        <v>17</v>
      </c>
      <c r="G8841" s="4" t="s">
        <v>26154</v>
      </c>
      <c r="H8841" s="4" t="s">
        <v>26155</v>
      </c>
      <c r="I8841" s="4" t="s">
        <v>67</v>
      </c>
      <c r="J8841" s="4" t="s">
        <v>42</v>
      </c>
      <c r="K8841" s="4" t="s">
        <v>43</v>
      </c>
      <c r="L8841" s="4" t="s">
        <v>36</v>
      </c>
      <c r="M8841" s="4" t="s">
        <v>71</v>
      </c>
      <c r="N8841" s="4">
        <v>1012.99</v>
      </c>
      <c r="O8841" s="4">
        <v>9</v>
      </c>
      <c r="P8841" s="4">
        <v>0.1</v>
      </c>
      <c r="Q8841" s="4">
        <v>93.01</v>
      </c>
    </row>
    <row r="8842" spans="1:17" s="4" customFormat="1" ht="12" x14ac:dyDescent="0.3">
      <c r="A8842" s="4">
        <v>8841</v>
      </c>
      <c r="B8842" s="4" t="s">
        <v>26156</v>
      </c>
      <c r="C8842" s="5">
        <v>45495</v>
      </c>
      <c r="D8842" s="5">
        <v>45499</v>
      </c>
      <c r="E8842" s="9">
        <f t="shared" si="138"/>
        <v>2024</v>
      </c>
      <c r="F8842" s="4" t="s">
        <v>25</v>
      </c>
      <c r="G8842" s="4" t="s">
        <v>20303</v>
      </c>
      <c r="H8842" s="4" t="s">
        <v>26157</v>
      </c>
      <c r="I8842" s="4" t="s">
        <v>20</v>
      </c>
      <c r="J8842" s="4" t="s">
        <v>106</v>
      </c>
      <c r="K8842" s="4" t="s">
        <v>106</v>
      </c>
      <c r="L8842" s="4" t="s">
        <v>29</v>
      </c>
      <c r="M8842" s="4" t="s">
        <v>90</v>
      </c>
      <c r="N8842" s="4">
        <v>1397.56</v>
      </c>
      <c r="O8842" s="4">
        <v>7</v>
      </c>
      <c r="P8842" s="4">
        <v>0.15</v>
      </c>
      <c r="Q8842" s="4">
        <v>180.08</v>
      </c>
    </row>
    <row r="8843" spans="1:17" s="4" customFormat="1" ht="12" x14ac:dyDescent="0.3">
      <c r="A8843" s="4">
        <v>8842</v>
      </c>
      <c r="B8843" s="4" t="s">
        <v>26158</v>
      </c>
      <c r="C8843" s="5">
        <v>45273</v>
      </c>
      <c r="D8843" s="5">
        <v>45280</v>
      </c>
      <c r="E8843" s="9">
        <f t="shared" si="138"/>
        <v>2023</v>
      </c>
      <c r="F8843" s="4" t="s">
        <v>39</v>
      </c>
      <c r="G8843" s="4" t="s">
        <v>26159</v>
      </c>
      <c r="H8843" s="4" t="s">
        <v>26160</v>
      </c>
      <c r="I8843" s="4" t="s">
        <v>20</v>
      </c>
      <c r="J8843" s="4" t="s">
        <v>47</v>
      </c>
      <c r="K8843" s="4" t="s">
        <v>47</v>
      </c>
      <c r="L8843" s="4" t="s">
        <v>29</v>
      </c>
      <c r="M8843" s="4" t="s">
        <v>30</v>
      </c>
      <c r="N8843" s="4">
        <v>1022.89</v>
      </c>
      <c r="O8843" s="4">
        <v>5</v>
      </c>
      <c r="P8843" s="4">
        <v>0.2</v>
      </c>
      <c r="Q8843" s="4">
        <v>117.67</v>
      </c>
    </row>
    <row r="8844" spans="1:17" s="4" customFormat="1" ht="12" x14ac:dyDescent="0.3">
      <c r="A8844" s="4">
        <v>8843</v>
      </c>
      <c r="B8844" s="4" t="s">
        <v>26161</v>
      </c>
      <c r="C8844" s="5">
        <v>44793</v>
      </c>
      <c r="D8844" s="5">
        <v>44797</v>
      </c>
      <c r="E8844" s="9">
        <f t="shared" si="138"/>
        <v>2022</v>
      </c>
      <c r="F8844" s="4" t="s">
        <v>39</v>
      </c>
      <c r="G8844" s="4" t="s">
        <v>26162</v>
      </c>
      <c r="H8844" s="4" t="s">
        <v>13299</v>
      </c>
      <c r="I8844" s="4" t="s">
        <v>20</v>
      </c>
      <c r="J8844" s="4" t="s">
        <v>106</v>
      </c>
      <c r="K8844" s="4" t="s">
        <v>106</v>
      </c>
      <c r="L8844" s="4" t="s">
        <v>22</v>
      </c>
      <c r="M8844" s="4" t="s">
        <v>134</v>
      </c>
      <c r="N8844" s="4">
        <v>405.05</v>
      </c>
      <c r="O8844" s="4">
        <v>7</v>
      </c>
      <c r="P8844" s="4">
        <v>0</v>
      </c>
      <c r="Q8844" s="4">
        <v>28.8</v>
      </c>
    </row>
    <row r="8845" spans="1:17" s="4" customFormat="1" ht="12" x14ac:dyDescent="0.3">
      <c r="A8845" s="4">
        <v>8844</v>
      </c>
      <c r="B8845" s="4" t="s">
        <v>26163</v>
      </c>
      <c r="C8845" s="5">
        <v>44725</v>
      </c>
      <c r="D8845" s="5">
        <v>44728</v>
      </c>
      <c r="E8845" s="9">
        <f t="shared" si="138"/>
        <v>2022</v>
      </c>
      <c r="F8845" s="4" t="s">
        <v>59</v>
      </c>
      <c r="G8845" s="4" t="s">
        <v>26164</v>
      </c>
      <c r="H8845" s="4" t="s">
        <v>26165</v>
      </c>
      <c r="I8845" s="4" t="s">
        <v>20</v>
      </c>
      <c r="J8845" s="4" t="s">
        <v>47</v>
      </c>
      <c r="K8845" s="4" t="s">
        <v>47</v>
      </c>
      <c r="L8845" s="4" t="s">
        <v>36</v>
      </c>
      <c r="M8845" s="4" t="s">
        <v>71</v>
      </c>
      <c r="N8845" s="4">
        <v>470.76</v>
      </c>
      <c r="O8845" s="4">
        <v>3</v>
      </c>
      <c r="P8845" s="4">
        <v>0.1</v>
      </c>
      <c r="Q8845" s="4">
        <v>91.48</v>
      </c>
    </row>
    <row r="8846" spans="1:17" s="4" customFormat="1" ht="12" x14ac:dyDescent="0.3">
      <c r="A8846" s="4">
        <v>8845</v>
      </c>
      <c r="B8846" s="4" t="s">
        <v>26166</v>
      </c>
      <c r="C8846" s="5">
        <v>44987</v>
      </c>
      <c r="D8846" s="5">
        <v>44991</v>
      </c>
      <c r="E8846" s="9">
        <f t="shared" si="138"/>
        <v>2023</v>
      </c>
      <c r="F8846" s="4" t="s">
        <v>17</v>
      </c>
      <c r="G8846" s="4" t="s">
        <v>26167</v>
      </c>
      <c r="H8846" s="4" t="s">
        <v>26168</v>
      </c>
      <c r="I8846" s="4" t="s">
        <v>20</v>
      </c>
      <c r="J8846" s="4" t="s">
        <v>47</v>
      </c>
      <c r="K8846" s="4" t="s">
        <v>47</v>
      </c>
      <c r="L8846" s="4" t="s">
        <v>29</v>
      </c>
      <c r="M8846" s="4" t="s">
        <v>90</v>
      </c>
      <c r="N8846" s="4">
        <v>363.42</v>
      </c>
      <c r="O8846" s="4">
        <v>1</v>
      </c>
      <c r="P8846" s="4">
        <v>0.2</v>
      </c>
      <c r="Q8846" s="4">
        <v>72.900000000000006</v>
      </c>
    </row>
    <row r="8847" spans="1:17" s="4" customFormat="1" ht="12" x14ac:dyDescent="0.3">
      <c r="A8847" s="4">
        <v>8846</v>
      </c>
      <c r="B8847" s="4" t="s">
        <v>26169</v>
      </c>
      <c r="C8847" s="5">
        <v>45550</v>
      </c>
      <c r="D8847" s="5">
        <v>45553</v>
      </c>
      <c r="E8847" s="9">
        <f t="shared" si="138"/>
        <v>2024</v>
      </c>
      <c r="F8847" s="4" t="s">
        <v>17</v>
      </c>
      <c r="G8847" s="4" t="s">
        <v>26170</v>
      </c>
      <c r="H8847" s="4" t="s">
        <v>26171</v>
      </c>
      <c r="I8847" s="4" t="s">
        <v>20</v>
      </c>
      <c r="J8847" s="4" t="s">
        <v>145</v>
      </c>
      <c r="K8847" s="4" t="s">
        <v>80</v>
      </c>
      <c r="L8847" s="4" t="s">
        <v>22</v>
      </c>
      <c r="M8847" s="4" t="s">
        <v>75</v>
      </c>
      <c r="N8847" s="4">
        <v>1384.3</v>
      </c>
      <c r="O8847" s="4">
        <v>4</v>
      </c>
      <c r="P8847" s="4">
        <v>0</v>
      </c>
      <c r="Q8847" s="4">
        <v>26.16</v>
      </c>
    </row>
    <row r="8848" spans="1:17" s="4" customFormat="1" ht="12" x14ac:dyDescent="0.3">
      <c r="A8848" s="4">
        <v>8847</v>
      </c>
      <c r="B8848" s="4" t="s">
        <v>26172</v>
      </c>
      <c r="C8848" s="5">
        <v>45134</v>
      </c>
      <c r="D8848" s="5">
        <v>45135</v>
      </c>
      <c r="E8848" s="9">
        <f t="shared" si="138"/>
        <v>2023</v>
      </c>
      <c r="F8848" s="4" t="s">
        <v>59</v>
      </c>
      <c r="G8848" s="4" t="s">
        <v>26173</v>
      </c>
      <c r="H8848" s="4" t="s">
        <v>26174</v>
      </c>
      <c r="I8848" s="4" t="s">
        <v>28</v>
      </c>
      <c r="J8848" s="4" t="s">
        <v>106</v>
      </c>
      <c r="K8848" s="4" t="s">
        <v>106</v>
      </c>
      <c r="L8848" s="4" t="s">
        <v>22</v>
      </c>
      <c r="M8848" s="4" t="s">
        <v>134</v>
      </c>
      <c r="N8848" s="4">
        <v>515.35</v>
      </c>
      <c r="O8848" s="4">
        <v>5</v>
      </c>
      <c r="P8848" s="4">
        <v>0.2</v>
      </c>
      <c r="Q8848" s="4">
        <v>41.26</v>
      </c>
    </row>
    <row r="8849" spans="1:17" s="4" customFormat="1" ht="12" x14ac:dyDescent="0.3">
      <c r="A8849" s="4">
        <v>8848</v>
      </c>
      <c r="B8849" s="4" t="s">
        <v>26175</v>
      </c>
      <c r="C8849" s="5">
        <v>45158</v>
      </c>
      <c r="D8849" s="5">
        <v>45163</v>
      </c>
      <c r="E8849" s="9">
        <f t="shared" si="138"/>
        <v>2023</v>
      </c>
      <c r="F8849" s="4" t="s">
        <v>17</v>
      </c>
      <c r="G8849" s="4" t="s">
        <v>26176</v>
      </c>
      <c r="H8849" s="4" t="s">
        <v>26177</v>
      </c>
      <c r="I8849" s="4" t="s">
        <v>20</v>
      </c>
      <c r="J8849" s="4" t="s">
        <v>111</v>
      </c>
      <c r="K8849" s="4" t="s">
        <v>111</v>
      </c>
      <c r="L8849" s="4" t="s">
        <v>29</v>
      </c>
      <c r="M8849" s="4" t="s">
        <v>107</v>
      </c>
      <c r="N8849" s="4">
        <v>143.69999999999999</v>
      </c>
      <c r="O8849" s="4">
        <v>9</v>
      </c>
      <c r="P8849" s="4">
        <v>0.15</v>
      </c>
      <c r="Q8849" s="4">
        <v>13.23</v>
      </c>
    </row>
    <row r="8850" spans="1:17" s="4" customFormat="1" ht="12" x14ac:dyDescent="0.3">
      <c r="A8850" s="4">
        <v>8849</v>
      </c>
      <c r="B8850" s="4" t="s">
        <v>26178</v>
      </c>
      <c r="C8850" s="5">
        <v>45060</v>
      </c>
      <c r="D8850" s="5">
        <v>45067</v>
      </c>
      <c r="E8850" s="9">
        <f t="shared" si="138"/>
        <v>2023</v>
      </c>
      <c r="F8850" s="4" t="s">
        <v>17</v>
      </c>
      <c r="G8850" s="4" t="s">
        <v>26179</v>
      </c>
      <c r="H8850" s="4" t="s">
        <v>20301</v>
      </c>
      <c r="I8850" s="4" t="s">
        <v>67</v>
      </c>
      <c r="J8850" s="4" t="s">
        <v>34</v>
      </c>
      <c r="K8850" s="4" t="s">
        <v>35</v>
      </c>
      <c r="L8850" s="4" t="s">
        <v>29</v>
      </c>
      <c r="M8850" s="4" t="s">
        <v>30</v>
      </c>
      <c r="N8850" s="4">
        <v>1390.34</v>
      </c>
      <c r="O8850" s="4">
        <v>4</v>
      </c>
      <c r="P8850" s="4">
        <v>0</v>
      </c>
      <c r="Q8850" s="4">
        <v>150.65</v>
      </c>
    </row>
    <row r="8851" spans="1:17" s="4" customFormat="1" ht="12" x14ac:dyDescent="0.3">
      <c r="A8851" s="4">
        <v>8850</v>
      </c>
      <c r="B8851" s="4" t="s">
        <v>26180</v>
      </c>
      <c r="C8851" s="5">
        <v>44635</v>
      </c>
      <c r="D8851" s="5">
        <v>44641</v>
      </c>
      <c r="E8851" s="9">
        <f t="shared" si="138"/>
        <v>2022</v>
      </c>
      <c r="F8851" s="4" t="s">
        <v>25</v>
      </c>
      <c r="G8851" s="4" t="s">
        <v>26181</v>
      </c>
      <c r="H8851" s="4" t="s">
        <v>26182</v>
      </c>
      <c r="I8851" s="4" t="s">
        <v>20</v>
      </c>
      <c r="J8851" s="4" t="s">
        <v>47</v>
      </c>
      <c r="K8851" s="4" t="s">
        <v>47</v>
      </c>
      <c r="L8851" s="4" t="s">
        <v>22</v>
      </c>
      <c r="M8851" s="4" t="s">
        <v>23</v>
      </c>
      <c r="N8851" s="4">
        <v>1165.1400000000001</v>
      </c>
      <c r="O8851" s="4">
        <v>9</v>
      </c>
      <c r="P8851" s="4">
        <v>0.1</v>
      </c>
      <c r="Q8851" s="4">
        <v>88.03</v>
      </c>
    </row>
    <row r="8852" spans="1:17" s="4" customFormat="1" ht="12" x14ac:dyDescent="0.3">
      <c r="A8852" s="4">
        <v>8851</v>
      </c>
      <c r="B8852" s="4" t="s">
        <v>26183</v>
      </c>
      <c r="C8852" s="5">
        <v>45116</v>
      </c>
      <c r="D8852" s="5">
        <v>45119</v>
      </c>
      <c r="E8852" s="9">
        <f t="shared" si="138"/>
        <v>2023</v>
      </c>
      <c r="F8852" s="4" t="s">
        <v>59</v>
      </c>
      <c r="G8852" s="4" t="s">
        <v>26184</v>
      </c>
      <c r="H8852" s="4" t="s">
        <v>26185</v>
      </c>
      <c r="I8852" s="4" t="s">
        <v>67</v>
      </c>
      <c r="J8852" s="4" t="s">
        <v>42</v>
      </c>
      <c r="K8852" s="4" t="s">
        <v>43</v>
      </c>
      <c r="L8852" s="4" t="s">
        <v>29</v>
      </c>
      <c r="M8852" s="4" t="s">
        <v>107</v>
      </c>
      <c r="N8852" s="4">
        <v>345.45</v>
      </c>
      <c r="O8852" s="4">
        <v>7</v>
      </c>
      <c r="P8852" s="4">
        <v>0.1</v>
      </c>
      <c r="Q8852" s="4">
        <v>23.94</v>
      </c>
    </row>
    <row r="8853" spans="1:17" s="4" customFormat="1" ht="12" x14ac:dyDescent="0.3">
      <c r="A8853" s="4">
        <v>8852</v>
      </c>
      <c r="B8853" s="4" t="s">
        <v>26186</v>
      </c>
      <c r="C8853" s="5">
        <v>45659</v>
      </c>
      <c r="D8853" s="5">
        <v>45661</v>
      </c>
      <c r="E8853" s="9">
        <f t="shared" si="138"/>
        <v>2025</v>
      </c>
      <c r="F8853" s="4" t="s">
        <v>59</v>
      </c>
      <c r="G8853" s="4" t="s">
        <v>26187</v>
      </c>
      <c r="H8853" s="4" t="s">
        <v>26188</v>
      </c>
      <c r="I8853" s="4" t="s">
        <v>67</v>
      </c>
      <c r="J8853" s="4" t="s">
        <v>79</v>
      </c>
      <c r="K8853" s="4" t="s">
        <v>80</v>
      </c>
      <c r="L8853" s="4" t="s">
        <v>22</v>
      </c>
      <c r="M8853" s="4" t="s">
        <v>134</v>
      </c>
      <c r="N8853" s="4">
        <v>1308.5</v>
      </c>
      <c r="O8853" s="4">
        <v>7</v>
      </c>
      <c r="P8853" s="4">
        <v>0.15</v>
      </c>
      <c r="Q8853" s="4">
        <v>10.44</v>
      </c>
    </row>
    <row r="8854" spans="1:17" s="4" customFormat="1" ht="12" x14ac:dyDescent="0.3">
      <c r="A8854" s="4">
        <v>8853</v>
      </c>
      <c r="B8854" s="4" t="s">
        <v>26189</v>
      </c>
      <c r="C8854" s="5">
        <v>44947</v>
      </c>
      <c r="D8854" s="5">
        <v>44954</v>
      </c>
      <c r="E8854" s="9">
        <f t="shared" si="138"/>
        <v>2023</v>
      </c>
      <c r="F8854" s="4" t="s">
        <v>39</v>
      </c>
      <c r="G8854" s="4" t="s">
        <v>26190</v>
      </c>
      <c r="H8854" s="4" t="s">
        <v>26191</v>
      </c>
      <c r="I8854" s="4" t="s">
        <v>67</v>
      </c>
      <c r="J8854" s="4" t="s">
        <v>62</v>
      </c>
      <c r="K8854" s="4" t="s">
        <v>63</v>
      </c>
      <c r="L8854" s="4" t="s">
        <v>29</v>
      </c>
      <c r="M8854" s="4" t="s">
        <v>30</v>
      </c>
      <c r="N8854" s="4">
        <v>495.66</v>
      </c>
      <c r="O8854" s="4">
        <v>5</v>
      </c>
      <c r="P8854" s="4">
        <v>0.15</v>
      </c>
      <c r="Q8854" s="4">
        <v>101.1</v>
      </c>
    </row>
    <row r="8855" spans="1:17" s="4" customFormat="1" ht="12" x14ac:dyDescent="0.3">
      <c r="A8855" s="4">
        <v>8854</v>
      </c>
      <c r="B8855" s="4" t="s">
        <v>26192</v>
      </c>
      <c r="C8855" s="5">
        <v>45141</v>
      </c>
      <c r="D8855" s="5">
        <v>45147</v>
      </c>
      <c r="E8855" s="9">
        <f t="shared" si="138"/>
        <v>2023</v>
      </c>
      <c r="F8855" s="4" t="s">
        <v>25</v>
      </c>
      <c r="G8855" s="4" t="s">
        <v>26193</v>
      </c>
      <c r="H8855" s="4" t="s">
        <v>26194</v>
      </c>
      <c r="I8855" s="4" t="s">
        <v>28</v>
      </c>
      <c r="J8855" s="4" t="s">
        <v>111</v>
      </c>
      <c r="K8855" s="4" t="s">
        <v>111</v>
      </c>
      <c r="L8855" s="4" t="s">
        <v>22</v>
      </c>
      <c r="M8855" s="4" t="s">
        <v>54</v>
      </c>
      <c r="N8855" s="4">
        <v>1036.8499999999999</v>
      </c>
      <c r="O8855" s="4">
        <v>7</v>
      </c>
      <c r="P8855" s="4">
        <v>0.15</v>
      </c>
      <c r="Q8855" s="4">
        <v>-3.04</v>
      </c>
    </row>
    <row r="8856" spans="1:17" s="4" customFormat="1" ht="12" x14ac:dyDescent="0.3">
      <c r="A8856" s="4">
        <v>8855</v>
      </c>
      <c r="B8856" s="4" t="s">
        <v>26195</v>
      </c>
      <c r="C8856" s="5">
        <v>45540</v>
      </c>
      <c r="D8856" s="5">
        <v>45544</v>
      </c>
      <c r="E8856" s="9">
        <f t="shared" si="138"/>
        <v>2024</v>
      </c>
      <c r="F8856" s="4" t="s">
        <v>17</v>
      </c>
      <c r="G8856" s="4" t="s">
        <v>26196</v>
      </c>
      <c r="H8856" s="4" t="s">
        <v>26197</v>
      </c>
      <c r="I8856" s="4" t="s">
        <v>20</v>
      </c>
      <c r="J8856" s="4" t="s">
        <v>42</v>
      </c>
      <c r="K8856" s="4" t="s">
        <v>43</v>
      </c>
      <c r="L8856" s="4" t="s">
        <v>36</v>
      </c>
      <c r="M8856" s="4" t="s">
        <v>138</v>
      </c>
      <c r="N8856" s="4">
        <v>793.85</v>
      </c>
      <c r="O8856" s="4">
        <v>6</v>
      </c>
      <c r="P8856" s="4">
        <v>0.15</v>
      </c>
      <c r="Q8856" s="4">
        <v>162.80000000000001</v>
      </c>
    </row>
    <row r="8857" spans="1:17" s="4" customFormat="1" ht="12" x14ac:dyDescent="0.3">
      <c r="A8857" s="4">
        <v>8856</v>
      </c>
      <c r="B8857" s="4" t="s">
        <v>26198</v>
      </c>
      <c r="C8857" s="5">
        <v>45732</v>
      </c>
      <c r="D8857" s="5">
        <v>45733</v>
      </c>
      <c r="E8857" s="9">
        <f t="shared" si="138"/>
        <v>2025</v>
      </c>
      <c r="F8857" s="4" t="s">
        <v>25</v>
      </c>
      <c r="G8857" s="4" t="s">
        <v>26199</v>
      </c>
      <c r="H8857" s="4" t="s">
        <v>26200</v>
      </c>
      <c r="I8857" s="4" t="s">
        <v>20</v>
      </c>
      <c r="J8857" s="4" t="s">
        <v>111</v>
      </c>
      <c r="K8857" s="4" t="s">
        <v>111</v>
      </c>
      <c r="L8857" s="4" t="s">
        <v>29</v>
      </c>
      <c r="M8857" s="4" t="s">
        <v>107</v>
      </c>
      <c r="N8857" s="4">
        <v>915.69</v>
      </c>
      <c r="O8857" s="4">
        <v>10</v>
      </c>
      <c r="P8857" s="4">
        <v>0.2</v>
      </c>
      <c r="Q8857" s="4">
        <v>11.89</v>
      </c>
    </row>
    <row r="8858" spans="1:17" s="4" customFormat="1" ht="12" x14ac:dyDescent="0.3">
      <c r="A8858" s="4">
        <v>8857</v>
      </c>
      <c r="B8858" s="4" t="s">
        <v>26201</v>
      </c>
      <c r="C8858" s="5">
        <v>44448</v>
      </c>
      <c r="D8858" s="5">
        <v>44451</v>
      </c>
      <c r="E8858" s="9">
        <f t="shared" si="138"/>
        <v>2021</v>
      </c>
      <c r="F8858" s="4" t="s">
        <v>17</v>
      </c>
      <c r="G8858" s="4" t="s">
        <v>26202</v>
      </c>
      <c r="H8858" s="4" t="s">
        <v>26203</v>
      </c>
      <c r="I8858" s="4" t="s">
        <v>20</v>
      </c>
      <c r="J8858" s="4" t="s">
        <v>52</v>
      </c>
      <c r="K8858" s="4" t="s">
        <v>53</v>
      </c>
      <c r="L8858" s="4" t="s">
        <v>29</v>
      </c>
      <c r="M8858" s="4" t="s">
        <v>30</v>
      </c>
      <c r="N8858" s="4">
        <v>776.69</v>
      </c>
      <c r="O8858" s="4">
        <v>9</v>
      </c>
      <c r="P8858" s="4">
        <v>0.2</v>
      </c>
      <c r="Q8858" s="4">
        <v>159.49</v>
      </c>
    </row>
    <row r="8859" spans="1:17" s="4" customFormat="1" ht="12" x14ac:dyDescent="0.3">
      <c r="A8859" s="4">
        <v>8858</v>
      </c>
      <c r="B8859" s="4" t="s">
        <v>26204</v>
      </c>
      <c r="C8859" s="5">
        <v>44477</v>
      </c>
      <c r="D8859" s="5">
        <v>44482</v>
      </c>
      <c r="E8859" s="9">
        <f t="shared" si="138"/>
        <v>2021</v>
      </c>
      <c r="F8859" s="4" t="s">
        <v>39</v>
      </c>
      <c r="G8859" s="4" t="s">
        <v>26205</v>
      </c>
      <c r="H8859" s="4" t="s">
        <v>26206</v>
      </c>
      <c r="I8859" s="4" t="s">
        <v>28</v>
      </c>
      <c r="J8859" s="4" t="s">
        <v>42</v>
      </c>
      <c r="K8859" s="4" t="s">
        <v>43</v>
      </c>
      <c r="L8859" s="4" t="s">
        <v>22</v>
      </c>
      <c r="M8859" s="4" t="s">
        <v>54</v>
      </c>
      <c r="N8859" s="4">
        <v>887.34</v>
      </c>
      <c r="O8859" s="4">
        <v>5</v>
      </c>
      <c r="P8859" s="4">
        <v>0.2</v>
      </c>
      <c r="Q8859" s="4">
        <v>24.38</v>
      </c>
    </row>
    <row r="8860" spans="1:17" s="4" customFormat="1" ht="12" x14ac:dyDescent="0.3">
      <c r="A8860" s="4">
        <v>8859</v>
      </c>
      <c r="B8860" s="4" t="s">
        <v>26207</v>
      </c>
      <c r="C8860" s="5">
        <v>44464</v>
      </c>
      <c r="D8860" s="5">
        <v>44470</v>
      </c>
      <c r="E8860" s="9">
        <f t="shared" si="138"/>
        <v>2021</v>
      </c>
      <c r="F8860" s="4" t="s">
        <v>25</v>
      </c>
      <c r="G8860" s="4" t="s">
        <v>26208</v>
      </c>
      <c r="H8860" s="4" t="s">
        <v>26209</v>
      </c>
      <c r="I8860" s="4" t="s">
        <v>20</v>
      </c>
      <c r="J8860" s="4" t="s">
        <v>145</v>
      </c>
      <c r="K8860" s="4" t="s">
        <v>80</v>
      </c>
      <c r="L8860" s="4" t="s">
        <v>22</v>
      </c>
      <c r="M8860" s="4" t="s">
        <v>54</v>
      </c>
      <c r="N8860" s="4">
        <v>1007.66</v>
      </c>
      <c r="O8860" s="4">
        <v>8</v>
      </c>
      <c r="P8860" s="4">
        <v>0</v>
      </c>
      <c r="Q8860" s="4">
        <v>47.43</v>
      </c>
    </row>
    <row r="8861" spans="1:17" s="4" customFormat="1" ht="12" x14ac:dyDescent="0.3">
      <c r="A8861" s="4">
        <v>8860</v>
      </c>
      <c r="B8861" s="4" t="s">
        <v>26210</v>
      </c>
      <c r="C8861" s="5">
        <v>44729</v>
      </c>
      <c r="D8861" s="5">
        <v>44732</v>
      </c>
      <c r="E8861" s="9">
        <f t="shared" si="138"/>
        <v>2022</v>
      </c>
      <c r="F8861" s="4" t="s">
        <v>39</v>
      </c>
      <c r="G8861" s="4" t="s">
        <v>26211</v>
      </c>
      <c r="H8861" s="4" t="s">
        <v>26212</v>
      </c>
      <c r="I8861" s="4" t="s">
        <v>67</v>
      </c>
      <c r="J8861" s="4" t="s">
        <v>42</v>
      </c>
      <c r="K8861" s="4" t="s">
        <v>43</v>
      </c>
      <c r="L8861" s="4" t="s">
        <v>36</v>
      </c>
      <c r="M8861" s="4" t="s">
        <v>37</v>
      </c>
      <c r="N8861" s="4">
        <v>611.11</v>
      </c>
      <c r="O8861" s="4">
        <v>7</v>
      </c>
      <c r="P8861" s="4">
        <v>0</v>
      </c>
      <c r="Q8861" s="4">
        <v>12.63</v>
      </c>
    </row>
    <row r="8862" spans="1:17" s="4" customFormat="1" ht="12" x14ac:dyDescent="0.3">
      <c r="A8862" s="4">
        <v>8861</v>
      </c>
      <c r="B8862" s="4" t="s">
        <v>26213</v>
      </c>
      <c r="C8862" s="5">
        <v>45322</v>
      </c>
      <c r="D8862" s="5">
        <v>45329</v>
      </c>
      <c r="E8862" s="9">
        <f t="shared" si="138"/>
        <v>2024</v>
      </c>
      <c r="F8862" s="4" t="s">
        <v>59</v>
      </c>
      <c r="G8862" s="4" t="s">
        <v>26214</v>
      </c>
      <c r="H8862" s="4" t="s">
        <v>26215</v>
      </c>
      <c r="I8862" s="4" t="s">
        <v>28</v>
      </c>
      <c r="J8862" s="4" t="s">
        <v>21</v>
      </c>
      <c r="K8862" s="4" t="s">
        <v>26647</v>
      </c>
      <c r="L8862" s="4" t="s">
        <v>22</v>
      </c>
      <c r="M8862" s="4" t="s">
        <v>75</v>
      </c>
      <c r="N8862" s="4">
        <v>895.79</v>
      </c>
      <c r="O8862" s="4">
        <v>2</v>
      </c>
      <c r="P8862" s="4">
        <v>0.1</v>
      </c>
      <c r="Q8862" s="4">
        <v>109.13</v>
      </c>
    </row>
    <row r="8863" spans="1:17" s="4" customFormat="1" ht="12" x14ac:dyDescent="0.3">
      <c r="A8863" s="4">
        <v>8862</v>
      </c>
      <c r="B8863" s="4" t="s">
        <v>26216</v>
      </c>
      <c r="C8863" s="5">
        <v>44972</v>
      </c>
      <c r="D8863" s="5">
        <v>44974</v>
      </c>
      <c r="E8863" s="9">
        <f t="shared" si="138"/>
        <v>2023</v>
      </c>
      <c r="F8863" s="4" t="s">
        <v>59</v>
      </c>
      <c r="G8863" s="4" t="s">
        <v>26217</v>
      </c>
      <c r="H8863" s="4" t="s">
        <v>26218</v>
      </c>
      <c r="I8863" s="4" t="s">
        <v>28</v>
      </c>
      <c r="J8863" s="4" t="s">
        <v>111</v>
      </c>
      <c r="K8863" s="4" t="s">
        <v>111</v>
      </c>
      <c r="L8863" s="4" t="s">
        <v>36</v>
      </c>
      <c r="M8863" s="4" t="s">
        <v>138</v>
      </c>
      <c r="N8863" s="4">
        <v>423.13</v>
      </c>
      <c r="O8863" s="4">
        <v>3</v>
      </c>
      <c r="P8863" s="4">
        <v>0.1</v>
      </c>
      <c r="Q8863" s="4">
        <v>45.51</v>
      </c>
    </row>
    <row r="8864" spans="1:17" s="4" customFormat="1" ht="12" x14ac:dyDescent="0.3">
      <c r="A8864" s="4">
        <v>8863</v>
      </c>
      <c r="B8864" s="4" t="s">
        <v>26219</v>
      </c>
      <c r="C8864" s="5">
        <v>44978</v>
      </c>
      <c r="D8864" s="5">
        <v>44981</v>
      </c>
      <c r="E8864" s="9">
        <f t="shared" si="138"/>
        <v>2023</v>
      </c>
      <c r="F8864" s="4" t="s">
        <v>17</v>
      </c>
      <c r="G8864" s="4" t="s">
        <v>26220</v>
      </c>
      <c r="H8864" s="4" t="s">
        <v>26221</v>
      </c>
      <c r="I8864" s="4" t="s">
        <v>20</v>
      </c>
      <c r="J8864" s="4" t="s">
        <v>62</v>
      </c>
      <c r="K8864" s="4" t="s">
        <v>63</v>
      </c>
      <c r="L8864" s="4" t="s">
        <v>22</v>
      </c>
      <c r="M8864" s="4" t="s">
        <v>23</v>
      </c>
      <c r="N8864" s="4">
        <v>672.67</v>
      </c>
      <c r="O8864" s="4">
        <v>4</v>
      </c>
      <c r="P8864" s="4">
        <v>0</v>
      </c>
      <c r="Q8864" s="4">
        <v>147.15</v>
      </c>
    </row>
    <row r="8865" spans="1:17" s="4" customFormat="1" ht="12" x14ac:dyDescent="0.3">
      <c r="A8865" s="4">
        <v>8864</v>
      </c>
      <c r="B8865" s="4" t="s">
        <v>26222</v>
      </c>
      <c r="C8865" s="5">
        <v>45433</v>
      </c>
      <c r="D8865" s="5">
        <v>45435</v>
      </c>
      <c r="E8865" s="9">
        <f t="shared" si="138"/>
        <v>2024</v>
      </c>
      <c r="F8865" s="4" t="s">
        <v>39</v>
      </c>
      <c r="G8865" s="4" t="s">
        <v>26223</v>
      </c>
      <c r="H8865" s="4" t="s">
        <v>26224</v>
      </c>
      <c r="I8865" s="4" t="s">
        <v>28</v>
      </c>
      <c r="J8865" s="4" t="s">
        <v>111</v>
      </c>
      <c r="K8865" s="4" t="s">
        <v>111</v>
      </c>
      <c r="L8865" s="4" t="s">
        <v>22</v>
      </c>
      <c r="M8865" s="4" t="s">
        <v>54</v>
      </c>
      <c r="N8865" s="4">
        <v>1222.81</v>
      </c>
      <c r="O8865" s="4">
        <v>10</v>
      </c>
      <c r="P8865" s="4">
        <v>0.15</v>
      </c>
      <c r="Q8865" s="4">
        <v>11.01</v>
      </c>
    </row>
    <row r="8866" spans="1:17" s="4" customFormat="1" ht="12" x14ac:dyDescent="0.3">
      <c r="A8866" s="4">
        <v>8865</v>
      </c>
      <c r="B8866" s="4" t="s">
        <v>26225</v>
      </c>
      <c r="C8866" s="5">
        <v>44997</v>
      </c>
      <c r="D8866" s="5">
        <v>44998</v>
      </c>
      <c r="E8866" s="9">
        <f t="shared" si="138"/>
        <v>2023</v>
      </c>
      <c r="F8866" s="4" t="s">
        <v>17</v>
      </c>
      <c r="G8866" s="4" t="s">
        <v>26226</v>
      </c>
      <c r="H8866" s="4" t="s">
        <v>26227</v>
      </c>
      <c r="I8866" s="4" t="s">
        <v>28</v>
      </c>
      <c r="J8866" s="4" t="s">
        <v>21</v>
      </c>
      <c r="K8866" s="4" t="s">
        <v>26647</v>
      </c>
      <c r="L8866" s="4" t="s">
        <v>22</v>
      </c>
      <c r="M8866" s="4" t="s">
        <v>134</v>
      </c>
      <c r="N8866" s="4">
        <v>1481.44</v>
      </c>
      <c r="O8866" s="4">
        <v>5</v>
      </c>
      <c r="P8866" s="4">
        <v>0.15</v>
      </c>
      <c r="Q8866" s="4">
        <v>330.98</v>
      </c>
    </row>
    <row r="8867" spans="1:17" s="4" customFormat="1" ht="12" x14ac:dyDescent="0.3">
      <c r="A8867" s="4">
        <v>8866</v>
      </c>
      <c r="B8867" s="4" t="s">
        <v>26228</v>
      </c>
      <c r="C8867" s="5">
        <v>45031</v>
      </c>
      <c r="D8867" s="5">
        <v>45037</v>
      </c>
      <c r="E8867" s="9">
        <f t="shared" si="138"/>
        <v>2023</v>
      </c>
      <c r="F8867" s="4" t="s">
        <v>59</v>
      </c>
      <c r="G8867" s="4" t="s">
        <v>26229</v>
      </c>
      <c r="H8867" s="4" t="s">
        <v>26230</v>
      </c>
      <c r="I8867" s="4" t="s">
        <v>20</v>
      </c>
      <c r="J8867" s="4" t="s">
        <v>47</v>
      </c>
      <c r="K8867" s="4" t="s">
        <v>47</v>
      </c>
      <c r="L8867" s="4" t="s">
        <v>36</v>
      </c>
      <c r="M8867" s="4" t="s">
        <v>71</v>
      </c>
      <c r="N8867" s="4">
        <v>736.72</v>
      </c>
      <c r="O8867" s="4">
        <v>10</v>
      </c>
      <c r="P8867" s="4">
        <v>0.2</v>
      </c>
      <c r="Q8867" s="4">
        <v>-5.87</v>
      </c>
    </row>
    <row r="8868" spans="1:17" s="4" customFormat="1" ht="12" x14ac:dyDescent="0.3">
      <c r="A8868" s="4">
        <v>8867</v>
      </c>
      <c r="B8868" s="4" t="s">
        <v>26231</v>
      </c>
      <c r="C8868" s="5">
        <v>44669</v>
      </c>
      <c r="D8868" s="5">
        <v>44674</v>
      </c>
      <c r="E8868" s="9">
        <f t="shared" si="138"/>
        <v>2022</v>
      </c>
      <c r="F8868" s="4" t="s">
        <v>25</v>
      </c>
      <c r="G8868" s="4" t="s">
        <v>26232</v>
      </c>
      <c r="H8868" s="4" t="s">
        <v>26233</v>
      </c>
      <c r="I8868" s="4" t="s">
        <v>20</v>
      </c>
      <c r="J8868" s="4" t="s">
        <v>111</v>
      </c>
      <c r="K8868" s="4" t="s">
        <v>111</v>
      </c>
      <c r="L8868" s="4" t="s">
        <v>29</v>
      </c>
      <c r="M8868" s="4" t="s">
        <v>48</v>
      </c>
      <c r="N8868" s="4">
        <v>769.49</v>
      </c>
      <c r="O8868" s="4">
        <v>5</v>
      </c>
      <c r="P8868" s="4">
        <v>0.2</v>
      </c>
      <c r="Q8868" s="4">
        <v>163.24</v>
      </c>
    </row>
    <row r="8869" spans="1:17" s="4" customFormat="1" ht="12" x14ac:dyDescent="0.3">
      <c r="A8869" s="4">
        <v>8868</v>
      </c>
      <c r="B8869" s="4" t="s">
        <v>26234</v>
      </c>
      <c r="C8869" s="5">
        <v>44481</v>
      </c>
      <c r="D8869" s="5">
        <v>44482</v>
      </c>
      <c r="E8869" s="9">
        <f t="shared" si="138"/>
        <v>2021</v>
      </c>
      <c r="F8869" s="4" t="s">
        <v>59</v>
      </c>
      <c r="G8869" s="4" t="s">
        <v>26235</v>
      </c>
      <c r="H8869" s="4" t="s">
        <v>26236</v>
      </c>
      <c r="I8869" s="4" t="s">
        <v>67</v>
      </c>
      <c r="J8869" s="4" t="s">
        <v>34</v>
      </c>
      <c r="K8869" s="4" t="s">
        <v>35</v>
      </c>
      <c r="L8869" s="4" t="s">
        <v>29</v>
      </c>
      <c r="M8869" s="4" t="s">
        <v>90</v>
      </c>
      <c r="N8869" s="4">
        <v>1230.5</v>
      </c>
      <c r="O8869" s="4">
        <v>5</v>
      </c>
      <c r="P8869" s="4">
        <v>0.1</v>
      </c>
      <c r="Q8869" s="4">
        <v>108.44</v>
      </c>
    </row>
    <row r="8870" spans="1:17" s="4" customFormat="1" ht="12" x14ac:dyDescent="0.3">
      <c r="A8870" s="4">
        <v>8869</v>
      </c>
      <c r="B8870" s="4" t="s">
        <v>26237</v>
      </c>
      <c r="C8870" s="5">
        <v>45075</v>
      </c>
      <c r="D8870" s="5">
        <v>45080</v>
      </c>
      <c r="E8870" s="9">
        <f t="shared" si="138"/>
        <v>2023</v>
      </c>
      <c r="F8870" s="4" t="s">
        <v>39</v>
      </c>
      <c r="G8870" s="4" t="s">
        <v>26238</v>
      </c>
      <c r="H8870" s="4" t="s">
        <v>26239</v>
      </c>
      <c r="I8870" s="4" t="s">
        <v>67</v>
      </c>
      <c r="J8870" s="4" t="s">
        <v>145</v>
      </c>
      <c r="K8870" s="4" t="s">
        <v>80</v>
      </c>
      <c r="L8870" s="4" t="s">
        <v>29</v>
      </c>
      <c r="M8870" s="4" t="s">
        <v>48</v>
      </c>
      <c r="N8870" s="4">
        <v>1333.73</v>
      </c>
      <c r="O8870" s="4">
        <v>1</v>
      </c>
      <c r="P8870" s="4">
        <v>0.15</v>
      </c>
      <c r="Q8870" s="4">
        <v>112.81</v>
      </c>
    </row>
    <row r="8871" spans="1:17" s="4" customFormat="1" ht="12" x14ac:dyDescent="0.3">
      <c r="A8871" s="4">
        <v>8870</v>
      </c>
      <c r="B8871" s="4" t="s">
        <v>26240</v>
      </c>
      <c r="C8871" s="5">
        <v>45837</v>
      </c>
      <c r="D8871" s="5">
        <v>45841</v>
      </c>
      <c r="E8871" s="9">
        <f t="shared" si="138"/>
        <v>2025</v>
      </c>
      <c r="F8871" s="4" t="s">
        <v>39</v>
      </c>
      <c r="G8871" s="4" t="s">
        <v>26241</v>
      </c>
      <c r="H8871" s="4" t="s">
        <v>26242</v>
      </c>
      <c r="I8871" s="4" t="s">
        <v>20</v>
      </c>
      <c r="J8871" s="4" t="s">
        <v>106</v>
      </c>
      <c r="K8871" s="4" t="s">
        <v>106</v>
      </c>
      <c r="L8871" s="4" t="s">
        <v>36</v>
      </c>
      <c r="M8871" s="4" t="s">
        <v>118</v>
      </c>
      <c r="N8871" s="4">
        <v>231.31</v>
      </c>
      <c r="O8871" s="4">
        <v>9</v>
      </c>
      <c r="P8871" s="4">
        <v>0.2</v>
      </c>
      <c r="Q8871" s="4">
        <v>1.1000000000000001</v>
      </c>
    </row>
    <row r="8872" spans="1:17" s="4" customFormat="1" ht="12" x14ac:dyDescent="0.3">
      <c r="A8872" s="4">
        <v>8871</v>
      </c>
      <c r="B8872" s="4" t="s">
        <v>26243</v>
      </c>
      <c r="C8872" s="5">
        <v>45629</v>
      </c>
      <c r="D8872" s="5">
        <v>45632</v>
      </c>
      <c r="E8872" s="9">
        <f t="shared" si="138"/>
        <v>2024</v>
      </c>
      <c r="F8872" s="4" t="s">
        <v>17</v>
      </c>
      <c r="G8872" s="4" t="s">
        <v>26244</v>
      </c>
      <c r="H8872" s="4" t="s">
        <v>26245</v>
      </c>
      <c r="I8872" s="4" t="s">
        <v>28</v>
      </c>
      <c r="J8872" s="4" t="s">
        <v>111</v>
      </c>
      <c r="K8872" s="4" t="s">
        <v>111</v>
      </c>
      <c r="L8872" s="4" t="s">
        <v>36</v>
      </c>
      <c r="M8872" s="4" t="s">
        <v>118</v>
      </c>
      <c r="N8872" s="4">
        <v>1239.52</v>
      </c>
      <c r="O8872" s="4">
        <v>4</v>
      </c>
      <c r="P8872" s="4">
        <v>0.1</v>
      </c>
      <c r="Q8872" s="4">
        <v>11.35</v>
      </c>
    </row>
    <row r="8873" spans="1:17" s="4" customFormat="1" ht="12" x14ac:dyDescent="0.3">
      <c r="A8873" s="4">
        <v>8872</v>
      </c>
      <c r="B8873" s="4" t="s">
        <v>26246</v>
      </c>
      <c r="C8873" s="5">
        <v>45514</v>
      </c>
      <c r="D8873" s="5">
        <v>45515</v>
      </c>
      <c r="E8873" s="9">
        <f t="shared" si="138"/>
        <v>2024</v>
      </c>
      <c r="F8873" s="4" t="s">
        <v>39</v>
      </c>
      <c r="G8873" s="4" t="s">
        <v>26247</v>
      </c>
      <c r="H8873" s="4" t="s">
        <v>26248</v>
      </c>
      <c r="I8873" s="4" t="s">
        <v>20</v>
      </c>
      <c r="J8873" s="4" t="s">
        <v>62</v>
      </c>
      <c r="K8873" s="4" t="s">
        <v>63</v>
      </c>
      <c r="L8873" s="4" t="s">
        <v>29</v>
      </c>
      <c r="M8873" s="4" t="s">
        <v>107</v>
      </c>
      <c r="N8873" s="4">
        <v>1374.4</v>
      </c>
      <c r="O8873" s="4">
        <v>7</v>
      </c>
      <c r="P8873" s="4">
        <v>0.2</v>
      </c>
      <c r="Q8873" s="4">
        <v>111.78</v>
      </c>
    </row>
    <row r="8874" spans="1:17" s="4" customFormat="1" ht="12" x14ac:dyDescent="0.3">
      <c r="A8874" s="4">
        <v>8873</v>
      </c>
      <c r="B8874" s="4" t="s">
        <v>26249</v>
      </c>
      <c r="C8874" s="5">
        <v>44827</v>
      </c>
      <c r="D8874" s="5">
        <v>44830</v>
      </c>
      <c r="E8874" s="9">
        <f t="shared" si="138"/>
        <v>2022</v>
      </c>
      <c r="F8874" s="4" t="s">
        <v>25</v>
      </c>
      <c r="G8874" s="4" t="s">
        <v>26250</v>
      </c>
      <c r="H8874" s="4" t="s">
        <v>26251</v>
      </c>
      <c r="I8874" s="4" t="s">
        <v>28</v>
      </c>
      <c r="J8874" s="4" t="s">
        <v>21</v>
      </c>
      <c r="K8874" s="4" t="s">
        <v>26647</v>
      </c>
      <c r="L8874" s="4" t="s">
        <v>29</v>
      </c>
      <c r="M8874" s="4" t="s">
        <v>107</v>
      </c>
      <c r="N8874" s="4">
        <v>789.63</v>
      </c>
      <c r="O8874" s="4">
        <v>9</v>
      </c>
      <c r="P8874" s="4">
        <v>0.2</v>
      </c>
      <c r="Q8874" s="4">
        <v>21.19</v>
      </c>
    </row>
    <row r="8875" spans="1:17" s="4" customFormat="1" ht="12" x14ac:dyDescent="0.3">
      <c r="A8875" s="4">
        <v>8874</v>
      </c>
      <c r="B8875" s="4" t="s">
        <v>26252</v>
      </c>
      <c r="C8875" s="5">
        <v>44647</v>
      </c>
      <c r="D8875" s="5">
        <v>44651</v>
      </c>
      <c r="E8875" s="9">
        <f t="shared" si="138"/>
        <v>2022</v>
      </c>
      <c r="F8875" s="4" t="s">
        <v>59</v>
      </c>
      <c r="G8875" s="4" t="s">
        <v>26253</v>
      </c>
      <c r="H8875" s="4" t="s">
        <v>15654</v>
      </c>
      <c r="I8875" s="4" t="s">
        <v>20</v>
      </c>
      <c r="J8875" s="4" t="s">
        <v>52</v>
      </c>
      <c r="K8875" s="4" t="s">
        <v>53</v>
      </c>
      <c r="L8875" s="4" t="s">
        <v>22</v>
      </c>
      <c r="M8875" s="4" t="s">
        <v>75</v>
      </c>
      <c r="N8875" s="4">
        <v>1440.13</v>
      </c>
      <c r="O8875" s="4">
        <v>8</v>
      </c>
      <c r="P8875" s="4">
        <v>0.15</v>
      </c>
      <c r="Q8875" s="4">
        <v>127.06</v>
      </c>
    </row>
    <row r="8876" spans="1:17" s="4" customFormat="1" ht="12" x14ac:dyDescent="0.3">
      <c r="A8876" s="4">
        <v>8875</v>
      </c>
      <c r="B8876" s="4" t="s">
        <v>26254</v>
      </c>
      <c r="C8876" s="5">
        <v>45140</v>
      </c>
      <c r="D8876" s="5">
        <v>45141</v>
      </c>
      <c r="E8876" s="9">
        <f t="shared" si="138"/>
        <v>2023</v>
      </c>
      <c r="F8876" s="4" t="s">
        <v>39</v>
      </c>
      <c r="G8876" s="4" t="s">
        <v>26255</v>
      </c>
      <c r="H8876" s="4" t="s">
        <v>26256</v>
      </c>
      <c r="I8876" s="4" t="s">
        <v>67</v>
      </c>
      <c r="J8876" s="4" t="s">
        <v>145</v>
      </c>
      <c r="K8876" s="4" t="s">
        <v>80</v>
      </c>
      <c r="L8876" s="4" t="s">
        <v>29</v>
      </c>
      <c r="M8876" s="4" t="s">
        <v>48</v>
      </c>
      <c r="N8876" s="4">
        <v>1347.75</v>
      </c>
      <c r="O8876" s="4">
        <v>1</v>
      </c>
      <c r="P8876" s="4">
        <v>0.15</v>
      </c>
      <c r="Q8876" s="4">
        <v>313.54000000000002</v>
      </c>
    </row>
    <row r="8877" spans="1:17" s="4" customFormat="1" ht="12" x14ac:dyDescent="0.3">
      <c r="A8877" s="4">
        <v>8876</v>
      </c>
      <c r="B8877" s="4" t="s">
        <v>26257</v>
      </c>
      <c r="C8877" s="5">
        <v>44789</v>
      </c>
      <c r="D8877" s="5">
        <v>44793</v>
      </c>
      <c r="E8877" s="9">
        <f t="shared" si="138"/>
        <v>2022</v>
      </c>
      <c r="F8877" s="4" t="s">
        <v>17</v>
      </c>
      <c r="G8877" s="4" t="s">
        <v>26258</v>
      </c>
      <c r="H8877" s="4" t="s">
        <v>26259</v>
      </c>
      <c r="I8877" s="4" t="s">
        <v>28</v>
      </c>
      <c r="J8877" s="4" t="s">
        <v>47</v>
      </c>
      <c r="K8877" s="4" t="s">
        <v>47</v>
      </c>
      <c r="L8877" s="4" t="s">
        <v>22</v>
      </c>
      <c r="M8877" s="4" t="s">
        <v>54</v>
      </c>
      <c r="N8877" s="4">
        <v>1396.83</v>
      </c>
      <c r="O8877" s="4">
        <v>6</v>
      </c>
      <c r="P8877" s="4">
        <v>0</v>
      </c>
      <c r="Q8877" s="4">
        <v>343.07</v>
      </c>
    </row>
    <row r="8878" spans="1:17" s="4" customFormat="1" ht="12" x14ac:dyDescent="0.3">
      <c r="A8878" s="4">
        <v>8877</v>
      </c>
      <c r="B8878" s="4" t="s">
        <v>26260</v>
      </c>
      <c r="C8878" s="5">
        <v>44435</v>
      </c>
      <c r="D8878" s="5">
        <v>44441</v>
      </c>
      <c r="E8878" s="9">
        <f t="shared" si="138"/>
        <v>2021</v>
      </c>
      <c r="F8878" s="4" t="s">
        <v>25</v>
      </c>
      <c r="G8878" s="4" t="s">
        <v>26261</v>
      </c>
      <c r="H8878" s="4" t="s">
        <v>26262</v>
      </c>
      <c r="I8878" s="4" t="s">
        <v>67</v>
      </c>
      <c r="J8878" s="4" t="s">
        <v>47</v>
      </c>
      <c r="K8878" s="4" t="s">
        <v>47</v>
      </c>
      <c r="L8878" s="4" t="s">
        <v>29</v>
      </c>
      <c r="M8878" s="4" t="s">
        <v>90</v>
      </c>
      <c r="N8878" s="4">
        <v>1106.96</v>
      </c>
      <c r="O8878" s="4">
        <v>7</v>
      </c>
      <c r="P8878" s="4">
        <v>0.15</v>
      </c>
      <c r="Q8878" s="4">
        <v>-14.46</v>
      </c>
    </row>
    <row r="8879" spans="1:17" s="4" customFormat="1" ht="12" x14ac:dyDescent="0.3">
      <c r="A8879" s="4">
        <v>8878</v>
      </c>
      <c r="B8879" s="4" t="s">
        <v>26263</v>
      </c>
      <c r="C8879" s="5">
        <v>44715</v>
      </c>
      <c r="D8879" s="5">
        <v>44718</v>
      </c>
      <c r="E8879" s="9">
        <f t="shared" si="138"/>
        <v>2022</v>
      </c>
      <c r="F8879" s="4" t="s">
        <v>39</v>
      </c>
      <c r="G8879" s="4" t="s">
        <v>26264</v>
      </c>
      <c r="H8879" s="4" t="s">
        <v>26265</v>
      </c>
      <c r="I8879" s="4" t="s">
        <v>28</v>
      </c>
      <c r="J8879" s="4" t="s">
        <v>62</v>
      </c>
      <c r="K8879" s="4" t="s">
        <v>63</v>
      </c>
      <c r="L8879" s="4" t="s">
        <v>22</v>
      </c>
      <c r="M8879" s="4" t="s">
        <v>23</v>
      </c>
      <c r="N8879" s="4">
        <v>495.94</v>
      </c>
      <c r="O8879" s="4">
        <v>6</v>
      </c>
      <c r="P8879" s="4">
        <v>0.2</v>
      </c>
      <c r="Q8879" s="4">
        <v>10.57</v>
      </c>
    </row>
    <row r="8880" spans="1:17" s="4" customFormat="1" ht="12" x14ac:dyDescent="0.3">
      <c r="A8880" s="4">
        <v>8879</v>
      </c>
      <c r="B8880" s="4" t="s">
        <v>26266</v>
      </c>
      <c r="C8880" s="5">
        <v>45222</v>
      </c>
      <c r="D8880" s="5">
        <v>45225</v>
      </c>
      <c r="E8880" s="9">
        <f t="shared" si="138"/>
        <v>2023</v>
      </c>
      <c r="F8880" s="4" t="s">
        <v>25</v>
      </c>
      <c r="G8880" s="4" t="s">
        <v>26267</v>
      </c>
      <c r="H8880" s="4" t="s">
        <v>26268</v>
      </c>
      <c r="I8880" s="4" t="s">
        <v>28</v>
      </c>
      <c r="J8880" s="4" t="s">
        <v>62</v>
      </c>
      <c r="K8880" s="4" t="s">
        <v>63</v>
      </c>
      <c r="L8880" s="4" t="s">
        <v>36</v>
      </c>
      <c r="M8880" s="4" t="s">
        <v>71</v>
      </c>
      <c r="N8880" s="4">
        <v>758.65</v>
      </c>
      <c r="O8880" s="4">
        <v>6</v>
      </c>
      <c r="P8880" s="4">
        <v>0.15</v>
      </c>
      <c r="Q8880" s="4">
        <v>42.69</v>
      </c>
    </row>
    <row r="8881" spans="1:17" s="4" customFormat="1" ht="12" x14ac:dyDescent="0.3">
      <c r="A8881" s="4">
        <v>8880</v>
      </c>
      <c r="B8881" s="4" t="s">
        <v>26269</v>
      </c>
      <c r="C8881" s="5">
        <v>45540</v>
      </c>
      <c r="D8881" s="5">
        <v>45545</v>
      </c>
      <c r="E8881" s="9">
        <f t="shared" si="138"/>
        <v>2024</v>
      </c>
      <c r="F8881" s="4" t="s">
        <v>17</v>
      </c>
      <c r="G8881" s="4" t="s">
        <v>26270</v>
      </c>
      <c r="H8881" s="4" t="s">
        <v>26271</v>
      </c>
      <c r="I8881" s="4" t="s">
        <v>28</v>
      </c>
      <c r="J8881" s="4" t="s">
        <v>52</v>
      </c>
      <c r="K8881" s="4" t="s">
        <v>53</v>
      </c>
      <c r="L8881" s="4" t="s">
        <v>36</v>
      </c>
      <c r="M8881" s="4" t="s">
        <v>37</v>
      </c>
      <c r="N8881" s="4">
        <v>1021.13</v>
      </c>
      <c r="O8881" s="4">
        <v>7</v>
      </c>
      <c r="P8881" s="4">
        <v>0.2</v>
      </c>
      <c r="Q8881" s="4">
        <v>115.61</v>
      </c>
    </row>
    <row r="8882" spans="1:17" s="4" customFormat="1" ht="12" x14ac:dyDescent="0.3">
      <c r="A8882" s="4">
        <v>8881</v>
      </c>
      <c r="B8882" s="4" t="s">
        <v>26272</v>
      </c>
      <c r="C8882" s="5">
        <v>45763</v>
      </c>
      <c r="D8882" s="5">
        <v>45770</v>
      </c>
      <c r="E8882" s="9">
        <f t="shared" si="138"/>
        <v>2025</v>
      </c>
      <c r="F8882" s="4" t="s">
        <v>25</v>
      </c>
      <c r="G8882" s="4" t="s">
        <v>26273</v>
      </c>
      <c r="H8882" s="4" t="s">
        <v>26274</v>
      </c>
      <c r="I8882" s="4" t="s">
        <v>20</v>
      </c>
      <c r="J8882" s="4" t="s">
        <v>47</v>
      </c>
      <c r="K8882" s="4" t="s">
        <v>47</v>
      </c>
      <c r="L8882" s="4" t="s">
        <v>29</v>
      </c>
      <c r="M8882" s="4" t="s">
        <v>90</v>
      </c>
      <c r="N8882" s="4">
        <v>359.07</v>
      </c>
      <c r="O8882" s="4">
        <v>9</v>
      </c>
      <c r="P8882" s="4">
        <v>0.2</v>
      </c>
      <c r="Q8882" s="4">
        <v>28.34</v>
      </c>
    </row>
    <row r="8883" spans="1:17" s="4" customFormat="1" ht="12" x14ac:dyDescent="0.3">
      <c r="A8883" s="4">
        <v>8882</v>
      </c>
      <c r="B8883" s="4" t="s">
        <v>26275</v>
      </c>
      <c r="C8883" s="5">
        <v>45420</v>
      </c>
      <c r="D8883" s="5">
        <v>45422</v>
      </c>
      <c r="E8883" s="9">
        <f t="shared" si="138"/>
        <v>2024</v>
      </c>
      <c r="F8883" s="4" t="s">
        <v>39</v>
      </c>
      <c r="G8883" s="4" t="s">
        <v>26276</v>
      </c>
      <c r="H8883" s="4" t="s">
        <v>26277</v>
      </c>
      <c r="I8883" s="4" t="s">
        <v>28</v>
      </c>
      <c r="J8883" s="4" t="s">
        <v>62</v>
      </c>
      <c r="K8883" s="4" t="s">
        <v>63</v>
      </c>
      <c r="L8883" s="4" t="s">
        <v>29</v>
      </c>
      <c r="M8883" s="4" t="s">
        <v>90</v>
      </c>
      <c r="N8883" s="4">
        <v>642.52</v>
      </c>
      <c r="O8883" s="4">
        <v>5</v>
      </c>
      <c r="P8883" s="4">
        <v>0</v>
      </c>
      <c r="Q8883" s="4">
        <v>86.03</v>
      </c>
    </row>
    <row r="8884" spans="1:17" s="4" customFormat="1" ht="12" x14ac:dyDescent="0.3">
      <c r="A8884" s="4">
        <v>8883</v>
      </c>
      <c r="B8884" s="4" t="s">
        <v>26278</v>
      </c>
      <c r="C8884" s="5">
        <v>44834</v>
      </c>
      <c r="D8884" s="5">
        <v>44840</v>
      </c>
      <c r="E8884" s="9">
        <f t="shared" si="138"/>
        <v>2022</v>
      </c>
      <c r="F8884" s="4" t="s">
        <v>17</v>
      </c>
      <c r="G8884" s="4" t="s">
        <v>26279</v>
      </c>
      <c r="H8884" s="4" t="s">
        <v>26280</v>
      </c>
      <c r="I8884" s="4" t="s">
        <v>67</v>
      </c>
      <c r="J8884" s="4" t="s">
        <v>34</v>
      </c>
      <c r="K8884" s="4" t="s">
        <v>35</v>
      </c>
      <c r="L8884" s="4" t="s">
        <v>36</v>
      </c>
      <c r="M8884" s="4" t="s">
        <v>37</v>
      </c>
      <c r="N8884" s="4">
        <v>552.63</v>
      </c>
      <c r="O8884" s="4">
        <v>8</v>
      </c>
      <c r="P8884" s="4">
        <v>0.1</v>
      </c>
      <c r="Q8884" s="4">
        <v>62.09</v>
      </c>
    </row>
    <row r="8885" spans="1:17" s="4" customFormat="1" ht="12" x14ac:dyDescent="0.3">
      <c r="A8885" s="4">
        <v>8884</v>
      </c>
      <c r="B8885" s="4" t="s">
        <v>26281</v>
      </c>
      <c r="C8885" s="5">
        <v>45472</v>
      </c>
      <c r="D8885" s="5">
        <v>45477</v>
      </c>
      <c r="E8885" s="9">
        <f t="shared" si="138"/>
        <v>2024</v>
      </c>
      <c r="F8885" s="4" t="s">
        <v>17</v>
      </c>
      <c r="G8885" s="4" t="s">
        <v>26282</v>
      </c>
      <c r="H8885" s="4" t="s">
        <v>26283</v>
      </c>
      <c r="I8885" s="4" t="s">
        <v>28</v>
      </c>
      <c r="J8885" s="4" t="s">
        <v>79</v>
      </c>
      <c r="K8885" s="4" t="s">
        <v>80</v>
      </c>
      <c r="L8885" s="4" t="s">
        <v>36</v>
      </c>
      <c r="M8885" s="4" t="s">
        <v>37</v>
      </c>
      <c r="N8885" s="4">
        <v>1467.44</v>
      </c>
      <c r="O8885" s="4">
        <v>9</v>
      </c>
      <c r="P8885" s="4">
        <v>0.1</v>
      </c>
      <c r="Q8885" s="4">
        <v>66.37</v>
      </c>
    </row>
    <row r="8886" spans="1:17" s="4" customFormat="1" ht="12" x14ac:dyDescent="0.3">
      <c r="A8886" s="4">
        <v>8885</v>
      </c>
      <c r="B8886" s="4" t="s">
        <v>26284</v>
      </c>
      <c r="C8886" s="5">
        <v>45496</v>
      </c>
      <c r="D8886" s="5">
        <v>45498</v>
      </c>
      <c r="E8886" s="9">
        <f t="shared" si="138"/>
        <v>2024</v>
      </c>
      <c r="F8886" s="4" t="s">
        <v>59</v>
      </c>
      <c r="G8886" s="4" t="s">
        <v>26285</v>
      </c>
      <c r="H8886" s="4" t="s">
        <v>26286</v>
      </c>
      <c r="I8886" s="4" t="s">
        <v>67</v>
      </c>
      <c r="J8886" s="4" t="s">
        <v>106</v>
      </c>
      <c r="K8886" s="4" t="s">
        <v>106</v>
      </c>
      <c r="L8886" s="4" t="s">
        <v>22</v>
      </c>
      <c r="M8886" s="4" t="s">
        <v>54</v>
      </c>
      <c r="N8886" s="4">
        <v>1206.6300000000001</v>
      </c>
      <c r="O8886" s="4">
        <v>1</v>
      </c>
      <c r="P8886" s="4">
        <v>0.1</v>
      </c>
      <c r="Q8886" s="4">
        <v>278.01</v>
      </c>
    </row>
    <row r="8887" spans="1:17" s="4" customFormat="1" ht="12" x14ac:dyDescent="0.3">
      <c r="A8887" s="4">
        <v>8886</v>
      </c>
      <c r="B8887" s="4" t="s">
        <v>26287</v>
      </c>
      <c r="C8887" s="5">
        <v>45310</v>
      </c>
      <c r="D8887" s="5">
        <v>45313</v>
      </c>
      <c r="E8887" s="9">
        <f t="shared" si="138"/>
        <v>2024</v>
      </c>
      <c r="F8887" s="4" t="s">
        <v>17</v>
      </c>
      <c r="G8887" s="4" t="s">
        <v>26288</v>
      </c>
      <c r="H8887" s="4" t="s">
        <v>26289</v>
      </c>
      <c r="I8887" s="4" t="s">
        <v>20</v>
      </c>
      <c r="J8887" s="4" t="s">
        <v>42</v>
      </c>
      <c r="K8887" s="4" t="s">
        <v>43</v>
      </c>
      <c r="L8887" s="4" t="s">
        <v>36</v>
      </c>
      <c r="M8887" s="4" t="s">
        <v>37</v>
      </c>
      <c r="N8887" s="4">
        <v>649.84</v>
      </c>
      <c r="O8887" s="4">
        <v>1</v>
      </c>
      <c r="P8887" s="4">
        <v>0.1</v>
      </c>
      <c r="Q8887" s="4">
        <v>54.6</v>
      </c>
    </row>
    <row r="8888" spans="1:17" s="4" customFormat="1" ht="12" x14ac:dyDescent="0.3">
      <c r="A8888" s="4">
        <v>8887</v>
      </c>
      <c r="B8888" s="4" t="s">
        <v>26290</v>
      </c>
      <c r="C8888" s="5">
        <v>44428</v>
      </c>
      <c r="D8888" s="5">
        <v>44433</v>
      </c>
      <c r="E8888" s="9">
        <f t="shared" si="138"/>
        <v>2021</v>
      </c>
      <c r="F8888" s="4" t="s">
        <v>39</v>
      </c>
      <c r="G8888" s="4" t="s">
        <v>26291</v>
      </c>
      <c r="H8888" s="4" t="s">
        <v>26292</v>
      </c>
      <c r="I8888" s="4" t="s">
        <v>28</v>
      </c>
      <c r="J8888" s="4" t="s">
        <v>106</v>
      </c>
      <c r="K8888" s="4" t="s">
        <v>106</v>
      </c>
      <c r="L8888" s="4" t="s">
        <v>22</v>
      </c>
      <c r="M8888" s="4" t="s">
        <v>134</v>
      </c>
      <c r="N8888" s="4">
        <v>874.71</v>
      </c>
      <c r="O8888" s="4">
        <v>10</v>
      </c>
      <c r="P8888" s="4">
        <v>0.2</v>
      </c>
      <c r="Q8888" s="4">
        <v>17.489999999999998</v>
      </c>
    </row>
    <row r="8889" spans="1:17" s="4" customFormat="1" ht="12" x14ac:dyDescent="0.3">
      <c r="A8889" s="4">
        <v>8888</v>
      </c>
      <c r="B8889" s="4" t="s">
        <v>26293</v>
      </c>
      <c r="C8889" s="5">
        <v>44592</v>
      </c>
      <c r="D8889" s="5">
        <v>44597</v>
      </c>
      <c r="E8889" s="9">
        <f t="shared" si="138"/>
        <v>2022</v>
      </c>
      <c r="F8889" s="4" t="s">
        <v>25</v>
      </c>
      <c r="G8889" s="4" t="s">
        <v>26294</v>
      </c>
      <c r="H8889" s="4" t="s">
        <v>26295</v>
      </c>
      <c r="I8889" s="4" t="s">
        <v>28</v>
      </c>
      <c r="J8889" s="4" t="s">
        <v>52</v>
      </c>
      <c r="K8889" s="4" t="s">
        <v>53</v>
      </c>
      <c r="L8889" s="4" t="s">
        <v>22</v>
      </c>
      <c r="M8889" s="4" t="s">
        <v>75</v>
      </c>
      <c r="N8889" s="4">
        <v>582.52</v>
      </c>
      <c r="O8889" s="4">
        <v>8</v>
      </c>
      <c r="P8889" s="4">
        <v>0.1</v>
      </c>
      <c r="Q8889" s="4">
        <v>-1.1599999999999999</v>
      </c>
    </row>
    <row r="8890" spans="1:17" s="4" customFormat="1" ht="12" x14ac:dyDescent="0.3">
      <c r="A8890" s="4">
        <v>8889</v>
      </c>
      <c r="B8890" s="4" t="s">
        <v>26296</v>
      </c>
      <c r="C8890" s="5">
        <v>44684</v>
      </c>
      <c r="D8890" s="5">
        <v>44685</v>
      </c>
      <c r="E8890" s="9">
        <f t="shared" si="138"/>
        <v>2022</v>
      </c>
      <c r="F8890" s="4" t="s">
        <v>17</v>
      </c>
      <c r="G8890" s="4" t="s">
        <v>26297</v>
      </c>
      <c r="H8890" s="4" t="s">
        <v>26298</v>
      </c>
      <c r="I8890" s="4" t="s">
        <v>28</v>
      </c>
      <c r="J8890" s="4" t="s">
        <v>21</v>
      </c>
      <c r="K8890" s="4" t="s">
        <v>26647</v>
      </c>
      <c r="L8890" s="4" t="s">
        <v>22</v>
      </c>
      <c r="M8890" s="4" t="s">
        <v>23</v>
      </c>
      <c r="N8890" s="4">
        <v>266.64</v>
      </c>
      <c r="O8890" s="4">
        <v>5</v>
      </c>
      <c r="P8890" s="4">
        <v>0.2</v>
      </c>
      <c r="Q8890" s="4">
        <v>-4.47</v>
      </c>
    </row>
    <row r="8891" spans="1:17" s="4" customFormat="1" ht="12" x14ac:dyDescent="0.3">
      <c r="A8891" s="4">
        <v>8890</v>
      </c>
      <c r="B8891" s="4" t="s">
        <v>26299</v>
      </c>
      <c r="C8891" s="5">
        <v>45800</v>
      </c>
      <c r="D8891" s="5">
        <v>45803</v>
      </c>
      <c r="E8891" s="9">
        <f t="shared" si="138"/>
        <v>2025</v>
      </c>
      <c r="F8891" s="4" t="s">
        <v>25</v>
      </c>
      <c r="G8891" s="4" t="s">
        <v>26300</v>
      </c>
      <c r="H8891" s="4" t="s">
        <v>26301</v>
      </c>
      <c r="I8891" s="4" t="s">
        <v>20</v>
      </c>
      <c r="J8891" s="4" t="s">
        <v>79</v>
      </c>
      <c r="K8891" s="4" t="s">
        <v>80</v>
      </c>
      <c r="L8891" s="4" t="s">
        <v>36</v>
      </c>
      <c r="M8891" s="4" t="s">
        <v>37</v>
      </c>
      <c r="N8891" s="4">
        <v>924.99</v>
      </c>
      <c r="O8891" s="4">
        <v>5</v>
      </c>
      <c r="P8891" s="4">
        <v>0.1</v>
      </c>
      <c r="Q8891" s="4">
        <v>158.36000000000001</v>
      </c>
    </row>
    <row r="8892" spans="1:17" s="4" customFormat="1" ht="12" x14ac:dyDescent="0.3">
      <c r="A8892" s="4">
        <v>8891</v>
      </c>
      <c r="B8892" s="4" t="s">
        <v>26302</v>
      </c>
      <c r="C8892" s="5">
        <v>45708</v>
      </c>
      <c r="D8892" s="5">
        <v>45709</v>
      </c>
      <c r="E8892" s="9">
        <f t="shared" si="138"/>
        <v>2025</v>
      </c>
      <c r="F8892" s="4" t="s">
        <v>25</v>
      </c>
      <c r="G8892" s="4" t="s">
        <v>26303</v>
      </c>
      <c r="H8892" s="4" t="s">
        <v>26304</v>
      </c>
      <c r="I8892" s="4" t="s">
        <v>28</v>
      </c>
      <c r="J8892" s="4" t="s">
        <v>34</v>
      </c>
      <c r="K8892" s="4" t="s">
        <v>35</v>
      </c>
      <c r="L8892" s="4" t="s">
        <v>22</v>
      </c>
      <c r="M8892" s="4" t="s">
        <v>23</v>
      </c>
      <c r="N8892" s="4">
        <v>1020.6</v>
      </c>
      <c r="O8892" s="4">
        <v>10</v>
      </c>
      <c r="P8892" s="4">
        <v>0.1</v>
      </c>
      <c r="Q8892" s="4">
        <v>79.36</v>
      </c>
    </row>
    <row r="8893" spans="1:17" s="4" customFormat="1" ht="12" x14ac:dyDescent="0.3">
      <c r="A8893" s="4">
        <v>8892</v>
      </c>
      <c r="B8893" s="4" t="s">
        <v>26305</v>
      </c>
      <c r="C8893" s="5">
        <v>45592</v>
      </c>
      <c r="D8893" s="5">
        <v>45595</v>
      </c>
      <c r="E8893" s="9">
        <f t="shared" si="138"/>
        <v>2024</v>
      </c>
      <c r="F8893" s="4" t="s">
        <v>17</v>
      </c>
      <c r="G8893" s="4" t="s">
        <v>26306</v>
      </c>
      <c r="H8893" s="4" t="s">
        <v>26307</v>
      </c>
      <c r="I8893" s="4" t="s">
        <v>67</v>
      </c>
      <c r="J8893" s="4" t="s">
        <v>21</v>
      </c>
      <c r="K8893" s="4" t="s">
        <v>26647</v>
      </c>
      <c r="L8893" s="4" t="s">
        <v>36</v>
      </c>
      <c r="M8893" s="4" t="s">
        <v>118</v>
      </c>
      <c r="N8893" s="4">
        <v>1054.68</v>
      </c>
      <c r="O8893" s="4">
        <v>8</v>
      </c>
      <c r="P8893" s="4">
        <v>0</v>
      </c>
      <c r="Q8893" s="4">
        <v>193.97</v>
      </c>
    </row>
    <row r="8894" spans="1:17" s="4" customFormat="1" ht="12" x14ac:dyDescent="0.3">
      <c r="A8894" s="4">
        <v>8893</v>
      </c>
      <c r="B8894" s="4" t="s">
        <v>26308</v>
      </c>
      <c r="C8894" s="5">
        <v>44773</v>
      </c>
      <c r="D8894" s="5">
        <v>44774</v>
      </c>
      <c r="E8894" s="9">
        <f t="shared" si="138"/>
        <v>2022</v>
      </c>
      <c r="F8894" s="4" t="s">
        <v>39</v>
      </c>
      <c r="G8894" s="4" t="s">
        <v>26309</v>
      </c>
      <c r="H8894" s="4" t="s">
        <v>26310</v>
      </c>
      <c r="I8894" s="4" t="s">
        <v>20</v>
      </c>
      <c r="J8894" s="4" t="s">
        <v>62</v>
      </c>
      <c r="K8894" s="4" t="s">
        <v>63</v>
      </c>
      <c r="L8894" s="4" t="s">
        <v>36</v>
      </c>
      <c r="M8894" s="4" t="s">
        <v>118</v>
      </c>
      <c r="N8894" s="4">
        <v>84.13</v>
      </c>
      <c r="O8894" s="4">
        <v>7</v>
      </c>
      <c r="P8894" s="4">
        <v>0.1</v>
      </c>
      <c r="Q8894" s="4">
        <v>13.71</v>
      </c>
    </row>
    <row r="8895" spans="1:17" s="4" customFormat="1" ht="12" x14ac:dyDescent="0.3">
      <c r="A8895" s="4">
        <v>8894</v>
      </c>
      <c r="B8895" s="4" t="s">
        <v>26311</v>
      </c>
      <c r="C8895" s="5">
        <v>45813</v>
      </c>
      <c r="D8895" s="5">
        <v>45815</v>
      </c>
      <c r="E8895" s="9">
        <f t="shared" si="138"/>
        <v>2025</v>
      </c>
      <c r="F8895" s="4" t="s">
        <v>59</v>
      </c>
      <c r="G8895" s="4" t="s">
        <v>26312</v>
      </c>
      <c r="H8895" s="4" t="s">
        <v>26313</v>
      </c>
      <c r="I8895" s="4" t="s">
        <v>20</v>
      </c>
      <c r="J8895" s="4" t="s">
        <v>34</v>
      </c>
      <c r="K8895" s="4" t="s">
        <v>35</v>
      </c>
      <c r="L8895" s="4" t="s">
        <v>29</v>
      </c>
      <c r="M8895" s="4" t="s">
        <v>30</v>
      </c>
      <c r="N8895" s="4">
        <v>311.79000000000002</v>
      </c>
      <c r="O8895" s="4">
        <v>4</v>
      </c>
      <c r="P8895" s="4">
        <v>0.1</v>
      </c>
      <c r="Q8895" s="4">
        <v>50.03</v>
      </c>
    </row>
    <row r="8896" spans="1:17" s="4" customFormat="1" ht="12" x14ac:dyDescent="0.3">
      <c r="A8896" s="4">
        <v>8895</v>
      </c>
      <c r="B8896" s="4" t="s">
        <v>26314</v>
      </c>
      <c r="C8896" s="5">
        <v>45783</v>
      </c>
      <c r="D8896" s="5">
        <v>45787</v>
      </c>
      <c r="E8896" s="9">
        <f t="shared" si="138"/>
        <v>2025</v>
      </c>
      <c r="F8896" s="4" t="s">
        <v>39</v>
      </c>
      <c r="G8896" s="4" t="s">
        <v>26315</v>
      </c>
      <c r="H8896" s="4" t="s">
        <v>26316</v>
      </c>
      <c r="I8896" s="4" t="s">
        <v>20</v>
      </c>
      <c r="J8896" s="4" t="s">
        <v>111</v>
      </c>
      <c r="K8896" s="4" t="s">
        <v>111</v>
      </c>
      <c r="L8896" s="4" t="s">
        <v>29</v>
      </c>
      <c r="M8896" s="4" t="s">
        <v>48</v>
      </c>
      <c r="N8896" s="4">
        <v>539.66</v>
      </c>
      <c r="O8896" s="4">
        <v>6</v>
      </c>
      <c r="P8896" s="4">
        <v>0</v>
      </c>
      <c r="Q8896" s="4">
        <v>70.48</v>
      </c>
    </row>
    <row r="8897" spans="1:17" s="4" customFormat="1" ht="12" x14ac:dyDescent="0.3">
      <c r="A8897" s="4">
        <v>8896</v>
      </c>
      <c r="B8897" s="4" t="s">
        <v>26317</v>
      </c>
      <c r="C8897" s="5">
        <v>44655</v>
      </c>
      <c r="D8897" s="5">
        <v>44659</v>
      </c>
      <c r="E8897" s="9">
        <f t="shared" si="138"/>
        <v>2022</v>
      </c>
      <c r="F8897" s="4" t="s">
        <v>25</v>
      </c>
      <c r="G8897" s="4" t="s">
        <v>26318</v>
      </c>
      <c r="H8897" s="4" t="s">
        <v>26319</v>
      </c>
      <c r="I8897" s="4" t="s">
        <v>28</v>
      </c>
      <c r="J8897" s="4" t="s">
        <v>106</v>
      </c>
      <c r="K8897" s="4" t="s">
        <v>106</v>
      </c>
      <c r="L8897" s="4" t="s">
        <v>29</v>
      </c>
      <c r="M8897" s="4" t="s">
        <v>30</v>
      </c>
      <c r="N8897" s="4">
        <v>623.33000000000004</v>
      </c>
      <c r="O8897" s="4">
        <v>7</v>
      </c>
      <c r="P8897" s="4">
        <v>0.2</v>
      </c>
      <c r="Q8897" s="4">
        <v>44.74</v>
      </c>
    </row>
    <row r="8898" spans="1:17" s="4" customFormat="1" ht="12" x14ac:dyDescent="0.3">
      <c r="A8898" s="4">
        <v>8897</v>
      </c>
      <c r="B8898" s="4" t="s">
        <v>26320</v>
      </c>
      <c r="C8898" s="5">
        <v>44927</v>
      </c>
      <c r="D8898" s="5">
        <v>44933</v>
      </c>
      <c r="E8898" s="9">
        <f t="shared" ref="E8898:E8961" si="139">YEAR(D8898)</f>
        <v>2023</v>
      </c>
      <c r="F8898" s="4" t="s">
        <v>17</v>
      </c>
      <c r="G8898" s="4" t="s">
        <v>26321</v>
      </c>
      <c r="H8898" s="4" t="s">
        <v>26322</v>
      </c>
      <c r="I8898" s="4" t="s">
        <v>28</v>
      </c>
      <c r="J8898" s="4" t="s">
        <v>52</v>
      </c>
      <c r="K8898" s="4" t="s">
        <v>53</v>
      </c>
      <c r="L8898" s="4" t="s">
        <v>29</v>
      </c>
      <c r="M8898" s="4" t="s">
        <v>107</v>
      </c>
      <c r="N8898" s="4">
        <v>1341.99</v>
      </c>
      <c r="O8898" s="4">
        <v>5</v>
      </c>
      <c r="P8898" s="4">
        <v>0.15</v>
      </c>
      <c r="Q8898" s="4">
        <v>270.17</v>
      </c>
    </row>
    <row r="8899" spans="1:17" s="4" customFormat="1" ht="12" x14ac:dyDescent="0.3">
      <c r="A8899" s="4">
        <v>8898</v>
      </c>
      <c r="B8899" s="4" t="s">
        <v>26323</v>
      </c>
      <c r="C8899" s="5">
        <v>44719</v>
      </c>
      <c r="D8899" s="5">
        <v>44721</v>
      </c>
      <c r="E8899" s="9">
        <f t="shared" si="139"/>
        <v>2022</v>
      </c>
      <c r="F8899" s="4" t="s">
        <v>39</v>
      </c>
      <c r="G8899" s="4" t="s">
        <v>26324</v>
      </c>
      <c r="H8899" s="4" t="s">
        <v>26325</v>
      </c>
      <c r="I8899" s="4" t="s">
        <v>67</v>
      </c>
      <c r="J8899" s="4" t="s">
        <v>47</v>
      </c>
      <c r="K8899" s="4" t="s">
        <v>47</v>
      </c>
      <c r="L8899" s="4" t="s">
        <v>36</v>
      </c>
      <c r="M8899" s="4" t="s">
        <v>118</v>
      </c>
      <c r="N8899" s="4">
        <v>1281.1500000000001</v>
      </c>
      <c r="O8899" s="4">
        <v>1</v>
      </c>
      <c r="P8899" s="4">
        <v>0.1</v>
      </c>
      <c r="Q8899" s="4">
        <v>189.94</v>
      </c>
    </row>
    <row r="8900" spans="1:17" s="4" customFormat="1" ht="12" x14ac:dyDescent="0.3">
      <c r="A8900" s="4">
        <v>8899</v>
      </c>
      <c r="B8900" s="4" t="s">
        <v>26326</v>
      </c>
      <c r="C8900" s="5">
        <v>45540</v>
      </c>
      <c r="D8900" s="5">
        <v>45542</v>
      </c>
      <c r="E8900" s="9">
        <f t="shared" si="139"/>
        <v>2024</v>
      </c>
      <c r="F8900" s="4" t="s">
        <v>39</v>
      </c>
      <c r="G8900" s="4" t="s">
        <v>26327</v>
      </c>
      <c r="H8900" s="4" t="s">
        <v>26328</v>
      </c>
      <c r="I8900" s="4" t="s">
        <v>67</v>
      </c>
      <c r="J8900" s="4" t="s">
        <v>34</v>
      </c>
      <c r="K8900" s="4" t="s">
        <v>35</v>
      </c>
      <c r="L8900" s="4" t="s">
        <v>29</v>
      </c>
      <c r="M8900" s="4" t="s">
        <v>48</v>
      </c>
      <c r="N8900" s="4">
        <v>293.98</v>
      </c>
      <c r="O8900" s="4">
        <v>10</v>
      </c>
      <c r="P8900" s="4">
        <v>0</v>
      </c>
      <c r="Q8900" s="4">
        <v>71.53</v>
      </c>
    </row>
    <row r="8901" spans="1:17" s="4" customFormat="1" ht="12" x14ac:dyDescent="0.3">
      <c r="A8901" s="4">
        <v>8900</v>
      </c>
      <c r="B8901" s="4" t="s">
        <v>26329</v>
      </c>
      <c r="C8901" s="5">
        <v>45127</v>
      </c>
      <c r="D8901" s="5">
        <v>45134</v>
      </c>
      <c r="E8901" s="9">
        <f t="shared" si="139"/>
        <v>2023</v>
      </c>
      <c r="F8901" s="4" t="s">
        <v>17</v>
      </c>
      <c r="G8901" s="4" t="s">
        <v>26330</v>
      </c>
      <c r="H8901" s="4" t="s">
        <v>26331</v>
      </c>
      <c r="I8901" s="4" t="s">
        <v>20</v>
      </c>
      <c r="J8901" s="4" t="s">
        <v>79</v>
      </c>
      <c r="K8901" s="4" t="s">
        <v>80</v>
      </c>
      <c r="L8901" s="4" t="s">
        <v>22</v>
      </c>
      <c r="M8901" s="4" t="s">
        <v>75</v>
      </c>
      <c r="N8901" s="4">
        <v>830.09</v>
      </c>
      <c r="O8901" s="4">
        <v>2</v>
      </c>
      <c r="P8901" s="4">
        <v>0.2</v>
      </c>
      <c r="Q8901" s="4">
        <v>178.91</v>
      </c>
    </row>
    <row r="8902" spans="1:17" s="4" customFormat="1" ht="12" x14ac:dyDescent="0.3">
      <c r="A8902" s="4">
        <v>8901</v>
      </c>
      <c r="B8902" s="4" t="s">
        <v>26332</v>
      </c>
      <c r="C8902" s="5">
        <v>45724</v>
      </c>
      <c r="D8902" s="5">
        <v>45730</v>
      </c>
      <c r="E8902" s="9">
        <f t="shared" si="139"/>
        <v>2025</v>
      </c>
      <c r="F8902" s="4" t="s">
        <v>17</v>
      </c>
      <c r="G8902" s="4" t="s">
        <v>26333</v>
      </c>
      <c r="H8902" s="4" t="s">
        <v>26334</v>
      </c>
      <c r="I8902" s="4" t="s">
        <v>67</v>
      </c>
      <c r="J8902" s="4" t="s">
        <v>52</v>
      </c>
      <c r="K8902" s="4" t="s">
        <v>53</v>
      </c>
      <c r="L8902" s="4" t="s">
        <v>29</v>
      </c>
      <c r="M8902" s="4" t="s">
        <v>30</v>
      </c>
      <c r="N8902" s="4">
        <v>698.27</v>
      </c>
      <c r="O8902" s="4">
        <v>9</v>
      </c>
      <c r="P8902" s="4">
        <v>0</v>
      </c>
      <c r="Q8902" s="4">
        <v>59.46</v>
      </c>
    </row>
    <row r="8903" spans="1:17" s="4" customFormat="1" ht="12" x14ac:dyDescent="0.3">
      <c r="A8903" s="4">
        <v>8902</v>
      </c>
      <c r="B8903" s="4" t="s">
        <v>26335</v>
      </c>
      <c r="C8903" s="5">
        <v>44668</v>
      </c>
      <c r="D8903" s="5">
        <v>44671</v>
      </c>
      <c r="E8903" s="9">
        <f t="shared" si="139"/>
        <v>2022</v>
      </c>
      <c r="F8903" s="4" t="s">
        <v>17</v>
      </c>
      <c r="G8903" s="4" t="s">
        <v>26336</v>
      </c>
      <c r="H8903" s="4" t="s">
        <v>26337</v>
      </c>
      <c r="I8903" s="4" t="s">
        <v>67</v>
      </c>
      <c r="J8903" s="4" t="s">
        <v>106</v>
      </c>
      <c r="K8903" s="4" t="s">
        <v>106</v>
      </c>
      <c r="L8903" s="4" t="s">
        <v>36</v>
      </c>
      <c r="M8903" s="4" t="s">
        <v>71</v>
      </c>
      <c r="N8903" s="4">
        <v>1029.9000000000001</v>
      </c>
      <c r="O8903" s="4">
        <v>5</v>
      </c>
      <c r="P8903" s="4">
        <v>0.15</v>
      </c>
      <c r="Q8903" s="4">
        <v>140.12</v>
      </c>
    </row>
    <row r="8904" spans="1:17" s="4" customFormat="1" ht="12" x14ac:dyDescent="0.3">
      <c r="A8904" s="4">
        <v>8903</v>
      </c>
      <c r="B8904" s="4" t="s">
        <v>26338</v>
      </c>
      <c r="C8904" s="5">
        <v>44726</v>
      </c>
      <c r="D8904" s="5">
        <v>44731</v>
      </c>
      <c r="E8904" s="9">
        <f t="shared" si="139"/>
        <v>2022</v>
      </c>
      <c r="F8904" s="4" t="s">
        <v>39</v>
      </c>
      <c r="G8904" s="4" t="s">
        <v>26339</v>
      </c>
      <c r="H8904" s="4" t="s">
        <v>26340</v>
      </c>
      <c r="I8904" s="4" t="s">
        <v>28</v>
      </c>
      <c r="J8904" s="4" t="s">
        <v>106</v>
      </c>
      <c r="K8904" s="4" t="s">
        <v>106</v>
      </c>
      <c r="L8904" s="4" t="s">
        <v>29</v>
      </c>
      <c r="M8904" s="4" t="s">
        <v>90</v>
      </c>
      <c r="N8904" s="4">
        <v>1024.2</v>
      </c>
      <c r="O8904" s="4">
        <v>4</v>
      </c>
      <c r="P8904" s="4">
        <v>0</v>
      </c>
      <c r="Q8904" s="4">
        <v>242.44</v>
      </c>
    </row>
    <row r="8905" spans="1:17" s="4" customFormat="1" ht="12" x14ac:dyDescent="0.3">
      <c r="A8905" s="4">
        <v>8904</v>
      </c>
      <c r="B8905" s="4" t="s">
        <v>26341</v>
      </c>
      <c r="C8905" s="5">
        <v>45050</v>
      </c>
      <c r="D8905" s="5">
        <v>45057</v>
      </c>
      <c r="E8905" s="9">
        <f t="shared" si="139"/>
        <v>2023</v>
      </c>
      <c r="F8905" s="4" t="s">
        <v>39</v>
      </c>
      <c r="G8905" s="4" t="s">
        <v>26342</v>
      </c>
      <c r="H8905" s="4" t="s">
        <v>26343</v>
      </c>
      <c r="I8905" s="4" t="s">
        <v>28</v>
      </c>
      <c r="J8905" s="4" t="s">
        <v>47</v>
      </c>
      <c r="K8905" s="4" t="s">
        <v>47</v>
      </c>
      <c r="L8905" s="4" t="s">
        <v>36</v>
      </c>
      <c r="M8905" s="4" t="s">
        <v>118</v>
      </c>
      <c r="N8905" s="4">
        <v>402.8</v>
      </c>
      <c r="O8905" s="4">
        <v>10</v>
      </c>
      <c r="P8905" s="4">
        <v>0.1</v>
      </c>
      <c r="Q8905" s="4">
        <v>31.58</v>
      </c>
    </row>
    <row r="8906" spans="1:17" s="4" customFormat="1" ht="12" x14ac:dyDescent="0.3">
      <c r="A8906" s="4">
        <v>8905</v>
      </c>
      <c r="B8906" s="4" t="s">
        <v>26344</v>
      </c>
      <c r="C8906" s="5">
        <v>45280</v>
      </c>
      <c r="D8906" s="5">
        <v>45286</v>
      </c>
      <c r="E8906" s="9">
        <f t="shared" si="139"/>
        <v>2023</v>
      </c>
      <c r="F8906" s="4" t="s">
        <v>59</v>
      </c>
      <c r="G8906" s="4" t="s">
        <v>26345</v>
      </c>
      <c r="H8906" s="4" t="s">
        <v>26346</v>
      </c>
      <c r="I8906" s="4" t="s">
        <v>28</v>
      </c>
      <c r="J8906" s="4" t="s">
        <v>62</v>
      </c>
      <c r="K8906" s="4" t="s">
        <v>63</v>
      </c>
      <c r="L8906" s="4" t="s">
        <v>36</v>
      </c>
      <c r="M8906" s="4" t="s">
        <v>118</v>
      </c>
      <c r="N8906" s="4">
        <v>189.82</v>
      </c>
      <c r="O8906" s="4">
        <v>8</v>
      </c>
      <c r="P8906" s="4">
        <v>0.15</v>
      </c>
      <c r="Q8906" s="4">
        <v>3.71</v>
      </c>
    </row>
    <row r="8907" spans="1:17" s="4" customFormat="1" ht="12" x14ac:dyDescent="0.3">
      <c r="A8907" s="4">
        <v>8906</v>
      </c>
      <c r="B8907" s="4" t="s">
        <v>26347</v>
      </c>
      <c r="C8907" s="5">
        <v>44843</v>
      </c>
      <c r="D8907" s="5">
        <v>44847</v>
      </c>
      <c r="E8907" s="9">
        <f t="shared" si="139"/>
        <v>2022</v>
      </c>
      <c r="F8907" s="4" t="s">
        <v>17</v>
      </c>
      <c r="G8907" s="4" t="s">
        <v>26348</v>
      </c>
      <c r="H8907" s="4" t="s">
        <v>26349</v>
      </c>
      <c r="I8907" s="4" t="s">
        <v>67</v>
      </c>
      <c r="J8907" s="4" t="s">
        <v>52</v>
      </c>
      <c r="K8907" s="4" t="s">
        <v>53</v>
      </c>
      <c r="L8907" s="4" t="s">
        <v>36</v>
      </c>
      <c r="M8907" s="4" t="s">
        <v>71</v>
      </c>
      <c r="N8907" s="4">
        <v>77.97</v>
      </c>
      <c r="O8907" s="4">
        <v>4</v>
      </c>
      <c r="P8907" s="4">
        <v>0.1</v>
      </c>
      <c r="Q8907" s="4">
        <v>9.65</v>
      </c>
    </row>
    <row r="8908" spans="1:17" s="4" customFormat="1" ht="12" x14ac:dyDescent="0.3">
      <c r="A8908" s="4">
        <v>8907</v>
      </c>
      <c r="B8908" s="4" t="s">
        <v>26350</v>
      </c>
      <c r="C8908" s="5">
        <v>45235</v>
      </c>
      <c r="D8908" s="5">
        <v>45238</v>
      </c>
      <c r="E8908" s="9">
        <f t="shared" si="139"/>
        <v>2023</v>
      </c>
      <c r="F8908" s="4" t="s">
        <v>39</v>
      </c>
      <c r="G8908" s="4" t="s">
        <v>26351</v>
      </c>
      <c r="H8908" s="4" t="s">
        <v>26352</v>
      </c>
      <c r="I8908" s="4" t="s">
        <v>67</v>
      </c>
      <c r="J8908" s="4" t="s">
        <v>145</v>
      </c>
      <c r="K8908" s="4" t="s">
        <v>80</v>
      </c>
      <c r="L8908" s="4" t="s">
        <v>36</v>
      </c>
      <c r="M8908" s="4" t="s">
        <v>118</v>
      </c>
      <c r="N8908" s="4">
        <v>549.59</v>
      </c>
      <c r="O8908" s="4">
        <v>8</v>
      </c>
      <c r="P8908" s="4">
        <v>0.1</v>
      </c>
      <c r="Q8908" s="4">
        <v>26.54</v>
      </c>
    </row>
    <row r="8909" spans="1:17" s="4" customFormat="1" ht="12" x14ac:dyDescent="0.3">
      <c r="A8909" s="4">
        <v>8908</v>
      </c>
      <c r="B8909" s="4" t="s">
        <v>26353</v>
      </c>
      <c r="C8909" s="5">
        <v>44966</v>
      </c>
      <c r="D8909" s="5">
        <v>44973</v>
      </c>
      <c r="E8909" s="9">
        <f t="shared" si="139"/>
        <v>2023</v>
      </c>
      <c r="F8909" s="4" t="s">
        <v>25</v>
      </c>
      <c r="G8909" s="4" t="s">
        <v>26354</v>
      </c>
      <c r="H8909" s="4" t="s">
        <v>26355</v>
      </c>
      <c r="I8909" s="4" t="s">
        <v>20</v>
      </c>
      <c r="J8909" s="4" t="s">
        <v>79</v>
      </c>
      <c r="K8909" s="4" t="s">
        <v>80</v>
      </c>
      <c r="L8909" s="4" t="s">
        <v>36</v>
      </c>
      <c r="M8909" s="4" t="s">
        <v>37</v>
      </c>
      <c r="N8909" s="4">
        <v>297.63</v>
      </c>
      <c r="O8909" s="4">
        <v>10</v>
      </c>
      <c r="P8909" s="4">
        <v>0</v>
      </c>
      <c r="Q8909" s="4">
        <v>0.56000000000000005</v>
      </c>
    </row>
    <row r="8910" spans="1:17" s="4" customFormat="1" ht="12" x14ac:dyDescent="0.3">
      <c r="A8910" s="4">
        <v>8909</v>
      </c>
      <c r="B8910" s="4" t="s">
        <v>26356</v>
      </c>
      <c r="C8910" s="5">
        <v>44850</v>
      </c>
      <c r="D8910" s="5">
        <v>44851</v>
      </c>
      <c r="E8910" s="9">
        <f t="shared" si="139"/>
        <v>2022</v>
      </c>
      <c r="F8910" s="4" t="s">
        <v>39</v>
      </c>
      <c r="G8910" s="4" t="s">
        <v>26357</v>
      </c>
      <c r="H8910" s="4" t="s">
        <v>26358</v>
      </c>
      <c r="I8910" s="4" t="s">
        <v>67</v>
      </c>
      <c r="J8910" s="4" t="s">
        <v>34</v>
      </c>
      <c r="K8910" s="4" t="s">
        <v>35</v>
      </c>
      <c r="L8910" s="4" t="s">
        <v>29</v>
      </c>
      <c r="M8910" s="4" t="s">
        <v>90</v>
      </c>
      <c r="N8910" s="4">
        <v>1344</v>
      </c>
      <c r="O8910" s="4">
        <v>2</v>
      </c>
      <c r="P8910" s="4">
        <v>0.1</v>
      </c>
      <c r="Q8910" s="4">
        <v>63.45</v>
      </c>
    </row>
    <row r="8911" spans="1:17" s="4" customFormat="1" ht="12" x14ac:dyDescent="0.3">
      <c r="A8911" s="4">
        <v>8910</v>
      </c>
      <c r="B8911" s="4" t="s">
        <v>26359</v>
      </c>
      <c r="C8911" s="5">
        <v>45113</v>
      </c>
      <c r="D8911" s="5">
        <v>45116</v>
      </c>
      <c r="E8911" s="9">
        <f t="shared" si="139"/>
        <v>2023</v>
      </c>
      <c r="F8911" s="4" t="s">
        <v>25</v>
      </c>
      <c r="G8911" s="4" t="s">
        <v>26360</v>
      </c>
      <c r="H8911" s="4" t="s">
        <v>26361</v>
      </c>
      <c r="I8911" s="4" t="s">
        <v>67</v>
      </c>
      <c r="J8911" s="4" t="s">
        <v>79</v>
      </c>
      <c r="K8911" s="4" t="s">
        <v>80</v>
      </c>
      <c r="L8911" s="4" t="s">
        <v>36</v>
      </c>
      <c r="M8911" s="4" t="s">
        <v>71</v>
      </c>
      <c r="N8911" s="4">
        <v>664.19</v>
      </c>
      <c r="O8911" s="4">
        <v>9</v>
      </c>
      <c r="P8911" s="4">
        <v>0.1</v>
      </c>
      <c r="Q8911" s="4">
        <v>7.58</v>
      </c>
    </row>
    <row r="8912" spans="1:17" s="4" customFormat="1" ht="12" x14ac:dyDescent="0.3">
      <c r="A8912" s="4">
        <v>8911</v>
      </c>
      <c r="B8912" s="4" t="s">
        <v>26362</v>
      </c>
      <c r="C8912" s="5">
        <v>45610</v>
      </c>
      <c r="D8912" s="5">
        <v>45614</v>
      </c>
      <c r="E8912" s="9">
        <f t="shared" si="139"/>
        <v>2024</v>
      </c>
      <c r="F8912" s="4" t="s">
        <v>59</v>
      </c>
      <c r="G8912" s="4" t="s">
        <v>26363</v>
      </c>
      <c r="H8912" s="4" t="s">
        <v>26364</v>
      </c>
      <c r="I8912" s="4" t="s">
        <v>67</v>
      </c>
      <c r="J8912" s="4" t="s">
        <v>34</v>
      </c>
      <c r="K8912" s="4" t="s">
        <v>35</v>
      </c>
      <c r="L8912" s="4" t="s">
        <v>29</v>
      </c>
      <c r="M8912" s="4" t="s">
        <v>30</v>
      </c>
      <c r="N8912" s="4">
        <v>1426.59</v>
      </c>
      <c r="O8912" s="4">
        <v>9</v>
      </c>
      <c r="P8912" s="4">
        <v>0.2</v>
      </c>
      <c r="Q8912" s="4">
        <v>77.739999999999995</v>
      </c>
    </row>
    <row r="8913" spans="1:17" s="4" customFormat="1" ht="12" x14ac:dyDescent="0.3">
      <c r="A8913" s="4">
        <v>8912</v>
      </c>
      <c r="B8913" s="4" t="s">
        <v>26365</v>
      </c>
      <c r="C8913" s="5">
        <v>44733</v>
      </c>
      <c r="D8913" s="5">
        <v>44739</v>
      </c>
      <c r="E8913" s="9">
        <f t="shared" si="139"/>
        <v>2022</v>
      </c>
      <c r="F8913" s="4" t="s">
        <v>39</v>
      </c>
      <c r="G8913" s="4" t="s">
        <v>26366</v>
      </c>
      <c r="H8913" s="4" t="s">
        <v>26367</v>
      </c>
      <c r="I8913" s="4" t="s">
        <v>67</v>
      </c>
      <c r="J8913" s="4" t="s">
        <v>47</v>
      </c>
      <c r="K8913" s="4" t="s">
        <v>47</v>
      </c>
      <c r="L8913" s="4" t="s">
        <v>36</v>
      </c>
      <c r="M8913" s="4" t="s">
        <v>71</v>
      </c>
      <c r="N8913" s="4">
        <v>163.02000000000001</v>
      </c>
      <c r="O8913" s="4">
        <v>9</v>
      </c>
      <c r="P8913" s="4">
        <v>0.1</v>
      </c>
      <c r="Q8913" s="4">
        <v>17.170000000000002</v>
      </c>
    </row>
    <row r="8914" spans="1:17" s="4" customFormat="1" ht="12" x14ac:dyDescent="0.3">
      <c r="A8914" s="4">
        <v>8913</v>
      </c>
      <c r="B8914" s="4" t="s">
        <v>26368</v>
      </c>
      <c r="C8914" s="5">
        <v>45398</v>
      </c>
      <c r="D8914" s="5">
        <v>45404</v>
      </c>
      <c r="E8914" s="9">
        <f t="shared" si="139"/>
        <v>2024</v>
      </c>
      <c r="F8914" s="4" t="s">
        <v>59</v>
      </c>
      <c r="G8914" s="4" t="s">
        <v>26369</v>
      </c>
      <c r="H8914" s="4" t="s">
        <v>26370</v>
      </c>
      <c r="I8914" s="4" t="s">
        <v>67</v>
      </c>
      <c r="J8914" s="4" t="s">
        <v>145</v>
      </c>
      <c r="K8914" s="4" t="s">
        <v>80</v>
      </c>
      <c r="L8914" s="4" t="s">
        <v>29</v>
      </c>
      <c r="M8914" s="4" t="s">
        <v>90</v>
      </c>
      <c r="N8914" s="4">
        <v>25.43</v>
      </c>
      <c r="O8914" s="4">
        <v>2</v>
      </c>
      <c r="P8914" s="4">
        <v>0.1</v>
      </c>
      <c r="Q8914" s="4">
        <v>4.3</v>
      </c>
    </row>
    <row r="8915" spans="1:17" s="4" customFormat="1" ht="12" x14ac:dyDescent="0.3">
      <c r="A8915" s="4">
        <v>8914</v>
      </c>
      <c r="B8915" s="4" t="s">
        <v>26371</v>
      </c>
      <c r="C8915" s="5">
        <v>44611</v>
      </c>
      <c r="D8915" s="5">
        <v>44612</v>
      </c>
      <c r="E8915" s="9">
        <f t="shared" si="139"/>
        <v>2022</v>
      </c>
      <c r="F8915" s="4" t="s">
        <v>17</v>
      </c>
      <c r="G8915" s="4" t="s">
        <v>26372</v>
      </c>
      <c r="H8915" s="4" t="s">
        <v>26373</v>
      </c>
      <c r="I8915" s="4" t="s">
        <v>20</v>
      </c>
      <c r="J8915" s="4" t="s">
        <v>52</v>
      </c>
      <c r="K8915" s="4" t="s">
        <v>53</v>
      </c>
      <c r="L8915" s="4" t="s">
        <v>29</v>
      </c>
      <c r="M8915" s="4" t="s">
        <v>30</v>
      </c>
      <c r="N8915" s="4">
        <v>1055.8</v>
      </c>
      <c r="O8915" s="4">
        <v>9</v>
      </c>
      <c r="P8915" s="4">
        <v>0.2</v>
      </c>
      <c r="Q8915" s="4">
        <v>129.77000000000001</v>
      </c>
    </row>
    <row r="8916" spans="1:17" s="4" customFormat="1" ht="12" x14ac:dyDescent="0.3">
      <c r="A8916" s="4">
        <v>8915</v>
      </c>
      <c r="B8916" s="4" t="s">
        <v>26374</v>
      </c>
      <c r="C8916" s="5">
        <v>44511</v>
      </c>
      <c r="D8916" s="5">
        <v>44518</v>
      </c>
      <c r="E8916" s="9">
        <f t="shared" si="139"/>
        <v>2021</v>
      </c>
      <c r="F8916" s="4" t="s">
        <v>59</v>
      </c>
      <c r="G8916" s="4" t="s">
        <v>26375</v>
      </c>
      <c r="H8916" s="4" t="s">
        <v>26376</v>
      </c>
      <c r="I8916" s="4" t="s">
        <v>28</v>
      </c>
      <c r="J8916" s="4" t="s">
        <v>52</v>
      </c>
      <c r="K8916" s="4" t="s">
        <v>53</v>
      </c>
      <c r="L8916" s="4" t="s">
        <v>22</v>
      </c>
      <c r="M8916" s="4" t="s">
        <v>134</v>
      </c>
      <c r="N8916" s="4">
        <v>681.7</v>
      </c>
      <c r="O8916" s="4">
        <v>6</v>
      </c>
      <c r="P8916" s="4">
        <v>0.1</v>
      </c>
      <c r="Q8916" s="4">
        <v>161.77000000000001</v>
      </c>
    </row>
    <row r="8917" spans="1:17" s="4" customFormat="1" ht="12" x14ac:dyDescent="0.3">
      <c r="A8917" s="4">
        <v>8916</v>
      </c>
      <c r="B8917" s="4" t="s">
        <v>26377</v>
      </c>
      <c r="C8917" s="5">
        <v>45276</v>
      </c>
      <c r="D8917" s="5">
        <v>45280</v>
      </c>
      <c r="E8917" s="9">
        <f t="shared" si="139"/>
        <v>2023</v>
      </c>
      <c r="F8917" s="4" t="s">
        <v>39</v>
      </c>
      <c r="G8917" s="4" t="s">
        <v>26378</v>
      </c>
      <c r="H8917" s="4" t="s">
        <v>26379</v>
      </c>
      <c r="I8917" s="4" t="s">
        <v>28</v>
      </c>
      <c r="J8917" s="4" t="s">
        <v>106</v>
      </c>
      <c r="K8917" s="4" t="s">
        <v>106</v>
      </c>
      <c r="L8917" s="4" t="s">
        <v>36</v>
      </c>
      <c r="M8917" s="4" t="s">
        <v>37</v>
      </c>
      <c r="N8917" s="4">
        <v>275.14</v>
      </c>
      <c r="O8917" s="4">
        <v>7</v>
      </c>
      <c r="P8917" s="4">
        <v>0.2</v>
      </c>
      <c r="Q8917" s="4">
        <v>30.11</v>
      </c>
    </row>
    <row r="8918" spans="1:17" s="4" customFormat="1" ht="12" x14ac:dyDescent="0.3">
      <c r="A8918" s="4">
        <v>8917</v>
      </c>
      <c r="B8918" s="4" t="s">
        <v>26380</v>
      </c>
      <c r="C8918" s="5">
        <v>44768</v>
      </c>
      <c r="D8918" s="5">
        <v>44769</v>
      </c>
      <c r="E8918" s="9">
        <f t="shared" si="139"/>
        <v>2022</v>
      </c>
      <c r="F8918" s="4" t="s">
        <v>17</v>
      </c>
      <c r="G8918" s="4" t="s">
        <v>26381</v>
      </c>
      <c r="H8918" s="4" t="s">
        <v>26382</v>
      </c>
      <c r="I8918" s="4" t="s">
        <v>20</v>
      </c>
      <c r="J8918" s="4" t="s">
        <v>47</v>
      </c>
      <c r="K8918" s="4" t="s">
        <v>47</v>
      </c>
      <c r="L8918" s="4" t="s">
        <v>36</v>
      </c>
      <c r="M8918" s="4" t="s">
        <v>118</v>
      </c>
      <c r="N8918" s="4">
        <v>830.42</v>
      </c>
      <c r="O8918" s="4">
        <v>9</v>
      </c>
      <c r="P8918" s="4">
        <v>0.15</v>
      </c>
      <c r="Q8918" s="4">
        <v>76.36</v>
      </c>
    </row>
    <row r="8919" spans="1:17" s="4" customFormat="1" ht="12" x14ac:dyDescent="0.3">
      <c r="A8919" s="4">
        <v>8918</v>
      </c>
      <c r="B8919" s="4" t="s">
        <v>26383</v>
      </c>
      <c r="C8919" s="5">
        <v>44584</v>
      </c>
      <c r="D8919" s="5">
        <v>44586</v>
      </c>
      <c r="E8919" s="9">
        <f t="shared" si="139"/>
        <v>2022</v>
      </c>
      <c r="F8919" s="4" t="s">
        <v>25</v>
      </c>
      <c r="G8919" s="4" t="s">
        <v>26384</v>
      </c>
      <c r="H8919" s="4" t="s">
        <v>14903</v>
      </c>
      <c r="I8919" s="4" t="s">
        <v>20</v>
      </c>
      <c r="J8919" s="4" t="s">
        <v>62</v>
      </c>
      <c r="K8919" s="4" t="s">
        <v>63</v>
      </c>
      <c r="L8919" s="4" t="s">
        <v>36</v>
      </c>
      <c r="M8919" s="4" t="s">
        <v>138</v>
      </c>
      <c r="N8919" s="4">
        <v>1153.98</v>
      </c>
      <c r="O8919" s="4">
        <v>2</v>
      </c>
      <c r="P8919" s="4">
        <v>0.2</v>
      </c>
      <c r="Q8919" s="4">
        <v>39.9</v>
      </c>
    </row>
    <row r="8920" spans="1:17" s="4" customFormat="1" ht="12" x14ac:dyDescent="0.3">
      <c r="A8920" s="4">
        <v>8919</v>
      </c>
      <c r="B8920" s="4" t="s">
        <v>26385</v>
      </c>
      <c r="C8920" s="5">
        <v>44918</v>
      </c>
      <c r="D8920" s="5">
        <v>44921</v>
      </c>
      <c r="E8920" s="9">
        <f t="shared" si="139"/>
        <v>2022</v>
      </c>
      <c r="F8920" s="4" t="s">
        <v>59</v>
      </c>
      <c r="G8920" s="4" t="s">
        <v>26386</v>
      </c>
      <c r="H8920" s="4" t="s">
        <v>26387</v>
      </c>
      <c r="I8920" s="4" t="s">
        <v>20</v>
      </c>
      <c r="J8920" s="4" t="s">
        <v>21</v>
      </c>
      <c r="K8920" s="4" t="s">
        <v>26647</v>
      </c>
      <c r="L8920" s="4" t="s">
        <v>22</v>
      </c>
      <c r="M8920" s="4" t="s">
        <v>75</v>
      </c>
      <c r="N8920" s="4">
        <v>305.77999999999997</v>
      </c>
      <c r="O8920" s="4">
        <v>2</v>
      </c>
      <c r="P8920" s="4">
        <v>0.15</v>
      </c>
      <c r="Q8920" s="4">
        <v>60.53</v>
      </c>
    </row>
    <row r="8921" spans="1:17" s="4" customFormat="1" ht="12" x14ac:dyDescent="0.3">
      <c r="A8921" s="4">
        <v>8920</v>
      </c>
      <c r="B8921" s="4" t="s">
        <v>26388</v>
      </c>
      <c r="C8921" s="5">
        <v>45719</v>
      </c>
      <c r="D8921" s="5">
        <v>45725</v>
      </c>
      <c r="E8921" s="9">
        <f t="shared" si="139"/>
        <v>2025</v>
      </c>
      <c r="F8921" s="4" t="s">
        <v>39</v>
      </c>
      <c r="G8921" s="4" t="s">
        <v>26389</v>
      </c>
      <c r="H8921" s="4" t="s">
        <v>26390</v>
      </c>
      <c r="I8921" s="4" t="s">
        <v>67</v>
      </c>
      <c r="J8921" s="4" t="s">
        <v>62</v>
      </c>
      <c r="K8921" s="4" t="s">
        <v>63</v>
      </c>
      <c r="L8921" s="4" t="s">
        <v>36</v>
      </c>
      <c r="M8921" s="4" t="s">
        <v>118</v>
      </c>
      <c r="N8921" s="4">
        <v>416.83</v>
      </c>
      <c r="O8921" s="4">
        <v>8</v>
      </c>
      <c r="P8921" s="4">
        <v>0.15</v>
      </c>
      <c r="Q8921" s="4">
        <v>79.31</v>
      </c>
    </row>
    <row r="8922" spans="1:17" s="4" customFormat="1" ht="12" x14ac:dyDescent="0.3">
      <c r="A8922" s="4">
        <v>8921</v>
      </c>
      <c r="B8922" s="4" t="s">
        <v>26391</v>
      </c>
      <c r="C8922" s="5">
        <v>44608</v>
      </c>
      <c r="D8922" s="5">
        <v>44609</v>
      </c>
      <c r="E8922" s="9">
        <f t="shared" si="139"/>
        <v>2022</v>
      </c>
      <c r="F8922" s="4" t="s">
        <v>39</v>
      </c>
      <c r="G8922" s="4" t="s">
        <v>26392</v>
      </c>
      <c r="H8922" s="4" t="s">
        <v>26393</v>
      </c>
      <c r="I8922" s="4" t="s">
        <v>67</v>
      </c>
      <c r="J8922" s="4" t="s">
        <v>21</v>
      </c>
      <c r="K8922" s="4" t="s">
        <v>26647</v>
      </c>
      <c r="L8922" s="4" t="s">
        <v>22</v>
      </c>
      <c r="M8922" s="4" t="s">
        <v>134</v>
      </c>
      <c r="N8922" s="4">
        <v>1246.06</v>
      </c>
      <c r="O8922" s="4">
        <v>8</v>
      </c>
      <c r="P8922" s="4">
        <v>0.15</v>
      </c>
      <c r="Q8922" s="4">
        <v>-4.37</v>
      </c>
    </row>
    <row r="8923" spans="1:17" s="4" customFormat="1" ht="12" x14ac:dyDescent="0.3">
      <c r="A8923" s="4">
        <v>8922</v>
      </c>
      <c r="B8923" s="4" t="s">
        <v>26394</v>
      </c>
      <c r="C8923" s="5">
        <v>45289</v>
      </c>
      <c r="D8923" s="5">
        <v>45294</v>
      </c>
      <c r="E8923" s="9">
        <f t="shared" si="139"/>
        <v>2024</v>
      </c>
      <c r="F8923" s="4" t="s">
        <v>39</v>
      </c>
      <c r="G8923" s="4" t="s">
        <v>26395</v>
      </c>
      <c r="H8923" s="4" t="s">
        <v>22385</v>
      </c>
      <c r="I8923" s="4" t="s">
        <v>67</v>
      </c>
      <c r="J8923" s="4" t="s">
        <v>34</v>
      </c>
      <c r="K8923" s="4" t="s">
        <v>35</v>
      </c>
      <c r="L8923" s="4" t="s">
        <v>36</v>
      </c>
      <c r="M8923" s="4" t="s">
        <v>138</v>
      </c>
      <c r="N8923" s="4">
        <v>908.42</v>
      </c>
      <c r="O8923" s="4">
        <v>1</v>
      </c>
      <c r="P8923" s="4">
        <v>0.15</v>
      </c>
      <c r="Q8923" s="4">
        <v>77.8</v>
      </c>
    </row>
    <row r="8924" spans="1:17" s="4" customFormat="1" ht="12" x14ac:dyDescent="0.3">
      <c r="A8924" s="4">
        <v>8923</v>
      </c>
      <c r="B8924" s="4" t="s">
        <v>26396</v>
      </c>
      <c r="C8924" s="5">
        <v>45432</v>
      </c>
      <c r="D8924" s="5">
        <v>45433</v>
      </c>
      <c r="E8924" s="9">
        <f t="shared" si="139"/>
        <v>2024</v>
      </c>
      <c r="F8924" s="4" t="s">
        <v>25</v>
      </c>
      <c r="G8924" s="4" t="s">
        <v>26397</v>
      </c>
      <c r="H8924" s="4" t="s">
        <v>26398</v>
      </c>
      <c r="I8924" s="4" t="s">
        <v>20</v>
      </c>
      <c r="J8924" s="4" t="s">
        <v>34</v>
      </c>
      <c r="K8924" s="4" t="s">
        <v>35</v>
      </c>
      <c r="L8924" s="4" t="s">
        <v>29</v>
      </c>
      <c r="M8924" s="4" t="s">
        <v>107</v>
      </c>
      <c r="N8924" s="4">
        <v>385.37</v>
      </c>
      <c r="O8924" s="4">
        <v>3</v>
      </c>
      <c r="P8924" s="4">
        <v>0.15</v>
      </c>
      <c r="Q8924" s="4">
        <v>15.75</v>
      </c>
    </row>
    <row r="8925" spans="1:17" s="4" customFormat="1" ht="12" x14ac:dyDescent="0.3">
      <c r="A8925" s="4">
        <v>8924</v>
      </c>
      <c r="B8925" s="4" t="s">
        <v>26399</v>
      </c>
      <c r="C8925" s="5">
        <v>44626</v>
      </c>
      <c r="D8925" s="5">
        <v>44632</v>
      </c>
      <c r="E8925" s="9">
        <f t="shared" si="139"/>
        <v>2022</v>
      </c>
      <c r="F8925" s="4" t="s">
        <v>25</v>
      </c>
      <c r="G8925" s="4" t="s">
        <v>26400</v>
      </c>
      <c r="H8925" s="4" t="s">
        <v>26401</v>
      </c>
      <c r="I8925" s="4" t="s">
        <v>67</v>
      </c>
      <c r="J8925" s="4" t="s">
        <v>52</v>
      </c>
      <c r="K8925" s="4" t="s">
        <v>53</v>
      </c>
      <c r="L8925" s="4" t="s">
        <v>29</v>
      </c>
      <c r="M8925" s="4" t="s">
        <v>48</v>
      </c>
      <c r="N8925" s="4">
        <v>1301.48</v>
      </c>
      <c r="O8925" s="4">
        <v>3</v>
      </c>
      <c r="P8925" s="4">
        <v>0</v>
      </c>
      <c r="Q8925" s="4">
        <v>236.59</v>
      </c>
    </row>
    <row r="8926" spans="1:17" s="4" customFormat="1" ht="12" x14ac:dyDescent="0.3">
      <c r="A8926" s="4">
        <v>8925</v>
      </c>
      <c r="B8926" s="4" t="s">
        <v>26402</v>
      </c>
      <c r="C8926" s="5">
        <v>44986</v>
      </c>
      <c r="D8926" s="5">
        <v>44992</v>
      </c>
      <c r="E8926" s="9">
        <f t="shared" si="139"/>
        <v>2023</v>
      </c>
      <c r="F8926" s="4" t="s">
        <v>25</v>
      </c>
      <c r="G8926" s="4" t="s">
        <v>26403</v>
      </c>
      <c r="H8926" s="4" t="s">
        <v>26404</v>
      </c>
      <c r="I8926" s="4" t="s">
        <v>28</v>
      </c>
      <c r="J8926" s="4" t="s">
        <v>42</v>
      </c>
      <c r="K8926" s="4" t="s">
        <v>43</v>
      </c>
      <c r="L8926" s="4" t="s">
        <v>36</v>
      </c>
      <c r="M8926" s="4" t="s">
        <v>71</v>
      </c>
      <c r="N8926" s="4">
        <v>858</v>
      </c>
      <c r="O8926" s="4">
        <v>5</v>
      </c>
      <c r="P8926" s="4">
        <v>0.15</v>
      </c>
      <c r="Q8926" s="4">
        <v>106.18</v>
      </c>
    </row>
    <row r="8927" spans="1:17" s="4" customFormat="1" ht="12" x14ac:dyDescent="0.3">
      <c r="A8927" s="4">
        <v>8926</v>
      </c>
      <c r="B8927" s="4" t="s">
        <v>26405</v>
      </c>
      <c r="C8927" s="5">
        <v>45114</v>
      </c>
      <c r="D8927" s="5">
        <v>45115</v>
      </c>
      <c r="E8927" s="9">
        <f t="shared" si="139"/>
        <v>2023</v>
      </c>
      <c r="F8927" s="4" t="s">
        <v>39</v>
      </c>
      <c r="G8927" s="4" t="s">
        <v>26406</v>
      </c>
      <c r="H8927" s="4" t="s">
        <v>26407</v>
      </c>
      <c r="I8927" s="4" t="s">
        <v>28</v>
      </c>
      <c r="J8927" s="4" t="s">
        <v>62</v>
      </c>
      <c r="K8927" s="4" t="s">
        <v>63</v>
      </c>
      <c r="L8927" s="4" t="s">
        <v>36</v>
      </c>
      <c r="M8927" s="4" t="s">
        <v>118</v>
      </c>
      <c r="N8927" s="4">
        <v>1243.2</v>
      </c>
      <c r="O8927" s="4">
        <v>4</v>
      </c>
      <c r="P8927" s="4">
        <v>0</v>
      </c>
      <c r="Q8927" s="4">
        <v>231.27</v>
      </c>
    </row>
    <row r="8928" spans="1:17" s="4" customFormat="1" ht="12" x14ac:dyDescent="0.3">
      <c r="A8928" s="4">
        <v>8927</v>
      </c>
      <c r="B8928" s="4" t="s">
        <v>26408</v>
      </c>
      <c r="C8928" s="5">
        <v>45289</v>
      </c>
      <c r="D8928" s="5">
        <v>45292</v>
      </c>
      <c r="E8928" s="9">
        <f t="shared" si="139"/>
        <v>2024</v>
      </c>
      <c r="F8928" s="4" t="s">
        <v>39</v>
      </c>
      <c r="G8928" s="4" t="s">
        <v>26409</v>
      </c>
      <c r="H8928" s="4" t="s">
        <v>26410</v>
      </c>
      <c r="I8928" s="4" t="s">
        <v>67</v>
      </c>
      <c r="J8928" s="4" t="s">
        <v>47</v>
      </c>
      <c r="K8928" s="4" t="s">
        <v>47</v>
      </c>
      <c r="L8928" s="4" t="s">
        <v>29</v>
      </c>
      <c r="M8928" s="4" t="s">
        <v>90</v>
      </c>
      <c r="N8928" s="4">
        <v>87</v>
      </c>
      <c r="O8928" s="4">
        <v>4</v>
      </c>
      <c r="P8928" s="4">
        <v>0.1</v>
      </c>
      <c r="Q8928" s="4">
        <v>13.33</v>
      </c>
    </row>
    <row r="8929" spans="1:17" s="4" customFormat="1" ht="12" x14ac:dyDescent="0.3">
      <c r="A8929" s="4">
        <v>8928</v>
      </c>
      <c r="B8929" s="4" t="s">
        <v>26411</v>
      </c>
      <c r="C8929" s="5">
        <v>44548</v>
      </c>
      <c r="D8929" s="5">
        <v>44551</v>
      </c>
      <c r="E8929" s="9">
        <f t="shared" si="139"/>
        <v>2021</v>
      </c>
      <c r="F8929" s="4" t="s">
        <v>59</v>
      </c>
      <c r="G8929" s="4" t="s">
        <v>26412</v>
      </c>
      <c r="H8929" s="4" t="s">
        <v>26413</v>
      </c>
      <c r="I8929" s="4" t="s">
        <v>28</v>
      </c>
      <c r="J8929" s="4" t="s">
        <v>42</v>
      </c>
      <c r="K8929" s="4" t="s">
        <v>43</v>
      </c>
      <c r="L8929" s="4" t="s">
        <v>22</v>
      </c>
      <c r="M8929" s="4" t="s">
        <v>23</v>
      </c>
      <c r="N8929" s="4">
        <v>1333.7</v>
      </c>
      <c r="O8929" s="4">
        <v>3</v>
      </c>
      <c r="P8929" s="4">
        <v>0.15</v>
      </c>
      <c r="Q8929" s="4">
        <v>158.53</v>
      </c>
    </row>
    <row r="8930" spans="1:17" s="4" customFormat="1" ht="12" x14ac:dyDescent="0.3">
      <c r="A8930" s="4">
        <v>8929</v>
      </c>
      <c r="B8930" s="4" t="s">
        <v>26414</v>
      </c>
      <c r="C8930" s="5">
        <v>45847</v>
      </c>
      <c r="D8930" s="5">
        <v>45851</v>
      </c>
      <c r="E8930" s="9">
        <f t="shared" si="139"/>
        <v>2025</v>
      </c>
      <c r="F8930" s="4" t="s">
        <v>59</v>
      </c>
      <c r="G8930" s="4" t="s">
        <v>26415</v>
      </c>
      <c r="H8930" s="4" t="s">
        <v>26416</v>
      </c>
      <c r="I8930" s="4" t="s">
        <v>28</v>
      </c>
      <c r="J8930" s="4" t="s">
        <v>62</v>
      </c>
      <c r="K8930" s="4" t="s">
        <v>63</v>
      </c>
      <c r="L8930" s="4" t="s">
        <v>29</v>
      </c>
      <c r="M8930" s="4" t="s">
        <v>48</v>
      </c>
      <c r="N8930" s="4">
        <v>940</v>
      </c>
      <c r="O8930" s="4">
        <v>9</v>
      </c>
      <c r="P8930" s="4">
        <v>0.15</v>
      </c>
      <c r="Q8930" s="4">
        <v>116.47</v>
      </c>
    </row>
    <row r="8931" spans="1:17" s="4" customFormat="1" ht="12" x14ac:dyDescent="0.3">
      <c r="A8931" s="4">
        <v>8930</v>
      </c>
      <c r="B8931" s="4" t="s">
        <v>26417</v>
      </c>
      <c r="C8931" s="5">
        <v>45438</v>
      </c>
      <c r="D8931" s="5">
        <v>45443</v>
      </c>
      <c r="E8931" s="9">
        <f t="shared" si="139"/>
        <v>2024</v>
      </c>
      <c r="F8931" s="4" t="s">
        <v>59</v>
      </c>
      <c r="G8931" s="4" t="s">
        <v>26418</v>
      </c>
      <c r="H8931" s="4" t="s">
        <v>26419</v>
      </c>
      <c r="I8931" s="4" t="s">
        <v>28</v>
      </c>
      <c r="J8931" s="4" t="s">
        <v>34</v>
      </c>
      <c r="K8931" s="4" t="s">
        <v>35</v>
      </c>
      <c r="L8931" s="4" t="s">
        <v>22</v>
      </c>
      <c r="M8931" s="4" t="s">
        <v>75</v>
      </c>
      <c r="N8931" s="4">
        <v>1186.52</v>
      </c>
      <c r="O8931" s="4">
        <v>4</v>
      </c>
      <c r="P8931" s="4">
        <v>0.15</v>
      </c>
      <c r="Q8931" s="4">
        <v>136.81</v>
      </c>
    </row>
    <row r="8932" spans="1:17" s="4" customFormat="1" ht="12" x14ac:dyDescent="0.3">
      <c r="A8932" s="4">
        <v>8931</v>
      </c>
      <c r="B8932" s="4" t="s">
        <v>26420</v>
      </c>
      <c r="C8932" s="5">
        <v>45368</v>
      </c>
      <c r="D8932" s="5">
        <v>45371</v>
      </c>
      <c r="E8932" s="9">
        <f t="shared" si="139"/>
        <v>2024</v>
      </c>
      <c r="F8932" s="4" t="s">
        <v>17</v>
      </c>
      <c r="G8932" s="4" t="s">
        <v>26421</v>
      </c>
      <c r="H8932" s="4" t="s">
        <v>26422</v>
      </c>
      <c r="I8932" s="4" t="s">
        <v>20</v>
      </c>
      <c r="J8932" s="4" t="s">
        <v>42</v>
      </c>
      <c r="K8932" s="4" t="s">
        <v>43</v>
      </c>
      <c r="L8932" s="4" t="s">
        <v>22</v>
      </c>
      <c r="M8932" s="4" t="s">
        <v>134</v>
      </c>
      <c r="N8932" s="4">
        <v>410.17</v>
      </c>
      <c r="O8932" s="4">
        <v>2</v>
      </c>
      <c r="P8932" s="4">
        <v>0.1</v>
      </c>
      <c r="Q8932" s="4">
        <v>48.32</v>
      </c>
    </row>
    <row r="8933" spans="1:17" s="4" customFormat="1" ht="12" x14ac:dyDescent="0.3">
      <c r="A8933" s="4">
        <v>8932</v>
      </c>
      <c r="B8933" s="4" t="s">
        <v>26423</v>
      </c>
      <c r="C8933" s="5">
        <v>45623</v>
      </c>
      <c r="D8933" s="5">
        <v>45629</v>
      </c>
      <c r="E8933" s="9">
        <f t="shared" si="139"/>
        <v>2024</v>
      </c>
      <c r="F8933" s="4" t="s">
        <v>39</v>
      </c>
      <c r="G8933" s="4" t="s">
        <v>26424</v>
      </c>
      <c r="H8933" s="4" t="s">
        <v>26425</v>
      </c>
      <c r="I8933" s="4" t="s">
        <v>28</v>
      </c>
      <c r="J8933" s="4" t="s">
        <v>111</v>
      </c>
      <c r="K8933" s="4" t="s">
        <v>111</v>
      </c>
      <c r="L8933" s="4" t="s">
        <v>36</v>
      </c>
      <c r="M8933" s="4" t="s">
        <v>37</v>
      </c>
      <c r="N8933" s="4">
        <v>840.63</v>
      </c>
      <c r="O8933" s="4">
        <v>9</v>
      </c>
      <c r="P8933" s="4">
        <v>0.2</v>
      </c>
      <c r="Q8933" s="4">
        <v>9.5299999999999994</v>
      </c>
    </row>
    <row r="8934" spans="1:17" s="4" customFormat="1" ht="12" x14ac:dyDescent="0.3">
      <c r="A8934" s="4">
        <v>8933</v>
      </c>
      <c r="B8934" s="4" t="s">
        <v>26426</v>
      </c>
      <c r="C8934" s="5">
        <v>44422</v>
      </c>
      <c r="D8934" s="5">
        <v>44423</v>
      </c>
      <c r="E8934" s="9">
        <f t="shared" si="139"/>
        <v>2021</v>
      </c>
      <c r="F8934" s="4" t="s">
        <v>17</v>
      </c>
      <c r="G8934" s="4" t="s">
        <v>26427</v>
      </c>
      <c r="H8934" s="4" t="s">
        <v>26428</v>
      </c>
      <c r="I8934" s="4" t="s">
        <v>28</v>
      </c>
      <c r="J8934" s="4" t="s">
        <v>21</v>
      </c>
      <c r="K8934" s="4" t="s">
        <v>26647</v>
      </c>
      <c r="L8934" s="4" t="s">
        <v>36</v>
      </c>
      <c r="M8934" s="4" t="s">
        <v>118</v>
      </c>
      <c r="N8934" s="4">
        <v>1002.14</v>
      </c>
      <c r="O8934" s="4">
        <v>5</v>
      </c>
      <c r="P8934" s="4">
        <v>0.15</v>
      </c>
      <c r="Q8934" s="4">
        <v>168.64</v>
      </c>
    </row>
    <row r="8935" spans="1:17" s="4" customFormat="1" ht="12" x14ac:dyDescent="0.3">
      <c r="A8935" s="4">
        <v>8934</v>
      </c>
      <c r="B8935" s="4" t="s">
        <v>26429</v>
      </c>
      <c r="C8935" s="5">
        <v>44698</v>
      </c>
      <c r="D8935" s="5">
        <v>44701</v>
      </c>
      <c r="E8935" s="9">
        <f t="shared" si="139"/>
        <v>2022</v>
      </c>
      <c r="F8935" s="4" t="s">
        <v>25</v>
      </c>
      <c r="G8935" s="4" t="s">
        <v>26430</v>
      </c>
      <c r="H8935" s="4" t="s">
        <v>26431</v>
      </c>
      <c r="I8935" s="4" t="s">
        <v>20</v>
      </c>
      <c r="J8935" s="4" t="s">
        <v>42</v>
      </c>
      <c r="K8935" s="4" t="s">
        <v>43</v>
      </c>
      <c r="L8935" s="4" t="s">
        <v>22</v>
      </c>
      <c r="M8935" s="4" t="s">
        <v>23</v>
      </c>
      <c r="N8935" s="4">
        <v>1277.04</v>
      </c>
      <c r="O8935" s="4">
        <v>6</v>
      </c>
      <c r="P8935" s="4">
        <v>0</v>
      </c>
      <c r="Q8935" s="4">
        <v>75.36</v>
      </c>
    </row>
    <row r="8936" spans="1:17" s="4" customFormat="1" ht="12" x14ac:dyDescent="0.3">
      <c r="A8936" s="4">
        <v>8935</v>
      </c>
      <c r="B8936" s="4" t="s">
        <v>26432</v>
      </c>
      <c r="C8936" s="5">
        <v>45639</v>
      </c>
      <c r="D8936" s="5">
        <v>45640</v>
      </c>
      <c r="E8936" s="9">
        <f t="shared" si="139"/>
        <v>2024</v>
      </c>
      <c r="F8936" s="4" t="s">
        <v>59</v>
      </c>
      <c r="G8936" s="4" t="s">
        <v>26433</v>
      </c>
      <c r="H8936" s="4" t="s">
        <v>26434</v>
      </c>
      <c r="I8936" s="4" t="s">
        <v>67</v>
      </c>
      <c r="J8936" s="4" t="s">
        <v>111</v>
      </c>
      <c r="K8936" s="4" t="s">
        <v>111</v>
      </c>
      <c r="L8936" s="4" t="s">
        <v>36</v>
      </c>
      <c r="M8936" s="4" t="s">
        <v>118</v>
      </c>
      <c r="N8936" s="4">
        <v>215.09</v>
      </c>
      <c r="O8936" s="4">
        <v>7</v>
      </c>
      <c r="P8936" s="4">
        <v>0</v>
      </c>
      <c r="Q8936" s="4">
        <v>29.72</v>
      </c>
    </row>
    <row r="8937" spans="1:17" s="4" customFormat="1" ht="12" x14ac:dyDescent="0.3">
      <c r="A8937" s="4">
        <v>8936</v>
      </c>
      <c r="B8937" s="4" t="s">
        <v>26435</v>
      </c>
      <c r="C8937" s="5">
        <v>45397</v>
      </c>
      <c r="D8937" s="5">
        <v>45404</v>
      </c>
      <c r="E8937" s="9">
        <f t="shared" si="139"/>
        <v>2024</v>
      </c>
      <c r="F8937" s="4" t="s">
        <v>17</v>
      </c>
      <c r="G8937" s="4" t="s">
        <v>24233</v>
      </c>
      <c r="H8937" s="4" t="s">
        <v>26436</v>
      </c>
      <c r="I8937" s="4" t="s">
        <v>20</v>
      </c>
      <c r="J8937" s="4" t="s">
        <v>34</v>
      </c>
      <c r="K8937" s="4" t="s">
        <v>35</v>
      </c>
      <c r="L8937" s="4" t="s">
        <v>36</v>
      </c>
      <c r="M8937" s="4" t="s">
        <v>37</v>
      </c>
      <c r="N8937" s="4">
        <v>1119.0999999999999</v>
      </c>
      <c r="O8937" s="4">
        <v>2</v>
      </c>
      <c r="P8937" s="4">
        <v>0.2</v>
      </c>
      <c r="Q8937" s="4">
        <v>205.71</v>
      </c>
    </row>
    <row r="8938" spans="1:17" s="4" customFormat="1" ht="12" x14ac:dyDescent="0.3">
      <c r="A8938" s="4">
        <v>8937</v>
      </c>
      <c r="B8938" s="4" t="s">
        <v>26437</v>
      </c>
      <c r="C8938" s="5">
        <v>44641</v>
      </c>
      <c r="D8938" s="5">
        <v>44644</v>
      </c>
      <c r="E8938" s="9">
        <f t="shared" si="139"/>
        <v>2022</v>
      </c>
      <c r="F8938" s="4" t="s">
        <v>59</v>
      </c>
      <c r="G8938" s="4" t="s">
        <v>26438</v>
      </c>
      <c r="H8938" s="4" t="s">
        <v>26439</v>
      </c>
      <c r="I8938" s="4" t="s">
        <v>20</v>
      </c>
      <c r="J8938" s="4" t="s">
        <v>79</v>
      </c>
      <c r="K8938" s="4" t="s">
        <v>80</v>
      </c>
      <c r="L8938" s="4" t="s">
        <v>29</v>
      </c>
      <c r="M8938" s="4" t="s">
        <v>30</v>
      </c>
      <c r="N8938" s="4">
        <v>153.25</v>
      </c>
      <c r="O8938" s="4">
        <v>9</v>
      </c>
      <c r="P8938" s="4">
        <v>0.15</v>
      </c>
      <c r="Q8938" s="4">
        <v>10.89</v>
      </c>
    </row>
    <row r="8939" spans="1:17" s="4" customFormat="1" ht="12" x14ac:dyDescent="0.3">
      <c r="A8939" s="4">
        <v>8938</v>
      </c>
      <c r="B8939" s="4" t="s">
        <v>26440</v>
      </c>
      <c r="C8939" s="5">
        <v>44640</v>
      </c>
      <c r="D8939" s="5">
        <v>44645</v>
      </c>
      <c r="E8939" s="9">
        <f t="shared" si="139"/>
        <v>2022</v>
      </c>
      <c r="F8939" s="4" t="s">
        <v>59</v>
      </c>
      <c r="G8939" s="4" t="s">
        <v>26441</v>
      </c>
      <c r="H8939" s="4" t="s">
        <v>26442</v>
      </c>
      <c r="I8939" s="4" t="s">
        <v>67</v>
      </c>
      <c r="J8939" s="4" t="s">
        <v>145</v>
      </c>
      <c r="K8939" s="4" t="s">
        <v>80</v>
      </c>
      <c r="L8939" s="4" t="s">
        <v>29</v>
      </c>
      <c r="M8939" s="4" t="s">
        <v>30</v>
      </c>
      <c r="N8939" s="4">
        <v>1017.94</v>
      </c>
      <c r="O8939" s="4">
        <v>3</v>
      </c>
      <c r="P8939" s="4">
        <v>0</v>
      </c>
      <c r="Q8939" s="4">
        <v>156.66999999999999</v>
      </c>
    </row>
    <row r="8940" spans="1:17" s="4" customFormat="1" ht="12" x14ac:dyDescent="0.3">
      <c r="A8940" s="4">
        <v>8939</v>
      </c>
      <c r="B8940" s="4" t="s">
        <v>26443</v>
      </c>
      <c r="C8940" s="5">
        <v>45668</v>
      </c>
      <c r="D8940" s="5">
        <v>45675</v>
      </c>
      <c r="E8940" s="9">
        <f t="shared" si="139"/>
        <v>2025</v>
      </c>
      <c r="F8940" s="4" t="s">
        <v>39</v>
      </c>
      <c r="G8940" s="4" t="s">
        <v>26444</v>
      </c>
      <c r="H8940" s="4" t="s">
        <v>26445</v>
      </c>
      <c r="I8940" s="4" t="s">
        <v>67</v>
      </c>
      <c r="J8940" s="4" t="s">
        <v>21</v>
      </c>
      <c r="K8940" s="4" t="s">
        <v>26647</v>
      </c>
      <c r="L8940" s="4" t="s">
        <v>22</v>
      </c>
      <c r="M8940" s="4" t="s">
        <v>134</v>
      </c>
      <c r="N8940" s="4">
        <v>1468.09</v>
      </c>
      <c r="O8940" s="4">
        <v>8</v>
      </c>
      <c r="P8940" s="4">
        <v>0.1</v>
      </c>
      <c r="Q8940" s="4">
        <v>284.73</v>
      </c>
    </row>
    <row r="8941" spans="1:17" s="4" customFormat="1" ht="12" x14ac:dyDescent="0.3">
      <c r="A8941" s="4">
        <v>8940</v>
      </c>
      <c r="B8941" s="4" t="s">
        <v>26446</v>
      </c>
      <c r="C8941" s="5">
        <v>45543</v>
      </c>
      <c r="D8941" s="5">
        <v>45546</v>
      </c>
      <c r="E8941" s="9">
        <f t="shared" si="139"/>
        <v>2024</v>
      </c>
      <c r="F8941" s="4" t="s">
        <v>17</v>
      </c>
      <c r="G8941" s="4" t="s">
        <v>26447</v>
      </c>
      <c r="H8941" s="4" t="s">
        <v>26448</v>
      </c>
      <c r="I8941" s="4" t="s">
        <v>67</v>
      </c>
      <c r="J8941" s="4" t="s">
        <v>34</v>
      </c>
      <c r="K8941" s="4" t="s">
        <v>35</v>
      </c>
      <c r="L8941" s="4" t="s">
        <v>22</v>
      </c>
      <c r="M8941" s="4" t="s">
        <v>54</v>
      </c>
      <c r="N8941" s="4">
        <v>252.43</v>
      </c>
      <c r="O8941" s="4">
        <v>9</v>
      </c>
      <c r="P8941" s="4">
        <v>0.1</v>
      </c>
      <c r="Q8941" s="4">
        <v>42</v>
      </c>
    </row>
    <row r="8942" spans="1:17" s="4" customFormat="1" ht="12" x14ac:dyDescent="0.3">
      <c r="A8942" s="4">
        <v>8941</v>
      </c>
      <c r="B8942" s="4" t="s">
        <v>26449</v>
      </c>
      <c r="C8942" s="5">
        <v>44488</v>
      </c>
      <c r="D8942" s="5">
        <v>44489</v>
      </c>
      <c r="E8942" s="9">
        <f t="shared" si="139"/>
        <v>2021</v>
      </c>
      <c r="F8942" s="4" t="s">
        <v>17</v>
      </c>
      <c r="G8942" s="4" t="s">
        <v>26450</v>
      </c>
      <c r="H8942" s="4" t="s">
        <v>26451</v>
      </c>
      <c r="I8942" s="4" t="s">
        <v>28</v>
      </c>
      <c r="J8942" s="4" t="s">
        <v>52</v>
      </c>
      <c r="K8942" s="4" t="s">
        <v>53</v>
      </c>
      <c r="L8942" s="4" t="s">
        <v>36</v>
      </c>
      <c r="M8942" s="4" t="s">
        <v>118</v>
      </c>
      <c r="N8942" s="4">
        <v>1145.76</v>
      </c>
      <c r="O8942" s="4">
        <v>3</v>
      </c>
      <c r="P8942" s="4">
        <v>0.1</v>
      </c>
      <c r="Q8942" s="4">
        <v>234.82</v>
      </c>
    </row>
    <row r="8943" spans="1:17" s="4" customFormat="1" ht="12" x14ac:dyDescent="0.3">
      <c r="A8943" s="4">
        <v>8942</v>
      </c>
      <c r="B8943" s="4" t="s">
        <v>26452</v>
      </c>
      <c r="C8943" s="5">
        <v>44620</v>
      </c>
      <c r="D8943" s="5">
        <v>44621</v>
      </c>
      <c r="E8943" s="9">
        <f t="shared" si="139"/>
        <v>2022</v>
      </c>
      <c r="F8943" s="4" t="s">
        <v>59</v>
      </c>
      <c r="G8943" s="4" t="s">
        <v>26453</v>
      </c>
      <c r="H8943" s="4" t="s">
        <v>26454</v>
      </c>
      <c r="I8943" s="4" t="s">
        <v>67</v>
      </c>
      <c r="J8943" s="4" t="s">
        <v>42</v>
      </c>
      <c r="K8943" s="4" t="s">
        <v>43</v>
      </c>
      <c r="L8943" s="4" t="s">
        <v>36</v>
      </c>
      <c r="M8943" s="4" t="s">
        <v>138</v>
      </c>
      <c r="N8943" s="4">
        <v>955.97</v>
      </c>
      <c r="O8943" s="4">
        <v>8</v>
      </c>
      <c r="P8943" s="4">
        <v>0</v>
      </c>
      <c r="Q8943" s="4">
        <v>42.28</v>
      </c>
    </row>
    <row r="8944" spans="1:17" s="4" customFormat="1" ht="12" x14ac:dyDescent="0.3">
      <c r="A8944" s="4">
        <v>8943</v>
      </c>
      <c r="B8944" s="4" t="s">
        <v>26455</v>
      </c>
      <c r="C8944" s="5">
        <v>45367</v>
      </c>
      <c r="D8944" s="5">
        <v>45370</v>
      </c>
      <c r="E8944" s="9">
        <f t="shared" si="139"/>
        <v>2024</v>
      </c>
      <c r="F8944" s="4" t="s">
        <v>59</v>
      </c>
      <c r="G8944" s="4" t="s">
        <v>26456</v>
      </c>
      <c r="H8944" s="4" t="s">
        <v>26457</v>
      </c>
      <c r="I8944" s="4" t="s">
        <v>67</v>
      </c>
      <c r="J8944" s="4" t="s">
        <v>145</v>
      </c>
      <c r="K8944" s="4" t="s">
        <v>80</v>
      </c>
      <c r="L8944" s="4" t="s">
        <v>36</v>
      </c>
      <c r="M8944" s="4" t="s">
        <v>118</v>
      </c>
      <c r="N8944" s="4">
        <v>854.23</v>
      </c>
      <c r="O8944" s="4">
        <v>8</v>
      </c>
      <c r="P8944" s="4">
        <v>0.15</v>
      </c>
      <c r="Q8944" s="4">
        <v>52.73</v>
      </c>
    </row>
    <row r="8945" spans="1:17" s="4" customFormat="1" ht="12" x14ac:dyDescent="0.3">
      <c r="A8945" s="4">
        <v>8944</v>
      </c>
      <c r="B8945" s="4" t="s">
        <v>26458</v>
      </c>
      <c r="C8945" s="5">
        <v>44985</v>
      </c>
      <c r="D8945" s="5">
        <v>44991</v>
      </c>
      <c r="E8945" s="9">
        <f t="shared" si="139"/>
        <v>2023</v>
      </c>
      <c r="F8945" s="4" t="s">
        <v>39</v>
      </c>
      <c r="G8945" s="4" t="s">
        <v>26459</v>
      </c>
      <c r="H8945" s="4" t="s">
        <v>26460</v>
      </c>
      <c r="I8945" s="4" t="s">
        <v>67</v>
      </c>
      <c r="J8945" s="4" t="s">
        <v>52</v>
      </c>
      <c r="K8945" s="4" t="s">
        <v>53</v>
      </c>
      <c r="L8945" s="4" t="s">
        <v>36</v>
      </c>
      <c r="M8945" s="4" t="s">
        <v>37</v>
      </c>
      <c r="N8945" s="4">
        <v>370.09</v>
      </c>
      <c r="O8945" s="4">
        <v>6</v>
      </c>
      <c r="P8945" s="4">
        <v>0.15</v>
      </c>
      <c r="Q8945" s="4">
        <v>77.69</v>
      </c>
    </row>
    <row r="8946" spans="1:17" s="4" customFormat="1" ht="12" x14ac:dyDescent="0.3">
      <c r="A8946" s="4">
        <v>8945</v>
      </c>
      <c r="B8946" s="4" t="s">
        <v>26461</v>
      </c>
      <c r="C8946" s="5">
        <v>45150</v>
      </c>
      <c r="D8946" s="5">
        <v>45153</v>
      </c>
      <c r="E8946" s="9">
        <f t="shared" si="139"/>
        <v>2023</v>
      </c>
      <c r="F8946" s="4" t="s">
        <v>39</v>
      </c>
      <c r="G8946" s="4" t="s">
        <v>26462</v>
      </c>
      <c r="H8946" s="4" t="s">
        <v>26463</v>
      </c>
      <c r="I8946" s="4" t="s">
        <v>20</v>
      </c>
      <c r="J8946" s="4" t="s">
        <v>47</v>
      </c>
      <c r="K8946" s="4" t="s">
        <v>47</v>
      </c>
      <c r="L8946" s="4" t="s">
        <v>36</v>
      </c>
      <c r="M8946" s="4" t="s">
        <v>138</v>
      </c>
      <c r="N8946" s="4">
        <v>926.81</v>
      </c>
      <c r="O8946" s="4">
        <v>1</v>
      </c>
      <c r="P8946" s="4">
        <v>0.15</v>
      </c>
      <c r="Q8946" s="4">
        <v>170.51</v>
      </c>
    </row>
    <row r="8947" spans="1:17" s="4" customFormat="1" ht="12" x14ac:dyDescent="0.3">
      <c r="A8947" s="4">
        <v>8946</v>
      </c>
      <c r="B8947" s="4" t="s">
        <v>26464</v>
      </c>
      <c r="C8947" s="5">
        <v>45338</v>
      </c>
      <c r="D8947" s="5">
        <v>45342</v>
      </c>
      <c r="E8947" s="9">
        <f t="shared" si="139"/>
        <v>2024</v>
      </c>
      <c r="F8947" s="4" t="s">
        <v>39</v>
      </c>
      <c r="G8947" s="4" t="s">
        <v>26465</v>
      </c>
      <c r="H8947" s="4" t="s">
        <v>21921</v>
      </c>
      <c r="I8947" s="4" t="s">
        <v>20</v>
      </c>
      <c r="J8947" s="4" t="s">
        <v>42</v>
      </c>
      <c r="K8947" s="4" t="s">
        <v>43</v>
      </c>
      <c r="L8947" s="4" t="s">
        <v>22</v>
      </c>
      <c r="M8947" s="4" t="s">
        <v>54</v>
      </c>
      <c r="N8947" s="4">
        <v>687.81</v>
      </c>
      <c r="O8947" s="4">
        <v>7</v>
      </c>
      <c r="P8947" s="4">
        <v>0.2</v>
      </c>
      <c r="Q8947" s="4">
        <v>55.34</v>
      </c>
    </row>
    <row r="8948" spans="1:17" s="4" customFormat="1" ht="12" x14ac:dyDescent="0.3">
      <c r="A8948" s="4">
        <v>8947</v>
      </c>
      <c r="B8948" s="4" t="s">
        <v>26466</v>
      </c>
      <c r="C8948" s="5">
        <v>44491</v>
      </c>
      <c r="D8948" s="5">
        <v>44494</v>
      </c>
      <c r="E8948" s="9">
        <f t="shared" si="139"/>
        <v>2021</v>
      </c>
      <c r="F8948" s="4" t="s">
        <v>59</v>
      </c>
      <c r="G8948" s="4" t="s">
        <v>26467</v>
      </c>
      <c r="H8948" s="4" t="s">
        <v>26468</v>
      </c>
      <c r="I8948" s="4" t="s">
        <v>20</v>
      </c>
      <c r="J8948" s="4" t="s">
        <v>42</v>
      </c>
      <c r="K8948" s="4" t="s">
        <v>43</v>
      </c>
      <c r="L8948" s="4" t="s">
        <v>22</v>
      </c>
      <c r="M8948" s="4" t="s">
        <v>75</v>
      </c>
      <c r="N8948" s="4">
        <v>82.52</v>
      </c>
      <c r="O8948" s="4">
        <v>7</v>
      </c>
      <c r="P8948" s="4">
        <v>0.1</v>
      </c>
      <c r="Q8948" s="4">
        <v>18.64</v>
      </c>
    </row>
    <row r="8949" spans="1:17" s="4" customFormat="1" ht="12" x14ac:dyDescent="0.3">
      <c r="A8949" s="4">
        <v>8948</v>
      </c>
      <c r="B8949" s="4" t="s">
        <v>26469</v>
      </c>
      <c r="C8949" s="5">
        <v>45098</v>
      </c>
      <c r="D8949" s="5">
        <v>45101</v>
      </c>
      <c r="E8949" s="9">
        <f t="shared" si="139"/>
        <v>2023</v>
      </c>
      <c r="F8949" s="4" t="s">
        <v>25</v>
      </c>
      <c r="G8949" s="4" t="s">
        <v>26470</v>
      </c>
      <c r="H8949" s="4" t="s">
        <v>26471</v>
      </c>
      <c r="I8949" s="4" t="s">
        <v>67</v>
      </c>
      <c r="J8949" s="4" t="s">
        <v>62</v>
      </c>
      <c r="K8949" s="4" t="s">
        <v>63</v>
      </c>
      <c r="L8949" s="4" t="s">
        <v>29</v>
      </c>
      <c r="M8949" s="4" t="s">
        <v>30</v>
      </c>
      <c r="N8949" s="4">
        <v>1371.98</v>
      </c>
      <c r="O8949" s="4">
        <v>9</v>
      </c>
      <c r="P8949" s="4">
        <v>0.15</v>
      </c>
      <c r="Q8949" s="4">
        <v>209.23</v>
      </c>
    </row>
    <row r="8950" spans="1:17" s="4" customFormat="1" ht="12" x14ac:dyDescent="0.3">
      <c r="A8950" s="4">
        <v>8949</v>
      </c>
      <c r="B8950" s="4" t="s">
        <v>26472</v>
      </c>
      <c r="C8950" s="5">
        <v>45317</v>
      </c>
      <c r="D8950" s="5">
        <v>45323</v>
      </c>
      <c r="E8950" s="9">
        <f t="shared" si="139"/>
        <v>2024</v>
      </c>
      <c r="F8950" s="4" t="s">
        <v>17</v>
      </c>
      <c r="G8950" s="4" t="s">
        <v>26473</v>
      </c>
      <c r="H8950" s="4" t="s">
        <v>26474</v>
      </c>
      <c r="I8950" s="4" t="s">
        <v>20</v>
      </c>
      <c r="J8950" s="4" t="s">
        <v>145</v>
      </c>
      <c r="K8950" s="4" t="s">
        <v>80</v>
      </c>
      <c r="L8950" s="4" t="s">
        <v>22</v>
      </c>
      <c r="M8950" s="4" t="s">
        <v>23</v>
      </c>
      <c r="N8950" s="4">
        <v>398.36</v>
      </c>
      <c r="O8950" s="4">
        <v>3</v>
      </c>
      <c r="P8950" s="4">
        <v>0.1</v>
      </c>
      <c r="Q8950" s="4">
        <v>62.34</v>
      </c>
    </row>
    <row r="8951" spans="1:17" s="4" customFormat="1" ht="12" x14ac:dyDescent="0.3">
      <c r="A8951" s="4">
        <v>8950</v>
      </c>
      <c r="B8951" s="4" t="s">
        <v>26475</v>
      </c>
      <c r="C8951" s="5">
        <v>45084</v>
      </c>
      <c r="D8951" s="5">
        <v>45085</v>
      </c>
      <c r="E8951" s="9">
        <f t="shared" si="139"/>
        <v>2023</v>
      </c>
      <c r="F8951" s="4" t="s">
        <v>25</v>
      </c>
      <c r="G8951" s="4" t="s">
        <v>26476</v>
      </c>
      <c r="H8951" s="4" t="s">
        <v>26477</v>
      </c>
      <c r="I8951" s="4" t="s">
        <v>67</v>
      </c>
      <c r="J8951" s="4" t="s">
        <v>79</v>
      </c>
      <c r="K8951" s="4" t="s">
        <v>80</v>
      </c>
      <c r="L8951" s="4" t="s">
        <v>36</v>
      </c>
      <c r="M8951" s="4" t="s">
        <v>71</v>
      </c>
      <c r="N8951" s="4">
        <v>1496.38</v>
      </c>
      <c r="O8951" s="4">
        <v>6</v>
      </c>
      <c r="P8951" s="4">
        <v>0</v>
      </c>
      <c r="Q8951" s="4">
        <v>83.23</v>
      </c>
    </row>
    <row r="8952" spans="1:17" s="4" customFormat="1" ht="12" x14ac:dyDescent="0.3">
      <c r="A8952" s="4">
        <v>8951</v>
      </c>
      <c r="B8952" s="4" t="s">
        <v>26478</v>
      </c>
      <c r="C8952" s="5">
        <v>45032</v>
      </c>
      <c r="D8952" s="5">
        <v>45033</v>
      </c>
      <c r="E8952" s="9">
        <f t="shared" si="139"/>
        <v>2023</v>
      </c>
      <c r="F8952" s="4" t="s">
        <v>25</v>
      </c>
      <c r="G8952" s="4" t="s">
        <v>25545</v>
      </c>
      <c r="H8952" s="4" t="s">
        <v>26479</v>
      </c>
      <c r="I8952" s="4" t="s">
        <v>28</v>
      </c>
      <c r="J8952" s="4" t="s">
        <v>79</v>
      </c>
      <c r="K8952" s="4" t="s">
        <v>80</v>
      </c>
      <c r="L8952" s="4" t="s">
        <v>36</v>
      </c>
      <c r="M8952" s="4" t="s">
        <v>118</v>
      </c>
      <c r="N8952" s="4">
        <v>854.11</v>
      </c>
      <c r="O8952" s="4">
        <v>9</v>
      </c>
      <c r="P8952" s="4">
        <v>0.2</v>
      </c>
      <c r="Q8952" s="4">
        <v>122.39</v>
      </c>
    </row>
    <row r="8953" spans="1:17" s="4" customFormat="1" ht="12" x14ac:dyDescent="0.3">
      <c r="A8953" s="4">
        <v>8952</v>
      </c>
      <c r="B8953" s="4" t="s">
        <v>26480</v>
      </c>
      <c r="C8953" s="5">
        <v>45734</v>
      </c>
      <c r="D8953" s="5">
        <v>45738</v>
      </c>
      <c r="E8953" s="9">
        <f t="shared" si="139"/>
        <v>2025</v>
      </c>
      <c r="F8953" s="4" t="s">
        <v>59</v>
      </c>
      <c r="G8953" s="4" t="s">
        <v>26481</v>
      </c>
      <c r="H8953" s="4" t="s">
        <v>26482</v>
      </c>
      <c r="I8953" s="4" t="s">
        <v>67</v>
      </c>
      <c r="J8953" s="4" t="s">
        <v>111</v>
      </c>
      <c r="K8953" s="4" t="s">
        <v>111</v>
      </c>
      <c r="L8953" s="4" t="s">
        <v>22</v>
      </c>
      <c r="M8953" s="4" t="s">
        <v>75</v>
      </c>
      <c r="N8953" s="4">
        <v>618.38</v>
      </c>
      <c r="O8953" s="4">
        <v>3</v>
      </c>
      <c r="P8953" s="4">
        <v>0.1</v>
      </c>
      <c r="Q8953" s="4">
        <v>16.04</v>
      </c>
    </row>
    <row r="8954" spans="1:17" s="4" customFormat="1" ht="12" x14ac:dyDescent="0.3">
      <c r="A8954" s="4">
        <v>8953</v>
      </c>
      <c r="B8954" s="4" t="s">
        <v>26483</v>
      </c>
      <c r="C8954" s="5">
        <v>45068</v>
      </c>
      <c r="D8954" s="5">
        <v>45070</v>
      </c>
      <c r="E8954" s="9">
        <f t="shared" si="139"/>
        <v>2023</v>
      </c>
      <c r="F8954" s="4" t="s">
        <v>25</v>
      </c>
      <c r="G8954" s="4" t="s">
        <v>26484</v>
      </c>
      <c r="H8954" s="4" t="s">
        <v>26485</v>
      </c>
      <c r="I8954" s="4" t="s">
        <v>67</v>
      </c>
      <c r="J8954" s="4" t="s">
        <v>34</v>
      </c>
      <c r="K8954" s="4" t="s">
        <v>35</v>
      </c>
      <c r="L8954" s="4" t="s">
        <v>22</v>
      </c>
      <c r="M8954" s="4" t="s">
        <v>54</v>
      </c>
      <c r="N8954" s="4">
        <v>128.74</v>
      </c>
      <c r="O8954" s="4">
        <v>2</v>
      </c>
      <c r="P8954" s="4">
        <v>0.15</v>
      </c>
      <c r="Q8954" s="4">
        <v>28.53</v>
      </c>
    </row>
    <row r="8955" spans="1:17" s="4" customFormat="1" ht="12" x14ac:dyDescent="0.3">
      <c r="A8955" s="4">
        <v>8954</v>
      </c>
      <c r="B8955" s="4" t="s">
        <v>26486</v>
      </c>
      <c r="C8955" s="5">
        <v>45407</v>
      </c>
      <c r="D8955" s="5">
        <v>45414</v>
      </c>
      <c r="E8955" s="9">
        <f t="shared" si="139"/>
        <v>2024</v>
      </c>
      <c r="F8955" s="4" t="s">
        <v>39</v>
      </c>
      <c r="G8955" s="4" t="s">
        <v>26487</v>
      </c>
      <c r="H8955" s="4" t="s">
        <v>26488</v>
      </c>
      <c r="I8955" s="4" t="s">
        <v>67</v>
      </c>
      <c r="J8955" s="4" t="s">
        <v>21</v>
      </c>
      <c r="K8955" s="4" t="s">
        <v>26647</v>
      </c>
      <c r="L8955" s="4" t="s">
        <v>29</v>
      </c>
      <c r="M8955" s="4" t="s">
        <v>90</v>
      </c>
      <c r="N8955" s="4">
        <v>1458.83</v>
      </c>
      <c r="O8955" s="4">
        <v>8</v>
      </c>
      <c r="P8955" s="4">
        <v>0.1</v>
      </c>
      <c r="Q8955" s="4">
        <v>262.08</v>
      </c>
    </row>
    <row r="8956" spans="1:17" s="4" customFormat="1" ht="12" x14ac:dyDescent="0.3">
      <c r="A8956" s="4">
        <v>8955</v>
      </c>
      <c r="B8956" s="4" t="s">
        <v>26489</v>
      </c>
      <c r="C8956" s="5">
        <v>45432</v>
      </c>
      <c r="D8956" s="5">
        <v>45437</v>
      </c>
      <c r="E8956" s="9">
        <f t="shared" si="139"/>
        <v>2024</v>
      </c>
      <c r="F8956" s="4" t="s">
        <v>17</v>
      </c>
      <c r="G8956" s="4" t="s">
        <v>26490</v>
      </c>
      <c r="H8956" s="4" t="s">
        <v>26491</v>
      </c>
      <c r="I8956" s="4" t="s">
        <v>20</v>
      </c>
      <c r="J8956" s="4" t="s">
        <v>79</v>
      </c>
      <c r="K8956" s="4" t="s">
        <v>80</v>
      </c>
      <c r="L8956" s="4" t="s">
        <v>22</v>
      </c>
      <c r="M8956" s="4" t="s">
        <v>134</v>
      </c>
      <c r="N8956" s="4">
        <v>407.7</v>
      </c>
      <c r="O8956" s="4">
        <v>9</v>
      </c>
      <c r="P8956" s="4">
        <v>0</v>
      </c>
      <c r="Q8956" s="4">
        <v>44.14</v>
      </c>
    </row>
    <row r="8957" spans="1:17" s="4" customFormat="1" ht="12" x14ac:dyDescent="0.3">
      <c r="A8957" s="4">
        <v>8956</v>
      </c>
      <c r="B8957" s="4" t="s">
        <v>26492</v>
      </c>
      <c r="C8957" s="5">
        <v>45205</v>
      </c>
      <c r="D8957" s="5">
        <v>45207</v>
      </c>
      <c r="E8957" s="9">
        <f t="shared" si="139"/>
        <v>2023</v>
      </c>
      <c r="F8957" s="4" t="s">
        <v>17</v>
      </c>
      <c r="G8957" s="4" t="s">
        <v>26493</v>
      </c>
      <c r="H8957" s="4" t="s">
        <v>26494</v>
      </c>
      <c r="I8957" s="4" t="s">
        <v>67</v>
      </c>
      <c r="J8957" s="4" t="s">
        <v>62</v>
      </c>
      <c r="K8957" s="4" t="s">
        <v>63</v>
      </c>
      <c r="L8957" s="4" t="s">
        <v>22</v>
      </c>
      <c r="M8957" s="4" t="s">
        <v>134</v>
      </c>
      <c r="N8957" s="4">
        <v>1097.48</v>
      </c>
      <c r="O8957" s="4">
        <v>10</v>
      </c>
      <c r="P8957" s="4">
        <v>0.2</v>
      </c>
      <c r="Q8957" s="4">
        <v>132.37</v>
      </c>
    </row>
    <row r="8958" spans="1:17" s="4" customFormat="1" ht="12" x14ac:dyDescent="0.3">
      <c r="A8958" s="4">
        <v>8957</v>
      </c>
      <c r="B8958" s="4" t="s">
        <v>26495</v>
      </c>
      <c r="C8958" s="5">
        <v>45800</v>
      </c>
      <c r="D8958" s="5">
        <v>45807</v>
      </c>
      <c r="E8958" s="9">
        <f t="shared" si="139"/>
        <v>2025</v>
      </c>
      <c r="F8958" s="4" t="s">
        <v>25</v>
      </c>
      <c r="G8958" s="4" t="s">
        <v>26496</v>
      </c>
      <c r="H8958" s="4" t="s">
        <v>26497</v>
      </c>
      <c r="I8958" s="4" t="s">
        <v>67</v>
      </c>
      <c r="J8958" s="4" t="s">
        <v>62</v>
      </c>
      <c r="K8958" s="4" t="s">
        <v>63</v>
      </c>
      <c r="L8958" s="4" t="s">
        <v>22</v>
      </c>
      <c r="M8958" s="4" t="s">
        <v>75</v>
      </c>
      <c r="N8958" s="4">
        <v>142.87</v>
      </c>
      <c r="O8958" s="4">
        <v>8</v>
      </c>
      <c r="P8958" s="4">
        <v>0</v>
      </c>
      <c r="Q8958" s="4">
        <v>25.52</v>
      </c>
    </row>
    <row r="8959" spans="1:17" s="4" customFormat="1" ht="12" x14ac:dyDescent="0.3">
      <c r="A8959" s="4">
        <v>8958</v>
      </c>
      <c r="B8959" s="4" t="s">
        <v>26498</v>
      </c>
      <c r="C8959" s="5">
        <v>44946</v>
      </c>
      <c r="D8959" s="5">
        <v>44949</v>
      </c>
      <c r="E8959" s="9">
        <f t="shared" si="139"/>
        <v>2023</v>
      </c>
      <c r="F8959" s="4" t="s">
        <v>17</v>
      </c>
      <c r="G8959" s="4" t="s">
        <v>26499</v>
      </c>
      <c r="H8959" s="4" t="s">
        <v>26500</v>
      </c>
      <c r="I8959" s="4" t="s">
        <v>67</v>
      </c>
      <c r="J8959" s="4" t="s">
        <v>106</v>
      </c>
      <c r="K8959" s="4" t="s">
        <v>106</v>
      </c>
      <c r="L8959" s="4" t="s">
        <v>36</v>
      </c>
      <c r="M8959" s="4" t="s">
        <v>138</v>
      </c>
      <c r="N8959" s="4">
        <v>199.06</v>
      </c>
      <c r="O8959" s="4">
        <v>6</v>
      </c>
      <c r="P8959" s="4">
        <v>0.1</v>
      </c>
      <c r="Q8959" s="4">
        <v>28.48</v>
      </c>
    </row>
    <row r="8960" spans="1:17" s="4" customFormat="1" ht="12" x14ac:dyDescent="0.3">
      <c r="A8960" s="4">
        <v>8959</v>
      </c>
      <c r="B8960" s="4" t="s">
        <v>26501</v>
      </c>
      <c r="C8960" s="5">
        <v>44870</v>
      </c>
      <c r="D8960" s="5">
        <v>44877</v>
      </c>
      <c r="E8960" s="9">
        <f t="shared" si="139"/>
        <v>2022</v>
      </c>
      <c r="F8960" s="4" t="s">
        <v>59</v>
      </c>
      <c r="G8960" s="4" t="s">
        <v>26502</v>
      </c>
      <c r="H8960" s="4" t="s">
        <v>26503</v>
      </c>
      <c r="I8960" s="4" t="s">
        <v>67</v>
      </c>
      <c r="J8960" s="4" t="s">
        <v>47</v>
      </c>
      <c r="K8960" s="4" t="s">
        <v>47</v>
      </c>
      <c r="L8960" s="4" t="s">
        <v>29</v>
      </c>
      <c r="M8960" s="4" t="s">
        <v>30</v>
      </c>
      <c r="N8960" s="4">
        <v>143.06</v>
      </c>
      <c r="O8960" s="4">
        <v>6</v>
      </c>
      <c r="P8960" s="4">
        <v>0</v>
      </c>
      <c r="Q8960" s="4">
        <v>29.34</v>
      </c>
    </row>
    <row r="8961" spans="1:17" s="4" customFormat="1" ht="12" x14ac:dyDescent="0.3">
      <c r="A8961" s="4">
        <v>8960</v>
      </c>
      <c r="B8961" s="4" t="s">
        <v>26504</v>
      </c>
      <c r="C8961" s="5">
        <v>45188</v>
      </c>
      <c r="D8961" s="5">
        <v>45192</v>
      </c>
      <c r="E8961" s="9">
        <f t="shared" si="139"/>
        <v>2023</v>
      </c>
      <c r="F8961" s="4" t="s">
        <v>59</v>
      </c>
      <c r="G8961" s="4" t="s">
        <v>26505</v>
      </c>
      <c r="H8961" s="4" t="s">
        <v>26506</v>
      </c>
      <c r="I8961" s="4" t="s">
        <v>28</v>
      </c>
      <c r="J8961" s="4" t="s">
        <v>42</v>
      </c>
      <c r="K8961" s="4" t="s">
        <v>43</v>
      </c>
      <c r="L8961" s="4" t="s">
        <v>22</v>
      </c>
      <c r="M8961" s="4" t="s">
        <v>54</v>
      </c>
      <c r="N8961" s="4">
        <v>1250.3499999999999</v>
      </c>
      <c r="O8961" s="4">
        <v>4</v>
      </c>
      <c r="P8961" s="4">
        <v>0.15</v>
      </c>
      <c r="Q8961" s="4">
        <v>262</v>
      </c>
    </row>
    <row r="8962" spans="1:17" s="4" customFormat="1" ht="12" x14ac:dyDescent="0.3">
      <c r="A8962" s="4">
        <v>8961</v>
      </c>
      <c r="B8962" s="4" t="s">
        <v>26507</v>
      </c>
      <c r="C8962" s="5">
        <v>45664</v>
      </c>
      <c r="D8962" s="5">
        <v>45670</v>
      </c>
      <c r="E8962" s="9">
        <f t="shared" ref="E8962:E9001" si="140">YEAR(D8962)</f>
        <v>2025</v>
      </c>
      <c r="F8962" s="4" t="s">
        <v>17</v>
      </c>
      <c r="G8962" s="4" t="s">
        <v>26508</v>
      </c>
      <c r="H8962" s="4" t="s">
        <v>26509</v>
      </c>
      <c r="I8962" s="4" t="s">
        <v>67</v>
      </c>
      <c r="J8962" s="4" t="s">
        <v>106</v>
      </c>
      <c r="K8962" s="4" t="s">
        <v>106</v>
      </c>
      <c r="L8962" s="4" t="s">
        <v>29</v>
      </c>
      <c r="M8962" s="4" t="s">
        <v>90</v>
      </c>
      <c r="N8962" s="4">
        <v>265.76</v>
      </c>
      <c r="O8962" s="4">
        <v>4</v>
      </c>
      <c r="P8962" s="4">
        <v>0.2</v>
      </c>
      <c r="Q8962" s="4">
        <v>8.83</v>
      </c>
    </row>
    <row r="8963" spans="1:17" s="4" customFormat="1" ht="12" x14ac:dyDescent="0.3">
      <c r="A8963" s="4">
        <v>8962</v>
      </c>
      <c r="B8963" s="4" t="s">
        <v>26510</v>
      </c>
      <c r="C8963" s="5">
        <v>44562</v>
      </c>
      <c r="D8963" s="5">
        <v>44565</v>
      </c>
      <c r="E8963" s="9">
        <f t="shared" si="140"/>
        <v>2022</v>
      </c>
      <c r="F8963" s="4" t="s">
        <v>39</v>
      </c>
      <c r="G8963" s="4" t="s">
        <v>26511</v>
      </c>
      <c r="H8963" s="4" t="s">
        <v>26512</v>
      </c>
      <c r="I8963" s="4" t="s">
        <v>28</v>
      </c>
      <c r="J8963" s="4" t="s">
        <v>62</v>
      </c>
      <c r="K8963" s="4" t="s">
        <v>63</v>
      </c>
      <c r="L8963" s="4" t="s">
        <v>29</v>
      </c>
      <c r="M8963" s="4" t="s">
        <v>90</v>
      </c>
      <c r="N8963" s="4">
        <v>751.82</v>
      </c>
      <c r="O8963" s="4">
        <v>5</v>
      </c>
      <c r="P8963" s="4">
        <v>0.1</v>
      </c>
      <c r="Q8963" s="4">
        <v>38.229999999999997</v>
      </c>
    </row>
    <row r="8964" spans="1:17" s="4" customFormat="1" ht="12" x14ac:dyDescent="0.3">
      <c r="A8964" s="4">
        <v>8963</v>
      </c>
      <c r="B8964" s="4" t="s">
        <v>26513</v>
      </c>
      <c r="C8964" s="5">
        <v>45840</v>
      </c>
      <c r="D8964" s="5">
        <v>45845</v>
      </c>
      <c r="E8964" s="9">
        <f t="shared" si="140"/>
        <v>2025</v>
      </c>
      <c r="F8964" s="4" t="s">
        <v>59</v>
      </c>
      <c r="G8964" s="4" t="s">
        <v>26514</v>
      </c>
      <c r="H8964" s="4" t="s">
        <v>18613</v>
      </c>
      <c r="I8964" s="4" t="s">
        <v>20</v>
      </c>
      <c r="J8964" s="4" t="s">
        <v>79</v>
      </c>
      <c r="K8964" s="4" t="s">
        <v>80</v>
      </c>
      <c r="L8964" s="4" t="s">
        <v>22</v>
      </c>
      <c r="M8964" s="4" t="s">
        <v>54</v>
      </c>
      <c r="N8964" s="4">
        <v>691.19</v>
      </c>
      <c r="O8964" s="4">
        <v>3</v>
      </c>
      <c r="P8964" s="4">
        <v>0.15</v>
      </c>
      <c r="Q8964" s="4">
        <v>-9.83</v>
      </c>
    </row>
    <row r="8965" spans="1:17" s="4" customFormat="1" ht="12" x14ac:dyDescent="0.3">
      <c r="A8965" s="4">
        <v>8964</v>
      </c>
      <c r="B8965" s="4" t="s">
        <v>26515</v>
      </c>
      <c r="C8965" s="5">
        <v>45775</v>
      </c>
      <c r="D8965" s="5">
        <v>45781</v>
      </c>
      <c r="E8965" s="9">
        <f t="shared" si="140"/>
        <v>2025</v>
      </c>
      <c r="F8965" s="4" t="s">
        <v>39</v>
      </c>
      <c r="G8965" s="4" t="s">
        <v>26516</v>
      </c>
      <c r="H8965" s="4" t="s">
        <v>26517</v>
      </c>
      <c r="I8965" s="4" t="s">
        <v>28</v>
      </c>
      <c r="J8965" s="4" t="s">
        <v>21</v>
      </c>
      <c r="K8965" s="4" t="s">
        <v>26647</v>
      </c>
      <c r="L8965" s="4" t="s">
        <v>36</v>
      </c>
      <c r="M8965" s="4" t="s">
        <v>138</v>
      </c>
      <c r="N8965" s="4">
        <v>1118.8699999999999</v>
      </c>
      <c r="O8965" s="4">
        <v>4</v>
      </c>
      <c r="P8965" s="4">
        <v>0.1</v>
      </c>
      <c r="Q8965" s="4">
        <v>84.71</v>
      </c>
    </row>
    <row r="8966" spans="1:17" s="4" customFormat="1" ht="12" x14ac:dyDescent="0.3">
      <c r="A8966" s="4">
        <v>8965</v>
      </c>
      <c r="B8966" s="4" t="s">
        <v>26518</v>
      </c>
      <c r="C8966" s="5">
        <v>44872</v>
      </c>
      <c r="D8966" s="5">
        <v>44875</v>
      </c>
      <c r="E8966" s="9">
        <f t="shared" si="140"/>
        <v>2022</v>
      </c>
      <c r="F8966" s="4" t="s">
        <v>25</v>
      </c>
      <c r="G8966" s="4" t="s">
        <v>26519</v>
      </c>
      <c r="H8966" s="4" t="s">
        <v>26520</v>
      </c>
      <c r="I8966" s="4" t="s">
        <v>28</v>
      </c>
      <c r="J8966" s="4" t="s">
        <v>111</v>
      </c>
      <c r="K8966" s="4" t="s">
        <v>111</v>
      </c>
      <c r="L8966" s="4" t="s">
        <v>36</v>
      </c>
      <c r="M8966" s="4" t="s">
        <v>71</v>
      </c>
      <c r="N8966" s="4">
        <v>653.86</v>
      </c>
      <c r="O8966" s="4">
        <v>5</v>
      </c>
      <c r="P8966" s="4">
        <v>0.15</v>
      </c>
      <c r="Q8966" s="4">
        <v>119.55</v>
      </c>
    </row>
    <row r="8967" spans="1:17" s="4" customFormat="1" ht="12" x14ac:dyDescent="0.3">
      <c r="A8967" s="4">
        <v>8966</v>
      </c>
      <c r="B8967" s="4" t="s">
        <v>26521</v>
      </c>
      <c r="C8967" s="5">
        <v>44866</v>
      </c>
      <c r="D8967" s="5">
        <v>44870</v>
      </c>
      <c r="E8967" s="9">
        <f t="shared" si="140"/>
        <v>2022</v>
      </c>
      <c r="F8967" s="4" t="s">
        <v>59</v>
      </c>
      <c r="G8967" s="4" t="s">
        <v>26522</v>
      </c>
      <c r="H8967" s="4" t="s">
        <v>26523</v>
      </c>
      <c r="I8967" s="4" t="s">
        <v>28</v>
      </c>
      <c r="J8967" s="4" t="s">
        <v>34</v>
      </c>
      <c r="K8967" s="4" t="s">
        <v>35</v>
      </c>
      <c r="L8967" s="4" t="s">
        <v>29</v>
      </c>
      <c r="M8967" s="4" t="s">
        <v>48</v>
      </c>
      <c r="N8967" s="4">
        <v>436.75</v>
      </c>
      <c r="O8967" s="4">
        <v>7</v>
      </c>
      <c r="P8967" s="4">
        <v>0.2</v>
      </c>
      <c r="Q8967" s="4">
        <v>82.46</v>
      </c>
    </row>
    <row r="8968" spans="1:17" s="4" customFormat="1" ht="12" x14ac:dyDescent="0.3">
      <c r="A8968" s="4">
        <v>8967</v>
      </c>
      <c r="B8968" s="4" t="s">
        <v>26524</v>
      </c>
      <c r="C8968" s="5">
        <v>44951</v>
      </c>
      <c r="D8968" s="5">
        <v>44956</v>
      </c>
      <c r="E8968" s="9">
        <f t="shared" si="140"/>
        <v>2023</v>
      </c>
      <c r="F8968" s="4" t="s">
        <v>17</v>
      </c>
      <c r="G8968" s="4" t="s">
        <v>26525</v>
      </c>
      <c r="H8968" s="4" t="s">
        <v>26526</v>
      </c>
      <c r="I8968" s="4" t="s">
        <v>67</v>
      </c>
      <c r="J8968" s="4" t="s">
        <v>21</v>
      </c>
      <c r="K8968" s="4" t="s">
        <v>26647</v>
      </c>
      <c r="L8968" s="4" t="s">
        <v>22</v>
      </c>
      <c r="M8968" s="4" t="s">
        <v>54</v>
      </c>
      <c r="N8968" s="4">
        <v>1062.43</v>
      </c>
      <c r="O8968" s="4">
        <v>8</v>
      </c>
      <c r="P8968" s="4">
        <v>0.2</v>
      </c>
      <c r="Q8968" s="4">
        <v>221.04</v>
      </c>
    </row>
    <row r="8969" spans="1:17" s="4" customFormat="1" ht="12" x14ac:dyDescent="0.3">
      <c r="A8969" s="4">
        <v>8968</v>
      </c>
      <c r="B8969" s="4" t="s">
        <v>26527</v>
      </c>
      <c r="C8969" s="5">
        <v>45076</v>
      </c>
      <c r="D8969" s="5">
        <v>45080</v>
      </c>
      <c r="E8969" s="9">
        <f t="shared" si="140"/>
        <v>2023</v>
      </c>
      <c r="F8969" s="4" t="s">
        <v>39</v>
      </c>
      <c r="G8969" s="4" t="s">
        <v>26528</v>
      </c>
      <c r="H8969" s="4" t="s">
        <v>26529</v>
      </c>
      <c r="I8969" s="4" t="s">
        <v>67</v>
      </c>
      <c r="J8969" s="4" t="s">
        <v>21</v>
      </c>
      <c r="K8969" s="4" t="s">
        <v>26647</v>
      </c>
      <c r="L8969" s="4" t="s">
        <v>36</v>
      </c>
      <c r="M8969" s="4" t="s">
        <v>118</v>
      </c>
      <c r="N8969" s="4">
        <v>900.65</v>
      </c>
      <c r="O8969" s="4">
        <v>2</v>
      </c>
      <c r="P8969" s="4">
        <v>0.1</v>
      </c>
      <c r="Q8969" s="4">
        <v>107.54</v>
      </c>
    </row>
    <row r="8970" spans="1:17" s="4" customFormat="1" ht="12" x14ac:dyDescent="0.3">
      <c r="A8970" s="4">
        <v>8969</v>
      </c>
      <c r="B8970" s="4" t="s">
        <v>26530</v>
      </c>
      <c r="C8970" s="5">
        <v>45753</v>
      </c>
      <c r="D8970" s="5">
        <v>45759</v>
      </c>
      <c r="E8970" s="9">
        <f t="shared" si="140"/>
        <v>2025</v>
      </c>
      <c r="F8970" s="4" t="s">
        <v>59</v>
      </c>
      <c r="G8970" s="4" t="s">
        <v>26531</v>
      </c>
      <c r="H8970" s="4" t="s">
        <v>26532</v>
      </c>
      <c r="I8970" s="4" t="s">
        <v>67</v>
      </c>
      <c r="J8970" s="4" t="s">
        <v>42</v>
      </c>
      <c r="K8970" s="4" t="s">
        <v>43</v>
      </c>
      <c r="L8970" s="4" t="s">
        <v>22</v>
      </c>
      <c r="M8970" s="4" t="s">
        <v>134</v>
      </c>
      <c r="N8970" s="4">
        <v>613.29</v>
      </c>
      <c r="O8970" s="4">
        <v>1</v>
      </c>
      <c r="P8970" s="4">
        <v>0.2</v>
      </c>
      <c r="Q8970" s="4">
        <v>82.07</v>
      </c>
    </row>
    <row r="8971" spans="1:17" s="4" customFormat="1" ht="12" x14ac:dyDescent="0.3">
      <c r="A8971" s="4">
        <v>8970</v>
      </c>
      <c r="B8971" s="4" t="s">
        <v>26533</v>
      </c>
      <c r="C8971" s="5">
        <v>45001</v>
      </c>
      <c r="D8971" s="5">
        <v>45002</v>
      </c>
      <c r="E8971" s="9">
        <f t="shared" si="140"/>
        <v>2023</v>
      </c>
      <c r="F8971" s="4" t="s">
        <v>25</v>
      </c>
      <c r="G8971" s="4" t="s">
        <v>26534</v>
      </c>
      <c r="H8971" s="4" t="s">
        <v>26535</v>
      </c>
      <c r="I8971" s="4" t="s">
        <v>28</v>
      </c>
      <c r="J8971" s="4" t="s">
        <v>79</v>
      </c>
      <c r="K8971" s="4" t="s">
        <v>80</v>
      </c>
      <c r="L8971" s="4" t="s">
        <v>36</v>
      </c>
      <c r="M8971" s="4" t="s">
        <v>138</v>
      </c>
      <c r="N8971" s="4">
        <v>478.74</v>
      </c>
      <c r="O8971" s="4">
        <v>4</v>
      </c>
      <c r="P8971" s="4">
        <v>0</v>
      </c>
      <c r="Q8971" s="4">
        <v>18.23</v>
      </c>
    </row>
    <row r="8972" spans="1:17" s="4" customFormat="1" ht="12" x14ac:dyDescent="0.3">
      <c r="A8972" s="4">
        <v>8971</v>
      </c>
      <c r="B8972" s="4" t="s">
        <v>26536</v>
      </c>
      <c r="C8972" s="5">
        <v>44829</v>
      </c>
      <c r="D8972" s="5">
        <v>44830</v>
      </c>
      <c r="E8972" s="9">
        <f t="shared" si="140"/>
        <v>2022</v>
      </c>
      <c r="F8972" s="4" t="s">
        <v>39</v>
      </c>
      <c r="G8972" s="4" t="s">
        <v>26537</v>
      </c>
      <c r="H8972" s="4" t="s">
        <v>26538</v>
      </c>
      <c r="I8972" s="4" t="s">
        <v>28</v>
      </c>
      <c r="J8972" s="4" t="s">
        <v>47</v>
      </c>
      <c r="K8972" s="4" t="s">
        <v>47</v>
      </c>
      <c r="L8972" s="4" t="s">
        <v>22</v>
      </c>
      <c r="M8972" s="4" t="s">
        <v>23</v>
      </c>
      <c r="N8972" s="4">
        <v>1052.25</v>
      </c>
      <c r="O8972" s="4">
        <v>3</v>
      </c>
      <c r="P8972" s="4">
        <v>0</v>
      </c>
      <c r="Q8972" s="4">
        <v>67.22</v>
      </c>
    </row>
    <row r="8973" spans="1:17" s="4" customFormat="1" ht="12" x14ac:dyDescent="0.3">
      <c r="A8973" s="4">
        <v>8972</v>
      </c>
      <c r="B8973" s="4" t="s">
        <v>26539</v>
      </c>
      <c r="C8973" s="5">
        <v>45176</v>
      </c>
      <c r="D8973" s="5">
        <v>45182</v>
      </c>
      <c r="E8973" s="9">
        <f t="shared" si="140"/>
        <v>2023</v>
      </c>
      <c r="F8973" s="4" t="s">
        <v>17</v>
      </c>
      <c r="G8973" s="4" t="s">
        <v>26540</v>
      </c>
      <c r="H8973" s="4" t="s">
        <v>26541</v>
      </c>
      <c r="I8973" s="4" t="s">
        <v>20</v>
      </c>
      <c r="J8973" s="4" t="s">
        <v>42</v>
      </c>
      <c r="K8973" s="4" t="s">
        <v>43</v>
      </c>
      <c r="L8973" s="4" t="s">
        <v>22</v>
      </c>
      <c r="M8973" s="4" t="s">
        <v>23</v>
      </c>
      <c r="N8973" s="4">
        <v>312.47000000000003</v>
      </c>
      <c r="O8973" s="4">
        <v>9</v>
      </c>
      <c r="P8973" s="4">
        <v>0</v>
      </c>
      <c r="Q8973" s="4">
        <v>53.72</v>
      </c>
    </row>
    <row r="8974" spans="1:17" s="4" customFormat="1" ht="12" x14ac:dyDescent="0.3">
      <c r="A8974" s="4">
        <v>8973</v>
      </c>
      <c r="B8974" s="4" t="s">
        <v>26542</v>
      </c>
      <c r="C8974" s="5">
        <v>45463</v>
      </c>
      <c r="D8974" s="5">
        <v>45470</v>
      </c>
      <c r="E8974" s="9">
        <f t="shared" si="140"/>
        <v>2024</v>
      </c>
      <c r="F8974" s="4" t="s">
        <v>17</v>
      </c>
      <c r="G8974" s="4" t="s">
        <v>26543</v>
      </c>
      <c r="H8974" s="4" t="s">
        <v>26544</v>
      </c>
      <c r="I8974" s="4" t="s">
        <v>20</v>
      </c>
      <c r="J8974" s="4" t="s">
        <v>111</v>
      </c>
      <c r="K8974" s="4" t="s">
        <v>111</v>
      </c>
      <c r="L8974" s="4" t="s">
        <v>36</v>
      </c>
      <c r="M8974" s="4" t="s">
        <v>71</v>
      </c>
      <c r="N8974" s="4">
        <v>1343.15</v>
      </c>
      <c r="O8974" s="4">
        <v>3</v>
      </c>
      <c r="P8974" s="4">
        <v>0</v>
      </c>
      <c r="Q8974" s="4">
        <v>390.32</v>
      </c>
    </row>
    <row r="8975" spans="1:17" s="4" customFormat="1" ht="12" x14ac:dyDescent="0.3">
      <c r="A8975" s="4">
        <v>8974</v>
      </c>
      <c r="B8975" s="4" t="s">
        <v>26545</v>
      </c>
      <c r="C8975" s="5">
        <v>45594</v>
      </c>
      <c r="D8975" s="5">
        <v>45595</v>
      </c>
      <c r="E8975" s="9">
        <f t="shared" si="140"/>
        <v>2024</v>
      </c>
      <c r="F8975" s="4" t="s">
        <v>59</v>
      </c>
      <c r="G8975" s="4" t="s">
        <v>26546</v>
      </c>
      <c r="H8975" s="4" t="s">
        <v>26547</v>
      </c>
      <c r="I8975" s="4" t="s">
        <v>20</v>
      </c>
      <c r="J8975" s="4" t="s">
        <v>106</v>
      </c>
      <c r="K8975" s="4" t="s">
        <v>106</v>
      </c>
      <c r="L8975" s="4" t="s">
        <v>22</v>
      </c>
      <c r="M8975" s="4" t="s">
        <v>134</v>
      </c>
      <c r="N8975" s="4">
        <v>868.44</v>
      </c>
      <c r="O8975" s="4">
        <v>3</v>
      </c>
      <c r="P8975" s="4">
        <v>0.1</v>
      </c>
      <c r="Q8975" s="4">
        <v>29.65</v>
      </c>
    </row>
    <row r="8976" spans="1:17" s="4" customFormat="1" ht="12" x14ac:dyDescent="0.3">
      <c r="A8976" s="4">
        <v>8975</v>
      </c>
      <c r="B8976" s="4" t="s">
        <v>26548</v>
      </c>
      <c r="C8976" s="5">
        <v>45751</v>
      </c>
      <c r="D8976" s="5">
        <v>45754</v>
      </c>
      <c r="E8976" s="9">
        <f t="shared" si="140"/>
        <v>2025</v>
      </c>
      <c r="F8976" s="4" t="s">
        <v>39</v>
      </c>
      <c r="G8976" s="4" t="s">
        <v>26549</v>
      </c>
      <c r="H8976" s="4" t="s">
        <v>26550</v>
      </c>
      <c r="I8976" s="4" t="s">
        <v>28</v>
      </c>
      <c r="J8976" s="4" t="s">
        <v>79</v>
      </c>
      <c r="K8976" s="4" t="s">
        <v>80</v>
      </c>
      <c r="L8976" s="4" t="s">
        <v>22</v>
      </c>
      <c r="M8976" s="4" t="s">
        <v>23</v>
      </c>
      <c r="N8976" s="4">
        <v>1485.68</v>
      </c>
      <c r="O8976" s="4">
        <v>6</v>
      </c>
      <c r="P8976" s="4">
        <v>0.2</v>
      </c>
      <c r="Q8976" s="4">
        <v>11.57</v>
      </c>
    </row>
    <row r="8977" spans="1:17" s="4" customFormat="1" ht="12" x14ac:dyDescent="0.3">
      <c r="A8977" s="4">
        <v>8976</v>
      </c>
      <c r="B8977" s="4" t="s">
        <v>26551</v>
      </c>
      <c r="C8977" s="5">
        <v>44810</v>
      </c>
      <c r="D8977" s="5">
        <v>44817</v>
      </c>
      <c r="E8977" s="9">
        <f t="shared" si="140"/>
        <v>2022</v>
      </c>
      <c r="F8977" s="4" t="s">
        <v>59</v>
      </c>
      <c r="G8977" s="4" t="s">
        <v>26552</v>
      </c>
      <c r="H8977" s="4" t="s">
        <v>26553</v>
      </c>
      <c r="I8977" s="4" t="s">
        <v>67</v>
      </c>
      <c r="J8977" s="4" t="s">
        <v>21</v>
      </c>
      <c r="K8977" s="4" t="s">
        <v>26647</v>
      </c>
      <c r="L8977" s="4" t="s">
        <v>22</v>
      </c>
      <c r="M8977" s="4" t="s">
        <v>75</v>
      </c>
      <c r="N8977" s="4">
        <v>272.76</v>
      </c>
      <c r="O8977" s="4">
        <v>1</v>
      </c>
      <c r="P8977" s="4">
        <v>0.15</v>
      </c>
      <c r="Q8977" s="4">
        <v>34.35</v>
      </c>
    </row>
    <row r="8978" spans="1:17" s="4" customFormat="1" ht="12" x14ac:dyDescent="0.3">
      <c r="A8978" s="4">
        <v>8977</v>
      </c>
      <c r="B8978" s="4" t="s">
        <v>26554</v>
      </c>
      <c r="C8978" s="5">
        <v>44568</v>
      </c>
      <c r="D8978" s="5">
        <v>44575</v>
      </c>
      <c r="E8978" s="9">
        <f t="shared" si="140"/>
        <v>2022</v>
      </c>
      <c r="F8978" s="4" t="s">
        <v>39</v>
      </c>
      <c r="G8978" s="4" t="s">
        <v>26555</v>
      </c>
      <c r="H8978" s="4" t="s">
        <v>26556</v>
      </c>
      <c r="I8978" s="4" t="s">
        <v>67</v>
      </c>
      <c r="J8978" s="4" t="s">
        <v>145</v>
      </c>
      <c r="K8978" s="4" t="s">
        <v>80</v>
      </c>
      <c r="L8978" s="4" t="s">
        <v>29</v>
      </c>
      <c r="M8978" s="4" t="s">
        <v>107</v>
      </c>
      <c r="N8978" s="4">
        <v>684.21</v>
      </c>
      <c r="O8978" s="4">
        <v>4</v>
      </c>
      <c r="P8978" s="4">
        <v>0.1</v>
      </c>
      <c r="Q8978" s="4">
        <v>62.38</v>
      </c>
    </row>
    <row r="8979" spans="1:17" s="4" customFormat="1" ht="12" x14ac:dyDescent="0.3">
      <c r="A8979" s="4">
        <v>8978</v>
      </c>
      <c r="B8979" s="4" t="s">
        <v>26557</v>
      </c>
      <c r="C8979" s="5">
        <v>45584</v>
      </c>
      <c r="D8979" s="5">
        <v>45591</v>
      </c>
      <c r="E8979" s="9">
        <f t="shared" si="140"/>
        <v>2024</v>
      </c>
      <c r="F8979" s="4" t="s">
        <v>25</v>
      </c>
      <c r="G8979" s="4" t="s">
        <v>26558</v>
      </c>
      <c r="H8979" s="4" t="s">
        <v>26559</v>
      </c>
      <c r="I8979" s="4" t="s">
        <v>28</v>
      </c>
      <c r="J8979" s="4" t="s">
        <v>34</v>
      </c>
      <c r="K8979" s="4" t="s">
        <v>35</v>
      </c>
      <c r="L8979" s="4" t="s">
        <v>36</v>
      </c>
      <c r="M8979" s="4" t="s">
        <v>118</v>
      </c>
      <c r="N8979" s="4">
        <v>203.63</v>
      </c>
      <c r="O8979" s="4">
        <v>2</v>
      </c>
      <c r="P8979" s="4">
        <v>0.15</v>
      </c>
      <c r="Q8979" s="4">
        <v>24.72</v>
      </c>
    </row>
    <row r="8980" spans="1:17" s="4" customFormat="1" ht="12" x14ac:dyDescent="0.3">
      <c r="A8980" s="4">
        <v>8979</v>
      </c>
      <c r="B8980" s="4" t="s">
        <v>26560</v>
      </c>
      <c r="C8980" s="5">
        <v>45287</v>
      </c>
      <c r="D8980" s="5">
        <v>45291</v>
      </c>
      <c r="E8980" s="9">
        <f t="shared" si="140"/>
        <v>2023</v>
      </c>
      <c r="F8980" s="4" t="s">
        <v>25</v>
      </c>
      <c r="G8980" s="4" t="s">
        <v>26561</v>
      </c>
      <c r="H8980" s="4" t="s">
        <v>26562</v>
      </c>
      <c r="I8980" s="4" t="s">
        <v>67</v>
      </c>
      <c r="J8980" s="4" t="s">
        <v>106</v>
      </c>
      <c r="K8980" s="4" t="s">
        <v>106</v>
      </c>
      <c r="L8980" s="4" t="s">
        <v>29</v>
      </c>
      <c r="M8980" s="4" t="s">
        <v>30</v>
      </c>
      <c r="N8980" s="4">
        <v>706.8</v>
      </c>
      <c r="O8980" s="4">
        <v>6</v>
      </c>
      <c r="P8980" s="4">
        <v>0.2</v>
      </c>
      <c r="Q8980" s="4">
        <v>153.02000000000001</v>
      </c>
    </row>
    <row r="8981" spans="1:17" s="4" customFormat="1" ht="12" x14ac:dyDescent="0.3">
      <c r="A8981" s="4">
        <v>8980</v>
      </c>
      <c r="B8981" s="4" t="s">
        <v>26563</v>
      </c>
      <c r="C8981" s="5">
        <v>45841</v>
      </c>
      <c r="D8981" s="5">
        <v>45847</v>
      </c>
      <c r="E8981" s="9">
        <f t="shared" si="140"/>
        <v>2025</v>
      </c>
      <c r="F8981" s="4" t="s">
        <v>39</v>
      </c>
      <c r="G8981" s="4" t="s">
        <v>26564</v>
      </c>
      <c r="H8981" s="4" t="s">
        <v>26565</v>
      </c>
      <c r="I8981" s="4" t="s">
        <v>20</v>
      </c>
      <c r="J8981" s="4" t="s">
        <v>52</v>
      </c>
      <c r="K8981" s="4" t="s">
        <v>53</v>
      </c>
      <c r="L8981" s="4" t="s">
        <v>29</v>
      </c>
      <c r="M8981" s="4" t="s">
        <v>90</v>
      </c>
      <c r="N8981" s="4">
        <v>200.68</v>
      </c>
      <c r="O8981" s="4">
        <v>4</v>
      </c>
      <c r="P8981" s="4">
        <v>0.1</v>
      </c>
      <c r="Q8981" s="4">
        <v>20.9</v>
      </c>
    </row>
    <row r="8982" spans="1:17" s="4" customFormat="1" ht="12" x14ac:dyDescent="0.3">
      <c r="A8982" s="4">
        <v>8981</v>
      </c>
      <c r="B8982" s="4" t="s">
        <v>26566</v>
      </c>
      <c r="C8982" s="5">
        <v>45322</v>
      </c>
      <c r="D8982" s="5">
        <v>45329</v>
      </c>
      <c r="E8982" s="9">
        <f t="shared" si="140"/>
        <v>2024</v>
      </c>
      <c r="F8982" s="4" t="s">
        <v>59</v>
      </c>
      <c r="G8982" s="4" t="s">
        <v>26567</v>
      </c>
      <c r="H8982" s="4" t="s">
        <v>26568</v>
      </c>
      <c r="I8982" s="4" t="s">
        <v>28</v>
      </c>
      <c r="J8982" s="4" t="s">
        <v>106</v>
      </c>
      <c r="K8982" s="4" t="s">
        <v>106</v>
      </c>
      <c r="L8982" s="4" t="s">
        <v>29</v>
      </c>
      <c r="M8982" s="4" t="s">
        <v>48</v>
      </c>
      <c r="N8982" s="4">
        <v>787.06</v>
      </c>
      <c r="O8982" s="4">
        <v>6</v>
      </c>
      <c r="P8982" s="4">
        <v>0.1</v>
      </c>
      <c r="Q8982" s="4">
        <v>169.19</v>
      </c>
    </row>
    <row r="8983" spans="1:17" s="4" customFormat="1" ht="12" x14ac:dyDescent="0.3">
      <c r="A8983" s="4">
        <v>8982</v>
      </c>
      <c r="B8983" s="4" t="s">
        <v>26569</v>
      </c>
      <c r="C8983" s="5">
        <v>45478</v>
      </c>
      <c r="D8983" s="5">
        <v>45480</v>
      </c>
      <c r="E8983" s="9">
        <f t="shared" si="140"/>
        <v>2024</v>
      </c>
      <c r="F8983" s="4" t="s">
        <v>17</v>
      </c>
      <c r="G8983" s="4" t="s">
        <v>26570</v>
      </c>
      <c r="H8983" s="4" t="s">
        <v>26571</v>
      </c>
      <c r="I8983" s="4" t="s">
        <v>67</v>
      </c>
      <c r="J8983" s="4" t="s">
        <v>47</v>
      </c>
      <c r="K8983" s="4" t="s">
        <v>47</v>
      </c>
      <c r="L8983" s="4" t="s">
        <v>29</v>
      </c>
      <c r="M8983" s="4" t="s">
        <v>48</v>
      </c>
      <c r="N8983" s="4">
        <v>314.57</v>
      </c>
      <c r="O8983" s="4">
        <v>1</v>
      </c>
      <c r="P8983" s="4">
        <v>0.1</v>
      </c>
      <c r="Q8983" s="4">
        <v>76.790000000000006</v>
      </c>
    </row>
    <row r="8984" spans="1:17" s="4" customFormat="1" ht="12" x14ac:dyDescent="0.3">
      <c r="A8984" s="4">
        <v>8983</v>
      </c>
      <c r="B8984" s="4" t="s">
        <v>26572</v>
      </c>
      <c r="C8984" s="5">
        <v>45040</v>
      </c>
      <c r="D8984" s="5">
        <v>45041</v>
      </c>
      <c r="E8984" s="9">
        <f t="shared" si="140"/>
        <v>2023</v>
      </c>
      <c r="F8984" s="4" t="s">
        <v>39</v>
      </c>
      <c r="G8984" s="4" t="s">
        <v>26573</v>
      </c>
      <c r="H8984" s="4" t="s">
        <v>5969</v>
      </c>
      <c r="I8984" s="4" t="s">
        <v>28</v>
      </c>
      <c r="J8984" s="4" t="s">
        <v>34</v>
      </c>
      <c r="K8984" s="4" t="s">
        <v>35</v>
      </c>
      <c r="L8984" s="4" t="s">
        <v>36</v>
      </c>
      <c r="M8984" s="4" t="s">
        <v>71</v>
      </c>
      <c r="N8984" s="4">
        <v>873.95</v>
      </c>
      <c r="O8984" s="4">
        <v>5</v>
      </c>
      <c r="P8984" s="4">
        <v>0.15</v>
      </c>
      <c r="Q8984" s="4">
        <v>159.86000000000001</v>
      </c>
    </row>
    <row r="8985" spans="1:17" s="4" customFormat="1" ht="12" x14ac:dyDescent="0.3">
      <c r="A8985" s="4">
        <v>8984</v>
      </c>
      <c r="B8985" s="4" t="s">
        <v>26574</v>
      </c>
      <c r="C8985" s="5">
        <v>45017</v>
      </c>
      <c r="D8985" s="5">
        <v>45024</v>
      </c>
      <c r="E8985" s="9">
        <f t="shared" si="140"/>
        <v>2023</v>
      </c>
      <c r="F8985" s="4" t="s">
        <v>25</v>
      </c>
      <c r="G8985" s="4" t="s">
        <v>26575</v>
      </c>
      <c r="H8985" s="4" t="s">
        <v>26576</v>
      </c>
      <c r="I8985" s="4" t="s">
        <v>67</v>
      </c>
      <c r="J8985" s="4" t="s">
        <v>47</v>
      </c>
      <c r="K8985" s="4" t="s">
        <v>47</v>
      </c>
      <c r="L8985" s="4" t="s">
        <v>22</v>
      </c>
      <c r="M8985" s="4" t="s">
        <v>23</v>
      </c>
      <c r="N8985" s="4">
        <v>1268.56</v>
      </c>
      <c r="O8985" s="4">
        <v>1</v>
      </c>
      <c r="P8985" s="4">
        <v>0.15</v>
      </c>
      <c r="Q8985" s="4">
        <v>166.07</v>
      </c>
    </row>
    <row r="8986" spans="1:17" s="4" customFormat="1" ht="12" x14ac:dyDescent="0.3">
      <c r="A8986" s="4">
        <v>8985</v>
      </c>
      <c r="B8986" s="4" t="s">
        <v>26577</v>
      </c>
      <c r="C8986" s="5">
        <v>45208</v>
      </c>
      <c r="D8986" s="5">
        <v>45211</v>
      </c>
      <c r="E8986" s="9">
        <f t="shared" si="140"/>
        <v>2023</v>
      </c>
      <c r="F8986" s="4" t="s">
        <v>25</v>
      </c>
      <c r="G8986" s="4" t="s">
        <v>26578</v>
      </c>
      <c r="H8986" s="4" t="s">
        <v>26579</v>
      </c>
      <c r="I8986" s="4" t="s">
        <v>67</v>
      </c>
      <c r="J8986" s="4" t="s">
        <v>52</v>
      </c>
      <c r="K8986" s="4" t="s">
        <v>53</v>
      </c>
      <c r="L8986" s="4" t="s">
        <v>36</v>
      </c>
      <c r="M8986" s="4" t="s">
        <v>138</v>
      </c>
      <c r="N8986" s="4">
        <v>1349.5</v>
      </c>
      <c r="O8986" s="4">
        <v>9</v>
      </c>
      <c r="P8986" s="4">
        <v>0.15</v>
      </c>
      <c r="Q8986" s="4">
        <v>230.11</v>
      </c>
    </row>
    <row r="8987" spans="1:17" s="4" customFormat="1" ht="12" x14ac:dyDescent="0.3">
      <c r="A8987" s="4">
        <v>8986</v>
      </c>
      <c r="B8987" s="4" t="s">
        <v>26580</v>
      </c>
      <c r="C8987" s="5">
        <v>45475</v>
      </c>
      <c r="D8987" s="5">
        <v>45478</v>
      </c>
      <c r="E8987" s="9">
        <f t="shared" si="140"/>
        <v>2024</v>
      </c>
      <c r="F8987" s="4" t="s">
        <v>17</v>
      </c>
      <c r="G8987" s="4" t="s">
        <v>26581</v>
      </c>
      <c r="H8987" s="4" t="s">
        <v>26582</v>
      </c>
      <c r="I8987" s="4" t="s">
        <v>20</v>
      </c>
      <c r="J8987" s="4" t="s">
        <v>106</v>
      </c>
      <c r="K8987" s="4" t="s">
        <v>106</v>
      </c>
      <c r="L8987" s="4" t="s">
        <v>22</v>
      </c>
      <c r="M8987" s="4" t="s">
        <v>134</v>
      </c>
      <c r="N8987" s="4">
        <v>1167.93</v>
      </c>
      <c r="O8987" s="4">
        <v>8</v>
      </c>
      <c r="P8987" s="4">
        <v>0</v>
      </c>
      <c r="Q8987" s="4">
        <v>68.06</v>
      </c>
    </row>
    <row r="8988" spans="1:17" s="4" customFormat="1" ht="12" x14ac:dyDescent="0.3">
      <c r="A8988" s="4">
        <v>8987</v>
      </c>
      <c r="B8988" s="4" t="s">
        <v>26583</v>
      </c>
      <c r="C8988" s="5">
        <v>44539</v>
      </c>
      <c r="D8988" s="5">
        <v>44542</v>
      </c>
      <c r="E8988" s="9">
        <f t="shared" si="140"/>
        <v>2021</v>
      </c>
      <c r="F8988" s="4" t="s">
        <v>39</v>
      </c>
      <c r="G8988" s="4" t="s">
        <v>26584</v>
      </c>
      <c r="H8988" s="4" t="s">
        <v>26585</v>
      </c>
      <c r="I8988" s="4" t="s">
        <v>28</v>
      </c>
      <c r="J8988" s="4" t="s">
        <v>62</v>
      </c>
      <c r="K8988" s="4" t="s">
        <v>63</v>
      </c>
      <c r="L8988" s="4" t="s">
        <v>22</v>
      </c>
      <c r="M8988" s="4" t="s">
        <v>75</v>
      </c>
      <c r="N8988" s="4">
        <v>1188.1400000000001</v>
      </c>
      <c r="O8988" s="4">
        <v>5</v>
      </c>
      <c r="P8988" s="4">
        <v>0.2</v>
      </c>
      <c r="Q8988" s="4">
        <v>224.03</v>
      </c>
    </row>
    <row r="8989" spans="1:17" s="4" customFormat="1" ht="12" x14ac:dyDescent="0.3">
      <c r="A8989" s="4">
        <v>8988</v>
      </c>
      <c r="B8989" s="4" t="s">
        <v>26586</v>
      </c>
      <c r="C8989" s="5">
        <v>45414</v>
      </c>
      <c r="D8989" s="5">
        <v>45416</v>
      </c>
      <c r="E8989" s="9">
        <f t="shared" si="140"/>
        <v>2024</v>
      </c>
      <c r="F8989" s="4" t="s">
        <v>39</v>
      </c>
      <c r="G8989" s="4" t="s">
        <v>26587</v>
      </c>
      <c r="H8989" s="4" t="s">
        <v>16778</v>
      </c>
      <c r="I8989" s="4" t="s">
        <v>20</v>
      </c>
      <c r="J8989" s="4" t="s">
        <v>145</v>
      </c>
      <c r="K8989" s="4" t="s">
        <v>80</v>
      </c>
      <c r="L8989" s="4" t="s">
        <v>22</v>
      </c>
      <c r="M8989" s="4" t="s">
        <v>54</v>
      </c>
      <c r="N8989" s="4">
        <v>450.26</v>
      </c>
      <c r="O8989" s="4">
        <v>6</v>
      </c>
      <c r="P8989" s="4">
        <v>0</v>
      </c>
      <c r="Q8989" s="4">
        <v>38.619999999999997</v>
      </c>
    </row>
    <row r="8990" spans="1:17" s="4" customFormat="1" ht="12" x14ac:dyDescent="0.3">
      <c r="A8990" s="4">
        <v>8989</v>
      </c>
      <c r="B8990" s="4" t="s">
        <v>26588</v>
      </c>
      <c r="C8990" s="5">
        <v>45081</v>
      </c>
      <c r="D8990" s="5">
        <v>45086</v>
      </c>
      <c r="E8990" s="9">
        <f t="shared" si="140"/>
        <v>2023</v>
      </c>
      <c r="F8990" s="4" t="s">
        <v>17</v>
      </c>
      <c r="G8990" s="4" t="s">
        <v>26589</v>
      </c>
      <c r="H8990" s="4" t="s">
        <v>26590</v>
      </c>
      <c r="I8990" s="4" t="s">
        <v>20</v>
      </c>
      <c r="J8990" s="4" t="s">
        <v>62</v>
      </c>
      <c r="K8990" s="4" t="s">
        <v>63</v>
      </c>
      <c r="L8990" s="4" t="s">
        <v>22</v>
      </c>
      <c r="M8990" s="4" t="s">
        <v>54</v>
      </c>
      <c r="N8990" s="4">
        <v>1063.4100000000001</v>
      </c>
      <c r="O8990" s="4">
        <v>3</v>
      </c>
      <c r="P8990" s="4">
        <v>0</v>
      </c>
      <c r="Q8990" s="4">
        <v>271.10000000000002</v>
      </c>
    </row>
    <row r="8991" spans="1:17" s="4" customFormat="1" ht="12" x14ac:dyDescent="0.3">
      <c r="A8991" s="4">
        <v>8990</v>
      </c>
      <c r="B8991" s="4" t="s">
        <v>26591</v>
      </c>
      <c r="C8991" s="5">
        <v>44627</v>
      </c>
      <c r="D8991" s="5">
        <v>44630</v>
      </c>
      <c r="E8991" s="9">
        <f t="shared" si="140"/>
        <v>2022</v>
      </c>
      <c r="F8991" s="4" t="s">
        <v>59</v>
      </c>
      <c r="G8991" s="4" t="s">
        <v>26592</v>
      </c>
      <c r="H8991" s="4" t="s">
        <v>26593</v>
      </c>
      <c r="I8991" s="4" t="s">
        <v>67</v>
      </c>
      <c r="J8991" s="4" t="s">
        <v>145</v>
      </c>
      <c r="K8991" s="4" t="s">
        <v>80</v>
      </c>
      <c r="L8991" s="4" t="s">
        <v>29</v>
      </c>
      <c r="M8991" s="4" t="s">
        <v>30</v>
      </c>
      <c r="N8991" s="4">
        <v>416.18</v>
      </c>
      <c r="O8991" s="4">
        <v>5</v>
      </c>
      <c r="P8991" s="4">
        <v>0.2</v>
      </c>
      <c r="Q8991" s="4">
        <v>89.24</v>
      </c>
    </row>
    <row r="8992" spans="1:17" s="4" customFormat="1" ht="12" x14ac:dyDescent="0.3">
      <c r="A8992" s="4">
        <v>8991</v>
      </c>
      <c r="B8992" s="4" t="s">
        <v>26594</v>
      </c>
      <c r="C8992" s="5">
        <v>45173</v>
      </c>
      <c r="D8992" s="5">
        <v>45174</v>
      </c>
      <c r="E8992" s="9">
        <f t="shared" si="140"/>
        <v>2023</v>
      </c>
      <c r="F8992" s="4" t="s">
        <v>59</v>
      </c>
      <c r="G8992" s="4" t="s">
        <v>26595</v>
      </c>
      <c r="H8992" s="4" t="s">
        <v>26596</v>
      </c>
      <c r="I8992" s="4" t="s">
        <v>28</v>
      </c>
      <c r="J8992" s="4" t="s">
        <v>62</v>
      </c>
      <c r="K8992" s="4" t="s">
        <v>63</v>
      </c>
      <c r="L8992" s="4" t="s">
        <v>22</v>
      </c>
      <c r="M8992" s="4" t="s">
        <v>134</v>
      </c>
      <c r="N8992" s="4">
        <v>309.48</v>
      </c>
      <c r="O8992" s="4">
        <v>1</v>
      </c>
      <c r="P8992" s="4">
        <v>0</v>
      </c>
      <c r="Q8992" s="4">
        <v>49.47</v>
      </c>
    </row>
    <row r="8993" spans="1:17" s="4" customFormat="1" ht="12" x14ac:dyDescent="0.3">
      <c r="A8993" s="4">
        <v>8992</v>
      </c>
      <c r="B8993" s="4" t="s">
        <v>26597</v>
      </c>
      <c r="C8993" s="5">
        <v>44694</v>
      </c>
      <c r="D8993" s="5">
        <v>44699</v>
      </c>
      <c r="E8993" s="9">
        <f t="shared" si="140"/>
        <v>2022</v>
      </c>
      <c r="F8993" s="4" t="s">
        <v>59</v>
      </c>
      <c r="G8993" s="4" t="s">
        <v>26598</v>
      </c>
      <c r="H8993" s="4" t="s">
        <v>26599</v>
      </c>
      <c r="I8993" s="4" t="s">
        <v>67</v>
      </c>
      <c r="J8993" s="4" t="s">
        <v>106</v>
      </c>
      <c r="K8993" s="4" t="s">
        <v>106</v>
      </c>
      <c r="L8993" s="4" t="s">
        <v>22</v>
      </c>
      <c r="M8993" s="4" t="s">
        <v>54</v>
      </c>
      <c r="N8993" s="4">
        <v>124.28</v>
      </c>
      <c r="O8993" s="4">
        <v>9</v>
      </c>
      <c r="P8993" s="4">
        <v>0</v>
      </c>
      <c r="Q8993" s="4">
        <v>31.2</v>
      </c>
    </row>
    <row r="8994" spans="1:17" s="4" customFormat="1" ht="12" x14ac:dyDescent="0.3">
      <c r="A8994" s="4">
        <v>8993</v>
      </c>
      <c r="B8994" s="4" t="s">
        <v>26600</v>
      </c>
      <c r="C8994" s="5">
        <v>44664</v>
      </c>
      <c r="D8994" s="5">
        <v>44669</v>
      </c>
      <c r="E8994" s="9">
        <f t="shared" si="140"/>
        <v>2022</v>
      </c>
      <c r="F8994" s="4" t="s">
        <v>39</v>
      </c>
      <c r="G8994" s="4" t="s">
        <v>26601</v>
      </c>
      <c r="H8994" s="4" t="s">
        <v>26602</v>
      </c>
      <c r="I8994" s="4" t="s">
        <v>67</v>
      </c>
      <c r="J8994" s="4" t="s">
        <v>52</v>
      </c>
      <c r="K8994" s="4" t="s">
        <v>53</v>
      </c>
      <c r="L8994" s="4" t="s">
        <v>29</v>
      </c>
      <c r="M8994" s="4" t="s">
        <v>30</v>
      </c>
      <c r="N8994" s="4">
        <v>1416.05</v>
      </c>
      <c r="O8994" s="4">
        <v>2</v>
      </c>
      <c r="P8994" s="4">
        <v>0.1</v>
      </c>
      <c r="Q8994" s="4">
        <v>316.02999999999997</v>
      </c>
    </row>
    <row r="8995" spans="1:17" s="4" customFormat="1" ht="12" x14ac:dyDescent="0.3">
      <c r="A8995" s="4">
        <v>8994</v>
      </c>
      <c r="B8995" s="4" t="s">
        <v>26603</v>
      </c>
      <c r="C8995" s="5">
        <v>45549</v>
      </c>
      <c r="D8995" s="5">
        <v>45550</v>
      </c>
      <c r="E8995" s="9">
        <f t="shared" si="140"/>
        <v>2024</v>
      </c>
      <c r="F8995" s="4" t="s">
        <v>17</v>
      </c>
      <c r="G8995" s="4" t="s">
        <v>26604</v>
      </c>
      <c r="H8995" s="4" t="s">
        <v>26605</v>
      </c>
      <c r="I8995" s="4" t="s">
        <v>20</v>
      </c>
      <c r="J8995" s="4" t="s">
        <v>47</v>
      </c>
      <c r="K8995" s="4" t="s">
        <v>47</v>
      </c>
      <c r="L8995" s="4" t="s">
        <v>22</v>
      </c>
      <c r="M8995" s="4" t="s">
        <v>134</v>
      </c>
      <c r="N8995" s="4">
        <v>1200.2</v>
      </c>
      <c r="O8995" s="4">
        <v>3</v>
      </c>
      <c r="P8995" s="4">
        <v>0.2</v>
      </c>
      <c r="Q8995" s="4">
        <v>194.74</v>
      </c>
    </row>
    <row r="8996" spans="1:17" s="4" customFormat="1" ht="12" x14ac:dyDescent="0.3">
      <c r="A8996" s="4">
        <v>8995</v>
      </c>
      <c r="B8996" s="4" t="s">
        <v>26606</v>
      </c>
      <c r="C8996" s="5">
        <v>45089</v>
      </c>
      <c r="D8996" s="5">
        <v>45094</v>
      </c>
      <c r="E8996" s="9">
        <f t="shared" si="140"/>
        <v>2023</v>
      </c>
      <c r="F8996" s="4" t="s">
        <v>39</v>
      </c>
      <c r="G8996" s="4" t="s">
        <v>26607</v>
      </c>
      <c r="H8996" s="4" t="s">
        <v>26608</v>
      </c>
      <c r="I8996" s="4" t="s">
        <v>67</v>
      </c>
      <c r="J8996" s="4" t="s">
        <v>42</v>
      </c>
      <c r="K8996" s="4" t="s">
        <v>43</v>
      </c>
      <c r="L8996" s="4" t="s">
        <v>22</v>
      </c>
      <c r="M8996" s="4" t="s">
        <v>134</v>
      </c>
      <c r="N8996" s="4">
        <v>328.61</v>
      </c>
      <c r="O8996" s="4">
        <v>9</v>
      </c>
      <c r="P8996" s="4">
        <v>0.1</v>
      </c>
      <c r="Q8996" s="4">
        <v>52.09</v>
      </c>
    </row>
    <row r="8997" spans="1:17" s="4" customFormat="1" ht="12" x14ac:dyDescent="0.3">
      <c r="A8997" s="4">
        <v>8996</v>
      </c>
      <c r="B8997" s="4" t="s">
        <v>26609</v>
      </c>
      <c r="C8997" s="5">
        <v>45426</v>
      </c>
      <c r="D8997" s="5">
        <v>45432</v>
      </c>
      <c r="E8997" s="9">
        <f t="shared" si="140"/>
        <v>2024</v>
      </c>
      <c r="F8997" s="4" t="s">
        <v>17</v>
      </c>
      <c r="G8997" s="4" t="s">
        <v>26610</v>
      </c>
      <c r="H8997" s="4" t="s">
        <v>26611</v>
      </c>
      <c r="I8997" s="4" t="s">
        <v>20</v>
      </c>
      <c r="J8997" s="4" t="s">
        <v>47</v>
      </c>
      <c r="K8997" s="4" t="s">
        <v>47</v>
      </c>
      <c r="L8997" s="4" t="s">
        <v>22</v>
      </c>
      <c r="M8997" s="4" t="s">
        <v>134</v>
      </c>
      <c r="N8997" s="4">
        <v>493.64</v>
      </c>
      <c r="O8997" s="4">
        <v>10</v>
      </c>
      <c r="P8997" s="4">
        <v>0.1</v>
      </c>
      <c r="Q8997" s="4">
        <v>76.400000000000006</v>
      </c>
    </row>
    <row r="8998" spans="1:17" s="4" customFormat="1" ht="12" x14ac:dyDescent="0.3">
      <c r="A8998" s="4">
        <v>8997</v>
      </c>
      <c r="B8998" s="4" t="s">
        <v>26612</v>
      </c>
      <c r="C8998" s="5">
        <v>45478</v>
      </c>
      <c r="D8998" s="5">
        <v>45483</v>
      </c>
      <c r="E8998" s="9">
        <f t="shared" si="140"/>
        <v>2024</v>
      </c>
      <c r="F8998" s="4" t="s">
        <v>25</v>
      </c>
      <c r="G8998" s="4" t="s">
        <v>26613</v>
      </c>
      <c r="H8998" s="4" t="s">
        <v>26614</v>
      </c>
      <c r="I8998" s="4" t="s">
        <v>20</v>
      </c>
      <c r="J8998" s="4" t="s">
        <v>79</v>
      </c>
      <c r="K8998" s="4" t="s">
        <v>80</v>
      </c>
      <c r="L8998" s="4" t="s">
        <v>36</v>
      </c>
      <c r="M8998" s="4" t="s">
        <v>138</v>
      </c>
      <c r="N8998" s="4">
        <v>1185.93</v>
      </c>
      <c r="O8998" s="4">
        <v>4</v>
      </c>
      <c r="P8998" s="4">
        <v>0.15</v>
      </c>
      <c r="Q8998" s="4">
        <v>242.48</v>
      </c>
    </row>
    <row r="8999" spans="1:17" s="4" customFormat="1" ht="12" x14ac:dyDescent="0.3">
      <c r="A8999" s="4">
        <v>8998</v>
      </c>
      <c r="B8999" s="4" t="s">
        <v>26615</v>
      </c>
      <c r="C8999" s="5">
        <v>44866</v>
      </c>
      <c r="D8999" s="5">
        <v>44867</v>
      </c>
      <c r="E8999" s="9">
        <f t="shared" si="140"/>
        <v>2022</v>
      </c>
      <c r="F8999" s="4" t="s">
        <v>39</v>
      </c>
      <c r="G8999" s="4" t="s">
        <v>26616</v>
      </c>
      <c r="H8999" s="4" t="s">
        <v>26617</v>
      </c>
      <c r="I8999" s="4" t="s">
        <v>28</v>
      </c>
      <c r="J8999" s="4" t="s">
        <v>111</v>
      </c>
      <c r="K8999" s="4" t="s">
        <v>111</v>
      </c>
      <c r="L8999" s="4" t="s">
        <v>29</v>
      </c>
      <c r="M8999" s="4" t="s">
        <v>90</v>
      </c>
      <c r="N8999" s="4">
        <v>699.14</v>
      </c>
      <c r="O8999" s="4">
        <v>5</v>
      </c>
      <c r="P8999" s="4">
        <v>0.15</v>
      </c>
      <c r="Q8999" s="4">
        <v>166.87</v>
      </c>
    </row>
    <row r="9000" spans="1:17" s="4" customFormat="1" ht="12" x14ac:dyDescent="0.3">
      <c r="A9000" s="4">
        <v>8999</v>
      </c>
      <c r="B9000" s="4" t="s">
        <v>26618</v>
      </c>
      <c r="C9000" s="5">
        <v>45592</v>
      </c>
      <c r="D9000" s="5">
        <v>45597</v>
      </c>
      <c r="E9000" s="9">
        <f t="shared" si="140"/>
        <v>2024</v>
      </c>
      <c r="F9000" s="4" t="s">
        <v>17</v>
      </c>
      <c r="G9000" s="4" t="s">
        <v>26619</v>
      </c>
      <c r="H9000" s="4" t="s">
        <v>26620</v>
      </c>
      <c r="I9000" s="4" t="s">
        <v>20</v>
      </c>
      <c r="J9000" s="4" t="s">
        <v>106</v>
      </c>
      <c r="K9000" s="4" t="s">
        <v>106</v>
      </c>
      <c r="L9000" s="4" t="s">
        <v>29</v>
      </c>
      <c r="M9000" s="4" t="s">
        <v>30</v>
      </c>
      <c r="N9000" s="4">
        <v>1250.57</v>
      </c>
      <c r="O9000" s="4">
        <v>1</v>
      </c>
      <c r="P9000" s="4">
        <v>0</v>
      </c>
      <c r="Q9000" s="4">
        <v>88.51</v>
      </c>
    </row>
    <row r="9001" spans="1:17" s="4" customFormat="1" ht="12" x14ac:dyDescent="0.3">
      <c r="A9001" s="4">
        <v>9000</v>
      </c>
      <c r="B9001" s="4" t="s">
        <v>26621</v>
      </c>
      <c r="C9001" s="5">
        <v>45655</v>
      </c>
      <c r="D9001" s="5">
        <v>45658</v>
      </c>
      <c r="E9001" s="9">
        <f t="shared" si="140"/>
        <v>2025</v>
      </c>
      <c r="F9001" s="4" t="s">
        <v>17</v>
      </c>
      <c r="G9001" s="4" t="s">
        <v>26622</v>
      </c>
      <c r="H9001" s="4" t="s">
        <v>26623</v>
      </c>
      <c r="I9001" s="4" t="s">
        <v>20</v>
      </c>
      <c r="J9001" s="4" t="s">
        <v>79</v>
      </c>
      <c r="K9001" s="4" t="s">
        <v>80</v>
      </c>
      <c r="L9001" s="4" t="s">
        <v>29</v>
      </c>
      <c r="M9001" s="4" t="s">
        <v>48</v>
      </c>
      <c r="N9001" s="4">
        <v>386.34</v>
      </c>
      <c r="O9001" s="4">
        <v>5</v>
      </c>
      <c r="P9001" s="4">
        <v>0.1</v>
      </c>
      <c r="Q9001" s="4">
        <v>47.01</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C6876-9AB4-4BCF-97AC-74D7F84CD543}">
  <sheetPr>
    <tabColor theme="1" tint="4.9989318521683403E-2"/>
  </sheetPr>
  <dimension ref="A1"/>
  <sheetViews>
    <sheetView showGridLines="0" showRowColHeaders="0" workbookViewId="0">
      <selection activeCell="F7" sqref="F7"/>
    </sheetView>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C528-3C87-44A3-B779-0B36F5C015A8}">
  <sheetPr>
    <tabColor theme="1" tint="4.9989318521683403E-2"/>
  </sheetPr>
  <dimension ref="A3:C16"/>
  <sheetViews>
    <sheetView topLeftCell="A10" workbookViewId="0">
      <selection activeCell="T40" sqref="T40"/>
    </sheetView>
  </sheetViews>
  <sheetFormatPr defaultRowHeight="14.5" x14ac:dyDescent="0.35"/>
  <cols>
    <col min="1" max="1" width="12.453125" bestFit="1" customWidth="1"/>
    <col min="2" max="3" width="11.54296875" bestFit="1" customWidth="1"/>
  </cols>
  <sheetData>
    <row r="3" spans="1:3" x14ac:dyDescent="0.35">
      <c r="A3" s="2" t="s">
        <v>26624</v>
      </c>
      <c r="B3" t="s">
        <v>26638</v>
      </c>
      <c r="C3" t="s">
        <v>26639</v>
      </c>
    </row>
    <row r="4" spans="1:3" x14ac:dyDescent="0.35">
      <c r="A4" s="30" t="s">
        <v>26626</v>
      </c>
      <c r="B4" s="28">
        <v>559872.58000000031</v>
      </c>
      <c r="C4" s="28">
        <v>67189.160000000047</v>
      </c>
    </row>
    <row r="5" spans="1:3" x14ac:dyDescent="0.35">
      <c r="A5" s="30" t="s">
        <v>26627</v>
      </c>
      <c r="B5" s="28">
        <v>537396.55999999959</v>
      </c>
      <c r="C5" s="28">
        <v>60546.400000000052</v>
      </c>
    </row>
    <row r="6" spans="1:3" x14ac:dyDescent="0.35">
      <c r="A6" s="30" t="s">
        <v>26628</v>
      </c>
      <c r="B6" s="28">
        <v>611755.84000000032</v>
      </c>
      <c r="C6" s="28">
        <v>77472.62999999999</v>
      </c>
    </row>
    <row r="7" spans="1:3" x14ac:dyDescent="0.35">
      <c r="A7" s="30" t="s">
        <v>26629</v>
      </c>
      <c r="B7" s="28">
        <v>552425.69999999995</v>
      </c>
      <c r="C7" s="28">
        <v>66166.079999999987</v>
      </c>
    </row>
    <row r="8" spans="1:3" x14ac:dyDescent="0.35">
      <c r="A8" s="30" t="s">
        <v>26630</v>
      </c>
      <c r="B8" s="28">
        <v>576076.01000000024</v>
      </c>
      <c r="C8" s="28">
        <v>70177.989999999918</v>
      </c>
    </row>
    <row r="9" spans="1:3" x14ac:dyDescent="0.35">
      <c r="A9" s="30" t="s">
        <v>26631</v>
      </c>
      <c r="B9" s="28">
        <v>495283.80999999994</v>
      </c>
      <c r="C9" s="28">
        <v>61028.209999999941</v>
      </c>
    </row>
    <row r="10" spans="1:3" x14ac:dyDescent="0.35">
      <c r="A10" s="30" t="s">
        <v>26632</v>
      </c>
      <c r="B10" s="28">
        <v>612037.4700000002</v>
      </c>
      <c r="C10" s="28">
        <v>75948.210000000006</v>
      </c>
    </row>
    <row r="11" spans="1:3" x14ac:dyDescent="0.35">
      <c r="A11" s="30" t="s">
        <v>26633</v>
      </c>
      <c r="B11" s="28">
        <v>590382.07999999973</v>
      </c>
      <c r="C11" s="28">
        <v>73173.239999999976</v>
      </c>
    </row>
    <row r="12" spans="1:3" x14ac:dyDescent="0.35">
      <c r="A12" s="30" t="s">
        <v>26634</v>
      </c>
      <c r="B12" s="28">
        <v>593842.61999999965</v>
      </c>
      <c r="C12" s="28">
        <v>71282.620000000039</v>
      </c>
    </row>
    <row r="13" spans="1:3" x14ac:dyDescent="0.35">
      <c r="A13" s="30" t="s">
        <v>26635</v>
      </c>
      <c r="B13" s="28">
        <v>546364.80999999994</v>
      </c>
      <c r="C13" s="28">
        <v>65556.230000000083</v>
      </c>
    </row>
    <row r="14" spans="1:3" x14ac:dyDescent="0.35">
      <c r="A14" s="30" t="s">
        <v>26636</v>
      </c>
      <c r="B14" s="28">
        <v>544203.5</v>
      </c>
      <c r="C14" s="28">
        <v>65807.940000000075</v>
      </c>
    </row>
    <row r="15" spans="1:3" x14ac:dyDescent="0.35">
      <c r="A15" s="30" t="s">
        <v>26637</v>
      </c>
      <c r="B15" s="28">
        <v>619275.51000000013</v>
      </c>
      <c r="C15" s="28">
        <v>71737.25</v>
      </c>
    </row>
    <row r="16" spans="1:3" x14ac:dyDescent="0.35">
      <c r="A16" s="30" t="s">
        <v>26625</v>
      </c>
      <c r="B16" s="29">
        <v>6838916.4899999993</v>
      </c>
      <c r="C16" s="29">
        <v>826085.96000000008</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A72FC-2FCF-42FF-A13B-FEC07E3BC33E}">
  <sheetPr>
    <tabColor theme="1" tint="4.9989318521683403E-2"/>
  </sheetPr>
  <dimension ref="A3:E7"/>
  <sheetViews>
    <sheetView workbookViewId="0">
      <selection activeCell="M18" sqref="M18"/>
    </sheetView>
  </sheetViews>
  <sheetFormatPr defaultRowHeight="14.5" x14ac:dyDescent="0.35"/>
  <cols>
    <col min="1" max="1" width="13" bestFit="1" customWidth="1"/>
    <col min="2" max="2" width="11.54296875" bestFit="1" customWidth="1"/>
    <col min="4" max="4" width="10.453125" customWidth="1"/>
    <col min="5" max="5" width="10.7265625" customWidth="1"/>
  </cols>
  <sheetData>
    <row r="3" spans="1:5" x14ac:dyDescent="0.35">
      <c r="A3" s="2" t="s">
        <v>26624</v>
      </c>
      <c r="B3" t="s">
        <v>26639</v>
      </c>
      <c r="D3" t="s">
        <v>10</v>
      </c>
      <c r="E3" t="s">
        <v>15</v>
      </c>
    </row>
    <row r="4" spans="1:5" x14ac:dyDescent="0.35">
      <c r="A4" s="1" t="s">
        <v>22</v>
      </c>
      <c r="B4" s="27">
        <v>280519.33999999979</v>
      </c>
      <c r="D4" t="str">
        <f>A4</f>
        <v>Office Supplies</v>
      </c>
      <c r="E4" s="6">
        <f>GETPIVOTDATA("Profit",$A$3,"Category",A4)</f>
        <v>280519.33999999979</v>
      </c>
    </row>
    <row r="5" spans="1:5" x14ac:dyDescent="0.35">
      <c r="A5" s="1" t="s">
        <v>29</v>
      </c>
      <c r="B5" s="27">
        <v>278803.22000000015</v>
      </c>
      <c r="D5" t="str">
        <f>A5</f>
        <v>Furniture</v>
      </c>
      <c r="E5" s="6">
        <f>GETPIVOTDATA("Profit",$A$3,"Category",A5)</f>
        <v>278803.22000000015</v>
      </c>
    </row>
    <row r="6" spans="1:5" x14ac:dyDescent="0.35">
      <c r="A6" s="1" t="s">
        <v>36</v>
      </c>
      <c r="B6" s="27">
        <v>266763.40000000037</v>
      </c>
      <c r="D6" t="str">
        <f>A6</f>
        <v>Technology</v>
      </c>
      <c r="E6" s="6">
        <f>GETPIVOTDATA("Profit",$A$3,"Category",A6)</f>
        <v>266763.40000000037</v>
      </c>
    </row>
    <row r="7" spans="1:5" x14ac:dyDescent="0.35">
      <c r="A7" s="1" t="s">
        <v>26625</v>
      </c>
      <c r="B7" s="27">
        <v>826085.96000000031</v>
      </c>
      <c r="D7" t="str">
        <f>A7</f>
        <v>Grand Total</v>
      </c>
      <c r="E7" s="6">
        <f>SUM(E4:E6)</f>
        <v>826085.96000000031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BC776-5742-450D-89D1-780AF09E1FBC}">
  <sheetPr>
    <tabColor theme="1" tint="4.9989318521683403E-2"/>
  </sheetPr>
  <dimension ref="A3:B7"/>
  <sheetViews>
    <sheetView workbookViewId="0">
      <selection activeCell="K11" sqref="K11"/>
    </sheetView>
  </sheetViews>
  <sheetFormatPr defaultRowHeight="14.5" x14ac:dyDescent="0.35"/>
  <cols>
    <col min="1" max="1" width="13" bestFit="1" customWidth="1"/>
    <col min="2" max="2" width="11.54296875" bestFit="1" customWidth="1"/>
  </cols>
  <sheetData>
    <row r="3" spans="1:2" x14ac:dyDescent="0.35">
      <c r="A3" s="2" t="s">
        <v>26624</v>
      </c>
      <c r="B3" t="s">
        <v>26638</v>
      </c>
    </row>
    <row r="4" spans="1:2" x14ac:dyDescent="0.35">
      <c r="A4" s="1" t="s">
        <v>29</v>
      </c>
      <c r="B4" s="7">
        <v>0.34040179660097047</v>
      </c>
    </row>
    <row r="5" spans="1:2" x14ac:dyDescent="0.35">
      <c r="A5" s="1" t="s">
        <v>22</v>
      </c>
      <c r="B5" s="7">
        <v>0.33554710360266443</v>
      </c>
    </row>
    <row r="6" spans="1:2" x14ac:dyDescent="0.35">
      <c r="A6" s="1" t="s">
        <v>36</v>
      </c>
      <c r="B6" s="7">
        <v>0.32405109979636504</v>
      </c>
    </row>
    <row r="7" spans="1:2" x14ac:dyDescent="0.35">
      <c r="A7" s="1" t="s">
        <v>26625</v>
      </c>
      <c r="B7" s="7">
        <v>1</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2E120-58CE-45FE-A034-1D576EEBE4FA}">
  <sheetPr>
    <tabColor theme="1" tint="4.9989318521683403E-2"/>
  </sheetPr>
  <dimension ref="A3:E13"/>
  <sheetViews>
    <sheetView workbookViewId="0">
      <selection activeCell="B7" sqref="B7"/>
    </sheetView>
  </sheetViews>
  <sheetFormatPr defaultRowHeight="14.5" x14ac:dyDescent="0.35"/>
  <cols>
    <col min="1" max="1" width="19" bestFit="1" customWidth="1"/>
    <col min="2" max="2" width="11.54296875" bestFit="1" customWidth="1"/>
    <col min="4" max="4" width="19" bestFit="1" customWidth="1"/>
    <col min="5" max="5" width="10.08984375" bestFit="1" customWidth="1"/>
  </cols>
  <sheetData>
    <row r="3" spans="1:5" x14ac:dyDescent="0.35">
      <c r="A3" s="2" t="s">
        <v>26624</v>
      </c>
      <c r="B3" t="s">
        <v>26638</v>
      </c>
      <c r="D3" t="s">
        <v>26640</v>
      </c>
      <c r="E3" t="s">
        <v>12</v>
      </c>
    </row>
    <row r="4" spans="1:5" x14ac:dyDescent="0.35">
      <c r="A4" s="1" t="s">
        <v>111</v>
      </c>
      <c r="B4" s="27">
        <v>646178.83000000042</v>
      </c>
      <c r="D4" t="str">
        <f>A4</f>
        <v>Auckland</v>
      </c>
      <c r="E4" s="6">
        <f>GETPIVOTDATA("Sales",$A$3,"Region",A4)</f>
        <v>646178.83000000042</v>
      </c>
    </row>
    <row r="5" spans="1:5" x14ac:dyDescent="0.35">
      <c r="A5" s="1" t="s">
        <v>53</v>
      </c>
      <c r="B5" s="27">
        <v>694185.28</v>
      </c>
      <c r="D5" t="str">
        <f t="shared" ref="D5:D12" si="0">A5</f>
        <v>Bay of Plenty</v>
      </c>
      <c r="E5" s="6">
        <f t="shared" ref="E5:E12" si="1">GETPIVOTDATA("Sales",$A$3,"Region",A5)</f>
        <v>694185.28</v>
      </c>
    </row>
    <row r="6" spans="1:5" x14ac:dyDescent="0.35">
      <c r="A6" s="1" t="s">
        <v>63</v>
      </c>
      <c r="B6" s="27">
        <v>731668.48999999953</v>
      </c>
      <c r="D6" t="str">
        <f t="shared" si="0"/>
        <v>Canterbury</v>
      </c>
      <c r="E6" s="6">
        <f t="shared" si="1"/>
        <v>731668.48999999953</v>
      </c>
    </row>
    <row r="7" spans="1:5" x14ac:dyDescent="0.35">
      <c r="A7" s="1" t="s">
        <v>43</v>
      </c>
      <c r="B7" s="27">
        <v>683842.19999999984</v>
      </c>
      <c r="D7" t="str">
        <f t="shared" si="0"/>
        <v>Hawke's Bay</v>
      </c>
      <c r="E7" s="6">
        <f t="shared" si="1"/>
        <v>683842.19999999984</v>
      </c>
    </row>
    <row r="8" spans="1:5" x14ac:dyDescent="0.35">
      <c r="A8" s="1" t="s">
        <v>47</v>
      </c>
      <c r="B8" s="27">
        <v>688792.71999999939</v>
      </c>
      <c r="D8" t="str">
        <f t="shared" si="0"/>
        <v>Nelson</v>
      </c>
      <c r="E8" s="6">
        <f t="shared" si="1"/>
        <v>688792.71999999939</v>
      </c>
    </row>
    <row r="9" spans="1:5" x14ac:dyDescent="0.35">
      <c r="A9" s="1" t="s">
        <v>80</v>
      </c>
      <c r="B9" s="27">
        <v>1398058.13</v>
      </c>
      <c r="D9" t="str">
        <f t="shared" si="0"/>
        <v>Otago</v>
      </c>
      <c r="E9" s="6">
        <f t="shared" si="1"/>
        <v>1398058.13</v>
      </c>
    </row>
    <row r="10" spans="1:5" x14ac:dyDescent="0.35">
      <c r="A10" s="1" t="s">
        <v>35</v>
      </c>
      <c r="B10" s="27">
        <v>623532.9499999996</v>
      </c>
      <c r="D10" t="str">
        <f t="shared" si="0"/>
        <v>Waikato</v>
      </c>
      <c r="E10" s="6">
        <f t="shared" si="1"/>
        <v>623532.9499999996</v>
      </c>
    </row>
    <row r="11" spans="1:5" x14ac:dyDescent="0.35">
      <c r="A11" s="1" t="s">
        <v>106</v>
      </c>
      <c r="B11" s="27">
        <v>664699.34999999974</v>
      </c>
      <c r="D11" t="str">
        <f t="shared" si="0"/>
        <v>Wellington</v>
      </c>
      <c r="E11" s="6">
        <f t="shared" si="1"/>
        <v>664699.34999999974</v>
      </c>
    </row>
    <row r="12" spans="1:5" x14ac:dyDescent="0.35">
      <c r="A12" s="1" t="s">
        <v>26647</v>
      </c>
      <c r="B12" s="27">
        <v>707958.5399999998</v>
      </c>
      <c r="D12" t="str">
        <f t="shared" si="0"/>
        <v>Manawatu-Whanganui</v>
      </c>
      <c r="E12" s="6">
        <f t="shared" si="1"/>
        <v>707958.5399999998</v>
      </c>
    </row>
    <row r="13" spans="1:5" x14ac:dyDescent="0.35">
      <c r="A13" s="1" t="s">
        <v>26625</v>
      </c>
      <c r="B13" s="27">
        <v>6838916.4899999974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FBA9D-27B9-46C2-BC82-860E7123996D}">
  <sheetPr>
    <tabColor theme="1" tint="4.9989318521683403E-2"/>
  </sheetPr>
  <dimension ref="A3:B9"/>
  <sheetViews>
    <sheetView workbookViewId="0">
      <selection activeCell="D20" sqref="D20"/>
    </sheetView>
  </sheetViews>
  <sheetFormatPr defaultRowHeight="14.5" x14ac:dyDescent="0.35"/>
  <cols>
    <col min="1" max="1" width="12.453125" bestFit="1" customWidth="1"/>
    <col min="2" max="2" width="11.54296875" bestFit="1" customWidth="1"/>
  </cols>
  <sheetData>
    <row r="3" spans="1:2" x14ac:dyDescent="0.35">
      <c r="A3" s="2" t="s">
        <v>26624</v>
      </c>
      <c r="B3" t="s">
        <v>26638</v>
      </c>
    </row>
    <row r="4" spans="1:2" x14ac:dyDescent="0.35">
      <c r="A4" s="1" t="s">
        <v>118</v>
      </c>
      <c r="B4" s="27">
        <v>576544.03000000049</v>
      </c>
    </row>
    <row r="5" spans="1:2" x14ac:dyDescent="0.35">
      <c r="A5" s="1" t="s">
        <v>23</v>
      </c>
      <c r="B5" s="27">
        <v>578777.66000000015</v>
      </c>
    </row>
    <row r="6" spans="1:2" x14ac:dyDescent="0.35">
      <c r="A6" s="1" t="s">
        <v>107</v>
      </c>
      <c r="B6" s="27">
        <v>585880.93999999936</v>
      </c>
    </row>
    <row r="7" spans="1:2" x14ac:dyDescent="0.35">
      <c r="A7" s="1" t="s">
        <v>30</v>
      </c>
      <c r="B7" s="27">
        <v>604501.3400000002</v>
      </c>
    </row>
    <row r="8" spans="1:2" x14ac:dyDescent="0.35">
      <c r="A8" s="1" t="s">
        <v>75</v>
      </c>
      <c r="B8" s="27">
        <v>606377.6600000005</v>
      </c>
    </row>
    <row r="9" spans="1:2" x14ac:dyDescent="0.35">
      <c r="A9" s="1" t="s">
        <v>26625</v>
      </c>
      <c r="B9" s="27">
        <v>2952081.6300000013</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54D06-9CC6-4195-A3A6-EDD6052A94A5}">
  <sheetPr>
    <tabColor theme="2" tint="-0.499984740745262"/>
  </sheetPr>
  <dimension ref="A1"/>
  <sheetViews>
    <sheetView showGridLines="0" showRowColHeaders="0" workbookViewId="0">
      <selection activeCell="I13" sqref="I13"/>
      <extLst>
        <ext xmlns:xlsdti="http://schemas.microsoft.com/office/spreadsheetml/2023/showDataTypeIcons" uri="{77bfe23e-c014-4d31-8a63-9c772dbf06b6}">
          <xlsdti:showDataTypeIcons visible="0"/>
        </ext>
      </extLst>
    </sheetView>
  </sheetViews>
  <sheetFormatPr defaultRowHeight="14.5" x14ac:dyDescent="0.3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B92ED-75BA-49F8-9181-060D8FE4E4CA}">
  <sheetPr>
    <tabColor theme="0" tint="-0.499984740745262"/>
  </sheetPr>
  <dimension ref="A3:F16"/>
  <sheetViews>
    <sheetView workbookViewId="0">
      <selection activeCell="F11" sqref="F11"/>
    </sheetView>
  </sheetViews>
  <sheetFormatPr defaultColWidth="14.453125" defaultRowHeight="14.5" x14ac:dyDescent="0.35"/>
  <cols>
    <col min="1" max="1" width="12.453125" bestFit="1" customWidth="1"/>
    <col min="2" max="2" width="21.453125" customWidth="1"/>
    <col min="3" max="5" width="17.7265625" bestFit="1" customWidth="1"/>
    <col min="6" max="6" width="18.1796875" bestFit="1" customWidth="1"/>
    <col min="7" max="7" width="14.453125" bestFit="1" customWidth="1"/>
  </cols>
  <sheetData>
    <row r="3" spans="1:6" x14ac:dyDescent="0.35">
      <c r="A3" s="2" t="s">
        <v>26624</v>
      </c>
      <c r="B3" t="s">
        <v>26638</v>
      </c>
      <c r="C3" t="s">
        <v>26639</v>
      </c>
      <c r="D3" t="s">
        <v>26642</v>
      </c>
      <c r="E3" t="s">
        <v>26643</v>
      </c>
      <c r="F3" t="s">
        <v>26644</v>
      </c>
    </row>
    <row r="4" spans="1:6" x14ac:dyDescent="0.35">
      <c r="A4" s="13">
        <v>2021</v>
      </c>
      <c r="B4">
        <v>812928.55</v>
      </c>
      <c r="C4">
        <v>99931.12000000001</v>
      </c>
      <c r="D4">
        <v>5961</v>
      </c>
      <c r="E4">
        <v>1075</v>
      </c>
      <c r="F4">
        <v>0.12292731015536359</v>
      </c>
    </row>
    <row r="5" spans="1:6" x14ac:dyDescent="0.35">
      <c r="A5" s="13">
        <v>2022</v>
      </c>
      <c r="B5">
        <v>1722643.9499999997</v>
      </c>
      <c r="C5">
        <v>202981.12999999986</v>
      </c>
      <c r="D5">
        <v>12662</v>
      </c>
      <c r="E5">
        <v>2295</v>
      </c>
      <c r="F5">
        <v>0.1178311571581579</v>
      </c>
    </row>
    <row r="6" spans="1:6" x14ac:dyDescent="0.35">
      <c r="A6" s="13">
        <v>2023</v>
      </c>
      <c r="B6">
        <v>1688008.220000003</v>
      </c>
      <c r="C6">
        <v>205706.94000000006</v>
      </c>
      <c r="D6">
        <v>12188</v>
      </c>
      <c r="E6">
        <v>2203</v>
      </c>
      <c r="F6">
        <v>0.12186370751204026</v>
      </c>
    </row>
    <row r="7" spans="1:6" x14ac:dyDescent="0.35">
      <c r="A7" s="13">
        <v>2024</v>
      </c>
      <c r="B7">
        <v>1735858.1800000002</v>
      </c>
      <c r="C7">
        <v>213451.71000000014</v>
      </c>
      <c r="D7">
        <v>12231</v>
      </c>
      <c r="E7">
        <v>2246</v>
      </c>
      <c r="F7">
        <v>0.12296609968448005</v>
      </c>
    </row>
    <row r="8" spans="1:6" x14ac:dyDescent="0.35">
      <c r="A8" s="13">
        <v>2025</v>
      </c>
      <c r="B8">
        <v>879477.59000000125</v>
      </c>
      <c r="C8">
        <v>104015.05999999994</v>
      </c>
      <c r="D8">
        <v>6624</v>
      </c>
      <c r="E8">
        <v>1181</v>
      </c>
      <c r="F8">
        <v>0.11826914202555154</v>
      </c>
    </row>
    <row r="11" spans="1:6" ht="26" x14ac:dyDescent="0.6">
      <c r="A11" s="17" t="s">
        <v>26645</v>
      </c>
      <c r="B11" s="24">
        <f>(GETPIVOTDATA("Sum of Sales",$A$3,"Year",2024)/GETPIVOTDATA("Sum of Sales",$A$3,"Year",2023))-1</f>
        <v>2.8346994660960245E-2</v>
      </c>
      <c r="C11" s="25">
        <f>(GETPIVOTDATA("Sum of Profit",$A$3,"Year",2024)/GETPIVOTDATA("Sum of Profit",$A$3,"Year",2023))-1</f>
        <v>3.7649531902035349E-2</v>
      </c>
      <c r="D11" s="25">
        <f>(GETPIVOTDATA("Sum of Quantity",$A$3,"Year",2024)/GETPIVOTDATA("Sum of Quantity",$A$3,"Year",2023))-1</f>
        <v>3.5280603872662741E-3</v>
      </c>
      <c r="E11" s="25">
        <f>(GETPIVOTDATA("Count of Order ID",$A$3,"Year",2024)/GETPIVOTDATA("Count of Order ID",$A$3,"Year",2023))-1</f>
        <v>1.9518837948252488E-2</v>
      </c>
      <c r="F11" s="26">
        <f>(GETPIVOTDATA("Sum of Profit Margin ",$A$3,"Year",2024)/GETPIVOTDATA("Sum of Profit Margin ",$A$3,"Year",2023))-1</f>
        <v>9.046107286132532E-3</v>
      </c>
    </row>
    <row r="12" spans="1:6" ht="26" x14ac:dyDescent="0.6">
      <c r="A12" s="17" t="s">
        <v>26646</v>
      </c>
      <c r="B12" s="23">
        <f>(GETPIVOTDATA("Sum of Sales",$A$3,"Year",2022)/GETPIVOTDATA("Sum of Sales",$A$3,"Year",2021))-1</f>
        <v>1.1190594794585573</v>
      </c>
      <c r="C12" s="23">
        <f>(GETPIVOTDATA("Sum of Profit",$A$3,"Year",2022)/GETPIVOTDATA("Sum of Profit",$A$3,"Year",2021))-1</f>
        <v>1.0312103977219493</v>
      </c>
      <c r="D12" s="23">
        <f>(GETPIVOTDATA("Sum of Quantity",$A$3,"Year",2022)/GETPIVOTDATA("Sum of Quantity",$A$3,"Year",2021))-1</f>
        <v>1.1241402449253481</v>
      </c>
      <c r="E12" s="23">
        <f>(GETPIVOTDATA("Count of Order ID",$A$3,"Year",2022)/GETPIVOTDATA("Count of Order ID",$A$3,"Year",2021))-1</f>
        <v>1.1348837209302327</v>
      </c>
      <c r="F12" s="23">
        <f>(GETPIVOTDATA("Sum of Profit Margin ",$A$3,"Year",2022)/GETPIVOTDATA("Sum of Profit Margin ",$A$3,"Year",2021))-1</f>
        <v>-4.145663799821897E-2</v>
      </c>
    </row>
    <row r="13" spans="1:6" ht="21" x14ac:dyDescent="0.5">
      <c r="B13" s="18"/>
      <c r="C13" s="18"/>
      <c r="D13" s="18"/>
      <c r="E13" s="18"/>
    </row>
    <row r="15" spans="1:6" x14ac:dyDescent="0.35">
      <c r="C15" s="22"/>
      <c r="D15" s="14"/>
    </row>
    <row r="16" spans="1:6" x14ac:dyDescent="0.35">
      <c r="D16" s="14"/>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A79B3-4BB7-4AAD-9389-072C7934F0AB}">
  <sheetPr>
    <tabColor theme="0" tint="-0.499984740745262"/>
  </sheetPr>
  <dimension ref="A1:Q739"/>
  <sheetViews>
    <sheetView topLeftCell="F1" workbookViewId="0">
      <selection activeCell="Q4" sqref="Q4"/>
    </sheetView>
  </sheetViews>
  <sheetFormatPr defaultRowHeight="14.5" x14ac:dyDescent="0.35"/>
  <cols>
    <col min="1" max="1" width="8.81640625" bestFit="1" customWidth="1"/>
    <col min="2" max="2" width="14.36328125" bestFit="1" customWidth="1"/>
    <col min="3" max="3" width="12" bestFit="1" customWidth="1"/>
    <col min="4" max="4" width="11.1796875" bestFit="1" customWidth="1"/>
    <col min="5" max="5" width="8.81640625" bestFit="1" customWidth="1"/>
    <col min="6" max="6" width="13.08984375" bestFit="1" customWidth="1"/>
    <col min="7" max="7" width="13.453125" bestFit="1" customWidth="1"/>
    <col min="8" max="8" width="24.1796875" bestFit="1" customWidth="1"/>
    <col min="9" max="9" width="10.90625" bestFit="1" customWidth="1"/>
    <col min="10" max="10" width="15.08984375" bestFit="1" customWidth="1"/>
    <col min="11" max="11" width="19" bestFit="1" customWidth="1"/>
    <col min="12" max="12" width="13" bestFit="1" customWidth="1"/>
    <col min="13" max="13" width="14.36328125" bestFit="1" customWidth="1"/>
    <col min="14" max="14" width="8.81640625" bestFit="1" customWidth="1"/>
    <col min="15" max="15" width="10.26953125" bestFit="1" customWidth="1"/>
    <col min="16" max="16" width="10.6328125" bestFit="1" customWidth="1"/>
    <col min="17" max="17" width="8.81640625" bestFit="1" customWidth="1"/>
  </cols>
  <sheetData>
    <row r="1" spans="1:17" x14ac:dyDescent="0.35">
      <c r="A1" s="21" t="s">
        <v>26648</v>
      </c>
    </row>
    <row r="3" spans="1:17" x14ac:dyDescent="0.35">
      <c r="A3" t="s">
        <v>0</v>
      </c>
      <c r="B3" t="s">
        <v>1</v>
      </c>
      <c r="C3" t="s">
        <v>2</v>
      </c>
      <c r="D3" t="s">
        <v>3</v>
      </c>
      <c r="E3" t="s">
        <v>26641</v>
      </c>
      <c r="F3" t="s">
        <v>4</v>
      </c>
      <c r="G3" t="s">
        <v>5</v>
      </c>
      <c r="H3" t="s">
        <v>6</v>
      </c>
      <c r="I3" t="s">
        <v>7</v>
      </c>
      <c r="J3" t="s">
        <v>8</v>
      </c>
      <c r="K3" t="s">
        <v>9</v>
      </c>
      <c r="L3" t="s">
        <v>10</v>
      </c>
      <c r="M3" t="s">
        <v>11</v>
      </c>
      <c r="N3" t="s">
        <v>12</v>
      </c>
      <c r="O3" t="s">
        <v>13</v>
      </c>
      <c r="P3" t="s">
        <v>14</v>
      </c>
      <c r="Q3" t="s">
        <v>15</v>
      </c>
    </row>
    <row r="4" spans="1:17" x14ac:dyDescent="0.35">
      <c r="A4">
        <v>8962</v>
      </c>
      <c r="B4" t="s">
        <v>26510</v>
      </c>
      <c r="C4" s="20">
        <v>44562</v>
      </c>
      <c r="D4" s="20">
        <v>44565</v>
      </c>
      <c r="E4">
        <v>2022</v>
      </c>
      <c r="F4" t="s">
        <v>39</v>
      </c>
      <c r="G4" t="s">
        <v>26511</v>
      </c>
      <c r="H4" t="s">
        <v>26512</v>
      </c>
      <c r="I4" t="s">
        <v>28</v>
      </c>
      <c r="J4" t="s">
        <v>62</v>
      </c>
      <c r="K4" t="s">
        <v>63</v>
      </c>
      <c r="L4" t="s">
        <v>29</v>
      </c>
      <c r="M4" t="s">
        <v>90</v>
      </c>
      <c r="N4">
        <v>751.82</v>
      </c>
      <c r="O4">
        <v>5</v>
      </c>
      <c r="P4">
        <v>0.1</v>
      </c>
      <c r="Q4">
        <v>38.229999999999997</v>
      </c>
    </row>
    <row r="5" spans="1:17" x14ac:dyDescent="0.35">
      <c r="A5">
        <v>8425</v>
      </c>
      <c r="B5" t="s">
        <v>24949</v>
      </c>
      <c r="C5" s="20">
        <v>44562</v>
      </c>
      <c r="D5" s="20">
        <v>44567</v>
      </c>
      <c r="E5">
        <v>2022</v>
      </c>
      <c r="F5" t="s">
        <v>17</v>
      </c>
      <c r="G5" t="s">
        <v>24950</v>
      </c>
      <c r="H5" t="s">
        <v>24951</v>
      </c>
      <c r="I5" t="s">
        <v>67</v>
      </c>
      <c r="J5" t="s">
        <v>42</v>
      </c>
      <c r="K5" t="s">
        <v>43</v>
      </c>
      <c r="L5" t="s">
        <v>36</v>
      </c>
      <c r="M5" t="s">
        <v>138</v>
      </c>
      <c r="N5">
        <v>988.8</v>
      </c>
      <c r="O5">
        <v>1</v>
      </c>
      <c r="P5">
        <v>0</v>
      </c>
      <c r="Q5">
        <v>253.07</v>
      </c>
    </row>
    <row r="6" spans="1:17" x14ac:dyDescent="0.35">
      <c r="A6">
        <v>8347</v>
      </c>
      <c r="B6" t="s">
        <v>24723</v>
      </c>
      <c r="C6" s="20">
        <v>44562</v>
      </c>
      <c r="D6" s="20">
        <v>44568</v>
      </c>
      <c r="E6">
        <v>2022</v>
      </c>
      <c r="F6" t="s">
        <v>25</v>
      </c>
      <c r="G6" t="s">
        <v>24724</v>
      </c>
      <c r="H6" t="s">
        <v>24725</v>
      </c>
      <c r="I6" t="s">
        <v>67</v>
      </c>
      <c r="J6" t="s">
        <v>62</v>
      </c>
      <c r="K6" t="s">
        <v>63</v>
      </c>
      <c r="L6" t="s">
        <v>36</v>
      </c>
      <c r="M6" t="s">
        <v>37</v>
      </c>
      <c r="N6">
        <v>825.27</v>
      </c>
      <c r="O6">
        <v>8</v>
      </c>
      <c r="P6">
        <v>0</v>
      </c>
      <c r="Q6">
        <v>93.66</v>
      </c>
    </row>
    <row r="7" spans="1:17" x14ac:dyDescent="0.35">
      <c r="A7">
        <v>7367</v>
      </c>
      <c r="B7" t="s">
        <v>21876</v>
      </c>
      <c r="C7" s="20">
        <v>44562</v>
      </c>
      <c r="D7" s="20">
        <v>44569</v>
      </c>
      <c r="E7">
        <v>2022</v>
      </c>
      <c r="F7" t="s">
        <v>17</v>
      </c>
      <c r="G7" t="s">
        <v>21877</v>
      </c>
      <c r="H7" t="s">
        <v>21878</v>
      </c>
      <c r="I7" t="s">
        <v>67</v>
      </c>
      <c r="J7" t="s">
        <v>42</v>
      </c>
      <c r="K7" t="s">
        <v>43</v>
      </c>
      <c r="L7" t="s">
        <v>22</v>
      </c>
      <c r="M7" t="s">
        <v>23</v>
      </c>
      <c r="N7">
        <v>1303.3800000000001</v>
      </c>
      <c r="O7">
        <v>2</v>
      </c>
      <c r="P7">
        <v>0.1</v>
      </c>
      <c r="Q7">
        <v>270.51</v>
      </c>
    </row>
    <row r="8" spans="1:17" x14ac:dyDescent="0.35">
      <c r="A8">
        <v>350</v>
      </c>
      <c r="B8" t="s">
        <v>1098</v>
      </c>
      <c r="C8" s="20">
        <v>44562</v>
      </c>
      <c r="D8" s="20">
        <v>44567</v>
      </c>
      <c r="E8">
        <v>2022</v>
      </c>
      <c r="F8" t="s">
        <v>59</v>
      </c>
      <c r="G8" t="s">
        <v>1099</v>
      </c>
      <c r="H8" t="s">
        <v>1100</v>
      </c>
      <c r="I8" t="s">
        <v>67</v>
      </c>
      <c r="J8" t="s">
        <v>62</v>
      </c>
      <c r="K8" t="s">
        <v>63</v>
      </c>
      <c r="L8" t="s">
        <v>36</v>
      </c>
      <c r="M8" t="s">
        <v>138</v>
      </c>
      <c r="N8">
        <v>1405.21</v>
      </c>
      <c r="O8">
        <v>9</v>
      </c>
      <c r="P8">
        <v>0</v>
      </c>
      <c r="Q8">
        <v>206.6</v>
      </c>
    </row>
    <row r="9" spans="1:17" x14ac:dyDescent="0.35">
      <c r="A9">
        <v>2846</v>
      </c>
      <c r="B9" t="s">
        <v>8542</v>
      </c>
      <c r="C9" s="20">
        <v>44562</v>
      </c>
      <c r="D9" s="20">
        <v>44563</v>
      </c>
      <c r="E9">
        <v>2022</v>
      </c>
      <c r="F9" t="s">
        <v>17</v>
      </c>
      <c r="G9" t="s">
        <v>8543</v>
      </c>
      <c r="H9" t="s">
        <v>8544</v>
      </c>
      <c r="I9" t="s">
        <v>67</v>
      </c>
      <c r="J9" t="s">
        <v>42</v>
      </c>
      <c r="K9" t="s">
        <v>43</v>
      </c>
      <c r="L9" t="s">
        <v>29</v>
      </c>
      <c r="M9" t="s">
        <v>107</v>
      </c>
      <c r="N9">
        <v>316.58999999999997</v>
      </c>
      <c r="O9">
        <v>7</v>
      </c>
      <c r="P9">
        <v>0</v>
      </c>
      <c r="Q9">
        <v>66.72</v>
      </c>
    </row>
    <row r="10" spans="1:17" x14ac:dyDescent="0.35">
      <c r="A10">
        <v>7590</v>
      </c>
      <c r="B10" t="s">
        <v>22519</v>
      </c>
      <c r="C10" s="20">
        <v>44563</v>
      </c>
      <c r="D10" s="20">
        <v>44567</v>
      </c>
      <c r="E10">
        <v>2022</v>
      </c>
      <c r="F10" t="s">
        <v>59</v>
      </c>
      <c r="G10" t="s">
        <v>22520</v>
      </c>
      <c r="H10" t="s">
        <v>22521</v>
      </c>
      <c r="I10" t="s">
        <v>28</v>
      </c>
      <c r="J10" t="s">
        <v>106</v>
      </c>
      <c r="K10" t="s">
        <v>106</v>
      </c>
      <c r="L10" t="s">
        <v>29</v>
      </c>
      <c r="M10" t="s">
        <v>30</v>
      </c>
      <c r="N10">
        <v>50.16</v>
      </c>
      <c r="O10">
        <v>7</v>
      </c>
      <c r="P10">
        <v>0.1</v>
      </c>
      <c r="Q10">
        <v>9.02</v>
      </c>
    </row>
    <row r="11" spans="1:17" x14ac:dyDescent="0.35">
      <c r="A11">
        <v>7078</v>
      </c>
      <c r="B11" t="s">
        <v>21036</v>
      </c>
      <c r="C11" s="20">
        <v>44563</v>
      </c>
      <c r="D11" s="20">
        <v>44567</v>
      </c>
      <c r="E11">
        <v>2022</v>
      </c>
      <c r="F11" t="s">
        <v>17</v>
      </c>
      <c r="G11" t="s">
        <v>21037</v>
      </c>
      <c r="H11" t="s">
        <v>21038</v>
      </c>
      <c r="I11" t="s">
        <v>20</v>
      </c>
      <c r="J11" t="s">
        <v>42</v>
      </c>
      <c r="K11" t="s">
        <v>43</v>
      </c>
      <c r="L11" t="s">
        <v>22</v>
      </c>
      <c r="M11" t="s">
        <v>75</v>
      </c>
      <c r="N11">
        <v>295.3</v>
      </c>
      <c r="O11">
        <v>7</v>
      </c>
      <c r="P11">
        <v>0.2</v>
      </c>
      <c r="Q11">
        <v>20.92</v>
      </c>
    </row>
    <row r="12" spans="1:17" x14ac:dyDescent="0.35">
      <c r="A12">
        <v>503</v>
      </c>
      <c r="B12" t="s">
        <v>1553</v>
      </c>
      <c r="C12" s="20">
        <v>44563</v>
      </c>
      <c r="D12" s="20">
        <v>44567</v>
      </c>
      <c r="E12">
        <v>2022</v>
      </c>
      <c r="F12" t="s">
        <v>39</v>
      </c>
      <c r="G12" t="s">
        <v>1554</v>
      </c>
      <c r="H12" t="s">
        <v>1555</v>
      </c>
      <c r="I12" t="s">
        <v>20</v>
      </c>
      <c r="J12" t="s">
        <v>62</v>
      </c>
      <c r="K12" t="s">
        <v>63</v>
      </c>
      <c r="L12" t="s">
        <v>36</v>
      </c>
      <c r="M12" t="s">
        <v>71</v>
      </c>
      <c r="N12">
        <v>988.98</v>
      </c>
      <c r="O12">
        <v>6</v>
      </c>
      <c r="P12">
        <v>0.1</v>
      </c>
      <c r="Q12">
        <v>174.79</v>
      </c>
    </row>
    <row r="13" spans="1:17" x14ac:dyDescent="0.35">
      <c r="A13">
        <v>1803</v>
      </c>
      <c r="B13" t="s">
        <v>5438</v>
      </c>
      <c r="C13" s="20">
        <v>44563</v>
      </c>
      <c r="D13" s="20">
        <v>44564</v>
      </c>
      <c r="E13">
        <v>2022</v>
      </c>
      <c r="F13" t="s">
        <v>59</v>
      </c>
      <c r="G13" t="s">
        <v>5439</v>
      </c>
      <c r="H13" t="s">
        <v>5440</v>
      </c>
      <c r="I13" t="s">
        <v>20</v>
      </c>
      <c r="J13" t="s">
        <v>111</v>
      </c>
      <c r="K13" t="s">
        <v>111</v>
      </c>
      <c r="L13" t="s">
        <v>29</v>
      </c>
      <c r="M13" t="s">
        <v>90</v>
      </c>
      <c r="N13">
        <v>664.43</v>
      </c>
      <c r="O13">
        <v>6</v>
      </c>
      <c r="P13">
        <v>0.15</v>
      </c>
      <c r="Q13">
        <v>3.42</v>
      </c>
    </row>
    <row r="14" spans="1:17" x14ac:dyDescent="0.35">
      <c r="A14">
        <v>8723</v>
      </c>
      <c r="B14" t="s">
        <v>25816</v>
      </c>
      <c r="C14" s="20">
        <v>44564</v>
      </c>
      <c r="D14" s="20">
        <v>44571</v>
      </c>
      <c r="E14">
        <v>2022</v>
      </c>
      <c r="F14" t="s">
        <v>25</v>
      </c>
      <c r="G14" t="s">
        <v>25817</v>
      </c>
      <c r="H14" t="s">
        <v>25818</v>
      </c>
      <c r="I14" t="s">
        <v>67</v>
      </c>
      <c r="J14" t="s">
        <v>79</v>
      </c>
      <c r="K14" t="s">
        <v>80</v>
      </c>
      <c r="L14" t="s">
        <v>29</v>
      </c>
      <c r="M14" t="s">
        <v>107</v>
      </c>
      <c r="N14">
        <v>929.65</v>
      </c>
      <c r="O14">
        <v>8</v>
      </c>
      <c r="P14">
        <v>0.2</v>
      </c>
      <c r="Q14">
        <v>148.36000000000001</v>
      </c>
    </row>
    <row r="15" spans="1:17" x14ac:dyDescent="0.35">
      <c r="A15">
        <v>6329</v>
      </c>
      <c r="B15" t="s">
        <v>18836</v>
      </c>
      <c r="C15" s="20">
        <v>44564</v>
      </c>
      <c r="D15" s="20">
        <v>44569</v>
      </c>
      <c r="E15">
        <v>2022</v>
      </c>
      <c r="F15" t="s">
        <v>39</v>
      </c>
      <c r="G15" t="s">
        <v>18837</v>
      </c>
      <c r="H15" t="s">
        <v>18838</v>
      </c>
      <c r="I15" t="s">
        <v>28</v>
      </c>
      <c r="J15" t="s">
        <v>47</v>
      </c>
      <c r="K15" t="s">
        <v>47</v>
      </c>
      <c r="L15" t="s">
        <v>36</v>
      </c>
      <c r="M15" t="s">
        <v>71</v>
      </c>
      <c r="N15">
        <v>1312.99</v>
      </c>
      <c r="O15">
        <v>9</v>
      </c>
      <c r="P15">
        <v>0.2</v>
      </c>
      <c r="Q15">
        <v>58.17</v>
      </c>
    </row>
    <row r="16" spans="1:17" x14ac:dyDescent="0.35">
      <c r="A16">
        <v>5458</v>
      </c>
      <c r="B16" t="s">
        <v>16278</v>
      </c>
      <c r="C16" s="20">
        <v>44564</v>
      </c>
      <c r="D16" s="20">
        <v>44569</v>
      </c>
      <c r="E16">
        <v>2022</v>
      </c>
      <c r="F16" t="s">
        <v>17</v>
      </c>
      <c r="G16" t="s">
        <v>16279</v>
      </c>
      <c r="H16" t="s">
        <v>16280</v>
      </c>
      <c r="I16" t="s">
        <v>67</v>
      </c>
      <c r="J16" t="s">
        <v>111</v>
      </c>
      <c r="K16" t="s">
        <v>111</v>
      </c>
      <c r="L16" t="s">
        <v>36</v>
      </c>
      <c r="M16" t="s">
        <v>138</v>
      </c>
      <c r="N16">
        <v>1290.6300000000001</v>
      </c>
      <c r="O16">
        <v>2</v>
      </c>
      <c r="P16">
        <v>0.15</v>
      </c>
      <c r="Q16">
        <v>266.05</v>
      </c>
    </row>
    <row r="17" spans="1:17" x14ac:dyDescent="0.35">
      <c r="A17">
        <v>5399</v>
      </c>
      <c r="B17" t="s">
        <v>16104</v>
      </c>
      <c r="C17" s="20">
        <v>44564</v>
      </c>
      <c r="D17" s="20">
        <v>44565</v>
      </c>
      <c r="E17">
        <v>2022</v>
      </c>
      <c r="F17" t="s">
        <v>17</v>
      </c>
      <c r="G17" t="s">
        <v>16105</v>
      </c>
      <c r="H17" t="s">
        <v>16106</v>
      </c>
      <c r="I17" t="s">
        <v>67</v>
      </c>
      <c r="J17" t="s">
        <v>106</v>
      </c>
      <c r="K17" t="s">
        <v>106</v>
      </c>
      <c r="L17" t="s">
        <v>22</v>
      </c>
      <c r="M17" t="s">
        <v>134</v>
      </c>
      <c r="N17">
        <v>195.04</v>
      </c>
      <c r="O17">
        <v>9</v>
      </c>
      <c r="P17">
        <v>0.15</v>
      </c>
      <c r="Q17">
        <v>2.8</v>
      </c>
    </row>
    <row r="18" spans="1:17" x14ac:dyDescent="0.35">
      <c r="A18">
        <v>4145</v>
      </c>
      <c r="B18" t="s">
        <v>12392</v>
      </c>
      <c r="C18" s="20">
        <v>44564</v>
      </c>
      <c r="D18" s="20">
        <v>44569</v>
      </c>
      <c r="E18">
        <v>2022</v>
      </c>
      <c r="F18" t="s">
        <v>17</v>
      </c>
      <c r="G18" t="s">
        <v>12393</v>
      </c>
      <c r="H18" t="s">
        <v>12394</v>
      </c>
      <c r="I18" t="s">
        <v>67</v>
      </c>
      <c r="J18" t="s">
        <v>52</v>
      </c>
      <c r="K18" t="s">
        <v>53</v>
      </c>
      <c r="L18" t="s">
        <v>22</v>
      </c>
      <c r="M18" t="s">
        <v>23</v>
      </c>
      <c r="N18">
        <v>404.97</v>
      </c>
      <c r="O18">
        <v>8</v>
      </c>
      <c r="P18">
        <v>0.1</v>
      </c>
      <c r="Q18">
        <v>15.98</v>
      </c>
    </row>
    <row r="19" spans="1:17" x14ac:dyDescent="0.35">
      <c r="A19">
        <v>3809</v>
      </c>
      <c r="B19" t="s">
        <v>11404</v>
      </c>
      <c r="C19" s="20">
        <v>44564</v>
      </c>
      <c r="D19" s="20">
        <v>44566</v>
      </c>
      <c r="E19">
        <v>2022</v>
      </c>
      <c r="F19" t="s">
        <v>39</v>
      </c>
      <c r="G19" t="s">
        <v>11405</v>
      </c>
      <c r="H19" t="s">
        <v>11406</v>
      </c>
      <c r="I19" t="s">
        <v>20</v>
      </c>
      <c r="J19" t="s">
        <v>62</v>
      </c>
      <c r="K19" t="s">
        <v>63</v>
      </c>
      <c r="L19" t="s">
        <v>29</v>
      </c>
      <c r="M19" t="s">
        <v>48</v>
      </c>
      <c r="N19">
        <v>967.9</v>
      </c>
      <c r="O19">
        <v>5</v>
      </c>
      <c r="P19">
        <v>0</v>
      </c>
      <c r="Q19">
        <v>42.87</v>
      </c>
    </row>
    <row r="20" spans="1:17" x14ac:dyDescent="0.35">
      <c r="A20">
        <v>928</v>
      </c>
      <c r="B20" t="s">
        <v>2825</v>
      </c>
      <c r="C20" s="20">
        <v>44564</v>
      </c>
      <c r="D20" s="20">
        <v>44568</v>
      </c>
      <c r="E20">
        <v>2022</v>
      </c>
      <c r="F20" t="s">
        <v>59</v>
      </c>
      <c r="G20" t="s">
        <v>2826</v>
      </c>
      <c r="H20" t="s">
        <v>2827</v>
      </c>
      <c r="I20" t="s">
        <v>20</v>
      </c>
      <c r="J20" t="s">
        <v>52</v>
      </c>
      <c r="K20" t="s">
        <v>53</v>
      </c>
      <c r="L20" t="s">
        <v>22</v>
      </c>
      <c r="M20" t="s">
        <v>54</v>
      </c>
      <c r="N20">
        <v>461.9</v>
      </c>
      <c r="O20">
        <v>3</v>
      </c>
      <c r="P20">
        <v>0.2</v>
      </c>
      <c r="Q20">
        <v>-2.63</v>
      </c>
    </row>
    <row r="21" spans="1:17" x14ac:dyDescent="0.35">
      <c r="A21">
        <v>30</v>
      </c>
      <c r="B21" t="s">
        <v>139</v>
      </c>
      <c r="C21" s="20">
        <v>44565</v>
      </c>
      <c r="D21" s="20">
        <v>44566</v>
      </c>
      <c r="E21">
        <v>2022</v>
      </c>
      <c r="F21" t="s">
        <v>39</v>
      </c>
      <c r="G21" t="s">
        <v>140</v>
      </c>
      <c r="H21" t="s">
        <v>141</v>
      </c>
      <c r="I21" t="s">
        <v>28</v>
      </c>
      <c r="J21" t="s">
        <v>106</v>
      </c>
      <c r="K21" t="s">
        <v>106</v>
      </c>
      <c r="L21" t="s">
        <v>36</v>
      </c>
      <c r="M21" t="s">
        <v>37</v>
      </c>
      <c r="N21">
        <v>1488.23</v>
      </c>
      <c r="O21">
        <v>10</v>
      </c>
      <c r="P21">
        <v>0</v>
      </c>
      <c r="Q21">
        <v>230.81</v>
      </c>
    </row>
    <row r="22" spans="1:17" x14ac:dyDescent="0.35">
      <c r="A22">
        <v>8186</v>
      </c>
      <c r="B22" t="s">
        <v>24255</v>
      </c>
      <c r="C22" s="20">
        <v>44565</v>
      </c>
      <c r="D22" s="20">
        <v>44567</v>
      </c>
      <c r="E22">
        <v>2022</v>
      </c>
      <c r="F22" t="s">
        <v>39</v>
      </c>
      <c r="G22" t="s">
        <v>24256</v>
      </c>
      <c r="H22" t="s">
        <v>17152</v>
      </c>
      <c r="I22" t="s">
        <v>20</v>
      </c>
      <c r="J22" t="s">
        <v>34</v>
      </c>
      <c r="K22" t="s">
        <v>35</v>
      </c>
      <c r="L22" t="s">
        <v>36</v>
      </c>
      <c r="M22" t="s">
        <v>71</v>
      </c>
      <c r="N22">
        <v>652.44000000000005</v>
      </c>
      <c r="O22">
        <v>10</v>
      </c>
      <c r="P22">
        <v>0.15</v>
      </c>
      <c r="Q22">
        <v>81.81</v>
      </c>
    </row>
    <row r="23" spans="1:17" x14ac:dyDescent="0.35">
      <c r="A23">
        <v>4721</v>
      </c>
      <c r="B23" t="s">
        <v>14097</v>
      </c>
      <c r="C23" s="20">
        <v>44565</v>
      </c>
      <c r="D23" s="20">
        <v>44569</v>
      </c>
      <c r="E23">
        <v>2022</v>
      </c>
      <c r="F23" t="s">
        <v>39</v>
      </c>
      <c r="G23" t="s">
        <v>14098</v>
      </c>
      <c r="H23" t="s">
        <v>14099</v>
      </c>
      <c r="I23" t="s">
        <v>67</v>
      </c>
      <c r="J23" t="s">
        <v>106</v>
      </c>
      <c r="K23" t="s">
        <v>106</v>
      </c>
      <c r="L23" t="s">
        <v>36</v>
      </c>
      <c r="M23" t="s">
        <v>37</v>
      </c>
      <c r="N23">
        <v>888.57</v>
      </c>
      <c r="O23">
        <v>7</v>
      </c>
      <c r="P23">
        <v>0</v>
      </c>
      <c r="Q23">
        <v>55.13</v>
      </c>
    </row>
    <row r="24" spans="1:17" x14ac:dyDescent="0.35">
      <c r="A24">
        <v>3310</v>
      </c>
      <c r="B24" t="s">
        <v>9923</v>
      </c>
      <c r="C24" s="20">
        <v>44565</v>
      </c>
      <c r="D24" s="20">
        <v>44570</v>
      </c>
      <c r="E24">
        <v>2022</v>
      </c>
      <c r="F24" t="s">
        <v>59</v>
      </c>
      <c r="G24" t="s">
        <v>9924</v>
      </c>
      <c r="H24" t="s">
        <v>9925</v>
      </c>
      <c r="I24" t="s">
        <v>28</v>
      </c>
      <c r="J24" t="s">
        <v>52</v>
      </c>
      <c r="K24" t="s">
        <v>53</v>
      </c>
      <c r="L24" t="s">
        <v>22</v>
      </c>
      <c r="M24" t="s">
        <v>75</v>
      </c>
      <c r="N24">
        <v>1207.57</v>
      </c>
      <c r="O24">
        <v>5</v>
      </c>
      <c r="P24">
        <v>0.15</v>
      </c>
      <c r="Q24">
        <v>179.89</v>
      </c>
    </row>
    <row r="25" spans="1:17" x14ac:dyDescent="0.35">
      <c r="A25">
        <v>8771</v>
      </c>
      <c r="B25" t="s">
        <v>25955</v>
      </c>
      <c r="C25" s="20">
        <v>44566</v>
      </c>
      <c r="D25" s="20">
        <v>44571</v>
      </c>
      <c r="E25">
        <v>2022</v>
      </c>
      <c r="F25" t="s">
        <v>59</v>
      </c>
      <c r="G25" t="s">
        <v>25956</v>
      </c>
      <c r="H25" t="s">
        <v>25957</v>
      </c>
      <c r="I25" t="s">
        <v>28</v>
      </c>
      <c r="J25" t="s">
        <v>111</v>
      </c>
      <c r="K25" t="s">
        <v>111</v>
      </c>
      <c r="L25" t="s">
        <v>22</v>
      </c>
      <c r="M25" t="s">
        <v>23</v>
      </c>
      <c r="N25">
        <v>320.19</v>
      </c>
      <c r="O25">
        <v>1</v>
      </c>
      <c r="P25">
        <v>0.2</v>
      </c>
      <c r="Q25">
        <v>53.62</v>
      </c>
    </row>
    <row r="26" spans="1:17" x14ac:dyDescent="0.35">
      <c r="A26">
        <v>8440</v>
      </c>
      <c r="B26" t="s">
        <v>24994</v>
      </c>
      <c r="C26" s="20">
        <v>44566</v>
      </c>
      <c r="D26" s="20">
        <v>44572</v>
      </c>
      <c r="E26">
        <v>2022</v>
      </c>
      <c r="F26" t="s">
        <v>17</v>
      </c>
      <c r="G26" t="s">
        <v>24995</v>
      </c>
      <c r="H26" t="s">
        <v>24996</v>
      </c>
      <c r="I26" t="s">
        <v>20</v>
      </c>
      <c r="J26" t="s">
        <v>42</v>
      </c>
      <c r="K26" t="s">
        <v>43</v>
      </c>
      <c r="L26" t="s">
        <v>36</v>
      </c>
      <c r="M26" t="s">
        <v>138</v>
      </c>
      <c r="N26">
        <v>350.63</v>
      </c>
      <c r="O26">
        <v>9</v>
      </c>
      <c r="P26">
        <v>0</v>
      </c>
      <c r="Q26">
        <v>94.38</v>
      </c>
    </row>
    <row r="27" spans="1:17" x14ac:dyDescent="0.35">
      <c r="A27">
        <v>8344</v>
      </c>
      <c r="B27" t="s">
        <v>24714</v>
      </c>
      <c r="C27" s="20">
        <v>44566</v>
      </c>
      <c r="D27" s="20">
        <v>44572</v>
      </c>
      <c r="E27">
        <v>2022</v>
      </c>
      <c r="F27" t="s">
        <v>39</v>
      </c>
      <c r="G27" t="s">
        <v>24715</v>
      </c>
      <c r="H27" t="s">
        <v>24716</v>
      </c>
      <c r="I27" t="s">
        <v>28</v>
      </c>
      <c r="J27" t="s">
        <v>42</v>
      </c>
      <c r="K27" t="s">
        <v>43</v>
      </c>
      <c r="L27" t="s">
        <v>36</v>
      </c>
      <c r="M27" t="s">
        <v>138</v>
      </c>
      <c r="N27">
        <v>385.43</v>
      </c>
      <c r="O27">
        <v>8</v>
      </c>
      <c r="P27">
        <v>0.1</v>
      </c>
      <c r="Q27">
        <v>8.9700000000000006</v>
      </c>
    </row>
    <row r="28" spans="1:17" x14ac:dyDescent="0.35">
      <c r="A28">
        <v>85</v>
      </c>
      <c r="B28" t="s">
        <v>305</v>
      </c>
      <c r="C28" s="20">
        <v>44566</v>
      </c>
      <c r="D28" s="20">
        <v>44572</v>
      </c>
      <c r="E28">
        <v>2022</v>
      </c>
      <c r="F28" t="s">
        <v>59</v>
      </c>
      <c r="G28" t="s">
        <v>306</v>
      </c>
      <c r="H28" t="s">
        <v>307</v>
      </c>
      <c r="I28" t="s">
        <v>28</v>
      </c>
      <c r="J28" t="s">
        <v>42</v>
      </c>
      <c r="K28" t="s">
        <v>43</v>
      </c>
      <c r="L28" t="s">
        <v>22</v>
      </c>
      <c r="M28" t="s">
        <v>54</v>
      </c>
      <c r="N28">
        <v>138.13999999999999</v>
      </c>
      <c r="O28">
        <v>9</v>
      </c>
      <c r="P28">
        <v>0</v>
      </c>
      <c r="Q28">
        <v>0.65</v>
      </c>
    </row>
    <row r="29" spans="1:17" x14ac:dyDescent="0.35">
      <c r="A29">
        <v>7406</v>
      </c>
      <c r="B29" t="s">
        <v>21989</v>
      </c>
      <c r="C29" s="20">
        <v>44566</v>
      </c>
      <c r="D29" s="20">
        <v>44570</v>
      </c>
      <c r="E29">
        <v>2022</v>
      </c>
      <c r="F29" t="s">
        <v>39</v>
      </c>
      <c r="G29" t="s">
        <v>21990</v>
      </c>
      <c r="H29" t="s">
        <v>21991</v>
      </c>
      <c r="I29" t="s">
        <v>67</v>
      </c>
      <c r="J29" t="s">
        <v>47</v>
      </c>
      <c r="K29" t="s">
        <v>47</v>
      </c>
      <c r="L29" t="s">
        <v>36</v>
      </c>
      <c r="M29" t="s">
        <v>138</v>
      </c>
      <c r="N29">
        <v>683.22</v>
      </c>
      <c r="O29">
        <v>10</v>
      </c>
      <c r="P29">
        <v>0</v>
      </c>
      <c r="Q29">
        <v>175.9</v>
      </c>
    </row>
    <row r="30" spans="1:17" x14ac:dyDescent="0.35">
      <c r="A30">
        <v>6747</v>
      </c>
      <c r="B30" t="s">
        <v>20059</v>
      </c>
      <c r="C30" s="20">
        <v>44566</v>
      </c>
      <c r="D30" s="20">
        <v>44571</v>
      </c>
      <c r="E30">
        <v>2022</v>
      </c>
      <c r="F30" t="s">
        <v>59</v>
      </c>
      <c r="G30" t="s">
        <v>20060</v>
      </c>
      <c r="H30" t="s">
        <v>20061</v>
      </c>
      <c r="I30" t="s">
        <v>20</v>
      </c>
      <c r="J30" t="s">
        <v>47</v>
      </c>
      <c r="K30" t="s">
        <v>47</v>
      </c>
      <c r="L30" t="s">
        <v>22</v>
      </c>
      <c r="M30" t="s">
        <v>23</v>
      </c>
      <c r="N30">
        <v>377.46</v>
      </c>
      <c r="O30">
        <v>8</v>
      </c>
      <c r="P30">
        <v>0.1</v>
      </c>
      <c r="Q30">
        <v>3.88</v>
      </c>
    </row>
    <row r="31" spans="1:17" x14ac:dyDescent="0.35">
      <c r="A31">
        <v>3793</v>
      </c>
      <c r="B31" t="s">
        <v>11356</v>
      </c>
      <c r="C31" s="20">
        <v>44566</v>
      </c>
      <c r="D31" s="20">
        <v>44568</v>
      </c>
      <c r="E31">
        <v>2022</v>
      </c>
      <c r="F31" t="s">
        <v>59</v>
      </c>
      <c r="G31" t="s">
        <v>11357</v>
      </c>
      <c r="H31" t="s">
        <v>11358</v>
      </c>
      <c r="I31" t="s">
        <v>20</v>
      </c>
      <c r="J31" t="s">
        <v>34</v>
      </c>
      <c r="K31" t="s">
        <v>35</v>
      </c>
      <c r="L31" t="s">
        <v>22</v>
      </c>
      <c r="M31" t="s">
        <v>75</v>
      </c>
      <c r="N31">
        <v>964.12</v>
      </c>
      <c r="O31">
        <v>5</v>
      </c>
      <c r="P31">
        <v>0.15</v>
      </c>
      <c r="Q31">
        <v>54.24</v>
      </c>
    </row>
    <row r="32" spans="1:17" x14ac:dyDescent="0.35">
      <c r="A32">
        <v>2049</v>
      </c>
      <c r="B32" t="s">
        <v>6168</v>
      </c>
      <c r="C32" s="20">
        <v>44566</v>
      </c>
      <c r="D32" s="20">
        <v>44567</v>
      </c>
      <c r="E32">
        <v>2022</v>
      </c>
      <c r="F32" t="s">
        <v>39</v>
      </c>
      <c r="G32" t="s">
        <v>6169</v>
      </c>
      <c r="H32" t="s">
        <v>6170</v>
      </c>
      <c r="I32" t="s">
        <v>67</v>
      </c>
      <c r="J32" t="s">
        <v>47</v>
      </c>
      <c r="K32" t="s">
        <v>47</v>
      </c>
      <c r="L32" t="s">
        <v>29</v>
      </c>
      <c r="M32" t="s">
        <v>107</v>
      </c>
      <c r="N32">
        <v>126.09</v>
      </c>
      <c r="O32">
        <v>4</v>
      </c>
      <c r="P32">
        <v>0.1</v>
      </c>
      <c r="Q32">
        <v>19.600000000000001</v>
      </c>
    </row>
    <row r="33" spans="1:17" x14ac:dyDescent="0.35">
      <c r="A33">
        <v>1871</v>
      </c>
      <c r="B33" t="s">
        <v>5639</v>
      </c>
      <c r="C33" s="20">
        <v>44566</v>
      </c>
      <c r="D33" s="20">
        <v>44570</v>
      </c>
      <c r="E33">
        <v>2022</v>
      </c>
      <c r="F33" t="s">
        <v>17</v>
      </c>
      <c r="G33" t="s">
        <v>5640</v>
      </c>
      <c r="H33" t="s">
        <v>5641</v>
      </c>
      <c r="I33" t="s">
        <v>67</v>
      </c>
      <c r="J33" t="s">
        <v>34</v>
      </c>
      <c r="K33" t="s">
        <v>35</v>
      </c>
      <c r="L33" t="s">
        <v>29</v>
      </c>
      <c r="M33" t="s">
        <v>30</v>
      </c>
      <c r="N33">
        <v>805.33</v>
      </c>
      <c r="O33">
        <v>1</v>
      </c>
      <c r="P33">
        <v>0.1</v>
      </c>
      <c r="Q33">
        <v>114.75</v>
      </c>
    </row>
    <row r="34" spans="1:17" x14ac:dyDescent="0.35">
      <c r="A34">
        <v>1000</v>
      </c>
      <c r="B34" t="s">
        <v>3041</v>
      </c>
      <c r="C34" s="20">
        <v>44566</v>
      </c>
      <c r="D34" s="20">
        <v>44567</v>
      </c>
      <c r="E34">
        <v>2022</v>
      </c>
      <c r="F34" t="s">
        <v>59</v>
      </c>
      <c r="G34" t="s">
        <v>3042</v>
      </c>
      <c r="H34" t="s">
        <v>3043</v>
      </c>
      <c r="I34" t="s">
        <v>67</v>
      </c>
      <c r="J34" t="s">
        <v>111</v>
      </c>
      <c r="K34" t="s">
        <v>111</v>
      </c>
      <c r="L34" t="s">
        <v>36</v>
      </c>
      <c r="M34" t="s">
        <v>37</v>
      </c>
      <c r="N34">
        <v>1301.83</v>
      </c>
      <c r="O34">
        <v>10</v>
      </c>
      <c r="P34">
        <v>0.1</v>
      </c>
      <c r="Q34">
        <v>142.41999999999999</v>
      </c>
    </row>
    <row r="35" spans="1:17" x14ac:dyDescent="0.35">
      <c r="A35">
        <v>909</v>
      </c>
      <c r="B35" t="s">
        <v>2768</v>
      </c>
      <c r="C35" s="20">
        <v>44566</v>
      </c>
      <c r="D35" s="20">
        <v>44569</v>
      </c>
      <c r="E35">
        <v>2022</v>
      </c>
      <c r="F35" t="s">
        <v>59</v>
      </c>
      <c r="G35" t="s">
        <v>2769</v>
      </c>
      <c r="H35" t="s">
        <v>2770</v>
      </c>
      <c r="I35" t="s">
        <v>67</v>
      </c>
      <c r="J35" t="s">
        <v>47</v>
      </c>
      <c r="K35" t="s">
        <v>47</v>
      </c>
      <c r="L35" t="s">
        <v>29</v>
      </c>
      <c r="M35" t="s">
        <v>107</v>
      </c>
      <c r="N35">
        <v>1145.94</v>
      </c>
      <c r="O35">
        <v>9</v>
      </c>
      <c r="P35">
        <v>0.1</v>
      </c>
      <c r="Q35">
        <v>295.87</v>
      </c>
    </row>
    <row r="36" spans="1:17" x14ac:dyDescent="0.35">
      <c r="A36">
        <v>3615</v>
      </c>
      <c r="B36" t="s">
        <v>10827</v>
      </c>
      <c r="C36" s="20">
        <v>44567</v>
      </c>
      <c r="D36" s="20">
        <v>44568</v>
      </c>
      <c r="E36">
        <v>2022</v>
      </c>
      <c r="F36" t="s">
        <v>25</v>
      </c>
      <c r="G36" t="s">
        <v>10828</v>
      </c>
      <c r="H36" t="s">
        <v>10829</v>
      </c>
      <c r="I36" t="s">
        <v>28</v>
      </c>
      <c r="J36" t="s">
        <v>145</v>
      </c>
      <c r="K36" t="s">
        <v>80</v>
      </c>
      <c r="L36" t="s">
        <v>22</v>
      </c>
      <c r="M36" t="s">
        <v>54</v>
      </c>
      <c r="N36">
        <v>561.75</v>
      </c>
      <c r="O36">
        <v>8</v>
      </c>
      <c r="P36">
        <v>0.2</v>
      </c>
      <c r="Q36">
        <v>71</v>
      </c>
    </row>
    <row r="37" spans="1:17" x14ac:dyDescent="0.35">
      <c r="A37">
        <v>2182</v>
      </c>
      <c r="B37" t="s">
        <v>6565</v>
      </c>
      <c r="C37" s="20">
        <v>44567</v>
      </c>
      <c r="D37" s="20">
        <v>44571</v>
      </c>
      <c r="E37">
        <v>2022</v>
      </c>
      <c r="F37" t="s">
        <v>39</v>
      </c>
      <c r="G37" t="s">
        <v>6566</v>
      </c>
      <c r="H37" t="s">
        <v>6567</v>
      </c>
      <c r="I37" t="s">
        <v>67</v>
      </c>
      <c r="J37" t="s">
        <v>62</v>
      </c>
      <c r="K37" t="s">
        <v>63</v>
      </c>
      <c r="L37" t="s">
        <v>36</v>
      </c>
      <c r="M37" t="s">
        <v>37</v>
      </c>
      <c r="N37">
        <v>1298.07</v>
      </c>
      <c r="O37">
        <v>3</v>
      </c>
      <c r="P37">
        <v>0.2</v>
      </c>
      <c r="Q37">
        <v>1.57</v>
      </c>
    </row>
    <row r="38" spans="1:17" x14ac:dyDescent="0.35">
      <c r="A38">
        <v>2042</v>
      </c>
      <c r="B38" t="s">
        <v>6147</v>
      </c>
      <c r="C38" s="20">
        <v>44567</v>
      </c>
      <c r="D38" s="20">
        <v>44568</v>
      </c>
      <c r="E38">
        <v>2022</v>
      </c>
      <c r="F38" t="s">
        <v>59</v>
      </c>
      <c r="G38" t="s">
        <v>6148</v>
      </c>
      <c r="H38" t="s">
        <v>6149</v>
      </c>
      <c r="I38" t="s">
        <v>67</v>
      </c>
      <c r="J38" t="s">
        <v>79</v>
      </c>
      <c r="K38" t="s">
        <v>80</v>
      </c>
      <c r="L38" t="s">
        <v>22</v>
      </c>
      <c r="M38" t="s">
        <v>75</v>
      </c>
      <c r="N38">
        <v>1075.67</v>
      </c>
      <c r="O38">
        <v>1</v>
      </c>
      <c r="P38">
        <v>0.1</v>
      </c>
      <c r="Q38">
        <v>278.79000000000002</v>
      </c>
    </row>
    <row r="39" spans="1:17" x14ac:dyDescent="0.35">
      <c r="A39">
        <v>990</v>
      </c>
      <c r="B39" t="s">
        <v>3011</v>
      </c>
      <c r="C39" s="20">
        <v>44567</v>
      </c>
      <c r="D39" s="20">
        <v>44574</v>
      </c>
      <c r="E39">
        <v>2022</v>
      </c>
      <c r="F39" t="s">
        <v>39</v>
      </c>
      <c r="G39" t="s">
        <v>3012</v>
      </c>
      <c r="H39" t="s">
        <v>3013</v>
      </c>
      <c r="I39" t="s">
        <v>67</v>
      </c>
      <c r="J39" t="s">
        <v>52</v>
      </c>
      <c r="K39" t="s">
        <v>53</v>
      </c>
      <c r="L39" t="s">
        <v>36</v>
      </c>
      <c r="M39" t="s">
        <v>71</v>
      </c>
      <c r="N39">
        <v>990.67</v>
      </c>
      <c r="O39">
        <v>6</v>
      </c>
      <c r="P39">
        <v>0</v>
      </c>
      <c r="Q39">
        <v>199.91</v>
      </c>
    </row>
    <row r="40" spans="1:17" x14ac:dyDescent="0.35">
      <c r="A40">
        <v>8977</v>
      </c>
      <c r="B40" t="s">
        <v>26554</v>
      </c>
      <c r="C40" s="20">
        <v>44568</v>
      </c>
      <c r="D40" s="20">
        <v>44575</v>
      </c>
      <c r="E40">
        <v>2022</v>
      </c>
      <c r="F40" t="s">
        <v>39</v>
      </c>
      <c r="G40" t="s">
        <v>26555</v>
      </c>
      <c r="H40" t="s">
        <v>26556</v>
      </c>
      <c r="I40" t="s">
        <v>67</v>
      </c>
      <c r="J40" t="s">
        <v>145</v>
      </c>
      <c r="K40" t="s">
        <v>80</v>
      </c>
      <c r="L40" t="s">
        <v>29</v>
      </c>
      <c r="M40" t="s">
        <v>107</v>
      </c>
      <c r="N40">
        <v>684.21</v>
      </c>
      <c r="O40">
        <v>4</v>
      </c>
      <c r="P40">
        <v>0.1</v>
      </c>
      <c r="Q40">
        <v>62.38</v>
      </c>
    </row>
    <row r="41" spans="1:17" x14ac:dyDescent="0.35">
      <c r="A41">
        <v>8808</v>
      </c>
      <c r="B41" t="s">
        <v>26061</v>
      </c>
      <c r="C41" s="20">
        <v>44568</v>
      </c>
      <c r="D41" s="20">
        <v>44570</v>
      </c>
      <c r="E41">
        <v>2022</v>
      </c>
      <c r="F41" t="s">
        <v>59</v>
      </c>
      <c r="G41" t="s">
        <v>26062</v>
      </c>
      <c r="H41" t="s">
        <v>1347</v>
      </c>
      <c r="I41" t="s">
        <v>20</v>
      </c>
      <c r="J41" t="s">
        <v>62</v>
      </c>
      <c r="K41" t="s">
        <v>63</v>
      </c>
      <c r="L41" t="s">
        <v>36</v>
      </c>
      <c r="M41" t="s">
        <v>37</v>
      </c>
      <c r="N41">
        <v>212.66</v>
      </c>
      <c r="O41">
        <v>10</v>
      </c>
      <c r="P41">
        <v>0.1</v>
      </c>
      <c r="Q41">
        <v>24.56</v>
      </c>
    </row>
    <row r="42" spans="1:17" x14ac:dyDescent="0.35">
      <c r="A42">
        <v>6434</v>
      </c>
      <c r="B42" t="s">
        <v>19142</v>
      </c>
      <c r="C42" s="20">
        <v>44568</v>
      </c>
      <c r="D42" s="20">
        <v>44575</v>
      </c>
      <c r="E42">
        <v>2022</v>
      </c>
      <c r="F42" t="s">
        <v>39</v>
      </c>
      <c r="G42" t="s">
        <v>19143</v>
      </c>
      <c r="H42" t="s">
        <v>19144</v>
      </c>
      <c r="I42" t="s">
        <v>28</v>
      </c>
      <c r="J42" t="s">
        <v>106</v>
      </c>
      <c r="K42" t="s">
        <v>106</v>
      </c>
      <c r="L42" t="s">
        <v>29</v>
      </c>
      <c r="M42" t="s">
        <v>30</v>
      </c>
      <c r="N42">
        <v>1478.89</v>
      </c>
      <c r="O42">
        <v>6</v>
      </c>
      <c r="P42">
        <v>0.2</v>
      </c>
      <c r="Q42">
        <v>44.39</v>
      </c>
    </row>
    <row r="43" spans="1:17" x14ac:dyDescent="0.35">
      <c r="A43">
        <v>5858</v>
      </c>
      <c r="B43" t="s">
        <v>17456</v>
      </c>
      <c r="C43" s="20">
        <v>44568</v>
      </c>
      <c r="D43" s="20">
        <v>44573</v>
      </c>
      <c r="E43">
        <v>2022</v>
      </c>
      <c r="F43" t="s">
        <v>39</v>
      </c>
      <c r="G43" t="s">
        <v>17457</v>
      </c>
      <c r="H43" t="s">
        <v>17458</v>
      </c>
      <c r="I43" t="s">
        <v>20</v>
      </c>
      <c r="J43" t="s">
        <v>47</v>
      </c>
      <c r="K43" t="s">
        <v>47</v>
      </c>
      <c r="L43" t="s">
        <v>29</v>
      </c>
      <c r="M43" t="s">
        <v>48</v>
      </c>
      <c r="N43">
        <v>1002.76</v>
      </c>
      <c r="O43">
        <v>5</v>
      </c>
      <c r="P43">
        <v>0.2</v>
      </c>
      <c r="Q43">
        <v>40.880000000000003</v>
      </c>
    </row>
    <row r="44" spans="1:17" x14ac:dyDescent="0.35">
      <c r="A44">
        <v>4550</v>
      </c>
      <c r="B44" t="s">
        <v>13590</v>
      </c>
      <c r="C44" s="20">
        <v>44568</v>
      </c>
      <c r="D44" s="20">
        <v>44573</v>
      </c>
      <c r="E44">
        <v>2022</v>
      </c>
      <c r="F44" t="s">
        <v>59</v>
      </c>
      <c r="G44" t="s">
        <v>13591</v>
      </c>
      <c r="H44" t="s">
        <v>13592</v>
      </c>
      <c r="I44" t="s">
        <v>20</v>
      </c>
      <c r="J44" t="s">
        <v>111</v>
      </c>
      <c r="K44" t="s">
        <v>111</v>
      </c>
      <c r="L44" t="s">
        <v>36</v>
      </c>
      <c r="M44" t="s">
        <v>138</v>
      </c>
      <c r="N44">
        <v>1088.95</v>
      </c>
      <c r="O44">
        <v>7</v>
      </c>
      <c r="P44">
        <v>0.1</v>
      </c>
      <c r="Q44">
        <v>87.63</v>
      </c>
    </row>
    <row r="45" spans="1:17" x14ac:dyDescent="0.35">
      <c r="A45">
        <v>2033</v>
      </c>
      <c r="B45" t="s">
        <v>6122</v>
      </c>
      <c r="C45" s="20">
        <v>44568</v>
      </c>
      <c r="D45" s="20">
        <v>44571</v>
      </c>
      <c r="E45">
        <v>2022</v>
      </c>
      <c r="F45" t="s">
        <v>17</v>
      </c>
      <c r="G45" t="s">
        <v>6123</v>
      </c>
      <c r="H45" t="s">
        <v>556</v>
      </c>
      <c r="I45" t="s">
        <v>20</v>
      </c>
      <c r="J45" t="s">
        <v>34</v>
      </c>
      <c r="K45" t="s">
        <v>35</v>
      </c>
      <c r="L45" t="s">
        <v>22</v>
      </c>
      <c r="M45" t="s">
        <v>75</v>
      </c>
      <c r="N45">
        <v>822.3</v>
      </c>
      <c r="O45">
        <v>7</v>
      </c>
      <c r="P45">
        <v>0.1</v>
      </c>
      <c r="Q45">
        <v>22.88</v>
      </c>
    </row>
    <row r="46" spans="1:17" x14ac:dyDescent="0.35">
      <c r="A46">
        <v>7700</v>
      </c>
      <c r="B46" t="s">
        <v>22839</v>
      </c>
      <c r="C46" s="20">
        <v>44569</v>
      </c>
      <c r="D46" s="20">
        <v>44572</v>
      </c>
      <c r="E46">
        <v>2022</v>
      </c>
      <c r="F46" t="s">
        <v>17</v>
      </c>
      <c r="G46" t="s">
        <v>22840</v>
      </c>
      <c r="H46" t="s">
        <v>22841</v>
      </c>
      <c r="I46" t="s">
        <v>20</v>
      </c>
      <c r="J46" t="s">
        <v>42</v>
      </c>
      <c r="K46" t="s">
        <v>43</v>
      </c>
      <c r="L46" t="s">
        <v>22</v>
      </c>
      <c r="M46" t="s">
        <v>54</v>
      </c>
      <c r="N46">
        <v>1290.5</v>
      </c>
      <c r="O46">
        <v>6</v>
      </c>
      <c r="P46">
        <v>0.1</v>
      </c>
      <c r="Q46">
        <v>116.25</v>
      </c>
    </row>
    <row r="47" spans="1:17" x14ac:dyDescent="0.35">
      <c r="A47">
        <v>7292</v>
      </c>
      <c r="B47" t="s">
        <v>21657</v>
      </c>
      <c r="C47" s="20">
        <v>44569</v>
      </c>
      <c r="D47" s="20">
        <v>44574</v>
      </c>
      <c r="E47">
        <v>2022</v>
      </c>
      <c r="F47" t="s">
        <v>25</v>
      </c>
      <c r="G47" t="s">
        <v>21658</v>
      </c>
      <c r="H47" t="s">
        <v>21659</v>
      </c>
      <c r="I47" t="s">
        <v>28</v>
      </c>
      <c r="J47" t="s">
        <v>47</v>
      </c>
      <c r="K47" t="s">
        <v>47</v>
      </c>
      <c r="L47" t="s">
        <v>22</v>
      </c>
      <c r="M47" t="s">
        <v>75</v>
      </c>
      <c r="N47">
        <v>1419.38</v>
      </c>
      <c r="O47">
        <v>7</v>
      </c>
      <c r="P47">
        <v>0.1</v>
      </c>
      <c r="Q47">
        <v>367.73</v>
      </c>
    </row>
    <row r="48" spans="1:17" x14ac:dyDescent="0.35">
      <c r="A48">
        <v>876</v>
      </c>
      <c r="B48" t="s">
        <v>2669</v>
      </c>
      <c r="C48" s="20">
        <v>44569</v>
      </c>
      <c r="D48" s="20">
        <v>44570</v>
      </c>
      <c r="E48">
        <v>2022</v>
      </c>
      <c r="F48" t="s">
        <v>59</v>
      </c>
      <c r="G48" t="s">
        <v>2670</v>
      </c>
      <c r="H48" t="s">
        <v>2671</v>
      </c>
      <c r="I48" t="s">
        <v>20</v>
      </c>
      <c r="J48" t="s">
        <v>42</v>
      </c>
      <c r="K48" t="s">
        <v>43</v>
      </c>
      <c r="L48" t="s">
        <v>29</v>
      </c>
      <c r="M48" t="s">
        <v>30</v>
      </c>
      <c r="N48">
        <v>183.43</v>
      </c>
      <c r="O48">
        <v>1</v>
      </c>
      <c r="P48">
        <v>0.15</v>
      </c>
      <c r="Q48">
        <v>23.77</v>
      </c>
    </row>
    <row r="49" spans="1:17" x14ac:dyDescent="0.35">
      <c r="A49">
        <v>8304</v>
      </c>
      <c r="B49" t="s">
        <v>24596</v>
      </c>
      <c r="C49" s="20">
        <v>44570</v>
      </c>
      <c r="D49" s="20">
        <v>44576</v>
      </c>
      <c r="E49">
        <v>2022</v>
      </c>
      <c r="F49" t="s">
        <v>39</v>
      </c>
      <c r="G49" t="s">
        <v>24597</v>
      </c>
      <c r="H49" t="s">
        <v>24598</v>
      </c>
      <c r="I49" t="s">
        <v>67</v>
      </c>
      <c r="J49" t="s">
        <v>42</v>
      </c>
      <c r="K49" t="s">
        <v>43</v>
      </c>
      <c r="L49" t="s">
        <v>36</v>
      </c>
      <c r="M49" t="s">
        <v>71</v>
      </c>
      <c r="N49">
        <v>895.75</v>
      </c>
      <c r="O49">
        <v>8</v>
      </c>
      <c r="P49">
        <v>0.15</v>
      </c>
      <c r="Q49">
        <v>59.9</v>
      </c>
    </row>
    <row r="50" spans="1:17" x14ac:dyDescent="0.35">
      <c r="A50">
        <v>3895</v>
      </c>
      <c r="B50" t="s">
        <v>11658</v>
      </c>
      <c r="C50" s="20">
        <v>44570</v>
      </c>
      <c r="D50" s="20">
        <v>44574</v>
      </c>
      <c r="E50">
        <v>2022</v>
      </c>
      <c r="F50" t="s">
        <v>39</v>
      </c>
      <c r="G50" t="s">
        <v>11659</v>
      </c>
      <c r="H50" t="s">
        <v>11660</v>
      </c>
      <c r="I50" t="s">
        <v>20</v>
      </c>
      <c r="J50" t="s">
        <v>106</v>
      </c>
      <c r="K50" t="s">
        <v>106</v>
      </c>
      <c r="L50" t="s">
        <v>22</v>
      </c>
      <c r="M50" t="s">
        <v>75</v>
      </c>
      <c r="N50">
        <v>327.84</v>
      </c>
      <c r="O50">
        <v>2</v>
      </c>
      <c r="P50">
        <v>0.1</v>
      </c>
      <c r="Q50">
        <v>44.01</v>
      </c>
    </row>
    <row r="51" spans="1:17" x14ac:dyDescent="0.35">
      <c r="A51">
        <v>2687</v>
      </c>
      <c r="B51" t="s">
        <v>8069</v>
      </c>
      <c r="C51" s="20">
        <v>44570</v>
      </c>
      <c r="D51" s="20">
        <v>44577</v>
      </c>
      <c r="E51">
        <v>2022</v>
      </c>
      <c r="F51" t="s">
        <v>17</v>
      </c>
      <c r="G51" t="s">
        <v>8070</v>
      </c>
      <c r="H51" t="s">
        <v>8071</v>
      </c>
      <c r="I51" t="s">
        <v>67</v>
      </c>
      <c r="J51" t="s">
        <v>79</v>
      </c>
      <c r="K51" t="s">
        <v>80</v>
      </c>
      <c r="L51" t="s">
        <v>22</v>
      </c>
      <c r="M51" t="s">
        <v>54</v>
      </c>
      <c r="N51">
        <v>1090.17</v>
      </c>
      <c r="O51">
        <v>1</v>
      </c>
      <c r="P51">
        <v>0.1</v>
      </c>
      <c r="Q51">
        <v>176.06</v>
      </c>
    </row>
    <row r="52" spans="1:17" x14ac:dyDescent="0.35">
      <c r="A52">
        <v>1840</v>
      </c>
      <c r="B52" t="s">
        <v>5548</v>
      </c>
      <c r="C52" s="20">
        <v>44570</v>
      </c>
      <c r="D52" s="20">
        <v>44576</v>
      </c>
      <c r="E52">
        <v>2022</v>
      </c>
      <c r="F52" t="s">
        <v>25</v>
      </c>
      <c r="G52" t="s">
        <v>5549</v>
      </c>
      <c r="H52" t="s">
        <v>5550</v>
      </c>
      <c r="I52" t="s">
        <v>67</v>
      </c>
      <c r="J52" t="s">
        <v>106</v>
      </c>
      <c r="K52" t="s">
        <v>106</v>
      </c>
      <c r="L52" t="s">
        <v>36</v>
      </c>
      <c r="M52" t="s">
        <v>37</v>
      </c>
      <c r="N52">
        <v>729.72</v>
      </c>
      <c r="O52">
        <v>3</v>
      </c>
      <c r="P52">
        <v>0.1</v>
      </c>
      <c r="Q52">
        <v>115.61</v>
      </c>
    </row>
    <row r="53" spans="1:17" x14ac:dyDescent="0.35">
      <c r="A53">
        <v>8624</v>
      </c>
      <c r="B53" t="s">
        <v>25529</v>
      </c>
      <c r="C53" s="20">
        <v>44571</v>
      </c>
      <c r="D53" s="20">
        <v>44578</v>
      </c>
      <c r="E53">
        <v>2022</v>
      </c>
      <c r="F53" t="s">
        <v>59</v>
      </c>
      <c r="G53" t="s">
        <v>25530</v>
      </c>
      <c r="H53" t="s">
        <v>25531</v>
      </c>
      <c r="I53" t="s">
        <v>28</v>
      </c>
      <c r="J53" t="s">
        <v>42</v>
      </c>
      <c r="K53" t="s">
        <v>43</v>
      </c>
      <c r="L53" t="s">
        <v>36</v>
      </c>
      <c r="M53" t="s">
        <v>37</v>
      </c>
      <c r="N53">
        <v>821.92</v>
      </c>
      <c r="O53">
        <v>1</v>
      </c>
      <c r="P53">
        <v>0.15</v>
      </c>
      <c r="Q53">
        <v>53.33</v>
      </c>
    </row>
    <row r="54" spans="1:17" x14ac:dyDescent="0.35">
      <c r="A54">
        <v>286</v>
      </c>
      <c r="B54" t="s">
        <v>907</v>
      </c>
      <c r="C54" s="20">
        <v>44571</v>
      </c>
      <c r="D54" s="20">
        <v>44578</v>
      </c>
      <c r="E54">
        <v>2022</v>
      </c>
      <c r="F54" t="s">
        <v>17</v>
      </c>
      <c r="G54" t="s">
        <v>908</v>
      </c>
      <c r="H54" t="s">
        <v>909</v>
      </c>
      <c r="I54" t="s">
        <v>67</v>
      </c>
      <c r="J54" t="s">
        <v>52</v>
      </c>
      <c r="K54" t="s">
        <v>53</v>
      </c>
      <c r="L54" t="s">
        <v>22</v>
      </c>
      <c r="M54" t="s">
        <v>75</v>
      </c>
      <c r="N54">
        <v>1204.74</v>
      </c>
      <c r="O54">
        <v>10</v>
      </c>
      <c r="P54">
        <v>0.2</v>
      </c>
      <c r="Q54">
        <v>81.680000000000007</v>
      </c>
    </row>
    <row r="55" spans="1:17" x14ac:dyDescent="0.35">
      <c r="A55">
        <v>5658</v>
      </c>
      <c r="B55" t="s">
        <v>16867</v>
      </c>
      <c r="C55" s="20">
        <v>44571</v>
      </c>
      <c r="D55" s="20">
        <v>44574</v>
      </c>
      <c r="E55">
        <v>2022</v>
      </c>
      <c r="F55" t="s">
        <v>25</v>
      </c>
      <c r="G55" t="s">
        <v>16868</v>
      </c>
      <c r="H55" t="s">
        <v>16869</v>
      </c>
      <c r="I55" t="s">
        <v>28</v>
      </c>
      <c r="J55" t="s">
        <v>21</v>
      </c>
      <c r="K55" t="s">
        <v>26647</v>
      </c>
      <c r="L55" t="s">
        <v>36</v>
      </c>
      <c r="M55" t="s">
        <v>138</v>
      </c>
      <c r="N55">
        <v>1345.73</v>
      </c>
      <c r="O55">
        <v>3</v>
      </c>
      <c r="P55">
        <v>0.2</v>
      </c>
      <c r="Q55">
        <v>137.15</v>
      </c>
    </row>
    <row r="56" spans="1:17" x14ac:dyDescent="0.35">
      <c r="A56">
        <v>4241</v>
      </c>
      <c r="B56" t="s">
        <v>12678</v>
      </c>
      <c r="C56" s="20">
        <v>44571</v>
      </c>
      <c r="D56" s="20">
        <v>44576</v>
      </c>
      <c r="E56">
        <v>2022</v>
      </c>
      <c r="F56" t="s">
        <v>39</v>
      </c>
      <c r="G56" t="s">
        <v>4263</v>
      </c>
      <c r="H56" t="s">
        <v>12679</v>
      </c>
      <c r="I56" t="s">
        <v>28</v>
      </c>
      <c r="J56" t="s">
        <v>47</v>
      </c>
      <c r="K56" t="s">
        <v>47</v>
      </c>
      <c r="L56" t="s">
        <v>29</v>
      </c>
      <c r="M56" t="s">
        <v>90</v>
      </c>
      <c r="N56">
        <v>888.96</v>
      </c>
      <c r="O56">
        <v>1</v>
      </c>
      <c r="P56">
        <v>0.2</v>
      </c>
      <c r="Q56">
        <v>187.35</v>
      </c>
    </row>
    <row r="57" spans="1:17" x14ac:dyDescent="0.35">
      <c r="A57">
        <v>3030</v>
      </c>
      <c r="B57" t="s">
        <v>9092</v>
      </c>
      <c r="C57" s="20">
        <v>44571</v>
      </c>
      <c r="D57" s="20">
        <v>44576</v>
      </c>
      <c r="E57">
        <v>2022</v>
      </c>
      <c r="F57" t="s">
        <v>17</v>
      </c>
      <c r="G57" t="s">
        <v>9093</v>
      </c>
      <c r="H57" t="s">
        <v>9094</v>
      </c>
      <c r="I57" t="s">
        <v>67</v>
      </c>
      <c r="J57" t="s">
        <v>52</v>
      </c>
      <c r="K57" t="s">
        <v>53</v>
      </c>
      <c r="L57" t="s">
        <v>22</v>
      </c>
      <c r="M57" t="s">
        <v>75</v>
      </c>
      <c r="N57">
        <v>402.6</v>
      </c>
      <c r="O57">
        <v>6</v>
      </c>
      <c r="P57">
        <v>0.1</v>
      </c>
      <c r="Q57">
        <v>76.819999999999993</v>
      </c>
    </row>
    <row r="58" spans="1:17" x14ac:dyDescent="0.35">
      <c r="A58">
        <v>7911</v>
      </c>
      <c r="B58" t="s">
        <v>23453</v>
      </c>
      <c r="C58" s="20">
        <v>44572</v>
      </c>
      <c r="D58" s="20">
        <v>44578</v>
      </c>
      <c r="E58">
        <v>2022</v>
      </c>
      <c r="F58" t="s">
        <v>17</v>
      </c>
      <c r="G58" t="s">
        <v>23454</v>
      </c>
      <c r="H58" t="s">
        <v>23455</v>
      </c>
      <c r="I58" t="s">
        <v>28</v>
      </c>
      <c r="J58" t="s">
        <v>145</v>
      </c>
      <c r="K58" t="s">
        <v>80</v>
      </c>
      <c r="L58" t="s">
        <v>22</v>
      </c>
      <c r="M58" t="s">
        <v>134</v>
      </c>
      <c r="N58">
        <v>733.33</v>
      </c>
      <c r="O58">
        <v>7</v>
      </c>
      <c r="P58">
        <v>0</v>
      </c>
      <c r="Q58">
        <v>93.5</v>
      </c>
    </row>
    <row r="59" spans="1:17" x14ac:dyDescent="0.35">
      <c r="A59">
        <v>2360</v>
      </c>
      <c r="B59" t="s">
        <v>7099</v>
      </c>
      <c r="C59" s="20">
        <v>44572</v>
      </c>
      <c r="D59" s="20">
        <v>44579</v>
      </c>
      <c r="E59">
        <v>2022</v>
      </c>
      <c r="F59" t="s">
        <v>59</v>
      </c>
      <c r="G59" t="s">
        <v>7100</v>
      </c>
      <c r="H59" t="s">
        <v>7101</v>
      </c>
      <c r="I59" t="s">
        <v>28</v>
      </c>
      <c r="J59" t="s">
        <v>111</v>
      </c>
      <c r="K59" t="s">
        <v>111</v>
      </c>
      <c r="L59" t="s">
        <v>29</v>
      </c>
      <c r="M59" t="s">
        <v>30</v>
      </c>
      <c r="N59">
        <v>1054.92</v>
      </c>
      <c r="O59">
        <v>8</v>
      </c>
      <c r="P59">
        <v>0.15</v>
      </c>
      <c r="Q59">
        <v>238.5</v>
      </c>
    </row>
    <row r="60" spans="1:17" x14ac:dyDescent="0.35">
      <c r="A60">
        <v>6827</v>
      </c>
      <c r="B60" t="s">
        <v>20296</v>
      </c>
      <c r="C60" s="20">
        <v>44573</v>
      </c>
      <c r="D60" s="20">
        <v>44580</v>
      </c>
      <c r="E60">
        <v>2022</v>
      </c>
      <c r="F60" t="s">
        <v>17</v>
      </c>
      <c r="G60" t="s">
        <v>20297</v>
      </c>
      <c r="H60" t="s">
        <v>20298</v>
      </c>
      <c r="I60" t="s">
        <v>20</v>
      </c>
      <c r="J60" t="s">
        <v>145</v>
      </c>
      <c r="K60" t="s">
        <v>80</v>
      </c>
      <c r="L60" t="s">
        <v>36</v>
      </c>
      <c r="M60" t="s">
        <v>71</v>
      </c>
      <c r="N60">
        <v>274.38</v>
      </c>
      <c r="O60">
        <v>5</v>
      </c>
      <c r="P60">
        <v>0.15</v>
      </c>
      <c r="Q60">
        <v>29.36</v>
      </c>
    </row>
    <row r="61" spans="1:17" x14ac:dyDescent="0.35">
      <c r="A61">
        <v>6663</v>
      </c>
      <c r="B61" t="s">
        <v>19812</v>
      </c>
      <c r="C61" s="20">
        <v>44573</v>
      </c>
      <c r="D61" s="20">
        <v>44578</v>
      </c>
      <c r="E61">
        <v>2022</v>
      </c>
      <c r="F61" t="s">
        <v>39</v>
      </c>
      <c r="G61" t="s">
        <v>19813</v>
      </c>
      <c r="H61" t="s">
        <v>19814</v>
      </c>
      <c r="I61" t="s">
        <v>28</v>
      </c>
      <c r="J61" t="s">
        <v>145</v>
      </c>
      <c r="K61" t="s">
        <v>80</v>
      </c>
      <c r="L61" t="s">
        <v>22</v>
      </c>
      <c r="M61" t="s">
        <v>75</v>
      </c>
      <c r="N61">
        <v>884.57</v>
      </c>
      <c r="O61">
        <v>8</v>
      </c>
      <c r="P61">
        <v>0.2</v>
      </c>
      <c r="Q61">
        <v>128.62</v>
      </c>
    </row>
    <row r="62" spans="1:17" x14ac:dyDescent="0.35">
      <c r="A62">
        <v>4438</v>
      </c>
      <c r="B62" t="s">
        <v>13258</v>
      </c>
      <c r="C62" s="20">
        <v>44573</v>
      </c>
      <c r="D62" s="20">
        <v>44578</v>
      </c>
      <c r="E62">
        <v>2022</v>
      </c>
      <c r="F62" t="s">
        <v>25</v>
      </c>
      <c r="G62" t="s">
        <v>13259</v>
      </c>
      <c r="H62" t="s">
        <v>13260</v>
      </c>
      <c r="I62" t="s">
        <v>20</v>
      </c>
      <c r="J62" t="s">
        <v>62</v>
      </c>
      <c r="K62" t="s">
        <v>63</v>
      </c>
      <c r="L62" t="s">
        <v>36</v>
      </c>
      <c r="M62" t="s">
        <v>37</v>
      </c>
      <c r="N62">
        <v>1390.66</v>
      </c>
      <c r="O62">
        <v>3</v>
      </c>
      <c r="P62">
        <v>0.15</v>
      </c>
      <c r="Q62">
        <v>294.51</v>
      </c>
    </row>
    <row r="63" spans="1:17" x14ac:dyDescent="0.35">
      <c r="A63">
        <v>3586</v>
      </c>
      <c r="B63" t="s">
        <v>10742</v>
      </c>
      <c r="C63" s="20">
        <v>44573</v>
      </c>
      <c r="D63" s="20">
        <v>44575</v>
      </c>
      <c r="E63">
        <v>2022</v>
      </c>
      <c r="F63" t="s">
        <v>17</v>
      </c>
      <c r="G63" t="s">
        <v>10743</v>
      </c>
      <c r="H63" t="s">
        <v>10744</v>
      </c>
      <c r="I63" t="s">
        <v>20</v>
      </c>
      <c r="J63" t="s">
        <v>62</v>
      </c>
      <c r="K63" t="s">
        <v>63</v>
      </c>
      <c r="L63" t="s">
        <v>36</v>
      </c>
      <c r="M63" t="s">
        <v>37</v>
      </c>
      <c r="N63">
        <v>788.17</v>
      </c>
      <c r="O63">
        <v>6</v>
      </c>
      <c r="P63">
        <v>0.15</v>
      </c>
      <c r="Q63">
        <v>149.41</v>
      </c>
    </row>
    <row r="64" spans="1:17" x14ac:dyDescent="0.35">
      <c r="A64">
        <v>3484</v>
      </c>
      <c r="B64" t="s">
        <v>10441</v>
      </c>
      <c r="C64" s="20">
        <v>44573</v>
      </c>
      <c r="D64" s="20">
        <v>44575</v>
      </c>
      <c r="E64">
        <v>2022</v>
      </c>
      <c r="F64" t="s">
        <v>25</v>
      </c>
      <c r="G64" t="s">
        <v>10442</v>
      </c>
      <c r="H64" t="s">
        <v>10443</v>
      </c>
      <c r="I64" t="s">
        <v>20</v>
      </c>
      <c r="J64" t="s">
        <v>34</v>
      </c>
      <c r="K64" t="s">
        <v>35</v>
      </c>
      <c r="L64" t="s">
        <v>22</v>
      </c>
      <c r="M64" t="s">
        <v>134</v>
      </c>
      <c r="N64">
        <v>660</v>
      </c>
      <c r="O64">
        <v>9</v>
      </c>
      <c r="P64">
        <v>0.15</v>
      </c>
      <c r="Q64">
        <v>8.51</v>
      </c>
    </row>
    <row r="65" spans="1:17" x14ac:dyDescent="0.35">
      <c r="A65">
        <v>2300</v>
      </c>
      <c r="B65" t="s">
        <v>6919</v>
      </c>
      <c r="C65" s="20">
        <v>44573</v>
      </c>
      <c r="D65" s="20">
        <v>44577</v>
      </c>
      <c r="E65">
        <v>2022</v>
      </c>
      <c r="F65" t="s">
        <v>39</v>
      </c>
      <c r="G65" t="s">
        <v>6920</v>
      </c>
      <c r="H65" t="s">
        <v>6921</v>
      </c>
      <c r="I65" t="s">
        <v>28</v>
      </c>
      <c r="J65" t="s">
        <v>111</v>
      </c>
      <c r="K65" t="s">
        <v>111</v>
      </c>
      <c r="L65" t="s">
        <v>22</v>
      </c>
      <c r="M65" t="s">
        <v>23</v>
      </c>
      <c r="N65">
        <v>169.85</v>
      </c>
      <c r="O65">
        <v>3</v>
      </c>
      <c r="P65">
        <v>0</v>
      </c>
      <c r="Q65">
        <v>18.22</v>
      </c>
    </row>
    <row r="66" spans="1:17" x14ac:dyDescent="0.35">
      <c r="A66">
        <v>1549</v>
      </c>
      <c r="B66" t="s">
        <v>4679</v>
      </c>
      <c r="C66" s="20">
        <v>44573</v>
      </c>
      <c r="D66" s="20">
        <v>44575</v>
      </c>
      <c r="E66">
        <v>2022</v>
      </c>
      <c r="F66" t="s">
        <v>59</v>
      </c>
      <c r="G66" t="s">
        <v>4680</v>
      </c>
      <c r="H66" t="s">
        <v>4681</v>
      </c>
      <c r="I66" t="s">
        <v>67</v>
      </c>
      <c r="J66" t="s">
        <v>111</v>
      </c>
      <c r="K66" t="s">
        <v>111</v>
      </c>
      <c r="L66" t="s">
        <v>22</v>
      </c>
      <c r="M66" t="s">
        <v>54</v>
      </c>
      <c r="N66">
        <v>573.66</v>
      </c>
      <c r="O66">
        <v>10</v>
      </c>
      <c r="P66">
        <v>0.1</v>
      </c>
      <c r="Q66">
        <v>118.74</v>
      </c>
    </row>
    <row r="67" spans="1:17" x14ac:dyDescent="0.35">
      <c r="A67">
        <v>8403</v>
      </c>
      <c r="B67" t="s">
        <v>24885</v>
      </c>
      <c r="C67" s="20">
        <v>44574</v>
      </c>
      <c r="D67" s="20">
        <v>44579</v>
      </c>
      <c r="E67">
        <v>2022</v>
      </c>
      <c r="F67" t="s">
        <v>39</v>
      </c>
      <c r="G67" t="s">
        <v>24886</v>
      </c>
      <c r="H67" t="s">
        <v>24887</v>
      </c>
      <c r="I67" t="s">
        <v>20</v>
      </c>
      <c r="J67" t="s">
        <v>34</v>
      </c>
      <c r="K67" t="s">
        <v>35</v>
      </c>
      <c r="L67" t="s">
        <v>29</v>
      </c>
      <c r="M67" t="s">
        <v>48</v>
      </c>
      <c r="N67">
        <v>710.15</v>
      </c>
      <c r="O67">
        <v>6</v>
      </c>
      <c r="P67">
        <v>0.1</v>
      </c>
      <c r="Q67">
        <v>92.61</v>
      </c>
    </row>
    <row r="68" spans="1:17" x14ac:dyDescent="0.35">
      <c r="A68">
        <v>6654</v>
      </c>
      <c r="B68" t="s">
        <v>19787</v>
      </c>
      <c r="C68" s="20">
        <v>44574</v>
      </c>
      <c r="D68" s="20">
        <v>44575</v>
      </c>
      <c r="E68">
        <v>2022</v>
      </c>
      <c r="F68" t="s">
        <v>17</v>
      </c>
      <c r="G68" t="s">
        <v>19788</v>
      </c>
      <c r="H68" t="s">
        <v>4577</v>
      </c>
      <c r="I68" t="s">
        <v>67</v>
      </c>
      <c r="J68" t="s">
        <v>47</v>
      </c>
      <c r="K68" t="s">
        <v>47</v>
      </c>
      <c r="L68" t="s">
        <v>29</v>
      </c>
      <c r="M68" t="s">
        <v>30</v>
      </c>
      <c r="N68">
        <v>1439.48</v>
      </c>
      <c r="O68">
        <v>4</v>
      </c>
      <c r="P68">
        <v>0.2</v>
      </c>
      <c r="Q68">
        <v>41.16</v>
      </c>
    </row>
    <row r="69" spans="1:17" x14ac:dyDescent="0.35">
      <c r="A69">
        <v>1729</v>
      </c>
      <c r="B69" t="s">
        <v>5217</v>
      </c>
      <c r="C69" s="20">
        <v>44574</v>
      </c>
      <c r="D69" s="20">
        <v>44575</v>
      </c>
      <c r="E69">
        <v>2022</v>
      </c>
      <c r="F69" t="s">
        <v>17</v>
      </c>
      <c r="G69" t="s">
        <v>5218</v>
      </c>
      <c r="H69" t="s">
        <v>5219</v>
      </c>
      <c r="I69" t="s">
        <v>67</v>
      </c>
      <c r="J69" t="s">
        <v>42</v>
      </c>
      <c r="K69" t="s">
        <v>43</v>
      </c>
      <c r="L69" t="s">
        <v>29</v>
      </c>
      <c r="M69" t="s">
        <v>107</v>
      </c>
      <c r="N69">
        <v>1475.59</v>
      </c>
      <c r="O69">
        <v>1</v>
      </c>
      <c r="P69">
        <v>0.1</v>
      </c>
      <c r="Q69">
        <v>-3.28</v>
      </c>
    </row>
    <row r="70" spans="1:17" x14ac:dyDescent="0.35">
      <c r="A70">
        <v>1073</v>
      </c>
      <c r="B70" t="s">
        <v>3260</v>
      </c>
      <c r="C70" s="20">
        <v>44574</v>
      </c>
      <c r="D70" s="20">
        <v>44576</v>
      </c>
      <c r="E70">
        <v>2022</v>
      </c>
      <c r="F70" t="s">
        <v>39</v>
      </c>
      <c r="G70" t="s">
        <v>3261</v>
      </c>
      <c r="H70" t="s">
        <v>3262</v>
      </c>
      <c r="I70" t="s">
        <v>20</v>
      </c>
      <c r="J70" t="s">
        <v>42</v>
      </c>
      <c r="K70" t="s">
        <v>43</v>
      </c>
      <c r="L70" t="s">
        <v>22</v>
      </c>
      <c r="M70" t="s">
        <v>23</v>
      </c>
      <c r="N70">
        <v>302.75</v>
      </c>
      <c r="O70">
        <v>4</v>
      </c>
      <c r="P70">
        <v>0.1</v>
      </c>
      <c r="Q70">
        <v>56.6</v>
      </c>
    </row>
    <row r="71" spans="1:17" x14ac:dyDescent="0.35">
      <c r="A71">
        <v>7744</v>
      </c>
      <c r="B71" t="s">
        <v>22966</v>
      </c>
      <c r="C71" s="20">
        <v>44575</v>
      </c>
      <c r="D71" s="20">
        <v>44582</v>
      </c>
      <c r="E71">
        <v>2022</v>
      </c>
      <c r="F71" t="s">
        <v>17</v>
      </c>
      <c r="G71" t="s">
        <v>22967</v>
      </c>
      <c r="H71" t="s">
        <v>22968</v>
      </c>
      <c r="I71" t="s">
        <v>67</v>
      </c>
      <c r="J71" t="s">
        <v>79</v>
      </c>
      <c r="K71" t="s">
        <v>80</v>
      </c>
      <c r="L71" t="s">
        <v>36</v>
      </c>
      <c r="M71" t="s">
        <v>37</v>
      </c>
      <c r="N71">
        <v>288.52</v>
      </c>
      <c r="O71">
        <v>1</v>
      </c>
      <c r="P71">
        <v>0.15</v>
      </c>
      <c r="Q71">
        <v>40.22</v>
      </c>
    </row>
    <row r="72" spans="1:17" x14ac:dyDescent="0.35">
      <c r="A72">
        <v>169</v>
      </c>
      <c r="B72" t="s">
        <v>557</v>
      </c>
      <c r="C72" s="20">
        <v>44575</v>
      </c>
      <c r="D72" s="20">
        <v>44576</v>
      </c>
      <c r="E72">
        <v>2022</v>
      </c>
      <c r="F72" t="s">
        <v>25</v>
      </c>
      <c r="G72" t="s">
        <v>558</v>
      </c>
      <c r="H72" t="s">
        <v>559</v>
      </c>
      <c r="I72" t="s">
        <v>28</v>
      </c>
      <c r="J72" t="s">
        <v>62</v>
      </c>
      <c r="K72" t="s">
        <v>63</v>
      </c>
      <c r="L72" t="s">
        <v>36</v>
      </c>
      <c r="M72" t="s">
        <v>71</v>
      </c>
      <c r="N72">
        <v>829.33</v>
      </c>
      <c r="O72">
        <v>7</v>
      </c>
      <c r="P72">
        <v>0.1</v>
      </c>
      <c r="Q72">
        <v>136.08000000000001</v>
      </c>
    </row>
    <row r="73" spans="1:17" x14ac:dyDescent="0.35">
      <c r="A73">
        <v>6558</v>
      </c>
      <c r="B73" t="s">
        <v>19502</v>
      </c>
      <c r="C73" s="20">
        <v>44575</v>
      </c>
      <c r="D73" s="20">
        <v>44581</v>
      </c>
      <c r="E73">
        <v>2022</v>
      </c>
      <c r="F73" t="s">
        <v>25</v>
      </c>
      <c r="G73" t="s">
        <v>19503</v>
      </c>
      <c r="H73" t="s">
        <v>19504</v>
      </c>
      <c r="I73" t="s">
        <v>28</v>
      </c>
      <c r="J73" t="s">
        <v>145</v>
      </c>
      <c r="K73" t="s">
        <v>80</v>
      </c>
      <c r="L73" t="s">
        <v>22</v>
      </c>
      <c r="M73" t="s">
        <v>54</v>
      </c>
      <c r="N73">
        <v>827.17</v>
      </c>
      <c r="O73">
        <v>8</v>
      </c>
      <c r="P73">
        <v>0.2</v>
      </c>
      <c r="Q73">
        <v>71.040000000000006</v>
      </c>
    </row>
    <row r="74" spans="1:17" x14ac:dyDescent="0.35">
      <c r="A74">
        <v>6551</v>
      </c>
      <c r="B74" t="s">
        <v>19481</v>
      </c>
      <c r="C74" s="20">
        <v>44575</v>
      </c>
      <c r="D74" s="20">
        <v>44577</v>
      </c>
      <c r="E74">
        <v>2022</v>
      </c>
      <c r="F74" t="s">
        <v>59</v>
      </c>
      <c r="G74" t="s">
        <v>19482</v>
      </c>
      <c r="H74" t="s">
        <v>19483</v>
      </c>
      <c r="I74" t="s">
        <v>20</v>
      </c>
      <c r="J74" t="s">
        <v>47</v>
      </c>
      <c r="K74" t="s">
        <v>47</v>
      </c>
      <c r="L74" t="s">
        <v>36</v>
      </c>
      <c r="M74" t="s">
        <v>138</v>
      </c>
      <c r="N74">
        <v>36.729999999999997</v>
      </c>
      <c r="O74">
        <v>5</v>
      </c>
      <c r="P74">
        <v>0.2</v>
      </c>
      <c r="Q74">
        <v>1.35</v>
      </c>
    </row>
    <row r="75" spans="1:17" x14ac:dyDescent="0.35">
      <c r="A75">
        <v>6080</v>
      </c>
      <c r="B75" t="s">
        <v>18104</v>
      </c>
      <c r="C75" s="20">
        <v>44575</v>
      </c>
      <c r="D75" s="20">
        <v>44580</v>
      </c>
      <c r="E75">
        <v>2022</v>
      </c>
      <c r="F75" t="s">
        <v>17</v>
      </c>
      <c r="G75" t="s">
        <v>18105</v>
      </c>
      <c r="H75" t="s">
        <v>11820</v>
      </c>
      <c r="I75" t="s">
        <v>28</v>
      </c>
      <c r="J75" t="s">
        <v>106</v>
      </c>
      <c r="K75" t="s">
        <v>106</v>
      </c>
      <c r="L75" t="s">
        <v>29</v>
      </c>
      <c r="M75" t="s">
        <v>107</v>
      </c>
      <c r="N75">
        <v>510.91</v>
      </c>
      <c r="O75">
        <v>6</v>
      </c>
      <c r="P75">
        <v>0.2</v>
      </c>
      <c r="Q75">
        <v>80.709999999999994</v>
      </c>
    </row>
    <row r="76" spans="1:17" x14ac:dyDescent="0.35">
      <c r="A76">
        <v>5739</v>
      </c>
      <c r="B76" t="s">
        <v>17106</v>
      </c>
      <c r="C76" s="20">
        <v>44575</v>
      </c>
      <c r="D76" s="20">
        <v>44577</v>
      </c>
      <c r="E76">
        <v>2022</v>
      </c>
      <c r="F76" t="s">
        <v>25</v>
      </c>
      <c r="G76" t="s">
        <v>17107</v>
      </c>
      <c r="H76" t="s">
        <v>17108</v>
      </c>
      <c r="I76" t="s">
        <v>67</v>
      </c>
      <c r="J76" t="s">
        <v>111</v>
      </c>
      <c r="K76" t="s">
        <v>111</v>
      </c>
      <c r="L76" t="s">
        <v>22</v>
      </c>
      <c r="M76" t="s">
        <v>75</v>
      </c>
      <c r="N76">
        <v>840.95</v>
      </c>
      <c r="O76">
        <v>1</v>
      </c>
      <c r="P76">
        <v>0.15</v>
      </c>
      <c r="Q76">
        <v>16.489999999999998</v>
      </c>
    </row>
    <row r="77" spans="1:17" x14ac:dyDescent="0.35">
      <c r="A77">
        <v>3678</v>
      </c>
      <c r="B77" t="s">
        <v>11015</v>
      </c>
      <c r="C77" s="20">
        <v>44575</v>
      </c>
      <c r="D77" s="20">
        <v>44581</v>
      </c>
      <c r="E77">
        <v>2022</v>
      </c>
      <c r="F77" t="s">
        <v>39</v>
      </c>
      <c r="G77" t="s">
        <v>11016</v>
      </c>
      <c r="H77" t="s">
        <v>11017</v>
      </c>
      <c r="I77" t="s">
        <v>20</v>
      </c>
      <c r="J77" t="s">
        <v>52</v>
      </c>
      <c r="K77" t="s">
        <v>53</v>
      </c>
      <c r="L77" t="s">
        <v>22</v>
      </c>
      <c r="M77" t="s">
        <v>23</v>
      </c>
      <c r="N77">
        <v>101.15</v>
      </c>
      <c r="O77">
        <v>10</v>
      </c>
      <c r="P77">
        <v>0</v>
      </c>
      <c r="Q77">
        <v>1.53</v>
      </c>
    </row>
    <row r="78" spans="1:17" x14ac:dyDescent="0.35">
      <c r="A78">
        <v>3521</v>
      </c>
      <c r="B78" t="s">
        <v>10550</v>
      </c>
      <c r="C78" s="20">
        <v>44575</v>
      </c>
      <c r="D78" s="20">
        <v>44578</v>
      </c>
      <c r="E78">
        <v>2022</v>
      </c>
      <c r="F78" t="s">
        <v>17</v>
      </c>
      <c r="G78" t="s">
        <v>10551</v>
      </c>
      <c r="H78" t="s">
        <v>10552</v>
      </c>
      <c r="I78" t="s">
        <v>28</v>
      </c>
      <c r="J78" t="s">
        <v>52</v>
      </c>
      <c r="K78" t="s">
        <v>53</v>
      </c>
      <c r="L78" t="s">
        <v>29</v>
      </c>
      <c r="M78" t="s">
        <v>30</v>
      </c>
      <c r="N78">
        <v>1333.09</v>
      </c>
      <c r="O78">
        <v>2</v>
      </c>
      <c r="P78">
        <v>0.1</v>
      </c>
      <c r="Q78">
        <v>-9.32</v>
      </c>
    </row>
    <row r="79" spans="1:17" x14ac:dyDescent="0.35">
      <c r="A79">
        <v>572</v>
      </c>
      <c r="B79" t="s">
        <v>1759</v>
      </c>
      <c r="C79" s="20">
        <v>44575</v>
      </c>
      <c r="D79" s="20">
        <v>44578</v>
      </c>
      <c r="E79">
        <v>2022</v>
      </c>
      <c r="F79" t="s">
        <v>17</v>
      </c>
      <c r="G79" t="s">
        <v>1760</v>
      </c>
      <c r="H79" t="s">
        <v>1761</v>
      </c>
      <c r="I79" t="s">
        <v>28</v>
      </c>
      <c r="J79" t="s">
        <v>62</v>
      </c>
      <c r="K79" t="s">
        <v>63</v>
      </c>
      <c r="L79" t="s">
        <v>29</v>
      </c>
      <c r="M79" t="s">
        <v>48</v>
      </c>
      <c r="N79">
        <v>1364.08</v>
      </c>
      <c r="O79">
        <v>8</v>
      </c>
      <c r="P79">
        <v>0.2</v>
      </c>
      <c r="Q79">
        <v>85.83</v>
      </c>
    </row>
    <row r="80" spans="1:17" x14ac:dyDescent="0.35">
      <c r="A80">
        <v>2160</v>
      </c>
      <c r="B80" t="s">
        <v>6499</v>
      </c>
      <c r="C80" s="20">
        <v>44575</v>
      </c>
      <c r="D80" s="20">
        <v>44578</v>
      </c>
      <c r="E80">
        <v>2022</v>
      </c>
      <c r="F80" t="s">
        <v>25</v>
      </c>
      <c r="G80" t="s">
        <v>6500</v>
      </c>
      <c r="H80" t="s">
        <v>6501</v>
      </c>
      <c r="I80" t="s">
        <v>28</v>
      </c>
      <c r="J80" t="s">
        <v>47</v>
      </c>
      <c r="K80" t="s">
        <v>47</v>
      </c>
      <c r="L80" t="s">
        <v>36</v>
      </c>
      <c r="M80" t="s">
        <v>71</v>
      </c>
      <c r="N80">
        <v>941.34</v>
      </c>
      <c r="O80">
        <v>2</v>
      </c>
      <c r="P80">
        <v>0.1</v>
      </c>
      <c r="Q80">
        <v>124.27</v>
      </c>
    </row>
    <row r="81" spans="1:17" x14ac:dyDescent="0.35">
      <c r="A81">
        <v>1474</v>
      </c>
      <c r="B81" t="s">
        <v>4456</v>
      </c>
      <c r="C81" s="20">
        <v>44575</v>
      </c>
      <c r="D81" s="20">
        <v>44578</v>
      </c>
      <c r="E81">
        <v>2022</v>
      </c>
      <c r="F81" t="s">
        <v>17</v>
      </c>
      <c r="G81" t="s">
        <v>4457</v>
      </c>
      <c r="H81" t="s">
        <v>4458</v>
      </c>
      <c r="I81" t="s">
        <v>20</v>
      </c>
      <c r="J81" t="s">
        <v>62</v>
      </c>
      <c r="K81" t="s">
        <v>63</v>
      </c>
      <c r="L81" t="s">
        <v>22</v>
      </c>
      <c r="M81" t="s">
        <v>23</v>
      </c>
      <c r="N81">
        <v>906.33</v>
      </c>
      <c r="O81">
        <v>6</v>
      </c>
      <c r="P81">
        <v>0</v>
      </c>
      <c r="Q81">
        <v>194.6</v>
      </c>
    </row>
    <row r="82" spans="1:17" x14ac:dyDescent="0.35">
      <c r="A82">
        <v>465</v>
      </c>
      <c r="B82" t="s">
        <v>1440</v>
      </c>
      <c r="C82" s="20">
        <v>44576</v>
      </c>
      <c r="D82" s="20">
        <v>44582</v>
      </c>
      <c r="E82">
        <v>2022</v>
      </c>
      <c r="F82" t="s">
        <v>39</v>
      </c>
      <c r="G82" t="s">
        <v>1441</v>
      </c>
      <c r="H82" t="s">
        <v>1442</v>
      </c>
      <c r="I82" t="s">
        <v>20</v>
      </c>
      <c r="J82" t="s">
        <v>52</v>
      </c>
      <c r="K82" t="s">
        <v>53</v>
      </c>
      <c r="L82" t="s">
        <v>29</v>
      </c>
      <c r="M82" t="s">
        <v>107</v>
      </c>
      <c r="N82">
        <v>59.82</v>
      </c>
      <c r="O82">
        <v>10</v>
      </c>
      <c r="P82">
        <v>0.1</v>
      </c>
      <c r="Q82">
        <v>11.19</v>
      </c>
    </row>
    <row r="83" spans="1:17" x14ac:dyDescent="0.35">
      <c r="A83">
        <v>2817</v>
      </c>
      <c r="B83" t="s">
        <v>8456</v>
      </c>
      <c r="C83" s="20">
        <v>44576</v>
      </c>
      <c r="D83" s="20">
        <v>44579</v>
      </c>
      <c r="E83">
        <v>2022</v>
      </c>
      <c r="F83" t="s">
        <v>39</v>
      </c>
      <c r="G83" t="s">
        <v>8457</v>
      </c>
      <c r="H83" t="s">
        <v>8458</v>
      </c>
      <c r="I83" t="s">
        <v>20</v>
      </c>
      <c r="J83" t="s">
        <v>106</v>
      </c>
      <c r="K83" t="s">
        <v>106</v>
      </c>
      <c r="L83" t="s">
        <v>22</v>
      </c>
      <c r="M83" t="s">
        <v>75</v>
      </c>
      <c r="N83">
        <v>1244.3800000000001</v>
      </c>
      <c r="O83">
        <v>1</v>
      </c>
      <c r="P83">
        <v>0</v>
      </c>
      <c r="Q83">
        <v>197.43</v>
      </c>
    </row>
    <row r="84" spans="1:17" x14ac:dyDescent="0.35">
      <c r="A84">
        <v>2335</v>
      </c>
      <c r="B84" t="s">
        <v>7024</v>
      </c>
      <c r="C84" s="20">
        <v>44576</v>
      </c>
      <c r="D84" s="20">
        <v>44581</v>
      </c>
      <c r="E84">
        <v>2022</v>
      </c>
      <c r="F84" t="s">
        <v>39</v>
      </c>
      <c r="G84" t="s">
        <v>7025</v>
      </c>
      <c r="H84" t="s">
        <v>7026</v>
      </c>
      <c r="I84" t="s">
        <v>67</v>
      </c>
      <c r="J84" t="s">
        <v>145</v>
      </c>
      <c r="K84" t="s">
        <v>80</v>
      </c>
      <c r="L84" t="s">
        <v>22</v>
      </c>
      <c r="M84" t="s">
        <v>23</v>
      </c>
      <c r="N84">
        <v>63.93</v>
      </c>
      <c r="O84">
        <v>6</v>
      </c>
      <c r="P84">
        <v>0</v>
      </c>
      <c r="Q84">
        <v>16.8</v>
      </c>
    </row>
    <row r="85" spans="1:17" x14ac:dyDescent="0.35">
      <c r="A85">
        <v>1638</v>
      </c>
      <c r="B85" t="s">
        <v>4945</v>
      </c>
      <c r="C85" s="20">
        <v>44576</v>
      </c>
      <c r="D85" s="20">
        <v>44579</v>
      </c>
      <c r="E85">
        <v>2022</v>
      </c>
      <c r="F85" t="s">
        <v>39</v>
      </c>
      <c r="G85" t="s">
        <v>4946</v>
      </c>
      <c r="H85" t="s">
        <v>4947</v>
      </c>
      <c r="I85" t="s">
        <v>20</v>
      </c>
      <c r="J85" t="s">
        <v>21</v>
      </c>
      <c r="K85" t="s">
        <v>26647</v>
      </c>
      <c r="L85" t="s">
        <v>22</v>
      </c>
      <c r="M85" t="s">
        <v>54</v>
      </c>
      <c r="N85">
        <v>58.31</v>
      </c>
      <c r="O85">
        <v>1</v>
      </c>
      <c r="P85">
        <v>0.1</v>
      </c>
      <c r="Q85">
        <v>9.0500000000000007</v>
      </c>
    </row>
    <row r="86" spans="1:17" x14ac:dyDescent="0.35">
      <c r="A86">
        <v>8131</v>
      </c>
      <c r="B86" t="s">
        <v>24093</v>
      </c>
      <c r="C86" s="20">
        <v>44577</v>
      </c>
      <c r="D86" s="20">
        <v>44583</v>
      </c>
      <c r="E86">
        <v>2022</v>
      </c>
      <c r="F86" t="s">
        <v>59</v>
      </c>
      <c r="G86" t="s">
        <v>24094</v>
      </c>
      <c r="H86" t="s">
        <v>24095</v>
      </c>
      <c r="I86" t="s">
        <v>67</v>
      </c>
      <c r="J86" t="s">
        <v>79</v>
      </c>
      <c r="K86" t="s">
        <v>80</v>
      </c>
      <c r="L86" t="s">
        <v>36</v>
      </c>
      <c r="M86" t="s">
        <v>37</v>
      </c>
      <c r="N86">
        <v>368.24</v>
      </c>
      <c r="O86">
        <v>7</v>
      </c>
      <c r="P86">
        <v>0.1</v>
      </c>
      <c r="Q86">
        <v>36.96</v>
      </c>
    </row>
    <row r="87" spans="1:17" x14ac:dyDescent="0.35">
      <c r="A87">
        <v>7648</v>
      </c>
      <c r="B87" t="s">
        <v>22690</v>
      </c>
      <c r="C87" s="20">
        <v>44577</v>
      </c>
      <c r="D87" s="20">
        <v>44582</v>
      </c>
      <c r="E87">
        <v>2022</v>
      </c>
      <c r="F87" t="s">
        <v>59</v>
      </c>
      <c r="G87" t="s">
        <v>22691</v>
      </c>
      <c r="H87" t="s">
        <v>22692</v>
      </c>
      <c r="I87" t="s">
        <v>20</v>
      </c>
      <c r="J87" t="s">
        <v>21</v>
      </c>
      <c r="K87" t="s">
        <v>26647</v>
      </c>
      <c r="L87" t="s">
        <v>36</v>
      </c>
      <c r="M87" t="s">
        <v>37</v>
      </c>
      <c r="N87">
        <v>746.47</v>
      </c>
      <c r="O87">
        <v>5</v>
      </c>
      <c r="P87">
        <v>0</v>
      </c>
      <c r="Q87">
        <v>210.47</v>
      </c>
    </row>
    <row r="88" spans="1:17" x14ac:dyDescent="0.35">
      <c r="A88">
        <v>6893</v>
      </c>
      <c r="B88" t="s">
        <v>20492</v>
      </c>
      <c r="C88" s="20">
        <v>44577</v>
      </c>
      <c r="D88" s="20">
        <v>44579</v>
      </c>
      <c r="E88">
        <v>2022</v>
      </c>
      <c r="F88" t="s">
        <v>17</v>
      </c>
      <c r="G88" t="s">
        <v>20493</v>
      </c>
      <c r="H88" t="s">
        <v>20494</v>
      </c>
      <c r="I88" t="s">
        <v>28</v>
      </c>
      <c r="J88" t="s">
        <v>34</v>
      </c>
      <c r="K88" t="s">
        <v>35</v>
      </c>
      <c r="L88" t="s">
        <v>36</v>
      </c>
      <c r="M88" t="s">
        <v>71</v>
      </c>
      <c r="N88">
        <v>1243.24</v>
      </c>
      <c r="O88">
        <v>9</v>
      </c>
      <c r="P88">
        <v>0.1</v>
      </c>
      <c r="Q88">
        <v>0.05</v>
      </c>
    </row>
    <row r="89" spans="1:17" x14ac:dyDescent="0.35">
      <c r="A89">
        <v>5797</v>
      </c>
      <c r="B89" t="s">
        <v>17276</v>
      </c>
      <c r="C89" s="20">
        <v>44577</v>
      </c>
      <c r="D89" s="20">
        <v>44580</v>
      </c>
      <c r="E89">
        <v>2022</v>
      </c>
      <c r="F89" t="s">
        <v>39</v>
      </c>
      <c r="G89" t="s">
        <v>17277</v>
      </c>
      <c r="H89" t="s">
        <v>17278</v>
      </c>
      <c r="I89" t="s">
        <v>20</v>
      </c>
      <c r="J89" t="s">
        <v>21</v>
      </c>
      <c r="K89" t="s">
        <v>26647</v>
      </c>
      <c r="L89" t="s">
        <v>22</v>
      </c>
      <c r="M89" t="s">
        <v>134</v>
      </c>
      <c r="N89">
        <v>1245.3800000000001</v>
      </c>
      <c r="O89">
        <v>5</v>
      </c>
      <c r="P89">
        <v>0.15</v>
      </c>
      <c r="Q89">
        <v>-1.1100000000000001</v>
      </c>
    </row>
    <row r="90" spans="1:17" x14ac:dyDescent="0.35">
      <c r="A90">
        <v>4491</v>
      </c>
      <c r="B90" t="s">
        <v>13416</v>
      </c>
      <c r="C90" s="20">
        <v>44577</v>
      </c>
      <c r="D90" s="20">
        <v>44579</v>
      </c>
      <c r="E90">
        <v>2022</v>
      </c>
      <c r="F90" t="s">
        <v>17</v>
      </c>
      <c r="G90" t="s">
        <v>13417</v>
      </c>
      <c r="H90" t="s">
        <v>13418</v>
      </c>
      <c r="I90" t="s">
        <v>67</v>
      </c>
      <c r="J90" t="s">
        <v>145</v>
      </c>
      <c r="K90" t="s">
        <v>80</v>
      </c>
      <c r="L90" t="s">
        <v>22</v>
      </c>
      <c r="M90" t="s">
        <v>75</v>
      </c>
      <c r="N90">
        <v>177.52</v>
      </c>
      <c r="O90">
        <v>10</v>
      </c>
      <c r="P90">
        <v>0</v>
      </c>
      <c r="Q90">
        <v>35.6</v>
      </c>
    </row>
    <row r="91" spans="1:17" x14ac:dyDescent="0.35">
      <c r="A91">
        <v>3867</v>
      </c>
      <c r="B91" t="s">
        <v>11575</v>
      </c>
      <c r="C91" s="20">
        <v>44577</v>
      </c>
      <c r="D91" s="20">
        <v>44582</v>
      </c>
      <c r="E91">
        <v>2022</v>
      </c>
      <c r="F91" t="s">
        <v>39</v>
      </c>
      <c r="G91" t="s">
        <v>11576</v>
      </c>
      <c r="H91" t="s">
        <v>11577</v>
      </c>
      <c r="I91" t="s">
        <v>28</v>
      </c>
      <c r="J91" t="s">
        <v>47</v>
      </c>
      <c r="K91" t="s">
        <v>47</v>
      </c>
      <c r="L91" t="s">
        <v>36</v>
      </c>
      <c r="M91" t="s">
        <v>118</v>
      </c>
      <c r="N91">
        <v>443.9</v>
      </c>
      <c r="O91">
        <v>3</v>
      </c>
      <c r="P91">
        <v>0</v>
      </c>
      <c r="Q91">
        <v>9.8000000000000007</v>
      </c>
    </row>
    <row r="92" spans="1:17" x14ac:dyDescent="0.35">
      <c r="A92">
        <v>3812</v>
      </c>
      <c r="B92" t="s">
        <v>11412</v>
      </c>
      <c r="C92" s="20">
        <v>44577</v>
      </c>
      <c r="D92" s="20">
        <v>44578</v>
      </c>
      <c r="E92">
        <v>2022</v>
      </c>
      <c r="F92" t="s">
        <v>17</v>
      </c>
      <c r="G92" t="s">
        <v>11413</v>
      </c>
      <c r="H92" t="s">
        <v>11414</v>
      </c>
      <c r="I92" t="s">
        <v>20</v>
      </c>
      <c r="J92" t="s">
        <v>47</v>
      </c>
      <c r="K92" t="s">
        <v>47</v>
      </c>
      <c r="L92" t="s">
        <v>36</v>
      </c>
      <c r="M92" t="s">
        <v>37</v>
      </c>
      <c r="N92">
        <v>166.42</v>
      </c>
      <c r="O92">
        <v>3</v>
      </c>
      <c r="P92">
        <v>0.1</v>
      </c>
      <c r="Q92">
        <v>23.38</v>
      </c>
    </row>
    <row r="93" spans="1:17" x14ac:dyDescent="0.35">
      <c r="A93">
        <v>2424</v>
      </c>
      <c r="B93" t="s">
        <v>7291</v>
      </c>
      <c r="C93" s="20">
        <v>44577</v>
      </c>
      <c r="D93" s="20">
        <v>44581</v>
      </c>
      <c r="E93">
        <v>2022</v>
      </c>
      <c r="F93" t="s">
        <v>25</v>
      </c>
      <c r="G93" t="s">
        <v>7292</v>
      </c>
      <c r="H93" t="s">
        <v>7293</v>
      </c>
      <c r="I93" t="s">
        <v>20</v>
      </c>
      <c r="J93" t="s">
        <v>111</v>
      </c>
      <c r="K93" t="s">
        <v>111</v>
      </c>
      <c r="L93" t="s">
        <v>22</v>
      </c>
      <c r="M93" t="s">
        <v>75</v>
      </c>
      <c r="N93">
        <v>441.56</v>
      </c>
      <c r="O93">
        <v>2</v>
      </c>
      <c r="P93">
        <v>0.2</v>
      </c>
      <c r="Q93">
        <v>2.79</v>
      </c>
    </row>
    <row r="94" spans="1:17" x14ac:dyDescent="0.35">
      <c r="A94">
        <v>2418</v>
      </c>
      <c r="B94" t="s">
        <v>7273</v>
      </c>
      <c r="C94" s="20">
        <v>44577</v>
      </c>
      <c r="D94" s="20">
        <v>44578</v>
      </c>
      <c r="E94">
        <v>2022</v>
      </c>
      <c r="F94" t="s">
        <v>17</v>
      </c>
      <c r="G94" t="s">
        <v>7274</v>
      </c>
      <c r="H94" t="s">
        <v>7275</v>
      </c>
      <c r="I94" t="s">
        <v>67</v>
      </c>
      <c r="J94" t="s">
        <v>106</v>
      </c>
      <c r="K94" t="s">
        <v>106</v>
      </c>
      <c r="L94" t="s">
        <v>29</v>
      </c>
      <c r="M94" t="s">
        <v>30</v>
      </c>
      <c r="N94">
        <v>1346.6</v>
      </c>
      <c r="O94">
        <v>4</v>
      </c>
      <c r="P94">
        <v>0</v>
      </c>
      <c r="Q94">
        <v>394.74</v>
      </c>
    </row>
    <row r="95" spans="1:17" x14ac:dyDescent="0.35">
      <c r="A95">
        <v>2135</v>
      </c>
      <c r="B95" t="s">
        <v>6424</v>
      </c>
      <c r="C95" s="20">
        <v>44577</v>
      </c>
      <c r="D95" s="20">
        <v>44583</v>
      </c>
      <c r="E95">
        <v>2022</v>
      </c>
      <c r="F95" t="s">
        <v>39</v>
      </c>
      <c r="G95" t="s">
        <v>6425</v>
      </c>
      <c r="H95" t="s">
        <v>6426</v>
      </c>
      <c r="I95" t="s">
        <v>20</v>
      </c>
      <c r="J95" t="s">
        <v>79</v>
      </c>
      <c r="K95" t="s">
        <v>80</v>
      </c>
      <c r="L95" t="s">
        <v>22</v>
      </c>
      <c r="M95" t="s">
        <v>23</v>
      </c>
      <c r="N95">
        <v>695.22</v>
      </c>
      <c r="O95">
        <v>5</v>
      </c>
      <c r="P95">
        <v>0.2</v>
      </c>
      <c r="Q95">
        <v>141.24</v>
      </c>
    </row>
    <row r="96" spans="1:17" x14ac:dyDescent="0.35">
      <c r="A96">
        <v>2009</v>
      </c>
      <c r="B96" t="s">
        <v>1089</v>
      </c>
      <c r="C96" s="20">
        <v>44577</v>
      </c>
      <c r="D96" s="20">
        <v>44578</v>
      </c>
      <c r="E96">
        <v>2022</v>
      </c>
      <c r="F96" t="s">
        <v>17</v>
      </c>
      <c r="G96" t="s">
        <v>6051</v>
      </c>
      <c r="H96" t="s">
        <v>6052</v>
      </c>
      <c r="I96" t="s">
        <v>28</v>
      </c>
      <c r="J96" t="s">
        <v>34</v>
      </c>
      <c r="K96" t="s">
        <v>35</v>
      </c>
      <c r="L96" t="s">
        <v>29</v>
      </c>
      <c r="M96" t="s">
        <v>107</v>
      </c>
      <c r="N96">
        <v>1226.69</v>
      </c>
      <c r="O96">
        <v>4</v>
      </c>
      <c r="P96">
        <v>0</v>
      </c>
      <c r="Q96">
        <v>89.09</v>
      </c>
    </row>
    <row r="97" spans="1:17" x14ac:dyDescent="0.35">
      <c r="A97">
        <v>1643</v>
      </c>
      <c r="B97" t="s">
        <v>4960</v>
      </c>
      <c r="C97" s="20">
        <v>44577</v>
      </c>
      <c r="D97" s="20">
        <v>44579</v>
      </c>
      <c r="E97">
        <v>2022</v>
      </c>
      <c r="F97" t="s">
        <v>25</v>
      </c>
      <c r="G97" t="s">
        <v>4961</v>
      </c>
      <c r="H97" t="s">
        <v>4962</v>
      </c>
      <c r="I97" t="s">
        <v>20</v>
      </c>
      <c r="J97" t="s">
        <v>21</v>
      </c>
      <c r="K97" t="s">
        <v>26647</v>
      </c>
      <c r="L97" t="s">
        <v>22</v>
      </c>
      <c r="M97" t="s">
        <v>75</v>
      </c>
      <c r="N97">
        <v>426.53</v>
      </c>
      <c r="O97">
        <v>5</v>
      </c>
      <c r="P97">
        <v>0.2</v>
      </c>
      <c r="Q97">
        <v>74</v>
      </c>
    </row>
    <row r="98" spans="1:17" x14ac:dyDescent="0.35">
      <c r="A98">
        <v>7977</v>
      </c>
      <c r="B98" t="s">
        <v>23646</v>
      </c>
      <c r="C98" s="20">
        <v>44578</v>
      </c>
      <c r="D98" s="20">
        <v>44583</v>
      </c>
      <c r="E98">
        <v>2022</v>
      </c>
      <c r="F98" t="s">
        <v>25</v>
      </c>
      <c r="G98" t="s">
        <v>23647</v>
      </c>
      <c r="H98" t="s">
        <v>23648</v>
      </c>
      <c r="I98" t="s">
        <v>20</v>
      </c>
      <c r="J98" t="s">
        <v>62</v>
      </c>
      <c r="K98" t="s">
        <v>63</v>
      </c>
      <c r="L98" t="s">
        <v>36</v>
      </c>
      <c r="M98" t="s">
        <v>71</v>
      </c>
      <c r="N98">
        <v>702.71</v>
      </c>
      <c r="O98">
        <v>10</v>
      </c>
      <c r="P98">
        <v>0.2</v>
      </c>
      <c r="Q98">
        <v>73.709999999999994</v>
      </c>
    </row>
    <row r="99" spans="1:17" x14ac:dyDescent="0.35">
      <c r="A99">
        <v>6414</v>
      </c>
      <c r="B99" t="s">
        <v>19084</v>
      </c>
      <c r="C99" s="20">
        <v>44578</v>
      </c>
      <c r="D99" s="20">
        <v>44582</v>
      </c>
      <c r="E99">
        <v>2022</v>
      </c>
      <c r="F99" t="s">
        <v>17</v>
      </c>
      <c r="G99" t="s">
        <v>19085</v>
      </c>
      <c r="H99" t="s">
        <v>19086</v>
      </c>
      <c r="I99" t="s">
        <v>20</v>
      </c>
      <c r="J99" t="s">
        <v>62</v>
      </c>
      <c r="K99" t="s">
        <v>63</v>
      </c>
      <c r="L99" t="s">
        <v>36</v>
      </c>
      <c r="M99" t="s">
        <v>118</v>
      </c>
      <c r="N99">
        <v>1484.38</v>
      </c>
      <c r="O99">
        <v>9</v>
      </c>
      <c r="P99">
        <v>0.1</v>
      </c>
      <c r="Q99">
        <v>340.47</v>
      </c>
    </row>
    <row r="100" spans="1:17" x14ac:dyDescent="0.35">
      <c r="A100">
        <v>5132</v>
      </c>
      <c r="B100" t="s">
        <v>15318</v>
      </c>
      <c r="C100" s="20">
        <v>44578</v>
      </c>
      <c r="D100" s="20">
        <v>44579</v>
      </c>
      <c r="E100">
        <v>2022</v>
      </c>
      <c r="F100" t="s">
        <v>59</v>
      </c>
      <c r="G100" t="s">
        <v>15319</v>
      </c>
      <c r="H100" t="s">
        <v>15320</v>
      </c>
      <c r="I100" t="s">
        <v>20</v>
      </c>
      <c r="J100" t="s">
        <v>34</v>
      </c>
      <c r="K100" t="s">
        <v>35</v>
      </c>
      <c r="L100" t="s">
        <v>36</v>
      </c>
      <c r="M100" t="s">
        <v>37</v>
      </c>
      <c r="N100">
        <v>1108.5899999999999</v>
      </c>
      <c r="O100">
        <v>10</v>
      </c>
      <c r="P100">
        <v>0.1</v>
      </c>
      <c r="Q100">
        <v>4.66</v>
      </c>
    </row>
    <row r="101" spans="1:17" x14ac:dyDescent="0.35">
      <c r="A101">
        <v>4838</v>
      </c>
      <c r="B101" t="s">
        <v>14444</v>
      </c>
      <c r="C101" s="20">
        <v>44578</v>
      </c>
      <c r="D101" s="20">
        <v>44581</v>
      </c>
      <c r="E101">
        <v>2022</v>
      </c>
      <c r="F101" t="s">
        <v>17</v>
      </c>
      <c r="G101" t="s">
        <v>14445</v>
      </c>
      <c r="H101" t="s">
        <v>14446</v>
      </c>
      <c r="I101" t="s">
        <v>28</v>
      </c>
      <c r="J101" t="s">
        <v>111</v>
      </c>
      <c r="K101" t="s">
        <v>111</v>
      </c>
      <c r="L101" t="s">
        <v>29</v>
      </c>
      <c r="M101" t="s">
        <v>30</v>
      </c>
      <c r="N101">
        <v>203.83</v>
      </c>
      <c r="O101">
        <v>1</v>
      </c>
      <c r="P101">
        <v>0.1</v>
      </c>
      <c r="Q101">
        <v>49.27</v>
      </c>
    </row>
    <row r="102" spans="1:17" x14ac:dyDescent="0.35">
      <c r="A102">
        <v>4819</v>
      </c>
      <c r="B102" t="s">
        <v>14387</v>
      </c>
      <c r="C102" s="20">
        <v>44579</v>
      </c>
      <c r="D102" s="20">
        <v>44585</v>
      </c>
      <c r="E102">
        <v>2022</v>
      </c>
      <c r="F102" t="s">
        <v>25</v>
      </c>
      <c r="G102" t="s">
        <v>14388</v>
      </c>
      <c r="H102" t="s">
        <v>14389</v>
      </c>
      <c r="I102" t="s">
        <v>20</v>
      </c>
      <c r="J102" t="s">
        <v>21</v>
      </c>
      <c r="K102" t="s">
        <v>26647</v>
      </c>
      <c r="L102" t="s">
        <v>36</v>
      </c>
      <c r="M102" t="s">
        <v>138</v>
      </c>
      <c r="N102">
        <v>756.93</v>
      </c>
      <c r="O102">
        <v>8</v>
      </c>
      <c r="P102">
        <v>0.2</v>
      </c>
      <c r="Q102">
        <v>17.41</v>
      </c>
    </row>
    <row r="103" spans="1:17" x14ac:dyDescent="0.35">
      <c r="A103">
        <v>4502</v>
      </c>
      <c r="B103" t="s">
        <v>13449</v>
      </c>
      <c r="C103" s="20">
        <v>44579</v>
      </c>
      <c r="D103" s="20">
        <v>44580</v>
      </c>
      <c r="E103">
        <v>2022</v>
      </c>
      <c r="F103" t="s">
        <v>17</v>
      </c>
      <c r="G103" t="s">
        <v>13450</v>
      </c>
      <c r="H103" t="s">
        <v>13451</v>
      </c>
      <c r="I103" t="s">
        <v>28</v>
      </c>
      <c r="J103" t="s">
        <v>21</v>
      </c>
      <c r="K103" t="s">
        <v>26647</v>
      </c>
      <c r="L103" t="s">
        <v>29</v>
      </c>
      <c r="M103" t="s">
        <v>107</v>
      </c>
      <c r="N103">
        <v>723.77</v>
      </c>
      <c r="O103">
        <v>7</v>
      </c>
      <c r="P103">
        <v>0.2</v>
      </c>
      <c r="Q103">
        <v>128.74</v>
      </c>
    </row>
    <row r="104" spans="1:17" x14ac:dyDescent="0.35">
      <c r="A104">
        <v>2896</v>
      </c>
      <c r="B104" t="s">
        <v>8692</v>
      </c>
      <c r="C104" s="20">
        <v>44579</v>
      </c>
      <c r="D104" s="20">
        <v>44584</v>
      </c>
      <c r="E104">
        <v>2022</v>
      </c>
      <c r="F104" t="s">
        <v>59</v>
      </c>
      <c r="G104" t="s">
        <v>8693</v>
      </c>
      <c r="H104" t="s">
        <v>8694</v>
      </c>
      <c r="I104" t="s">
        <v>67</v>
      </c>
      <c r="J104" t="s">
        <v>21</v>
      </c>
      <c r="K104" t="s">
        <v>26647</v>
      </c>
      <c r="L104" t="s">
        <v>29</v>
      </c>
      <c r="M104" t="s">
        <v>107</v>
      </c>
      <c r="N104">
        <v>469.28</v>
      </c>
      <c r="O104">
        <v>8</v>
      </c>
      <c r="P104">
        <v>0.1</v>
      </c>
      <c r="Q104">
        <v>18.260000000000002</v>
      </c>
    </row>
    <row r="105" spans="1:17" x14ac:dyDescent="0.35">
      <c r="A105">
        <v>2213</v>
      </c>
      <c r="B105" t="s">
        <v>6658</v>
      </c>
      <c r="C105" s="20">
        <v>44579</v>
      </c>
      <c r="D105" s="20">
        <v>44584</v>
      </c>
      <c r="E105">
        <v>2022</v>
      </c>
      <c r="F105" t="s">
        <v>59</v>
      </c>
      <c r="G105" t="s">
        <v>6659</v>
      </c>
      <c r="H105" t="s">
        <v>6660</v>
      </c>
      <c r="I105" t="s">
        <v>28</v>
      </c>
      <c r="J105" t="s">
        <v>21</v>
      </c>
      <c r="K105" t="s">
        <v>26647</v>
      </c>
      <c r="L105" t="s">
        <v>22</v>
      </c>
      <c r="M105" t="s">
        <v>75</v>
      </c>
      <c r="N105">
        <v>850.91</v>
      </c>
      <c r="O105">
        <v>1</v>
      </c>
      <c r="P105">
        <v>0.15</v>
      </c>
      <c r="Q105">
        <v>167.97</v>
      </c>
    </row>
    <row r="106" spans="1:17" x14ac:dyDescent="0.35">
      <c r="A106">
        <v>7381</v>
      </c>
      <c r="B106" t="s">
        <v>21916</v>
      </c>
      <c r="C106" s="20">
        <v>44580</v>
      </c>
      <c r="D106" s="20">
        <v>44582</v>
      </c>
      <c r="E106">
        <v>2022</v>
      </c>
      <c r="F106" t="s">
        <v>39</v>
      </c>
      <c r="G106" t="s">
        <v>21917</v>
      </c>
      <c r="H106" t="s">
        <v>21918</v>
      </c>
      <c r="I106" t="s">
        <v>67</v>
      </c>
      <c r="J106" t="s">
        <v>47</v>
      </c>
      <c r="K106" t="s">
        <v>47</v>
      </c>
      <c r="L106" t="s">
        <v>36</v>
      </c>
      <c r="M106" t="s">
        <v>138</v>
      </c>
      <c r="N106">
        <v>449.23</v>
      </c>
      <c r="O106">
        <v>3</v>
      </c>
      <c r="P106">
        <v>0</v>
      </c>
      <c r="Q106">
        <v>84.73</v>
      </c>
    </row>
    <row r="107" spans="1:17" x14ac:dyDescent="0.35">
      <c r="A107">
        <v>5036</v>
      </c>
      <c r="B107" t="s">
        <v>15034</v>
      </c>
      <c r="C107" s="20">
        <v>44580</v>
      </c>
      <c r="D107" s="20">
        <v>44585</v>
      </c>
      <c r="E107">
        <v>2022</v>
      </c>
      <c r="F107" t="s">
        <v>25</v>
      </c>
      <c r="G107" t="s">
        <v>15035</v>
      </c>
      <c r="H107" t="s">
        <v>15036</v>
      </c>
      <c r="I107" t="s">
        <v>20</v>
      </c>
      <c r="J107" t="s">
        <v>21</v>
      </c>
      <c r="K107" t="s">
        <v>26647</v>
      </c>
      <c r="L107" t="s">
        <v>29</v>
      </c>
      <c r="M107" t="s">
        <v>30</v>
      </c>
      <c r="N107">
        <v>1342.57</v>
      </c>
      <c r="O107">
        <v>1</v>
      </c>
      <c r="P107">
        <v>0</v>
      </c>
      <c r="Q107">
        <v>53.61</v>
      </c>
    </row>
    <row r="108" spans="1:17" x14ac:dyDescent="0.35">
      <c r="A108">
        <v>426</v>
      </c>
      <c r="B108" t="s">
        <v>1324</v>
      </c>
      <c r="C108" s="20">
        <v>44580</v>
      </c>
      <c r="D108" s="20">
        <v>44583</v>
      </c>
      <c r="E108">
        <v>2022</v>
      </c>
      <c r="F108" t="s">
        <v>17</v>
      </c>
      <c r="G108" t="s">
        <v>1325</v>
      </c>
      <c r="H108" t="s">
        <v>1326</v>
      </c>
      <c r="I108" t="s">
        <v>20</v>
      </c>
      <c r="J108" t="s">
        <v>62</v>
      </c>
      <c r="K108" t="s">
        <v>63</v>
      </c>
      <c r="L108" t="s">
        <v>29</v>
      </c>
      <c r="M108" t="s">
        <v>90</v>
      </c>
      <c r="N108">
        <v>676.41</v>
      </c>
      <c r="O108">
        <v>3</v>
      </c>
      <c r="P108">
        <v>0.1</v>
      </c>
      <c r="Q108">
        <v>101.64</v>
      </c>
    </row>
    <row r="109" spans="1:17" x14ac:dyDescent="0.35">
      <c r="A109">
        <v>4092</v>
      </c>
      <c r="B109" t="s">
        <v>12238</v>
      </c>
      <c r="C109" s="20">
        <v>44580</v>
      </c>
      <c r="D109" s="20">
        <v>44586</v>
      </c>
      <c r="E109">
        <v>2022</v>
      </c>
      <c r="F109" t="s">
        <v>25</v>
      </c>
      <c r="G109" t="s">
        <v>12239</v>
      </c>
      <c r="H109" t="s">
        <v>12240</v>
      </c>
      <c r="I109" t="s">
        <v>28</v>
      </c>
      <c r="J109" t="s">
        <v>79</v>
      </c>
      <c r="K109" t="s">
        <v>80</v>
      </c>
      <c r="L109" t="s">
        <v>36</v>
      </c>
      <c r="M109" t="s">
        <v>71</v>
      </c>
      <c r="N109">
        <v>1127.02</v>
      </c>
      <c r="O109">
        <v>7</v>
      </c>
      <c r="P109">
        <v>0.15</v>
      </c>
      <c r="Q109">
        <v>7.81</v>
      </c>
    </row>
    <row r="110" spans="1:17" x14ac:dyDescent="0.35">
      <c r="A110">
        <v>3820</v>
      </c>
      <c r="B110" t="s">
        <v>11436</v>
      </c>
      <c r="C110" s="20">
        <v>44580</v>
      </c>
      <c r="D110" s="20">
        <v>44582</v>
      </c>
      <c r="E110">
        <v>2022</v>
      </c>
      <c r="F110" t="s">
        <v>17</v>
      </c>
      <c r="G110" t="s">
        <v>11437</v>
      </c>
      <c r="H110" t="s">
        <v>11438</v>
      </c>
      <c r="I110" t="s">
        <v>20</v>
      </c>
      <c r="J110" t="s">
        <v>145</v>
      </c>
      <c r="K110" t="s">
        <v>80</v>
      </c>
      <c r="L110" t="s">
        <v>36</v>
      </c>
      <c r="M110" t="s">
        <v>138</v>
      </c>
      <c r="N110">
        <v>990.56</v>
      </c>
      <c r="O110">
        <v>1</v>
      </c>
      <c r="P110">
        <v>0.2</v>
      </c>
      <c r="Q110">
        <v>196.05</v>
      </c>
    </row>
    <row r="111" spans="1:17" x14ac:dyDescent="0.35">
      <c r="A111">
        <v>2947</v>
      </c>
      <c r="B111" t="s">
        <v>8844</v>
      </c>
      <c r="C111" s="20">
        <v>44580</v>
      </c>
      <c r="D111" s="20">
        <v>44586</v>
      </c>
      <c r="E111">
        <v>2022</v>
      </c>
      <c r="F111" t="s">
        <v>59</v>
      </c>
      <c r="G111" t="s">
        <v>8845</v>
      </c>
      <c r="H111" t="s">
        <v>8846</v>
      </c>
      <c r="I111" t="s">
        <v>67</v>
      </c>
      <c r="J111" t="s">
        <v>21</v>
      </c>
      <c r="K111" t="s">
        <v>26647</v>
      </c>
      <c r="L111" t="s">
        <v>36</v>
      </c>
      <c r="M111" t="s">
        <v>37</v>
      </c>
      <c r="N111">
        <v>1132.24</v>
      </c>
      <c r="O111">
        <v>9</v>
      </c>
      <c r="P111">
        <v>0.2</v>
      </c>
      <c r="Q111">
        <v>195.72</v>
      </c>
    </row>
    <row r="112" spans="1:17" x14ac:dyDescent="0.35">
      <c r="A112">
        <v>262</v>
      </c>
      <c r="B112" t="s">
        <v>836</v>
      </c>
      <c r="C112" s="20">
        <v>44581</v>
      </c>
      <c r="D112" s="20">
        <v>44586</v>
      </c>
      <c r="E112">
        <v>2022</v>
      </c>
      <c r="F112" t="s">
        <v>25</v>
      </c>
      <c r="G112" t="s">
        <v>837</v>
      </c>
      <c r="H112" t="s">
        <v>838</v>
      </c>
      <c r="I112" t="s">
        <v>20</v>
      </c>
      <c r="J112" t="s">
        <v>21</v>
      </c>
      <c r="K112" t="s">
        <v>26647</v>
      </c>
      <c r="L112" t="s">
        <v>29</v>
      </c>
      <c r="M112" t="s">
        <v>30</v>
      </c>
      <c r="N112">
        <v>388.45</v>
      </c>
      <c r="O112">
        <v>7</v>
      </c>
      <c r="P112">
        <v>0</v>
      </c>
      <c r="Q112">
        <v>59.6</v>
      </c>
    </row>
    <row r="113" spans="1:17" x14ac:dyDescent="0.35">
      <c r="A113">
        <v>358</v>
      </c>
      <c r="B113" t="s">
        <v>1121</v>
      </c>
      <c r="C113" s="20">
        <v>44581</v>
      </c>
      <c r="D113" s="20">
        <v>44586</v>
      </c>
      <c r="E113">
        <v>2022</v>
      </c>
      <c r="F113" t="s">
        <v>25</v>
      </c>
      <c r="G113" t="s">
        <v>1122</v>
      </c>
      <c r="H113" t="s">
        <v>1123</v>
      </c>
      <c r="I113" t="s">
        <v>20</v>
      </c>
      <c r="J113" t="s">
        <v>145</v>
      </c>
      <c r="K113" t="s">
        <v>80</v>
      </c>
      <c r="L113" t="s">
        <v>36</v>
      </c>
      <c r="M113" t="s">
        <v>37</v>
      </c>
      <c r="N113">
        <v>266.68</v>
      </c>
      <c r="O113">
        <v>9</v>
      </c>
      <c r="P113">
        <v>0.2</v>
      </c>
      <c r="Q113">
        <v>-4.4800000000000004</v>
      </c>
    </row>
    <row r="114" spans="1:17" x14ac:dyDescent="0.35">
      <c r="A114">
        <v>2498</v>
      </c>
      <c r="B114" t="s">
        <v>7509</v>
      </c>
      <c r="C114" s="20">
        <v>44581</v>
      </c>
      <c r="D114" s="20">
        <v>44584</v>
      </c>
      <c r="E114">
        <v>2022</v>
      </c>
      <c r="F114" t="s">
        <v>25</v>
      </c>
      <c r="G114" t="s">
        <v>7510</v>
      </c>
      <c r="H114" t="s">
        <v>7511</v>
      </c>
      <c r="I114" t="s">
        <v>28</v>
      </c>
      <c r="J114" t="s">
        <v>47</v>
      </c>
      <c r="K114" t="s">
        <v>47</v>
      </c>
      <c r="L114" t="s">
        <v>29</v>
      </c>
      <c r="M114" t="s">
        <v>48</v>
      </c>
      <c r="N114">
        <v>310.70999999999998</v>
      </c>
      <c r="O114">
        <v>5</v>
      </c>
      <c r="P114">
        <v>0</v>
      </c>
      <c r="Q114">
        <v>18.829999999999998</v>
      </c>
    </row>
    <row r="115" spans="1:17" x14ac:dyDescent="0.35">
      <c r="A115">
        <v>8645</v>
      </c>
      <c r="B115" t="s">
        <v>25591</v>
      </c>
      <c r="C115" s="20">
        <v>44582</v>
      </c>
      <c r="D115" s="20">
        <v>44583</v>
      </c>
      <c r="E115">
        <v>2022</v>
      </c>
      <c r="F115" t="s">
        <v>39</v>
      </c>
      <c r="G115" t="s">
        <v>25592</v>
      </c>
      <c r="H115" t="s">
        <v>25593</v>
      </c>
      <c r="I115" t="s">
        <v>28</v>
      </c>
      <c r="J115" t="s">
        <v>62</v>
      </c>
      <c r="K115" t="s">
        <v>63</v>
      </c>
      <c r="L115" t="s">
        <v>22</v>
      </c>
      <c r="M115" t="s">
        <v>54</v>
      </c>
      <c r="N115">
        <v>286.36</v>
      </c>
      <c r="O115">
        <v>10</v>
      </c>
      <c r="P115">
        <v>0.2</v>
      </c>
      <c r="Q115">
        <v>35.299999999999997</v>
      </c>
    </row>
    <row r="116" spans="1:17" x14ac:dyDescent="0.35">
      <c r="A116">
        <v>132</v>
      </c>
      <c r="B116" t="s">
        <v>446</v>
      </c>
      <c r="C116" s="20">
        <v>44582</v>
      </c>
      <c r="D116" s="20">
        <v>44586</v>
      </c>
      <c r="E116">
        <v>2022</v>
      </c>
      <c r="F116" t="s">
        <v>17</v>
      </c>
      <c r="G116" t="s">
        <v>447</v>
      </c>
      <c r="H116" t="s">
        <v>448</v>
      </c>
      <c r="I116" t="s">
        <v>20</v>
      </c>
      <c r="J116" t="s">
        <v>34</v>
      </c>
      <c r="K116" t="s">
        <v>35</v>
      </c>
      <c r="L116" t="s">
        <v>36</v>
      </c>
      <c r="M116" t="s">
        <v>71</v>
      </c>
      <c r="N116">
        <v>1378.76</v>
      </c>
      <c r="O116">
        <v>1</v>
      </c>
      <c r="P116">
        <v>0.15</v>
      </c>
      <c r="Q116">
        <v>58.43</v>
      </c>
    </row>
    <row r="117" spans="1:17" x14ac:dyDescent="0.35">
      <c r="A117">
        <v>6262</v>
      </c>
      <c r="B117" t="s">
        <v>18638</v>
      </c>
      <c r="C117" s="20">
        <v>44582</v>
      </c>
      <c r="D117" s="20">
        <v>44586</v>
      </c>
      <c r="E117">
        <v>2022</v>
      </c>
      <c r="F117" t="s">
        <v>59</v>
      </c>
      <c r="G117" t="s">
        <v>18639</v>
      </c>
      <c r="H117" t="s">
        <v>18640</v>
      </c>
      <c r="I117" t="s">
        <v>67</v>
      </c>
      <c r="J117" t="s">
        <v>145</v>
      </c>
      <c r="K117" t="s">
        <v>80</v>
      </c>
      <c r="L117" t="s">
        <v>22</v>
      </c>
      <c r="M117" t="s">
        <v>75</v>
      </c>
      <c r="N117">
        <v>317.86</v>
      </c>
      <c r="O117">
        <v>4</v>
      </c>
      <c r="P117">
        <v>0</v>
      </c>
      <c r="Q117">
        <v>90.59</v>
      </c>
    </row>
    <row r="118" spans="1:17" x14ac:dyDescent="0.35">
      <c r="A118">
        <v>5012</v>
      </c>
      <c r="B118" t="s">
        <v>14964</v>
      </c>
      <c r="C118" s="20">
        <v>44582</v>
      </c>
      <c r="D118" s="20">
        <v>44589</v>
      </c>
      <c r="E118">
        <v>2022</v>
      </c>
      <c r="F118" t="s">
        <v>59</v>
      </c>
      <c r="G118" t="s">
        <v>14965</v>
      </c>
      <c r="H118" t="s">
        <v>14966</v>
      </c>
      <c r="I118" t="s">
        <v>67</v>
      </c>
      <c r="J118" t="s">
        <v>34</v>
      </c>
      <c r="K118" t="s">
        <v>35</v>
      </c>
      <c r="L118" t="s">
        <v>22</v>
      </c>
      <c r="M118" t="s">
        <v>134</v>
      </c>
      <c r="N118">
        <v>1371.22</v>
      </c>
      <c r="O118">
        <v>9</v>
      </c>
      <c r="P118">
        <v>0.15</v>
      </c>
      <c r="Q118">
        <v>229.41</v>
      </c>
    </row>
    <row r="119" spans="1:17" x14ac:dyDescent="0.35">
      <c r="A119">
        <v>5008</v>
      </c>
      <c r="B119" t="s">
        <v>14952</v>
      </c>
      <c r="C119" s="20">
        <v>44582</v>
      </c>
      <c r="D119" s="20">
        <v>44584</v>
      </c>
      <c r="E119">
        <v>2022</v>
      </c>
      <c r="F119" t="s">
        <v>59</v>
      </c>
      <c r="G119" t="s">
        <v>14953</v>
      </c>
      <c r="H119" t="s">
        <v>14954</v>
      </c>
      <c r="I119" t="s">
        <v>28</v>
      </c>
      <c r="J119" t="s">
        <v>106</v>
      </c>
      <c r="K119" t="s">
        <v>106</v>
      </c>
      <c r="L119" t="s">
        <v>36</v>
      </c>
      <c r="M119" t="s">
        <v>71</v>
      </c>
      <c r="N119">
        <v>983.59</v>
      </c>
      <c r="O119">
        <v>5</v>
      </c>
      <c r="P119">
        <v>0.15</v>
      </c>
      <c r="Q119">
        <v>138.12</v>
      </c>
    </row>
    <row r="120" spans="1:17" x14ac:dyDescent="0.35">
      <c r="A120">
        <v>5999</v>
      </c>
      <c r="B120" t="s">
        <v>17866</v>
      </c>
      <c r="C120" s="20">
        <v>44583</v>
      </c>
      <c r="D120" s="20">
        <v>44589</v>
      </c>
      <c r="E120">
        <v>2022</v>
      </c>
      <c r="F120" t="s">
        <v>25</v>
      </c>
      <c r="G120" t="s">
        <v>17867</v>
      </c>
      <c r="H120" t="s">
        <v>17868</v>
      </c>
      <c r="I120" t="s">
        <v>67</v>
      </c>
      <c r="J120" t="s">
        <v>106</v>
      </c>
      <c r="K120" t="s">
        <v>106</v>
      </c>
      <c r="L120" t="s">
        <v>29</v>
      </c>
      <c r="M120" t="s">
        <v>107</v>
      </c>
      <c r="N120">
        <v>193.45</v>
      </c>
      <c r="O120">
        <v>7</v>
      </c>
      <c r="P120">
        <v>0.1</v>
      </c>
      <c r="Q120">
        <v>23.55</v>
      </c>
    </row>
    <row r="121" spans="1:17" x14ac:dyDescent="0.35">
      <c r="A121">
        <v>5655</v>
      </c>
      <c r="B121" t="s">
        <v>16858</v>
      </c>
      <c r="C121" s="20">
        <v>44583</v>
      </c>
      <c r="D121" s="20">
        <v>44588</v>
      </c>
      <c r="E121">
        <v>2022</v>
      </c>
      <c r="F121" t="s">
        <v>25</v>
      </c>
      <c r="G121" t="s">
        <v>16859</v>
      </c>
      <c r="H121" t="s">
        <v>16860</v>
      </c>
      <c r="I121" t="s">
        <v>67</v>
      </c>
      <c r="J121" t="s">
        <v>47</v>
      </c>
      <c r="K121" t="s">
        <v>47</v>
      </c>
      <c r="L121" t="s">
        <v>36</v>
      </c>
      <c r="M121" t="s">
        <v>138</v>
      </c>
      <c r="N121">
        <v>1182.55</v>
      </c>
      <c r="O121">
        <v>10</v>
      </c>
      <c r="P121">
        <v>0.15</v>
      </c>
      <c r="Q121">
        <v>190.31</v>
      </c>
    </row>
    <row r="122" spans="1:17" x14ac:dyDescent="0.35">
      <c r="A122">
        <v>3893</v>
      </c>
      <c r="B122" t="s">
        <v>11653</v>
      </c>
      <c r="C122" s="20">
        <v>44583</v>
      </c>
      <c r="D122" s="20">
        <v>44587</v>
      </c>
      <c r="E122">
        <v>2022</v>
      </c>
      <c r="F122" t="s">
        <v>39</v>
      </c>
      <c r="G122" t="s">
        <v>11654</v>
      </c>
      <c r="H122" t="s">
        <v>11655</v>
      </c>
      <c r="I122" t="s">
        <v>28</v>
      </c>
      <c r="J122" t="s">
        <v>21</v>
      </c>
      <c r="K122" t="s">
        <v>26647</v>
      </c>
      <c r="L122" t="s">
        <v>29</v>
      </c>
      <c r="M122" t="s">
        <v>30</v>
      </c>
      <c r="N122">
        <v>1281.99</v>
      </c>
      <c r="O122">
        <v>6</v>
      </c>
      <c r="P122">
        <v>0</v>
      </c>
      <c r="Q122">
        <v>12.97</v>
      </c>
    </row>
    <row r="123" spans="1:17" x14ac:dyDescent="0.35">
      <c r="A123">
        <v>3705</v>
      </c>
      <c r="B123" t="s">
        <v>11094</v>
      </c>
      <c r="C123" s="20">
        <v>44583</v>
      </c>
      <c r="D123" s="20">
        <v>44585</v>
      </c>
      <c r="E123">
        <v>2022</v>
      </c>
      <c r="F123" t="s">
        <v>39</v>
      </c>
      <c r="G123" t="s">
        <v>11095</v>
      </c>
      <c r="H123" t="s">
        <v>11096</v>
      </c>
      <c r="I123" t="s">
        <v>20</v>
      </c>
      <c r="J123" t="s">
        <v>47</v>
      </c>
      <c r="K123" t="s">
        <v>47</v>
      </c>
      <c r="L123" t="s">
        <v>36</v>
      </c>
      <c r="M123" t="s">
        <v>71</v>
      </c>
      <c r="N123">
        <v>502.13</v>
      </c>
      <c r="O123">
        <v>8</v>
      </c>
      <c r="P123">
        <v>0.15</v>
      </c>
      <c r="Q123">
        <v>20.78</v>
      </c>
    </row>
    <row r="124" spans="1:17" x14ac:dyDescent="0.35">
      <c r="A124">
        <v>3436</v>
      </c>
      <c r="B124" t="s">
        <v>10298</v>
      </c>
      <c r="C124" s="20">
        <v>44583</v>
      </c>
      <c r="D124" s="20">
        <v>44590</v>
      </c>
      <c r="E124">
        <v>2022</v>
      </c>
      <c r="F124" t="s">
        <v>17</v>
      </c>
      <c r="G124" t="s">
        <v>10299</v>
      </c>
      <c r="H124" t="s">
        <v>10300</v>
      </c>
      <c r="I124" t="s">
        <v>20</v>
      </c>
      <c r="J124" t="s">
        <v>145</v>
      </c>
      <c r="K124" t="s">
        <v>80</v>
      </c>
      <c r="L124" t="s">
        <v>36</v>
      </c>
      <c r="M124" t="s">
        <v>138</v>
      </c>
      <c r="N124">
        <v>347.08</v>
      </c>
      <c r="O124">
        <v>5</v>
      </c>
      <c r="P124">
        <v>0</v>
      </c>
      <c r="Q124">
        <v>68.73</v>
      </c>
    </row>
    <row r="125" spans="1:17" x14ac:dyDescent="0.35">
      <c r="A125">
        <v>1382</v>
      </c>
      <c r="B125" t="s">
        <v>4182</v>
      </c>
      <c r="C125" s="20">
        <v>44583</v>
      </c>
      <c r="D125" s="20">
        <v>44590</v>
      </c>
      <c r="E125">
        <v>2022</v>
      </c>
      <c r="F125" t="s">
        <v>59</v>
      </c>
      <c r="G125" t="s">
        <v>4183</v>
      </c>
      <c r="H125" t="s">
        <v>4184</v>
      </c>
      <c r="I125" t="s">
        <v>67</v>
      </c>
      <c r="J125" t="s">
        <v>111</v>
      </c>
      <c r="K125" t="s">
        <v>111</v>
      </c>
      <c r="L125" t="s">
        <v>36</v>
      </c>
      <c r="M125" t="s">
        <v>118</v>
      </c>
      <c r="N125">
        <v>161.01</v>
      </c>
      <c r="O125">
        <v>1</v>
      </c>
      <c r="P125">
        <v>0.1</v>
      </c>
      <c r="Q125">
        <v>14.38</v>
      </c>
    </row>
    <row r="126" spans="1:17" x14ac:dyDescent="0.35">
      <c r="A126">
        <v>8918</v>
      </c>
      <c r="B126" t="s">
        <v>26383</v>
      </c>
      <c r="C126" s="20">
        <v>44584</v>
      </c>
      <c r="D126" s="20">
        <v>44586</v>
      </c>
      <c r="E126">
        <v>2022</v>
      </c>
      <c r="F126" t="s">
        <v>25</v>
      </c>
      <c r="G126" t="s">
        <v>26384</v>
      </c>
      <c r="H126" t="s">
        <v>14903</v>
      </c>
      <c r="I126" t="s">
        <v>20</v>
      </c>
      <c r="J126" t="s">
        <v>62</v>
      </c>
      <c r="K126" t="s">
        <v>63</v>
      </c>
      <c r="L126" t="s">
        <v>36</v>
      </c>
      <c r="M126" t="s">
        <v>138</v>
      </c>
      <c r="N126">
        <v>1153.98</v>
      </c>
      <c r="O126">
        <v>2</v>
      </c>
      <c r="P126">
        <v>0.2</v>
      </c>
      <c r="Q126">
        <v>39.9</v>
      </c>
    </row>
    <row r="127" spans="1:17" x14ac:dyDescent="0.35">
      <c r="A127">
        <v>8779</v>
      </c>
      <c r="B127" t="s">
        <v>25978</v>
      </c>
      <c r="C127" s="20">
        <v>44584</v>
      </c>
      <c r="D127" s="20">
        <v>44587</v>
      </c>
      <c r="E127">
        <v>2022</v>
      </c>
      <c r="F127" t="s">
        <v>39</v>
      </c>
      <c r="G127" t="s">
        <v>25979</v>
      </c>
      <c r="H127" t="s">
        <v>25980</v>
      </c>
      <c r="I127" t="s">
        <v>20</v>
      </c>
      <c r="J127" t="s">
        <v>111</v>
      </c>
      <c r="K127" t="s">
        <v>111</v>
      </c>
      <c r="L127" t="s">
        <v>36</v>
      </c>
      <c r="M127" t="s">
        <v>71</v>
      </c>
      <c r="N127">
        <v>296.33</v>
      </c>
      <c r="O127">
        <v>6</v>
      </c>
      <c r="P127">
        <v>0.1</v>
      </c>
      <c r="Q127">
        <v>57.53</v>
      </c>
    </row>
    <row r="128" spans="1:17" x14ac:dyDescent="0.35">
      <c r="A128">
        <v>5051</v>
      </c>
      <c r="B128" t="s">
        <v>15078</v>
      </c>
      <c r="C128" s="20">
        <v>44584</v>
      </c>
      <c r="D128" s="20">
        <v>44589</v>
      </c>
      <c r="E128">
        <v>2022</v>
      </c>
      <c r="F128" t="s">
        <v>39</v>
      </c>
      <c r="G128" t="s">
        <v>15079</v>
      </c>
      <c r="H128" t="s">
        <v>15080</v>
      </c>
      <c r="I128" t="s">
        <v>20</v>
      </c>
      <c r="J128" t="s">
        <v>21</v>
      </c>
      <c r="K128" t="s">
        <v>26647</v>
      </c>
      <c r="L128" t="s">
        <v>36</v>
      </c>
      <c r="M128" t="s">
        <v>37</v>
      </c>
      <c r="N128">
        <v>479.78</v>
      </c>
      <c r="O128">
        <v>2</v>
      </c>
      <c r="P128">
        <v>0.1</v>
      </c>
      <c r="Q128">
        <v>43.19</v>
      </c>
    </row>
    <row r="129" spans="1:17" x14ac:dyDescent="0.35">
      <c r="A129">
        <v>2996</v>
      </c>
      <c r="B129" t="s">
        <v>8991</v>
      </c>
      <c r="C129" s="20">
        <v>44584</v>
      </c>
      <c r="D129" s="20">
        <v>44586</v>
      </c>
      <c r="E129">
        <v>2022</v>
      </c>
      <c r="F129" t="s">
        <v>25</v>
      </c>
      <c r="G129" t="s">
        <v>8992</v>
      </c>
      <c r="H129" t="s">
        <v>8993</v>
      </c>
      <c r="I129" t="s">
        <v>28</v>
      </c>
      <c r="J129" t="s">
        <v>62</v>
      </c>
      <c r="K129" t="s">
        <v>63</v>
      </c>
      <c r="L129" t="s">
        <v>29</v>
      </c>
      <c r="M129" t="s">
        <v>107</v>
      </c>
      <c r="N129">
        <v>152.66</v>
      </c>
      <c r="O129">
        <v>3</v>
      </c>
      <c r="P129">
        <v>0.2</v>
      </c>
      <c r="Q129">
        <v>6.92</v>
      </c>
    </row>
    <row r="130" spans="1:17" x14ac:dyDescent="0.35">
      <c r="A130">
        <v>1300</v>
      </c>
      <c r="B130" t="s">
        <v>3939</v>
      </c>
      <c r="C130" s="20">
        <v>44584</v>
      </c>
      <c r="D130" s="20">
        <v>44591</v>
      </c>
      <c r="E130">
        <v>2022</v>
      </c>
      <c r="F130" t="s">
        <v>25</v>
      </c>
      <c r="G130" t="s">
        <v>3940</v>
      </c>
      <c r="H130" t="s">
        <v>3941</v>
      </c>
      <c r="I130" t="s">
        <v>28</v>
      </c>
      <c r="J130" t="s">
        <v>106</v>
      </c>
      <c r="K130" t="s">
        <v>106</v>
      </c>
      <c r="L130" t="s">
        <v>36</v>
      </c>
      <c r="M130" t="s">
        <v>138</v>
      </c>
      <c r="N130">
        <v>1178.43</v>
      </c>
      <c r="O130">
        <v>6</v>
      </c>
      <c r="P130">
        <v>0</v>
      </c>
      <c r="Q130">
        <v>144.97999999999999</v>
      </c>
    </row>
    <row r="131" spans="1:17" x14ac:dyDescent="0.35">
      <c r="A131">
        <v>8179</v>
      </c>
      <c r="B131" t="s">
        <v>24235</v>
      </c>
      <c r="C131" s="20">
        <v>44585</v>
      </c>
      <c r="D131" s="20">
        <v>44586</v>
      </c>
      <c r="E131">
        <v>2022</v>
      </c>
      <c r="F131" t="s">
        <v>17</v>
      </c>
      <c r="G131" t="s">
        <v>24236</v>
      </c>
      <c r="H131" t="s">
        <v>24237</v>
      </c>
      <c r="I131" t="s">
        <v>28</v>
      </c>
      <c r="J131" t="s">
        <v>106</v>
      </c>
      <c r="K131" t="s">
        <v>106</v>
      </c>
      <c r="L131" t="s">
        <v>36</v>
      </c>
      <c r="M131" t="s">
        <v>118</v>
      </c>
      <c r="N131">
        <v>207.95</v>
      </c>
      <c r="O131">
        <v>8</v>
      </c>
      <c r="P131">
        <v>0</v>
      </c>
      <c r="Q131">
        <v>7.62</v>
      </c>
    </row>
    <row r="132" spans="1:17" x14ac:dyDescent="0.35">
      <c r="A132">
        <v>7368</v>
      </c>
      <c r="B132" t="s">
        <v>21879</v>
      </c>
      <c r="C132" s="20">
        <v>44585</v>
      </c>
      <c r="D132" s="20">
        <v>44586</v>
      </c>
      <c r="E132">
        <v>2022</v>
      </c>
      <c r="F132" t="s">
        <v>59</v>
      </c>
      <c r="G132" t="s">
        <v>21880</v>
      </c>
      <c r="H132" t="s">
        <v>21881</v>
      </c>
      <c r="I132" t="s">
        <v>28</v>
      </c>
      <c r="J132" t="s">
        <v>47</v>
      </c>
      <c r="K132" t="s">
        <v>47</v>
      </c>
      <c r="L132" t="s">
        <v>22</v>
      </c>
      <c r="M132" t="s">
        <v>54</v>
      </c>
      <c r="N132">
        <v>1381.1</v>
      </c>
      <c r="O132">
        <v>8</v>
      </c>
      <c r="P132">
        <v>0.1</v>
      </c>
      <c r="Q132">
        <v>173.78</v>
      </c>
    </row>
    <row r="133" spans="1:17" x14ac:dyDescent="0.35">
      <c r="A133">
        <v>4165</v>
      </c>
      <c r="B133" t="s">
        <v>12452</v>
      </c>
      <c r="C133" s="20">
        <v>44585</v>
      </c>
      <c r="D133" s="20">
        <v>44590</v>
      </c>
      <c r="E133">
        <v>2022</v>
      </c>
      <c r="F133" t="s">
        <v>25</v>
      </c>
      <c r="G133" t="s">
        <v>12453</v>
      </c>
      <c r="H133" t="s">
        <v>12454</v>
      </c>
      <c r="I133" t="s">
        <v>28</v>
      </c>
      <c r="J133" t="s">
        <v>79</v>
      </c>
      <c r="K133" t="s">
        <v>80</v>
      </c>
      <c r="L133" t="s">
        <v>29</v>
      </c>
      <c r="M133" t="s">
        <v>48</v>
      </c>
      <c r="N133">
        <v>1253.69</v>
      </c>
      <c r="O133">
        <v>1</v>
      </c>
      <c r="P133">
        <v>0.2</v>
      </c>
      <c r="Q133">
        <v>138.24</v>
      </c>
    </row>
    <row r="134" spans="1:17" x14ac:dyDescent="0.35">
      <c r="A134">
        <v>3271</v>
      </c>
      <c r="B134" t="s">
        <v>9807</v>
      </c>
      <c r="C134" s="20">
        <v>44585</v>
      </c>
      <c r="D134" s="20">
        <v>44591</v>
      </c>
      <c r="E134">
        <v>2022</v>
      </c>
      <c r="F134" t="s">
        <v>59</v>
      </c>
      <c r="G134" t="s">
        <v>5998</v>
      </c>
      <c r="H134" t="s">
        <v>9808</v>
      </c>
      <c r="I134" t="s">
        <v>28</v>
      </c>
      <c r="J134" t="s">
        <v>47</v>
      </c>
      <c r="K134" t="s">
        <v>47</v>
      </c>
      <c r="L134" t="s">
        <v>36</v>
      </c>
      <c r="M134" t="s">
        <v>118</v>
      </c>
      <c r="N134">
        <v>994.07</v>
      </c>
      <c r="O134">
        <v>8</v>
      </c>
      <c r="P134">
        <v>0.2</v>
      </c>
      <c r="Q134">
        <v>213.69</v>
      </c>
    </row>
    <row r="135" spans="1:17" x14ac:dyDescent="0.35">
      <c r="A135">
        <v>1927</v>
      </c>
      <c r="B135" t="s">
        <v>5805</v>
      </c>
      <c r="C135" s="20">
        <v>44585</v>
      </c>
      <c r="D135" s="20">
        <v>44588</v>
      </c>
      <c r="E135">
        <v>2022</v>
      </c>
      <c r="F135" t="s">
        <v>59</v>
      </c>
      <c r="G135" t="s">
        <v>5806</v>
      </c>
      <c r="H135" t="s">
        <v>5807</v>
      </c>
      <c r="I135" t="s">
        <v>28</v>
      </c>
      <c r="J135" t="s">
        <v>62</v>
      </c>
      <c r="K135" t="s">
        <v>63</v>
      </c>
      <c r="L135" t="s">
        <v>36</v>
      </c>
      <c r="M135" t="s">
        <v>71</v>
      </c>
      <c r="N135">
        <v>567.86</v>
      </c>
      <c r="O135">
        <v>5</v>
      </c>
      <c r="P135">
        <v>0</v>
      </c>
      <c r="Q135">
        <v>117.48</v>
      </c>
    </row>
    <row r="136" spans="1:17" x14ac:dyDescent="0.35">
      <c r="A136">
        <v>6585</v>
      </c>
      <c r="B136" t="s">
        <v>19582</v>
      </c>
      <c r="C136" s="20">
        <v>44586</v>
      </c>
      <c r="D136" s="20">
        <v>44589</v>
      </c>
      <c r="E136">
        <v>2022</v>
      </c>
      <c r="F136" t="s">
        <v>39</v>
      </c>
      <c r="G136" t="s">
        <v>19583</v>
      </c>
      <c r="H136" t="s">
        <v>19584</v>
      </c>
      <c r="I136" t="s">
        <v>28</v>
      </c>
      <c r="J136" t="s">
        <v>42</v>
      </c>
      <c r="K136" t="s">
        <v>43</v>
      </c>
      <c r="L136" t="s">
        <v>29</v>
      </c>
      <c r="M136" t="s">
        <v>30</v>
      </c>
      <c r="N136">
        <v>1430.12</v>
      </c>
      <c r="O136">
        <v>4</v>
      </c>
      <c r="P136">
        <v>0</v>
      </c>
      <c r="Q136">
        <v>145.69</v>
      </c>
    </row>
    <row r="137" spans="1:17" x14ac:dyDescent="0.35">
      <c r="A137">
        <v>5691</v>
      </c>
      <c r="B137" t="s">
        <v>16964</v>
      </c>
      <c r="C137" s="20">
        <v>44586</v>
      </c>
      <c r="D137" s="20">
        <v>44590</v>
      </c>
      <c r="E137">
        <v>2022</v>
      </c>
      <c r="F137" t="s">
        <v>39</v>
      </c>
      <c r="G137" t="s">
        <v>16965</v>
      </c>
      <c r="H137" t="s">
        <v>16966</v>
      </c>
      <c r="I137" t="s">
        <v>28</v>
      </c>
      <c r="J137" t="s">
        <v>21</v>
      </c>
      <c r="K137" t="s">
        <v>26647</v>
      </c>
      <c r="L137" t="s">
        <v>36</v>
      </c>
      <c r="M137" t="s">
        <v>138</v>
      </c>
      <c r="N137">
        <v>1149.02</v>
      </c>
      <c r="O137">
        <v>4</v>
      </c>
      <c r="P137">
        <v>0</v>
      </c>
      <c r="Q137">
        <v>246.78</v>
      </c>
    </row>
    <row r="138" spans="1:17" x14ac:dyDescent="0.35">
      <c r="A138">
        <v>446</v>
      </c>
      <c r="B138" t="s">
        <v>1384</v>
      </c>
      <c r="C138" s="20">
        <v>44586</v>
      </c>
      <c r="D138" s="20">
        <v>44590</v>
      </c>
      <c r="E138">
        <v>2022</v>
      </c>
      <c r="F138" t="s">
        <v>59</v>
      </c>
      <c r="G138" t="s">
        <v>1385</v>
      </c>
      <c r="H138" t="s">
        <v>1386</v>
      </c>
      <c r="I138" t="s">
        <v>20</v>
      </c>
      <c r="J138" t="s">
        <v>42</v>
      </c>
      <c r="K138" t="s">
        <v>43</v>
      </c>
      <c r="L138" t="s">
        <v>29</v>
      </c>
      <c r="M138" t="s">
        <v>90</v>
      </c>
      <c r="N138">
        <v>673.2</v>
      </c>
      <c r="O138">
        <v>2</v>
      </c>
      <c r="P138">
        <v>0.2</v>
      </c>
      <c r="Q138">
        <v>40.21</v>
      </c>
    </row>
    <row r="139" spans="1:17" x14ac:dyDescent="0.35">
      <c r="A139">
        <v>3515</v>
      </c>
      <c r="B139" t="s">
        <v>10533</v>
      </c>
      <c r="C139" s="20">
        <v>44586</v>
      </c>
      <c r="D139" s="20">
        <v>44588</v>
      </c>
      <c r="E139">
        <v>2022</v>
      </c>
      <c r="F139" t="s">
        <v>39</v>
      </c>
      <c r="G139" t="s">
        <v>10534</v>
      </c>
      <c r="H139" t="s">
        <v>10535</v>
      </c>
      <c r="I139" t="s">
        <v>67</v>
      </c>
      <c r="J139" t="s">
        <v>47</v>
      </c>
      <c r="K139" t="s">
        <v>47</v>
      </c>
      <c r="L139" t="s">
        <v>22</v>
      </c>
      <c r="M139" t="s">
        <v>54</v>
      </c>
      <c r="N139">
        <v>1125.95</v>
      </c>
      <c r="O139">
        <v>10</v>
      </c>
      <c r="P139">
        <v>0.1</v>
      </c>
      <c r="Q139">
        <v>70.28</v>
      </c>
    </row>
    <row r="140" spans="1:17" x14ac:dyDescent="0.35">
      <c r="A140">
        <v>1881</v>
      </c>
      <c r="B140" t="s">
        <v>5668</v>
      </c>
      <c r="C140" s="20">
        <v>44586</v>
      </c>
      <c r="D140" s="20">
        <v>44590</v>
      </c>
      <c r="E140">
        <v>2022</v>
      </c>
      <c r="F140" t="s">
        <v>25</v>
      </c>
      <c r="G140" t="s">
        <v>5669</v>
      </c>
      <c r="H140" t="s">
        <v>5670</v>
      </c>
      <c r="I140" t="s">
        <v>20</v>
      </c>
      <c r="J140" t="s">
        <v>34</v>
      </c>
      <c r="K140" t="s">
        <v>35</v>
      </c>
      <c r="L140" t="s">
        <v>22</v>
      </c>
      <c r="M140" t="s">
        <v>75</v>
      </c>
      <c r="N140">
        <v>573.30999999999995</v>
      </c>
      <c r="O140">
        <v>9</v>
      </c>
      <c r="P140">
        <v>0</v>
      </c>
      <c r="Q140">
        <v>151.99</v>
      </c>
    </row>
    <row r="141" spans="1:17" x14ac:dyDescent="0.35">
      <c r="A141">
        <v>1124</v>
      </c>
      <c r="B141" t="s">
        <v>3412</v>
      </c>
      <c r="C141" s="20">
        <v>44586</v>
      </c>
      <c r="D141" s="20">
        <v>44591</v>
      </c>
      <c r="E141">
        <v>2022</v>
      </c>
      <c r="F141" t="s">
        <v>25</v>
      </c>
      <c r="G141" t="s">
        <v>3413</v>
      </c>
      <c r="H141" t="s">
        <v>3414</v>
      </c>
      <c r="I141" t="s">
        <v>67</v>
      </c>
      <c r="J141" t="s">
        <v>34</v>
      </c>
      <c r="K141" t="s">
        <v>35</v>
      </c>
      <c r="L141" t="s">
        <v>29</v>
      </c>
      <c r="M141" t="s">
        <v>107</v>
      </c>
      <c r="N141">
        <v>182.82</v>
      </c>
      <c r="O141">
        <v>10</v>
      </c>
      <c r="P141">
        <v>0.15</v>
      </c>
      <c r="Q141">
        <v>35.54</v>
      </c>
    </row>
    <row r="142" spans="1:17" x14ac:dyDescent="0.35">
      <c r="A142">
        <v>8476</v>
      </c>
      <c r="B142" t="s">
        <v>25102</v>
      </c>
      <c r="C142" s="20">
        <v>44587</v>
      </c>
      <c r="D142" s="20">
        <v>44593</v>
      </c>
      <c r="E142">
        <v>2022</v>
      </c>
      <c r="F142" t="s">
        <v>59</v>
      </c>
      <c r="G142" t="s">
        <v>25103</v>
      </c>
      <c r="H142" t="s">
        <v>25104</v>
      </c>
      <c r="I142" t="s">
        <v>67</v>
      </c>
      <c r="J142" t="s">
        <v>145</v>
      </c>
      <c r="K142" t="s">
        <v>80</v>
      </c>
      <c r="L142" t="s">
        <v>22</v>
      </c>
      <c r="M142" t="s">
        <v>54</v>
      </c>
      <c r="N142">
        <v>119.74</v>
      </c>
      <c r="O142">
        <v>6</v>
      </c>
      <c r="P142">
        <v>0</v>
      </c>
      <c r="Q142">
        <v>33.76</v>
      </c>
    </row>
    <row r="143" spans="1:17" x14ac:dyDescent="0.35">
      <c r="A143">
        <v>8394</v>
      </c>
      <c r="B143" t="s">
        <v>24858</v>
      </c>
      <c r="C143" s="20">
        <v>44587</v>
      </c>
      <c r="D143" s="20">
        <v>44591</v>
      </c>
      <c r="E143">
        <v>2022</v>
      </c>
      <c r="F143" t="s">
        <v>17</v>
      </c>
      <c r="G143" t="s">
        <v>24859</v>
      </c>
      <c r="H143" t="s">
        <v>24860</v>
      </c>
      <c r="I143" t="s">
        <v>20</v>
      </c>
      <c r="J143" t="s">
        <v>106</v>
      </c>
      <c r="K143" t="s">
        <v>106</v>
      </c>
      <c r="L143" t="s">
        <v>29</v>
      </c>
      <c r="M143" t="s">
        <v>48</v>
      </c>
      <c r="N143">
        <v>1432.6</v>
      </c>
      <c r="O143">
        <v>6</v>
      </c>
      <c r="P143">
        <v>0.1</v>
      </c>
      <c r="Q143">
        <v>101.89</v>
      </c>
    </row>
    <row r="144" spans="1:17" x14ac:dyDescent="0.35">
      <c r="A144">
        <v>5629</v>
      </c>
      <c r="B144" t="s">
        <v>16785</v>
      </c>
      <c r="C144" s="20">
        <v>44587</v>
      </c>
      <c r="D144" s="20">
        <v>44589</v>
      </c>
      <c r="E144">
        <v>2022</v>
      </c>
      <c r="F144" t="s">
        <v>59</v>
      </c>
      <c r="G144" t="s">
        <v>16786</v>
      </c>
      <c r="H144" t="s">
        <v>16787</v>
      </c>
      <c r="I144" t="s">
        <v>67</v>
      </c>
      <c r="J144" t="s">
        <v>52</v>
      </c>
      <c r="K144" t="s">
        <v>53</v>
      </c>
      <c r="L144" t="s">
        <v>22</v>
      </c>
      <c r="M144" t="s">
        <v>23</v>
      </c>
      <c r="N144">
        <v>512.14</v>
      </c>
      <c r="O144">
        <v>5</v>
      </c>
      <c r="P144">
        <v>0</v>
      </c>
      <c r="Q144">
        <v>120.72</v>
      </c>
    </row>
    <row r="145" spans="1:17" x14ac:dyDescent="0.35">
      <c r="A145">
        <v>4047</v>
      </c>
      <c r="B145" t="s">
        <v>12107</v>
      </c>
      <c r="C145" s="20">
        <v>44587</v>
      </c>
      <c r="D145" s="20">
        <v>44588</v>
      </c>
      <c r="E145">
        <v>2022</v>
      </c>
      <c r="F145" t="s">
        <v>39</v>
      </c>
      <c r="G145" t="s">
        <v>12108</v>
      </c>
      <c r="H145" t="s">
        <v>12109</v>
      </c>
      <c r="I145" t="s">
        <v>28</v>
      </c>
      <c r="J145" t="s">
        <v>62</v>
      </c>
      <c r="K145" t="s">
        <v>63</v>
      </c>
      <c r="L145" t="s">
        <v>22</v>
      </c>
      <c r="M145" t="s">
        <v>134</v>
      </c>
      <c r="N145">
        <v>1105.3399999999999</v>
      </c>
      <c r="O145">
        <v>7</v>
      </c>
      <c r="P145">
        <v>0</v>
      </c>
      <c r="Q145">
        <v>216.26</v>
      </c>
    </row>
    <row r="146" spans="1:17" x14ac:dyDescent="0.35">
      <c r="A146">
        <v>4002</v>
      </c>
      <c r="B146" t="s">
        <v>11974</v>
      </c>
      <c r="C146" s="20">
        <v>44587</v>
      </c>
      <c r="D146" s="20">
        <v>44594</v>
      </c>
      <c r="E146">
        <v>2022</v>
      </c>
      <c r="F146" t="s">
        <v>59</v>
      </c>
      <c r="G146" t="s">
        <v>11975</v>
      </c>
      <c r="H146" t="s">
        <v>11976</v>
      </c>
      <c r="I146" t="s">
        <v>20</v>
      </c>
      <c r="J146" t="s">
        <v>47</v>
      </c>
      <c r="K146" t="s">
        <v>47</v>
      </c>
      <c r="L146" t="s">
        <v>36</v>
      </c>
      <c r="M146" t="s">
        <v>118</v>
      </c>
      <c r="N146">
        <v>1482.57</v>
      </c>
      <c r="O146">
        <v>1</v>
      </c>
      <c r="P146">
        <v>0.15</v>
      </c>
      <c r="Q146">
        <v>73.69</v>
      </c>
    </row>
    <row r="147" spans="1:17" x14ac:dyDescent="0.35">
      <c r="A147">
        <v>7996</v>
      </c>
      <c r="B147" t="s">
        <v>23702</v>
      </c>
      <c r="C147" s="20">
        <v>44588</v>
      </c>
      <c r="D147" s="20">
        <v>44593</v>
      </c>
      <c r="E147">
        <v>2022</v>
      </c>
      <c r="F147" t="s">
        <v>39</v>
      </c>
      <c r="G147" t="s">
        <v>23703</v>
      </c>
      <c r="H147" t="s">
        <v>23704</v>
      </c>
      <c r="I147" t="s">
        <v>67</v>
      </c>
      <c r="J147" t="s">
        <v>42</v>
      </c>
      <c r="K147" t="s">
        <v>43</v>
      </c>
      <c r="L147" t="s">
        <v>22</v>
      </c>
      <c r="M147" t="s">
        <v>75</v>
      </c>
      <c r="N147">
        <v>488.09</v>
      </c>
      <c r="O147">
        <v>7</v>
      </c>
      <c r="P147">
        <v>0.15</v>
      </c>
      <c r="Q147">
        <v>13.26</v>
      </c>
    </row>
    <row r="148" spans="1:17" x14ac:dyDescent="0.35">
      <c r="A148">
        <v>7357</v>
      </c>
      <c r="B148" t="s">
        <v>21847</v>
      </c>
      <c r="C148" s="20">
        <v>44588</v>
      </c>
      <c r="D148" s="20">
        <v>44592</v>
      </c>
      <c r="E148">
        <v>2022</v>
      </c>
      <c r="F148" t="s">
        <v>25</v>
      </c>
      <c r="G148" t="s">
        <v>21848</v>
      </c>
      <c r="H148" t="s">
        <v>21849</v>
      </c>
      <c r="I148" t="s">
        <v>28</v>
      </c>
      <c r="J148" t="s">
        <v>52</v>
      </c>
      <c r="K148" t="s">
        <v>53</v>
      </c>
      <c r="L148" t="s">
        <v>29</v>
      </c>
      <c r="M148" t="s">
        <v>30</v>
      </c>
      <c r="N148">
        <v>525.92999999999995</v>
      </c>
      <c r="O148">
        <v>4</v>
      </c>
      <c r="P148">
        <v>0.15</v>
      </c>
      <c r="Q148">
        <v>27.11</v>
      </c>
    </row>
    <row r="149" spans="1:17" x14ac:dyDescent="0.35">
      <c r="A149">
        <v>7192</v>
      </c>
      <c r="B149" t="s">
        <v>21366</v>
      </c>
      <c r="C149" s="20">
        <v>44588</v>
      </c>
      <c r="D149" s="20">
        <v>44595</v>
      </c>
      <c r="E149">
        <v>2022</v>
      </c>
      <c r="F149" t="s">
        <v>59</v>
      </c>
      <c r="G149" t="s">
        <v>21367</v>
      </c>
      <c r="H149" t="s">
        <v>21368</v>
      </c>
      <c r="I149" t="s">
        <v>20</v>
      </c>
      <c r="J149" t="s">
        <v>145</v>
      </c>
      <c r="K149" t="s">
        <v>80</v>
      </c>
      <c r="L149" t="s">
        <v>36</v>
      </c>
      <c r="M149" t="s">
        <v>118</v>
      </c>
      <c r="N149">
        <v>394.15</v>
      </c>
      <c r="O149">
        <v>2</v>
      </c>
      <c r="P149">
        <v>0.1</v>
      </c>
      <c r="Q149">
        <v>20.05</v>
      </c>
    </row>
    <row r="150" spans="1:17" x14ac:dyDescent="0.35">
      <c r="A150">
        <v>194</v>
      </c>
      <c r="B150" t="s">
        <v>632</v>
      </c>
      <c r="C150" s="20">
        <v>44588</v>
      </c>
      <c r="D150" s="20">
        <v>44590</v>
      </c>
      <c r="E150">
        <v>2022</v>
      </c>
      <c r="F150" t="s">
        <v>39</v>
      </c>
      <c r="G150" t="s">
        <v>633</v>
      </c>
      <c r="H150" t="s">
        <v>634</v>
      </c>
      <c r="I150" t="s">
        <v>28</v>
      </c>
      <c r="J150" t="s">
        <v>21</v>
      </c>
      <c r="K150" t="s">
        <v>26647</v>
      </c>
      <c r="L150" t="s">
        <v>29</v>
      </c>
      <c r="M150" t="s">
        <v>30</v>
      </c>
      <c r="N150">
        <v>322.06</v>
      </c>
      <c r="O150">
        <v>5</v>
      </c>
      <c r="P150">
        <v>0.1</v>
      </c>
      <c r="Q150">
        <v>67.94</v>
      </c>
    </row>
    <row r="151" spans="1:17" x14ac:dyDescent="0.35">
      <c r="A151">
        <v>6706</v>
      </c>
      <c r="B151" t="s">
        <v>19938</v>
      </c>
      <c r="C151" s="20">
        <v>44588</v>
      </c>
      <c r="D151" s="20">
        <v>44592</v>
      </c>
      <c r="E151">
        <v>2022</v>
      </c>
      <c r="F151" t="s">
        <v>25</v>
      </c>
      <c r="G151" t="s">
        <v>19939</v>
      </c>
      <c r="H151" t="s">
        <v>19940</v>
      </c>
      <c r="I151" t="s">
        <v>20</v>
      </c>
      <c r="J151" t="s">
        <v>79</v>
      </c>
      <c r="K151" t="s">
        <v>80</v>
      </c>
      <c r="L151" t="s">
        <v>36</v>
      </c>
      <c r="M151" t="s">
        <v>138</v>
      </c>
      <c r="N151">
        <v>713.47</v>
      </c>
      <c r="O151">
        <v>3</v>
      </c>
      <c r="P151">
        <v>0</v>
      </c>
      <c r="Q151">
        <v>63.24</v>
      </c>
    </row>
    <row r="152" spans="1:17" x14ac:dyDescent="0.35">
      <c r="A152">
        <v>6640</v>
      </c>
      <c r="B152" t="s">
        <v>19745</v>
      </c>
      <c r="C152" s="20">
        <v>44588</v>
      </c>
      <c r="D152" s="20">
        <v>44595</v>
      </c>
      <c r="E152">
        <v>2022</v>
      </c>
      <c r="F152" t="s">
        <v>25</v>
      </c>
      <c r="G152" t="s">
        <v>19746</v>
      </c>
      <c r="H152" t="s">
        <v>19747</v>
      </c>
      <c r="I152" t="s">
        <v>67</v>
      </c>
      <c r="J152" t="s">
        <v>106</v>
      </c>
      <c r="K152" t="s">
        <v>106</v>
      </c>
      <c r="L152" t="s">
        <v>36</v>
      </c>
      <c r="M152" t="s">
        <v>118</v>
      </c>
      <c r="N152">
        <v>1013.94</v>
      </c>
      <c r="O152">
        <v>3</v>
      </c>
      <c r="P152">
        <v>0</v>
      </c>
      <c r="Q152">
        <v>25.4</v>
      </c>
    </row>
    <row r="153" spans="1:17" x14ac:dyDescent="0.35">
      <c r="A153">
        <v>5125</v>
      </c>
      <c r="B153" t="s">
        <v>15298</v>
      </c>
      <c r="C153" s="20">
        <v>44588</v>
      </c>
      <c r="D153" s="20">
        <v>44593</v>
      </c>
      <c r="E153">
        <v>2022</v>
      </c>
      <c r="F153" t="s">
        <v>25</v>
      </c>
      <c r="G153" t="s">
        <v>15299</v>
      </c>
      <c r="H153" t="s">
        <v>15300</v>
      </c>
      <c r="I153" t="s">
        <v>28</v>
      </c>
      <c r="J153" t="s">
        <v>42</v>
      </c>
      <c r="K153" t="s">
        <v>43</v>
      </c>
      <c r="L153" t="s">
        <v>36</v>
      </c>
      <c r="M153" t="s">
        <v>118</v>
      </c>
      <c r="N153">
        <v>308.08</v>
      </c>
      <c r="O153">
        <v>10</v>
      </c>
      <c r="P153">
        <v>0</v>
      </c>
      <c r="Q153">
        <v>2.5499999999999998</v>
      </c>
    </row>
    <row r="154" spans="1:17" x14ac:dyDescent="0.35">
      <c r="A154">
        <v>2822</v>
      </c>
      <c r="B154" t="s">
        <v>8471</v>
      </c>
      <c r="C154" s="20">
        <v>44588</v>
      </c>
      <c r="D154" s="20">
        <v>44589</v>
      </c>
      <c r="E154">
        <v>2022</v>
      </c>
      <c r="F154" t="s">
        <v>17</v>
      </c>
      <c r="G154" t="s">
        <v>8472</v>
      </c>
      <c r="H154" t="s">
        <v>2054</v>
      </c>
      <c r="I154" t="s">
        <v>20</v>
      </c>
      <c r="J154" t="s">
        <v>106</v>
      </c>
      <c r="K154" t="s">
        <v>106</v>
      </c>
      <c r="L154" t="s">
        <v>29</v>
      </c>
      <c r="M154" t="s">
        <v>107</v>
      </c>
      <c r="N154">
        <v>1061.8599999999999</v>
      </c>
      <c r="O154">
        <v>3</v>
      </c>
      <c r="P154">
        <v>0.2</v>
      </c>
      <c r="Q154">
        <v>10.66</v>
      </c>
    </row>
    <row r="155" spans="1:17" x14ac:dyDescent="0.35">
      <c r="A155">
        <v>2667</v>
      </c>
      <c r="B155" t="s">
        <v>8009</v>
      </c>
      <c r="C155" s="20">
        <v>44588</v>
      </c>
      <c r="D155" s="20">
        <v>44590</v>
      </c>
      <c r="E155">
        <v>2022</v>
      </c>
      <c r="F155" t="s">
        <v>25</v>
      </c>
      <c r="G155" t="s">
        <v>8010</v>
      </c>
      <c r="H155" t="s">
        <v>8011</v>
      </c>
      <c r="I155" t="s">
        <v>67</v>
      </c>
      <c r="J155" t="s">
        <v>52</v>
      </c>
      <c r="K155" t="s">
        <v>53</v>
      </c>
      <c r="L155" t="s">
        <v>29</v>
      </c>
      <c r="M155" t="s">
        <v>107</v>
      </c>
      <c r="N155">
        <v>1200.9100000000001</v>
      </c>
      <c r="O155">
        <v>9</v>
      </c>
      <c r="P155">
        <v>0.2</v>
      </c>
      <c r="Q155">
        <v>194.23</v>
      </c>
    </row>
    <row r="156" spans="1:17" x14ac:dyDescent="0.35">
      <c r="A156">
        <v>8783</v>
      </c>
      <c r="B156" t="s">
        <v>25989</v>
      </c>
      <c r="C156" s="20">
        <v>44589</v>
      </c>
      <c r="D156" s="20">
        <v>44593</v>
      </c>
      <c r="E156">
        <v>2022</v>
      </c>
      <c r="F156" t="s">
        <v>39</v>
      </c>
      <c r="G156" t="s">
        <v>25990</v>
      </c>
      <c r="H156" t="s">
        <v>25991</v>
      </c>
      <c r="I156" t="s">
        <v>67</v>
      </c>
      <c r="J156" t="s">
        <v>42</v>
      </c>
      <c r="K156" t="s">
        <v>43</v>
      </c>
      <c r="L156" t="s">
        <v>36</v>
      </c>
      <c r="M156" t="s">
        <v>37</v>
      </c>
      <c r="N156">
        <v>1110.9000000000001</v>
      </c>
      <c r="O156">
        <v>6</v>
      </c>
      <c r="P156">
        <v>0.15</v>
      </c>
      <c r="Q156">
        <v>208.34</v>
      </c>
    </row>
    <row r="157" spans="1:17" x14ac:dyDescent="0.35">
      <c r="A157">
        <v>7601</v>
      </c>
      <c r="B157" t="s">
        <v>22552</v>
      </c>
      <c r="C157" s="20">
        <v>44589</v>
      </c>
      <c r="D157" s="20">
        <v>44594</v>
      </c>
      <c r="E157">
        <v>2022</v>
      </c>
      <c r="F157" t="s">
        <v>25</v>
      </c>
      <c r="G157" t="s">
        <v>22553</v>
      </c>
      <c r="H157" t="s">
        <v>22554</v>
      </c>
      <c r="I157" t="s">
        <v>67</v>
      </c>
      <c r="J157" t="s">
        <v>34</v>
      </c>
      <c r="K157" t="s">
        <v>35</v>
      </c>
      <c r="L157" t="s">
        <v>22</v>
      </c>
      <c r="M157" t="s">
        <v>23</v>
      </c>
      <c r="N157">
        <v>1242.03</v>
      </c>
      <c r="O157">
        <v>7</v>
      </c>
      <c r="P157">
        <v>0.15</v>
      </c>
      <c r="Q157">
        <v>132.21</v>
      </c>
    </row>
    <row r="158" spans="1:17" x14ac:dyDescent="0.35">
      <c r="A158">
        <v>6886</v>
      </c>
      <c r="B158" t="s">
        <v>20471</v>
      </c>
      <c r="C158" s="20">
        <v>44589</v>
      </c>
      <c r="D158" s="20">
        <v>44596</v>
      </c>
      <c r="E158">
        <v>2022</v>
      </c>
      <c r="F158" t="s">
        <v>39</v>
      </c>
      <c r="G158" t="s">
        <v>20472</v>
      </c>
      <c r="H158" t="s">
        <v>20473</v>
      </c>
      <c r="I158" t="s">
        <v>20</v>
      </c>
      <c r="J158" t="s">
        <v>145</v>
      </c>
      <c r="K158" t="s">
        <v>80</v>
      </c>
      <c r="L158" t="s">
        <v>36</v>
      </c>
      <c r="M158" t="s">
        <v>71</v>
      </c>
      <c r="N158">
        <v>1197.1099999999999</v>
      </c>
      <c r="O158">
        <v>10</v>
      </c>
      <c r="P158">
        <v>0.2</v>
      </c>
      <c r="Q158">
        <v>226.9</v>
      </c>
    </row>
    <row r="159" spans="1:17" x14ac:dyDescent="0.35">
      <c r="A159">
        <v>4851</v>
      </c>
      <c r="B159" t="s">
        <v>14482</v>
      </c>
      <c r="C159" s="20">
        <v>44589</v>
      </c>
      <c r="D159" s="20">
        <v>44596</v>
      </c>
      <c r="E159">
        <v>2022</v>
      </c>
      <c r="F159" t="s">
        <v>25</v>
      </c>
      <c r="G159" t="s">
        <v>14483</v>
      </c>
      <c r="H159" t="s">
        <v>14484</v>
      </c>
      <c r="I159" t="s">
        <v>28</v>
      </c>
      <c r="J159" t="s">
        <v>62</v>
      </c>
      <c r="K159" t="s">
        <v>63</v>
      </c>
      <c r="L159" t="s">
        <v>22</v>
      </c>
      <c r="M159" t="s">
        <v>23</v>
      </c>
      <c r="N159">
        <v>356.28</v>
      </c>
      <c r="O159">
        <v>7</v>
      </c>
      <c r="P159">
        <v>0.1</v>
      </c>
      <c r="Q159">
        <v>51.72</v>
      </c>
    </row>
    <row r="160" spans="1:17" x14ac:dyDescent="0.35">
      <c r="A160">
        <v>2523</v>
      </c>
      <c r="B160" t="s">
        <v>7584</v>
      </c>
      <c r="C160" s="20">
        <v>44589</v>
      </c>
      <c r="D160" s="20">
        <v>44591</v>
      </c>
      <c r="E160">
        <v>2022</v>
      </c>
      <c r="F160" t="s">
        <v>17</v>
      </c>
      <c r="G160" t="s">
        <v>7585</v>
      </c>
      <c r="H160" t="s">
        <v>7586</v>
      </c>
      <c r="I160" t="s">
        <v>67</v>
      </c>
      <c r="J160" t="s">
        <v>34</v>
      </c>
      <c r="K160" t="s">
        <v>35</v>
      </c>
      <c r="L160" t="s">
        <v>36</v>
      </c>
      <c r="M160" t="s">
        <v>71</v>
      </c>
      <c r="N160">
        <v>324.07</v>
      </c>
      <c r="O160">
        <v>7</v>
      </c>
      <c r="P160">
        <v>0.1</v>
      </c>
      <c r="Q160">
        <v>42.65</v>
      </c>
    </row>
    <row r="161" spans="1:17" x14ac:dyDescent="0.35">
      <c r="A161">
        <v>2272</v>
      </c>
      <c r="B161" t="s">
        <v>6835</v>
      </c>
      <c r="C161" s="20">
        <v>44589</v>
      </c>
      <c r="D161" s="20">
        <v>44590</v>
      </c>
      <c r="E161">
        <v>2022</v>
      </c>
      <c r="F161" t="s">
        <v>17</v>
      </c>
      <c r="G161" t="s">
        <v>6836</v>
      </c>
      <c r="H161" t="s">
        <v>6837</v>
      </c>
      <c r="I161" t="s">
        <v>20</v>
      </c>
      <c r="J161" t="s">
        <v>111</v>
      </c>
      <c r="K161" t="s">
        <v>111</v>
      </c>
      <c r="L161" t="s">
        <v>29</v>
      </c>
      <c r="M161" t="s">
        <v>30</v>
      </c>
      <c r="N161">
        <v>836.92</v>
      </c>
      <c r="O161">
        <v>5</v>
      </c>
      <c r="P161">
        <v>0.1</v>
      </c>
      <c r="Q161">
        <v>28.83</v>
      </c>
    </row>
    <row r="162" spans="1:17" x14ac:dyDescent="0.35">
      <c r="A162">
        <v>856</v>
      </c>
      <c r="B162" t="s">
        <v>2609</v>
      </c>
      <c r="C162" s="20">
        <v>44589</v>
      </c>
      <c r="D162" s="20">
        <v>44594</v>
      </c>
      <c r="E162">
        <v>2022</v>
      </c>
      <c r="F162" t="s">
        <v>25</v>
      </c>
      <c r="G162" t="s">
        <v>2610</v>
      </c>
      <c r="H162" t="s">
        <v>2611</v>
      </c>
      <c r="I162" t="s">
        <v>67</v>
      </c>
      <c r="J162" t="s">
        <v>47</v>
      </c>
      <c r="K162" t="s">
        <v>47</v>
      </c>
      <c r="L162" t="s">
        <v>29</v>
      </c>
      <c r="M162" t="s">
        <v>48</v>
      </c>
      <c r="N162">
        <v>1017.35</v>
      </c>
      <c r="O162">
        <v>8</v>
      </c>
      <c r="P162">
        <v>0</v>
      </c>
      <c r="Q162">
        <v>22.61</v>
      </c>
    </row>
    <row r="163" spans="1:17" x14ac:dyDescent="0.35">
      <c r="A163">
        <v>5754</v>
      </c>
      <c r="B163" t="s">
        <v>17150</v>
      </c>
      <c r="C163" s="20">
        <v>44590</v>
      </c>
      <c r="D163" s="20">
        <v>44595</v>
      </c>
      <c r="E163">
        <v>2022</v>
      </c>
      <c r="F163" t="s">
        <v>59</v>
      </c>
      <c r="G163" t="s">
        <v>17151</v>
      </c>
      <c r="H163" t="s">
        <v>17152</v>
      </c>
      <c r="I163" t="s">
        <v>20</v>
      </c>
      <c r="J163" t="s">
        <v>47</v>
      </c>
      <c r="K163" t="s">
        <v>47</v>
      </c>
      <c r="L163" t="s">
        <v>29</v>
      </c>
      <c r="M163" t="s">
        <v>30</v>
      </c>
      <c r="N163">
        <v>274.89999999999998</v>
      </c>
      <c r="O163">
        <v>1</v>
      </c>
      <c r="P163">
        <v>0.2</v>
      </c>
      <c r="Q163">
        <v>13.87</v>
      </c>
    </row>
    <row r="164" spans="1:17" x14ac:dyDescent="0.35">
      <c r="A164">
        <v>1359</v>
      </c>
      <c r="B164" t="s">
        <v>4113</v>
      </c>
      <c r="C164" s="20">
        <v>44590</v>
      </c>
      <c r="D164" s="20">
        <v>44595</v>
      </c>
      <c r="E164">
        <v>2022</v>
      </c>
      <c r="F164" t="s">
        <v>25</v>
      </c>
      <c r="G164" t="s">
        <v>4114</v>
      </c>
      <c r="H164" t="s">
        <v>4115</v>
      </c>
      <c r="I164" t="s">
        <v>28</v>
      </c>
      <c r="J164" t="s">
        <v>42</v>
      </c>
      <c r="K164" t="s">
        <v>43</v>
      </c>
      <c r="L164" t="s">
        <v>22</v>
      </c>
      <c r="M164" t="s">
        <v>23</v>
      </c>
      <c r="N164">
        <v>483.08</v>
      </c>
      <c r="O164">
        <v>2</v>
      </c>
      <c r="P164">
        <v>0</v>
      </c>
      <c r="Q164">
        <v>18.54</v>
      </c>
    </row>
    <row r="165" spans="1:17" x14ac:dyDescent="0.35">
      <c r="A165">
        <v>1208</v>
      </c>
      <c r="B165" t="s">
        <v>3664</v>
      </c>
      <c r="C165" s="20">
        <v>44590</v>
      </c>
      <c r="D165" s="20">
        <v>44597</v>
      </c>
      <c r="E165">
        <v>2022</v>
      </c>
      <c r="F165" t="s">
        <v>17</v>
      </c>
      <c r="G165" t="s">
        <v>3665</v>
      </c>
      <c r="H165" t="s">
        <v>3666</v>
      </c>
      <c r="I165" t="s">
        <v>20</v>
      </c>
      <c r="J165" t="s">
        <v>106</v>
      </c>
      <c r="K165" t="s">
        <v>106</v>
      </c>
      <c r="L165" t="s">
        <v>36</v>
      </c>
      <c r="M165" t="s">
        <v>118</v>
      </c>
      <c r="N165">
        <v>1487.59</v>
      </c>
      <c r="O165">
        <v>7</v>
      </c>
      <c r="P165">
        <v>0.1</v>
      </c>
      <c r="Q165">
        <v>301.56</v>
      </c>
    </row>
    <row r="166" spans="1:17" x14ac:dyDescent="0.35">
      <c r="A166">
        <v>1070</v>
      </c>
      <c r="B166" t="s">
        <v>3251</v>
      </c>
      <c r="C166" s="20">
        <v>44590</v>
      </c>
      <c r="D166" s="20">
        <v>44596</v>
      </c>
      <c r="E166">
        <v>2022</v>
      </c>
      <c r="F166" t="s">
        <v>59</v>
      </c>
      <c r="G166" t="s">
        <v>3252</v>
      </c>
      <c r="H166" t="s">
        <v>3253</v>
      </c>
      <c r="I166" t="s">
        <v>28</v>
      </c>
      <c r="J166" t="s">
        <v>111</v>
      </c>
      <c r="K166" t="s">
        <v>111</v>
      </c>
      <c r="L166" t="s">
        <v>22</v>
      </c>
      <c r="M166" t="s">
        <v>23</v>
      </c>
      <c r="N166">
        <v>1312.53</v>
      </c>
      <c r="O166">
        <v>3</v>
      </c>
      <c r="P166">
        <v>0</v>
      </c>
      <c r="Q166">
        <v>285.02</v>
      </c>
    </row>
    <row r="167" spans="1:17" x14ac:dyDescent="0.35">
      <c r="A167">
        <v>5901</v>
      </c>
      <c r="B167" t="s">
        <v>17582</v>
      </c>
      <c r="C167" s="20">
        <v>44591</v>
      </c>
      <c r="D167" s="20">
        <v>44597</v>
      </c>
      <c r="E167">
        <v>2022</v>
      </c>
      <c r="F167" t="s">
        <v>39</v>
      </c>
      <c r="G167" t="s">
        <v>17583</v>
      </c>
      <c r="H167" t="s">
        <v>17584</v>
      </c>
      <c r="I167" t="s">
        <v>20</v>
      </c>
      <c r="J167" t="s">
        <v>47</v>
      </c>
      <c r="K167" t="s">
        <v>47</v>
      </c>
      <c r="L167" t="s">
        <v>36</v>
      </c>
      <c r="M167" t="s">
        <v>118</v>
      </c>
      <c r="N167">
        <v>67.680000000000007</v>
      </c>
      <c r="O167">
        <v>9</v>
      </c>
      <c r="P167">
        <v>0.15</v>
      </c>
      <c r="Q167">
        <v>12.5</v>
      </c>
    </row>
    <row r="168" spans="1:17" x14ac:dyDescent="0.35">
      <c r="A168">
        <v>4007</v>
      </c>
      <c r="B168" t="s">
        <v>11989</v>
      </c>
      <c r="C168" s="20">
        <v>44591</v>
      </c>
      <c r="D168" s="20">
        <v>44597</v>
      </c>
      <c r="E168">
        <v>2022</v>
      </c>
      <c r="F168" t="s">
        <v>17</v>
      </c>
      <c r="G168" t="s">
        <v>11990</v>
      </c>
      <c r="H168" t="s">
        <v>11991</v>
      </c>
      <c r="I168" t="s">
        <v>67</v>
      </c>
      <c r="J168" t="s">
        <v>106</v>
      </c>
      <c r="K168" t="s">
        <v>106</v>
      </c>
      <c r="L168" t="s">
        <v>36</v>
      </c>
      <c r="M168" t="s">
        <v>118</v>
      </c>
      <c r="N168">
        <v>1028.1400000000001</v>
      </c>
      <c r="O168">
        <v>2</v>
      </c>
      <c r="P168">
        <v>0</v>
      </c>
      <c r="Q168">
        <v>41.51</v>
      </c>
    </row>
    <row r="169" spans="1:17" x14ac:dyDescent="0.35">
      <c r="A169">
        <v>495</v>
      </c>
      <c r="B169" t="s">
        <v>1529</v>
      </c>
      <c r="C169" s="20">
        <v>44591</v>
      </c>
      <c r="D169" s="20">
        <v>44596</v>
      </c>
      <c r="E169">
        <v>2022</v>
      </c>
      <c r="F169" t="s">
        <v>59</v>
      </c>
      <c r="G169" t="s">
        <v>1530</v>
      </c>
      <c r="H169" t="s">
        <v>1531</v>
      </c>
      <c r="I169" t="s">
        <v>67</v>
      </c>
      <c r="J169" t="s">
        <v>47</v>
      </c>
      <c r="K169" t="s">
        <v>47</v>
      </c>
      <c r="L169" t="s">
        <v>36</v>
      </c>
      <c r="M169" t="s">
        <v>118</v>
      </c>
      <c r="N169">
        <v>1189.74</v>
      </c>
      <c r="O169">
        <v>6</v>
      </c>
      <c r="P169">
        <v>0.15</v>
      </c>
      <c r="Q169">
        <v>51.77</v>
      </c>
    </row>
    <row r="170" spans="1:17" x14ac:dyDescent="0.35">
      <c r="A170">
        <v>8888</v>
      </c>
      <c r="B170" t="s">
        <v>26293</v>
      </c>
      <c r="C170" s="20">
        <v>44592</v>
      </c>
      <c r="D170" s="20">
        <v>44597</v>
      </c>
      <c r="E170">
        <v>2022</v>
      </c>
      <c r="F170" t="s">
        <v>25</v>
      </c>
      <c r="G170" t="s">
        <v>26294</v>
      </c>
      <c r="H170" t="s">
        <v>26295</v>
      </c>
      <c r="I170" t="s">
        <v>28</v>
      </c>
      <c r="J170" t="s">
        <v>52</v>
      </c>
      <c r="K170" t="s">
        <v>53</v>
      </c>
      <c r="L170" t="s">
        <v>22</v>
      </c>
      <c r="M170" t="s">
        <v>75</v>
      </c>
      <c r="N170">
        <v>582.52</v>
      </c>
      <c r="O170">
        <v>8</v>
      </c>
      <c r="P170">
        <v>0.1</v>
      </c>
      <c r="Q170">
        <v>-1.1599999999999999</v>
      </c>
    </row>
    <row r="171" spans="1:17" x14ac:dyDescent="0.35">
      <c r="A171">
        <v>8397</v>
      </c>
      <c r="B171" t="s">
        <v>24867</v>
      </c>
      <c r="C171" s="20">
        <v>44592</v>
      </c>
      <c r="D171" s="20">
        <v>44598</v>
      </c>
      <c r="E171">
        <v>2022</v>
      </c>
      <c r="F171" t="s">
        <v>39</v>
      </c>
      <c r="G171" t="s">
        <v>24868</v>
      </c>
      <c r="H171" t="s">
        <v>24869</v>
      </c>
      <c r="I171" t="s">
        <v>28</v>
      </c>
      <c r="J171" t="s">
        <v>34</v>
      </c>
      <c r="K171" t="s">
        <v>35</v>
      </c>
      <c r="L171" t="s">
        <v>29</v>
      </c>
      <c r="M171" t="s">
        <v>90</v>
      </c>
      <c r="N171">
        <v>592.48</v>
      </c>
      <c r="O171">
        <v>9</v>
      </c>
      <c r="P171">
        <v>0.1</v>
      </c>
      <c r="Q171">
        <v>120.46</v>
      </c>
    </row>
    <row r="172" spans="1:17" x14ac:dyDescent="0.35">
      <c r="A172">
        <v>7497</v>
      </c>
      <c r="B172" t="s">
        <v>22251</v>
      </c>
      <c r="C172" s="20">
        <v>44592</v>
      </c>
      <c r="D172" s="20">
        <v>44593</v>
      </c>
      <c r="E172">
        <v>2022</v>
      </c>
      <c r="F172" t="s">
        <v>25</v>
      </c>
      <c r="G172" t="s">
        <v>22252</v>
      </c>
      <c r="H172" t="s">
        <v>22253</v>
      </c>
      <c r="I172" t="s">
        <v>67</v>
      </c>
      <c r="J172" t="s">
        <v>145</v>
      </c>
      <c r="K172" t="s">
        <v>80</v>
      </c>
      <c r="L172" t="s">
        <v>29</v>
      </c>
      <c r="M172" t="s">
        <v>30</v>
      </c>
      <c r="N172">
        <v>1091.43</v>
      </c>
      <c r="O172">
        <v>6</v>
      </c>
      <c r="P172">
        <v>0.15</v>
      </c>
      <c r="Q172">
        <v>189.3</v>
      </c>
    </row>
    <row r="173" spans="1:17" x14ac:dyDescent="0.35">
      <c r="A173">
        <v>346</v>
      </c>
      <c r="B173" t="s">
        <v>1086</v>
      </c>
      <c r="C173" s="20">
        <v>44592</v>
      </c>
      <c r="D173" s="20">
        <v>44597</v>
      </c>
      <c r="E173">
        <v>2022</v>
      </c>
      <c r="F173" t="s">
        <v>59</v>
      </c>
      <c r="G173" t="s">
        <v>1087</v>
      </c>
      <c r="H173" t="s">
        <v>1088</v>
      </c>
      <c r="I173" t="s">
        <v>20</v>
      </c>
      <c r="J173" t="s">
        <v>47</v>
      </c>
      <c r="K173" t="s">
        <v>47</v>
      </c>
      <c r="L173" t="s">
        <v>29</v>
      </c>
      <c r="M173" t="s">
        <v>107</v>
      </c>
      <c r="N173">
        <v>790.32</v>
      </c>
      <c r="O173">
        <v>9</v>
      </c>
      <c r="P173">
        <v>0.2</v>
      </c>
      <c r="Q173">
        <v>89.16</v>
      </c>
    </row>
    <row r="174" spans="1:17" x14ac:dyDescent="0.35">
      <c r="A174">
        <v>3880</v>
      </c>
      <c r="B174" t="s">
        <v>11614</v>
      </c>
      <c r="C174" s="20">
        <v>44592</v>
      </c>
      <c r="D174" s="20">
        <v>44594</v>
      </c>
      <c r="E174">
        <v>2022</v>
      </c>
      <c r="F174" t="s">
        <v>39</v>
      </c>
      <c r="G174" t="s">
        <v>11615</v>
      </c>
      <c r="H174" t="s">
        <v>11616</v>
      </c>
      <c r="I174" t="s">
        <v>67</v>
      </c>
      <c r="J174" t="s">
        <v>21</v>
      </c>
      <c r="K174" t="s">
        <v>26647</v>
      </c>
      <c r="L174" t="s">
        <v>36</v>
      </c>
      <c r="M174" t="s">
        <v>138</v>
      </c>
      <c r="N174">
        <v>1054.78</v>
      </c>
      <c r="O174">
        <v>8</v>
      </c>
      <c r="P174">
        <v>0</v>
      </c>
      <c r="Q174">
        <v>173.93</v>
      </c>
    </row>
    <row r="175" spans="1:17" x14ac:dyDescent="0.35">
      <c r="A175">
        <v>2226</v>
      </c>
      <c r="B175" t="s">
        <v>6697</v>
      </c>
      <c r="C175" s="20">
        <v>44592</v>
      </c>
      <c r="D175" s="20">
        <v>44598</v>
      </c>
      <c r="E175">
        <v>2022</v>
      </c>
      <c r="F175" t="s">
        <v>17</v>
      </c>
      <c r="G175" t="s">
        <v>6698</v>
      </c>
      <c r="H175" t="s">
        <v>6699</v>
      </c>
      <c r="I175" t="s">
        <v>20</v>
      </c>
      <c r="J175" t="s">
        <v>145</v>
      </c>
      <c r="K175" t="s">
        <v>80</v>
      </c>
      <c r="L175" t="s">
        <v>22</v>
      </c>
      <c r="M175" t="s">
        <v>75</v>
      </c>
      <c r="N175">
        <v>659.73</v>
      </c>
      <c r="O175">
        <v>1</v>
      </c>
      <c r="P175">
        <v>0.1</v>
      </c>
      <c r="Q175">
        <v>-4.8099999999999996</v>
      </c>
    </row>
    <row r="176" spans="1:17" x14ac:dyDescent="0.35">
      <c r="A176">
        <v>1969</v>
      </c>
      <c r="B176" t="s">
        <v>5931</v>
      </c>
      <c r="C176" s="20">
        <v>44592</v>
      </c>
      <c r="D176" s="20">
        <v>44597</v>
      </c>
      <c r="E176">
        <v>2022</v>
      </c>
      <c r="F176" t="s">
        <v>17</v>
      </c>
      <c r="G176" t="s">
        <v>5932</v>
      </c>
      <c r="H176" t="s">
        <v>5933</v>
      </c>
      <c r="I176" t="s">
        <v>28</v>
      </c>
      <c r="J176" t="s">
        <v>106</v>
      </c>
      <c r="K176" t="s">
        <v>106</v>
      </c>
      <c r="L176" t="s">
        <v>36</v>
      </c>
      <c r="M176" t="s">
        <v>138</v>
      </c>
      <c r="N176">
        <v>1055.7</v>
      </c>
      <c r="O176">
        <v>4</v>
      </c>
      <c r="P176">
        <v>0</v>
      </c>
      <c r="Q176">
        <v>215.13</v>
      </c>
    </row>
    <row r="177" spans="1:17" x14ac:dyDescent="0.35">
      <c r="A177">
        <v>1635</v>
      </c>
      <c r="B177" t="s">
        <v>4936</v>
      </c>
      <c r="C177" s="20">
        <v>44592</v>
      </c>
      <c r="D177" s="20">
        <v>44598</v>
      </c>
      <c r="E177">
        <v>2022</v>
      </c>
      <c r="F177" t="s">
        <v>25</v>
      </c>
      <c r="G177" t="s">
        <v>4937</v>
      </c>
      <c r="H177" t="s">
        <v>4938</v>
      </c>
      <c r="I177" t="s">
        <v>67</v>
      </c>
      <c r="J177" t="s">
        <v>21</v>
      </c>
      <c r="K177" t="s">
        <v>26647</v>
      </c>
      <c r="L177" t="s">
        <v>22</v>
      </c>
      <c r="M177" t="s">
        <v>54</v>
      </c>
      <c r="N177">
        <v>749.02</v>
      </c>
      <c r="O177">
        <v>9</v>
      </c>
      <c r="P177">
        <v>0.2</v>
      </c>
      <c r="Q177">
        <v>32.659999999999997</v>
      </c>
    </row>
    <row r="178" spans="1:17" x14ac:dyDescent="0.35">
      <c r="A178">
        <v>8897</v>
      </c>
      <c r="B178" t="s">
        <v>26320</v>
      </c>
      <c r="C178" s="20">
        <v>44927</v>
      </c>
      <c r="D178" s="20">
        <v>44933</v>
      </c>
      <c r="E178">
        <v>2023</v>
      </c>
      <c r="F178" t="s">
        <v>17</v>
      </c>
      <c r="G178" t="s">
        <v>26321</v>
      </c>
      <c r="H178" t="s">
        <v>26322</v>
      </c>
      <c r="I178" t="s">
        <v>28</v>
      </c>
      <c r="J178" t="s">
        <v>52</v>
      </c>
      <c r="K178" t="s">
        <v>53</v>
      </c>
      <c r="L178" t="s">
        <v>29</v>
      </c>
      <c r="M178" t="s">
        <v>107</v>
      </c>
      <c r="N178">
        <v>1341.99</v>
      </c>
      <c r="O178">
        <v>5</v>
      </c>
      <c r="P178">
        <v>0.15</v>
      </c>
      <c r="Q178">
        <v>270.17</v>
      </c>
    </row>
    <row r="179" spans="1:17" x14ac:dyDescent="0.35">
      <c r="A179">
        <v>8130</v>
      </c>
      <c r="B179" t="s">
        <v>24090</v>
      </c>
      <c r="C179" s="20">
        <v>44927</v>
      </c>
      <c r="D179" s="20">
        <v>44928</v>
      </c>
      <c r="E179">
        <v>2023</v>
      </c>
      <c r="F179" t="s">
        <v>25</v>
      </c>
      <c r="G179" t="s">
        <v>24091</v>
      </c>
      <c r="H179" t="s">
        <v>24092</v>
      </c>
      <c r="I179" t="s">
        <v>67</v>
      </c>
      <c r="J179" t="s">
        <v>42</v>
      </c>
      <c r="K179" t="s">
        <v>43</v>
      </c>
      <c r="L179" t="s">
        <v>36</v>
      </c>
      <c r="M179" t="s">
        <v>37</v>
      </c>
      <c r="N179">
        <v>1300.97</v>
      </c>
      <c r="O179">
        <v>3</v>
      </c>
      <c r="P179">
        <v>0</v>
      </c>
      <c r="Q179">
        <v>241.69</v>
      </c>
    </row>
    <row r="180" spans="1:17" x14ac:dyDescent="0.35">
      <c r="A180">
        <v>7644</v>
      </c>
      <c r="B180" t="s">
        <v>22678</v>
      </c>
      <c r="C180" s="20">
        <v>44927</v>
      </c>
      <c r="D180" s="20">
        <v>44928</v>
      </c>
      <c r="E180">
        <v>2023</v>
      </c>
      <c r="F180" t="s">
        <v>39</v>
      </c>
      <c r="G180" t="s">
        <v>22679</v>
      </c>
      <c r="H180" t="s">
        <v>22680</v>
      </c>
      <c r="I180" t="s">
        <v>20</v>
      </c>
      <c r="J180" t="s">
        <v>21</v>
      </c>
      <c r="K180" t="s">
        <v>26647</v>
      </c>
      <c r="L180" t="s">
        <v>22</v>
      </c>
      <c r="M180" t="s">
        <v>54</v>
      </c>
      <c r="N180">
        <v>1094.71</v>
      </c>
      <c r="O180">
        <v>7</v>
      </c>
      <c r="P180">
        <v>0</v>
      </c>
      <c r="Q180">
        <v>38.57</v>
      </c>
    </row>
    <row r="181" spans="1:17" x14ac:dyDescent="0.35">
      <c r="A181">
        <v>5990</v>
      </c>
      <c r="B181" t="s">
        <v>17839</v>
      </c>
      <c r="C181" s="20">
        <v>44927</v>
      </c>
      <c r="D181" s="20">
        <v>44931</v>
      </c>
      <c r="E181">
        <v>2023</v>
      </c>
      <c r="F181" t="s">
        <v>25</v>
      </c>
      <c r="G181" t="s">
        <v>17840</v>
      </c>
      <c r="H181" t="s">
        <v>17841</v>
      </c>
      <c r="I181" t="s">
        <v>67</v>
      </c>
      <c r="J181" t="s">
        <v>34</v>
      </c>
      <c r="K181" t="s">
        <v>35</v>
      </c>
      <c r="L181" t="s">
        <v>36</v>
      </c>
      <c r="M181" t="s">
        <v>118</v>
      </c>
      <c r="N181">
        <v>446.24</v>
      </c>
      <c r="O181">
        <v>9</v>
      </c>
      <c r="P181">
        <v>0</v>
      </c>
      <c r="Q181">
        <v>79.88</v>
      </c>
    </row>
    <row r="182" spans="1:17" x14ac:dyDescent="0.35">
      <c r="A182">
        <v>5878</v>
      </c>
      <c r="B182" t="s">
        <v>17515</v>
      </c>
      <c r="C182" s="20">
        <v>44927</v>
      </c>
      <c r="D182" s="20">
        <v>44928</v>
      </c>
      <c r="E182">
        <v>2023</v>
      </c>
      <c r="F182" t="s">
        <v>25</v>
      </c>
      <c r="G182" t="s">
        <v>17516</v>
      </c>
      <c r="H182" t="s">
        <v>17517</v>
      </c>
      <c r="I182" t="s">
        <v>20</v>
      </c>
      <c r="J182" t="s">
        <v>79</v>
      </c>
      <c r="K182" t="s">
        <v>80</v>
      </c>
      <c r="L182" t="s">
        <v>22</v>
      </c>
      <c r="M182" t="s">
        <v>75</v>
      </c>
      <c r="N182">
        <v>1247.28</v>
      </c>
      <c r="O182">
        <v>1</v>
      </c>
      <c r="P182">
        <v>0.15</v>
      </c>
      <c r="Q182">
        <v>-10.24</v>
      </c>
    </row>
    <row r="183" spans="1:17" x14ac:dyDescent="0.35">
      <c r="A183">
        <v>3882</v>
      </c>
      <c r="B183" t="s">
        <v>11620</v>
      </c>
      <c r="C183" s="20">
        <v>44927</v>
      </c>
      <c r="D183" s="20">
        <v>44934</v>
      </c>
      <c r="E183">
        <v>2023</v>
      </c>
      <c r="F183" t="s">
        <v>17</v>
      </c>
      <c r="G183" t="s">
        <v>11621</v>
      </c>
      <c r="H183" t="s">
        <v>11622</v>
      </c>
      <c r="I183" t="s">
        <v>67</v>
      </c>
      <c r="J183" t="s">
        <v>145</v>
      </c>
      <c r="K183" t="s">
        <v>80</v>
      </c>
      <c r="L183" t="s">
        <v>22</v>
      </c>
      <c r="M183" t="s">
        <v>75</v>
      </c>
      <c r="N183">
        <v>808.84</v>
      </c>
      <c r="O183">
        <v>4</v>
      </c>
      <c r="P183">
        <v>0.1</v>
      </c>
      <c r="Q183">
        <v>15.05</v>
      </c>
    </row>
    <row r="184" spans="1:17" x14ac:dyDescent="0.35">
      <c r="A184">
        <v>638</v>
      </c>
      <c r="B184" t="s">
        <v>1956</v>
      </c>
      <c r="C184" s="20">
        <v>44927</v>
      </c>
      <c r="D184" s="20">
        <v>44931</v>
      </c>
      <c r="E184">
        <v>2023</v>
      </c>
      <c r="F184" t="s">
        <v>17</v>
      </c>
      <c r="G184" t="s">
        <v>1957</v>
      </c>
      <c r="H184" t="s">
        <v>1958</v>
      </c>
      <c r="I184" t="s">
        <v>67</v>
      </c>
      <c r="J184" t="s">
        <v>34</v>
      </c>
      <c r="K184" t="s">
        <v>35</v>
      </c>
      <c r="L184" t="s">
        <v>22</v>
      </c>
      <c r="M184" t="s">
        <v>54</v>
      </c>
      <c r="N184">
        <v>671.38</v>
      </c>
      <c r="O184">
        <v>5</v>
      </c>
      <c r="P184">
        <v>0.2</v>
      </c>
      <c r="Q184">
        <v>111.1</v>
      </c>
    </row>
    <row r="185" spans="1:17" x14ac:dyDescent="0.35">
      <c r="A185">
        <v>1251</v>
      </c>
      <c r="B185" t="s">
        <v>3793</v>
      </c>
      <c r="C185" s="20">
        <v>44927</v>
      </c>
      <c r="D185" s="20">
        <v>44932</v>
      </c>
      <c r="E185">
        <v>2023</v>
      </c>
      <c r="F185" t="s">
        <v>17</v>
      </c>
      <c r="G185" t="s">
        <v>3794</v>
      </c>
      <c r="H185" t="s">
        <v>3795</v>
      </c>
      <c r="I185" t="s">
        <v>28</v>
      </c>
      <c r="J185" t="s">
        <v>34</v>
      </c>
      <c r="K185" t="s">
        <v>35</v>
      </c>
      <c r="L185" t="s">
        <v>29</v>
      </c>
      <c r="M185" t="s">
        <v>48</v>
      </c>
      <c r="N185">
        <v>1172.19</v>
      </c>
      <c r="O185">
        <v>7</v>
      </c>
      <c r="P185">
        <v>0.1</v>
      </c>
      <c r="Q185">
        <v>101.24</v>
      </c>
    </row>
    <row r="186" spans="1:17" x14ac:dyDescent="0.35">
      <c r="A186">
        <v>781</v>
      </c>
      <c r="B186" t="s">
        <v>2384</v>
      </c>
      <c r="C186" s="20">
        <v>44927</v>
      </c>
      <c r="D186" s="20">
        <v>44931</v>
      </c>
      <c r="E186">
        <v>2023</v>
      </c>
      <c r="F186" t="s">
        <v>25</v>
      </c>
      <c r="G186" t="s">
        <v>2385</v>
      </c>
      <c r="H186" t="s">
        <v>2386</v>
      </c>
      <c r="I186" t="s">
        <v>28</v>
      </c>
      <c r="J186" t="s">
        <v>145</v>
      </c>
      <c r="K186" t="s">
        <v>80</v>
      </c>
      <c r="L186" t="s">
        <v>29</v>
      </c>
      <c r="M186" t="s">
        <v>30</v>
      </c>
      <c r="N186">
        <v>1237.1500000000001</v>
      </c>
      <c r="O186">
        <v>8</v>
      </c>
      <c r="P186">
        <v>0.2</v>
      </c>
      <c r="Q186">
        <v>248.67</v>
      </c>
    </row>
    <row r="187" spans="1:17" x14ac:dyDescent="0.35">
      <c r="A187">
        <v>7656</v>
      </c>
      <c r="B187" t="s">
        <v>22713</v>
      </c>
      <c r="C187" s="20">
        <v>44928</v>
      </c>
      <c r="D187" s="20">
        <v>44935</v>
      </c>
      <c r="E187">
        <v>2023</v>
      </c>
      <c r="F187" t="s">
        <v>17</v>
      </c>
      <c r="G187" t="s">
        <v>22714</v>
      </c>
      <c r="H187" t="s">
        <v>22715</v>
      </c>
      <c r="I187" t="s">
        <v>28</v>
      </c>
      <c r="J187" t="s">
        <v>145</v>
      </c>
      <c r="K187" t="s">
        <v>80</v>
      </c>
      <c r="L187" t="s">
        <v>36</v>
      </c>
      <c r="M187" t="s">
        <v>138</v>
      </c>
      <c r="N187">
        <v>35.07</v>
      </c>
      <c r="O187">
        <v>1</v>
      </c>
      <c r="P187">
        <v>0.2</v>
      </c>
      <c r="Q187">
        <v>5.48</v>
      </c>
    </row>
    <row r="188" spans="1:17" x14ac:dyDescent="0.35">
      <c r="A188">
        <v>6857</v>
      </c>
      <c r="B188" t="s">
        <v>20385</v>
      </c>
      <c r="C188" s="20">
        <v>44928</v>
      </c>
      <c r="D188" s="20">
        <v>44933</v>
      </c>
      <c r="E188">
        <v>2023</v>
      </c>
      <c r="F188" t="s">
        <v>25</v>
      </c>
      <c r="G188" t="s">
        <v>20386</v>
      </c>
      <c r="H188" t="s">
        <v>20387</v>
      </c>
      <c r="I188" t="s">
        <v>20</v>
      </c>
      <c r="J188" t="s">
        <v>34</v>
      </c>
      <c r="K188" t="s">
        <v>35</v>
      </c>
      <c r="L188" t="s">
        <v>29</v>
      </c>
      <c r="M188" t="s">
        <v>30</v>
      </c>
      <c r="N188">
        <v>81.790000000000006</v>
      </c>
      <c r="O188">
        <v>7</v>
      </c>
      <c r="P188">
        <v>0.2</v>
      </c>
      <c r="Q188">
        <v>10.220000000000001</v>
      </c>
    </row>
    <row r="189" spans="1:17" x14ac:dyDescent="0.35">
      <c r="A189">
        <v>6699</v>
      </c>
      <c r="B189" t="s">
        <v>19918</v>
      </c>
      <c r="C189" s="20">
        <v>44928</v>
      </c>
      <c r="D189" s="20">
        <v>44933</v>
      </c>
      <c r="E189">
        <v>2023</v>
      </c>
      <c r="F189" t="s">
        <v>17</v>
      </c>
      <c r="G189" t="s">
        <v>19919</v>
      </c>
      <c r="H189" t="s">
        <v>19920</v>
      </c>
      <c r="I189" t="s">
        <v>28</v>
      </c>
      <c r="J189" t="s">
        <v>79</v>
      </c>
      <c r="K189" t="s">
        <v>80</v>
      </c>
      <c r="L189" t="s">
        <v>29</v>
      </c>
      <c r="M189" t="s">
        <v>107</v>
      </c>
      <c r="N189">
        <v>557.91</v>
      </c>
      <c r="O189">
        <v>7</v>
      </c>
      <c r="P189">
        <v>0</v>
      </c>
      <c r="Q189">
        <v>35.11</v>
      </c>
    </row>
    <row r="190" spans="1:17" x14ac:dyDescent="0.35">
      <c r="A190">
        <v>5711</v>
      </c>
      <c r="B190" t="s">
        <v>17023</v>
      </c>
      <c r="C190" s="20">
        <v>44928</v>
      </c>
      <c r="D190" s="20">
        <v>44934</v>
      </c>
      <c r="E190">
        <v>2023</v>
      </c>
      <c r="F190" t="s">
        <v>59</v>
      </c>
      <c r="G190" t="s">
        <v>17024</v>
      </c>
      <c r="H190" t="s">
        <v>17025</v>
      </c>
      <c r="I190" t="s">
        <v>20</v>
      </c>
      <c r="J190" t="s">
        <v>52</v>
      </c>
      <c r="K190" t="s">
        <v>53</v>
      </c>
      <c r="L190" t="s">
        <v>29</v>
      </c>
      <c r="M190" t="s">
        <v>48</v>
      </c>
      <c r="N190">
        <v>894.27</v>
      </c>
      <c r="O190">
        <v>4</v>
      </c>
      <c r="P190">
        <v>0.1</v>
      </c>
      <c r="Q190">
        <v>48.99</v>
      </c>
    </row>
    <row r="191" spans="1:17" x14ac:dyDescent="0.35">
      <c r="A191">
        <v>3345</v>
      </c>
      <c r="B191" t="s">
        <v>10028</v>
      </c>
      <c r="C191" s="20">
        <v>44928</v>
      </c>
      <c r="D191" s="20">
        <v>44933</v>
      </c>
      <c r="E191">
        <v>2023</v>
      </c>
      <c r="F191" t="s">
        <v>25</v>
      </c>
      <c r="G191" t="s">
        <v>10029</v>
      </c>
      <c r="H191" t="s">
        <v>10030</v>
      </c>
      <c r="I191" t="s">
        <v>28</v>
      </c>
      <c r="J191" t="s">
        <v>145</v>
      </c>
      <c r="K191" t="s">
        <v>80</v>
      </c>
      <c r="L191" t="s">
        <v>29</v>
      </c>
      <c r="M191" t="s">
        <v>30</v>
      </c>
      <c r="N191">
        <v>431.63</v>
      </c>
      <c r="O191">
        <v>5</v>
      </c>
      <c r="P191">
        <v>0.1</v>
      </c>
      <c r="Q191">
        <v>107.36</v>
      </c>
    </row>
    <row r="192" spans="1:17" x14ac:dyDescent="0.35">
      <c r="A192">
        <v>2332</v>
      </c>
      <c r="B192" t="s">
        <v>7015</v>
      </c>
      <c r="C192" s="20">
        <v>44928</v>
      </c>
      <c r="D192" s="20">
        <v>44933</v>
      </c>
      <c r="E192">
        <v>2023</v>
      </c>
      <c r="F192" t="s">
        <v>25</v>
      </c>
      <c r="G192" t="s">
        <v>7016</v>
      </c>
      <c r="H192" t="s">
        <v>7017</v>
      </c>
      <c r="I192" t="s">
        <v>20</v>
      </c>
      <c r="J192" t="s">
        <v>34</v>
      </c>
      <c r="K192" t="s">
        <v>35</v>
      </c>
      <c r="L192" t="s">
        <v>22</v>
      </c>
      <c r="M192" t="s">
        <v>134</v>
      </c>
      <c r="N192">
        <v>781.47</v>
      </c>
      <c r="O192">
        <v>4</v>
      </c>
      <c r="P192">
        <v>0.15</v>
      </c>
      <c r="Q192">
        <v>162.68</v>
      </c>
    </row>
    <row r="193" spans="1:17" x14ac:dyDescent="0.35">
      <c r="A193">
        <v>8281</v>
      </c>
      <c r="B193" t="s">
        <v>24529</v>
      </c>
      <c r="C193" s="20">
        <v>44929</v>
      </c>
      <c r="D193" s="20">
        <v>44936</v>
      </c>
      <c r="E193">
        <v>2023</v>
      </c>
      <c r="F193" t="s">
        <v>59</v>
      </c>
      <c r="G193" t="s">
        <v>24530</v>
      </c>
      <c r="H193" t="s">
        <v>24531</v>
      </c>
      <c r="I193" t="s">
        <v>67</v>
      </c>
      <c r="J193" t="s">
        <v>106</v>
      </c>
      <c r="K193" t="s">
        <v>106</v>
      </c>
      <c r="L193" t="s">
        <v>22</v>
      </c>
      <c r="M193" t="s">
        <v>23</v>
      </c>
      <c r="N193">
        <v>522.48</v>
      </c>
      <c r="O193">
        <v>2</v>
      </c>
      <c r="P193">
        <v>0</v>
      </c>
      <c r="Q193">
        <v>153.21</v>
      </c>
    </row>
    <row r="194" spans="1:17" x14ac:dyDescent="0.35">
      <c r="A194">
        <v>5759</v>
      </c>
      <c r="B194" t="s">
        <v>17164</v>
      </c>
      <c r="C194" s="20">
        <v>44929</v>
      </c>
      <c r="D194" s="20">
        <v>44931</v>
      </c>
      <c r="E194">
        <v>2023</v>
      </c>
      <c r="F194" t="s">
        <v>17</v>
      </c>
      <c r="G194" t="s">
        <v>17165</v>
      </c>
      <c r="H194" t="s">
        <v>17166</v>
      </c>
      <c r="I194" t="s">
        <v>28</v>
      </c>
      <c r="J194" t="s">
        <v>111</v>
      </c>
      <c r="K194" t="s">
        <v>111</v>
      </c>
      <c r="L194" t="s">
        <v>22</v>
      </c>
      <c r="M194" t="s">
        <v>75</v>
      </c>
      <c r="N194">
        <v>983.2</v>
      </c>
      <c r="O194">
        <v>8</v>
      </c>
      <c r="P194">
        <v>0.1</v>
      </c>
      <c r="Q194">
        <v>167.22</v>
      </c>
    </row>
    <row r="195" spans="1:17" x14ac:dyDescent="0.35">
      <c r="A195">
        <v>5389</v>
      </c>
      <c r="B195" t="s">
        <v>16074</v>
      </c>
      <c r="C195" s="20">
        <v>44929</v>
      </c>
      <c r="D195" s="20">
        <v>44933</v>
      </c>
      <c r="E195">
        <v>2023</v>
      </c>
      <c r="F195" t="s">
        <v>25</v>
      </c>
      <c r="G195" t="s">
        <v>16075</v>
      </c>
      <c r="H195" t="s">
        <v>16076</v>
      </c>
      <c r="I195" t="s">
        <v>20</v>
      </c>
      <c r="J195" t="s">
        <v>145</v>
      </c>
      <c r="K195" t="s">
        <v>80</v>
      </c>
      <c r="L195" t="s">
        <v>29</v>
      </c>
      <c r="M195" t="s">
        <v>48</v>
      </c>
      <c r="N195">
        <v>936.83</v>
      </c>
      <c r="O195">
        <v>5</v>
      </c>
      <c r="P195">
        <v>0.1</v>
      </c>
      <c r="Q195">
        <v>133.55000000000001</v>
      </c>
    </row>
    <row r="196" spans="1:17" x14ac:dyDescent="0.35">
      <c r="A196">
        <v>4323</v>
      </c>
      <c r="B196" t="s">
        <v>12918</v>
      </c>
      <c r="C196" s="20">
        <v>44929</v>
      </c>
      <c r="D196" s="20">
        <v>44931</v>
      </c>
      <c r="E196">
        <v>2023</v>
      </c>
      <c r="F196" t="s">
        <v>17</v>
      </c>
      <c r="G196" t="s">
        <v>12919</v>
      </c>
      <c r="H196" t="s">
        <v>975</v>
      </c>
      <c r="I196" t="s">
        <v>28</v>
      </c>
      <c r="J196" t="s">
        <v>34</v>
      </c>
      <c r="K196" t="s">
        <v>35</v>
      </c>
      <c r="L196" t="s">
        <v>36</v>
      </c>
      <c r="M196" t="s">
        <v>118</v>
      </c>
      <c r="N196">
        <v>648.07000000000005</v>
      </c>
      <c r="O196">
        <v>6</v>
      </c>
      <c r="P196">
        <v>0.2</v>
      </c>
      <c r="Q196">
        <v>59.91</v>
      </c>
    </row>
    <row r="197" spans="1:17" x14ac:dyDescent="0.35">
      <c r="A197">
        <v>7025</v>
      </c>
      <c r="B197" t="s">
        <v>20883</v>
      </c>
      <c r="C197" s="20">
        <v>44930</v>
      </c>
      <c r="D197" s="20">
        <v>44934</v>
      </c>
      <c r="E197">
        <v>2023</v>
      </c>
      <c r="F197" t="s">
        <v>59</v>
      </c>
      <c r="G197" t="s">
        <v>20884</v>
      </c>
      <c r="H197" t="s">
        <v>14867</v>
      </c>
      <c r="I197" t="s">
        <v>28</v>
      </c>
      <c r="J197" t="s">
        <v>52</v>
      </c>
      <c r="K197" t="s">
        <v>53</v>
      </c>
      <c r="L197" t="s">
        <v>36</v>
      </c>
      <c r="M197" t="s">
        <v>118</v>
      </c>
      <c r="N197">
        <v>893.95</v>
      </c>
      <c r="O197">
        <v>3</v>
      </c>
      <c r="P197">
        <v>0.1</v>
      </c>
      <c r="Q197">
        <v>65.84</v>
      </c>
    </row>
    <row r="198" spans="1:17" x14ac:dyDescent="0.35">
      <c r="A198">
        <v>6182</v>
      </c>
      <c r="B198" t="s">
        <v>18402</v>
      </c>
      <c r="C198" s="20">
        <v>44930</v>
      </c>
      <c r="D198" s="20">
        <v>44932</v>
      </c>
      <c r="E198">
        <v>2023</v>
      </c>
      <c r="F198" t="s">
        <v>17</v>
      </c>
      <c r="G198" t="s">
        <v>18403</v>
      </c>
      <c r="H198" t="s">
        <v>18404</v>
      </c>
      <c r="I198" t="s">
        <v>28</v>
      </c>
      <c r="J198" t="s">
        <v>106</v>
      </c>
      <c r="K198" t="s">
        <v>106</v>
      </c>
      <c r="L198" t="s">
        <v>36</v>
      </c>
      <c r="M198" t="s">
        <v>71</v>
      </c>
      <c r="N198">
        <v>963.18</v>
      </c>
      <c r="O198">
        <v>1</v>
      </c>
      <c r="P198">
        <v>0.2</v>
      </c>
      <c r="Q198">
        <v>155.22</v>
      </c>
    </row>
    <row r="199" spans="1:17" x14ac:dyDescent="0.35">
      <c r="A199">
        <v>5353</v>
      </c>
      <c r="B199" t="s">
        <v>15968</v>
      </c>
      <c r="C199" s="20">
        <v>44930</v>
      </c>
      <c r="D199" s="20">
        <v>44935</v>
      </c>
      <c r="E199">
        <v>2023</v>
      </c>
      <c r="F199" t="s">
        <v>39</v>
      </c>
      <c r="G199" t="s">
        <v>15969</v>
      </c>
      <c r="H199" t="s">
        <v>15970</v>
      </c>
      <c r="I199" t="s">
        <v>67</v>
      </c>
      <c r="J199" t="s">
        <v>47</v>
      </c>
      <c r="K199" t="s">
        <v>47</v>
      </c>
      <c r="L199" t="s">
        <v>29</v>
      </c>
      <c r="M199" t="s">
        <v>30</v>
      </c>
      <c r="N199">
        <v>776.55</v>
      </c>
      <c r="O199">
        <v>4</v>
      </c>
      <c r="P199">
        <v>0.15</v>
      </c>
      <c r="Q199">
        <v>-9.7100000000000009</v>
      </c>
    </row>
    <row r="200" spans="1:17" x14ac:dyDescent="0.35">
      <c r="A200">
        <v>5037</v>
      </c>
      <c r="B200" t="s">
        <v>15037</v>
      </c>
      <c r="C200" s="20">
        <v>44930</v>
      </c>
      <c r="D200" s="20">
        <v>44934</v>
      </c>
      <c r="E200">
        <v>2023</v>
      </c>
      <c r="F200" t="s">
        <v>25</v>
      </c>
      <c r="G200" t="s">
        <v>15038</v>
      </c>
      <c r="H200" t="s">
        <v>15039</v>
      </c>
      <c r="I200" t="s">
        <v>67</v>
      </c>
      <c r="J200" t="s">
        <v>52</v>
      </c>
      <c r="K200" t="s">
        <v>53</v>
      </c>
      <c r="L200" t="s">
        <v>36</v>
      </c>
      <c r="M200" t="s">
        <v>37</v>
      </c>
      <c r="N200">
        <v>1229.9000000000001</v>
      </c>
      <c r="O200">
        <v>7</v>
      </c>
      <c r="P200">
        <v>0</v>
      </c>
      <c r="Q200">
        <v>145.82</v>
      </c>
    </row>
    <row r="201" spans="1:17" x14ac:dyDescent="0.35">
      <c r="A201">
        <v>983</v>
      </c>
      <c r="B201" t="s">
        <v>2990</v>
      </c>
      <c r="C201" s="20">
        <v>44930</v>
      </c>
      <c r="D201" s="20">
        <v>44931</v>
      </c>
      <c r="E201">
        <v>2023</v>
      </c>
      <c r="F201" t="s">
        <v>25</v>
      </c>
      <c r="G201" t="s">
        <v>2991</v>
      </c>
      <c r="H201" t="s">
        <v>2992</v>
      </c>
      <c r="I201" t="s">
        <v>67</v>
      </c>
      <c r="J201" t="s">
        <v>79</v>
      </c>
      <c r="K201" t="s">
        <v>80</v>
      </c>
      <c r="L201" t="s">
        <v>36</v>
      </c>
      <c r="M201" t="s">
        <v>37</v>
      </c>
      <c r="N201">
        <v>37.4</v>
      </c>
      <c r="O201">
        <v>7</v>
      </c>
      <c r="P201">
        <v>0.1</v>
      </c>
      <c r="Q201">
        <v>0.98</v>
      </c>
    </row>
    <row r="202" spans="1:17" x14ac:dyDescent="0.35">
      <c r="A202">
        <v>926</v>
      </c>
      <c r="B202" t="s">
        <v>2819</v>
      </c>
      <c r="C202" s="20">
        <v>44930</v>
      </c>
      <c r="D202" s="20">
        <v>44934</v>
      </c>
      <c r="E202">
        <v>2023</v>
      </c>
      <c r="F202" t="s">
        <v>59</v>
      </c>
      <c r="G202" t="s">
        <v>2820</v>
      </c>
      <c r="H202" t="s">
        <v>2821</v>
      </c>
      <c r="I202" t="s">
        <v>67</v>
      </c>
      <c r="J202" t="s">
        <v>106</v>
      </c>
      <c r="K202" t="s">
        <v>106</v>
      </c>
      <c r="L202" t="s">
        <v>29</v>
      </c>
      <c r="M202" t="s">
        <v>48</v>
      </c>
      <c r="N202">
        <v>788.68</v>
      </c>
      <c r="O202">
        <v>8</v>
      </c>
      <c r="P202">
        <v>0.2</v>
      </c>
      <c r="Q202">
        <v>147.22999999999999</v>
      </c>
    </row>
    <row r="203" spans="1:17" x14ac:dyDescent="0.35">
      <c r="A203">
        <v>8785</v>
      </c>
      <c r="B203" t="s">
        <v>25995</v>
      </c>
      <c r="C203" s="20">
        <v>44931</v>
      </c>
      <c r="D203" s="20">
        <v>44938</v>
      </c>
      <c r="E203">
        <v>2023</v>
      </c>
      <c r="F203" t="s">
        <v>59</v>
      </c>
      <c r="G203" t="s">
        <v>25996</v>
      </c>
      <c r="H203" t="s">
        <v>7020</v>
      </c>
      <c r="I203" t="s">
        <v>28</v>
      </c>
      <c r="J203" t="s">
        <v>79</v>
      </c>
      <c r="K203" t="s">
        <v>80</v>
      </c>
      <c r="L203" t="s">
        <v>22</v>
      </c>
      <c r="M203" t="s">
        <v>23</v>
      </c>
      <c r="N203">
        <v>1210.6199999999999</v>
      </c>
      <c r="O203">
        <v>6</v>
      </c>
      <c r="P203">
        <v>0.1</v>
      </c>
      <c r="Q203">
        <v>150.1</v>
      </c>
    </row>
    <row r="204" spans="1:17" x14ac:dyDescent="0.35">
      <c r="A204">
        <v>8171</v>
      </c>
      <c r="B204" t="s">
        <v>24211</v>
      </c>
      <c r="C204" s="20">
        <v>44931</v>
      </c>
      <c r="D204" s="20">
        <v>44932</v>
      </c>
      <c r="E204">
        <v>2023</v>
      </c>
      <c r="F204" t="s">
        <v>39</v>
      </c>
      <c r="G204" t="s">
        <v>24212</v>
      </c>
      <c r="H204" t="s">
        <v>24213</v>
      </c>
      <c r="I204" t="s">
        <v>28</v>
      </c>
      <c r="J204" t="s">
        <v>62</v>
      </c>
      <c r="K204" t="s">
        <v>63</v>
      </c>
      <c r="L204" t="s">
        <v>29</v>
      </c>
      <c r="M204" t="s">
        <v>30</v>
      </c>
      <c r="N204">
        <v>1075.07</v>
      </c>
      <c r="O204">
        <v>3</v>
      </c>
      <c r="P204">
        <v>0</v>
      </c>
      <c r="Q204">
        <v>26.51</v>
      </c>
    </row>
    <row r="205" spans="1:17" x14ac:dyDescent="0.35">
      <c r="A205">
        <v>8058</v>
      </c>
      <c r="B205" t="s">
        <v>23884</v>
      </c>
      <c r="C205" s="20">
        <v>44931</v>
      </c>
      <c r="D205" s="20">
        <v>44933</v>
      </c>
      <c r="E205">
        <v>2023</v>
      </c>
      <c r="F205" t="s">
        <v>25</v>
      </c>
      <c r="G205" t="s">
        <v>23885</v>
      </c>
      <c r="H205" t="s">
        <v>23886</v>
      </c>
      <c r="I205" t="s">
        <v>20</v>
      </c>
      <c r="J205" t="s">
        <v>111</v>
      </c>
      <c r="K205" t="s">
        <v>111</v>
      </c>
      <c r="L205" t="s">
        <v>22</v>
      </c>
      <c r="M205" t="s">
        <v>54</v>
      </c>
      <c r="N205">
        <v>885.4</v>
      </c>
      <c r="O205">
        <v>4</v>
      </c>
      <c r="P205">
        <v>0.15</v>
      </c>
      <c r="Q205">
        <v>204.73</v>
      </c>
    </row>
    <row r="206" spans="1:17" x14ac:dyDescent="0.35">
      <c r="A206">
        <v>7518</v>
      </c>
      <c r="B206" t="s">
        <v>22312</v>
      </c>
      <c r="C206" s="20">
        <v>44931</v>
      </c>
      <c r="D206" s="20">
        <v>44934</v>
      </c>
      <c r="E206">
        <v>2023</v>
      </c>
      <c r="F206" t="s">
        <v>59</v>
      </c>
      <c r="G206" t="s">
        <v>22313</v>
      </c>
      <c r="H206" t="s">
        <v>22314</v>
      </c>
      <c r="I206" t="s">
        <v>20</v>
      </c>
      <c r="J206" t="s">
        <v>21</v>
      </c>
      <c r="K206" t="s">
        <v>26647</v>
      </c>
      <c r="L206" t="s">
        <v>22</v>
      </c>
      <c r="M206" t="s">
        <v>134</v>
      </c>
      <c r="N206">
        <v>587.5</v>
      </c>
      <c r="O206">
        <v>2</v>
      </c>
      <c r="P206">
        <v>0</v>
      </c>
      <c r="Q206">
        <v>2.0499999999999998</v>
      </c>
    </row>
    <row r="207" spans="1:17" x14ac:dyDescent="0.35">
      <c r="A207">
        <v>141</v>
      </c>
      <c r="B207" t="s">
        <v>473</v>
      </c>
      <c r="C207" s="20">
        <v>44931</v>
      </c>
      <c r="D207" s="20">
        <v>44934</v>
      </c>
      <c r="E207">
        <v>2023</v>
      </c>
      <c r="F207" t="s">
        <v>25</v>
      </c>
      <c r="G207" t="s">
        <v>474</v>
      </c>
      <c r="H207" t="s">
        <v>475</v>
      </c>
      <c r="I207" t="s">
        <v>28</v>
      </c>
      <c r="J207" t="s">
        <v>21</v>
      </c>
      <c r="K207" t="s">
        <v>26647</v>
      </c>
      <c r="L207" t="s">
        <v>36</v>
      </c>
      <c r="M207" t="s">
        <v>118</v>
      </c>
      <c r="N207">
        <v>75.83</v>
      </c>
      <c r="O207">
        <v>6</v>
      </c>
      <c r="P207">
        <v>0.2</v>
      </c>
      <c r="Q207">
        <v>3.94</v>
      </c>
    </row>
    <row r="208" spans="1:17" x14ac:dyDescent="0.35">
      <c r="A208">
        <v>1228</v>
      </c>
      <c r="B208" t="s">
        <v>3724</v>
      </c>
      <c r="C208" s="20">
        <v>44931</v>
      </c>
      <c r="D208" s="20">
        <v>44933</v>
      </c>
      <c r="E208">
        <v>2023</v>
      </c>
      <c r="F208" t="s">
        <v>25</v>
      </c>
      <c r="G208" t="s">
        <v>3725</v>
      </c>
      <c r="H208" t="s">
        <v>3726</v>
      </c>
      <c r="I208" t="s">
        <v>28</v>
      </c>
      <c r="J208" t="s">
        <v>145</v>
      </c>
      <c r="K208" t="s">
        <v>80</v>
      </c>
      <c r="L208" t="s">
        <v>29</v>
      </c>
      <c r="M208" t="s">
        <v>90</v>
      </c>
      <c r="N208">
        <v>666.12</v>
      </c>
      <c r="O208">
        <v>1</v>
      </c>
      <c r="P208">
        <v>0.1</v>
      </c>
      <c r="Q208">
        <v>6.73</v>
      </c>
    </row>
    <row r="209" spans="1:17" x14ac:dyDescent="0.35">
      <c r="A209">
        <v>1082</v>
      </c>
      <c r="B209" t="s">
        <v>3287</v>
      </c>
      <c r="C209" s="20">
        <v>44931</v>
      </c>
      <c r="D209" s="20">
        <v>44937</v>
      </c>
      <c r="E209">
        <v>2023</v>
      </c>
      <c r="F209" t="s">
        <v>59</v>
      </c>
      <c r="G209" t="s">
        <v>3288</v>
      </c>
      <c r="H209" t="s">
        <v>3289</v>
      </c>
      <c r="I209" t="s">
        <v>28</v>
      </c>
      <c r="J209" t="s">
        <v>79</v>
      </c>
      <c r="K209" t="s">
        <v>80</v>
      </c>
      <c r="L209" t="s">
        <v>29</v>
      </c>
      <c r="M209" t="s">
        <v>30</v>
      </c>
      <c r="N209">
        <v>599.71</v>
      </c>
      <c r="O209">
        <v>9</v>
      </c>
      <c r="P209">
        <v>0.1</v>
      </c>
      <c r="Q209">
        <v>91.29</v>
      </c>
    </row>
    <row r="210" spans="1:17" x14ac:dyDescent="0.35">
      <c r="A210">
        <v>5194</v>
      </c>
      <c r="B210" t="s">
        <v>15500</v>
      </c>
      <c r="C210" s="20">
        <v>44932</v>
      </c>
      <c r="D210" s="20">
        <v>44934</v>
      </c>
      <c r="E210">
        <v>2023</v>
      </c>
      <c r="F210" t="s">
        <v>25</v>
      </c>
      <c r="G210" t="s">
        <v>15501</v>
      </c>
      <c r="H210" t="s">
        <v>6588</v>
      </c>
      <c r="I210" t="s">
        <v>28</v>
      </c>
      <c r="J210" t="s">
        <v>106</v>
      </c>
      <c r="K210" t="s">
        <v>106</v>
      </c>
      <c r="L210" t="s">
        <v>22</v>
      </c>
      <c r="M210" t="s">
        <v>54</v>
      </c>
      <c r="N210">
        <v>951.28</v>
      </c>
      <c r="O210">
        <v>6</v>
      </c>
      <c r="P210">
        <v>0</v>
      </c>
      <c r="Q210">
        <v>167.07</v>
      </c>
    </row>
    <row r="211" spans="1:17" x14ac:dyDescent="0.35">
      <c r="A211">
        <v>2084</v>
      </c>
      <c r="B211" t="s">
        <v>6273</v>
      </c>
      <c r="C211" s="20">
        <v>44932</v>
      </c>
      <c r="D211" s="20">
        <v>44938</v>
      </c>
      <c r="E211">
        <v>2023</v>
      </c>
      <c r="F211" t="s">
        <v>17</v>
      </c>
      <c r="G211" t="s">
        <v>6274</v>
      </c>
      <c r="H211" t="s">
        <v>6275</v>
      </c>
      <c r="I211" t="s">
        <v>20</v>
      </c>
      <c r="J211" t="s">
        <v>42</v>
      </c>
      <c r="K211" t="s">
        <v>43</v>
      </c>
      <c r="L211" t="s">
        <v>22</v>
      </c>
      <c r="M211" t="s">
        <v>54</v>
      </c>
      <c r="N211">
        <v>792.26</v>
      </c>
      <c r="O211">
        <v>1</v>
      </c>
      <c r="P211">
        <v>0.15</v>
      </c>
      <c r="Q211">
        <v>185.64</v>
      </c>
    </row>
    <row r="212" spans="1:17" x14ac:dyDescent="0.35">
      <c r="A212">
        <v>8391</v>
      </c>
      <c r="B212" t="s">
        <v>24849</v>
      </c>
      <c r="C212" s="20">
        <v>44933</v>
      </c>
      <c r="D212" s="20">
        <v>44937</v>
      </c>
      <c r="E212">
        <v>2023</v>
      </c>
      <c r="F212" t="s">
        <v>25</v>
      </c>
      <c r="G212" t="s">
        <v>24850</v>
      </c>
      <c r="H212" t="s">
        <v>24851</v>
      </c>
      <c r="I212" t="s">
        <v>28</v>
      </c>
      <c r="J212" t="s">
        <v>62</v>
      </c>
      <c r="K212" t="s">
        <v>63</v>
      </c>
      <c r="L212" t="s">
        <v>22</v>
      </c>
      <c r="M212" t="s">
        <v>134</v>
      </c>
      <c r="N212">
        <v>510.41</v>
      </c>
      <c r="O212">
        <v>9</v>
      </c>
      <c r="P212">
        <v>0.1</v>
      </c>
      <c r="Q212">
        <v>83.15</v>
      </c>
    </row>
    <row r="213" spans="1:17" x14ac:dyDescent="0.35">
      <c r="A213">
        <v>120</v>
      </c>
      <c r="B213" t="s">
        <v>410</v>
      </c>
      <c r="C213" s="20">
        <v>44933</v>
      </c>
      <c r="D213" s="20">
        <v>44934</v>
      </c>
      <c r="E213">
        <v>2023</v>
      </c>
      <c r="F213" t="s">
        <v>17</v>
      </c>
      <c r="G213" t="s">
        <v>411</v>
      </c>
      <c r="H213" t="s">
        <v>412</v>
      </c>
      <c r="I213" t="s">
        <v>67</v>
      </c>
      <c r="J213" t="s">
        <v>106</v>
      </c>
      <c r="K213" t="s">
        <v>106</v>
      </c>
      <c r="L213" t="s">
        <v>22</v>
      </c>
      <c r="M213" t="s">
        <v>134</v>
      </c>
      <c r="N213">
        <v>957.04</v>
      </c>
      <c r="O213">
        <v>10</v>
      </c>
      <c r="P213">
        <v>0.1</v>
      </c>
      <c r="Q213">
        <v>202.92</v>
      </c>
    </row>
    <row r="214" spans="1:17" x14ac:dyDescent="0.35">
      <c r="A214">
        <v>6660</v>
      </c>
      <c r="B214" t="s">
        <v>19803</v>
      </c>
      <c r="C214" s="20">
        <v>44933</v>
      </c>
      <c r="D214" s="20">
        <v>44935</v>
      </c>
      <c r="E214">
        <v>2023</v>
      </c>
      <c r="F214" t="s">
        <v>25</v>
      </c>
      <c r="G214" t="s">
        <v>19804</v>
      </c>
      <c r="H214" t="s">
        <v>19805</v>
      </c>
      <c r="I214" t="s">
        <v>20</v>
      </c>
      <c r="J214" t="s">
        <v>145</v>
      </c>
      <c r="K214" t="s">
        <v>80</v>
      </c>
      <c r="L214" t="s">
        <v>22</v>
      </c>
      <c r="M214" t="s">
        <v>54</v>
      </c>
      <c r="N214">
        <v>550.82000000000005</v>
      </c>
      <c r="O214">
        <v>10</v>
      </c>
      <c r="P214">
        <v>0</v>
      </c>
      <c r="Q214">
        <v>94.96</v>
      </c>
    </row>
    <row r="215" spans="1:17" x14ac:dyDescent="0.35">
      <c r="A215">
        <v>5873</v>
      </c>
      <c r="B215" t="s">
        <v>17500</v>
      </c>
      <c r="C215" s="20">
        <v>44933</v>
      </c>
      <c r="D215" s="20">
        <v>44939</v>
      </c>
      <c r="E215">
        <v>2023</v>
      </c>
      <c r="F215" t="s">
        <v>59</v>
      </c>
      <c r="G215" t="s">
        <v>17501</v>
      </c>
      <c r="H215" t="s">
        <v>17502</v>
      </c>
      <c r="I215" t="s">
        <v>20</v>
      </c>
      <c r="J215" t="s">
        <v>62</v>
      </c>
      <c r="K215" t="s">
        <v>63</v>
      </c>
      <c r="L215" t="s">
        <v>22</v>
      </c>
      <c r="M215" t="s">
        <v>23</v>
      </c>
      <c r="N215">
        <v>221.37</v>
      </c>
      <c r="O215">
        <v>3</v>
      </c>
      <c r="P215">
        <v>0.1</v>
      </c>
      <c r="Q215">
        <v>46.72</v>
      </c>
    </row>
    <row r="216" spans="1:17" x14ac:dyDescent="0.35">
      <c r="A216">
        <v>5851</v>
      </c>
      <c r="B216" t="s">
        <v>17436</v>
      </c>
      <c r="C216" s="20">
        <v>44933</v>
      </c>
      <c r="D216" s="20">
        <v>44938</v>
      </c>
      <c r="E216">
        <v>2023</v>
      </c>
      <c r="F216" t="s">
        <v>25</v>
      </c>
      <c r="G216" t="s">
        <v>17437</v>
      </c>
      <c r="H216" t="s">
        <v>17438</v>
      </c>
      <c r="I216" t="s">
        <v>20</v>
      </c>
      <c r="J216" t="s">
        <v>47</v>
      </c>
      <c r="K216" t="s">
        <v>47</v>
      </c>
      <c r="L216" t="s">
        <v>29</v>
      </c>
      <c r="M216" t="s">
        <v>90</v>
      </c>
      <c r="N216">
        <v>648.34</v>
      </c>
      <c r="O216">
        <v>1</v>
      </c>
      <c r="P216">
        <v>0.15</v>
      </c>
      <c r="Q216">
        <v>12.46</v>
      </c>
    </row>
    <row r="217" spans="1:17" x14ac:dyDescent="0.35">
      <c r="A217">
        <v>5477</v>
      </c>
      <c r="B217" t="s">
        <v>16334</v>
      </c>
      <c r="C217" s="20">
        <v>44933</v>
      </c>
      <c r="D217" s="20">
        <v>44938</v>
      </c>
      <c r="E217">
        <v>2023</v>
      </c>
      <c r="F217" t="s">
        <v>39</v>
      </c>
      <c r="G217" t="s">
        <v>16335</v>
      </c>
      <c r="H217" t="s">
        <v>16336</v>
      </c>
      <c r="I217" t="s">
        <v>28</v>
      </c>
      <c r="J217" t="s">
        <v>111</v>
      </c>
      <c r="K217" t="s">
        <v>111</v>
      </c>
      <c r="L217" t="s">
        <v>22</v>
      </c>
      <c r="M217" t="s">
        <v>23</v>
      </c>
      <c r="N217">
        <v>1404.59</v>
      </c>
      <c r="O217">
        <v>4</v>
      </c>
      <c r="P217">
        <v>0.2</v>
      </c>
      <c r="Q217">
        <v>142.19999999999999</v>
      </c>
    </row>
    <row r="218" spans="1:17" x14ac:dyDescent="0.35">
      <c r="A218">
        <v>1574</v>
      </c>
      <c r="B218" t="s">
        <v>4754</v>
      </c>
      <c r="C218" s="20">
        <v>44933</v>
      </c>
      <c r="D218" s="20">
        <v>44935</v>
      </c>
      <c r="E218">
        <v>2023</v>
      </c>
      <c r="F218" t="s">
        <v>39</v>
      </c>
      <c r="G218" t="s">
        <v>4755</v>
      </c>
      <c r="H218" t="s">
        <v>4756</v>
      </c>
      <c r="I218" t="s">
        <v>67</v>
      </c>
      <c r="J218" t="s">
        <v>111</v>
      </c>
      <c r="K218" t="s">
        <v>111</v>
      </c>
      <c r="L218" t="s">
        <v>22</v>
      </c>
      <c r="M218" t="s">
        <v>54</v>
      </c>
      <c r="N218">
        <v>36.36</v>
      </c>
      <c r="O218">
        <v>8</v>
      </c>
      <c r="P218">
        <v>0.15</v>
      </c>
      <c r="Q218">
        <v>3.12</v>
      </c>
    </row>
    <row r="219" spans="1:17" x14ac:dyDescent="0.35">
      <c r="A219">
        <v>5756</v>
      </c>
      <c r="B219" t="s">
        <v>17156</v>
      </c>
      <c r="C219" s="20">
        <v>44934</v>
      </c>
      <c r="D219" s="20">
        <v>44938</v>
      </c>
      <c r="E219">
        <v>2023</v>
      </c>
      <c r="F219" t="s">
        <v>39</v>
      </c>
      <c r="G219" t="s">
        <v>17157</v>
      </c>
      <c r="H219" t="s">
        <v>17158</v>
      </c>
      <c r="I219" t="s">
        <v>67</v>
      </c>
      <c r="J219" t="s">
        <v>21</v>
      </c>
      <c r="K219" t="s">
        <v>26647</v>
      </c>
      <c r="L219" t="s">
        <v>36</v>
      </c>
      <c r="M219" t="s">
        <v>37</v>
      </c>
      <c r="N219">
        <v>1181.82</v>
      </c>
      <c r="O219">
        <v>3</v>
      </c>
      <c r="P219">
        <v>0</v>
      </c>
      <c r="Q219">
        <v>310.17</v>
      </c>
    </row>
    <row r="220" spans="1:17" x14ac:dyDescent="0.35">
      <c r="A220">
        <v>4448</v>
      </c>
      <c r="B220" t="s">
        <v>13288</v>
      </c>
      <c r="C220" s="20">
        <v>44934</v>
      </c>
      <c r="D220" s="20">
        <v>44940</v>
      </c>
      <c r="E220">
        <v>2023</v>
      </c>
      <c r="F220" t="s">
        <v>25</v>
      </c>
      <c r="G220" t="s">
        <v>13289</v>
      </c>
      <c r="H220" t="s">
        <v>13290</v>
      </c>
      <c r="I220" t="s">
        <v>20</v>
      </c>
      <c r="J220" t="s">
        <v>62</v>
      </c>
      <c r="K220" t="s">
        <v>63</v>
      </c>
      <c r="L220" t="s">
        <v>22</v>
      </c>
      <c r="M220" t="s">
        <v>23</v>
      </c>
      <c r="N220">
        <v>756.96</v>
      </c>
      <c r="O220">
        <v>1</v>
      </c>
      <c r="P220">
        <v>0.1</v>
      </c>
      <c r="Q220">
        <v>55.18</v>
      </c>
    </row>
    <row r="221" spans="1:17" x14ac:dyDescent="0.35">
      <c r="A221">
        <v>4202</v>
      </c>
      <c r="B221" t="s">
        <v>12561</v>
      </c>
      <c r="C221" s="20">
        <v>44934</v>
      </c>
      <c r="D221" s="20">
        <v>44941</v>
      </c>
      <c r="E221">
        <v>2023</v>
      </c>
      <c r="F221" t="s">
        <v>25</v>
      </c>
      <c r="G221" t="s">
        <v>12562</v>
      </c>
      <c r="H221" t="s">
        <v>12563</v>
      </c>
      <c r="I221" t="s">
        <v>20</v>
      </c>
      <c r="J221" t="s">
        <v>79</v>
      </c>
      <c r="K221" t="s">
        <v>80</v>
      </c>
      <c r="L221" t="s">
        <v>36</v>
      </c>
      <c r="M221" t="s">
        <v>118</v>
      </c>
      <c r="N221">
        <v>1315.08</v>
      </c>
      <c r="O221">
        <v>2</v>
      </c>
      <c r="P221">
        <v>0.1</v>
      </c>
      <c r="Q221">
        <v>52.45</v>
      </c>
    </row>
    <row r="222" spans="1:17" x14ac:dyDescent="0.35">
      <c r="A222">
        <v>3883</v>
      </c>
      <c r="B222" t="s">
        <v>11623</v>
      </c>
      <c r="C222" s="20">
        <v>44934</v>
      </c>
      <c r="D222" s="20">
        <v>44935</v>
      </c>
      <c r="E222">
        <v>2023</v>
      </c>
      <c r="F222" t="s">
        <v>59</v>
      </c>
      <c r="G222" t="s">
        <v>11624</v>
      </c>
      <c r="H222" t="s">
        <v>11625</v>
      </c>
      <c r="I222" t="s">
        <v>20</v>
      </c>
      <c r="J222" t="s">
        <v>79</v>
      </c>
      <c r="K222" t="s">
        <v>80</v>
      </c>
      <c r="L222" t="s">
        <v>22</v>
      </c>
      <c r="M222" t="s">
        <v>134</v>
      </c>
      <c r="N222">
        <v>54.65</v>
      </c>
      <c r="O222">
        <v>8</v>
      </c>
      <c r="P222">
        <v>0.2</v>
      </c>
      <c r="Q222">
        <v>10.27</v>
      </c>
    </row>
    <row r="223" spans="1:17" x14ac:dyDescent="0.35">
      <c r="A223">
        <v>1986</v>
      </c>
      <c r="B223" t="s">
        <v>5982</v>
      </c>
      <c r="C223" s="20">
        <v>44934</v>
      </c>
      <c r="D223" s="20">
        <v>44939</v>
      </c>
      <c r="E223">
        <v>2023</v>
      </c>
      <c r="F223" t="s">
        <v>59</v>
      </c>
      <c r="G223" t="s">
        <v>5983</v>
      </c>
      <c r="H223" t="s">
        <v>5984</v>
      </c>
      <c r="I223" t="s">
        <v>20</v>
      </c>
      <c r="J223" t="s">
        <v>62</v>
      </c>
      <c r="K223" t="s">
        <v>63</v>
      </c>
      <c r="L223" t="s">
        <v>36</v>
      </c>
      <c r="M223" t="s">
        <v>71</v>
      </c>
      <c r="N223">
        <v>1302.3599999999999</v>
      </c>
      <c r="O223">
        <v>8</v>
      </c>
      <c r="P223">
        <v>0</v>
      </c>
      <c r="Q223">
        <v>216.75</v>
      </c>
    </row>
    <row r="224" spans="1:17" x14ac:dyDescent="0.35">
      <c r="A224">
        <v>1547</v>
      </c>
      <c r="B224" t="s">
        <v>4674</v>
      </c>
      <c r="C224" s="20">
        <v>44934</v>
      </c>
      <c r="D224" s="20">
        <v>44937</v>
      </c>
      <c r="E224">
        <v>2023</v>
      </c>
      <c r="F224" t="s">
        <v>17</v>
      </c>
      <c r="G224" t="s">
        <v>4675</v>
      </c>
      <c r="H224" t="s">
        <v>4676</v>
      </c>
      <c r="I224" t="s">
        <v>28</v>
      </c>
      <c r="J224" t="s">
        <v>34</v>
      </c>
      <c r="K224" t="s">
        <v>35</v>
      </c>
      <c r="L224" t="s">
        <v>22</v>
      </c>
      <c r="M224" t="s">
        <v>23</v>
      </c>
      <c r="N224">
        <v>173.73</v>
      </c>
      <c r="O224">
        <v>7</v>
      </c>
      <c r="P224">
        <v>0.1</v>
      </c>
      <c r="Q224">
        <v>15.67</v>
      </c>
    </row>
    <row r="225" spans="1:17" x14ac:dyDescent="0.35">
      <c r="A225">
        <v>750</v>
      </c>
      <c r="B225" t="s">
        <v>2292</v>
      </c>
      <c r="C225" s="20">
        <v>44934</v>
      </c>
      <c r="D225" s="20">
        <v>44936</v>
      </c>
      <c r="E225">
        <v>2023</v>
      </c>
      <c r="F225" t="s">
        <v>17</v>
      </c>
      <c r="G225" t="s">
        <v>2293</v>
      </c>
      <c r="H225" t="s">
        <v>2294</v>
      </c>
      <c r="I225" t="s">
        <v>28</v>
      </c>
      <c r="J225" t="s">
        <v>47</v>
      </c>
      <c r="K225" t="s">
        <v>47</v>
      </c>
      <c r="L225" t="s">
        <v>36</v>
      </c>
      <c r="M225" t="s">
        <v>138</v>
      </c>
      <c r="N225">
        <v>187.62</v>
      </c>
      <c r="O225">
        <v>8</v>
      </c>
      <c r="P225">
        <v>0.15</v>
      </c>
      <c r="Q225">
        <v>3.37</v>
      </c>
    </row>
    <row r="226" spans="1:17" x14ac:dyDescent="0.35">
      <c r="A226">
        <v>6241</v>
      </c>
      <c r="B226" t="s">
        <v>18576</v>
      </c>
      <c r="C226" s="20">
        <v>44935</v>
      </c>
      <c r="D226" s="20">
        <v>44941</v>
      </c>
      <c r="E226">
        <v>2023</v>
      </c>
      <c r="F226" t="s">
        <v>17</v>
      </c>
      <c r="G226" t="s">
        <v>18577</v>
      </c>
      <c r="H226" t="s">
        <v>18578</v>
      </c>
      <c r="I226" t="s">
        <v>20</v>
      </c>
      <c r="J226" t="s">
        <v>34</v>
      </c>
      <c r="K226" t="s">
        <v>35</v>
      </c>
      <c r="L226" t="s">
        <v>22</v>
      </c>
      <c r="M226" t="s">
        <v>134</v>
      </c>
      <c r="N226">
        <v>1434.54</v>
      </c>
      <c r="O226">
        <v>4</v>
      </c>
      <c r="P226">
        <v>0.1</v>
      </c>
      <c r="Q226">
        <v>157.47999999999999</v>
      </c>
    </row>
    <row r="227" spans="1:17" x14ac:dyDescent="0.35">
      <c r="A227">
        <v>6160</v>
      </c>
      <c r="B227" t="s">
        <v>18337</v>
      </c>
      <c r="C227" s="20">
        <v>44935</v>
      </c>
      <c r="D227" s="20">
        <v>44939</v>
      </c>
      <c r="E227">
        <v>2023</v>
      </c>
      <c r="F227" t="s">
        <v>17</v>
      </c>
      <c r="G227" t="s">
        <v>18338</v>
      </c>
      <c r="H227" t="s">
        <v>18339</v>
      </c>
      <c r="I227" t="s">
        <v>67</v>
      </c>
      <c r="J227" t="s">
        <v>42</v>
      </c>
      <c r="K227" t="s">
        <v>43</v>
      </c>
      <c r="L227" t="s">
        <v>29</v>
      </c>
      <c r="M227" t="s">
        <v>30</v>
      </c>
      <c r="N227">
        <v>1368.68</v>
      </c>
      <c r="O227">
        <v>5</v>
      </c>
      <c r="P227">
        <v>0.1</v>
      </c>
      <c r="Q227">
        <v>329.76</v>
      </c>
    </row>
    <row r="228" spans="1:17" x14ac:dyDescent="0.35">
      <c r="A228">
        <v>3450</v>
      </c>
      <c r="B228" t="s">
        <v>10340</v>
      </c>
      <c r="C228" s="20">
        <v>44935</v>
      </c>
      <c r="D228" s="20">
        <v>44936</v>
      </c>
      <c r="E228">
        <v>2023</v>
      </c>
      <c r="F228" t="s">
        <v>25</v>
      </c>
      <c r="G228" t="s">
        <v>10341</v>
      </c>
      <c r="H228" t="s">
        <v>10342</v>
      </c>
      <c r="I228" t="s">
        <v>67</v>
      </c>
      <c r="J228" t="s">
        <v>47</v>
      </c>
      <c r="K228" t="s">
        <v>47</v>
      </c>
      <c r="L228" t="s">
        <v>36</v>
      </c>
      <c r="M228" t="s">
        <v>37</v>
      </c>
      <c r="N228">
        <v>405.26</v>
      </c>
      <c r="O228">
        <v>3</v>
      </c>
      <c r="P228">
        <v>0.1</v>
      </c>
      <c r="Q228">
        <v>4.5</v>
      </c>
    </row>
    <row r="229" spans="1:17" x14ac:dyDescent="0.35">
      <c r="A229">
        <v>8643</v>
      </c>
      <c r="B229" t="s">
        <v>25585</v>
      </c>
      <c r="C229" s="20">
        <v>44936</v>
      </c>
      <c r="D229" s="20">
        <v>44941</v>
      </c>
      <c r="E229">
        <v>2023</v>
      </c>
      <c r="F229" t="s">
        <v>25</v>
      </c>
      <c r="G229" t="s">
        <v>25586</v>
      </c>
      <c r="H229" t="s">
        <v>25587</v>
      </c>
      <c r="I229" t="s">
        <v>67</v>
      </c>
      <c r="J229" t="s">
        <v>21</v>
      </c>
      <c r="K229" t="s">
        <v>26647</v>
      </c>
      <c r="L229" t="s">
        <v>29</v>
      </c>
      <c r="M229" t="s">
        <v>48</v>
      </c>
      <c r="N229">
        <v>1229.0999999999999</v>
      </c>
      <c r="O229">
        <v>1</v>
      </c>
      <c r="P229">
        <v>0</v>
      </c>
      <c r="Q229">
        <v>104.97</v>
      </c>
    </row>
    <row r="230" spans="1:17" x14ac:dyDescent="0.35">
      <c r="A230">
        <v>8070</v>
      </c>
      <c r="B230" t="s">
        <v>23919</v>
      </c>
      <c r="C230" s="20">
        <v>44936</v>
      </c>
      <c r="D230" s="20">
        <v>44943</v>
      </c>
      <c r="E230">
        <v>2023</v>
      </c>
      <c r="F230" t="s">
        <v>25</v>
      </c>
      <c r="G230" t="s">
        <v>23920</v>
      </c>
      <c r="H230" t="s">
        <v>20452</v>
      </c>
      <c r="I230" t="s">
        <v>28</v>
      </c>
      <c r="J230" t="s">
        <v>42</v>
      </c>
      <c r="K230" t="s">
        <v>43</v>
      </c>
      <c r="L230" t="s">
        <v>36</v>
      </c>
      <c r="M230" t="s">
        <v>71</v>
      </c>
      <c r="N230">
        <v>1397.68</v>
      </c>
      <c r="O230">
        <v>10</v>
      </c>
      <c r="P230">
        <v>0.15</v>
      </c>
      <c r="Q230">
        <v>141.78</v>
      </c>
    </row>
    <row r="231" spans="1:17" x14ac:dyDescent="0.35">
      <c r="A231">
        <v>7651</v>
      </c>
      <c r="B231" t="s">
        <v>22699</v>
      </c>
      <c r="C231" s="20">
        <v>44936</v>
      </c>
      <c r="D231" s="20">
        <v>44942</v>
      </c>
      <c r="E231">
        <v>2023</v>
      </c>
      <c r="F231" t="s">
        <v>39</v>
      </c>
      <c r="G231" t="s">
        <v>22700</v>
      </c>
      <c r="H231" t="s">
        <v>22701</v>
      </c>
      <c r="I231" t="s">
        <v>28</v>
      </c>
      <c r="J231" t="s">
        <v>52</v>
      </c>
      <c r="K231" t="s">
        <v>53</v>
      </c>
      <c r="L231" t="s">
        <v>36</v>
      </c>
      <c r="M231" t="s">
        <v>71</v>
      </c>
      <c r="N231">
        <v>317.66000000000003</v>
      </c>
      <c r="O231">
        <v>8</v>
      </c>
      <c r="P231">
        <v>0</v>
      </c>
      <c r="Q231">
        <v>74.55</v>
      </c>
    </row>
    <row r="232" spans="1:17" x14ac:dyDescent="0.35">
      <c r="A232">
        <v>6729</v>
      </c>
      <c r="B232" t="s">
        <v>20007</v>
      </c>
      <c r="C232" s="20">
        <v>44936</v>
      </c>
      <c r="D232" s="20">
        <v>44941</v>
      </c>
      <c r="E232">
        <v>2023</v>
      </c>
      <c r="F232" t="s">
        <v>25</v>
      </c>
      <c r="G232" t="s">
        <v>20008</v>
      </c>
      <c r="H232" t="s">
        <v>20009</v>
      </c>
      <c r="I232" t="s">
        <v>67</v>
      </c>
      <c r="J232" t="s">
        <v>42</v>
      </c>
      <c r="K232" t="s">
        <v>43</v>
      </c>
      <c r="L232" t="s">
        <v>22</v>
      </c>
      <c r="M232" t="s">
        <v>75</v>
      </c>
      <c r="N232">
        <v>847.24</v>
      </c>
      <c r="O232">
        <v>8</v>
      </c>
      <c r="P232">
        <v>0.1</v>
      </c>
      <c r="Q232">
        <v>125.9</v>
      </c>
    </row>
    <row r="233" spans="1:17" x14ac:dyDescent="0.35">
      <c r="A233">
        <v>6229</v>
      </c>
      <c r="B233" t="s">
        <v>18540</v>
      </c>
      <c r="C233" s="20">
        <v>44936</v>
      </c>
      <c r="D233" s="20">
        <v>44941</v>
      </c>
      <c r="E233">
        <v>2023</v>
      </c>
      <c r="F233" t="s">
        <v>59</v>
      </c>
      <c r="G233" t="s">
        <v>18541</v>
      </c>
      <c r="H233" t="s">
        <v>18542</v>
      </c>
      <c r="I233" t="s">
        <v>20</v>
      </c>
      <c r="J233" t="s">
        <v>52</v>
      </c>
      <c r="K233" t="s">
        <v>53</v>
      </c>
      <c r="L233" t="s">
        <v>36</v>
      </c>
      <c r="M233" t="s">
        <v>138</v>
      </c>
      <c r="N233">
        <v>883.95</v>
      </c>
      <c r="O233">
        <v>3</v>
      </c>
      <c r="P233">
        <v>0</v>
      </c>
      <c r="Q233">
        <v>5.35</v>
      </c>
    </row>
    <row r="234" spans="1:17" x14ac:dyDescent="0.35">
      <c r="A234">
        <v>5310</v>
      </c>
      <c r="B234" t="s">
        <v>15844</v>
      </c>
      <c r="C234" s="20">
        <v>44936</v>
      </c>
      <c r="D234" s="20">
        <v>44938</v>
      </c>
      <c r="E234">
        <v>2023</v>
      </c>
      <c r="F234" t="s">
        <v>25</v>
      </c>
      <c r="G234" t="s">
        <v>15845</v>
      </c>
      <c r="H234" t="s">
        <v>15846</v>
      </c>
      <c r="I234" t="s">
        <v>67</v>
      </c>
      <c r="J234" t="s">
        <v>79</v>
      </c>
      <c r="K234" t="s">
        <v>80</v>
      </c>
      <c r="L234" t="s">
        <v>29</v>
      </c>
      <c r="M234" t="s">
        <v>90</v>
      </c>
      <c r="N234">
        <v>1213.76</v>
      </c>
      <c r="O234">
        <v>3</v>
      </c>
      <c r="P234">
        <v>0.2</v>
      </c>
      <c r="Q234">
        <v>148.04</v>
      </c>
    </row>
    <row r="235" spans="1:17" x14ac:dyDescent="0.35">
      <c r="A235">
        <v>4778</v>
      </c>
      <c r="B235" t="s">
        <v>14266</v>
      </c>
      <c r="C235" s="20">
        <v>44936</v>
      </c>
      <c r="D235" s="20">
        <v>44941</v>
      </c>
      <c r="E235">
        <v>2023</v>
      </c>
      <c r="F235" t="s">
        <v>59</v>
      </c>
      <c r="G235" t="s">
        <v>14267</v>
      </c>
      <c r="H235" t="s">
        <v>14268</v>
      </c>
      <c r="I235" t="s">
        <v>67</v>
      </c>
      <c r="J235" t="s">
        <v>106</v>
      </c>
      <c r="K235" t="s">
        <v>106</v>
      </c>
      <c r="L235" t="s">
        <v>22</v>
      </c>
      <c r="M235" t="s">
        <v>54</v>
      </c>
      <c r="N235">
        <v>301.64</v>
      </c>
      <c r="O235">
        <v>6</v>
      </c>
      <c r="P235">
        <v>0.15</v>
      </c>
      <c r="Q235">
        <v>16.16</v>
      </c>
    </row>
    <row r="236" spans="1:17" x14ac:dyDescent="0.35">
      <c r="A236">
        <v>3489</v>
      </c>
      <c r="B236" t="s">
        <v>10456</v>
      </c>
      <c r="C236" s="20">
        <v>44936</v>
      </c>
      <c r="D236" s="20">
        <v>44942</v>
      </c>
      <c r="E236">
        <v>2023</v>
      </c>
      <c r="F236" t="s">
        <v>17</v>
      </c>
      <c r="G236" t="s">
        <v>1665</v>
      </c>
      <c r="H236" t="s">
        <v>10457</v>
      </c>
      <c r="I236" t="s">
        <v>67</v>
      </c>
      <c r="J236" t="s">
        <v>52</v>
      </c>
      <c r="K236" t="s">
        <v>53</v>
      </c>
      <c r="L236" t="s">
        <v>22</v>
      </c>
      <c r="M236" t="s">
        <v>54</v>
      </c>
      <c r="N236">
        <v>1185.29</v>
      </c>
      <c r="O236">
        <v>4</v>
      </c>
      <c r="P236">
        <v>0.1</v>
      </c>
      <c r="Q236">
        <v>11.21</v>
      </c>
    </row>
    <row r="237" spans="1:17" x14ac:dyDescent="0.35">
      <c r="A237">
        <v>3157</v>
      </c>
      <c r="B237" t="s">
        <v>9468</v>
      </c>
      <c r="C237" s="20">
        <v>44936</v>
      </c>
      <c r="D237" s="20">
        <v>44943</v>
      </c>
      <c r="E237">
        <v>2023</v>
      </c>
      <c r="F237" t="s">
        <v>59</v>
      </c>
      <c r="G237" t="s">
        <v>9469</v>
      </c>
      <c r="H237" t="s">
        <v>9470</v>
      </c>
      <c r="I237" t="s">
        <v>67</v>
      </c>
      <c r="J237" t="s">
        <v>62</v>
      </c>
      <c r="K237" t="s">
        <v>63</v>
      </c>
      <c r="L237" t="s">
        <v>29</v>
      </c>
      <c r="M237" t="s">
        <v>107</v>
      </c>
      <c r="N237">
        <v>828.19</v>
      </c>
      <c r="O237">
        <v>4</v>
      </c>
      <c r="P237">
        <v>0.2</v>
      </c>
      <c r="Q237">
        <v>112.02</v>
      </c>
    </row>
    <row r="238" spans="1:17" x14ac:dyDescent="0.35">
      <c r="A238">
        <v>3001</v>
      </c>
      <c r="B238" t="s">
        <v>9006</v>
      </c>
      <c r="C238" s="20">
        <v>44936</v>
      </c>
      <c r="D238" s="20">
        <v>44941</v>
      </c>
      <c r="E238">
        <v>2023</v>
      </c>
      <c r="F238" t="s">
        <v>25</v>
      </c>
      <c r="G238" t="s">
        <v>9007</v>
      </c>
      <c r="H238" t="s">
        <v>9008</v>
      </c>
      <c r="I238" t="s">
        <v>28</v>
      </c>
      <c r="J238" t="s">
        <v>42</v>
      </c>
      <c r="K238" t="s">
        <v>43</v>
      </c>
      <c r="L238" t="s">
        <v>36</v>
      </c>
      <c r="M238" t="s">
        <v>118</v>
      </c>
      <c r="N238">
        <v>1131.1400000000001</v>
      </c>
      <c r="O238">
        <v>7</v>
      </c>
      <c r="P238">
        <v>0</v>
      </c>
      <c r="Q238">
        <v>142.28</v>
      </c>
    </row>
    <row r="239" spans="1:17" x14ac:dyDescent="0.35">
      <c r="A239">
        <v>2129</v>
      </c>
      <c r="B239" t="s">
        <v>6406</v>
      </c>
      <c r="C239" s="20">
        <v>44936</v>
      </c>
      <c r="D239" s="20">
        <v>44939</v>
      </c>
      <c r="E239">
        <v>2023</v>
      </c>
      <c r="F239" t="s">
        <v>25</v>
      </c>
      <c r="G239" t="s">
        <v>6407</v>
      </c>
      <c r="H239" t="s">
        <v>6408</v>
      </c>
      <c r="I239" t="s">
        <v>67</v>
      </c>
      <c r="J239" t="s">
        <v>21</v>
      </c>
      <c r="K239" t="s">
        <v>26647</v>
      </c>
      <c r="L239" t="s">
        <v>29</v>
      </c>
      <c r="M239" t="s">
        <v>48</v>
      </c>
      <c r="N239">
        <v>1043.04</v>
      </c>
      <c r="O239">
        <v>9</v>
      </c>
      <c r="P239">
        <v>0.15</v>
      </c>
      <c r="Q239">
        <v>130.83000000000001</v>
      </c>
    </row>
    <row r="240" spans="1:17" x14ac:dyDescent="0.35">
      <c r="A240">
        <v>1283</v>
      </c>
      <c r="B240" t="s">
        <v>3889</v>
      </c>
      <c r="C240" s="20">
        <v>44936</v>
      </c>
      <c r="D240" s="20">
        <v>44937</v>
      </c>
      <c r="E240">
        <v>2023</v>
      </c>
      <c r="F240" t="s">
        <v>17</v>
      </c>
      <c r="G240" t="s">
        <v>3890</v>
      </c>
      <c r="H240" t="s">
        <v>2069</v>
      </c>
      <c r="I240" t="s">
        <v>67</v>
      </c>
      <c r="J240" t="s">
        <v>106</v>
      </c>
      <c r="K240" t="s">
        <v>106</v>
      </c>
      <c r="L240" t="s">
        <v>36</v>
      </c>
      <c r="M240" t="s">
        <v>71</v>
      </c>
      <c r="N240">
        <v>996.27</v>
      </c>
      <c r="O240">
        <v>7</v>
      </c>
      <c r="P240">
        <v>0</v>
      </c>
      <c r="Q240">
        <v>265.18</v>
      </c>
    </row>
    <row r="241" spans="1:17" x14ac:dyDescent="0.35">
      <c r="A241">
        <v>6669</v>
      </c>
      <c r="B241" t="s">
        <v>19830</v>
      </c>
      <c r="C241" s="20">
        <v>44937</v>
      </c>
      <c r="D241" s="20">
        <v>44938</v>
      </c>
      <c r="E241">
        <v>2023</v>
      </c>
      <c r="F241" t="s">
        <v>39</v>
      </c>
      <c r="G241" t="s">
        <v>19831</v>
      </c>
      <c r="H241" t="s">
        <v>9401</v>
      </c>
      <c r="I241" t="s">
        <v>20</v>
      </c>
      <c r="J241" t="s">
        <v>52</v>
      </c>
      <c r="K241" t="s">
        <v>53</v>
      </c>
      <c r="L241" t="s">
        <v>22</v>
      </c>
      <c r="M241" t="s">
        <v>75</v>
      </c>
      <c r="N241">
        <v>478.35</v>
      </c>
      <c r="O241">
        <v>6</v>
      </c>
      <c r="P241">
        <v>0</v>
      </c>
      <c r="Q241">
        <v>28.36</v>
      </c>
    </row>
    <row r="242" spans="1:17" x14ac:dyDescent="0.35">
      <c r="A242">
        <v>754</v>
      </c>
      <c r="B242" t="s">
        <v>2304</v>
      </c>
      <c r="C242" s="20">
        <v>44937</v>
      </c>
      <c r="D242" s="20">
        <v>44940</v>
      </c>
      <c r="E242">
        <v>2023</v>
      </c>
      <c r="F242" t="s">
        <v>39</v>
      </c>
      <c r="G242" t="s">
        <v>2305</v>
      </c>
      <c r="H242" t="s">
        <v>2306</v>
      </c>
      <c r="I242" t="s">
        <v>20</v>
      </c>
      <c r="J242" t="s">
        <v>21</v>
      </c>
      <c r="K242" t="s">
        <v>26647</v>
      </c>
      <c r="L242" t="s">
        <v>36</v>
      </c>
      <c r="M242" t="s">
        <v>118</v>
      </c>
      <c r="N242">
        <v>1426.53</v>
      </c>
      <c r="O242">
        <v>3</v>
      </c>
      <c r="P242">
        <v>0.2</v>
      </c>
      <c r="Q242">
        <v>308.49</v>
      </c>
    </row>
    <row r="243" spans="1:17" x14ac:dyDescent="0.35">
      <c r="A243">
        <v>6131</v>
      </c>
      <c r="B243" t="s">
        <v>18251</v>
      </c>
      <c r="C243" s="20">
        <v>44938</v>
      </c>
      <c r="D243" s="20">
        <v>44945</v>
      </c>
      <c r="E243">
        <v>2023</v>
      </c>
      <c r="F243" t="s">
        <v>39</v>
      </c>
      <c r="G243" t="s">
        <v>18252</v>
      </c>
      <c r="H243" t="s">
        <v>18253</v>
      </c>
      <c r="I243" t="s">
        <v>67</v>
      </c>
      <c r="J243" t="s">
        <v>42</v>
      </c>
      <c r="K243" t="s">
        <v>43</v>
      </c>
      <c r="L243" t="s">
        <v>36</v>
      </c>
      <c r="M243" t="s">
        <v>71</v>
      </c>
      <c r="N243">
        <v>720.3</v>
      </c>
      <c r="O243">
        <v>5</v>
      </c>
      <c r="P243">
        <v>0.2</v>
      </c>
      <c r="Q243">
        <v>104.71</v>
      </c>
    </row>
    <row r="244" spans="1:17" x14ac:dyDescent="0.35">
      <c r="A244">
        <v>3216</v>
      </c>
      <c r="B244" t="s">
        <v>9643</v>
      </c>
      <c r="C244" s="20">
        <v>44938</v>
      </c>
      <c r="D244" s="20">
        <v>44939</v>
      </c>
      <c r="E244">
        <v>2023</v>
      </c>
      <c r="F244" t="s">
        <v>25</v>
      </c>
      <c r="G244" t="s">
        <v>9644</v>
      </c>
      <c r="H244" t="s">
        <v>9645</v>
      </c>
      <c r="I244" t="s">
        <v>28</v>
      </c>
      <c r="J244" t="s">
        <v>52</v>
      </c>
      <c r="K244" t="s">
        <v>53</v>
      </c>
      <c r="L244" t="s">
        <v>22</v>
      </c>
      <c r="M244" t="s">
        <v>134</v>
      </c>
      <c r="N244">
        <v>827.05</v>
      </c>
      <c r="O244">
        <v>8</v>
      </c>
      <c r="P244">
        <v>0.1</v>
      </c>
      <c r="Q244">
        <v>194.63</v>
      </c>
    </row>
    <row r="245" spans="1:17" x14ac:dyDescent="0.35">
      <c r="A245">
        <v>2536</v>
      </c>
      <c r="B245" t="s">
        <v>7622</v>
      </c>
      <c r="C245" s="20">
        <v>44938</v>
      </c>
      <c r="D245" s="20">
        <v>44942</v>
      </c>
      <c r="E245">
        <v>2023</v>
      </c>
      <c r="F245" t="s">
        <v>59</v>
      </c>
      <c r="G245" t="s">
        <v>7623</v>
      </c>
      <c r="H245" t="s">
        <v>7624</v>
      </c>
      <c r="I245" t="s">
        <v>67</v>
      </c>
      <c r="J245" t="s">
        <v>106</v>
      </c>
      <c r="K245" t="s">
        <v>106</v>
      </c>
      <c r="L245" t="s">
        <v>22</v>
      </c>
      <c r="M245" t="s">
        <v>134</v>
      </c>
      <c r="N245">
        <v>609.73</v>
      </c>
      <c r="O245">
        <v>1</v>
      </c>
      <c r="P245">
        <v>0.15</v>
      </c>
      <c r="Q245">
        <v>4.13</v>
      </c>
    </row>
    <row r="246" spans="1:17" x14ac:dyDescent="0.35">
      <c r="A246">
        <v>2442</v>
      </c>
      <c r="B246" t="s">
        <v>7344</v>
      </c>
      <c r="C246" s="20">
        <v>44938</v>
      </c>
      <c r="D246" s="20">
        <v>44943</v>
      </c>
      <c r="E246">
        <v>2023</v>
      </c>
      <c r="F246" t="s">
        <v>25</v>
      </c>
      <c r="G246" t="s">
        <v>7345</v>
      </c>
      <c r="H246" t="s">
        <v>7346</v>
      </c>
      <c r="I246" t="s">
        <v>20</v>
      </c>
      <c r="J246" t="s">
        <v>34</v>
      </c>
      <c r="K246" t="s">
        <v>35</v>
      </c>
      <c r="L246" t="s">
        <v>22</v>
      </c>
      <c r="M246" t="s">
        <v>134</v>
      </c>
      <c r="N246">
        <v>797.79</v>
      </c>
      <c r="O246">
        <v>9</v>
      </c>
      <c r="P246">
        <v>0.2</v>
      </c>
      <c r="Q246">
        <v>115.97</v>
      </c>
    </row>
    <row r="247" spans="1:17" x14ac:dyDescent="0.35">
      <c r="A247">
        <v>802</v>
      </c>
      <c r="B247" t="s">
        <v>2447</v>
      </c>
      <c r="C247" s="20">
        <v>44938</v>
      </c>
      <c r="D247" s="20">
        <v>44944</v>
      </c>
      <c r="E247">
        <v>2023</v>
      </c>
      <c r="F247" t="s">
        <v>59</v>
      </c>
      <c r="G247" t="s">
        <v>2448</v>
      </c>
      <c r="H247" t="s">
        <v>2449</v>
      </c>
      <c r="I247" t="s">
        <v>67</v>
      </c>
      <c r="J247" t="s">
        <v>145</v>
      </c>
      <c r="K247" t="s">
        <v>80</v>
      </c>
      <c r="L247" t="s">
        <v>29</v>
      </c>
      <c r="M247" t="s">
        <v>90</v>
      </c>
      <c r="N247">
        <v>653.75</v>
      </c>
      <c r="O247">
        <v>8</v>
      </c>
      <c r="P247">
        <v>0.2</v>
      </c>
      <c r="Q247">
        <v>-6.63</v>
      </c>
    </row>
    <row r="248" spans="1:17" x14ac:dyDescent="0.35">
      <c r="A248">
        <v>33</v>
      </c>
      <c r="B248" t="s">
        <v>149</v>
      </c>
      <c r="C248" s="20">
        <v>44939</v>
      </c>
      <c r="D248" s="20">
        <v>44945</v>
      </c>
      <c r="E248">
        <v>2023</v>
      </c>
      <c r="F248" t="s">
        <v>17</v>
      </c>
      <c r="G248" t="s">
        <v>150</v>
      </c>
      <c r="H248" t="s">
        <v>151</v>
      </c>
      <c r="I248" t="s">
        <v>28</v>
      </c>
      <c r="J248" t="s">
        <v>47</v>
      </c>
      <c r="K248" t="s">
        <v>47</v>
      </c>
      <c r="L248" t="s">
        <v>36</v>
      </c>
      <c r="M248" t="s">
        <v>138</v>
      </c>
      <c r="N248">
        <v>976.42</v>
      </c>
      <c r="O248">
        <v>8</v>
      </c>
      <c r="P248">
        <v>0</v>
      </c>
      <c r="Q248">
        <v>137.49</v>
      </c>
    </row>
    <row r="249" spans="1:17" x14ac:dyDescent="0.35">
      <c r="A249">
        <v>7214</v>
      </c>
      <c r="B249" t="s">
        <v>21432</v>
      </c>
      <c r="C249" s="20">
        <v>44939</v>
      </c>
      <c r="D249" s="20">
        <v>44943</v>
      </c>
      <c r="E249">
        <v>2023</v>
      </c>
      <c r="F249" t="s">
        <v>39</v>
      </c>
      <c r="G249" t="s">
        <v>21433</v>
      </c>
      <c r="H249" t="s">
        <v>21434</v>
      </c>
      <c r="I249" t="s">
        <v>28</v>
      </c>
      <c r="J249" t="s">
        <v>42</v>
      </c>
      <c r="K249" t="s">
        <v>43</v>
      </c>
      <c r="L249" t="s">
        <v>22</v>
      </c>
      <c r="M249" t="s">
        <v>75</v>
      </c>
      <c r="N249">
        <v>434.37</v>
      </c>
      <c r="O249">
        <v>10</v>
      </c>
      <c r="P249">
        <v>0.1</v>
      </c>
      <c r="Q249">
        <v>44.05</v>
      </c>
    </row>
    <row r="250" spans="1:17" x14ac:dyDescent="0.35">
      <c r="A250">
        <v>212</v>
      </c>
      <c r="B250" t="s">
        <v>686</v>
      </c>
      <c r="C250" s="20">
        <v>44939</v>
      </c>
      <c r="D250" s="20">
        <v>44945</v>
      </c>
      <c r="E250">
        <v>2023</v>
      </c>
      <c r="F250" t="s">
        <v>17</v>
      </c>
      <c r="G250" t="s">
        <v>687</v>
      </c>
      <c r="H250" t="s">
        <v>688</v>
      </c>
      <c r="I250" t="s">
        <v>28</v>
      </c>
      <c r="J250" t="s">
        <v>111</v>
      </c>
      <c r="K250" t="s">
        <v>111</v>
      </c>
      <c r="L250" t="s">
        <v>29</v>
      </c>
      <c r="M250" t="s">
        <v>30</v>
      </c>
      <c r="N250">
        <v>316.58999999999997</v>
      </c>
      <c r="O250">
        <v>6</v>
      </c>
      <c r="P250">
        <v>0.15</v>
      </c>
      <c r="Q250">
        <v>56.36</v>
      </c>
    </row>
    <row r="251" spans="1:17" x14ac:dyDescent="0.35">
      <c r="A251">
        <v>5849</v>
      </c>
      <c r="B251" t="s">
        <v>17430</v>
      </c>
      <c r="C251" s="20">
        <v>44939</v>
      </c>
      <c r="D251" s="20">
        <v>44945</v>
      </c>
      <c r="E251">
        <v>2023</v>
      </c>
      <c r="F251" t="s">
        <v>59</v>
      </c>
      <c r="G251" t="s">
        <v>17431</v>
      </c>
      <c r="H251" t="s">
        <v>17432</v>
      </c>
      <c r="I251" t="s">
        <v>67</v>
      </c>
      <c r="J251" t="s">
        <v>21</v>
      </c>
      <c r="K251" t="s">
        <v>26647</v>
      </c>
      <c r="L251" t="s">
        <v>36</v>
      </c>
      <c r="M251" t="s">
        <v>37</v>
      </c>
      <c r="N251">
        <v>1014.03</v>
      </c>
      <c r="O251">
        <v>4</v>
      </c>
      <c r="P251">
        <v>0.1</v>
      </c>
      <c r="Q251">
        <v>18.98</v>
      </c>
    </row>
    <row r="252" spans="1:17" x14ac:dyDescent="0.35">
      <c r="A252">
        <v>3748</v>
      </c>
      <c r="B252" t="s">
        <v>11222</v>
      </c>
      <c r="C252" s="20">
        <v>44939</v>
      </c>
      <c r="D252" s="20">
        <v>44946</v>
      </c>
      <c r="E252">
        <v>2023</v>
      </c>
      <c r="F252" t="s">
        <v>39</v>
      </c>
      <c r="G252" t="s">
        <v>11223</v>
      </c>
      <c r="H252" t="s">
        <v>11224</v>
      </c>
      <c r="I252" t="s">
        <v>20</v>
      </c>
      <c r="J252" t="s">
        <v>47</v>
      </c>
      <c r="K252" t="s">
        <v>47</v>
      </c>
      <c r="L252" t="s">
        <v>22</v>
      </c>
      <c r="M252" t="s">
        <v>134</v>
      </c>
      <c r="N252">
        <v>612.47</v>
      </c>
      <c r="O252">
        <v>3</v>
      </c>
      <c r="P252">
        <v>0.15</v>
      </c>
      <c r="Q252">
        <v>37.340000000000003</v>
      </c>
    </row>
    <row r="253" spans="1:17" x14ac:dyDescent="0.35">
      <c r="A253">
        <v>532</v>
      </c>
      <c r="B253" t="s">
        <v>1640</v>
      </c>
      <c r="C253" s="20">
        <v>44939</v>
      </c>
      <c r="D253" s="20">
        <v>44941</v>
      </c>
      <c r="E253">
        <v>2023</v>
      </c>
      <c r="F253" t="s">
        <v>25</v>
      </c>
      <c r="G253" t="s">
        <v>1641</v>
      </c>
      <c r="H253" t="s">
        <v>1642</v>
      </c>
      <c r="I253" t="s">
        <v>67</v>
      </c>
      <c r="J253" t="s">
        <v>21</v>
      </c>
      <c r="K253" t="s">
        <v>26647</v>
      </c>
      <c r="L253" t="s">
        <v>29</v>
      </c>
      <c r="M253" t="s">
        <v>48</v>
      </c>
      <c r="N253">
        <v>568.28</v>
      </c>
      <c r="O253">
        <v>8</v>
      </c>
      <c r="P253">
        <v>0</v>
      </c>
      <c r="Q253">
        <v>23.26</v>
      </c>
    </row>
    <row r="254" spans="1:17" x14ac:dyDescent="0.35">
      <c r="A254">
        <v>2040</v>
      </c>
      <c r="B254" t="s">
        <v>6141</v>
      </c>
      <c r="C254" s="20">
        <v>44939</v>
      </c>
      <c r="D254" s="20">
        <v>44943</v>
      </c>
      <c r="E254">
        <v>2023</v>
      </c>
      <c r="F254" t="s">
        <v>25</v>
      </c>
      <c r="G254" t="s">
        <v>6142</v>
      </c>
      <c r="H254" t="s">
        <v>6143</v>
      </c>
      <c r="I254" t="s">
        <v>67</v>
      </c>
      <c r="J254" t="s">
        <v>111</v>
      </c>
      <c r="K254" t="s">
        <v>111</v>
      </c>
      <c r="L254" t="s">
        <v>29</v>
      </c>
      <c r="M254" t="s">
        <v>90</v>
      </c>
      <c r="N254">
        <v>697.41</v>
      </c>
      <c r="O254">
        <v>1</v>
      </c>
      <c r="P254">
        <v>0</v>
      </c>
      <c r="Q254">
        <v>93.84</v>
      </c>
    </row>
    <row r="255" spans="1:17" x14ac:dyDescent="0.35">
      <c r="A255">
        <v>8358</v>
      </c>
      <c r="B255" t="s">
        <v>24754</v>
      </c>
      <c r="C255" s="20">
        <v>44940</v>
      </c>
      <c r="D255" s="20">
        <v>44941</v>
      </c>
      <c r="E255">
        <v>2023</v>
      </c>
      <c r="F255" t="s">
        <v>17</v>
      </c>
      <c r="G255" t="s">
        <v>24755</v>
      </c>
      <c r="H255" t="s">
        <v>24756</v>
      </c>
      <c r="I255" t="s">
        <v>28</v>
      </c>
      <c r="J255" t="s">
        <v>47</v>
      </c>
      <c r="K255" t="s">
        <v>47</v>
      </c>
      <c r="L255" t="s">
        <v>29</v>
      </c>
      <c r="M255" t="s">
        <v>90</v>
      </c>
      <c r="N255">
        <v>284.08999999999997</v>
      </c>
      <c r="O255">
        <v>1</v>
      </c>
      <c r="P255">
        <v>0.1</v>
      </c>
      <c r="Q255">
        <v>49.68</v>
      </c>
    </row>
    <row r="256" spans="1:17" x14ac:dyDescent="0.35">
      <c r="A256">
        <v>5119</v>
      </c>
      <c r="B256" t="s">
        <v>15280</v>
      </c>
      <c r="C256" s="20">
        <v>44940</v>
      </c>
      <c r="D256" s="20">
        <v>44947</v>
      </c>
      <c r="E256">
        <v>2023</v>
      </c>
      <c r="F256" t="s">
        <v>25</v>
      </c>
      <c r="G256" t="s">
        <v>15281</v>
      </c>
      <c r="H256" t="s">
        <v>15282</v>
      </c>
      <c r="I256" t="s">
        <v>67</v>
      </c>
      <c r="J256" t="s">
        <v>111</v>
      </c>
      <c r="K256" t="s">
        <v>111</v>
      </c>
      <c r="L256" t="s">
        <v>29</v>
      </c>
      <c r="M256" t="s">
        <v>30</v>
      </c>
      <c r="N256">
        <v>366.05</v>
      </c>
      <c r="O256">
        <v>2</v>
      </c>
      <c r="P256">
        <v>0.15</v>
      </c>
      <c r="Q256">
        <v>3.8</v>
      </c>
    </row>
    <row r="257" spans="1:17" x14ac:dyDescent="0.35">
      <c r="A257">
        <v>4997</v>
      </c>
      <c r="B257" t="s">
        <v>14919</v>
      </c>
      <c r="C257" s="20">
        <v>44940</v>
      </c>
      <c r="D257" s="20">
        <v>44944</v>
      </c>
      <c r="E257">
        <v>2023</v>
      </c>
      <c r="F257" t="s">
        <v>25</v>
      </c>
      <c r="G257" t="s">
        <v>14920</v>
      </c>
      <c r="H257" t="s">
        <v>14921</v>
      </c>
      <c r="I257" t="s">
        <v>20</v>
      </c>
      <c r="J257" t="s">
        <v>79</v>
      </c>
      <c r="K257" t="s">
        <v>80</v>
      </c>
      <c r="L257" t="s">
        <v>22</v>
      </c>
      <c r="M257" t="s">
        <v>75</v>
      </c>
      <c r="N257">
        <v>37.71</v>
      </c>
      <c r="O257">
        <v>6</v>
      </c>
      <c r="P257">
        <v>0.1</v>
      </c>
      <c r="Q257">
        <v>6.37</v>
      </c>
    </row>
    <row r="258" spans="1:17" x14ac:dyDescent="0.35">
      <c r="A258">
        <v>4978</v>
      </c>
      <c r="B258" t="s">
        <v>14862</v>
      </c>
      <c r="C258" s="20">
        <v>44940</v>
      </c>
      <c r="D258" s="20">
        <v>44941</v>
      </c>
      <c r="E258">
        <v>2023</v>
      </c>
      <c r="F258" t="s">
        <v>39</v>
      </c>
      <c r="G258" t="s">
        <v>14863</v>
      </c>
      <c r="H258" t="s">
        <v>14864</v>
      </c>
      <c r="I258" t="s">
        <v>67</v>
      </c>
      <c r="J258" t="s">
        <v>47</v>
      </c>
      <c r="K258" t="s">
        <v>47</v>
      </c>
      <c r="L258" t="s">
        <v>22</v>
      </c>
      <c r="M258" t="s">
        <v>75</v>
      </c>
      <c r="N258">
        <v>1014.98</v>
      </c>
      <c r="O258">
        <v>10</v>
      </c>
      <c r="P258">
        <v>0.2</v>
      </c>
      <c r="Q258">
        <v>178.45</v>
      </c>
    </row>
    <row r="259" spans="1:17" x14ac:dyDescent="0.35">
      <c r="A259">
        <v>3078</v>
      </c>
      <c r="B259" t="s">
        <v>9234</v>
      </c>
      <c r="C259" s="20">
        <v>44940</v>
      </c>
      <c r="D259" s="20">
        <v>44943</v>
      </c>
      <c r="E259">
        <v>2023</v>
      </c>
      <c r="F259" t="s">
        <v>59</v>
      </c>
      <c r="G259" t="s">
        <v>9235</v>
      </c>
      <c r="H259" t="s">
        <v>9236</v>
      </c>
      <c r="I259" t="s">
        <v>20</v>
      </c>
      <c r="J259" t="s">
        <v>106</v>
      </c>
      <c r="K259" t="s">
        <v>106</v>
      </c>
      <c r="L259" t="s">
        <v>36</v>
      </c>
      <c r="M259" t="s">
        <v>37</v>
      </c>
      <c r="N259">
        <v>962.02</v>
      </c>
      <c r="O259">
        <v>4</v>
      </c>
      <c r="P259">
        <v>0</v>
      </c>
      <c r="Q259">
        <v>118.07</v>
      </c>
    </row>
    <row r="260" spans="1:17" x14ac:dyDescent="0.35">
      <c r="A260">
        <v>2747</v>
      </c>
      <c r="B260" t="s">
        <v>8248</v>
      </c>
      <c r="C260" s="20">
        <v>44940</v>
      </c>
      <c r="D260" s="20">
        <v>44942</v>
      </c>
      <c r="E260">
        <v>2023</v>
      </c>
      <c r="F260" t="s">
        <v>25</v>
      </c>
      <c r="G260" t="s">
        <v>8249</v>
      </c>
      <c r="H260" t="s">
        <v>8250</v>
      </c>
      <c r="I260" t="s">
        <v>67</v>
      </c>
      <c r="J260" t="s">
        <v>34</v>
      </c>
      <c r="K260" t="s">
        <v>35</v>
      </c>
      <c r="L260" t="s">
        <v>22</v>
      </c>
      <c r="M260" t="s">
        <v>75</v>
      </c>
      <c r="N260">
        <v>673.27</v>
      </c>
      <c r="O260">
        <v>8</v>
      </c>
      <c r="P260">
        <v>0.15</v>
      </c>
      <c r="Q260">
        <v>28.64</v>
      </c>
    </row>
    <row r="261" spans="1:17" x14ac:dyDescent="0.35">
      <c r="A261">
        <v>772</v>
      </c>
      <c r="B261" t="s">
        <v>2357</v>
      </c>
      <c r="C261" s="20">
        <v>44940</v>
      </c>
      <c r="D261" s="20">
        <v>44945</v>
      </c>
      <c r="E261">
        <v>2023</v>
      </c>
      <c r="F261" t="s">
        <v>39</v>
      </c>
      <c r="G261" t="s">
        <v>2358</v>
      </c>
      <c r="H261" t="s">
        <v>2359</v>
      </c>
      <c r="I261" t="s">
        <v>67</v>
      </c>
      <c r="J261" t="s">
        <v>111</v>
      </c>
      <c r="K261" t="s">
        <v>111</v>
      </c>
      <c r="L261" t="s">
        <v>36</v>
      </c>
      <c r="M261" t="s">
        <v>71</v>
      </c>
      <c r="N261">
        <v>449.89</v>
      </c>
      <c r="O261">
        <v>6</v>
      </c>
      <c r="P261">
        <v>0.1</v>
      </c>
      <c r="Q261">
        <v>16.7</v>
      </c>
    </row>
    <row r="262" spans="1:17" x14ac:dyDescent="0.35">
      <c r="A262">
        <v>6409</v>
      </c>
      <c r="B262" t="s">
        <v>19069</v>
      </c>
      <c r="C262" s="20">
        <v>44941</v>
      </c>
      <c r="D262" s="20">
        <v>44947</v>
      </c>
      <c r="E262">
        <v>2023</v>
      </c>
      <c r="F262" t="s">
        <v>39</v>
      </c>
      <c r="G262" t="s">
        <v>19070</v>
      </c>
      <c r="H262" t="s">
        <v>19071</v>
      </c>
      <c r="I262" t="s">
        <v>20</v>
      </c>
      <c r="J262" t="s">
        <v>106</v>
      </c>
      <c r="K262" t="s">
        <v>106</v>
      </c>
      <c r="L262" t="s">
        <v>22</v>
      </c>
      <c r="M262" t="s">
        <v>23</v>
      </c>
      <c r="N262">
        <v>1149.56</v>
      </c>
      <c r="O262">
        <v>9</v>
      </c>
      <c r="P262">
        <v>0.15</v>
      </c>
      <c r="Q262">
        <v>126.77</v>
      </c>
    </row>
    <row r="263" spans="1:17" x14ac:dyDescent="0.35">
      <c r="A263">
        <v>2189</v>
      </c>
      <c r="B263" t="s">
        <v>6586</v>
      </c>
      <c r="C263" s="20">
        <v>44941</v>
      </c>
      <c r="D263" s="20">
        <v>44944</v>
      </c>
      <c r="E263">
        <v>2023</v>
      </c>
      <c r="F263" t="s">
        <v>17</v>
      </c>
      <c r="G263" t="s">
        <v>6587</v>
      </c>
      <c r="H263" t="s">
        <v>6588</v>
      </c>
      <c r="I263" t="s">
        <v>28</v>
      </c>
      <c r="J263" t="s">
        <v>47</v>
      </c>
      <c r="K263" t="s">
        <v>47</v>
      </c>
      <c r="L263" t="s">
        <v>22</v>
      </c>
      <c r="M263" t="s">
        <v>134</v>
      </c>
      <c r="N263">
        <v>61.43</v>
      </c>
      <c r="O263">
        <v>3</v>
      </c>
      <c r="P263">
        <v>0.15</v>
      </c>
      <c r="Q263">
        <v>-0.53</v>
      </c>
    </row>
    <row r="264" spans="1:17" x14ac:dyDescent="0.35">
      <c r="A264">
        <v>8041</v>
      </c>
      <c r="B264" t="s">
        <v>23834</v>
      </c>
      <c r="C264" s="20">
        <v>44942</v>
      </c>
      <c r="D264" s="20">
        <v>44948</v>
      </c>
      <c r="E264">
        <v>2023</v>
      </c>
      <c r="F264" t="s">
        <v>17</v>
      </c>
      <c r="G264" t="s">
        <v>23835</v>
      </c>
      <c r="H264" t="s">
        <v>23836</v>
      </c>
      <c r="I264" t="s">
        <v>20</v>
      </c>
      <c r="J264" t="s">
        <v>42</v>
      </c>
      <c r="K264" t="s">
        <v>43</v>
      </c>
      <c r="L264" t="s">
        <v>29</v>
      </c>
      <c r="M264" t="s">
        <v>107</v>
      </c>
      <c r="N264">
        <v>1100.6500000000001</v>
      </c>
      <c r="O264">
        <v>7</v>
      </c>
      <c r="P264">
        <v>0.15</v>
      </c>
      <c r="Q264">
        <v>6.2</v>
      </c>
    </row>
    <row r="265" spans="1:17" x14ac:dyDescent="0.35">
      <c r="A265">
        <v>5503</v>
      </c>
      <c r="B265" t="s">
        <v>16411</v>
      </c>
      <c r="C265" s="20">
        <v>44942</v>
      </c>
      <c r="D265" s="20">
        <v>44945</v>
      </c>
      <c r="E265">
        <v>2023</v>
      </c>
      <c r="F265" t="s">
        <v>17</v>
      </c>
      <c r="G265" t="s">
        <v>16412</v>
      </c>
      <c r="H265" t="s">
        <v>16413</v>
      </c>
      <c r="I265" t="s">
        <v>20</v>
      </c>
      <c r="J265" t="s">
        <v>52</v>
      </c>
      <c r="K265" t="s">
        <v>53</v>
      </c>
      <c r="L265" t="s">
        <v>29</v>
      </c>
      <c r="M265" t="s">
        <v>90</v>
      </c>
      <c r="N265">
        <v>1203.44</v>
      </c>
      <c r="O265">
        <v>2</v>
      </c>
      <c r="P265">
        <v>0.2</v>
      </c>
      <c r="Q265">
        <v>213.36</v>
      </c>
    </row>
    <row r="266" spans="1:17" x14ac:dyDescent="0.35">
      <c r="A266">
        <v>4166</v>
      </c>
      <c r="B266" t="s">
        <v>12455</v>
      </c>
      <c r="C266" s="20">
        <v>44942</v>
      </c>
      <c r="D266" s="20">
        <v>44946</v>
      </c>
      <c r="E266">
        <v>2023</v>
      </c>
      <c r="F266" t="s">
        <v>39</v>
      </c>
      <c r="G266" t="s">
        <v>12456</v>
      </c>
      <c r="H266" t="s">
        <v>12457</v>
      </c>
      <c r="I266" t="s">
        <v>20</v>
      </c>
      <c r="J266" t="s">
        <v>52</v>
      </c>
      <c r="K266" t="s">
        <v>53</v>
      </c>
      <c r="L266" t="s">
        <v>22</v>
      </c>
      <c r="M266" t="s">
        <v>54</v>
      </c>
      <c r="N266">
        <v>1033.68</v>
      </c>
      <c r="O266">
        <v>2</v>
      </c>
      <c r="P266">
        <v>0</v>
      </c>
      <c r="Q266">
        <v>183.69</v>
      </c>
    </row>
    <row r="267" spans="1:17" x14ac:dyDescent="0.35">
      <c r="A267">
        <v>2651</v>
      </c>
      <c r="B267" t="s">
        <v>7961</v>
      </c>
      <c r="C267" s="20">
        <v>44942</v>
      </c>
      <c r="D267" s="20">
        <v>44949</v>
      </c>
      <c r="E267">
        <v>2023</v>
      </c>
      <c r="F267" t="s">
        <v>25</v>
      </c>
      <c r="G267" t="s">
        <v>7962</v>
      </c>
      <c r="H267" t="s">
        <v>7963</v>
      </c>
      <c r="I267" t="s">
        <v>67</v>
      </c>
      <c r="J267" t="s">
        <v>62</v>
      </c>
      <c r="K267" t="s">
        <v>63</v>
      </c>
      <c r="L267" t="s">
        <v>29</v>
      </c>
      <c r="M267" t="s">
        <v>107</v>
      </c>
      <c r="N267">
        <v>33.68</v>
      </c>
      <c r="O267">
        <v>1</v>
      </c>
      <c r="P267">
        <v>0</v>
      </c>
      <c r="Q267">
        <v>9.32</v>
      </c>
    </row>
    <row r="268" spans="1:17" x14ac:dyDescent="0.35">
      <c r="A268">
        <v>2504</v>
      </c>
      <c r="B268" t="s">
        <v>7527</v>
      </c>
      <c r="C268" s="20">
        <v>44942</v>
      </c>
      <c r="D268" s="20">
        <v>44944</v>
      </c>
      <c r="E268">
        <v>2023</v>
      </c>
      <c r="F268" t="s">
        <v>39</v>
      </c>
      <c r="G268" t="s">
        <v>7528</v>
      </c>
      <c r="H268" t="s">
        <v>7529</v>
      </c>
      <c r="I268" t="s">
        <v>20</v>
      </c>
      <c r="J268" t="s">
        <v>52</v>
      </c>
      <c r="K268" t="s">
        <v>53</v>
      </c>
      <c r="L268" t="s">
        <v>29</v>
      </c>
      <c r="M268" t="s">
        <v>30</v>
      </c>
      <c r="N268">
        <v>248.71</v>
      </c>
      <c r="O268">
        <v>7</v>
      </c>
      <c r="P268">
        <v>0.15</v>
      </c>
      <c r="Q268">
        <v>37.03</v>
      </c>
    </row>
    <row r="269" spans="1:17" x14ac:dyDescent="0.35">
      <c r="A269">
        <v>1312</v>
      </c>
      <c r="B269" t="s">
        <v>3973</v>
      </c>
      <c r="C269" s="20">
        <v>44942</v>
      </c>
      <c r="D269" s="20">
        <v>44949</v>
      </c>
      <c r="E269">
        <v>2023</v>
      </c>
      <c r="F269" t="s">
        <v>25</v>
      </c>
      <c r="G269" t="s">
        <v>3974</v>
      </c>
      <c r="H269" t="s">
        <v>3975</v>
      </c>
      <c r="I269" t="s">
        <v>20</v>
      </c>
      <c r="J269" t="s">
        <v>21</v>
      </c>
      <c r="K269" t="s">
        <v>26647</v>
      </c>
      <c r="L269" t="s">
        <v>36</v>
      </c>
      <c r="M269" t="s">
        <v>37</v>
      </c>
      <c r="N269">
        <v>1324.17</v>
      </c>
      <c r="O269">
        <v>10</v>
      </c>
      <c r="P269">
        <v>0.2</v>
      </c>
      <c r="Q269">
        <v>-23.81</v>
      </c>
    </row>
    <row r="270" spans="1:17" x14ac:dyDescent="0.35">
      <c r="A270">
        <v>8176</v>
      </c>
      <c r="B270" t="s">
        <v>24226</v>
      </c>
      <c r="C270" s="20">
        <v>44943</v>
      </c>
      <c r="D270" s="20">
        <v>44944</v>
      </c>
      <c r="E270">
        <v>2023</v>
      </c>
      <c r="F270" t="s">
        <v>17</v>
      </c>
      <c r="G270" t="s">
        <v>24227</v>
      </c>
      <c r="H270" t="s">
        <v>24228</v>
      </c>
      <c r="I270" t="s">
        <v>67</v>
      </c>
      <c r="J270" t="s">
        <v>34</v>
      </c>
      <c r="K270" t="s">
        <v>35</v>
      </c>
      <c r="L270" t="s">
        <v>29</v>
      </c>
      <c r="M270" t="s">
        <v>30</v>
      </c>
      <c r="N270">
        <v>1000.11</v>
      </c>
      <c r="O270">
        <v>6</v>
      </c>
      <c r="P270">
        <v>0.2</v>
      </c>
      <c r="Q270">
        <v>24.46</v>
      </c>
    </row>
    <row r="271" spans="1:17" x14ac:dyDescent="0.35">
      <c r="A271">
        <v>7262</v>
      </c>
      <c r="B271" t="s">
        <v>21571</v>
      </c>
      <c r="C271" s="20">
        <v>44943</v>
      </c>
      <c r="D271" s="20">
        <v>44949</v>
      </c>
      <c r="E271">
        <v>2023</v>
      </c>
      <c r="F271" t="s">
        <v>59</v>
      </c>
      <c r="G271" t="s">
        <v>21572</v>
      </c>
      <c r="H271" t="s">
        <v>21573</v>
      </c>
      <c r="I271" t="s">
        <v>67</v>
      </c>
      <c r="J271" t="s">
        <v>62</v>
      </c>
      <c r="K271" t="s">
        <v>63</v>
      </c>
      <c r="L271" t="s">
        <v>22</v>
      </c>
      <c r="M271" t="s">
        <v>54</v>
      </c>
      <c r="N271">
        <v>237.25</v>
      </c>
      <c r="O271">
        <v>8</v>
      </c>
      <c r="P271">
        <v>0.1</v>
      </c>
      <c r="Q271">
        <v>32.47</v>
      </c>
    </row>
    <row r="272" spans="1:17" x14ac:dyDescent="0.35">
      <c r="A272">
        <v>5128</v>
      </c>
      <c r="B272" t="s">
        <v>15307</v>
      </c>
      <c r="C272" s="20">
        <v>44943</v>
      </c>
      <c r="D272" s="20">
        <v>44946</v>
      </c>
      <c r="E272">
        <v>2023</v>
      </c>
      <c r="F272" t="s">
        <v>59</v>
      </c>
      <c r="G272" t="s">
        <v>15308</v>
      </c>
      <c r="H272" t="s">
        <v>14012</v>
      </c>
      <c r="I272" t="s">
        <v>20</v>
      </c>
      <c r="J272" t="s">
        <v>21</v>
      </c>
      <c r="K272" t="s">
        <v>26647</v>
      </c>
      <c r="L272" t="s">
        <v>29</v>
      </c>
      <c r="M272" t="s">
        <v>30</v>
      </c>
      <c r="N272">
        <v>1303.5999999999999</v>
      </c>
      <c r="O272">
        <v>5</v>
      </c>
      <c r="P272">
        <v>0.2</v>
      </c>
      <c r="Q272">
        <v>216.4</v>
      </c>
    </row>
    <row r="273" spans="1:17" x14ac:dyDescent="0.35">
      <c r="A273">
        <v>4170</v>
      </c>
      <c r="B273" t="s">
        <v>12466</v>
      </c>
      <c r="C273" s="20">
        <v>44943</v>
      </c>
      <c r="D273" s="20">
        <v>44946</v>
      </c>
      <c r="E273">
        <v>2023</v>
      </c>
      <c r="F273" t="s">
        <v>17</v>
      </c>
      <c r="G273" t="s">
        <v>12467</v>
      </c>
      <c r="H273" t="s">
        <v>12468</v>
      </c>
      <c r="I273" t="s">
        <v>67</v>
      </c>
      <c r="J273" t="s">
        <v>145</v>
      </c>
      <c r="K273" t="s">
        <v>80</v>
      </c>
      <c r="L273" t="s">
        <v>29</v>
      </c>
      <c r="M273" t="s">
        <v>30</v>
      </c>
      <c r="N273">
        <v>997.49</v>
      </c>
      <c r="O273">
        <v>7</v>
      </c>
      <c r="P273">
        <v>0.15</v>
      </c>
      <c r="Q273">
        <v>162.18</v>
      </c>
    </row>
    <row r="274" spans="1:17" x14ac:dyDescent="0.35">
      <c r="A274">
        <v>4117</v>
      </c>
      <c r="B274" t="s">
        <v>12310</v>
      </c>
      <c r="C274" s="20">
        <v>44943</v>
      </c>
      <c r="D274" s="20">
        <v>44944</v>
      </c>
      <c r="E274">
        <v>2023</v>
      </c>
      <c r="F274" t="s">
        <v>59</v>
      </c>
      <c r="G274" t="s">
        <v>12311</v>
      </c>
      <c r="H274" t="s">
        <v>12312</v>
      </c>
      <c r="I274" t="s">
        <v>67</v>
      </c>
      <c r="J274" t="s">
        <v>106</v>
      </c>
      <c r="K274" t="s">
        <v>106</v>
      </c>
      <c r="L274" t="s">
        <v>29</v>
      </c>
      <c r="M274" t="s">
        <v>90</v>
      </c>
      <c r="N274">
        <v>558.79999999999995</v>
      </c>
      <c r="O274">
        <v>8</v>
      </c>
      <c r="P274">
        <v>0.2</v>
      </c>
      <c r="Q274">
        <v>68.47</v>
      </c>
    </row>
    <row r="275" spans="1:17" x14ac:dyDescent="0.35">
      <c r="A275">
        <v>2228</v>
      </c>
      <c r="B275" t="s">
        <v>6703</v>
      </c>
      <c r="C275" s="20">
        <v>44943</v>
      </c>
      <c r="D275" s="20">
        <v>44948</v>
      </c>
      <c r="E275">
        <v>2023</v>
      </c>
      <c r="F275" t="s">
        <v>25</v>
      </c>
      <c r="G275" t="s">
        <v>6704</v>
      </c>
      <c r="H275" t="s">
        <v>6705</v>
      </c>
      <c r="I275" t="s">
        <v>28</v>
      </c>
      <c r="J275" t="s">
        <v>106</v>
      </c>
      <c r="K275" t="s">
        <v>106</v>
      </c>
      <c r="L275" t="s">
        <v>22</v>
      </c>
      <c r="M275" t="s">
        <v>75</v>
      </c>
      <c r="N275">
        <v>166.28</v>
      </c>
      <c r="O275">
        <v>10</v>
      </c>
      <c r="P275">
        <v>0.15</v>
      </c>
      <c r="Q275">
        <v>24.1</v>
      </c>
    </row>
    <row r="276" spans="1:17" x14ac:dyDescent="0.35">
      <c r="A276">
        <v>7823</v>
      </c>
      <c r="B276" t="s">
        <v>23195</v>
      </c>
      <c r="C276" s="20">
        <v>44944</v>
      </c>
      <c r="D276" s="20">
        <v>44945</v>
      </c>
      <c r="E276">
        <v>2023</v>
      </c>
      <c r="F276" t="s">
        <v>39</v>
      </c>
      <c r="G276" t="s">
        <v>23196</v>
      </c>
      <c r="H276" t="s">
        <v>23197</v>
      </c>
      <c r="I276" t="s">
        <v>28</v>
      </c>
      <c r="J276" t="s">
        <v>52</v>
      </c>
      <c r="K276" t="s">
        <v>53</v>
      </c>
      <c r="L276" t="s">
        <v>36</v>
      </c>
      <c r="M276" t="s">
        <v>37</v>
      </c>
      <c r="N276">
        <v>197.14</v>
      </c>
      <c r="O276">
        <v>8</v>
      </c>
      <c r="P276">
        <v>0.2</v>
      </c>
      <c r="Q276">
        <v>9.08</v>
      </c>
    </row>
    <row r="277" spans="1:17" x14ac:dyDescent="0.35">
      <c r="A277">
        <v>5809</v>
      </c>
      <c r="B277" t="s">
        <v>17311</v>
      </c>
      <c r="C277" s="20">
        <v>44944</v>
      </c>
      <c r="D277" s="20">
        <v>44947</v>
      </c>
      <c r="E277">
        <v>2023</v>
      </c>
      <c r="F277" t="s">
        <v>39</v>
      </c>
      <c r="G277" t="s">
        <v>17312</v>
      </c>
      <c r="H277" t="s">
        <v>17313</v>
      </c>
      <c r="I277" t="s">
        <v>67</v>
      </c>
      <c r="J277" t="s">
        <v>79</v>
      </c>
      <c r="K277" t="s">
        <v>80</v>
      </c>
      <c r="L277" t="s">
        <v>29</v>
      </c>
      <c r="M277" t="s">
        <v>30</v>
      </c>
      <c r="N277">
        <v>897.72</v>
      </c>
      <c r="O277">
        <v>6</v>
      </c>
      <c r="P277">
        <v>0.1</v>
      </c>
      <c r="Q277">
        <v>-0.48</v>
      </c>
    </row>
    <row r="278" spans="1:17" x14ac:dyDescent="0.35">
      <c r="A278">
        <v>5170</v>
      </c>
      <c r="B278" t="s">
        <v>15429</v>
      </c>
      <c r="C278" s="20">
        <v>44945</v>
      </c>
      <c r="D278" s="20">
        <v>44948</v>
      </c>
      <c r="E278">
        <v>2023</v>
      </c>
      <c r="F278" t="s">
        <v>17</v>
      </c>
      <c r="G278" t="s">
        <v>15430</v>
      </c>
      <c r="H278" t="s">
        <v>15431</v>
      </c>
      <c r="I278" t="s">
        <v>67</v>
      </c>
      <c r="J278" t="s">
        <v>79</v>
      </c>
      <c r="K278" t="s">
        <v>80</v>
      </c>
      <c r="L278" t="s">
        <v>36</v>
      </c>
      <c r="M278" t="s">
        <v>118</v>
      </c>
      <c r="N278">
        <v>723.76</v>
      </c>
      <c r="O278">
        <v>4</v>
      </c>
      <c r="P278">
        <v>0.15</v>
      </c>
      <c r="Q278">
        <v>22.48</v>
      </c>
    </row>
    <row r="279" spans="1:17" x14ac:dyDescent="0.35">
      <c r="A279">
        <v>4348</v>
      </c>
      <c r="B279" t="s">
        <v>12991</v>
      </c>
      <c r="C279" s="20">
        <v>44945</v>
      </c>
      <c r="D279" s="20">
        <v>44951</v>
      </c>
      <c r="E279">
        <v>2023</v>
      </c>
      <c r="F279" t="s">
        <v>25</v>
      </c>
      <c r="G279" t="s">
        <v>12992</v>
      </c>
      <c r="H279" t="s">
        <v>12993</v>
      </c>
      <c r="I279" t="s">
        <v>20</v>
      </c>
      <c r="J279" t="s">
        <v>79</v>
      </c>
      <c r="K279" t="s">
        <v>80</v>
      </c>
      <c r="L279" t="s">
        <v>29</v>
      </c>
      <c r="M279" t="s">
        <v>30</v>
      </c>
      <c r="N279">
        <v>1441.25</v>
      </c>
      <c r="O279">
        <v>5</v>
      </c>
      <c r="P279">
        <v>0</v>
      </c>
      <c r="Q279">
        <v>168.95</v>
      </c>
    </row>
    <row r="280" spans="1:17" x14ac:dyDescent="0.35">
      <c r="A280">
        <v>4343</v>
      </c>
      <c r="B280" t="s">
        <v>12976</v>
      </c>
      <c r="C280" s="20">
        <v>44945</v>
      </c>
      <c r="D280" s="20">
        <v>44951</v>
      </c>
      <c r="E280">
        <v>2023</v>
      </c>
      <c r="F280" t="s">
        <v>17</v>
      </c>
      <c r="G280" t="s">
        <v>12977</v>
      </c>
      <c r="H280" t="s">
        <v>12978</v>
      </c>
      <c r="I280" t="s">
        <v>28</v>
      </c>
      <c r="J280" t="s">
        <v>47</v>
      </c>
      <c r="K280" t="s">
        <v>47</v>
      </c>
      <c r="L280" t="s">
        <v>36</v>
      </c>
      <c r="M280" t="s">
        <v>71</v>
      </c>
      <c r="N280">
        <v>1310.51</v>
      </c>
      <c r="O280">
        <v>8</v>
      </c>
      <c r="P280">
        <v>0.15</v>
      </c>
      <c r="Q280">
        <v>308.8</v>
      </c>
    </row>
    <row r="281" spans="1:17" x14ac:dyDescent="0.35">
      <c r="A281">
        <v>4109</v>
      </c>
      <c r="B281" t="s">
        <v>12286</v>
      </c>
      <c r="C281" s="20">
        <v>44945</v>
      </c>
      <c r="D281" s="20">
        <v>44951</v>
      </c>
      <c r="E281">
        <v>2023</v>
      </c>
      <c r="F281" t="s">
        <v>25</v>
      </c>
      <c r="G281" t="s">
        <v>12287</v>
      </c>
      <c r="H281" t="s">
        <v>12288</v>
      </c>
      <c r="I281" t="s">
        <v>28</v>
      </c>
      <c r="J281" t="s">
        <v>47</v>
      </c>
      <c r="K281" t="s">
        <v>47</v>
      </c>
      <c r="L281" t="s">
        <v>29</v>
      </c>
      <c r="M281" t="s">
        <v>90</v>
      </c>
      <c r="N281">
        <v>336.38</v>
      </c>
      <c r="O281">
        <v>10</v>
      </c>
      <c r="P281">
        <v>0</v>
      </c>
      <c r="Q281">
        <v>100.52</v>
      </c>
    </row>
    <row r="282" spans="1:17" x14ac:dyDescent="0.35">
      <c r="A282">
        <v>2046</v>
      </c>
      <c r="B282" t="s">
        <v>6159</v>
      </c>
      <c r="C282" s="20">
        <v>44945</v>
      </c>
      <c r="D282" s="20">
        <v>44951</v>
      </c>
      <c r="E282">
        <v>2023</v>
      </c>
      <c r="F282" t="s">
        <v>25</v>
      </c>
      <c r="G282" t="s">
        <v>6160</v>
      </c>
      <c r="H282" t="s">
        <v>6161</v>
      </c>
      <c r="I282" t="s">
        <v>20</v>
      </c>
      <c r="J282" t="s">
        <v>106</v>
      </c>
      <c r="K282" t="s">
        <v>106</v>
      </c>
      <c r="L282" t="s">
        <v>22</v>
      </c>
      <c r="M282" t="s">
        <v>23</v>
      </c>
      <c r="N282">
        <v>619.21</v>
      </c>
      <c r="O282">
        <v>9</v>
      </c>
      <c r="P282">
        <v>0.1</v>
      </c>
      <c r="Q282">
        <v>33.619999999999997</v>
      </c>
    </row>
    <row r="283" spans="1:17" x14ac:dyDescent="0.35">
      <c r="A283">
        <v>1241</v>
      </c>
      <c r="B283" t="s">
        <v>3763</v>
      </c>
      <c r="C283" s="20">
        <v>44945</v>
      </c>
      <c r="D283" s="20">
        <v>44951</v>
      </c>
      <c r="E283">
        <v>2023</v>
      </c>
      <c r="F283" t="s">
        <v>17</v>
      </c>
      <c r="G283" t="s">
        <v>3764</v>
      </c>
      <c r="H283" t="s">
        <v>3765</v>
      </c>
      <c r="I283" t="s">
        <v>67</v>
      </c>
      <c r="J283" t="s">
        <v>111</v>
      </c>
      <c r="K283" t="s">
        <v>111</v>
      </c>
      <c r="L283" t="s">
        <v>22</v>
      </c>
      <c r="M283" t="s">
        <v>23</v>
      </c>
      <c r="N283">
        <v>1422.77</v>
      </c>
      <c r="O283">
        <v>2</v>
      </c>
      <c r="P283">
        <v>0.15</v>
      </c>
      <c r="Q283">
        <v>32.729999999999997</v>
      </c>
    </row>
    <row r="284" spans="1:17" x14ac:dyDescent="0.35">
      <c r="A284">
        <v>8958</v>
      </c>
      <c r="B284" t="s">
        <v>26498</v>
      </c>
      <c r="C284" s="20">
        <v>44946</v>
      </c>
      <c r="D284" s="20">
        <v>44949</v>
      </c>
      <c r="E284">
        <v>2023</v>
      </c>
      <c r="F284" t="s">
        <v>17</v>
      </c>
      <c r="G284" t="s">
        <v>26499</v>
      </c>
      <c r="H284" t="s">
        <v>26500</v>
      </c>
      <c r="I284" t="s">
        <v>67</v>
      </c>
      <c r="J284" t="s">
        <v>106</v>
      </c>
      <c r="K284" t="s">
        <v>106</v>
      </c>
      <c r="L284" t="s">
        <v>36</v>
      </c>
      <c r="M284" t="s">
        <v>138</v>
      </c>
      <c r="N284">
        <v>199.06</v>
      </c>
      <c r="O284">
        <v>6</v>
      </c>
      <c r="P284">
        <v>0.1</v>
      </c>
      <c r="Q284">
        <v>28.48</v>
      </c>
    </row>
    <row r="285" spans="1:17" x14ac:dyDescent="0.35">
      <c r="A285">
        <v>8522</v>
      </c>
      <c r="B285" t="s">
        <v>25235</v>
      </c>
      <c r="C285" s="20">
        <v>44946</v>
      </c>
      <c r="D285" s="20">
        <v>44952</v>
      </c>
      <c r="E285">
        <v>2023</v>
      </c>
      <c r="F285" t="s">
        <v>25</v>
      </c>
      <c r="G285" t="s">
        <v>25236</v>
      </c>
      <c r="H285" t="s">
        <v>25237</v>
      </c>
      <c r="I285" t="s">
        <v>20</v>
      </c>
      <c r="J285" t="s">
        <v>62</v>
      </c>
      <c r="K285" t="s">
        <v>63</v>
      </c>
      <c r="L285" t="s">
        <v>36</v>
      </c>
      <c r="M285" t="s">
        <v>37</v>
      </c>
      <c r="N285">
        <v>1329.95</v>
      </c>
      <c r="O285">
        <v>2</v>
      </c>
      <c r="P285">
        <v>0.2</v>
      </c>
      <c r="Q285">
        <v>49.48</v>
      </c>
    </row>
    <row r="286" spans="1:17" x14ac:dyDescent="0.35">
      <c r="A286">
        <v>7345</v>
      </c>
      <c r="B286" t="s">
        <v>21814</v>
      </c>
      <c r="C286" s="20">
        <v>44946</v>
      </c>
      <c r="D286" s="20">
        <v>44949</v>
      </c>
      <c r="E286">
        <v>2023</v>
      </c>
      <c r="F286" t="s">
        <v>17</v>
      </c>
      <c r="G286" t="s">
        <v>21815</v>
      </c>
      <c r="H286" t="s">
        <v>21816</v>
      </c>
      <c r="I286" t="s">
        <v>67</v>
      </c>
      <c r="J286" t="s">
        <v>62</v>
      </c>
      <c r="K286" t="s">
        <v>63</v>
      </c>
      <c r="L286" t="s">
        <v>29</v>
      </c>
      <c r="M286" t="s">
        <v>48</v>
      </c>
      <c r="N286">
        <v>1395.63</v>
      </c>
      <c r="O286">
        <v>9</v>
      </c>
      <c r="P286">
        <v>0</v>
      </c>
      <c r="Q286">
        <v>298.01</v>
      </c>
    </row>
    <row r="287" spans="1:17" x14ac:dyDescent="0.35">
      <c r="A287">
        <v>2015</v>
      </c>
      <c r="B287" t="s">
        <v>6068</v>
      </c>
      <c r="C287" s="20">
        <v>44946</v>
      </c>
      <c r="D287" s="20">
        <v>44948</v>
      </c>
      <c r="E287">
        <v>2023</v>
      </c>
      <c r="F287" t="s">
        <v>39</v>
      </c>
      <c r="G287" t="s">
        <v>6069</v>
      </c>
      <c r="H287" t="s">
        <v>6070</v>
      </c>
      <c r="I287" t="s">
        <v>67</v>
      </c>
      <c r="J287" t="s">
        <v>111</v>
      </c>
      <c r="K287" t="s">
        <v>111</v>
      </c>
      <c r="L287" t="s">
        <v>22</v>
      </c>
      <c r="M287" t="s">
        <v>134</v>
      </c>
      <c r="N287">
        <v>675.37</v>
      </c>
      <c r="O287">
        <v>8</v>
      </c>
      <c r="P287">
        <v>0</v>
      </c>
      <c r="Q287">
        <v>199.25</v>
      </c>
    </row>
    <row r="288" spans="1:17" x14ac:dyDescent="0.35">
      <c r="A288">
        <v>8853</v>
      </c>
      <c r="B288" t="s">
        <v>26189</v>
      </c>
      <c r="C288" s="20">
        <v>44947</v>
      </c>
      <c r="D288" s="20">
        <v>44954</v>
      </c>
      <c r="E288">
        <v>2023</v>
      </c>
      <c r="F288" t="s">
        <v>39</v>
      </c>
      <c r="G288" t="s">
        <v>26190</v>
      </c>
      <c r="H288" t="s">
        <v>26191</v>
      </c>
      <c r="I288" t="s">
        <v>67</v>
      </c>
      <c r="J288" t="s">
        <v>62</v>
      </c>
      <c r="K288" t="s">
        <v>63</v>
      </c>
      <c r="L288" t="s">
        <v>29</v>
      </c>
      <c r="M288" t="s">
        <v>30</v>
      </c>
      <c r="N288">
        <v>495.66</v>
      </c>
      <c r="O288">
        <v>5</v>
      </c>
      <c r="P288">
        <v>0.15</v>
      </c>
      <c r="Q288">
        <v>101.1</v>
      </c>
    </row>
    <row r="289" spans="1:17" x14ac:dyDescent="0.35">
      <c r="A289">
        <v>7616</v>
      </c>
      <c r="B289" t="s">
        <v>22594</v>
      </c>
      <c r="C289" s="20">
        <v>44947</v>
      </c>
      <c r="D289" s="20">
        <v>44954</v>
      </c>
      <c r="E289">
        <v>2023</v>
      </c>
      <c r="F289" t="s">
        <v>59</v>
      </c>
      <c r="G289" t="s">
        <v>22595</v>
      </c>
      <c r="H289" t="s">
        <v>22596</v>
      </c>
      <c r="I289" t="s">
        <v>20</v>
      </c>
      <c r="J289" t="s">
        <v>21</v>
      </c>
      <c r="K289" t="s">
        <v>26647</v>
      </c>
      <c r="L289" t="s">
        <v>29</v>
      </c>
      <c r="M289" t="s">
        <v>90</v>
      </c>
      <c r="N289">
        <v>945.4</v>
      </c>
      <c r="O289">
        <v>10</v>
      </c>
      <c r="P289">
        <v>0</v>
      </c>
      <c r="Q289">
        <v>222.39</v>
      </c>
    </row>
    <row r="290" spans="1:17" x14ac:dyDescent="0.35">
      <c r="A290">
        <v>6272</v>
      </c>
      <c r="B290" t="s">
        <v>18668</v>
      </c>
      <c r="C290" s="20">
        <v>44947</v>
      </c>
      <c r="D290" s="20">
        <v>44954</v>
      </c>
      <c r="E290">
        <v>2023</v>
      </c>
      <c r="F290" t="s">
        <v>39</v>
      </c>
      <c r="G290" t="s">
        <v>18669</v>
      </c>
      <c r="H290" t="s">
        <v>18670</v>
      </c>
      <c r="I290" t="s">
        <v>20</v>
      </c>
      <c r="J290" t="s">
        <v>79</v>
      </c>
      <c r="K290" t="s">
        <v>80</v>
      </c>
      <c r="L290" t="s">
        <v>22</v>
      </c>
      <c r="M290" t="s">
        <v>23</v>
      </c>
      <c r="N290">
        <v>659.27</v>
      </c>
      <c r="O290">
        <v>7</v>
      </c>
      <c r="P290">
        <v>0</v>
      </c>
      <c r="Q290">
        <v>81.489999999999995</v>
      </c>
    </row>
    <row r="291" spans="1:17" x14ac:dyDescent="0.35">
      <c r="A291">
        <v>5833</v>
      </c>
      <c r="B291" t="s">
        <v>17382</v>
      </c>
      <c r="C291" s="20">
        <v>44947</v>
      </c>
      <c r="D291" s="20">
        <v>44951</v>
      </c>
      <c r="E291">
        <v>2023</v>
      </c>
      <c r="F291" t="s">
        <v>17</v>
      </c>
      <c r="G291" t="s">
        <v>17383</v>
      </c>
      <c r="H291" t="s">
        <v>17384</v>
      </c>
      <c r="I291" t="s">
        <v>67</v>
      </c>
      <c r="J291" t="s">
        <v>62</v>
      </c>
      <c r="K291" t="s">
        <v>63</v>
      </c>
      <c r="L291" t="s">
        <v>29</v>
      </c>
      <c r="M291" t="s">
        <v>90</v>
      </c>
      <c r="N291">
        <v>414.83</v>
      </c>
      <c r="O291">
        <v>4</v>
      </c>
      <c r="P291">
        <v>0.2</v>
      </c>
      <c r="Q291">
        <v>65.25</v>
      </c>
    </row>
    <row r="292" spans="1:17" x14ac:dyDescent="0.35">
      <c r="A292">
        <v>2600</v>
      </c>
      <c r="B292" t="s">
        <v>7808</v>
      </c>
      <c r="C292" s="20">
        <v>44947</v>
      </c>
      <c r="D292" s="20">
        <v>44954</v>
      </c>
      <c r="E292">
        <v>2023</v>
      </c>
      <c r="F292" t="s">
        <v>17</v>
      </c>
      <c r="G292" t="s">
        <v>7809</v>
      </c>
      <c r="H292" t="s">
        <v>7810</v>
      </c>
      <c r="I292" t="s">
        <v>28</v>
      </c>
      <c r="J292" t="s">
        <v>111</v>
      </c>
      <c r="K292" t="s">
        <v>111</v>
      </c>
      <c r="L292" t="s">
        <v>36</v>
      </c>
      <c r="M292" t="s">
        <v>118</v>
      </c>
      <c r="N292">
        <v>66.98</v>
      </c>
      <c r="O292">
        <v>9</v>
      </c>
      <c r="P292">
        <v>0.1</v>
      </c>
      <c r="Q292">
        <v>4.43</v>
      </c>
    </row>
    <row r="293" spans="1:17" x14ac:dyDescent="0.35">
      <c r="A293">
        <v>1633</v>
      </c>
      <c r="B293" t="s">
        <v>4930</v>
      </c>
      <c r="C293" s="20">
        <v>44947</v>
      </c>
      <c r="D293" s="20">
        <v>44949</v>
      </c>
      <c r="E293">
        <v>2023</v>
      </c>
      <c r="F293" t="s">
        <v>25</v>
      </c>
      <c r="G293" t="s">
        <v>4931</v>
      </c>
      <c r="H293" t="s">
        <v>4932</v>
      </c>
      <c r="I293" t="s">
        <v>20</v>
      </c>
      <c r="J293" t="s">
        <v>34</v>
      </c>
      <c r="K293" t="s">
        <v>35</v>
      </c>
      <c r="L293" t="s">
        <v>36</v>
      </c>
      <c r="M293" t="s">
        <v>138</v>
      </c>
      <c r="N293">
        <v>383.63</v>
      </c>
      <c r="O293">
        <v>9</v>
      </c>
      <c r="P293">
        <v>0.2</v>
      </c>
      <c r="Q293">
        <v>79.599999999999994</v>
      </c>
    </row>
    <row r="294" spans="1:17" x14ac:dyDescent="0.35">
      <c r="A294">
        <v>8253</v>
      </c>
      <c r="B294" t="s">
        <v>24450</v>
      </c>
      <c r="C294" s="20">
        <v>44948</v>
      </c>
      <c r="D294" s="20">
        <v>44951</v>
      </c>
      <c r="E294">
        <v>2023</v>
      </c>
      <c r="F294" t="s">
        <v>59</v>
      </c>
      <c r="G294" t="s">
        <v>24451</v>
      </c>
      <c r="H294" t="s">
        <v>24452</v>
      </c>
      <c r="I294" t="s">
        <v>67</v>
      </c>
      <c r="J294" t="s">
        <v>34</v>
      </c>
      <c r="K294" t="s">
        <v>35</v>
      </c>
      <c r="L294" t="s">
        <v>22</v>
      </c>
      <c r="M294" t="s">
        <v>134</v>
      </c>
      <c r="N294">
        <v>1200.1099999999999</v>
      </c>
      <c r="O294">
        <v>7</v>
      </c>
      <c r="P294">
        <v>0.2</v>
      </c>
      <c r="Q294">
        <v>250.11</v>
      </c>
    </row>
    <row r="295" spans="1:17" x14ac:dyDescent="0.35">
      <c r="A295">
        <v>149</v>
      </c>
      <c r="B295" t="s">
        <v>497</v>
      </c>
      <c r="C295" s="20">
        <v>44948</v>
      </c>
      <c r="D295" s="20">
        <v>44955</v>
      </c>
      <c r="E295">
        <v>2023</v>
      </c>
      <c r="F295" t="s">
        <v>59</v>
      </c>
      <c r="G295" t="s">
        <v>498</v>
      </c>
      <c r="H295" t="s">
        <v>499</v>
      </c>
      <c r="I295" t="s">
        <v>67</v>
      </c>
      <c r="J295" t="s">
        <v>62</v>
      </c>
      <c r="K295" t="s">
        <v>63</v>
      </c>
      <c r="L295" t="s">
        <v>22</v>
      </c>
      <c r="M295" t="s">
        <v>134</v>
      </c>
      <c r="N295">
        <v>1169.3</v>
      </c>
      <c r="O295">
        <v>10</v>
      </c>
      <c r="P295">
        <v>0</v>
      </c>
      <c r="Q295">
        <v>333.19</v>
      </c>
    </row>
    <row r="296" spans="1:17" x14ac:dyDescent="0.35">
      <c r="A296">
        <v>429</v>
      </c>
      <c r="B296" t="s">
        <v>1333</v>
      </c>
      <c r="C296" s="20">
        <v>44948</v>
      </c>
      <c r="D296" s="20">
        <v>44953</v>
      </c>
      <c r="E296">
        <v>2023</v>
      </c>
      <c r="F296" t="s">
        <v>17</v>
      </c>
      <c r="G296" t="s">
        <v>1334</v>
      </c>
      <c r="H296" t="s">
        <v>1335</v>
      </c>
      <c r="I296" t="s">
        <v>20</v>
      </c>
      <c r="J296" t="s">
        <v>21</v>
      </c>
      <c r="K296" t="s">
        <v>26647</v>
      </c>
      <c r="L296" t="s">
        <v>36</v>
      </c>
      <c r="M296" t="s">
        <v>138</v>
      </c>
      <c r="N296">
        <v>1455.71</v>
      </c>
      <c r="O296">
        <v>7</v>
      </c>
      <c r="P296">
        <v>0</v>
      </c>
      <c r="Q296">
        <v>331.18</v>
      </c>
    </row>
    <row r="297" spans="1:17" x14ac:dyDescent="0.35">
      <c r="A297">
        <v>3645</v>
      </c>
      <c r="B297" t="s">
        <v>10916</v>
      </c>
      <c r="C297" s="20">
        <v>44948</v>
      </c>
      <c r="D297" s="20">
        <v>44952</v>
      </c>
      <c r="E297">
        <v>2023</v>
      </c>
      <c r="F297" t="s">
        <v>17</v>
      </c>
      <c r="G297" t="s">
        <v>10917</v>
      </c>
      <c r="H297" t="s">
        <v>10918</v>
      </c>
      <c r="I297" t="s">
        <v>67</v>
      </c>
      <c r="J297" t="s">
        <v>62</v>
      </c>
      <c r="K297" t="s">
        <v>63</v>
      </c>
      <c r="L297" t="s">
        <v>29</v>
      </c>
      <c r="M297" t="s">
        <v>90</v>
      </c>
      <c r="N297">
        <v>1428.85</v>
      </c>
      <c r="O297">
        <v>5</v>
      </c>
      <c r="P297">
        <v>0.1</v>
      </c>
      <c r="Q297">
        <v>-3.43</v>
      </c>
    </row>
    <row r="298" spans="1:17" x14ac:dyDescent="0.35">
      <c r="A298">
        <v>7182</v>
      </c>
      <c r="B298" t="s">
        <v>21338</v>
      </c>
      <c r="C298" s="20">
        <v>44949</v>
      </c>
      <c r="D298" s="20">
        <v>44952</v>
      </c>
      <c r="E298">
        <v>2023</v>
      </c>
      <c r="F298" t="s">
        <v>59</v>
      </c>
      <c r="G298" t="s">
        <v>21339</v>
      </c>
      <c r="H298" t="s">
        <v>12376</v>
      </c>
      <c r="I298" t="s">
        <v>20</v>
      </c>
      <c r="J298" t="s">
        <v>52</v>
      </c>
      <c r="K298" t="s">
        <v>53</v>
      </c>
      <c r="L298" t="s">
        <v>29</v>
      </c>
      <c r="M298" t="s">
        <v>107</v>
      </c>
      <c r="N298">
        <v>1221.98</v>
      </c>
      <c r="O298">
        <v>8</v>
      </c>
      <c r="P298">
        <v>0.1</v>
      </c>
      <c r="Q298">
        <v>53.14</v>
      </c>
    </row>
    <row r="299" spans="1:17" x14ac:dyDescent="0.35">
      <c r="A299">
        <v>6316</v>
      </c>
      <c r="B299" t="s">
        <v>18798</v>
      </c>
      <c r="C299" s="20">
        <v>44949</v>
      </c>
      <c r="D299" s="20">
        <v>44951</v>
      </c>
      <c r="E299">
        <v>2023</v>
      </c>
      <c r="F299" t="s">
        <v>59</v>
      </c>
      <c r="G299" t="s">
        <v>18799</v>
      </c>
      <c r="H299" t="s">
        <v>18800</v>
      </c>
      <c r="I299" t="s">
        <v>28</v>
      </c>
      <c r="J299" t="s">
        <v>62</v>
      </c>
      <c r="K299" t="s">
        <v>63</v>
      </c>
      <c r="L299" t="s">
        <v>29</v>
      </c>
      <c r="M299" t="s">
        <v>107</v>
      </c>
      <c r="N299">
        <v>473.86</v>
      </c>
      <c r="O299">
        <v>10</v>
      </c>
      <c r="P299">
        <v>0.15</v>
      </c>
      <c r="Q299">
        <v>22.88</v>
      </c>
    </row>
    <row r="300" spans="1:17" x14ac:dyDescent="0.35">
      <c r="A300">
        <v>5923</v>
      </c>
      <c r="B300" t="s">
        <v>17646</v>
      </c>
      <c r="C300" s="20">
        <v>44949</v>
      </c>
      <c r="D300" s="20">
        <v>44951</v>
      </c>
      <c r="E300">
        <v>2023</v>
      </c>
      <c r="F300" t="s">
        <v>17</v>
      </c>
      <c r="G300" t="s">
        <v>17647</v>
      </c>
      <c r="H300" t="s">
        <v>17648</v>
      </c>
      <c r="I300" t="s">
        <v>67</v>
      </c>
      <c r="J300" t="s">
        <v>62</v>
      </c>
      <c r="K300" t="s">
        <v>63</v>
      </c>
      <c r="L300" t="s">
        <v>29</v>
      </c>
      <c r="M300" t="s">
        <v>30</v>
      </c>
      <c r="N300">
        <v>1119.0899999999999</v>
      </c>
      <c r="O300">
        <v>1</v>
      </c>
      <c r="P300">
        <v>0.2</v>
      </c>
      <c r="Q300">
        <v>154.59</v>
      </c>
    </row>
    <row r="301" spans="1:17" x14ac:dyDescent="0.35">
      <c r="A301">
        <v>5325</v>
      </c>
      <c r="B301" t="s">
        <v>15887</v>
      </c>
      <c r="C301" s="20">
        <v>44949</v>
      </c>
      <c r="D301" s="20">
        <v>44955</v>
      </c>
      <c r="E301">
        <v>2023</v>
      </c>
      <c r="F301" t="s">
        <v>17</v>
      </c>
      <c r="G301" t="s">
        <v>15888</v>
      </c>
      <c r="H301" t="s">
        <v>15889</v>
      </c>
      <c r="I301" t="s">
        <v>28</v>
      </c>
      <c r="J301" t="s">
        <v>111</v>
      </c>
      <c r="K301" t="s">
        <v>111</v>
      </c>
      <c r="L301" t="s">
        <v>29</v>
      </c>
      <c r="M301" t="s">
        <v>107</v>
      </c>
      <c r="N301">
        <v>823.22</v>
      </c>
      <c r="O301">
        <v>5</v>
      </c>
      <c r="P301">
        <v>0</v>
      </c>
      <c r="Q301">
        <v>88.72</v>
      </c>
    </row>
    <row r="302" spans="1:17" x14ac:dyDescent="0.35">
      <c r="A302">
        <v>3079</v>
      </c>
      <c r="B302" t="s">
        <v>9237</v>
      </c>
      <c r="C302" s="20">
        <v>44949</v>
      </c>
      <c r="D302" s="20">
        <v>44956</v>
      </c>
      <c r="E302">
        <v>2023</v>
      </c>
      <c r="F302" t="s">
        <v>39</v>
      </c>
      <c r="G302" t="s">
        <v>9238</v>
      </c>
      <c r="H302" t="s">
        <v>9239</v>
      </c>
      <c r="I302" t="s">
        <v>67</v>
      </c>
      <c r="J302" t="s">
        <v>52</v>
      </c>
      <c r="K302" t="s">
        <v>53</v>
      </c>
      <c r="L302" t="s">
        <v>29</v>
      </c>
      <c r="M302" t="s">
        <v>30</v>
      </c>
      <c r="N302">
        <v>266.69</v>
      </c>
      <c r="O302">
        <v>6</v>
      </c>
      <c r="P302">
        <v>0.1</v>
      </c>
      <c r="Q302">
        <v>2.3199999999999998</v>
      </c>
    </row>
    <row r="303" spans="1:17" x14ac:dyDescent="0.35">
      <c r="A303">
        <v>2157</v>
      </c>
      <c r="B303" t="s">
        <v>6490</v>
      </c>
      <c r="C303" s="20">
        <v>44949</v>
      </c>
      <c r="D303" s="20">
        <v>44955</v>
      </c>
      <c r="E303">
        <v>2023</v>
      </c>
      <c r="F303" t="s">
        <v>25</v>
      </c>
      <c r="G303" t="s">
        <v>6491</v>
      </c>
      <c r="H303" t="s">
        <v>6492</v>
      </c>
      <c r="I303" t="s">
        <v>28</v>
      </c>
      <c r="J303" t="s">
        <v>79</v>
      </c>
      <c r="K303" t="s">
        <v>80</v>
      </c>
      <c r="L303" t="s">
        <v>29</v>
      </c>
      <c r="M303" t="s">
        <v>30</v>
      </c>
      <c r="N303">
        <v>1241.01</v>
      </c>
      <c r="O303">
        <v>4</v>
      </c>
      <c r="P303">
        <v>0.15</v>
      </c>
      <c r="Q303">
        <v>131.82</v>
      </c>
    </row>
    <row r="304" spans="1:17" x14ac:dyDescent="0.35">
      <c r="A304">
        <v>8967</v>
      </c>
      <c r="B304" t="s">
        <v>26524</v>
      </c>
      <c r="C304" s="20">
        <v>44951</v>
      </c>
      <c r="D304" s="20">
        <v>44956</v>
      </c>
      <c r="E304">
        <v>2023</v>
      </c>
      <c r="F304" t="s">
        <v>17</v>
      </c>
      <c r="G304" t="s">
        <v>26525</v>
      </c>
      <c r="H304" t="s">
        <v>26526</v>
      </c>
      <c r="I304" t="s">
        <v>67</v>
      </c>
      <c r="J304" t="s">
        <v>21</v>
      </c>
      <c r="K304" t="s">
        <v>26647</v>
      </c>
      <c r="L304" t="s">
        <v>22</v>
      </c>
      <c r="M304" t="s">
        <v>54</v>
      </c>
      <c r="N304">
        <v>1062.43</v>
      </c>
      <c r="O304">
        <v>8</v>
      </c>
      <c r="P304">
        <v>0.2</v>
      </c>
      <c r="Q304">
        <v>221.04</v>
      </c>
    </row>
    <row r="305" spans="1:17" x14ac:dyDescent="0.35">
      <c r="A305">
        <v>8803</v>
      </c>
      <c r="B305" t="s">
        <v>26046</v>
      </c>
      <c r="C305" s="20">
        <v>44951</v>
      </c>
      <c r="D305" s="20">
        <v>44956</v>
      </c>
      <c r="E305">
        <v>2023</v>
      </c>
      <c r="F305" t="s">
        <v>59</v>
      </c>
      <c r="G305" t="s">
        <v>26047</v>
      </c>
      <c r="H305" t="s">
        <v>26048</v>
      </c>
      <c r="I305" t="s">
        <v>20</v>
      </c>
      <c r="J305" t="s">
        <v>106</v>
      </c>
      <c r="K305" t="s">
        <v>106</v>
      </c>
      <c r="L305" t="s">
        <v>22</v>
      </c>
      <c r="M305" t="s">
        <v>54</v>
      </c>
      <c r="N305">
        <v>179.85</v>
      </c>
      <c r="O305">
        <v>2</v>
      </c>
      <c r="P305">
        <v>0.1</v>
      </c>
      <c r="Q305">
        <v>39.21</v>
      </c>
    </row>
    <row r="306" spans="1:17" x14ac:dyDescent="0.35">
      <c r="A306">
        <v>6753</v>
      </c>
      <c r="B306" t="s">
        <v>20077</v>
      </c>
      <c r="C306" s="20">
        <v>44951</v>
      </c>
      <c r="D306" s="20">
        <v>44953</v>
      </c>
      <c r="E306">
        <v>2023</v>
      </c>
      <c r="F306" t="s">
        <v>39</v>
      </c>
      <c r="G306" t="s">
        <v>20078</v>
      </c>
      <c r="H306" t="s">
        <v>20079</v>
      </c>
      <c r="I306" t="s">
        <v>67</v>
      </c>
      <c r="J306" t="s">
        <v>79</v>
      </c>
      <c r="K306" t="s">
        <v>80</v>
      </c>
      <c r="L306" t="s">
        <v>36</v>
      </c>
      <c r="M306" t="s">
        <v>37</v>
      </c>
      <c r="N306">
        <v>423.19</v>
      </c>
      <c r="O306">
        <v>1</v>
      </c>
      <c r="P306">
        <v>0.15</v>
      </c>
      <c r="Q306">
        <v>45.21</v>
      </c>
    </row>
    <row r="307" spans="1:17" x14ac:dyDescent="0.35">
      <c r="A307">
        <v>4903</v>
      </c>
      <c r="B307" t="s">
        <v>14638</v>
      </c>
      <c r="C307" s="20">
        <v>44951</v>
      </c>
      <c r="D307" s="20">
        <v>44957</v>
      </c>
      <c r="E307">
        <v>2023</v>
      </c>
      <c r="F307" t="s">
        <v>17</v>
      </c>
      <c r="G307" t="s">
        <v>14639</v>
      </c>
      <c r="H307" t="s">
        <v>14640</v>
      </c>
      <c r="I307" t="s">
        <v>67</v>
      </c>
      <c r="J307" t="s">
        <v>42</v>
      </c>
      <c r="K307" t="s">
        <v>43</v>
      </c>
      <c r="L307" t="s">
        <v>22</v>
      </c>
      <c r="M307" t="s">
        <v>75</v>
      </c>
      <c r="N307">
        <v>79.599999999999994</v>
      </c>
      <c r="O307">
        <v>7</v>
      </c>
      <c r="P307">
        <v>0.15</v>
      </c>
      <c r="Q307">
        <v>12.94</v>
      </c>
    </row>
    <row r="308" spans="1:17" x14ac:dyDescent="0.35">
      <c r="A308">
        <v>368</v>
      </c>
      <c r="B308" t="s">
        <v>1151</v>
      </c>
      <c r="C308" s="20">
        <v>44951</v>
      </c>
      <c r="D308" s="20">
        <v>44952</v>
      </c>
      <c r="E308">
        <v>2023</v>
      </c>
      <c r="F308" t="s">
        <v>39</v>
      </c>
      <c r="G308" t="s">
        <v>1152</v>
      </c>
      <c r="H308" t="s">
        <v>1153</v>
      </c>
      <c r="I308" t="s">
        <v>20</v>
      </c>
      <c r="J308" t="s">
        <v>111</v>
      </c>
      <c r="K308" t="s">
        <v>111</v>
      </c>
      <c r="L308" t="s">
        <v>22</v>
      </c>
      <c r="M308" t="s">
        <v>23</v>
      </c>
      <c r="N308">
        <v>1366.51</v>
      </c>
      <c r="O308">
        <v>1</v>
      </c>
      <c r="P308">
        <v>0</v>
      </c>
      <c r="Q308">
        <v>61.43</v>
      </c>
    </row>
    <row r="309" spans="1:17" x14ac:dyDescent="0.35">
      <c r="A309">
        <v>4830</v>
      </c>
      <c r="B309" t="s">
        <v>14420</v>
      </c>
      <c r="C309" s="20">
        <v>44951</v>
      </c>
      <c r="D309" s="20">
        <v>44956</v>
      </c>
      <c r="E309">
        <v>2023</v>
      </c>
      <c r="F309" t="s">
        <v>59</v>
      </c>
      <c r="G309" t="s">
        <v>14421</v>
      </c>
      <c r="H309" t="s">
        <v>14422</v>
      </c>
      <c r="I309" t="s">
        <v>67</v>
      </c>
      <c r="J309" t="s">
        <v>62</v>
      </c>
      <c r="K309" t="s">
        <v>63</v>
      </c>
      <c r="L309" t="s">
        <v>36</v>
      </c>
      <c r="M309" t="s">
        <v>138</v>
      </c>
      <c r="N309">
        <v>180.68</v>
      </c>
      <c r="O309">
        <v>7</v>
      </c>
      <c r="P309">
        <v>0.1</v>
      </c>
      <c r="Q309">
        <v>34.520000000000003</v>
      </c>
    </row>
    <row r="310" spans="1:17" x14ac:dyDescent="0.35">
      <c r="A310">
        <v>954</v>
      </c>
      <c r="B310" t="s">
        <v>2903</v>
      </c>
      <c r="C310" s="20">
        <v>44951</v>
      </c>
      <c r="D310" s="20">
        <v>44956</v>
      </c>
      <c r="E310">
        <v>2023</v>
      </c>
      <c r="F310" t="s">
        <v>39</v>
      </c>
      <c r="G310" t="s">
        <v>2904</v>
      </c>
      <c r="H310" t="s">
        <v>2905</v>
      </c>
      <c r="I310" t="s">
        <v>20</v>
      </c>
      <c r="J310" t="s">
        <v>62</v>
      </c>
      <c r="K310" t="s">
        <v>63</v>
      </c>
      <c r="L310" t="s">
        <v>22</v>
      </c>
      <c r="M310" t="s">
        <v>23</v>
      </c>
      <c r="N310">
        <v>451.92</v>
      </c>
      <c r="O310">
        <v>4</v>
      </c>
      <c r="P310">
        <v>0.2</v>
      </c>
      <c r="Q310">
        <v>19.559999999999999</v>
      </c>
    </row>
    <row r="311" spans="1:17" x14ac:dyDescent="0.35">
      <c r="A311">
        <v>7226</v>
      </c>
      <c r="B311" t="s">
        <v>21467</v>
      </c>
      <c r="C311" s="20">
        <v>44952</v>
      </c>
      <c r="D311" s="20">
        <v>44955</v>
      </c>
      <c r="E311">
        <v>2023</v>
      </c>
      <c r="F311" t="s">
        <v>25</v>
      </c>
      <c r="G311" t="s">
        <v>21468</v>
      </c>
      <c r="H311" t="s">
        <v>21469</v>
      </c>
      <c r="I311" t="s">
        <v>28</v>
      </c>
      <c r="J311" t="s">
        <v>34</v>
      </c>
      <c r="K311" t="s">
        <v>35</v>
      </c>
      <c r="L311" t="s">
        <v>36</v>
      </c>
      <c r="M311" t="s">
        <v>138</v>
      </c>
      <c r="N311">
        <v>1425.33</v>
      </c>
      <c r="O311">
        <v>10</v>
      </c>
      <c r="P311">
        <v>0.2</v>
      </c>
      <c r="Q311">
        <v>120.66</v>
      </c>
    </row>
    <row r="312" spans="1:17" x14ac:dyDescent="0.35">
      <c r="A312">
        <v>7183</v>
      </c>
      <c r="B312" t="s">
        <v>21340</v>
      </c>
      <c r="C312" s="20">
        <v>44952</v>
      </c>
      <c r="D312" s="20">
        <v>44958</v>
      </c>
      <c r="E312">
        <v>2023</v>
      </c>
      <c r="F312" t="s">
        <v>25</v>
      </c>
      <c r="G312" t="s">
        <v>21341</v>
      </c>
      <c r="H312" t="s">
        <v>21342</v>
      </c>
      <c r="I312" t="s">
        <v>20</v>
      </c>
      <c r="J312" t="s">
        <v>79</v>
      </c>
      <c r="K312" t="s">
        <v>80</v>
      </c>
      <c r="L312" t="s">
        <v>22</v>
      </c>
      <c r="M312" t="s">
        <v>75</v>
      </c>
      <c r="N312">
        <v>1111.08</v>
      </c>
      <c r="O312">
        <v>6</v>
      </c>
      <c r="P312">
        <v>0.1</v>
      </c>
      <c r="Q312">
        <v>126.5</v>
      </c>
    </row>
    <row r="313" spans="1:17" x14ac:dyDescent="0.35">
      <c r="A313">
        <v>6498</v>
      </c>
      <c r="B313" t="s">
        <v>19330</v>
      </c>
      <c r="C313" s="20">
        <v>44952</v>
      </c>
      <c r="D313" s="20">
        <v>44956</v>
      </c>
      <c r="E313">
        <v>2023</v>
      </c>
      <c r="F313" t="s">
        <v>39</v>
      </c>
      <c r="G313" t="s">
        <v>19331</v>
      </c>
      <c r="H313" t="s">
        <v>19332</v>
      </c>
      <c r="I313" t="s">
        <v>20</v>
      </c>
      <c r="J313" t="s">
        <v>34</v>
      </c>
      <c r="K313" t="s">
        <v>35</v>
      </c>
      <c r="L313" t="s">
        <v>22</v>
      </c>
      <c r="M313" t="s">
        <v>54</v>
      </c>
      <c r="N313">
        <v>155.51</v>
      </c>
      <c r="O313">
        <v>8</v>
      </c>
      <c r="P313">
        <v>0.15</v>
      </c>
      <c r="Q313">
        <v>37.1</v>
      </c>
    </row>
    <row r="314" spans="1:17" x14ac:dyDescent="0.35">
      <c r="A314">
        <v>4679</v>
      </c>
      <c r="B314" t="s">
        <v>13971</v>
      </c>
      <c r="C314" s="20">
        <v>44952</v>
      </c>
      <c r="D314" s="20">
        <v>44959</v>
      </c>
      <c r="E314">
        <v>2023</v>
      </c>
      <c r="F314" t="s">
        <v>25</v>
      </c>
      <c r="G314" t="s">
        <v>13972</v>
      </c>
      <c r="H314" t="s">
        <v>13973</v>
      </c>
      <c r="I314" t="s">
        <v>67</v>
      </c>
      <c r="J314" t="s">
        <v>21</v>
      </c>
      <c r="K314" t="s">
        <v>26647</v>
      </c>
      <c r="L314" t="s">
        <v>36</v>
      </c>
      <c r="M314" t="s">
        <v>118</v>
      </c>
      <c r="N314">
        <v>1336.77</v>
      </c>
      <c r="O314">
        <v>3</v>
      </c>
      <c r="P314">
        <v>0.2</v>
      </c>
      <c r="Q314">
        <v>123.84</v>
      </c>
    </row>
    <row r="315" spans="1:17" x14ac:dyDescent="0.35">
      <c r="A315">
        <v>640</v>
      </c>
      <c r="B315" t="s">
        <v>1962</v>
      </c>
      <c r="C315" s="20">
        <v>44952</v>
      </c>
      <c r="D315" s="20">
        <v>44955</v>
      </c>
      <c r="E315">
        <v>2023</v>
      </c>
      <c r="F315" t="s">
        <v>39</v>
      </c>
      <c r="G315" t="s">
        <v>1963</v>
      </c>
      <c r="H315" t="s">
        <v>1964</v>
      </c>
      <c r="I315" t="s">
        <v>67</v>
      </c>
      <c r="J315" t="s">
        <v>79</v>
      </c>
      <c r="K315" t="s">
        <v>80</v>
      </c>
      <c r="L315" t="s">
        <v>29</v>
      </c>
      <c r="M315" t="s">
        <v>107</v>
      </c>
      <c r="N315">
        <v>1007.77</v>
      </c>
      <c r="O315">
        <v>3</v>
      </c>
      <c r="P315">
        <v>0.15</v>
      </c>
      <c r="Q315">
        <v>141.59</v>
      </c>
    </row>
    <row r="316" spans="1:17" x14ac:dyDescent="0.35">
      <c r="A316">
        <v>945</v>
      </c>
      <c r="B316" t="s">
        <v>2876</v>
      </c>
      <c r="C316" s="20">
        <v>44952</v>
      </c>
      <c r="D316" s="20">
        <v>44954</v>
      </c>
      <c r="E316">
        <v>2023</v>
      </c>
      <c r="F316" t="s">
        <v>17</v>
      </c>
      <c r="G316" t="s">
        <v>2877</v>
      </c>
      <c r="H316" t="s">
        <v>2878</v>
      </c>
      <c r="I316" t="s">
        <v>67</v>
      </c>
      <c r="J316" t="s">
        <v>42</v>
      </c>
      <c r="K316" t="s">
        <v>43</v>
      </c>
      <c r="L316" t="s">
        <v>22</v>
      </c>
      <c r="M316" t="s">
        <v>23</v>
      </c>
      <c r="N316">
        <v>1058.45</v>
      </c>
      <c r="O316">
        <v>8</v>
      </c>
      <c r="P316">
        <v>0.15</v>
      </c>
      <c r="Q316">
        <v>134.97999999999999</v>
      </c>
    </row>
    <row r="317" spans="1:17" x14ac:dyDescent="0.35">
      <c r="A317">
        <v>6878</v>
      </c>
      <c r="B317" t="s">
        <v>20447</v>
      </c>
      <c r="C317" s="20">
        <v>44953</v>
      </c>
      <c r="D317" s="20">
        <v>44955</v>
      </c>
      <c r="E317">
        <v>2023</v>
      </c>
      <c r="F317" t="s">
        <v>25</v>
      </c>
      <c r="G317" t="s">
        <v>20448</v>
      </c>
      <c r="H317" t="s">
        <v>20449</v>
      </c>
      <c r="I317" t="s">
        <v>20</v>
      </c>
      <c r="J317" t="s">
        <v>52</v>
      </c>
      <c r="K317" t="s">
        <v>53</v>
      </c>
      <c r="L317" t="s">
        <v>22</v>
      </c>
      <c r="M317" t="s">
        <v>75</v>
      </c>
      <c r="N317">
        <v>1200.25</v>
      </c>
      <c r="O317">
        <v>3</v>
      </c>
      <c r="P317">
        <v>0.1</v>
      </c>
      <c r="Q317">
        <v>140.29</v>
      </c>
    </row>
    <row r="318" spans="1:17" x14ac:dyDescent="0.35">
      <c r="A318">
        <v>6877</v>
      </c>
      <c r="B318" t="s">
        <v>20444</v>
      </c>
      <c r="C318" s="20">
        <v>44953</v>
      </c>
      <c r="D318" s="20">
        <v>44956</v>
      </c>
      <c r="E318">
        <v>2023</v>
      </c>
      <c r="F318" t="s">
        <v>39</v>
      </c>
      <c r="G318" t="s">
        <v>20445</v>
      </c>
      <c r="H318" t="s">
        <v>20446</v>
      </c>
      <c r="I318" t="s">
        <v>28</v>
      </c>
      <c r="J318" t="s">
        <v>145</v>
      </c>
      <c r="K318" t="s">
        <v>80</v>
      </c>
      <c r="L318" t="s">
        <v>22</v>
      </c>
      <c r="M318" t="s">
        <v>23</v>
      </c>
      <c r="N318">
        <v>1328.02</v>
      </c>
      <c r="O318">
        <v>7</v>
      </c>
      <c r="P318">
        <v>0</v>
      </c>
      <c r="Q318">
        <v>292.27</v>
      </c>
    </row>
    <row r="319" spans="1:17" x14ac:dyDescent="0.35">
      <c r="A319">
        <v>4848</v>
      </c>
      <c r="B319" t="s">
        <v>14473</v>
      </c>
      <c r="C319" s="20">
        <v>44953</v>
      </c>
      <c r="D319" s="20">
        <v>44956</v>
      </c>
      <c r="E319">
        <v>2023</v>
      </c>
      <c r="F319" t="s">
        <v>59</v>
      </c>
      <c r="G319" t="s">
        <v>14474</v>
      </c>
      <c r="H319" t="s">
        <v>14475</v>
      </c>
      <c r="I319" t="s">
        <v>28</v>
      </c>
      <c r="J319" t="s">
        <v>106</v>
      </c>
      <c r="K319" t="s">
        <v>106</v>
      </c>
      <c r="L319" t="s">
        <v>29</v>
      </c>
      <c r="M319" t="s">
        <v>48</v>
      </c>
      <c r="N319">
        <v>617.72</v>
      </c>
      <c r="O319">
        <v>7</v>
      </c>
      <c r="P319">
        <v>0.2</v>
      </c>
      <c r="Q319">
        <v>121.66</v>
      </c>
    </row>
    <row r="320" spans="1:17" x14ac:dyDescent="0.35">
      <c r="A320">
        <v>2592</v>
      </c>
      <c r="B320" t="s">
        <v>7785</v>
      </c>
      <c r="C320" s="20">
        <v>44953</v>
      </c>
      <c r="D320" s="20">
        <v>44957</v>
      </c>
      <c r="E320">
        <v>2023</v>
      </c>
      <c r="F320" t="s">
        <v>17</v>
      </c>
      <c r="G320" t="s">
        <v>7786</v>
      </c>
      <c r="H320" t="s">
        <v>7787</v>
      </c>
      <c r="I320" t="s">
        <v>20</v>
      </c>
      <c r="J320" t="s">
        <v>62</v>
      </c>
      <c r="K320" t="s">
        <v>63</v>
      </c>
      <c r="L320" t="s">
        <v>29</v>
      </c>
      <c r="M320" t="s">
        <v>48</v>
      </c>
      <c r="N320">
        <v>144.97999999999999</v>
      </c>
      <c r="O320">
        <v>8</v>
      </c>
      <c r="P320">
        <v>0.2</v>
      </c>
      <c r="Q320">
        <v>16.25</v>
      </c>
    </row>
    <row r="321" spans="1:17" x14ac:dyDescent="0.35">
      <c r="A321">
        <v>7108</v>
      </c>
      <c r="B321" t="s">
        <v>21124</v>
      </c>
      <c r="C321" s="20">
        <v>44954</v>
      </c>
      <c r="D321" s="20">
        <v>44956</v>
      </c>
      <c r="E321">
        <v>2023</v>
      </c>
      <c r="F321" t="s">
        <v>39</v>
      </c>
      <c r="G321" t="s">
        <v>21125</v>
      </c>
      <c r="H321" t="s">
        <v>21126</v>
      </c>
      <c r="I321" t="s">
        <v>20</v>
      </c>
      <c r="J321" t="s">
        <v>111</v>
      </c>
      <c r="K321" t="s">
        <v>111</v>
      </c>
      <c r="L321" t="s">
        <v>36</v>
      </c>
      <c r="M321" t="s">
        <v>37</v>
      </c>
      <c r="N321">
        <v>1289.44</v>
      </c>
      <c r="O321">
        <v>1</v>
      </c>
      <c r="P321">
        <v>0.2</v>
      </c>
      <c r="Q321">
        <v>115.87</v>
      </c>
    </row>
    <row r="322" spans="1:17" x14ac:dyDescent="0.35">
      <c r="A322">
        <v>6451</v>
      </c>
      <c r="B322" t="s">
        <v>19191</v>
      </c>
      <c r="C322" s="20">
        <v>44954</v>
      </c>
      <c r="D322" s="20">
        <v>44955</v>
      </c>
      <c r="E322">
        <v>2023</v>
      </c>
      <c r="F322" t="s">
        <v>17</v>
      </c>
      <c r="G322" t="s">
        <v>19192</v>
      </c>
      <c r="H322" t="s">
        <v>19193</v>
      </c>
      <c r="I322" t="s">
        <v>20</v>
      </c>
      <c r="J322" t="s">
        <v>111</v>
      </c>
      <c r="K322" t="s">
        <v>111</v>
      </c>
      <c r="L322" t="s">
        <v>36</v>
      </c>
      <c r="M322" t="s">
        <v>37</v>
      </c>
      <c r="N322">
        <v>1287.8399999999999</v>
      </c>
      <c r="O322">
        <v>3</v>
      </c>
      <c r="P322">
        <v>0.2</v>
      </c>
      <c r="Q322">
        <v>-14.01</v>
      </c>
    </row>
    <row r="323" spans="1:17" x14ac:dyDescent="0.35">
      <c r="A323">
        <v>5516</v>
      </c>
      <c r="B323" t="s">
        <v>16450</v>
      </c>
      <c r="C323" s="20">
        <v>44954</v>
      </c>
      <c r="D323" s="20">
        <v>44960</v>
      </c>
      <c r="E323">
        <v>2023</v>
      </c>
      <c r="F323" t="s">
        <v>59</v>
      </c>
      <c r="G323" t="s">
        <v>16451</v>
      </c>
      <c r="H323" t="s">
        <v>16452</v>
      </c>
      <c r="I323" t="s">
        <v>67</v>
      </c>
      <c r="J323" t="s">
        <v>52</v>
      </c>
      <c r="K323" t="s">
        <v>53</v>
      </c>
      <c r="L323" t="s">
        <v>29</v>
      </c>
      <c r="M323" t="s">
        <v>48</v>
      </c>
      <c r="N323">
        <v>771.8</v>
      </c>
      <c r="O323">
        <v>2</v>
      </c>
      <c r="P323">
        <v>0</v>
      </c>
      <c r="Q323">
        <v>161.06</v>
      </c>
    </row>
    <row r="324" spans="1:17" x14ac:dyDescent="0.35">
      <c r="A324">
        <v>4249</v>
      </c>
      <c r="B324" t="s">
        <v>12699</v>
      </c>
      <c r="C324" s="20">
        <v>44954</v>
      </c>
      <c r="D324" s="20">
        <v>44960</v>
      </c>
      <c r="E324">
        <v>2023</v>
      </c>
      <c r="F324" t="s">
        <v>59</v>
      </c>
      <c r="G324" t="s">
        <v>12700</v>
      </c>
      <c r="H324" t="s">
        <v>12701</v>
      </c>
      <c r="I324" t="s">
        <v>67</v>
      </c>
      <c r="J324" t="s">
        <v>21</v>
      </c>
      <c r="K324" t="s">
        <v>26647</v>
      </c>
      <c r="L324" t="s">
        <v>29</v>
      </c>
      <c r="M324" t="s">
        <v>48</v>
      </c>
      <c r="N324">
        <v>1093.72</v>
      </c>
      <c r="O324">
        <v>7</v>
      </c>
      <c r="P324">
        <v>0</v>
      </c>
      <c r="Q324">
        <v>140.97999999999999</v>
      </c>
    </row>
    <row r="325" spans="1:17" x14ac:dyDescent="0.35">
      <c r="A325">
        <v>3212</v>
      </c>
      <c r="B325" t="s">
        <v>9631</v>
      </c>
      <c r="C325" s="20">
        <v>44954</v>
      </c>
      <c r="D325" s="20">
        <v>44956</v>
      </c>
      <c r="E325">
        <v>2023</v>
      </c>
      <c r="F325" t="s">
        <v>17</v>
      </c>
      <c r="G325" t="s">
        <v>9632</v>
      </c>
      <c r="H325" t="s">
        <v>9633</v>
      </c>
      <c r="I325" t="s">
        <v>67</v>
      </c>
      <c r="J325" t="s">
        <v>21</v>
      </c>
      <c r="K325" t="s">
        <v>26647</v>
      </c>
      <c r="L325" t="s">
        <v>29</v>
      </c>
      <c r="M325" t="s">
        <v>48</v>
      </c>
      <c r="N325">
        <v>1441.69</v>
      </c>
      <c r="O325">
        <v>1</v>
      </c>
      <c r="P325">
        <v>0.2</v>
      </c>
      <c r="Q325">
        <v>-25.15</v>
      </c>
    </row>
    <row r="326" spans="1:17" x14ac:dyDescent="0.35">
      <c r="A326">
        <v>1794</v>
      </c>
      <c r="B326" t="s">
        <v>5411</v>
      </c>
      <c r="C326" s="20">
        <v>44954</v>
      </c>
      <c r="D326" s="20">
        <v>44955</v>
      </c>
      <c r="E326">
        <v>2023</v>
      </c>
      <c r="F326" t="s">
        <v>39</v>
      </c>
      <c r="G326" t="s">
        <v>5412</v>
      </c>
      <c r="H326" t="s">
        <v>5413</v>
      </c>
      <c r="I326" t="s">
        <v>20</v>
      </c>
      <c r="J326" t="s">
        <v>111</v>
      </c>
      <c r="K326" t="s">
        <v>111</v>
      </c>
      <c r="L326" t="s">
        <v>36</v>
      </c>
      <c r="M326" t="s">
        <v>71</v>
      </c>
      <c r="N326">
        <v>992.63</v>
      </c>
      <c r="O326">
        <v>1</v>
      </c>
      <c r="P326">
        <v>0.2</v>
      </c>
      <c r="Q326">
        <v>38.979999999999997</v>
      </c>
    </row>
    <row r="327" spans="1:17" x14ac:dyDescent="0.35">
      <c r="A327">
        <v>858</v>
      </c>
      <c r="B327" t="s">
        <v>2615</v>
      </c>
      <c r="C327" s="20">
        <v>44954</v>
      </c>
      <c r="D327" s="20">
        <v>44956</v>
      </c>
      <c r="E327">
        <v>2023</v>
      </c>
      <c r="F327" t="s">
        <v>25</v>
      </c>
      <c r="G327" t="s">
        <v>2616</v>
      </c>
      <c r="H327" t="s">
        <v>2617</v>
      </c>
      <c r="I327" t="s">
        <v>20</v>
      </c>
      <c r="J327" t="s">
        <v>52</v>
      </c>
      <c r="K327" t="s">
        <v>53</v>
      </c>
      <c r="L327" t="s">
        <v>22</v>
      </c>
      <c r="M327" t="s">
        <v>23</v>
      </c>
      <c r="N327">
        <v>449.9</v>
      </c>
      <c r="O327">
        <v>2</v>
      </c>
      <c r="P327">
        <v>0.1</v>
      </c>
      <c r="Q327">
        <v>12.44</v>
      </c>
    </row>
    <row r="328" spans="1:17" x14ac:dyDescent="0.35">
      <c r="A328">
        <v>7920</v>
      </c>
      <c r="B328" t="s">
        <v>23479</v>
      </c>
      <c r="C328" s="20">
        <v>44955</v>
      </c>
      <c r="D328" s="20">
        <v>44962</v>
      </c>
      <c r="E328">
        <v>2023</v>
      </c>
      <c r="F328" t="s">
        <v>39</v>
      </c>
      <c r="G328" t="s">
        <v>23480</v>
      </c>
      <c r="H328" t="s">
        <v>23481</v>
      </c>
      <c r="I328" t="s">
        <v>20</v>
      </c>
      <c r="J328" t="s">
        <v>42</v>
      </c>
      <c r="K328" t="s">
        <v>43</v>
      </c>
      <c r="L328" t="s">
        <v>29</v>
      </c>
      <c r="M328" t="s">
        <v>48</v>
      </c>
      <c r="N328">
        <v>1259.6500000000001</v>
      </c>
      <c r="O328">
        <v>9</v>
      </c>
      <c r="P328">
        <v>0.1</v>
      </c>
      <c r="Q328">
        <v>141.01</v>
      </c>
    </row>
    <row r="329" spans="1:17" x14ac:dyDescent="0.35">
      <c r="A329">
        <v>5676</v>
      </c>
      <c r="B329" t="s">
        <v>16921</v>
      </c>
      <c r="C329" s="20">
        <v>44955</v>
      </c>
      <c r="D329" s="20">
        <v>44959</v>
      </c>
      <c r="E329">
        <v>2023</v>
      </c>
      <c r="F329" t="s">
        <v>59</v>
      </c>
      <c r="G329" t="s">
        <v>16922</v>
      </c>
      <c r="H329" t="s">
        <v>16923</v>
      </c>
      <c r="I329" t="s">
        <v>67</v>
      </c>
      <c r="J329" t="s">
        <v>34</v>
      </c>
      <c r="K329" t="s">
        <v>35</v>
      </c>
      <c r="L329" t="s">
        <v>22</v>
      </c>
      <c r="M329" t="s">
        <v>23</v>
      </c>
      <c r="N329">
        <v>885.62</v>
      </c>
      <c r="O329">
        <v>10</v>
      </c>
      <c r="P329">
        <v>0.15</v>
      </c>
      <c r="Q329">
        <v>92.39</v>
      </c>
    </row>
    <row r="330" spans="1:17" x14ac:dyDescent="0.35">
      <c r="A330">
        <v>5220</v>
      </c>
      <c r="B330" t="s">
        <v>15576</v>
      </c>
      <c r="C330" s="20">
        <v>44955</v>
      </c>
      <c r="D330" s="20">
        <v>44958</v>
      </c>
      <c r="E330">
        <v>2023</v>
      </c>
      <c r="F330" t="s">
        <v>17</v>
      </c>
      <c r="G330" t="s">
        <v>15577</v>
      </c>
      <c r="H330" t="s">
        <v>15578</v>
      </c>
      <c r="I330" t="s">
        <v>28</v>
      </c>
      <c r="J330" t="s">
        <v>62</v>
      </c>
      <c r="K330" t="s">
        <v>63</v>
      </c>
      <c r="L330" t="s">
        <v>29</v>
      </c>
      <c r="M330" t="s">
        <v>30</v>
      </c>
      <c r="N330">
        <v>501.95</v>
      </c>
      <c r="O330">
        <v>8</v>
      </c>
      <c r="P330">
        <v>0</v>
      </c>
      <c r="Q330">
        <v>54.85</v>
      </c>
    </row>
    <row r="331" spans="1:17" x14ac:dyDescent="0.35">
      <c r="A331">
        <v>6992</v>
      </c>
      <c r="B331" t="s">
        <v>20785</v>
      </c>
      <c r="C331" s="20">
        <v>44956</v>
      </c>
      <c r="D331" s="20">
        <v>44960</v>
      </c>
      <c r="E331">
        <v>2023</v>
      </c>
      <c r="F331" t="s">
        <v>25</v>
      </c>
      <c r="G331" t="s">
        <v>20786</v>
      </c>
      <c r="H331" t="s">
        <v>20787</v>
      </c>
      <c r="I331" t="s">
        <v>28</v>
      </c>
      <c r="J331" t="s">
        <v>79</v>
      </c>
      <c r="K331" t="s">
        <v>80</v>
      </c>
      <c r="L331" t="s">
        <v>36</v>
      </c>
      <c r="M331" t="s">
        <v>118</v>
      </c>
      <c r="N331">
        <v>174.99</v>
      </c>
      <c r="O331">
        <v>8</v>
      </c>
      <c r="P331">
        <v>0.15</v>
      </c>
      <c r="Q331">
        <v>6.77</v>
      </c>
    </row>
    <row r="332" spans="1:17" x14ac:dyDescent="0.35">
      <c r="A332">
        <v>5021</v>
      </c>
      <c r="B332" t="s">
        <v>14991</v>
      </c>
      <c r="C332" s="20">
        <v>44956</v>
      </c>
      <c r="D332" s="20">
        <v>44960</v>
      </c>
      <c r="E332">
        <v>2023</v>
      </c>
      <c r="F332" t="s">
        <v>17</v>
      </c>
      <c r="G332" t="s">
        <v>14992</v>
      </c>
      <c r="H332" t="s">
        <v>14993</v>
      </c>
      <c r="I332" t="s">
        <v>28</v>
      </c>
      <c r="J332" t="s">
        <v>42</v>
      </c>
      <c r="K332" t="s">
        <v>43</v>
      </c>
      <c r="L332" t="s">
        <v>22</v>
      </c>
      <c r="M332" t="s">
        <v>23</v>
      </c>
      <c r="N332">
        <v>1475.74</v>
      </c>
      <c r="O332">
        <v>6</v>
      </c>
      <c r="P332">
        <v>0.2</v>
      </c>
      <c r="Q332">
        <v>12.79</v>
      </c>
    </row>
    <row r="333" spans="1:17" x14ac:dyDescent="0.35">
      <c r="A333">
        <v>2408</v>
      </c>
      <c r="B333" t="s">
        <v>7243</v>
      </c>
      <c r="C333" s="20">
        <v>44956</v>
      </c>
      <c r="D333" s="20">
        <v>44960</v>
      </c>
      <c r="E333">
        <v>2023</v>
      </c>
      <c r="F333" t="s">
        <v>39</v>
      </c>
      <c r="G333" t="s">
        <v>7244</v>
      </c>
      <c r="H333" t="s">
        <v>7245</v>
      </c>
      <c r="I333" t="s">
        <v>67</v>
      </c>
      <c r="J333" t="s">
        <v>34</v>
      </c>
      <c r="K333" t="s">
        <v>35</v>
      </c>
      <c r="L333" t="s">
        <v>22</v>
      </c>
      <c r="M333" t="s">
        <v>75</v>
      </c>
      <c r="N333">
        <v>528.55999999999995</v>
      </c>
      <c r="O333">
        <v>3</v>
      </c>
      <c r="P333">
        <v>0.15</v>
      </c>
      <c r="Q333">
        <v>29.18</v>
      </c>
    </row>
    <row r="334" spans="1:17" x14ac:dyDescent="0.35">
      <c r="A334">
        <v>2407</v>
      </c>
      <c r="B334" t="s">
        <v>7240</v>
      </c>
      <c r="C334" s="20">
        <v>44956</v>
      </c>
      <c r="D334" s="20">
        <v>44963</v>
      </c>
      <c r="E334">
        <v>2023</v>
      </c>
      <c r="F334" t="s">
        <v>39</v>
      </c>
      <c r="G334" t="s">
        <v>7241</v>
      </c>
      <c r="H334" t="s">
        <v>7242</v>
      </c>
      <c r="I334" t="s">
        <v>28</v>
      </c>
      <c r="J334" t="s">
        <v>79</v>
      </c>
      <c r="K334" t="s">
        <v>80</v>
      </c>
      <c r="L334" t="s">
        <v>29</v>
      </c>
      <c r="M334" t="s">
        <v>90</v>
      </c>
      <c r="N334">
        <v>1324.19</v>
      </c>
      <c r="O334">
        <v>3</v>
      </c>
      <c r="P334">
        <v>0.15</v>
      </c>
      <c r="Q334">
        <v>224.93</v>
      </c>
    </row>
    <row r="335" spans="1:17" x14ac:dyDescent="0.35">
      <c r="A335">
        <v>2253</v>
      </c>
      <c r="B335" t="s">
        <v>6778</v>
      </c>
      <c r="C335" s="20">
        <v>44956</v>
      </c>
      <c r="D335" s="20">
        <v>44958</v>
      </c>
      <c r="E335">
        <v>2023</v>
      </c>
      <c r="F335" t="s">
        <v>17</v>
      </c>
      <c r="G335" t="s">
        <v>6779</v>
      </c>
      <c r="H335" t="s">
        <v>6780</v>
      </c>
      <c r="I335" t="s">
        <v>67</v>
      </c>
      <c r="J335" t="s">
        <v>42</v>
      </c>
      <c r="K335" t="s">
        <v>43</v>
      </c>
      <c r="L335" t="s">
        <v>29</v>
      </c>
      <c r="M335" t="s">
        <v>90</v>
      </c>
      <c r="N335">
        <v>519.34</v>
      </c>
      <c r="O335">
        <v>10</v>
      </c>
      <c r="P335">
        <v>0.2</v>
      </c>
      <c r="Q335">
        <v>67.650000000000006</v>
      </c>
    </row>
    <row r="336" spans="1:17" x14ac:dyDescent="0.35">
      <c r="A336">
        <v>7062</v>
      </c>
      <c r="B336" t="s">
        <v>20989</v>
      </c>
      <c r="C336" s="20">
        <v>44957</v>
      </c>
      <c r="D336" s="20">
        <v>44961</v>
      </c>
      <c r="E336">
        <v>2023</v>
      </c>
      <c r="F336" t="s">
        <v>17</v>
      </c>
      <c r="G336" t="s">
        <v>20990</v>
      </c>
      <c r="H336" t="s">
        <v>20991</v>
      </c>
      <c r="I336" t="s">
        <v>67</v>
      </c>
      <c r="J336" t="s">
        <v>47</v>
      </c>
      <c r="K336" t="s">
        <v>47</v>
      </c>
      <c r="L336" t="s">
        <v>22</v>
      </c>
      <c r="M336" t="s">
        <v>54</v>
      </c>
      <c r="N336">
        <v>1342.93</v>
      </c>
      <c r="O336">
        <v>1</v>
      </c>
      <c r="P336">
        <v>0</v>
      </c>
      <c r="Q336">
        <v>161.78</v>
      </c>
    </row>
    <row r="337" spans="1:17" x14ac:dyDescent="0.35">
      <c r="A337">
        <v>2950</v>
      </c>
      <c r="B337" t="s">
        <v>8853</v>
      </c>
      <c r="C337" s="20">
        <v>44957</v>
      </c>
      <c r="D337" s="20">
        <v>44963</v>
      </c>
      <c r="E337">
        <v>2023</v>
      </c>
      <c r="F337" t="s">
        <v>39</v>
      </c>
      <c r="G337" t="s">
        <v>8854</v>
      </c>
      <c r="H337" t="s">
        <v>8855</v>
      </c>
      <c r="I337" t="s">
        <v>67</v>
      </c>
      <c r="J337" t="s">
        <v>62</v>
      </c>
      <c r="K337" t="s">
        <v>63</v>
      </c>
      <c r="L337" t="s">
        <v>29</v>
      </c>
      <c r="M337" t="s">
        <v>107</v>
      </c>
      <c r="N337">
        <v>519.70000000000005</v>
      </c>
      <c r="O337">
        <v>2</v>
      </c>
      <c r="P337">
        <v>0.15</v>
      </c>
      <c r="Q337">
        <v>14.05</v>
      </c>
    </row>
    <row r="338" spans="1:17" x14ac:dyDescent="0.35">
      <c r="A338">
        <v>8222</v>
      </c>
      <c r="B338" t="s">
        <v>24359</v>
      </c>
      <c r="C338" s="20">
        <v>45292</v>
      </c>
      <c r="D338" s="20">
        <v>45295</v>
      </c>
      <c r="E338">
        <v>2024</v>
      </c>
      <c r="F338" t="s">
        <v>59</v>
      </c>
      <c r="G338" t="s">
        <v>24360</v>
      </c>
      <c r="H338" t="s">
        <v>24361</v>
      </c>
      <c r="I338" t="s">
        <v>20</v>
      </c>
      <c r="J338" t="s">
        <v>47</v>
      </c>
      <c r="K338" t="s">
        <v>47</v>
      </c>
      <c r="L338" t="s">
        <v>36</v>
      </c>
      <c r="M338" t="s">
        <v>138</v>
      </c>
      <c r="N338">
        <v>735.41</v>
      </c>
      <c r="O338">
        <v>1</v>
      </c>
      <c r="P338">
        <v>0</v>
      </c>
      <c r="Q338">
        <v>113.04</v>
      </c>
    </row>
    <row r="339" spans="1:17" x14ac:dyDescent="0.35">
      <c r="A339">
        <v>105</v>
      </c>
      <c r="B339" t="s">
        <v>365</v>
      </c>
      <c r="C339" s="20">
        <v>45292</v>
      </c>
      <c r="D339" s="20">
        <v>45299</v>
      </c>
      <c r="E339">
        <v>2024</v>
      </c>
      <c r="F339" t="s">
        <v>17</v>
      </c>
      <c r="G339" t="s">
        <v>366</v>
      </c>
      <c r="H339" t="s">
        <v>367</v>
      </c>
      <c r="I339" t="s">
        <v>20</v>
      </c>
      <c r="J339" t="s">
        <v>145</v>
      </c>
      <c r="K339" t="s">
        <v>80</v>
      </c>
      <c r="L339" t="s">
        <v>36</v>
      </c>
      <c r="M339" t="s">
        <v>37</v>
      </c>
      <c r="N339">
        <v>1422.37</v>
      </c>
      <c r="O339">
        <v>1</v>
      </c>
      <c r="P339">
        <v>0.15</v>
      </c>
      <c r="Q339">
        <v>134.28</v>
      </c>
    </row>
    <row r="340" spans="1:17" x14ac:dyDescent="0.35">
      <c r="A340">
        <v>6809</v>
      </c>
      <c r="B340" t="s">
        <v>20242</v>
      </c>
      <c r="C340" s="20">
        <v>45292</v>
      </c>
      <c r="D340" s="20">
        <v>45296</v>
      </c>
      <c r="E340">
        <v>2024</v>
      </c>
      <c r="F340" t="s">
        <v>17</v>
      </c>
      <c r="G340" t="s">
        <v>20243</v>
      </c>
      <c r="H340" t="s">
        <v>20244</v>
      </c>
      <c r="I340" t="s">
        <v>67</v>
      </c>
      <c r="J340" t="s">
        <v>145</v>
      </c>
      <c r="K340" t="s">
        <v>80</v>
      </c>
      <c r="L340" t="s">
        <v>22</v>
      </c>
      <c r="M340" t="s">
        <v>54</v>
      </c>
      <c r="N340">
        <v>351.89</v>
      </c>
      <c r="O340">
        <v>2</v>
      </c>
      <c r="P340">
        <v>0.2</v>
      </c>
      <c r="Q340">
        <v>13.89</v>
      </c>
    </row>
    <row r="341" spans="1:17" x14ac:dyDescent="0.35">
      <c r="A341">
        <v>6226</v>
      </c>
      <c r="B341" t="s">
        <v>18531</v>
      </c>
      <c r="C341" s="20">
        <v>45292</v>
      </c>
      <c r="D341" s="20">
        <v>45293</v>
      </c>
      <c r="E341">
        <v>2024</v>
      </c>
      <c r="F341" t="s">
        <v>59</v>
      </c>
      <c r="G341" t="s">
        <v>18532</v>
      </c>
      <c r="H341" t="s">
        <v>18533</v>
      </c>
      <c r="I341" t="s">
        <v>20</v>
      </c>
      <c r="J341" t="s">
        <v>42</v>
      </c>
      <c r="K341" t="s">
        <v>43</v>
      </c>
      <c r="L341" t="s">
        <v>22</v>
      </c>
      <c r="M341" t="s">
        <v>75</v>
      </c>
      <c r="N341">
        <v>561.79999999999995</v>
      </c>
      <c r="O341">
        <v>9</v>
      </c>
      <c r="P341">
        <v>0</v>
      </c>
      <c r="Q341">
        <v>109.39</v>
      </c>
    </row>
    <row r="342" spans="1:17" x14ac:dyDescent="0.35">
      <c r="A342">
        <v>5753</v>
      </c>
      <c r="B342" t="s">
        <v>17148</v>
      </c>
      <c r="C342" s="20">
        <v>45292</v>
      </c>
      <c r="D342" s="20">
        <v>45296</v>
      </c>
      <c r="E342">
        <v>2024</v>
      </c>
      <c r="F342" t="s">
        <v>25</v>
      </c>
      <c r="G342" t="s">
        <v>17149</v>
      </c>
      <c r="H342" t="s">
        <v>8002</v>
      </c>
      <c r="I342" t="s">
        <v>20</v>
      </c>
      <c r="J342" t="s">
        <v>62</v>
      </c>
      <c r="K342" t="s">
        <v>63</v>
      </c>
      <c r="L342" t="s">
        <v>29</v>
      </c>
      <c r="M342" t="s">
        <v>107</v>
      </c>
      <c r="N342">
        <v>515.12</v>
      </c>
      <c r="O342">
        <v>1</v>
      </c>
      <c r="P342">
        <v>0.15</v>
      </c>
      <c r="Q342">
        <v>7.02</v>
      </c>
    </row>
    <row r="343" spans="1:17" x14ac:dyDescent="0.35">
      <c r="A343">
        <v>4390</v>
      </c>
      <c r="B343" t="s">
        <v>13116</v>
      </c>
      <c r="C343" s="20">
        <v>45292</v>
      </c>
      <c r="D343" s="20">
        <v>45298</v>
      </c>
      <c r="E343">
        <v>2024</v>
      </c>
      <c r="F343" t="s">
        <v>59</v>
      </c>
      <c r="G343" t="s">
        <v>13117</v>
      </c>
      <c r="H343" t="s">
        <v>13118</v>
      </c>
      <c r="I343" t="s">
        <v>67</v>
      </c>
      <c r="J343" t="s">
        <v>21</v>
      </c>
      <c r="K343" t="s">
        <v>26647</v>
      </c>
      <c r="L343" t="s">
        <v>22</v>
      </c>
      <c r="M343" t="s">
        <v>23</v>
      </c>
      <c r="N343">
        <v>966.1</v>
      </c>
      <c r="O343">
        <v>6</v>
      </c>
      <c r="P343">
        <v>0.15</v>
      </c>
      <c r="Q343">
        <v>146.22999999999999</v>
      </c>
    </row>
    <row r="344" spans="1:17" x14ac:dyDescent="0.35">
      <c r="A344">
        <v>1728</v>
      </c>
      <c r="B344" t="s">
        <v>5214</v>
      </c>
      <c r="C344" s="20">
        <v>45292</v>
      </c>
      <c r="D344" s="20">
        <v>45294</v>
      </c>
      <c r="E344">
        <v>2024</v>
      </c>
      <c r="F344" t="s">
        <v>39</v>
      </c>
      <c r="G344" t="s">
        <v>5215</v>
      </c>
      <c r="H344" t="s">
        <v>5216</v>
      </c>
      <c r="I344" t="s">
        <v>20</v>
      </c>
      <c r="J344" t="s">
        <v>111</v>
      </c>
      <c r="K344" t="s">
        <v>111</v>
      </c>
      <c r="L344" t="s">
        <v>22</v>
      </c>
      <c r="M344" t="s">
        <v>23</v>
      </c>
      <c r="N344">
        <v>348.39</v>
      </c>
      <c r="O344">
        <v>10</v>
      </c>
      <c r="P344">
        <v>0.1</v>
      </c>
      <c r="Q344">
        <v>64.44</v>
      </c>
    </row>
    <row r="345" spans="1:17" x14ac:dyDescent="0.35">
      <c r="A345">
        <v>1311</v>
      </c>
      <c r="B345" t="s">
        <v>3970</v>
      </c>
      <c r="C345" s="20">
        <v>45292</v>
      </c>
      <c r="D345" s="20">
        <v>45297</v>
      </c>
      <c r="E345">
        <v>2024</v>
      </c>
      <c r="F345" t="s">
        <v>59</v>
      </c>
      <c r="G345" t="s">
        <v>3971</v>
      </c>
      <c r="H345" t="s">
        <v>3972</v>
      </c>
      <c r="I345" t="s">
        <v>20</v>
      </c>
      <c r="J345" t="s">
        <v>79</v>
      </c>
      <c r="K345" t="s">
        <v>80</v>
      </c>
      <c r="L345" t="s">
        <v>22</v>
      </c>
      <c r="M345" t="s">
        <v>54</v>
      </c>
      <c r="N345">
        <v>407.43</v>
      </c>
      <c r="O345">
        <v>2</v>
      </c>
      <c r="P345">
        <v>0.1</v>
      </c>
      <c r="Q345">
        <v>71.06</v>
      </c>
    </row>
    <row r="346" spans="1:17" x14ac:dyDescent="0.35">
      <c r="A346">
        <v>857</v>
      </c>
      <c r="B346" t="s">
        <v>2612</v>
      </c>
      <c r="C346" s="20">
        <v>45292</v>
      </c>
      <c r="D346" s="20">
        <v>45297</v>
      </c>
      <c r="E346">
        <v>2024</v>
      </c>
      <c r="F346" t="s">
        <v>25</v>
      </c>
      <c r="G346" t="s">
        <v>2613</v>
      </c>
      <c r="H346" t="s">
        <v>2614</v>
      </c>
      <c r="I346" t="s">
        <v>67</v>
      </c>
      <c r="J346" t="s">
        <v>47</v>
      </c>
      <c r="K346" t="s">
        <v>47</v>
      </c>
      <c r="L346" t="s">
        <v>29</v>
      </c>
      <c r="M346" t="s">
        <v>90</v>
      </c>
      <c r="N346">
        <v>1085.8900000000001</v>
      </c>
      <c r="O346">
        <v>5</v>
      </c>
      <c r="P346">
        <v>0.15</v>
      </c>
      <c r="Q346">
        <v>89.55</v>
      </c>
    </row>
    <row r="347" spans="1:17" x14ac:dyDescent="0.35">
      <c r="A347">
        <v>8399</v>
      </c>
      <c r="B347" t="s">
        <v>24873</v>
      </c>
      <c r="C347" s="20">
        <v>45293</v>
      </c>
      <c r="D347" s="20">
        <v>45300</v>
      </c>
      <c r="E347">
        <v>2024</v>
      </c>
      <c r="F347" t="s">
        <v>17</v>
      </c>
      <c r="G347" t="s">
        <v>24874</v>
      </c>
      <c r="H347" t="s">
        <v>24875</v>
      </c>
      <c r="I347" t="s">
        <v>28</v>
      </c>
      <c r="J347" t="s">
        <v>145</v>
      </c>
      <c r="K347" t="s">
        <v>80</v>
      </c>
      <c r="L347" t="s">
        <v>22</v>
      </c>
      <c r="M347" t="s">
        <v>54</v>
      </c>
      <c r="N347">
        <v>886.06</v>
      </c>
      <c r="O347">
        <v>6</v>
      </c>
      <c r="P347">
        <v>0.15</v>
      </c>
      <c r="Q347">
        <v>63.99</v>
      </c>
    </row>
    <row r="348" spans="1:17" x14ac:dyDescent="0.35">
      <c r="A348">
        <v>5387</v>
      </c>
      <c r="B348" t="s">
        <v>16068</v>
      </c>
      <c r="C348" s="20">
        <v>45293</v>
      </c>
      <c r="D348" s="20">
        <v>45297</v>
      </c>
      <c r="E348">
        <v>2024</v>
      </c>
      <c r="F348" t="s">
        <v>17</v>
      </c>
      <c r="G348" t="s">
        <v>16069</v>
      </c>
      <c r="H348" t="s">
        <v>16070</v>
      </c>
      <c r="I348" t="s">
        <v>67</v>
      </c>
      <c r="J348" t="s">
        <v>106</v>
      </c>
      <c r="K348" t="s">
        <v>106</v>
      </c>
      <c r="L348" t="s">
        <v>29</v>
      </c>
      <c r="M348" t="s">
        <v>90</v>
      </c>
      <c r="N348">
        <v>1485.59</v>
      </c>
      <c r="O348">
        <v>4</v>
      </c>
      <c r="P348">
        <v>0.15</v>
      </c>
      <c r="Q348">
        <v>40.33</v>
      </c>
    </row>
    <row r="349" spans="1:17" x14ac:dyDescent="0.35">
      <c r="A349">
        <v>4983</v>
      </c>
      <c r="B349" t="s">
        <v>14877</v>
      </c>
      <c r="C349" s="20">
        <v>45293</v>
      </c>
      <c r="D349" s="20">
        <v>45294</v>
      </c>
      <c r="E349">
        <v>2024</v>
      </c>
      <c r="F349" t="s">
        <v>25</v>
      </c>
      <c r="G349" t="s">
        <v>14878</v>
      </c>
      <c r="H349" t="s">
        <v>14879</v>
      </c>
      <c r="I349" t="s">
        <v>20</v>
      </c>
      <c r="J349" t="s">
        <v>145</v>
      </c>
      <c r="K349" t="s">
        <v>80</v>
      </c>
      <c r="L349" t="s">
        <v>22</v>
      </c>
      <c r="M349" t="s">
        <v>54</v>
      </c>
      <c r="N349">
        <v>1320.51</v>
      </c>
      <c r="O349">
        <v>8</v>
      </c>
      <c r="P349">
        <v>0.1</v>
      </c>
      <c r="Q349">
        <v>97.49</v>
      </c>
    </row>
    <row r="350" spans="1:17" x14ac:dyDescent="0.35">
      <c r="A350">
        <v>4111</v>
      </c>
      <c r="B350" t="s">
        <v>12292</v>
      </c>
      <c r="C350" s="20">
        <v>45293</v>
      </c>
      <c r="D350" s="20">
        <v>45295</v>
      </c>
      <c r="E350">
        <v>2024</v>
      </c>
      <c r="F350" t="s">
        <v>59</v>
      </c>
      <c r="G350" t="s">
        <v>12293</v>
      </c>
      <c r="H350" t="s">
        <v>12294</v>
      </c>
      <c r="I350" t="s">
        <v>28</v>
      </c>
      <c r="J350" t="s">
        <v>145</v>
      </c>
      <c r="K350" t="s">
        <v>80</v>
      </c>
      <c r="L350" t="s">
        <v>36</v>
      </c>
      <c r="M350" t="s">
        <v>138</v>
      </c>
      <c r="N350">
        <v>117.28</v>
      </c>
      <c r="O350">
        <v>1</v>
      </c>
      <c r="P350">
        <v>0.2</v>
      </c>
      <c r="Q350">
        <v>12.82</v>
      </c>
    </row>
    <row r="351" spans="1:17" x14ac:dyDescent="0.35">
      <c r="A351">
        <v>3372</v>
      </c>
      <c r="B351" t="s">
        <v>10109</v>
      </c>
      <c r="C351" s="20">
        <v>45293</v>
      </c>
      <c r="D351" s="20">
        <v>45294</v>
      </c>
      <c r="E351">
        <v>2024</v>
      </c>
      <c r="F351" t="s">
        <v>39</v>
      </c>
      <c r="G351" t="s">
        <v>10110</v>
      </c>
      <c r="H351" t="s">
        <v>10111</v>
      </c>
      <c r="I351" t="s">
        <v>20</v>
      </c>
      <c r="J351" t="s">
        <v>62</v>
      </c>
      <c r="K351" t="s">
        <v>63</v>
      </c>
      <c r="L351" t="s">
        <v>36</v>
      </c>
      <c r="M351" t="s">
        <v>37</v>
      </c>
      <c r="N351">
        <v>925.2</v>
      </c>
      <c r="O351">
        <v>8</v>
      </c>
      <c r="P351">
        <v>0.1</v>
      </c>
      <c r="Q351">
        <v>88.5</v>
      </c>
    </row>
    <row r="352" spans="1:17" x14ac:dyDescent="0.35">
      <c r="A352">
        <v>2247</v>
      </c>
      <c r="B352" t="s">
        <v>6760</v>
      </c>
      <c r="C352" s="20">
        <v>45293</v>
      </c>
      <c r="D352" s="20">
        <v>45295</v>
      </c>
      <c r="E352">
        <v>2024</v>
      </c>
      <c r="F352" t="s">
        <v>59</v>
      </c>
      <c r="G352" t="s">
        <v>6761</v>
      </c>
      <c r="H352" t="s">
        <v>6762</v>
      </c>
      <c r="I352" t="s">
        <v>20</v>
      </c>
      <c r="J352" t="s">
        <v>145</v>
      </c>
      <c r="K352" t="s">
        <v>80</v>
      </c>
      <c r="L352" t="s">
        <v>36</v>
      </c>
      <c r="M352" t="s">
        <v>138</v>
      </c>
      <c r="N352">
        <v>1031.27</v>
      </c>
      <c r="O352">
        <v>7</v>
      </c>
      <c r="P352">
        <v>0.15</v>
      </c>
      <c r="Q352">
        <v>72.44</v>
      </c>
    </row>
    <row r="353" spans="1:17" x14ac:dyDescent="0.35">
      <c r="A353">
        <v>900</v>
      </c>
      <c r="B353" t="s">
        <v>2741</v>
      </c>
      <c r="C353" s="20">
        <v>45293</v>
      </c>
      <c r="D353" s="20">
        <v>45294</v>
      </c>
      <c r="E353">
        <v>2024</v>
      </c>
      <c r="F353" t="s">
        <v>25</v>
      </c>
      <c r="G353" t="s">
        <v>2742</v>
      </c>
      <c r="H353" t="s">
        <v>2743</v>
      </c>
      <c r="I353" t="s">
        <v>67</v>
      </c>
      <c r="J353" t="s">
        <v>62</v>
      </c>
      <c r="K353" t="s">
        <v>63</v>
      </c>
      <c r="L353" t="s">
        <v>22</v>
      </c>
      <c r="M353" t="s">
        <v>134</v>
      </c>
      <c r="N353">
        <v>1340.52</v>
      </c>
      <c r="O353">
        <v>9</v>
      </c>
      <c r="P353">
        <v>0.15</v>
      </c>
      <c r="Q353">
        <v>4.6500000000000004</v>
      </c>
    </row>
    <row r="354" spans="1:17" x14ac:dyDescent="0.35">
      <c r="A354">
        <v>8747</v>
      </c>
      <c r="B354" t="s">
        <v>25885</v>
      </c>
      <c r="C354" s="20">
        <v>45294</v>
      </c>
      <c r="D354" s="20">
        <v>45297</v>
      </c>
      <c r="E354">
        <v>2024</v>
      </c>
      <c r="F354" t="s">
        <v>17</v>
      </c>
      <c r="G354" t="s">
        <v>25886</v>
      </c>
      <c r="H354" t="s">
        <v>25887</v>
      </c>
      <c r="I354" t="s">
        <v>20</v>
      </c>
      <c r="J354" t="s">
        <v>145</v>
      </c>
      <c r="K354" t="s">
        <v>80</v>
      </c>
      <c r="L354" t="s">
        <v>36</v>
      </c>
      <c r="M354" t="s">
        <v>37</v>
      </c>
      <c r="N354">
        <v>1466.69</v>
      </c>
      <c r="O354">
        <v>5</v>
      </c>
      <c r="P354">
        <v>0.1</v>
      </c>
      <c r="Q354">
        <v>314.82</v>
      </c>
    </row>
    <row r="355" spans="1:17" x14ac:dyDescent="0.35">
      <c r="A355">
        <v>7807</v>
      </c>
      <c r="B355" t="s">
        <v>23150</v>
      </c>
      <c r="C355" s="20">
        <v>45294</v>
      </c>
      <c r="D355" s="20">
        <v>45297</v>
      </c>
      <c r="E355">
        <v>2024</v>
      </c>
      <c r="F355" t="s">
        <v>39</v>
      </c>
      <c r="G355" t="s">
        <v>23151</v>
      </c>
      <c r="H355" t="s">
        <v>4717</v>
      </c>
      <c r="I355" t="s">
        <v>28</v>
      </c>
      <c r="J355" t="s">
        <v>106</v>
      </c>
      <c r="K355" t="s">
        <v>106</v>
      </c>
      <c r="L355" t="s">
        <v>36</v>
      </c>
      <c r="M355" t="s">
        <v>118</v>
      </c>
      <c r="N355">
        <v>713.96</v>
      </c>
      <c r="O355">
        <v>1</v>
      </c>
      <c r="P355">
        <v>0.1</v>
      </c>
      <c r="Q355">
        <v>123.63</v>
      </c>
    </row>
    <row r="356" spans="1:17" x14ac:dyDescent="0.35">
      <c r="A356">
        <v>7495</v>
      </c>
      <c r="B356" t="s">
        <v>22245</v>
      </c>
      <c r="C356" s="20">
        <v>45294</v>
      </c>
      <c r="D356" s="20">
        <v>45301</v>
      </c>
      <c r="E356">
        <v>2024</v>
      </c>
      <c r="F356" t="s">
        <v>17</v>
      </c>
      <c r="G356" t="s">
        <v>22246</v>
      </c>
      <c r="H356" t="s">
        <v>22247</v>
      </c>
      <c r="I356" t="s">
        <v>67</v>
      </c>
      <c r="J356" t="s">
        <v>145</v>
      </c>
      <c r="K356" t="s">
        <v>80</v>
      </c>
      <c r="L356" t="s">
        <v>29</v>
      </c>
      <c r="M356" t="s">
        <v>48</v>
      </c>
      <c r="N356">
        <v>1011.84</v>
      </c>
      <c r="O356">
        <v>10</v>
      </c>
      <c r="P356">
        <v>0</v>
      </c>
      <c r="Q356">
        <v>144.57</v>
      </c>
    </row>
    <row r="357" spans="1:17" x14ac:dyDescent="0.35">
      <c r="A357">
        <v>7423</v>
      </c>
      <c r="B357" t="s">
        <v>22039</v>
      </c>
      <c r="C357" s="20">
        <v>45294</v>
      </c>
      <c r="D357" s="20">
        <v>45296</v>
      </c>
      <c r="E357">
        <v>2024</v>
      </c>
      <c r="F357" t="s">
        <v>59</v>
      </c>
      <c r="G357" t="s">
        <v>22040</v>
      </c>
      <c r="H357" t="s">
        <v>22041</v>
      </c>
      <c r="I357" t="s">
        <v>28</v>
      </c>
      <c r="J357" t="s">
        <v>34</v>
      </c>
      <c r="K357" t="s">
        <v>35</v>
      </c>
      <c r="L357" t="s">
        <v>36</v>
      </c>
      <c r="M357" t="s">
        <v>37</v>
      </c>
      <c r="N357">
        <v>299.01</v>
      </c>
      <c r="O357">
        <v>8</v>
      </c>
      <c r="P357">
        <v>0.15</v>
      </c>
      <c r="Q357">
        <v>48.79</v>
      </c>
    </row>
    <row r="358" spans="1:17" x14ac:dyDescent="0.35">
      <c r="A358">
        <v>7293</v>
      </c>
      <c r="B358" t="s">
        <v>21660</v>
      </c>
      <c r="C358" s="20">
        <v>45294</v>
      </c>
      <c r="D358" s="20">
        <v>45298</v>
      </c>
      <c r="E358">
        <v>2024</v>
      </c>
      <c r="F358" t="s">
        <v>17</v>
      </c>
      <c r="G358" t="s">
        <v>21661</v>
      </c>
      <c r="H358" t="s">
        <v>21662</v>
      </c>
      <c r="I358" t="s">
        <v>20</v>
      </c>
      <c r="J358" t="s">
        <v>42</v>
      </c>
      <c r="K358" t="s">
        <v>43</v>
      </c>
      <c r="L358" t="s">
        <v>29</v>
      </c>
      <c r="M358" t="s">
        <v>107</v>
      </c>
      <c r="N358">
        <v>822.11</v>
      </c>
      <c r="O358">
        <v>9</v>
      </c>
      <c r="P358">
        <v>0</v>
      </c>
      <c r="Q358">
        <v>194.32</v>
      </c>
    </row>
    <row r="359" spans="1:17" x14ac:dyDescent="0.35">
      <c r="A359">
        <v>5825</v>
      </c>
      <c r="B359" t="s">
        <v>17359</v>
      </c>
      <c r="C359" s="20">
        <v>45294</v>
      </c>
      <c r="D359" s="20">
        <v>45295</v>
      </c>
      <c r="E359">
        <v>2024</v>
      </c>
      <c r="F359" t="s">
        <v>59</v>
      </c>
      <c r="G359" t="s">
        <v>17360</v>
      </c>
      <c r="H359" t="s">
        <v>17361</v>
      </c>
      <c r="I359" t="s">
        <v>28</v>
      </c>
      <c r="J359" t="s">
        <v>62</v>
      </c>
      <c r="K359" t="s">
        <v>63</v>
      </c>
      <c r="L359" t="s">
        <v>22</v>
      </c>
      <c r="M359" t="s">
        <v>134</v>
      </c>
      <c r="N359">
        <v>587.27</v>
      </c>
      <c r="O359">
        <v>4</v>
      </c>
      <c r="P359">
        <v>0.2</v>
      </c>
      <c r="Q359">
        <v>121.51</v>
      </c>
    </row>
    <row r="360" spans="1:17" x14ac:dyDescent="0.35">
      <c r="A360">
        <v>3838</v>
      </c>
      <c r="B360" t="s">
        <v>11490</v>
      </c>
      <c r="C360" s="20">
        <v>45294</v>
      </c>
      <c r="D360" s="20">
        <v>45301</v>
      </c>
      <c r="E360">
        <v>2024</v>
      </c>
      <c r="F360" t="s">
        <v>39</v>
      </c>
      <c r="G360" t="s">
        <v>11491</v>
      </c>
      <c r="H360" t="s">
        <v>11492</v>
      </c>
      <c r="I360" t="s">
        <v>67</v>
      </c>
      <c r="J360" t="s">
        <v>79</v>
      </c>
      <c r="K360" t="s">
        <v>80</v>
      </c>
      <c r="L360" t="s">
        <v>29</v>
      </c>
      <c r="M360" t="s">
        <v>90</v>
      </c>
      <c r="N360">
        <v>232.55</v>
      </c>
      <c r="O360">
        <v>7</v>
      </c>
      <c r="P360">
        <v>0.1</v>
      </c>
      <c r="Q360">
        <v>-2.02</v>
      </c>
    </row>
    <row r="361" spans="1:17" x14ac:dyDescent="0.35">
      <c r="A361">
        <v>3343</v>
      </c>
      <c r="B361" t="s">
        <v>10022</v>
      </c>
      <c r="C361" s="20">
        <v>45294</v>
      </c>
      <c r="D361" s="20">
        <v>45298</v>
      </c>
      <c r="E361">
        <v>2024</v>
      </c>
      <c r="F361" t="s">
        <v>39</v>
      </c>
      <c r="G361" t="s">
        <v>10023</v>
      </c>
      <c r="H361" t="s">
        <v>10024</v>
      </c>
      <c r="I361" t="s">
        <v>28</v>
      </c>
      <c r="J361" t="s">
        <v>106</v>
      </c>
      <c r="K361" t="s">
        <v>106</v>
      </c>
      <c r="L361" t="s">
        <v>36</v>
      </c>
      <c r="M361" t="s">
        <v>71</v>
      </c>
      <c r="N361">
        <v>1433.34</v>
      </c>
      <c r="O361">
        <v>5</v>
      </c>
      <c r="P361">
        <v>0.1</v>
      </c>
      <c r="Q361">
        <v>302.93</v>
      </c>
    </row>
    <row r="362" spans="1:17" x14ac:dyDescent="0.35">
      <c r="A362">
        <v>1707</v>
      </c>
      <c r="B362" t="s">
        <v>5151</v>
      </c>
      <c r="C362" s="20">
        <v>45294</v>
      </c>
      <c r="D362" s="20">
        <v>45300</v>
      </c>
      <c r="E362">
        <v>2024</v>
      </c>
      <c r="F362" t="s">
        <v>59</v>
      </c>
      <c r="G362" t="s">
        <v>5152</v>
      </c>
      <c r="H362" t="s">
        <v>5153</v>
      </c>
      <c r="I362" t="s">
        <v>28</v>
      </c>
      <c r="J362" t="s">
        <v>111</v>
      </c>
      <c r="K362" t="s">
        <v>111</v>
      </c>
      <c r="L362" t="s">
        <v>29</v>
      </c>
      <c r="M362" t="s">
        <v>48</v>
      </c>
      <c r="N362">
        <v>1088.29</v>
      </c>
      <c r="O362">
        <v>10</v>
      </c>
      <c r="P362">
        <v>0.15</v>
      </c>
      <c r="Q362">
        <v>236</v>
      </c>
    </row>
    <row r="363" spans="1:17" x14ac:dyDescent="0.35">
      <c r="A363">
        <v>1433</v>
      </c>
      <c r="B363" t="s">
        <v>4334</v>
      </c>
      <c r="C363" s="20">
        <v>45294</v>
      </c>
      <c r="D363" s="20">
        <v>45296</v>
      </c>
      <c r="E363">
        <v>2024</v>
      </c>
      <c r="F363" t="s">
        <v>39</v>
      </c>
      <c r="G363" t="s">
        <v>4335</v>
      </c>
      <c r="H363" t="s">
        <v>4336</v>
      </c>
      <c r="I363" t="s">
        <v>28</v>
      </c>
      <c r="J363" t="s">
        <v>106</v>
      </c>
      <c r="K363" t="s">
        <v>106</v>
      </c>
      <c r="L363" t="s">
        <v>29</v>
      </c>
      <c r="M363" t="s">
        <v>48</v>
      </c>
      <c r="N363">
        <v>503.77</v>
      </c>
      <c r="O363">
        <v>10</v>
      </c>
      <c r="P363">
        <v>0</v>
      </c>
      <c r="Q363">
        <v>94.71</v>
      </c>
    </row>
    <row r="364" spans="1:17" x14ac:dyDescent="0.35">
      <c r="A364">
        <v>8241</v>
      </c>
      <c r="B364" t="s">
        <v>24414</v>
      </c>
      <c r="C364" s="20">
        <v>45295</v>
      </c>
      <c r="D364" s="20">
        <v>45296</v>
      </c>
      <c r="E364">
        <v>2024</v>
      </c>
      <c r="F364" t="s">
        <v>59</v>
      </c>
      <c r="G364" t="s">
        <v>24415</v>
      </c>
      <c r="H364" t="s">
        <v>24416</v>
      </c>
      <c r="I364" t="s">
        <v>67</v>
      </c>
      <c r="J364" t="s">
        <v>62</v>
      </c>
      <c r="K364" t="s">
        <v>63</v>
      </c>
      <c r="L364" t="s">
        <v>22</v>
      </c>
      <c r="M364" t="s">
        <v>54</v>
      </c>
      <c r="N364">
        <v>827.59</v>
      </c>
      <c r="O364">
        <v>10</v>
      </c>
      <c r="P364">
        <v>0.1</v>
      </c>
      <c r="Q364">
        <v>20.38</v>
      </c>
    </row>
    <row r="365" spans="1:17" x14ac:dyDescent="0.35">
      <c r="A365">
        <v>8162</v>
      </c>
      <c r="B365" t="s">
        <v>24185</v>
      </c>
      <c r="C365" s="20">
        <v>45295</v>
      </c>
      <c r="D365" s="20">
        <v>45297</v>
      </c>
      <c r="E365">
        <v>2024</v>
      </c>
      <c r="F365" t="s">
        <v>59</v>
      </c>
      <c r="G365" t="s">
        <v>24186</v>
      </c>
      <c r="H365" t="s">
        <v>24187</v>
      </c>
      <c r="I365" t="s">
        <v>28</v>
      </c>
      <c r="J365" t="s">
        <v>145</v>
      </c>
      <c r="K365" t="s">
        <v>80</v>
      </c>
      <c r="L365" t="s">
        <v>36</v>
      </c>
      <c r="M365" t="s">
        <v>138</v>
      </c>
      <c r="N365">
        <v>816.31</v>
      </c>
      <c r="O365">
        <v>7</v>
      </c>
      <c r="P365">
        <v>0.1</v>
      </c>
      <c r="Q365">
        <v>151.79</v>
      </c>
    </row>
    <row r="366" spans="1:17" x14ac:dyDescent="0.35">
      <c r="A366">
        <v>6228</v>
      </c>
      <c r="B366" t="s">
        <v>18537</v>
      </c>
      <c r="C366" s="20">
        <v>45295</v>
      </c>
      <c r="D366" s="20">
        <v>45296</v>
      </c>
      <c r="E366">
        <v>2024</v>
      </c>
      <c r="F366" t="s">
        <v>39</v>
      </c>
      <c r="G366" t="s">
        <v>18538</v>
      </c>
      <c r="H366" t="s">
        <v>18539</v>
      </c>
      <c r="I366" t="s">
        <v>20</v>
      </c>
      <c r="J366" t="s">
        <v>62</v>
      </c>
      <c r="K366" t="s">
        <v>63</v>
      </c>
      <c r="L366" t="s">
        <v>29</v>
      </c>
      <c r="M366" t="s">
        <v>48</v>
      </c>
      <c r="N366">
        <v>561.15</v>
      </c>
      <c r="O366">
        <v>5</v>
      </c>
      <c r="P366">
        <v>0</v>
      </c>
      <c r="Q366">
        <v>54.16</v>
      </c>
    </row>
    <row r="367" spans="1:17" x14ac:dyDescent="0.35">
      <c r="A367">
        <v>5111</v>
      </c>
      <c r="B367" t="s">
        <v>15256</v>
      </c>
      <c r="C367" s="20">
        <v>45295</v>
      </c>
      <c r="D367" s="20">
        <v>45301</v>
      </c>
      <c r="E367">
        <v>2024</v>
      </c>
      <c r="F367" t="s">
        <v>59</v>
      </c>
      <c r="G367" t="s">
        <v>15257</v>
      </c>
      <c r="H367" t="s">
        <v>15258</v>
      </c>
      <c r="I367" t="s">
        <v>28</v>
      </c>
      <c r="J367" t="s">
        <v>62</v>
      </c>
      <c r="K367" t="s">
        <v>63</v>
      </c>
      <c r="L367" t="s">
        <v>29</v>
      </c>
      <c r="M367" t="s">
        <v>90</v>
      </c>
      <c r="N367">
        <v>913.02</v>
      </c>
      <c r="O367">
        <v>4</v>
      </c>
      <c r="P367">
        <v>0.2</v>
      </c>
      <c r="Q367">
        <v>154.22999999999999</v>
      </c>
    </row>
    <row r="368" spans="1:17" x14ac:dyDescent="0.35">
      <c r="A368">
        <v>4604</v>
      </c>
      <c r="B368" t="s">
        <v>13748</v>
      </c>
      <c r="C368" s="20">
        <v>45295</v>
      </c>
      <c r="D368" s="20">
        <v>45298</v>
      </c>
      <c r="E368">
        <v>2024</v>
      </c>
      <c r="F368" t="s">
        <v>59</v>
      </c>
      <c r="G368" t="s">
        <v>13749</v>
      </c>
      <c r="H368" t="s">
        <v>13750</v>
      </c>
      <c r="I368" t="s">
        <v>20</v>
      </c>
      <c r="J368" t="s">
        <v>47</v>
      </c>
      <c r="K368" t="s">
        <v>47</v>
      </c>
      <c r="L368" t="s">
        <v>22</v>
      </c>
      <c r="M368" t="s">
        <v>23</v>
      </c>
      <c r="N368">
        <v>158</v>
      </c>
      <c r="O368">
        <v>2</v>
      </c>
      <c r="P368">
        <v>0.15</v>
      </c>
      <c r="Q368">
        <v>12.41</v>
      </c>
    </row>
    <row r="369" spans="1:17" x14ac:dyDescent="0.35">
      <c r="A369">
        <v>4378</v>
      </c>
      <c r="B369" t="s">
        <v>13080</v>
      </c>
      <c r="C369" s="20">
        <v>45295</v>
      </c>
      <c r="D369" s="20">
        <v>45297</v>
      </c>
      <c r="E369">
        <v>2024</v>
      </c>
      <c r="F369" t="s">
        <v>17</v>
      </c>
      <c r="G369" t="s">
        <v>13081</v>
      </c>
      <c r="H369" t="s">
        <v>13082</v>
      </c>
      <c r="I369" t="s">
        <v>67</v>
      </c>
      <c r="J369" t="s">
        <v>79</v>
      </c>
      <c r="K369" t="s">
        <v>80</v>
      </c>
      <c r="L369" t="s">
        <v>29</v>
      </c>
      <c r="M369" t="s">
        <v>107</v>
      </c>
      <c r="N369">
        <v>704.25</v>
      </c>
      <c r="O369">
        <v>1</v>
      </c>
      <c r="P369">
        <v>0</v>
      </c>
      <c r="Q369">
        <v>46.83</v>
      </c>
    </row>
    <row r="370" spans="1:17" x14ac:dyDescent="0.35">
      <c r="A370">
        <v>3005</v>
      </c>
      <c r="B370" t="s">
        <v>9018</v>
      </c>
      <c r="C370" s="20">
        <v>45295</v>
      </c>
      <c r="D370" s="20">
        <v>45300</v>
      </c>
      <c r="E370">
        <v>2024</v>
      </c>
      <c r="F370" t="s">
        <v>25</v>
      </c>
      <c r="G370" t="s">
        <v>9019</v>
      </c>
      <c r="H370" t="s">
        <v>9020</v>
      </c>
      <c r="I370" t="s">
        <v>67</v>
      </c>
      <c r="J370" t="s">
        <v>42</v>
      </c>
      <c r="K370" t="s">
        <v>43</v>
      </c>
      <c r="L370" t="s">
        <v>22</v>
      </c>
      <c r="M370" t="s">
        <v>23</v>
      </c>
      <c r="N370">
        <v>292.14999999999998</v>
      </c>
      <c r="O370">
        <v>5</v>
      </c>
      <c r="P370">
        <v>0</v>
      </c>
      <c r="Q370">
        <v>23.89</v>
      </c>
    </row>
    <row r="371" spans="1:17" x14ac:dyDescent="0.35">
      <c r="A371">
        <v>2774</v>
      </c>
      <c r="B371" t="s">
        <v>8327</v>
      </c>
      <c r="C371" s="20">
        <v>45295</v>
      </c>
      <c r="D371" s="20">
        <v>45298</v>
      </c>
      <c r="E371">
        <v>2024</v>
      </c>
      <c r="F371" t="s">
        <v>17</v>
      </c>
      <c r="G371" t="s">
        <v>8328</v>
      </c>
      <c r="H371" t="s">
        <v>8329</v>
      </c>
      <c r="I371" t="s">
        <v>20</v>
      </c>
      <c r="J371" t="s">
        <v>111</v>
      </c>
      <c r="K371" t="s">
        <v>111</v>
      </c>
      <c r="L371" t="s">
        <v>29</v>
      </c>
      <c r="M371" t="s">
        <v>48</v>
      </c>
      <c r="N371">
        <v>919.87</v>
      </c>
      <c r="O371">
        <v>1</v>
      </c>
      <c r="P371">
        <v>0.15</v>
      </c>
      <c r="Q371">
        <v>131.25</v>
      </c>
    </row>
    <row r="372" spans="1:17" x14ac:dyDescent="0.35">
      <c r="A372">
        <v>1718</v>
      </c>
      <c r="B372" t="s">
        <v>5184</v>
      </c>
      <c r="C372" s="20">
        <v>45295</v>
      </c>
      <c r="D372" s="20">
        <v>45302</v>
      </c>
      <c r="E372">
        <v>2024</v>
      </c>
      <c r="F372" t="s">
        <v>39</v>
      </c>
      <c r="G372" t="s">
        <v>5185</v>
      </c>
      <c r="H372" t="s">
        <v>5186</v>
      </c>
      <c r="I372" t="s">
        <v>67</v>
      </c>
      <c r="J372" t="s">
        <v>34</v>
      </c>
      <c r="K372" t="s">
        <v>35</v>
      </c>
      <c r="L372" t="s">
        <v>29</v>
      </c>
      <c r="M372" t="s">
        <v>30</v>
      </c>
      <c r="N372">
        <v>620.41</v>
      </c>
      <c r="O372">
        <v>2</v>
      </c>
      <c r="P372">
        <v>0.1</v>
      </c>
      <c r="Q372">
        <v>80.89</v>
      </c>
    </row>
    <row r="373" spans="1:17" x14ac:dyDescent="0.35">
      <c r="A373">
        <v>8807</v>
      </c>
      <c r="B373" t="s">
        <v>26058</v>
      </c>
      <c r="C373" s="20">
        <v>45296</v>
      </c>
      <c r="D373" s="20">
        <v>45302</v>
      </c>
      <c r="E373">
        <v>2024</v>
      </c>
      <c r="F373" t="s">
        <v>39</v>
      </c>
      <c r="G373" t="s">
        <v>26059</v>
      </c>
      <c r="H373" t="s">
        <v>26060</v>
      </c>
      <c r="I373" t="s">
        <v>28</v>
      </c>
      <c r="J373" t="s">
        <v>79</v>
      </c>
      <c r="K373" t="s">
        <v>80</v>
      </c>
      <c r="L373" t="s">
        <v>22</v>
      </c>
      <c r="M373" t="s">
        <v>23</v>
      </c>
      <c r="N373">
        <v>664.85</v>
      </c>
      <c r="O373">
        <v>8</v>
      </c>
      <c r="P373">
        <v>0</v>
      </c>
      <c r="Q373">
        <v>183.46</v>
      </c>
    </row>
    <row r="374" spans="1:17" x14ac:dyDescent="0.35">
      <c r="A374">
        <v>8731</v>
      </c>
      <c r="B374" t="s">
        <v>25840</v>
      </c>
      <c r="C374" s="20">
        <v>45296</v>
      </c>
      <c r="D374" s="20">
        <v>45300</v>
      </c>
      <c r="E374">
        <v>2024</v>
      </c>
      <c r="F374" t="s">
        <v>59</v>
      </c>
      <c r="G374" t="s">
        <v>25841</v>
      </c>
      <c r="H374" t="s">
        <v>25842</v>
      </c>
      <c r="I374" t="s">
        <v>20</v>
      </c>
      <c r="J374" t="s">
        <v>79</v>
      </c>
      <c r="K374" t="s">
        <v>80</v>
      </c>
      <c r="L374" t="s">
        <v>36</v>
      </c>
      <c r="M374" t="s">
        <v>71</v>
      </c>
      <c r="N374">
        <v>285.24</v>
      </c>
      <c r="O374">
        <v>3</v>
      </c>
      <c r="P374">
        <v>0</v>
      </c>
      <c r="Q374">
        <v>11.45</v>
      </c>
    </row>
    <row r="375" spans="1:17" x14ac:dyDescent="0.35">
      <c r="A375">
        <v>7872</v>
      </c>
      <c r="B375" t="s">
        <v>23338</v>
      </c>
      <c r="C375" s="20">
        <v>45296</v>
      </c>
      <c r="D375" s="20">
        <v>45302</v>
      </c>
      <c r="E375">
        <v>2024</v>
      </c>
      <c r="F375" t="s">
        <v>59</v>
      </c>
      <c r="G375" t="s">
        <v>23339</v>
      </c>
      <c r="H375" t="s">
        <v>23340</v>
      </c>
      <c r="I375" t="s">
        <v>67</v>
      </c>
      <c r="J375" t="s">
        <v>42</v>
      </c>
      <c r="K375" t="s">
        <v>43</v>
      </c>
      <c r="L375" t="s">
        <v>29</v>
      </c>
      <c r="M375" t="s">
        <v>90</v>
      </c>
      <c r="N375">
        <v>1439.77</v>
      </c>
      <c r="O375">
        <v>9</v>
      </c>
      <c r="P375">
        <v>0.15</v>
      </c>
      <c r="Q375">
        <v>256.77999999999997</v>
      </c>
    </row>
    <row r="376" spans="1:17" x14ac:dyDescent="0.35">
      <c r="A376">
        <v>7353</v>
      </c>
      <c r="B376" t="s">
        <v>21835</v>
      </c>
      <c r="C376" s="20">
        <v>45296</v>
      </c>
      <c r="D376" s="20">
        <v>45302</v>
      </c>
      <c r="E376">
        <v>2024</v>
      </c>
      <c r="F376" t="s">
        <v>39</v>
      </c>
      <c r="G376" t="s">
        <v>21836</v>
      </c>
      <c r="H376" t="s">
        <v>21837</v>
      </c>
      <c r="I376" t="s">
        <v>28</v>
      </c>
      <c r="J376" t="s">
        <v>145</v>
      </c>
      <c r="K376" t="s">
        <v>80</v>
      </c>
      <c r="L376" t="s">
        <v>22</v>
      </c>
      <c r="M376" t="s">
        <v>75</v>
      </c>
      <c r="N376">
        <v>718.27</v>
      </c>
      <c r="O376">
        <v>2</v>
      </c>
      <c r="P376">
        <v>0</v>
      </c>
      <c r="Q376">
        <v>97.34</v>
      </c>
    </row>
    <row r="377" spans="1:17" x14ac:dyDescent="0.35">
      <c r="A377">
        <v>6927</v>
      </c>
      <c r="B377" t="s">
        <v>20592</v>
      </c>
      <c r="C377" s="20">
        <v>45296</v>
      </c>
      <c r="D377" s="20">
        <v>45298</v>
      </c>
      <c r="E377">
        <v>2024</v>
      </c>
      <c r="F377" t="s">
        <v>39</v>
      </c>
      <c r="G377" t="s">
        <v>20593</v>
      </c>
      <c r="H377" t="s">
        <v>20594</v>
      </c>
      <c r="I377" t="s">
        <v>20</v>
      </c>
      <c r="J377" t="s">
        <v>21</v>
      </c>
      <c r="K377" t="s">
        <v>26647</v>
      </c>
      <c r="L377" t="s">
        <v>29</v>
      </c>
      <c r="M377" t="s">
        <v>107</v>
      </c>
      <c r="N377">
        <v>796.48</v>
      </c>
      <c r="O377">
        <v>1</v>
      </c>
      <c r="P377">
        <v>0.1</v>
      </c>
      <c r="Q377">
        <v>106.81</v>
      </c>
    </row>
    <row r="378" spans="1:17" x14ac:dyDescent="0.35">
      <c r="A378">
        <v>4875</v>
      </c>
      <c r="B378" t="s">
        <v>14554</v>
      </c>
      <c r="C378" s="20">
        <v>45296</v>
      </c>
      <c r="D378" s="20">
        <v>45298</v>
      </c>
      <c r="E378">
        <v>2024</v>
      </c>
      <c r="F378" t="s">
        <v>59</v>
      </c>
      <c r="G378" t="s">
        <v>14555</v>
      </c>
      <c r="H378" t="s">
        <v>14556</v>
      </c>
      <c r="I378" t="s">
        <v>28</v>
      </c>
      <c r="J378" t="s">
        <v>52</v>
      </c>
      <c r="K378" t="s">
        <v>53</v>
      </c>
      <c r="L378" t="s">
        <v>29</v>
      </c>
      <c r="M378" t="s">
        <v>48</v>
      </c>
      <c r="N378">
        <v>558.91999999999996</v>
      </c>
      <c r="O378">
        <v>5</v>
      </c>
      <c r="P378">
        <v>0.2</v>
      </c>
      <c r="Q378">
        <v>20.57</v>
      </c>
    </row>
    <row r="379" spans="1:17" x14ac:dyDescent="0.35">
      <c r="A379">
        <v>2994</v>
      </c>
      <c r="B379" t="s">
        <v>8985</v>
      </c>
      <c r="C379" s="20">
        <v>45296</v>
      </c>
      <c r="D379" s="20">
        <v>45297</v>
      </c>
      <c r="E379">
        <v>2024</v>
      </c>
      <c r="F379" t="s">
        <v>17</v>
      </c>
      <c r="G379" t="s">
        <v>8986</v>
      </c>
      <c r="H379" t="s">
        <v>8987</v>
      </c>
      <c r="I379" t="s">
        <v>67</v>
      </c>
      <c r="J379" t="s">
        <v>79</v>
      </c>
      <c r="K379" t="s">
        <v>80</v>
      </c>
      <c r="L379" t="s">
        <v>36</v>
      </c>
      <c r="M379" t="s">
        <v>71</v>
      </c>
      <c r="N379">
        <v>491.95</v>
      </c>
      <c r="O379">
        <v>8</v>
      </c>
      <c r="P379">
        <v>0.15</v>
      </c>
      <c r="Q379">
        <v>0.86</v>
      </c>
    </row>
    <row r="380" spans="1:17" x14ac:dyDescent="0.35">
      <c r="A380">
        <v>8055</v>
      </c>
      <c r="B380" t="s">
        <v>23875</v>
      </c>
      <c r="C380" s="20">
        <v>45297</v>
      </c>
      <c r="D380" s="20">
        <v>45302</v>
      </c>
      <c r="E380">
        <v>2024</v>
      </c>
      <c r="F380" t="s">
        <v>17</v>
      </c>
      <c r="G380" t="s">
        <v>23876</v>
      </c>
      <c r="H380" t="s">
        <v>23877</v>
      </c>
      <c r="I380" t="s">
        <v>67</v>
      </c>
      <c r="J380" t="s">
        <v>62</v>
      </c>
      <c r="K380" t="s">
        <v>63</v>
      </c>
      <c r="L380" t="s">
        <v>29</v>
      </c>
      <c r="M380" t="s">
        <v>30</v>
      </c>
      <c r="N380">
        <v>1123.21</v>
      </c>
      <c r="O380">
        <v>5</v>
      </c>
      <c r="P380">
        <v>0.2</v>
      </c>
      <c r="Q380">
        <v>48.97</v>
      </c>
    </row>
    <row r="381" spans="1:17" x14ac:dyDescent="0.35">
      <c r="A381">
        <v>8035</v>
      </c>
      <c r="B381" t="s">
        <v>23817</v>
      </c>
      <c r="C381" s="20">
        <v>45297</v>
      </c>
      <c r="D381" s="20">
        <v>45302</v>
      </c>
      <c r="E381">
        <v>2024</v>
      </c>
      <c r="F381" t="s">
        <v>17</v>
      </c>
      <c r="G381" t="s">
        <v>23818</v>
      </c>
      <c r="H381" t="s">
        <v>23819</v>
      </c>
      <c r="I381" t="s">
        <v>67</v>
      </c>
      <c r="J381" t="s">
        <v>34</v>
      </c>
      <c r="K381" t="s">
        <v>35</v>
      </c>
      <c r="L381" t="s">
        <v>22</v>
      </c>
      <c r="M381" t="s">
        <v>134</v>
      </c>
      <c r="N381">
        <v>349.61</v>
      </c>
      <c r="O381">
        <v>7</v>
      </c>
      <c r="P381">
        <v>0.15</v>
      </c>
      <c r="Q381">
        <v>45.4</v>
      </c>
    </row>
    <row r="382" spans="1:17" x14ac:dyDescent="0.35">
      <c r="A382">
        <v>6012</v>
      </c>
      <c r="B382" t="s">
        <v>17904</v>
      </c>
      <c r="C382" s="20">
        <v>45297</v>
      </c>
      <c r="D382" s="20">
        <v>45298</v>
      </c>
      <c r="E382">
        <v>2024</v>
      </c>
      <c r="F382" t="s">
        <v>39</v>
      </c>
      <c r="G382" t="s">
        <v>17905</v>
      </c>
      <c r="H382" t="s">
        <v>17906</v>
      </c>
      <c r="I382" t="s">
        <v>28</v>
      </c>
      <c r="J382" t="s">
        <v>111</v>
      </c>
      <c r="K382" t="s">
        <v>111</v>
      </c>
      <c r="L382" t="s">
        <v>36</v>
      </c>
      <c r="M382" t="s">
        <v>37</v>
      </c>
      <c r="N382">
        <v>195.56</v>
      </c>
      <c r="O382">
        <v>3</v>
      </c>
      <c r="P382">
        <v>0</v>
      </c>
      <c r="Q382">
        <v>6.38</v>
      </c>
    </row>
    <row r="383" spans="1:17" x14ac:dyDescent="0.35">
      <c r="A383">
        <v>4953</v>
      </c>
      <c r="B383" t="s">
        <v>14787</v>
      </c>
      <c r="C383" s="20">
        <v>45297</v>
      </c>
      <c r="D383" s="20">
        <v>45300</v>
      </c>
      <c r="E383">
        <v>2024</v>
      </c>
      <c r="F383" t="s">
        <v>17</v>
      </c>
      <c r="G383" t="s">
        <v>14788</v>
      </c>
      <c r="H383" t="s">
        <v>14789</v>
      </c>
      <c r="I383" t="s">
        <v>67</v>
      </c>
      <c r="J383" t="s">
        <v>62</v>
      </c>
      <c r="K383" t="s">
        <v>63</v>
      </c>
      <c r="L383" t="s">
        <v>29</v>
      </c>
      <c r="M383" t="s">
        <v>30</v>
      </c>
      <c r="N383">
        <v>1114.5</v>
      </c>
      <c r="O383">
        <v>8</v>
      </c>
      <c r="P383">
        <v>0.2</v>
      </c>
      <c r="Q383">
        <v>227.15</v>
      </c>
    </row>
    <row r="384" spans="1:17" x14ac:dyDescent="0.35">
      <c r="A384">
        <v>2232</v>
      </c>
      <c r="B384" t="s">
        <v>6715</v>
      </c>
      <c r="C384" s="20">
        <v>45297</v>
      </c>
      <c r="D384" s="20">
        <v>45304</v>
      </c>
      <c r="E384">
        <v>2024</v>
      </c>
      <c r="F384" t="s">
        <v>59</v>
      </c>
      <c r="G384" t="s">
        <v>6716</v>
      </c>
      <c r="H384" t="s">
        <v>6717</v>
      </c>
      <c r="I384" t="s">
        <v>20</v>
      </c>
      <c r="J384" t="s">
        <v>145</v>
      </c>
      <c r="K384" t="s">
        <v>80</v>
      </c>
      <c r="L384" t="s">
        <v>29</v>
      </c>
      <c r="M384" t="s">
        <v>30</v>
      </c>
      <c r="N384">
        <v>400.44</v>
      </c>
      <c r="O384">
        <v>7</v>
      </c>
      <c r="P384">
        <v>0.2</v>
      </c>
      <c r="Q384">
        <v>-3.98</v>
      </c>
    </row>
    <row r="385" spans="1:17" x14ac:dyDescent="0.35">
      <c r="A385">
        <v>1859</v>
      </c>
      <c r="B385" t="s">
        <v>5604</v>
      </c>
      <c r="C385" s="20">
        <v>45297</v>
      </c>
      <c r="D385" s="20">
        <v>45302</v>
      </c>
      <c r="E385">
        <v>2024</v>
      </c>
      <c r="F385" t="s">
        <v>59</v>
      </c>
      <c r="G385" t="s">
        <v>5605</v>
      </c>
      <c r="H385" t="s">
        <v>5606</v>
      </c>
      <c r="I385" t="s">
        <v>67</v>
      </c>
      <c r="J385" t="s">
        <v>34</v>
      </c>
      <c r="K385" t="s">
        <v>35</v>
      </c>
      <c r="L385" t="s">
        <v>36</v>
      </c>
      <c r="M385" t="s">
        <v>37</v>
      </c>
      <c r="N385">
        <v>424.81</v>
      </c>
      <c r="O385">
        <v>5</v>
      </c>
      <c r="P385">
        <v>0.15</v>
      </c>
      <c r="Q385">
        <v>46.87</v>
      </c>
    </row>
    <row r="386" spans="1:17" x14ac:dyDescent="0.35">
      <c r="A386">
        <v>1329</v>
      </c>
      <c r="B386" t="s">
        <v>4024</v>
      </c>
      <c r="C386" s="20">
        <v>45297</v>
      </c>
      <c r="D386" s="20">
        <v>45298</v>
      </c>
      <c r="E386">
        <v>2024</v>
      </c>
      <c r="F386" t="s">
        <v>59</v>
      </c>
      <c r="G386" t="s">
        <v>4025</v>
      </c>
      <c r="H386" t="s">
        <v>4026</v>
      </c>
      <c r="I386" t="s">
        <v>67</v>
      </c>
      <c r="J386" t="s">
        <v>79</v>
      </c>
      <c r="K386" t="s">
        <v>80</v>
      </c>
      <c r="L386" t="s">
        <v>29</v>
      </c>
      <c r="M386" t="s">
        <v>107</v>
      </c>
      <c r="N386">
        <v>1434.15</v>
      </c>
      <c r="O386">
        <v>10</v>
      </c>
      <c r="P386">
        <v>0.15</v>
      </c>
      <c r="Q386">
        <v>212.84</v>
      </c>
    </row>
    <row r="387" spans="1:17" x14ac:dyDescent="0.35">
      <c r="A387">
        <v>7235</v>
      </c>
      <c r="B387" t="s">
        <v>21493</v>
      </c>
      <c r="C387" s="20">
        <v>45298</v>
      </c>
      <c r="D387" s="20">
        <v>45300</v>
      </c>
      <c r="E387">
        <v>2024</v>
      </c>
      <c r="F387" t="s">
        <v>39</v>
      </c>
      <c r="G387" t="s">
        <v>21494</v>
      </c>
      <c r="H387" t="s">
        <v>19135</v>
      </c>
      <c r="I387" t="s">
        <v>67</v>
      </c>
      <c r="J387" t="s">
        <v>47</v>
      </c>
      <c r="K387" t="s">
        <v>47</v>
      </c>
      <c r="L387" t="s">
        <v>29</v>
      </c>
      <c r="M387" t="s">
        <v>107</v>
      </c>
      <c r="N387">
        <v>887.63</v>
      </c>
      <c r="O387">
        <v>2</v>
      </c>
      <c r="P387">
        <v>0</v>
      </c>
      <c r="Q387">
        <v>157.12</v>
      </c>
    </row>
    <row r="388" spans="1:17" x14ac:dyDescent="0.35">
      <c r="A388">
        <v>6689</v>
      </c>
      <c r="B388" t="s">
        <v>19889</v>
      </c>
      <c r="C388" s="20">
        <v>45298</v>
      </c>
      <c r="D388" s="20">
        <v>45301</v>
      </c>
      <c r="E388">
        <v>2024</v>
      </c>
      <c r="F388" t="s">
        <v>25</v>
      </c>
      <c r="G388" t="s">
        <v>19890</v>
      </c>
      <c r="H388" t="s">
        <v>19891</v>
      </c>
      <c r="I388" t="s">
        <v>20</v>
      </c>
      <c r="J388" t="s">
        <v>145</v>
      </c>
      <c r="K388" t="s">
        <v>80</v>
      </c>
      <c r="L388" t="s">
        <v>36</v>
      </c>
      <c r="M388" t="s">
        <v>138</v>
      </c>
      <c r="N388">
        <v>802.98</v>
      </c>
      <c r="O388">
        <v>4</v>
      </c>
      <c r="P388">
        <v>0</v>
      </c>
      <c r="Q388">
        <v>182.12</v>
      </c>
    </row>
    <row r="389" spans="1:17" x14ac:dyDescent="0.35">
      <c r="A389">
        <v>6634</v>
      </c>
      <c r="B389" t="s">
        <v>19727</v>
      </c>
      <c r="C389" s="20">
        <v>45298</v>
      </c>
      <c r="D389" s="20">
        <v>45304</v>
      </c>
      <c r="E389">
        <v>2024</v>
      </c>
      <c r="F389" t="s">
        <v>17</v>
      </c>
      <c r="G389" t="s">
        <v>19728</v>
      </c>
      <c r="H389" t="s">
        <v>19729</v>
      </c>
      <c r="I389" t="s">
        <v>28</v>
      </c>
      <c r="J389" t="s">
        <v>79</v>
      </c>
      <c r="K389" t="s">
        <v>80</v>
      </c>
      <c r="L389" t="s">
        <v>36</v>
      </c>
      <c r="M389" t="s">
        <v>138</v>
      </c>
      <c r="N389">
        <v>1370.24</v>
      </c>
      <c r="O389">
        <v>9</v>
      </c>
      <c r="P389">
        <v>0.15</v>
      </c>
      <c r="Q389">
        <v>94.64</v>
      </c>
    </row>
    <row r="390" spans="1:17" x14ac:dyDescent="0.35">
      <c r="A390">
        <v>2529</v>
      </c>
      <c r="B390" t="s">
        <v>7601</v>
      </c>
      <c r="C390" s="20">
        <v>45298</v>
      </c>
      <c r="D390" s="20">
        <v>45303</v>
      </c>
      <c r="E390">
        <v>2024</v>
      </c>
      <c r="F390" t="s">
        <v>39</v>
      </c>
      <c r="G390" t="s">
        <v>7602</v>
      </c>
      <c r="H390" t="s">
        <v>7603</v>
      </c>
      <c r="I390" t="s">
        <v>28</v>
      </c>
      <c r="J390" t="s">
        <v>79</v>
      </c>
      <c r="K390" t="s">
        <v>80</v>
      </c>
      <c r="L390" t="s">
        <v>29</v>
      </c>
      <c r="M390" t="s">
        <v>30</v>
      </c>
      <c r="N390">
        <v>235.92</v>
      </c>
      <c r="O390">
        <v>9</v>
      </c>
      <c r="P390">
        <v>0.1</v>
      </c>
      <c r="Q390">
        <v>37.909999999999997</v>
      </c>
    </row>
    <row r="391" spans="1:17" x14ac:dyDescent="0.35">
      <c r="A391">
        <v>1116</v>
      </c>
      <c r="B391" t="s">
        <v>3389</v>
      </c>
      <c r="C391" s="20">
        <v>45298</v>
      </c>
      <c r="D391" s="20">
        <v>45304</v>
      </c>
      <c r="E391">
        <v>2024</v>
      </c>
      <c r="F391" t="s">
        <v>59</v>
      </c>
      <c r="G391" t="s">
        <v>3390</v>
      </c>
      <c r="H391" t="s">
        <v>3391</v>
      </c>
      <c r="I391" t="s">
        <v>20</v>
      </c>
      <c r="J391" t="s">
        <v>21</v>
      </c>
      <c r="K391" t="s">
        <v>26647</v>
      </c>
      <c r="L391" t="s">
        <v>22</v>
      </c>
      <c r="M391" t="s">
        <v>23</v>
      </c>
      <c r="N391">
        <v>1293.48</v>
      </c>
      <c r="O391">
        <v>6</v>
      </c>
      <c r="P391">
        <v>0.15</v>
      </c>
      <c r="Q391">
        <v>224.84</v>
      </c>
    </row>
    <row r="392" spans="1:17" x14ac:dyDescent="0.35">
      <c r="A392">
        <v>1081</v>
      </c>
      <c r="B392" t="s">
        <v>3284</v>
      </c>
      <c r="C392" s="20">
        <v>45298</v>
      </c>
      <c r="D392" s="20">
        <v>45300</v>
      </c>
      <c r="E392">
        <v>2024</v>
      </c>
      <c r="F392" t="s">
        <v>17</v>
      </c>
      <c r="G392" t="s">
        <v>3285</v>
      </c>
      <c r="H392" t="s">
        <v>3286</v>
      </c>
      <c r="I392" t="s">
        <v>67</v>
      </c>
      <c r="J392" t="s">
        <v>42</v>
      </c>
      <c r="K392" t="s">
        <v>43</v>
      </c>
      <c r="L392" t="s">
        <v>22</v>
      </c>
      <c r="M392" t="s">
        <v>75</v>
      </c>
      <c r="N392">
        <v>684.43</v>
      </c>
      <c r="O392">
        <v>2</v>
      </c>
      <c r="P392">
        <v>0.2</v>
      </c>
      <c r="Q392">
        <v>64.92</v>
      </c>
    </row>
    <row r="393" spans="1:17" x14ac:dyDescent="0.35">
      <c r="A393">
        <v>8373</v>
      </c>
      <c r="B393" t="s">
        <v>24796</v>
      </c>
      <c r="C393" s="20">
        <v>45299</v>
      </c>
      <c r="D393" s="20">
        <v>45306</v>
      </c>
      <c r="E393">
        <v>2024</v>
      </c>
      <c r="F393" t="s">
        <v>17</v>
      </c>
      <c r="G393" t="s">
        <v>24797</v>
      </c>
      <c r="H393" t="s">
        <v>24798</v>
      </c>
      <c r="I393" t="s">
        <v>20</v>
      </c>
      <c r="J393" t="s">
        <v>62</v>
      </c>
      <c r="K393" t="s">
        <v>63</v>
      </c>
      <c r="L393" t="s">
        <v>36</v>
      </c>
      <c r="M393" t="s">
        <v>118</v>
      </c>
      <c r="N393">
        <v>1143.6099999999999</v>
      </c>
      <c r="O393">
        <v>6</v>
      </c>
      <c r="P393">
        <v>0.1</v>
      </c>
      <c r="Q393">
        <v>0.01</v>
      </c>
    </row>
    <row r="394" spans="1:17" x14ac:dyDescent="0.35">
      <c r="A394">
        <v>8351</v>
      </c>
      <c r="B394" t="s">
        <v>24734</v>
      </c>
      <c r="C394" s="20">
        <v>45299</v>
      </c>
      <c r="D394" s="20">
        <v>45303</v>
      </c>
      <c r="E394">
        <v>2024</v>
      </c>
      <c r="F394" t="s">
        <v>59</v>
      </c>
      <c r="G394" t="s">
        <v>24735</v>
      </c>
      <c r="H394" t="s">
        <v>24736</v>
      </c>
      <c r="I394" t="s">
        <v>20</v>
      </c>
      <c r="J394" t="s">
        <v>47</v>
      </c>
      <c r="K394" t="s">
        <v>47</v>
      </c>
      <c r="L394" t="s">
        <v>36</v>
      </c>
      <c r="M394" t="s">
        <v>138</v>
      </c>
      <c r="N394">
        <v>1125.44</v>
      </c>
      <c r="O394">
        <v>2</v>
      </c>
      <c r="P394">
        <v>0.1</v>
      </c>
      <c r="Q394">
        <v>233.18</v>
      </c>
    </row>
    <row r="395" spans="1:17" x14ac:dyDescent="0.35">
      <c r="A395">
        <v>7811</v>
      </c>
      <c r="B395" t="s">
        <v>23161</v>
      </c>
      <c r="C395" s="20">
        <v>45299</v>
      </c>
      <c r="D395" s="20">
        <v>45306</v>
      </c>
      <c r="E395">
        <v>2024</v>
      </c>
      <c r="F395" t="s">
        <v>25</v>
      </c>
      <c r="G395" t="s">
        <v>23162</v>
      </c>
      <c r="H395" t="s">
        <v>23163</v>
      </c>
      <c r="I395" t="s">
        <v>67</v>
      </c>
      <c r="J395" t="s">
        <v>34</v>
      </c>
      <c r="K395" t="s">
        <v>35</v>
      </c>
      <c r="L395" t="s">
        <v>29</v>
      </c>
      <c r="M395" t="s">
        <v>90</v>
      </c>
      <c r="N395">
        <v>564.67999999999995</v>
      </c>
      <c r="O395">
        <v>9</v>
      </c>
      <c r="P395">
        <v>0.1</v>
      </c>
      <c r="Q395">
        <v>81.37</v>
      </c>
    </row>
    <row r="396" spans="1:17" x14ac:dyDescent="0.35">
      <c r="A396">
        <v>6767</v>
      </c>
      <c r="B396" t="s">
        <v>20119</v>
      </c>
      <c r="C396" s="20">
        <v>45299</v>
      </c>
      <c r="D396" s="20">
        <v>45305</v>
      </c>
      <c r="E396">
        <v>2024</v>
      </c>
      <c r="F396" t="s">
        <v>59</v>
      </c>
      <c r="G396" t="s">
        <v>20120</v>
      </c>
      <c r="H396" t="s">
        <v>20121</v>
      </c>
      <c r="I396" t="s">
        <v>20</v>
      </c>
      <c r="J396" t="s">
        <v>52</v>
      </c>
      <c r="K396" t="s">
        <v>53</v>
      </c>
      <c r="L396" t="s">
        <v>22</v>
      </c>
      <c r="M396" t="s">
        <v>23</v>
      </c>
      <c r="N396">
        <v>114.88</v>
      </c>
      <c r="O396">
        <v>7</v>
      </c>
      <c r="P396">
        <v>0</v>
      </c>
      <c r="Q396">
        <v>27.26</v>
      </c>
    </row>
    <row r="397" spans="1:17" x14ac:dyDescent="0.35">
      <c r="A397">
        <v>3285</v>
      </c>
      <c r="B397" t="s">
        <v>9848</v>
      </c>
      <c r="C397" s="20">
        <v>45299</v>
      </c>
      <c r="D397" s="20">
        <v>45304</v>
      </c>
      <c r="E397">
        <v>2024</v>
      </c>
      <c r="F397" t="s">
        <v>59</v>
      </c>
      <c r="G397" t="s">
        <v>9849</v>
      </c>
      <c r="H397" t="s">
        <v>9850</v>
      </c>
      <c r="I397" t="s">
        <v>20</v>
      </c>
      <c r="J397" t="s">
        <v>42</v>
      </c>
      <c r="K397" t="s">
        <v>43</v>
      </c>
      <c r="L397" t="s">
        <v>29</v>
      </c>
      <c r="M397" t="s">
        <v>30</v>
      </c>
      <c r="N397">
        <v>1475.99</v>
      </c>
      <c r="O397">
        <v>8</v>
      </c>
      <c r="P397">
        <v>0.2</v>
      </c>
      <c r="Q397">
        <v>234.26</v>
      </c>
    </row>
    <row r="398" spans="1:17" x14ac:dyDescent="0.35">
      <c r="A398">
        <v>2832</v>
      </c>
      <c r="B398" t="s">
        <v>8500</v>
      </c>
      <c r="C398" s="20">
        <v>45299</v>
      </c>
      <c r="D398" s="20">
        <v>45303</v>
      </c>
      <c r="E398">
        <v>2024</v>
      </c>
      <c r="F398" t="s">
        <v>17</v>
      </c>
      <c r="G398" t="s">
        <v>8501</v>
      </c>
      <c r="H398" t="s">
        <v>8502</v>
      </c>
      <c r="I398" t="s">
        <v>20</v>
      </c>
      <c r="J398" t="s">
        <v>52</v>
      </c>
      <c r="K398" t="s">
        <v>53</v>
      </c>
      <c r="L398" t="s">
        <v>29</v>
      </c>
      <c r="M398" t="s">
        <v>30</v>
      </c>
      <c r="N398">
        <v>1268.44</v>
      </c>
      <c r="O398">
        <v>7</v>
      </c>
      <c r="P398">
        <v>0</v>
      </c>
      <c r="Q398">
        <v>179.63</v>
      </c>
    </row>
    <row r="399" spans="1:17" x14ac:dyDescent="0.35">
      <c r="A399">
        <v>2295</v>
      </c>
      <c r="B399" t="s">
        <v>6904</v>
      </c>
      <c r="C399" s="20">
        <v>45299</v>
      </c>
      <c r="D399" s="20">
        <v>45304</v>
      </c>
      <c r="E399">
        <v>2024</v>
      </c>
      <c r="F399" t="s">
        <v>17</v>
      </c>
      <c r="G399" t="s">
        <v>6905</v>
      </c>
      <c r="H399" t="s">
        <v>6906</v>
      </c>
      <c r="I399" t="s">
        <v>67</v>
      </c>
      <c r="J399" t="s">
        <v>34</v>
      </c>
      <c r="K399" t="s">
        <v>35</v>
      </c>
      <c r="L399" t="s">
        <v>22</v>
      </c>
      <c r="M399" t="s">
        <v>54</v>
      </c>
      <c r="N399">
        <v>515.27</v>
      </c>
      <c r="O399">
        <v>1</v>
      </c>
      <c r="P399">
        <v>0.2</v>
      </c>
      <c r="Q399">
        <v>59.8</v>
      </c>
    </row>
    <row r="400" spans="1:17" x14ac:dyDescent="0.35">
      <c r="A400">
        <v>1331</v>
      </c>
      <c r="B400" t="s">
        <v>4030</v>
      </c>
      <c r="C400" s="20">
        <v>45299</v>
      </c>
      <c r="D400" s="20">
        <v>45304</v>
      </c>
      <c r="E400">
        <v>2024</v>
      </c>
      <c r="F400" t="s">
        <v>39</v>
      </c>
      <c r="G400" t="s">
        <v>4031</v>
      </c>
      <c r="H400" t="s">
        <v>4032</v>
      </c>
      <c r="I400" t="s">
        <v>67</v>
      </c>
      <c r="J400" t="s">
        <v>47</v>
      </c>
      <c r="K400" t="s">
        <v>47</v>
      </c>
      <c r="L400" t="s">
        <v>29</v>
      </c>
      <c r="M400" t="s">
        <v>30</v>
      </c>
      <c r="N400">
        <v>1074.53</v>
      </c>
      <c r="O400">
        <v>9</v>
      </c>
      <c r="P400">
        <v>0.1</v>
      </c>
      <c r="Q400">
        <v>217.41</v>
      </c>
    </row>
    <row r="401" spans="1:17" x14ac:dyDescent="0.35">
      <c r="A401">
        <v>1316</v>
      </c>
      <c r="B401" t="s">
        <v>3985</v>
      </c>
      <c r="C401" s="20">
        <v>45299</v>
      </c>
      <c r="D401" s="20">
        <v>45304</v>
      </c>
      <c r="E401">
        <v>2024</v>
      </c>
      <c r="F401" t="s">
        <v>59</v>
      </c>
      <c r="G401" t="s">
        <v>3986</v>
      </c>
      <c r="H401" t="s">
        <v>3987</v>
      </c>
      <c r="I401" t="s">
        <v>67</v>
      </c>
      <c r="J401" t="s">
        <v>111</v>
      </c>
      <c r="K401" t="s">
        <v>111</v>
      </c>
      <c r="L401" t="s">
        <v>36</v>
      </c>
      <c r="M401" t="s">
        <v>118</v>
      </c>
      <c r="N401">
        <v>310.58</v>
      </c>
      <c r="O401">
        <v>3</v>
      </c>
      <c r="P401">
        <v>0.2</v>
      </c>
      <c r="Q401">
        <v>27.04</v>
      </c>
    </row>
    <row r="402" spans="1:17" x14ac:dyDescent="0.35">
      <c r="A402">
        <v>714</v>
      </c>
      <c r="B402" t="s">
        <v>2184</v>
      </c>
      <c r="C402" s="20">
        <v>45299</v>
      </c>
      <c r="D402" s="20">
        <v>45302</v>
      </c>
      <c r="E402">
        <v>2024</v>
      </c>
      <c r="F402" t="s">
        <v>17</v>
      </c>
      <c r="G402" t="s">
        <v>2185</v>
      </c>
      <c r="H402" t="s">
        <v>2186</v>
      </c>
      <c r="I402" t="s">
        <v>20</v>
      </c>
      <c r="J402" t="s">
        <v>34</v>
      </c>
      <c r="K402" t="s">
        <v>35</v>
      </c>
      <c r="L402" t="s">
        <v>36</v>
      </c>
      <c r="M402" t="s">
        <v>118</v>
      </c>
      <c r="N402">
        <v>359.74</v>
      </c>
      <c r="O402">
        <v>10</v>
      </c>
      <c r="P402">
        <v>0</v>
      </c>
      <c r="Q402">
        <v>56.57</v>
      </c>
    </row>
    <row r="403" spans="1:17" x14ac:dyDescent="0.35">
      <c r="A403">
        <v>3595</v>
      </c>
      <c r="B403" t="s">
        <v>10769</v>
      </c>
      <c r="C403" s="20">
        <v>45300</v>
      </c>
      <c r="D403" s="20">
        <v>45303</v>
      </c>
      <c r="E403">
        <v>2024</v>
      </c>
      <c r="F403" t="s">
        <v>59</v>
      </c>
      <c r="G403" t="s">
        <v>10770</v>
      </c>
      <c r="H403" t="s">
        <v>10771</v>
      </c>
      <c r="I403" t="s">
        <v>28</v>
      </c>
      <c r="J403" t="s">
        <v>21</v>
      </c>
      <c r="K403" t="s">
        <v>26647</v>
      </c>
      <c r="L403" t="s">
        <v>22</v>
      </c>
      <c r="M403" t="s">
        <v>75</v>
      </c>
      <c r="N403">
        <v>749.86</v>
      </c>
      <c r="O403">
        <v>8</v>
      </c>
      <c r="P403">
        <v>0.2</v>
      </c>
      <c r="Q403">
        <v>116.7</v>
      </c>
    </row>
    <row r="404" spans="1:17" x14ac:dyDescent="0.35">
      <c r="A404">
        <v>2183</v>
      </c>
      <c r="B404" t="s">
        <v>6568</v>
      </c>
      <c r="C404" s="20">
        <v>45300</v>
      </c>
      <c r="D404" s="20">
        <v>45302</v>
      </c>
      <c r="E404">
        <v>2024</v>
      </c>
      <c r="F404" t="s">
        <v>39</v>
      </c>
      <c r="G404" t="s">
        <v>6569</v>
      </c>
      <c r="H404" t="s">
        <v>6570</v>
      </c>
      <c r="I404" t="s">
        <v>20</v>
      </c>
      <c r="J404" t="s">
        <v>52</v>
      </c>
      <c r="K404" t="s">
        <v>53</v>
      </c>
      <c r="L404" t="s">
        <v>29</v>
      </c>
      <c r="M404" t="s">
        <v>107</v>
      </c>
      <c r="N404">
        <v>48.7</v>
      </c>
      <c r="O404">
        <v>5</v>
      </c>
      <c r="P404">
        <v>0.2</v>
      </c>
      <c r="Q404">
        <v>8.39</v>
      </c>
    </row>
    <row r="405" spans="1:17" x14ac:dyDescent="0.35">
      <c r="A405">
        <v>8623</v>
      </c>
      <c r="B405" t="s">
        <v>25526</v>
      </c>
      <c r="C405" s="20">
        <v>45301</v>
      </c>
      <c r="D405" s="20">
        <v>45305</v>
      </c>
      <c r="E405">
        <v>2024</v>
      </c>
      <c r="F405" t="s">
        <v>59</v>
      </c>
      <c r="G405" t="s">
        <v>25527</v>
      </c>
      <c r="H405" t="s">
        <v>25528</v>
      </c>
      <c r="I405" t="s">
        <v>67</v>
      </c>
      <c r="J405" t="s">
        <v>145</v>
      </c>
      <c r="K405" t="s">
        <v>80</v>
      </c>
      <c r="L405" t="s">
        <v>22</v>
      </c>
      <c r="M405" t="s">
        <v>23</v>
      </c>
      <c r="N405">
        <v>626.82000000000005</v>
      </c>
      <c r="O405">
        <v>3</v>
      </c>
      <c r="P405">
        <v>0</v>
      </c>
      <c r="Q405">
        <v>65.989999999999995</v>
      </c>
    </row>
    <row r="406" spans="1:17" x14ac:dyDescent="0.35">
      <c r="A406">
        <v>7015</v>
      </c>
      <c r="B406" t="s">
        <v>20853</v>
      </c>
      <c r="C406" s="20">
        <v>45301</v>
      </c>
      <c r="D406" s="20">
        <v>45308</v>
      </c>
      <c r="E406">
        <v>2024</v>
      </c>
      <c r="F406" t="s">
        <v>39</v>
      </c>
      <c r="G406" t="s">
        <v>20854</v>
      </c>
      <c r="H406" t="s">
        <v>20855</v>
      </c>
      <c r="I406" t="s">
        <v>28</v>
      </c>
      <c r="J406" t="s">
        <v>34</v>
      </c>
      <c r="K406" t="s">
        <v>35</v>
      </c>
      <c r="L406" t="s">
        <v>22</v>
      </c>
      <c r="M406" t="s">
        <v>134</v>
      </c>
      <c r="N406">
        <v>502.04</v>
      </c>
      <c r="O406">
        <v>1</v>
      </c>
      <c r="P406">
        <v>0.15</v>
      </c>
      <c r="Q406">
        <v>73.92</v>
      </c>
    </row>
    <row r="407" spans="1:17" x14ac:dyDescent="0.35">
      <c r="A407">
        <v>6183</v>
      </c>
      <c r="B407" t="s">
        <v>18405</v>
      </c>
      <c r="C407" s="20">
        <v>45301</v>
      </c>
      <c r="D407" s="20">
        <v>45305</v>
      </c>
      <c r="E407">
        <v>2024</v>
      </c>
      <c r="F407" t="s">
        <v>17</v>
      </c>
      <c r="G407" t="s">
        <v>18406</v>
      </c>
      <c r="H407" t="s">
        <v>17952</v>
      </c>
      <c r="I407" t="s">
        <v>28</v>
      </c>
      <c r="J407" t="s">
        <v>62</v>
      </c>
      <c r="K407" t="s">
        <v>63</v>
      </c>
      <c r="L407" t="s">
        <v>22</v>
      </c>
      <c r="M407" t="s">
        <v>23</v>
      </c>
      <c r="N407">
        <v>299.10000000000002</v>
      </c>
      <c r="O407">
        <v>3</v>
      </c>
      <c r="P407">
        <v>0</v>
      </c>
      <c r="Q407">
        <v>41.41</v>
      </c>
    </row>
    <row r="408" spans="1:17" x14ac:dyDescent="0.35">
      <c r="A408">
        <v>4783</v>
      </c>
      <c r="B408" t="s">
        <v>14281</v>
      </c>
      <c r="C408" s="20">
        <v>45301</v>
      </c>
      <c r="D408" s="20">
        <v>45303</v>
      </c>
      <c r="E408">
        <v>2024</v>
      </c>
      <c r="F408" t="s">
        <v>25</v>
      </c>
      <c r="G408" t="s">
        <v>14282</v>
      </c>
      <c r="H408" t="s">
        <v>14283</v>
      </c>
      <c r="I408" t="s">
        <v>67</v>
      </c>
      <c r="J408" t="s">
        <v>145</v>
      </c>
      <c r="K408" t="s">
        <v>80</v>
      </c>
      <c r="L408" t="s">
        <v>29</v>
      </c>
      <c r="M408" t="s">
        <v>48</v>
      </c>
      <c r="N408">
        <v>830.52</v>
      </c>
      <c r="O408">
        <v>7</v>
      </c>
      <c r="P408">
        <v>0.2</v>
      </c>
      <c r="Q408">
        <v>16.04</v>
      </c>
    </row>
    <row r="409" spans="1:17" x14ac:dyDescent="0.35">
      <c r="A409">
        <v>4613</v>
      </c>
      <c r="B409" t="s">
        <v>13774</v>
      </c>
      <c r="C409" s="20">
        <v>45301</v>
      </c>
      <c r="D409" s="20">
        <v>45305</v>
      </c>
      <c r="E409">
        <v>2024</v>
      </c>
      <c r="F409" t="s">
        <v>25</v>
      </c>
      <c r="G409" t="s">
        <v>13775</v>
      </c>
      <c r="H409" t="s">
        <v>13776</v>
      </c>
      <c r="I409" t="s">
        <v>67</v>
      </c>
      <c r="J409" t="s">
        <v>62</v>
      </c>
      <c r="K409" t="s">
        <v>63</v>
      </c>
      <c r="L409" t="s">
        <v>29</v>
      </c>
      <c r="M409" t="s">
        <v>107</v>
      </c>
      <c r="N409">
        <v>591.80999999999995</v>
      </c>
      <c r="O409">
        <v>10</v>
      </c>
      <c r="P409">
        <v>0.1</v>
      </c>
      <c r="Q409">
        <v>152.93</v>
      </c>
    </row>
    <row r="410" spans="1:17" x14ac:dyDescent="0.35">
      <c r="A410">
        <v>1266</v>
      </c>
      <c r="B410" t="s">
        <v>3838</v>
      </c>
      <c r="C410" s="20">
        <v>45301</v>
      </c>
      <c r="D410" s="20">
        <v>45305</v>
      </c>
      <c r="E410">
        <v>2024</v>
      </c>
      <c r="F410" t="s">
        <v>39</v>
      </c>
      <c r="G410" t="s">
        <v>3839</v>
      </c>
      <c r="H410" t="s">
        <v>3840</v>
      </c>
      <c r="I410" t="s">
        <v>20</v>
      </c>
      <c r="J410" t="s">
        <v>106</v>
      </c>
      <c r="K410" t="s">
        <v>106</v>
      </c>
      <c r="L410" t="s">
        <v>22</v>
      </c>
      <c r="M410" t="s">
        <v>54</v>
      </c>
      <c r="N410">
        <v>788.24</v>
      </c>
      <c r="O410">
        <v>8</v>
      </c>
      <c r="P410">
        <v>0.2</v>
      </c>
      <c r="Q410">
        <v>65.39</v>
      </c>
    </row>
    <row r="411" spans="1:17" x14ac:dyDescent="0.35">
      <c r="A411">
        <v>5989</v>
      </c>
      <c r="B411" t="s">
        <v>17836</v>
      </c>
      <c r="C411" s="20">
        <v>45302</v>
      </c>
      <c r="D411" s="20">
        <v>45309</v>
      </c>
      <c r="E411">
        <v>2024</v>
      </c>
      <c r="F411" t="s">
        <v>39</v>
      </c>
      <c r="G411" t="s">
        <v>17837</v>
      </c>
      <c r="H411" t="s">
        <v>17838</v>
      </c>
      <c r="I411" t="s">
        <v>67</v>
      </c>
      <c r="J411" t="s">
        <v>111</v>
      </c>
      <c r="K411" t="s">
        <v>111</v>
      </c>
      <c r="L411" t="s">
        <v>22</v>
      </c>
      <c r="M411" t="s">
        <v>75</v>
      </c>
      <c r="N411">
        <v>571.42999999999995</v>
      </c>
      <c r="O411">
        <v>5</v>
      </c>
      <c r="P411">
        <v>0.1</v>
      </c>
      <c r="Q411">
        <v>25.41</v>
      </c>
    </row>
    <row r="412" spans="1:17" x14ac:dyDescent="0.35">
      <c r="A412">
        <v>4173</v>
      </c>
      <c r="B412" t="s">
        <v>12475</v>
      </c>
      <c r="C412" s="20">
        <v>45302</v>
      </c>
      <c r="D412" s="20">
        <v>45306</v>
      </c>
      <c r="E412">
        <v>2024</v>
      </c>
      <c r="F412" t="s">
        <v>59</v>
      </c>
      <c r="G412" t="s">
        <v>12476</v>
      </c>
      <c r="H412" t="s">
        <v>11696</v>
      </c>
      <c r="I412" t="s">
        <v>20</v>
      </c>
      <c r="J412" t="s">
        <v>79</v>
      </c>
      <c r="K412" t="s">
        <v>80</v>
      </c>
      <c r="L412" t="s">
        <v>22</v>
      </c>
      <c r="M412" t="s">
        <v>54</v>
      </c>
      <c r="N412">
        <v>1295.6099999999999</v>
      </c>
      <c r="O412">
        <v>1</v>
      </c>
      <c r="P412">
        <v>0.1</v>
      </c>
      <c r="Q412">
        <v>143.69999999999999</v>
      </c>
    </row>
    <row r="413" spans="1:17" x14ac:dyDescent="0.35">
      <c r="A413">
        <v>3558</v>
      </c>
      <c r="B413" t="s">
        <v>10658</v>
      </c>
      <c r="C413" s="20">
        <v>45302</v>
      </c>
      <c r="D413" s="20">
        <v>45308</v>
      </c>
      <c r="E413">
        <v>2024</v>
      </c>
      <c r="F413" t="s">
        <v>17</v>
      </c>
      <c r="G413" t="s">
        <v>10659</v>
      </c>
      <c r="H413" t="s">
        <v>10660</v>
      </c>
      <c r="I413" t="s">
        <v>67</v>
      </c>
      <c r="J413" t="s">
        <v>79</v>
      </c>
      <c r="K413" t="s">
        <v>80</v>
      </c>
      <c r="L413" t="s">
        <v>22</v>
      </c>
      <c r="M413" t="s">
        <v>134</v>
      </c>
      <c r="N413">
        <v>1144.8499999999999</v>
      </c>
      <c r="O413">
        <v>6</v>
      </c>
      <c r="P413">
        <v>0.1</v>
      </c>
      <c r="Q413">
        <v>141.47999999999999</v>
      </c>
    </row>
    <row r="414" spans="1:17" x14ac:dyDescent="0.35">
      <c r="A414">
        <v>2387</v>
      </c>
      <c r="B414" t="s">
        <v>7180</v>
      </c>
      <c r="C414" s="20">
        <v>45302</v>
      </c>
      <c r="D414" s="20">
        <v>45307</v>
      </c>
      <c r="E414">
        <v>2024</v>
      </c>
      <c r="F414" t="s">
        <v>17</v>
      </c>
      <c r="G414" t="s">
        <v>7181</v>
      </c>
      <c r="H414" t="s">
        <v>7182</v>
      </c>
      <c r="I414" t="s">
        <v>67</v>
      </c>
      <c r="J414" t="s">
        <v>52</v>
      </c>
      <c r="K414" t="s">
        <v>53</v>
      </c>
      <c r="L414" t="s">
        <v>22</v>
      </c>
      <c r="M414" t="s">
        <v>75</v>
      </c>
      <c r="N414">
        <v>1117.44</v>
      </c>
      <c r="O414">
        <v>6</v>
      </c>
      <c r="P414">
        <v>0.2</v>
      </c>
      <c r="Q414">
        <v>215.87</v>
      </c>
    </row>
    <row r="415" spans="1:17" x14ac:dyDescent="0.35">
      <c r="A415">
        <v>1575</v>
      </c>
      <c r="B415" t="s">
        <v>4757</v>
      </c>
      <c r="C415" s="20">
        <v>45302</v>
      </c>
      <c r="D415" s="20">
        <v>45303</v>
      </c>
      <c r="E415">
        <v>2024</v>
      </c>
      <c r="F415" t="s">
        <v>59</v>
      </c>
      <c r="G415" t="s">
        <v>4758</v>
      </c>
      <c r="H415" t="s">
        <v>4759</v>
      </c>
      <c r="I415" t="s">
        <v>28</v>
      </c>
      <c r="J415" t="s">
        <v>47</v>
      </c>
      <c r="K415" t="s">
        <v>47</v>
      </c>
      <c r="L415" t="s">
        <v>36</v>
      </c>
      <c r="M415" t="s">
        <v>138</v>
      </c>
      <c r="N415">
        <v>1418.71</v>
      </c>
      <c r="O415">
        <v>1</v>
      </c>
      <c r="P415">
        <v>0.2</v>
      </c>
      <c r="Q415">
        <v>156.41</v>
      </c>
    </row>
    <row r="416" spans="1:17" x14ac:dyDescent="0.35">
      <c r="A416">
        <v>1365</v>
      </c>
      <c r="B416" t="s">
        <v>4131</v>
      </c>
      <c r="C416" s="20">
        <v>45302</v>
      </c>
      <c r="D416" s="20">
        <v>45308</v>
      </c>
      <c r="E416">
        <v>2024</v>
      </c>
      <c r="F416" t="s">
        <v>25</v>
      </c>
      <c r="G416" t="s">
        <v>4132</v>
      </c>
      <c r="H416" t="s">
        <v>4133</v>
      </c>
      <c r="I416" t="s">
        <v>20</v>
      </c>
      <c r="J416" t="s">
        <v>79</v>
      </c>
      <c r="K416" t="s">
        <v>80</v>
      </c>
      <c r="L416" t="s">
        <v>22</v>
      </c>
      <c r="M416" t="s">
        <v>75</v>
      </c>
      <c r="N416">
        <v>611.29</v>
      </c>
      <c r="O416">
        <v>7</v>
      </c>
      <c r="P416">
        <v>0</v>
      </c>
      <c r="Q416">
        <v>134.43</v>
      </c>
    </row>
    <row r="417" spans="1:17" x14ac:dyDescent="0.35">
      <c r="A417">
        <v>5609</v>
      </c>
      <c r="B417" t="s">
        <v>16725</v>
      </c>
      <c r="C417" s="20">
        <v>45303</v>
      </c>
      <c r="D417" s="20">
        <v>45308</v>
      </c>
      <c r="E417">
        <v>2024</v>
      </c>
      <c r="F417" t="s">
        <v>59</v>
      </c>
      <c r="G417" t="s">
        <v>16726</v>
      </c>
      <c r="H417" t="s">
        <v>16727</v>
      </c>
      <c r="I417" t="s">
        <v>20</v>
      </c>
      <c r="J417" t="s">
        <v>62</v>
      </c>
      <c r="K417" t="s">
        <v>63</v>
      </c>
      <c r="L417" t="s">
        <v>29</v>
      </c>
      <c r="M417" t="s">
        <v>30</v>
      </c>
      <c r="N417">
        <v>151.6</v>
      </c>
      <c r="O417">
        <v>2</v>
      </c>
      <c r="P417">
        <v>0</v>
      </c>
      <c r="Q417">
        <v>24.29</v>
      </c>
    </row>
    <row r="418" spans="1:17" x14ac:dyDescent="0.35">
      <c r="A418">
        <v>5258</v>
      </c>
      <c r="B418" t="s">
        <v>15688</v>
      </c>
      <c r="C418" s="20">
        <v>45303</v>
      </c>
      <c r="D418" s="20">
        <v>45305</v>
      </c>
      <c r="E418">
        <v>2024</v>
      </c>
      <c r="F418" t="s">
        <v>59</v>
      </c>
      <c r="G418" t="s">
        <v>15689</v>
      </c>
      <c r="H418" t="s">
        <v>15690</v>
      </c>
      <c r="I418" t="s">
        <v>20</v>
      </c>
      <c r="J418" t="s">
        <v>106</v>
      </c>
      <c r="K418" t="s">
        <v>106</v>
      </c>
      <c r="L418" t="s">
        <v>22</v>
      </c>
      <c r="M418" t="s">
        <v>23</v>
      </c>
      <c r="N418">
        <v>938.56</v>
      </c>
      <c r="O418">
        <v>2</v>
      </c>
      <c r="P418">
        <v>0.1</v>
      </c>
      <c r="Q418">
        <v>194.08</v>
      </c>
    </row>
    <row r="419" spans="1:17" x14ac:dyDescent="0.35">
      <c r="A419">
        <v>5030</v>
      </c>
      <c r="B419" t="s">
        <v>15018</v>
      </c>
      <c r="C419" s="20">
        <v>45303</v>
      </c>
      <c r="D419" s="20">
        <v>45308</v>
      </c>
      <c r="E419">
        <v>2024</v>
      </c>
      <c r="F419" t="s">
        <v>25</v>
      </c>
      <c r="G419" t="s">
        <v>15019</v>
      </c>
      <c r="H419" t="s">
        <v>2695</v>
      </c>
      <c r="I419" t="s">
        <v>67</v>
      </c>
      <c r="J419" t="s">
        <v>52</v>
      </c>
      <c r="K419" t="s">
        <v>53</v>
      </c>
      <c r="L419" t="s">
        <v>29</v>
      </c>
      <c r="M419" t="s">
        <v>90</v>
      </c>
      <c r="N419">
        <v>89.82</v>
      </c>
      <c r="O419">
        <v>10</v>
      </c>
      <c r="P419">
        <v>0.1</v>
      </c>
      <c r="Q419">
        <v>13.39</v>
      </c>
    </row>
    <row r="420" spans="1:17" x14ac:dyDescent="0.35">
      <c r="A420">
        <v>4818</v>
      </c>
      <c r="B420" t="s">
        <v>14384</v>
      </c>
      <c r="C420" s="20">
        <v>45303</v>
      </c>
      <c r="D420" s="20">
        <v>45308</v>
      </c>
      <c r="E420">
        <v>2024</v>
      </c>
      <c r="F420" t="s">
        <v>39</v>
      </c>
      <c r="G420" t="s">
        <v>14385</v>
      </c>
      <c r="H420" t="s">
        <v>14386</v>
      </c>
      <c r="I420" t="s">
        <v>67</v>
      </c>
      <c r="J420" t="s">
        <v>52</v>
      </c>
      <c r="K420" t="s">
        <v>53</v>
      </c>
      <c r="L420" t="s">
        <v>29</v>
      </c>
      <c r="M420" t="s">
        <v>48</v>
      </c>
      <c r="N420">
        <v>544.82000000000005</v>
      </c>
      <c r="O420">
        <v>7</v>
      </c>
      <c r="P420">
        <v>0.1</v>
      </c>
      <c r="Q420">
        <v>115.13</v>
      </c>
    </row>
    <row r="421" spans="1:17" x14ac:dyDescent="0.35">
      <c r="A421">
        <v>3685</v>
      </c>
      <c r="B421" t="s">
        <v>11036</v>
      </c>
      <c r="C421" s="20">
        <v>45303</v>
      </c>
      <c r="D421" s="20">
        <v>45309</v>
      </c>
      <c r="E421">
        <v>2024</v>
      </c>
      <c r="F421" t="s">
        <v>59</v>
      </c>
      <c r="G421" t="s">
        <v>11037</v>
      </c>
      <c r="H421" t="s">
        <v>11038</v>
      </c>
      <c r="I421" t="s">
        <v>28</v>
      </c>
      <c r="J421" t="s">
        <v>42</v>
      </c>
      <c r="K421" t="s">
        <v>43</v>
      </c>
      <c r="L421" t="s">
        <v>22</v>
      </c>
      <c r="M421" t="s">
        <v>23</v>
      </c>
      <c r="N421">
        <v>1231.06</v>
      </c>
      <c r="O421">
        <v>3</v>
      </c>
      <c r="P421">
        <v>0.2</v>
      </c>
      <c r="Q421">
        <v>-15.9</v>
      </c>
    </row>
    <row r="422" spans="1:17" x14ac:dyDescent="0.35">
      <c r="A422">
        <v>2034</v>
      </c>
      <c r="B422" t="s">
        <v>6124</v>
      </c>
      <c r="C422" s="20">
        <v>45303</v>
      </c>
      <c r="D422" s="20">
        <v>45307</v>
      </c>
      <c r="E422">
        <v>2024</v>
      </c>
      <c r="F422" t="s">
        <v>17</v>
      </c>
      <c r="G422" t="s">
        <v>6125</v>
      </c>
      <c r="H422" t="s">
        <v>6126</v>
      </c>
      <c r="I422" t="s">
        <v>28</v>
      </c>
      <c r="J422" t="s">
        <v>52</v>
      </c>
      <c r="K422" t="s">
        <v>53</v>
      </c>
      <c r="L422" t="s">
        <v>36</v>
      </c>
      <c r="M422" t="s">
        <v>138</v>
      </c>
      <c r="N422">
        <v>839.43</v>
      </c>
      <c r="O422">
        <v>1</v>
      </c>
      <c r="P422">
        <v>0.1</v>
      </c>
      <c r="Q422">
        <v>9.36</v>
      </c>
    </row>
    <row r="423" spans="1:17" x14ac:dyDescent="0.35">
      <c r="A423">
        <v>1785</v>
      </c>
      <c r="B423" t="s">
        <v>5384</v>
      </c>
      <c r="C423" s="20">
        <v>45303</v>
      </c>
      <c r="D423" s="20">
        <v>45306</v>
      </c>
      <c r="E423">
        <v>2024</v>
      </c>
      <c r="F423" t="s">
        <v>59</v>
      </c>
      <c r="G423" t="s">
        <v>5385</v>
      </c>
      <c r="H423" t="s">
        <v>5386</v>
      </c>
      <c r="I423" t="s">
        <v>67</v>
      </c>
      <c r="J423" t="s">
        <v>47</v>
      </c>
      <c r="K423" t="s">
        <v>47</v>
      </c>
      <c r="L423" t="s">
        <v>36</v>
      </c>
      <c r="M423" t="s">
        <v>71</v>
      </c>
      <c r="N423">
        <v>1486.79</v>
      </c>
      <c r="O423">
        <v>6</v>
      </c>
      <c r="P423">
        <v>0.15</v>
      </c>
      <c r="Q423">
        <v>52.87</v>
      </c>
    </row>
    <row r="424" spans="1:17" x14ac:dyDescent="0.35">
      <c r="A424">
        <v>6201</v>
      </c>
      <c r="B424" t="s">
        <v>18456</v>
      </c>
      <c r="C424" s="20">
        <v>45304</v>
      </c>
      <c r="D424" s="20">
        <v>45308</v>
      </c>
      <c r="E424">
        <v>2024</v>
      </c>
      <c r="F424" t="s">
        <v>59</v>
      </c>
      <c r="G424" t="s">
        <v>18457</v>
      </c>
      <c r="H424" t="s">
        <v>18458</v>
      </c>
      <c r="I424" t="s">
        <v>20</v>
      </c>
      <c r="J424" t="s">
        <v>79</v>
      </c>
      <c r="K424" t="s">
        <v>80</v>
      </c>
      <c r="L424" t="s">
        <v>36</v>
      </c>
      <c r="M424" t="s">
        <v>138</v>
      </c>
      <c r="N424">
        <v>474.24</v>
      </c>
      <c r="O424">
        <v>8</v>
      </c>
      <c r="P424">
        <v>0</v>
      </c>
      <c r="Q424">
        <v>22.37</v>
      </c>
    </row>
    <row r="425" spans="1:17" x14ac:dyDescent="0.35">
      <c r="A425">
        <v>5620</v>
      </c>
      <c r="B425" t="s">
        <v>16758</v>
      </c>
      <c r="C425" s="20">
        <v>45304</v>
      </c>
      <c r="D425" s="20">
        <v>45310</v>
      </c>
      <c r="E425">
        <v>2024</v>
      </c>
      <c r="F425" t="s">
        <v>25</v>
      </c>
      <c r="G425" t="s">
        <v>16759</v>
      </c>
      <c r="H425" t="s">
        <v>16760</v>
      </c>
      <c r="I425" t="s">
        <v>20</v>
      </c>
      <c r="J425" t="s">
        <v>47</v>
      </c>
      <c r="K425" t="s">
        <v>47</v>
      </c>
      <c r="L425" t="s">
        <v>36</v>
      </c>
      <c r="M425" t="s">
        <v>71</v>
      </c>
      <c r="N425">
        <v>1279.43</v>
      </c>
      <c r="O425">
        <v>4</v>
      </c>
      <c r="P425">
        <v>0.1</v>
      </c>
      <c r="Q425">
        <v>232.31</v>
      </c>
    </row>
    <row r="426" spans="1:17" x14ac:dyDescent="0.35">
      <c r="A426">
        <v>4316</v>
      </c>
      <c r="B426" t="s">
        <v>12897</v>
      </c>
      <c r="C426" s="20">
        <v>45304</v>
      </c>
      <c r="D426" s="20">
        <v>45305</v>
      </c>
      <c r="E426">
        <v>2024</v>
      </c>
      <c r="F426" t="s">
        <v>39</v>
      </c>
      <c r="G426" t="s">
        <v>12898</v>
      </c>
      <c r="H426" t="s">
        <v>12899</v>
      </c>
      <c r="I426" t="s">
        <v>67</v>
      </c>
      <c r="J426" t="s">
        <v>52</v>
      </c>
      <c r="K426" t="s">
        <v>53</v>
      </c>
      <c r="L426" t="s">
        <v>29</v>
      </c>
      <c r="M426" t="s">
        <v>107</v>
      </c>
      <c r="N426">
        <v>128.62</v>
      </c>
      <c r="O426">
        <v>5</v>
      </c>
      <c r="P426">
        <v>0.15</v>
      </c>
      <c r="Q426">
        <v>27.99</v>
      </c>
    </row>
    <row r="427" spans="1:17" x14ac:dyDescent="0.35">
      <c r="A427">
        <v>431</v>
      </c>
      <c r="B427" t="s">
        <v>1339</v>
      </c>
      <c r="C427" s="20">
        <v>45304</v>
      </c>
      <c r="D427" s="20">
        <v>45310</v>
      </c>
      <c r="E427">
        <v>2024</v>
      </c>
      <c r="F427" t="s">
        <v>17</v>
      </c>
      <c r="G427" t="s">
        <v>1340</v>
      </c>
      <c r="H427" t="s">
        <v>1341</v>
      </c>
      <c r="I427" t="s">
        <v>67</v>
      </c>
      <c r="J427" t="s">
        <v>21</v>
      </c>
      <c r="K427" t="s">
        <v>26647</v>
      </c>
      <c r="L427" t="s">
        <v>36</v>
      </c>
      <c r="M427" t="s">
        <v>138</v>
      </c>
      <c r="N427">
        <v>140.56</v>
      </c>
      <c r="O427">
        <v>9</v>
      </c>
      <c r="P427">
        <v>0.15</v>
      </c>
      <c r="Q427">
        <v>8.64</v>
      </c>
    </row>
    <row r="428" spans="1:17" x14ac:dyDescent="0.35">
      <c r="A428">
        <v>8602</v>
      </c>
      <c r="B428" t="s">
        <v>25467</v>
      </c>
      <c r="C428" s="20">
        <v>45305</v>
      </c>
      <c r="D428" s="20">
        <v>45310</v>
      </c>
      <c r="E428">
        <v>2024</v>
      </c>
      <c r="F428" t="s">
        <v>25</v>
      </c>
      <c r="G428" t="s">
        <v>25468</v>
      </c>
      <c r="H428" t="s">
        <v>25469</v>
      </c>
      <c r="I428" t="s">
        <v>67</v>
      </c>
      <c r="J428" t="s">
        <v>145</v>
      </c>
      <c r="K428" t="s">
        <v>80</v>
      </c>
      <c r="L428" t="s">
        <v>22</v>
      </c>
      <c r="M428" t="s">
        <v>75</v>
      </c>
      <c r="N428">
        <v>455</v>
      </c>
      <c r="O428">
        <v>5</v>
      </c>
      <c r="P428">
        <v>0.15</v>
      </c>
      <c r="Q428">
        <v>20.3</v>
      </c>
    </row>
    <row r="429" spans="1:17" x14ac:dyDescent="0.35">
      <c r="A429">
        <v>7871</v>
      </c>
      <c r="B429" t="s">
        <v>23335</v>
      </c>
      <c r="C429" s="20">
        <v>45305</v>
      </c>
      <c r="D429" s="20">
        <v>45309</v>
      </c>
      <c r="E429">
        <v>2024</v>
      </c>
      <c r="F429" t="s">
        <v>39</v>
      </c>
      <c r="G429" t="s">
        <v>23336</v>
      </c>
      <c r="H429" t="s">
        <v>23337</v>
      </c>
      <c r="I429" t="s">
        <v>67</v>
      </c>
      <c r="J429" t="s">
        <v>34</v>
      </c>
      <c r="K429" t="s">
        <v>35</v>
      </c>
      <c r="L429" t="s">
        <v>36</v>
      </c>
      <c r="M429" t="s">
        <v>118</v>
      </c>
      <c r="N429">
        <v>121.39</v>
      </c>
      <c r="O429">
        <v>8</v>
      </c>
      <c r="P429">
        <v>0.1</v>
      </c>
      <c r="Q429">
        <v>-0.89</v>
      </c>
    </row>
    <row r="430" spans="1:17" x14ac:dyDescent="0.35">
      <c r="A430">
        <v>7522</v>
      </c>
      <c r="B430" t="s">
        <v>22323</v>
      </c>
      <c r="C430" s="20">
        <v>45305</v>
      </c>
      <c r="D430" s="20">
        <v>45307</v>
      </c>
      <c r="E430">
        <v>2024</v>
      </c>
      <c r="F430" t="s">
        <v>59</v>
      </c>
      <c r="G430" t="s">
        <v>22324</v>
      </c>
      <c r="H430" t="s">
        <v>4172</v>
      </c>
      <c r="I430" t="s">
        <v>20</v>
      </c>
      <c r="J430" t="s">
        <v>79</v>
      </c>
      <c r="K430" t="s">
        <v>80</v>
      </c>
      <c r="L430" t="s">
        <v>36</v>
      </c>
      <c r="M430" t="s">
        <v>37</v>
      </c>
      <c r="N430">
        <v>1379.86</v>
      </c>
      <c r="O430">
        <v>7</v>
      </c>
      <c r="P430">
        <v>0.1</v>
      </c>
      <c r="Q430">
        <v>147.66</v>
      </c>
    </row>
    <row r="431" spans="1:17" x14ac:dyDescent="0.35">
      <c r="A431">
        <v>221</v>
      </c>
      <c r="B431" t="s">
        <v>713</v>
      </c>
      <c r="C431" s="20">
        <v>45305</v>
      </c>
      <c r="D431" s="20">
        <v>45308</v>
      </c>
      <c r="E431">
        <v>2024</v>
      </c>
      <c r="F431" t="s">
        <v>39</v>
      </c>
      <c r="G431" t="s">
        <v>714</v>
      </c>
      <c r="H431" t="s">
        <v>715</v>
      </c>
      <c r="I431" t="s">
        <v>20</v>
      </c>
      <c r="J431" t="s">
        <v>47</v>
      </c>
      <c r="K431" t="s">
        <v>47</v>
      </c>
      <c r="L431" t="s">
        <v>36</v>
      </c>
      <c r="M431" t="s">
        <v>118</v>
      </c>
      <c r="N431">
        <v>1275.32</v>
      </c>
      <c r="O431">
        <v>1</v>
      </c>
      <c r="P431">
        <v>0.1</v>
      </c>
      <c r="Q431">
        <v>209.06</v>
      </c>
    </row>
    <row r="432" spans="1:17" x14ac:dyDescent="0.35">
      <c r="A432">
        <v>6342</v>
      </c>
      <c r="B432" t="s">
        <v>18873</v>
      </c>
      <c r="C432" s="20">
        <v>45305</v>
      </c>
      <c r="D432" s="20">
        <v>45311</v>
      </c>
      <c r="E432">
        <v>2024</v>
      </c>
      <c r="F432" t="s">
        <v>59</v>
      </c>
      <c r="G432" t="s">
        <v>18874</v>
      </c>
      <c r="H432" t="s">
        <v>18875</v>
      </c>
      <c r="I432" t="s">
        <v>20</v>
      </c>
      <c r="J432" t="s">
        <v>42</v>
      </c>
      <c r="K432" t="s">
        <v>43</v>
      </c>
      <c r="L432" t="s">
        <v>22</v>
      </c>
      <c r="M432" t="s">
        <v>75</v>
      </c>
      <c r="N432">
        <v>388.7</v>
      </c>
      <c r="O432">
        <v>10</v>
      </c>
      <c r="P432">
        <v>0</v>
      </c>
      <c r="Q432">
        <v>44.72</v>
      </c>
    </row>
    <row r="433" spans="1:17" x14ac:dyDescent="0.35">
      <c r="A433">
        <v>5313</v>
      </c>
      <c r="B433" t="s">
        <v>15852</v>
      </c>
      <c r="C433" s="20">
        <v>45305</v>
      </c>
      <c r="D433" s="20">
        <v>45310</v>
      </c>
      <c r="E433">
        <v>2024</v>
      </c>
      <c r="F433" t="s">
        <v>17</v>
      </c>
      <c r="G433" t="s">
        <v>15853</v>
      </c>
      <c r="H433" t="s">
        <v>15854</v>
      </c>
      <c r="I433" t="s">
        <v>67</v>
      </c>
      <c r="J433" t="s">
        <v>62</v>
      </c>
      <c r="K433" t="s">
        <v>63</v>
      </c>
      <c r="L433" t="s">
        <v>36</v>
      </c>
      <c r="M433" t="s">
        <v>118</v>
      </c>
      <c r="N433">
        <v>46.87</v>
      </c>
      <c r="O433">
        <v>2</v>
      </c>
      <c r="P433">
        <v>0.2</v>
      </c>
      <c r="Q433">
        <v>4.5199999999999996</v>
      </c>
    </row>
    <row r="434" spans="1:17" x14ac:dyDescent="0.35">
      <c r="A434">
        <v>5123</v>
      </c>
      <c r="B434" t="s">
        <v>15292</v>
      </c>
      <c r="C434" s="20">
        <v>45305</v>
      </c>
      <c r="D434" s="20">
        <v>45308</v>
      </c>
      <c r="E434">
        <v>2024</v>
      </c>
      <c r="F434" t="s">
        <v>39</v>
      </c>
      <c r="G434" t="s">
        <v>15293</v>
      </c>
      <c r="H434" t="s">
        <v>15294</v>
      </c>
      <c r="I434" t="s">
        <v>28</v>
      </c>
      <c r="J434" t="s">
        <v>47</v>
      </c>
      <c r="K434" t="s">
        <v>47</v>
      </c>
      <c r="L434" t="s">
        <v>36</v>
      </c>
      <c r="M434" t="s">
        <v>37</v>
      </c>
      <c r="N434">
        <v>1382.13</v>
      </c>
      <c r="O434">
        <v>9</v>
      </c>
      <c r="P434">
        <v>0.1</v>
      </c>
      <c r="Q434">
        <v>-4.09</v>
      </c>
    </row>
    <row r="435" spans="1:17" x14ac:dyDescent="0.35">
      <c r="A435">
        <v>5061</v>
      </c>
      <c r="B435" t="s">
        <v>15108</v>
      </c>
      <c r="C435" s="20">
        <v>45305</v>
      </c>
      <c r="D435" s="20">
        <v>45311</v>
      </c>
      <c r="E435">
        <v>2024</v>
      </c>
      <c r="F435" t="s">
        <v>25</v>
      </c>
      <c r="G435" t="s">
        <v>15109</v>
      </c>
      <c r="H435" t="s">
        <v>15110</v>
      </c>
      <c r="I435" t="s">
        <v>28</v>
      </c>
      <c r="J435" t="s">
        <v>145</v>
      </c>
      <c r="K435" t="s">
        <v>80</v>
      </c>
      <c r="L435" t="s">
        <v>36</v>
      </c>
      <c r="M435" t="s">
        <v>138</v>
      </c>
      <c r="N435">
        <v>752.07</v>
      </c>
      <c r="O435">
        <v>6</v>
      </c>
      <c r="P435">
        <v>0.2</v>
      </c>
      <c r="Q435">
        <v>97.18</v>
      </c>
    </row>
    <row r="436" spans="1:17" x14ac:dyDescent="0.35">
      <c r="A436">
        <v>3334</v>
      </c>
      <c r="B436" t="s">
        <v>9995</v>
      </c>
      <c r="C436" s="20">
        <v>45305</v>
      </c>
      <c r="D436" s="20">
        <v>45308</v>
      </c>
      <c r="E436">
        <v>2024</v>
      </c>
      <c r="F436" t="s">
        <v>17</v>
      </c>
      <c r="G436" t="s">
        <v>9996</v>
      </c>
      <c r="H436" t="s">
        <v>9997</v>
      </c>
      <c r="I436" t="s">
        <v>20</v>
      </c>
      <c r="J436" t="s">
        <v>145</v>
      </c>
      <c r="K436" t="s">
        <v>80</v>
      </c>
      <c r="L436" t="s">
        <v>22</v>
      </c>
      <c r="M436" t="s">
        <v>75</v>
      </c>
      <c r="N436">
        <v>476.97</v>
      </c>
      <c r="O436">
        <v>8</v>
      </c>
      <c r="P436">
        <v>0.15</v>
      </c>
      <c r="Q436">
        <v>79.78</v>
      </c>
    </row>
    <row r="437" spans="1:17" x14ac:dyDescent="0.35">
      <c r="A437">
        <v>1079</v>
      </c>
      <c r="B437" t="s">
        <v>3278</v>
      </c>
      <c r="C437" s="20">
        <v>45305</v>
      </c>
      <c r="D437" s="20">
        <v>45308</v>
      </c>
      <c r="E437">
        <v>2024</v>
      </c>
      <c r="F437" t="s">
        <v>17</v>
      </c>
      <c r="G437" t="s">
        <v>3279</v>
      </c>
      <c r="H437" t="s">
        <v>3280</v>
      </c>
      <c r="I437" t="s">
        <v>28</v>
      </c>
      <c r="J437" t="s">
        <v>106</v>
      </c>
      <c r="K437" t="s">
        <v>106</v>
      </c>
      <c r="L437" t="s">
        <v>36</v>
      </c>
      <c r="M437" t="s">
        <v>118</v>
      </c>
      <c r="N437">
        <v>1276.69</v>
      </c>
      <c r="O437">
        <v>4</v>
      </c>
      <c r="P437">
        <v>0.15</v>
      </c>
      <c r="Q437">
        <v>193.58</v>
      </c>
    </row>
    <row r="438" spans="1:17" x14ac:dyDescent="0.35">
      <c r="A438">
        <v>1075</v>
      </c>
      <c r="B438" t="s">
        <v>3266</v>
      </c>
      <c r="C438" s="20">
        <v>45305</v>
      </c>
      <c r="D438" s="20">
        <v>45312</v>
      </c>
      <c r="E438">
        <v>2024</v>
      </c>
      <c r="F438" t="s">
        <v>25</v>
      </c>
      <c r="G438" t="s">
        <v>3267</v>
      </c>
      <c r="H438" t="s">
        <v>3268</v>
      </c>
      <c r="I438" t="s">
        <v>67</v>
      </c>
      <c r="J438" t="s">
        <v>79</v>
      </c>
      <c r="K438" t="s">
        <v>80</v>
      </c>
      <c r="L438" t="s">
        <v>22</v>
      </c>
      <c r="M438" t="s">
        <v>75</v>
      </c>
      <c r="N438">
        <v>1438.9</v>
      </c>
      <c r="O438">
        <v>6</v>
      </c>
      <c r="P438">
        <v>0</v>
      </c>
      <c r="Q438">
        <v>281.16000000000003</v>
      </c>
    </row>
    <row r="439" spans="1:17" x14ac:dyDescent="0.35">
      <c r="A439">
        <v>4018</v>
      </c>
      <c r="B439" t="s">
        <v>12021</v>
      </c>
      <c r="C439" s="20">
        <v>45306</v>
      </c>
      <c r="D439" s="20">
        <v>45310</v>
      </c>
      <c r="E439">
        <v>2024</v>
      </c>
      <c r="F439" t="s">
        <v>39</v>
      </c>
      <c r="G439" t="s">
        <v>12022</v>
      </c>
      <c r="H439" t="s">
        <v>12023</v>
      </c>
      <c r="I439" t="s">
        <v>67</v>
      </c>
      <c r="J439" t="s">
        <v>62</v>
      </c>
      <c r="K439" t="s">
        <v>63</v>
      </c>
      <c r="L439" t="s">
        <v>36</v>
      </c>
      <c r="M439" t="s">
        <v>118</v>
      </c>
      <c r="N439">
        <v>659.19</v>
      </c>
      <c r="O439">
        <v>3</v>
      </c>
      <c r="P439">
        <v>0.1</v>
      </c>
      <c r="Q439">
        <v>17.23</v>
      </c>
    </row>
    <row r="440" spans="1:17" x14ac:dyDescent="0.35">
      <c r="A440">
        <v>3043</v>
      </c>
      <c r="B440" t="s">
        <v>9131</v>
      </c>
      <c r="C440" s="20">
        <v>45306</v>
      </c>
      <c r="D440" s="20">
        <v>45312</v>
      </c>
      <c r="E440">
        <v>2024</v>
      </c>
      <c r="F440" t="s">
        <v>17</v>
      </c>
      <c r="G440" t="s">
        <v>9132</v>
      </c>
      <c r="H440" t="s">
        <v>9133</v>
      </c>
      <c r="I440" t="s">
        <v>67</v>
      </c>
      <c r="J440" t="s">
        <v>34</v>
      </c>
      <c r="K440" t="s">
        <v>35</v>
      </c>
      <c r="L440" t="s">
        <v>36</v>
      </c>
      <c r="M440" t="s">
        <v>138</v>
      </c>
      <c r="N440">
        <v>926.37</v>
      </c>
      <c r="O440">
        <v>10</v>
      </c>
      <c r="P440">
        <v>0</v>
      </c>
      <c r="Q440">
        <v>216.56</v>
      </c>
    </row>
    <row r="441" spans="1:17" x14ac:dyDescent="0.35">
      <c r="A441">
        <v>3015</v>
      </c>
      <c r="B441" t="s">
        <v>9047</v>
      </c>
      <c r="C441" s="20">
        <v>45306</v>
      </c>
      <c r="D441" s="20">
        <v>45311</v>
      </c>
      <c r="E441">
        <v>2024</v>
      </c>
      <c r="F441" t="s">
        <v>17</v>
      </c>
      <c r="G441" t="s">
        <v>9048</v>
      </c>
      <c r="H441" t="s">
        <v>9049</v>
      </c>
      <c r="I441" t="s">
        <v>20</v>
      </c>
      <c r="J441" t="s">
        <v>145</v>
      </c>
      <c r="K441" t="s">
        <v>80</v>
      </c>
      <c r="L441" t="s">
        <v>22</v>
      </c>
      <c r="M441" t="s">
        <v>75</v>
      </c>
      <c r="N441">
        <v>1256.1500000000001</v>
      </c>
      <c r="O441">
        <v>2</v>
      </c>
      <c r="P441">
        <v>0.15</v>
      </c>
      <c r="Q441">
        <v>280.79000000000002</v>
      </c>
    </row>
    <row r="442" spans="1:17" x14ac:dyDescent="0.35">
      <c r="A442">
        <v>2186</v>
      </c>
      <c r="B442" t="s">
        <v>6577</v>
      </c>
      <c r="C442" s="20">
        <v>45306</v>
      </c>
      <c r="D442" s="20">
        <v>45312</v>
      </c>
      <c r="E442">
        <v>2024</v>
      </c>
      <c r="F442" t="s">
        <v>39</v>
      </c>
      <c r="G442" t="s">
        <v>6578</v>
      </c>
      <c r="H442" t="s">
        <v>6579</v>
      </c>
      <c r="I442" t="s">
        <v>20</v>
      </c>
      <c r="J442" t="s">
        <v>106</v>
      </c>
      <c r="K442" t="s">
        <v>106</v>
      </c>
      <c r="L442" t="s">
        <v>22</v>
      </c>
      <c r="M442" t="s">
        <v>75</v>
      </c>
      <c r="N442">
        <v>1465.96</v>
      </c>
      <c r="O442">
        <v>4</v>
      </c>
      <c r="P442">
        <v>0.1</v>
      </c>
      <c r="Q442">
        <v>145.91</v>
      </c>
    </row>
    <row r="443" spans="1:17" x14ac:dyDescent="0.35">
      <c r="A443">
        <v>879</v>
      </c>
      <c r="B443" t="s">
        <v>2678</v>
      </c>
      <c r="C443" s="20">
        <v>45306</v>
      </c>
      <c r="D443" s="20">
        <v>45312</v>
      </c>
      <c r="E443">
        <v>2024</v>
      </c>
      <c r="F443" t="s">
        <v>39</v>
      </c>
      <c r="G443" t="s">
        <v>2679</v>
      </c>
      <c r="H443" t="s">
        <v>2680</v>
      </c>
      <c r="I443" t="s">
        <v>28</v>
      </c>
      <c r="J443" t="s">
        <v>62</v>
      </c>
      <c r="K443" t="s">
        <v>63</v>
      </c>
      <c r="L443" t="s">
        <v>36</v>
      </c>
      <c r="M443" t="s">
        <v>118</v>
      </c>
      <c r="N443">
        <v>589.92999999999995</v>
      </c>
      <c r="O443">
        <v>5</v>
      </c>
      <c r="P443">
        <v>0.15</v>
      </c>
      <c r="Q443">
        <v>117.41</v>
      </c>
    </row>
    <row r="444" spans="1:17" x14ac:dyDescent="0.35">
      <c r="A444">
        <v>814</v>
      </c>
      <c r="B444" t="s">
        <v>2483</v>
      </c>
      <c r="C444" s="20">
        <v>45306</v>
      </c>
      <c r="D444" s="20">
        <v>45312</v>
      </c>
      <c r="E444">
        <v>2024</v>
      </c>
      <c r="F444" t="s">
        <v>25</v>
      </c>
      <c r="G444" t="s">
        <v>2484</v>
      </c>
      <c r="H444" t="s">
        <v>2485</v>
      </c>
      <c r="I444" t="s">
        <v>20</v>
      </c>
      <c r="J444" t="s">
        <v>34</v>
      </c>
      <c r="K444" t="s">
        <v>35</v>
      </c>
      <c r="L444" t="s">
        <v>29</v>
      </c>
      <c r="M444" t="s">
        <v>48</v>
      </c>
      <c r="N444">
        <v>486.76</v>
      </c>
      <c r="O444">
        <v>7</v>
      </c>
      <c r="P444">
        <v>0</v>
      </c>
      <c r="Q444">
        <v>40.43</v>
      </c>
    </row>
    <row r="445" spans="1:17" x14ac:dyDescent="0.35">
      <c r="A445">
        <v>797</v>
      </c>
      <c r="B445" t="s">
        <v>2432</v>
      </c>
      <c r="C445" s="20">
        <v>45306</v>
      </c>
      <c r="D445" s="20">
        <v>45308</v>
      </c>
      <c r="E445">
        <v>2024</v>
      </c>
      <c r="F445" t="s">
        <v>17</v>
      </c>
      <c r="G445" t="s">
        <v>2433</v>
      </c>
      <c r="H445" t="s">
        <v>2434</v>
      </c>
      <c r="I445" t="s">
        <v>67</v>
      </c>
      <c r="J445" t="s">
        <v>34</v>
      </c>
      <c r="K445" t="s">
        <v>35</v>
      </c>
      <c r="L445" t="s">
        <v>29</v>
      </c>
      <c r="M445" t="s">
        <v>107</v>
      </c>
      <c r="N445">
        <v>1494.89</v>
      </c>
      <c r="O445">
        <v>7</v>
      </c>
      <c r="P445">
        <v>0.1</v>
      </c>
      <c r="Q445">
        <v>290.93</v>
      </c>
    </row>
    <row r="446" spans="1:17" x14ac:dyDescent="0.35">
      <c r="A446">
        <v>8629</v>
      </c>
      <c r="B446" t="s">
        <v>25544</v>
      </c>
      <c r="C446" s="20">
        <v>45307</v>
      </c>
      <c r="D446" s="20">
        <v>45309</v>
      </c>
      <c r="E446">
        <v>2024</v>
      </c>
      <c r="F446" t="s">
        <v>39</v>
      </c>
      <c r="G446" t="s">
        <v>25545</v>
      </c>
      <c r="H446" t="s">
        <v>25546</v>
      </c>
      <c r="I446" t="s">
        <v>20</v>
      </c>
      <c r="J446" t="s">
        <v>106</v>
      </c>
      <c r="K446" t="s">
        <v>106</v>
      </c>
      <c r="L446" t="s">
        <v>29</v>
      </c>
      <c r="M446" t="s">
        <v>90</v>
      </c>
      <c r="N446">
        <v>131.52000000000001</v>
      </c>
      <c r="O446">
        <v>4</v>
      </c>
      <c r="P446">
        <v>0.2</v>
      </c>
      <c r="Q446">
        <v>6.77</v>
      </c>
    </row>
    <row r="447" spans="1:17" x14ac:dyDescent="0.35">
      <c r="A447">
        <v>6655</v>
      </c>
      <c r="B447" t="s">
        <v>19789</v>
      </c>
      <c r="C447" s="20">
        <v>45307</v>
      </c>
      <c r="D447" s="20">
        <v>45313</v>
      </c>
      <c r="E447">
        <v>2024</v>
      </c>
      <c r="F447" t="s">
        <v>59</v>
      </c>
      <c r="G447" t="s">
        <v>19790</v>
      </c>
      <c r="H447" t="s">
        <v>19791</v>
      </c>
      <c r="I447" t="s">
        <v>67</v>
      </c>
      <c r="J447" t="s">
        <v>47</v>
      </c>
      <c r="K447" t="s">
        <v>47</v>
      </c>
      <c r="L447" t="s">
        <v>22</v>
      </c>
      <c r="M447" t="s">
        <v>54</v>
      </c>
      <c r="N447">
        <v>1120.47</v>
      </c>
      <c r="O447">
        <v>1</v>
      </c>
      <c r="P447">
        <v>0</v>
      </c>
      <c r="Q447">
        <v>66.72</v>
      </c>
    </row>
    <row r="448" spans="1:17" x14ac:dyDescent="0.35">
      <c r="A448">
        <v>6100</v>
      </c>
      <c r="B448" t="s">
        <v>18161</v>
      </c>
      <c r="C448" s="20">
        <v>45307</v>
      </c>
      <c r="D448" s="20">
        <v>45309</v>
      </c>
      <c r="E448">
        <v>2024</v>
      </c>
      <c r="F448" t="s">
        <v>25</v>
      </c>
      <c r="G448" t="s">
        <v>18162</v>
      </c>
      <c r="H448" t="s">
        <v>18163</v>
      </c>
      <c r="I448" t="s">
        <v>28</v>
      </c>
      <c r="J448" t="s">
        <v>79</v>
      </c>
      <c r="K448" t="s">
        <v>80</v>
      </c>
      <c r="L448" t="s">
        <v>36</v>
      </c>
      <c r="M448" t="s">
        <v>138</v>
      </c>
      <c r="N448">
        <v>238.77</v>
      </c>
      <c r="O448">
        <v>4</v>
      </c>
      <c r="P448">
        <v>0.2</v>
      </c>
      <c r="Q448">
        <v>43.57</v>
      </c>
    </row>
    <row r="449" spans="1:17" x14ac:dyDescent="0.35">
      <c r="A449">
        <v>1976</v>
      </c>
      <c r="B449" t="s">
        <v>5952</v>
      </c>
      <c r="C449" s="20">
        <v>45307</v>
      </c>
      <c r="D449" s="20">
        <v>45312</v>
      </c>
      <c r="E449">
        <v>2024</v>
      </c>
      <c r="F449" t="s">
        <v>25</v>
      </c>
      <c r="G449" t="s">
        <v>5953</v>
      </c>
      <c r="H449" t="s">
        <v>5954</v>
      </c>
      <c r="I449" t="s">
        <v>20</v>
      </c>
      <c r="J449" t="s">
        <v>79</v>
      </c>
      <c r="K449" t="s">
        <v>80</v>
      </c>
      <c r="L449" t="s">
        <v>29</v>
      </c>
      <c r="M449" t="s">
        <v>48</v>
      </c>
      <c r="N449">
        <v>941.01</v>
      </c>
      <c r="O449">
        <v>9</v>
      </c>
      <c r="P449">
        <v>0.1</v>
      </c>
      <c r="Q449">
        <v>109</v>
      </c>
    </row>
    <row r="450" spans="1:17" x14ac:dyDescent="0.35">
      <c r="A450">
        <v>632</v>
      </c>
      <c r="B450" t="s">
        <v>1938</v>
      </c>
      <c r="C450" s="20">
        <v>45307</v>
      </c>
      <c r="D450" s="20">
        <v>45313</v>
      </c>
      <c r="E450">
        <v>2024</v>
      </c>
      <c r="F450" t="s">
        <v>17</v>
      </c>
      <c r="G450" t="s">
        <v>1939</v>
      </c>
      <c r="H450" t="s">
        <v>1940</v>
      </c>
      <c r="I450" t="s">
        <v>67</v>
      </c>
      <c r="J450" t="s">
        <v>42</v>
      </c>
      <c r="K450" t="s">
        <v>43</v>
      </c>
      <c r="L450" t="s">
        <v>22</v>
      </c>
      <c r="M450" t="s">
        <v>134</v>
      </c>
      <c r="N450">
        <v>471.99</v>
      </c>
      <c r="O450">
        <v>1</v>
      </c>
      <c r="P450">
        <v>0.15</v>
      </c>
      <c r="Q450">
        <v>38.81</v>
      </c>
    </row>
    <row r="451" spans="1:17" x14ac:dyDescent="0.35">
      <c r="A451">
        <v>8268</v>
      </c>
      <c r="B451" t="s">
        <v>24494</v>
      </c>
      <c r="C451" s="20">
        <v>45308</v>
      </c>
      <c r="D451" s="20">
        <v>45315</v>
      </c>
      <c r="E451">
        <v>2024</v>
      </c>
      <c r="F451" t="s">
        <v>39</v>
      </c>
      <c r="G451" t="s">
        <v>24495</v>
      </c>
      <c r="H451" t="s">
        <v>24496</v>
      </c>
      <c r="I451" t="s">
        <v>67</v>
      </c>
      <c r="J451" t="s">
        <v>111</v>
      </c>
      <c r="K451" t="s">
        <v>111</v>
      </c>
      <c r="L451" t="s">
        <v>29</v>
      </c>
      <c r="M451" t="s">
        <v>48</v>
      </c>
      <c r="N451">
        <v>1201.25</v>
      </c>
      <c r="O451">
        <v>7</v>
      </c>
      <c r="P451">
        <v>0.2</v>
      </c>
      <c r="Q451">
        <v>259.93</v>
      </c>
    </row>
    <row r="452" spans="1:17" x14ac:dyDescent="0.35">
      <c r="A452">
        <v>7856</v>
      </c>
      <c r="B452" t="s">
        <v>23291</v>
      </c>
      <c r="C452" s="20">
        <v>45308</v>
      </c>
      <c r="D452" s="20">
        <v>45310</v>
      </c>
      <c r="E452">
        <v>2024</v>
      </c>
      <c r="F452" t="s">
        <v>25</v>
      </c>
      <c r="G452" t="s">
        <v>23292</v>
      </c>
      <c r="H452" t="s">
        <v>21570</v>
      </c>
      <c r="I452" t="s">
        <v>20</v>
      </c>
      <c r="J452" t="s">
        <v>145</v>
      </c>
      <c r="K452" t="s">
        <v>80</v>
      </c>
      <c r="L452" t="s">
        <v>22</v>
      </c>
      <c r="M452" t="s">
        <v>54</v>
      </c>
      <c r="N452">
        <v>794.3</v>
      </c>
      <c r="O452">
        <v>5</v>
      </c>
      <c r="P452">
        <v>0</v>
      </c>
      <c r="Q452">
        <v>64.7</v>
      </c>
    </row>
    <row r="453" spans="1:17" x14ac:dyDescent="0.35">
      <c r="A453">
        <v>6303</v>
      </c>
      <c r="B453" t="s">
        <v>18759</v>
      </c>
      <c r="C453" s="20">
        <v>45308</v>
      </c>
      <c r="D453" s="20">
        <v>45309</v>
      </c>
      <c r="E453">
        <v>2024</v>
      </c>
      <c r="F453" t="s">
        <v>39</v>
      </c>
      <c r="G453" t="s">
        <v>18760</v>
      </c>
      <c r="H453" t="s">
        <v>18761</v>
      </c>
      <c r="I453" t="s">
        <v>28</v>
      </c>
      <c r="J453" t="s">
        <v>106</v>
      </c>
      <c r="K453" t="s">
        <v>106</v>
      </c>
      <c r="L453" t="s">
        <v>29</v>
      </c>
      <c r="M453" t="s">
        <v>90</v>
      </c>
      <c r="N453">
        <v>1165.8699999999999</v>
      </c>
      <c r="O453">
        <v>5</v>
      </c>
      <c r="P453">
        <v>0.1</v>
      </c>
      <c r="Q453">
        <v>98.38</v>
      </c>
    </row>
    <row r="454" spans="1:17" x14ac:dyDescent="0.35">
      <c r="A454">
        <v>5454</v>
      </c>
      <c r="B454" t="s">
        <v>16266</v>
      </c>
      <c r="C454" s="20">
        <v>45308</v>
      </c>
      <c r="D454" s="20">
        <v>45311</v>
      </c>
      <c r="E454">
        <v>2024</v>
      </c>
      <c r="F454" t="s">
        <v>17</v>
      </c>
      <c r="G454" t="s">
        <v>16267</v>
      </c>
      <c r="H454" t="s">
        <v>16268</v>
      </c>
      <c r="I454" t="s">
        <v>67</v>
      </c>
      <c r="J454" t="s">
        <v>21</v>
      </c>
      <c r="K454" t="s">
        <v>26647</v>
      </c>
      <c r="L454" t="s">
        <v>29</v>
      </c>
      <c r="M454" t="s">
        <v>30</v>
      </c>
      <c r="N454">
        <v>886.27</v>
      </c>
      <c r="O454">
        <v>3</v>
      </c>
      <c r="P454">
        <v>0.1</v>
      </c>
      <c r="Q454">
        <v>131.63999999999999</v>
      </c>
    </row>
    <row r="455" spans="1:17" x14ac:dyDescent="0.35">
      <c r="A455">
        <v>3846</v>
      </c>
      <c r="B455" t="s">
        <v>11513</v>
      </c>
      <c r="C455" s="20">
        <v>45308</v>
      </c>
      <c r="D455" s="20">
        <v>45315</v>
      </c>
      <c r="E455">
        <v>2024</v>
      </c>
      <c r="F455" t="s">
        <v>39</v>
      </c>
      <c r="G455" t="s">
        <v>11514</v>
      </c>
      <c r="H455" t="s">
        <v>11515</v>
      </c>
      <c r="I455" t="s">
        <v>67</v>
      </c>
      <c r="J455" t="s">
        <v>47</v>
      </c>
      <c r="K455" t="s">
        <v>47</v>
      </c>
      <c r="L455" t="s">
        <v>29</v>
      </c>
      <c r="M455" t="s">
        <v>48</v>
      </c>
      <c r="N455">
        <v>191.96</v>
      </c>
      <c r="O455">
        <v>1</v>
      </c>
      <c r="P455">
        <v>0.2</v>
      </c>
      <c r="Q455">
        <v>15.85</v>
      </c>
    </row>
    <row r="456" spans="1:17" x14ac:dyDescent="0.35">
      <c r="A456">
        <v>3805</v>
      </c>
      <c r="B456" t="s">
        <v>11392</v>
      </c>
      <c r="C456" s="20">
        <v>45308</v>
      </c>
      <c r="D456" s="20">
        <v>45315</v>
      </c>
      <c r="E456">
        <v>2024</v>
      </c>
      <c r="F456" t="s">
        <v>17</v>
      </c>
      <c r="G456" t="s">
        <v>11393</v>
      </c>
      <c r="H456" t="s">
        <v>11394</v>
      </c>
      <c r="I456" t="s">
        <v>67</v>
      </c>
      <c r="J456" t="s">
        <v>34</v>
      </c>
      <c r="K456" t="s">
        <v>35</v>
      </c>
      <c r="L456" t="s">
        <v>36</v>
      </c>
      <c r="M456" t="s">
        <v>118</v>
      </c>
      <c r="N456">
        <v>432.92</v>
      </c>
      <c r="O456">
        <v>6</v>
      </c>
      <c r="P456">
        <v>0.1</v>
      </c>
      <c r="Q456">
        <v>76.08</v>
      </c>
    </row>
    <row r="457" spans="1:17" x14ac:dyDescent="0.35">
      <c r="A457">
        <v>340</v>
      </c>
      <c r="B457" t="s">
        <v>1068</v>
      </c>
      <c r="C457" s="20">
        <v>45309</v>
      </c>
      <c r="D457" s="20">
        <v>45315</v>
      </c>
      <c r="E457">
        <v>2024</v>
      </c>
      <c r="F457" t="s">
        <v>59</v>
      </c>
      <c r="G457" t="s">
        <v>1069</v>
      </c>
      <c r="H457" t="s">
        <v>1070</v>
      </c>
      <c r="I457" t="s">
        <v>28</v>
      </c>
      <c r="J457" t="s">
        <v>111</v>
      </c>
      <c r="K457" t="s">
        <v>111</v>
      </c>
      <c r="L457" t="s">
        <v>36</v>
      </c>
      <c r="M457" t="s">
        <v>138</v>
      </c>
      <c r="N457">
        <v>908.49</v>
      </c>
      <c r="O457">
        <v>10</v>
      </c>
      <c r="P457">
        <v>0.1</v>
      </c>
      <c r="Q457">
        <v>166.89</v>
      </c>
    </row>
    <row r="458" spans="1:17" x14ac:dyDescent="0.35">
      <c r="A458">
        <v>2733</v>
      </c>
      <c r="B458" t="s">
        <v>8206</v>
      </c>
      <c r="C458" s="20">
        <v>45309</v>
      </c>
      <c r="D458" s="20">
        <v>45311</v>
      </c>
      <c r="E458">
        <v>2024</v>
      </c>
      <c r="F458" t="s">
        <v>25</v>
      </c>
      <c r="G458" t="s">
        <v>8207</v>
      </c>
      <c r="H458" t="s">
        <v>8208</v>
      </c>
      <c r="I458" t="s">
        <v>20</v>
      </c>
      <c r="J458" t="s">
        <v>52</v>
      </c>
      <c r="K458" t="s">
        <v>53</v>
      </c>
      <c r="L458" t="s">
        <v>29</v>
      </c>
      <c r="M458" t="s">
        <v>90</v>
      </c>
      <c r="N458">
        <v>156.79</v>
      </c>
      <c r="O458">
        <v>3</v>
      </c>
      <c r="P458">
        <v>0.15</v>
      </c>
      <c r="Q458">
        <v>9.2899999999999991</v>
      </c>
    </row>
    <row r="459" spans="1:17" x14ac:dyDescent="0.35">
      <c r="A459">
        <v>1945</v>
      </c>
      <c r="B459" t="s">
        <v>5859</v>
      </c>
      <c r="C459" s="20">
        <v>45309</v>
      </c>
      <c r="D459" s="20">
        <v>45315</v>
      </c>
      <c r="E459">
        <v>2024</v>
      </c>
      <c r="F459" t="s">
        <v>59</v>
      </c>
      <c r="G459" t="s">
        <v>5860</v>
      </c>
      <c r="H459" t="s">
        <v>5861</v>
      </c>
      <c r="I459" t="s">
        <v>20</v>
      </c>
      <c r="J459" t="s">
        <v>21</v>
      </c>
      <c r="K459" t="s">
        <v>26647</v>
      </c>
      <c r="L459" t="s">
        <v>29</v>
      </c>
      <c r="M459" t="s">
        <v>48</v>
      </c>
      <c r="N459">
        <v>569.86</v>
      </c>
      <c r="O459">
        <v>8</v>
      </c>
      <c r="P459">
        <v>0.15</v>
      </c>
      <c r="Q459">
        <v>90.03</v>
      </c>
    </row>
    <row r="460" spans="1:17" x14ac:dyDescent="0.35">
      <c r="A460">
        <v>8886</v>
      </c>
      <c r="B460" t="s">
        <v>26287</v>
      </c>
      <c r="C460" s="20">
        <v>45310</v>
      </c>
      <c r="D460" s="20">
        <v>45313</v>
      </c>
      <c r="E460">
        <v>2024</v>
      </c>
      <c r="F460" t="s">
        <v>17</v>
      </c>
      <c r="G460" t="s">
        <v>26288</v>
      </c>
      <c r="H460" t="s">
        <v>26289</v>
      </c>
      <c r="I460" t="s">
        <v>20</v>
      </c>
      <c r="J460" t="s">
        <v>42</v>
      </c>
      <c r="K460" t="s">
        <v>43</v>
      </c>
      <c r="L460" t="s">
        <v>36</v>
      </c>
      <c r="M460" t="s">
        <v>37</v>
      </c>
      <c r="N460">
        <v>649.84</v>
      </c>
      <c r="O460">
        <v>1</v>
      </c>
      <c r="P460">
        <v>0.1</v>
      </c>
      <c r="Q460">
        <v>54.6</v>
      </c>
    </row>
    <row r="461" spans="1:17" x14ac:dyDescent="0.35">
      <c r="A461">
        <v>215</v>
      </c>
      <c r="B461" t="s">
        <v>695</v>
      </c>
      <c r="C461" s="20">
        <v>45310</v>
      </c>
      <c r="D461" s="20">
        <v>45311</v>
      </c>
      <c r="E461">
        <v>2024</v>
      </c>
      <c r="F461" t="s">
        <v>17</v>
      </c>
      <c r="G461" t="s">
        <v>696</v>
      </c>
      <c r="H461" t="s">
        <v>697</v>
      </c>
      <c r="I461" t="s">
        <v>28</v>
      </c>
      <c r="J461" t="s">
        <v>52</v>
      </c>
      <c r="K461" t="s">
        <v>53</v>
      </c>
      <c r="L461" t="s">
        <v>22</v>
      </c>
      <c r="M461" t="s">
        <v>134</v>
      </c>
      <c r="N461">
        <v>250.44</v>
      </c>
      <c r="O461">
        <v>2</v>
      </c>
      <c r="P461">
        <v>0.15</v>
      </c>
      <c r="Q461">
        <v>52.59</v>
      </c>
    </row>
    <row r="462" spans="1:17" x14ac:dyDescent="0.35">
      <c r="A462">
        <v>2865</v>
      </c>
      <c r="B462" t="s">
        <v>8599</v>
      </c>
      <c r="C462" s="20">
        <v>45310</v>
      </c>
      <c r="D462" s="20">
        <v>45314</v>
      </c>
      <c r="E462">
        <v>2024</v>
      </c>
      <c r="F462" t="s">
        <v>59</v>
      </c>
      <c r="G462" t="s">
        <v>8600</v>
      </c>
      <c r="H462" t="s">
        <v>8601</v>
      </c>
      <c r="I462" t="s">
        <v>28</v>
      </c>
      <c r="J462" t="s">
        <v>42</v>
      </c>
      <c r="K462" t="s">
        <v>43</v>
      </c>
      <c r="L462" t="s">
        <v>36</v>
      </c>
      <c r="M462" t="s">
        <v>37</v>
      </c>
      <c r="N462">
        <v>491.37</v>
      </c>
      <c r="O462">
        <v>3</v>
      </c>
      <c r="P462">
        <v>0.2</v>
      </c>
      <c r="Q462">
        <v>40.29</v>
      </c>
    </row>
    <row r="463" spans="1:17" x14ac:dyDescent="0.35">
      <c r="A463">
        <v>985</v>
      </c>
      <c r="B463" t="s">
        <v>2996</v>
      </c>
      <c r="C463" s="20">
        <v>45310</v>
      </c>
      <c r="D463" s="20">
        <v>45316</v>
      </c>
      <c r="E463">
        <v>2024</v>
      </c>
      <c r="F463" t="s">
        <v>59</v>
      </c>
      <c r="G463" t="s">
        <v>2997</v>
      </c>
      <c r="H463" t="s">
        <v>2998</v>
      </c>
      <c r="I463" t="s">
        <v>20</v>
      </c>
      <c r="J463" t="s">
        <v>62</v>
      </c>
      <c r="K463" t="s">
        <v>63</v>
      </c>
      <c r="L463" t="s">
        <v>22</v>
      </c>
      <c r="M463" t="s">
        <v>134</v>
      </c>
      <c r="N463">
        <v>841.21</v>
      </c>
      <c r="O463">
        <v>5</v>
      </c>
      <c r="P463">
        <v>0.15</v>
      </c>
      <c r="Q463">
        <v>140.47999999999999</v>
      </c>
    </row>
    <row r="464" spans="1:17" x14ac:dyDescent="0.35">
      <c r="A464">
        <v>8575</v>
      </c>
      <c r="B464" t="s">
        <v>25388</v>
      </c>
      <c r="C464" s="20">
        <v>45311</v>
      </c>
      <c r="D464" s="20">
        <v>45315</v>
      </c>
      <c r="E464">
        <v>2024</v>
      </c>
      <c r="F464" t="s">
        <v>39</v>
      </c>
      <c r="G464" t="s">
        <v>25389</v>
      </c>
      <c r="H464" t="s">
        <v>25390</v>
      </c>
      <c r="I464" t="s">
        <v>28</v>
      </c>
      <c r="J464" t="s">
        <v>111</v>
      </c>
      <c r="K464" t="s">
        <v>111</v>
      </c>
      <c r="L464" t="s">
        <v>36</v>
      </c>
      <c r="M464" t="s">
        <v>138</v>
      </c>
      <c r="N464">
        <v>636.4</v>
      </c>
      <c r="O464">
        <v>6</v>
      </c>
      <c r="P464">
        <v>0</v>
      </c>
      <c r="Q464">
        <v>24.53</v>
      </c>
    </row>
    <row r="465" spans="1:17" x14ac:dyDescent="0.35">
      <c r="A465">
        <v>7297</v>
      </c>
      <c r="B465" t="s">
        <v>21672</v>
      </c>
      <c r="C465" s="20">
        <v>45311</v>
      </c>
      <c r="D465" s="20">
        <v>45317</v>
      </c>
      <c r="E465">
        <v>2024</v>
      </c>
      <c r="F465" t="s">
        <v>17</v>
      </c>
      <c r="G465" t="s">
        <v>21673</v>
      </c>
      <c r="H465" t="s">
        <v>21674</v>
      </c>
      <c r="I465" t="s">
        <v>28</v>
      </c>
      <c r="J465" t="s">
        <v>145</v>
      </c>
      <c r="K465" t="s">
        <v>80</v>
      </c>
      <c r="L465" t="s">
        <v>36</v>
      </c>
      <c r="M465" t="s">
        <v>71</v>
      </c>
      <c r="N465">
        <v>654.04</v>
      </c>
      <c r="O465">
        <v>8</v>
      </c>
      <c r="P465">
        <v>0.15</v>
      </c>
      <c r="Q465">
        <v>136.63</v>
      </c>
    </row>
    <row r="466" spans="1:17" x14ac:dyDescent="0.35">
      <c r="A466">
        <v>5296</v>
      </c>
      <c r="B466" t="s">
        <v>15802</v>
      </c>
      <c r="C466" s="20">
        <v>45311</v>
      </c>
      <c r="D466" s="20">
        <v>45316</v>
      </c>
      <c r="E466">
        <v>2024</v>
      </c>
      <c r="F466" t="s">
        <v>59</v>
      </c>
      <c r="G466" t="s">
        <v>15803</v>
      </c>
      <c r="H466" t="s">
        <v>15804</v>
      </c>
      <c r="I466" t="s">
        <v>67</v>
      </c>
      <c r="J466" t="s">
        <v>106</v>
      </c>
      <c r="K466" t="s">
        <v>106</v>
      </c>
      <c r="L466" t="s">
        <v>36</v>
      </c>
      <c r="M466" t="s">
        <v>71</v>
      </c>
      <c r="N466">
        <v>1372.81</v>
      </c>
      <c r="O466">
        <v>8</v>
      </c>
      <c r="P466">
        <v>0.2</v>
      </c>
      <c r="Q466">
        <v>279.75</v>
      </c>
    </row>
    <row r="467" spans="1:17" x14ac:dyDescent="0.35">
      <c r="A467">
        <v>4447</v>
      </c>
      <c r="B467" t="s">
        <v>13285</v>
      </c>
      <c r="C467" s="20">
        <v>45311</v>
      </c>
      <c r="D467" s="20">
        <v>45315</v>
      </c>
      <c r="E467">
        <v>2024</v>
      </c>
      <c r="F467" t="s">
        <v>59</v>
      </c>
      <c r="G467" t="s">
        <v>13286</v>
      </c>
      <c r="H467" t="s">
        <v>13287</v>
      </c>
      <c r="I467" t="s">
        <v>28</v>
      </c>
      <c r="J467" t="s">
        <v>21</v>
      </c>
      <c r="K467" t="s">
        <v>26647</v>
      </c>
      <c r="L467" t="s">
        <v>29</v>
      </c>
      <c r="M467" t="s">
        <v>48</v>
      </c>
      <c r="N467">
        <v>1116.73</v>
      </c>
      <c r="O467">
        <v>9</v>
      </c>
      <c r="P467">
        <v>0.2</v>
      </c>
      <c r="Q467">
        <v>108.7</v>
      </c>
    </row>
    <row r="468" spans="1:17" x14ac:dyDescent="0.35">
      <c r="A468">
        <v>4204</v>
      </c>
      <c r="B468" t="s">
        <v>12567</v>
      </c>
      <c r="C468" s="20">
        <v>45311</v>
      </c>
      <c r="D468" s="20">
        <v>45314</v>
      </c>
      <c r="E468">
        <v>2024</v>
      </c>
      <c r="F468" t="s">
        <v>25</v>
      </c>
      <c r="G468" t="s">
        <v>12568</v>
      </c>
      <c r="H468" t="s">
        <v>12569</v>
      </c>
      <c r="I468" t="s">
        <v>20</v>
      </c>
      <c r="J468" t="s">
        <v>47</v>
      </c>
      <c r="K468" t="s">
        <v>47</v>
      </c>
      <c r="L468" t="s">
        <v>22</v>
      </c>
      <c r="M468" t="s">
        <v>75</v>
      </c>
      <c r="N468">
        <v>54.8</v>
      </c>
      <c r="O468">
        <v>7</v>
      </c>
      <c r="P468">
        <v>0.15</v>
      </c>
      <c r="Q468">
        <v>-0.39</v>
      </c>
    </row>
    <row r="469" spans="1:17" x14ac:dyDescent="0.35">
      <c r="A469">
        <v>4074</v>
      </c>
      <c r="B469" t="s">
        <v>12185</v>
      </c>
      <c r="C469" s="20">
        <v>45311</v>
      </c>
      <c r="D469" s="20">
        <v>45316</v>
      </c>
      <c r="E469">
        <v>2024</v>
      </c>
      <c r="F469" t="s">
        <v>25</v>
      </c>
      <c r="G469" t="s">
        <v>12186</v>
      </c>
      <c r="H469" t="s">
        <v>1836</v>
      </c>
      <c r="I469" t="s">
        <v>28</v>
      </c>
      <c r="J469" t="s">
        <v>62</v>
      </c>
      <c r="K469" t="s">
        <v>63</v>
      </c>
      <c r="L469" t="s">
        <v>29</v>
      </c>
      <c r="M469" t="s">
        <v>90</v>
      </c>
      <c r="N469">
        <v>117.57</v>
      </c>
      <c r="O469">
        <v>10</v>
      </c>
      <c r="P469">
        <v>0.1</v>
      </c>
      <c r="Q469">
        <v>0.69</v>
      </c>
    </row>
    <row r="470" spans="1:17" x14ac:dyDescent="0.35">
      <c r="A470">
        <v>2904</v>
      </c>
      <c r="B470" t="s">
        <v>8716</v>
      </c>
      <c r="C470" s="20">
        <v>45311</v>
      </c>
      <c r="D470" s="20">
        <v>45316</v>
      </c>
      <c r="E470">
        <v>2024</v>
      </c>
      <c r="F470" t="s">
        <v>25</v>
      </c>
      <c r="G470" t="s">
        <v>8717</v>
      </c>
      <c r="H470" t="s">
        <v>8718</v>
      </c>
      <c r="I470" t="s">
        <v>20</v>
      </c>
      <c r="J470" t="s">
        <v>62</v>
      </c>
      <c r="K470" t="s">
        <v>63</v>
      </c>
      <c r="L470" t="s">
        <v>36</v>
      </c>
      <c r="M470" t="s">
        <v>138</v>
      </c>
      <c r="N470">
        <v>444.09</v>
      </c>
      <c r="O470">
        <v>3</v>
      </c>
      <c r="P470">
        <v>0.1</v>
      </c>
      <c r="Q470">
        <v>26.83</v>
      </c>
    </row>
    <row r="471" spans="1:17" x14ac:dyDescent="0.35">
      <c r="A471">
        <v>2720</v>
      </c>
      <c r="B471" t="s">
        <v>8167</v>
      </c>
      <c r="C471" s="20">
        <v>45311</v>
      </c>
      <c r="D471" s="20">
        <v>45313</v>
      </c>
      <c r="E471">
        <v>2024</v>
      </c>
      <c r="F471" t="s">
        <v>17</v>
      </c>
      <c r="G471" t="s">
        <v>8168</v>
      </c>
      <c r="H471" t="s">
        <v>8169</v>
      </c>
      <c r="I471" t="s">
        <v>28</v>
      </c>
      <c r="J471" t="s">
        <v>52</v>
      </c>
      <c r="K471" t="s">
        <v>53</v>
      </c>
      <c r="L471" t="s">
        <v>29</v>
      </c>
      <c r="M471" t="s">
        <v>90</v>
      </c>
      <c r="N471">
        <v>262.86</v>
      </c>
      <c r="O471">
        <v>8</v>
      </c>
      <c r="P471">
        <v>0.2</v>
      </c>
      <c r="Q471">
        <v>48.83</v>
      </c>
    </row>
    <row r="472" spans="1:17" x14ac:dyDescent="0.35">
      <c r="A472">
        <v>1337</v>
      </c>
      <c r="B472" t="s">
        <v>4047</v>
      </c>
      <c r="C472" s="20">
        <v>45311</v>
      </c>
      <c r="D472" s="20">
        <v>45316</v>
      </c>
      <c r="E472">
        <v>2024</v>
      </c>
      <c r="F472" t="s">
        <v>17</v>
      </c>
      <c r="G472" t="s">
        <v>4048</v>
      </c>
      <c r="H472" t="s">
        <v>4049</v>
      </c>
      <c r="I472" t="s">
        <v>20</v>
      </c>
      <c r="J472" t="s">
        <v>79</v>
      </c>
      <c r="K472" t="s">
        <v>80</v>
      </c>
      <c r="L472" t="s">
        <v>36</v>
      </c>
      <c r="M472" t="s">
        <v>71</v>
      </c>
      <c r="N472">
        <v>1315.49</v>
      </c>
      <c r="O472">
        <v>4</v>
      </c>
      <c r="P472">
        <v>0.1</v>
      </c>
      <c r="Q472">
        <v>163.11000000000001</v>
      </c>
    </row>
    <row r="473" spans="1:17" x14ac:dyDescent="0.35">
      <c r="A473">
        <v>1176</v>
      </c>
      <c r="B473" t="s">
        <v>3568</v>
      </c>
      <c r="C473" s="20">
        <v>45311</v>
      </c>
      <c r="D473" s="20">
        <v>45318</v>
      </c>
      <c r="E473">
        <v>2024</v>
      </c>
      <c r="F473" t="s">
        <v>59</v>
      </c>
      <c r="G473" t="s">
        <v>3569</v>
      </c>
      <c r="H473" t="s">
        <v>3570</v>
      </c>
      <c r="I473" t="s">
        <v>67</v>
      </c>
      <c r="J473" t="s">
        <v>106</v>
      </c>
      <c r="K473" t="s">
        <v>106</v>
      </c>
      <c r="L473" t="s">
        <v>36</v>
      </c>
      <c r="M473" t="s">
        <v>37</v>
      </c>
      <c r="N473">
        <v>746.33</v>
      </c>
      <c r="O473">
        <v>2</v>
      </c>
      <c r="P473">
        <v>0.2</v>
      </c>
      <c r="Q473">
        <v>124.7</v>
      </c>
    </row>
    <row r="474" spans="1:17" x14ac:dyDescent="0.35">
      <c r="A474">
        <v>8732</v>
      </c>
      <c r="B474" t="s">
        <v>25843</v>
      </c>
      <c r="C474" s="20">
        <v>45312</v>
      </c>
      <c r="D474" s="20">
        <v>45319</v>
      </c>
      <c r="E474">
        <v>2024</v>
      </c>
      <c r="F474" t="s">
        <v>25</v>
      </c>
      <c r="G474" t="s">
        <v>25844</v>
      </c>
      <c r="H474" t="s">
        <v>25845</v>
      </c>
      <c r="I474" t="s">
        <v>67</v>
      </c>
      <c r="J474" t="s">
        <v>42</v>
      </c>
      <c r="K474" t="s">
        <v>43</v>
      </c>
      <c r="L474" t="s">
        <v>29</v>
      </c>
      <c r="M474" t="s">
        <v>30</v>
      </c>
      <c r="N474">
        <v>373.02</v>
      </c>
      <c r="O474">
        <v>5</v>
      </c>
      <c r="P474">
        <v>0</v>
      </c>
      <c r="Q474">
        <v>63.37</v>
      </c>
    </row>
    <row r="475" spans="1:17" x14ac:dyDescent="0.35">
      <c r="A475">
        <v>8730</v>
      </c>
      <c r="B475" t="s">
        <v>25837</v>
      </c>
      <c r="C475" s="20">
        <v>45312</v>
      </c>
      <c r="D475" s="20">
        <v>45314</v>
      </c>
      <c r="E475">
        <v>2024</v>
      </c>
      <c r="F475" t="s">
        <v>25</v>
      </c>
      <c r="G475" t="s">
        <v>25838</v>
      </c>
      <c r="H475" t="s">
        <v>25839</v>
      </c>
      <c r="I475" t="s">
        <v>28</v>
      </c>
      <c r="J475" t="s">
        <v>145</v>
      </c>
      <c r="K475" t="s">
        <v>80</v>
      </c>
      <c r="L475" t="s">
        <v>22</v>
      </c>
      <c r="M475" t="s">
        <v>75</v>
      </c>
      <c r="N475">
        <v>1093.48</v>
      </c>
      <c r="O475">
        <v>6</v>
      </c>
      <c r="P475">
        <v>0.1</v>
      </c>
      <c r="Q475">
        <v>170.64</v>
      </c>
    </row>
    <row r="476" spans="1:17" x14ac:dyDescent="0.35">
      <c r="A476">
        <v>8184</v>
      </c>
      <c r="B476" t="s">
        <v>24249</v>
      </c>
      <c r="C476" s="20">
        <v>45312</v>
      </c>
      <c r="D476" s="20">
        <v>45313</v>
      </c>
      <c r="E476">
        <v>2024</v>
      </c>
      <c r="F476" t="s">
        <v>17</v>
      </c>
      <c r="G476" t="s">
        <v>24250</v>
      </c>
      <c r="H476" t="s">
        <v>24251</v>
      </c>
      <c r="I476" t="s">
        <v>20</v>
      </c>
      <c r="J476" t="s">
        <v>42</v>
      </c>
      <c r="K476" t="s">
        <v>43</v>
      </c>
      <c r="L476" t="s">
        <v>36</v>
      </c>
      <c r="M476" t="s">
        <v>37</v>
      </c>
      <c r="N476">
        <v>673.97</v>
      </c>
      <c r="O476">
        <v>10</v>
      </c>
      <c r="P476">
        <v>0.15</v>
      </c>
      <c r="Q476">
        <v>122.73</v>
      </c>
    </row>
    <row r="477" spans="1:17" x14ac:dyDescent="0.35">
      <c r="A477">
        <v>7037</v>
      </c>
      <c r="B477" t="s">
        <v>20916</v>
      </c>
      <c r="C477" s="20">
        <v>45312</v>
      </c>
      <c r="D477" s="20">
        <v>45313</v>
      </c>
      <c r="E477">
        <v>2024</v>
      </c>
      <c r="F477" t="s">
        <v>39</v>
      </c>
      <c r="G477" t="s">
        <v>20917</v>
      </c>
      <c r="H477" t="s">
        <v>20918</v>
      </c>
      <c r="I477" t="s">
        <v>20</v>
      </c>
      <c r="J477" t="s">
        <v>34</v>
      </c>
      <c r="K477" t="s">
        <v>35</v>
      </c>
      <c r="L477" t="s">
        <v>36</v>
      </c>
      <c r="M477" t="s">
        <v>37</v>
      </c>
      <c r="N477">
        <v>541.07000000000005</v>
      </c>
      <c r="O477">
        <v>2</v>
      </c>
      <c r="P477">
        <v>0.2</v>
      </c>
      <c r="Q477">
        <v>72.12</v>
      </c>
    </row>
    <row r="478" spans="1:17" x14ac:dyDescent="0.35">
      <c r="A478">
        <v>771</v>
      </c>
      <c r="B478" t="s">
        <v>2354</v>
      </c>
      <c r="C478" s="20">
        <v>45312</v>
      </c>
      <c r="D478" s="20">
        <v>45318</v>
      </c>
      <c r="E478">
        <v>2024</v>
      </c>
      <c r="F478" t="s">
        <v>25</v>
      </c>
      <c r="G478" t="s">
        <v>2355</v>
      </c>
      <c r="H478" t="s">
        <v>2356</v>
      </c>
      <c r="I478" t="s">
        <v>20</v>
      </c>
      <c r="J478" t="s">
        <v>62</v>
      </c>
      <c r="K478" t="s">
        <v>63</v>
      </c>
      <c r="L478" t="s">
        <v>29</v>
      </c>
      <c r="M478" t="s">
        <v>107</v>
      </c>
      <c r="N478">
        <v>543.09</v>
      </c>
      <c r="O478">
        <v>5</v>
      </c>
      <c r="P478">
        <v>0.1</v>
      </c>
      <c r="Q478">
        <v>13.22</v>
      </c>
    </row>
    <row r="479" spans="1:17" x14ac:dyDescent="0.35">
      <c r="A479">
        <v>7258</v>
      </c>
      <c r="B479" t="s">
        <v>21559</v>
      </c>
      <c r="C479" s="20">
        <v>45313</v>
      </c>
      <c r="D479" s="20">
        <v>45314</v>
      </c>
      <c r="E479">
        <v>2024</v>
      </c>
      <c r="F479" t="s">
        <v>17</v>
      </c>
      <c r="G479" t="s">
        <v>21560</v>
      </c>
      <c r="H479" t="s">
        <v>21561</v>
      </c>
      <c r="I479" t="s">
        <v>28</v>
      </c>
      <c r="J479" t="s">
        <v>52</v>
      </c>
      <c r="K479" t="s">
        <v>53</v>
      </c>
      <c r="L479" t="s">
        <v>36</v>
      </c>
      <c r="M479" t="s">
        <v>138</v>
      </c>
      <c r="N479">
        <v>1003.54</v>
      </c>
      <c r="O479">
        <v>7</v>
      </c>
      <c r="P479">
        <v>0.1</v>
      </c>
      <c r="Q479">
        <v>205.15</v>
      </c>
    </row>
    <row r="480" spans="1:17" x14ac:dyDescent="0.35">
      <c r="A480">
        <v>5954</v>
      </c>
      <c r="B480" t="s">
        <v>17735</v>
      </c>
      <c r="C480" s="20">
        <v>45313</v>
      </c>
      <c r="D480" s="20">
        <v>45315</v>
      </c>
      <c r="E480">
        <v>2024</v>
      </c>
      <c r="F480" t="s">
        <v>39</v>
      </c>
      <c r="G480" t="s">
        <v>17736</v>
      </c>
      <c r="H480" t="s">
        <v>17737</v>
      </c>
      <c r="I480" t="s">
        <v>20</v>
      </c>
      <c r="J480" t="s">
        <v>111</v>
      </c>
      <c r="K480" t="s">
        <v>111</v>
      </c>
      <c r="L480" t="s">
        <v>36</v>
      </c>
      <c r="M480" t="s">
        <v>138</v>
      </c>
      <c r="N480">
        <v>1495.25</v>
      </c>
      <c r="O480">
        <v>6</v>
      </c>
      <c r="P480">
        <v>0.1</v>
      </c>
      <c r="Q480">
        <v>139.15</v>
      </c>
    </row>
    <row r="481" spans="1:17" x14ac:dyDescent="0.35">
      <c r="A481">
        <v>5800</v>
      </c>
      <c r="B481" t="s">
        <v>17284</v>
      </c>
      <c r="C481" s="20">
        <v>45313</v>
      </c>
      <c r="D481" s="20">
        <v>45316</v>
      </c>
      <c r="E481">
        <v>2024</v>
      </c>
      <c r="F481" t="s">
        <v>59</v>
      </c>
      <c r="G481" t="s">
        <v>17285</v>
      </c>
      <c r="H481" t="s">
        <v>17286</v>
      </c>
      <c r="I481" t="s">
        <v>20</v>
      </c>
      <c r="J481" t="s">
        <v>21</v>
      </c>
      <c r="K481" t="s">
        <v>26647</v>
      </c>
      <c r="L481" t="s">
        <v>36</v>
      </c>
      <c r="M481" t="s">
        <v>118</v>
      </c>
      <c r="N481">
        <v>408.66</v>
      </c>
      <c r="O481">
        <v>3</v>
      </c>
      <c r="P481">
        <v>0.15</v>
      </c>
      <c r="Q481">
        <v>21.09</v>
      </c>
    </row>
    <row r="482" spans="1:17" x14ac:dyDescent="0.35">
      <c r="A482">
        <v>3956</v>
      </c>
      <c r="B482" t="s">
        <v>11838</v>
      </c>
      <c r="C482" s="20">
        <v>45313</v>
      </c>
      <c r="D482" s="20">
        <v>45318</v>
      </c>
      <c r="E482">
        <v>2024</v>
      </c>
      <c r="F482" t="s">
        <v>39</v>
      </c>
      <c r="G482" t="s">
        <v>11839</v>
      </c>
      <c r="H482" t="s">
        <v>11840</v>
      </c>
      <c r="I482" t="s">
        <v>28</v>
      </c>
      <c r="J482" t="s">
        <v>145</v>
      </c>
      <c r="K482" t="s">
        <v>80</v>
      </c>
      <c r="L482" t="s">
        <v>22</v>
      </c>
      <c r="M482" t="s">
        <v>134</v>
      </c>
      <c r="N482">
        <v>751.11</v>
      </c>
      <c r="O482">
        <v>9</v>
      </c>
      <c r="P482">
        <v>0.2</v>
      </c>
      <c r="Q482">
        <v>124.22</v>
      </c>
    </row>
    <row r="483" spans="1:17" x14ac:dyDescent="0.35">
      <c r="A483">
        <v>3635</v>
      </c>
      <c r="B483" t="s">
        <v>10886</v>
      </c>
      <c r="C483" s="20">
        <v>45313</v>
      </c>
      <c r="D483" s="20">
        <v>45320</v>
      </c>
      <c r="E483">
        <v>2024</v>
      </c>
      <c r="F483" t="s">
        <v>59</v>
      </c>
      <c r="G483" t="s">
        <v>10887</v>
      </c>
      <c r="H483" t="s">
        <v>10888</v>
      </c>
      <c r="I483" t="s">
        <v>67</v>
      </c>
      <c r="J483" t="s">
        <v>47</v>
      </c>
      <c r="K483" t="s">
        <v>47</v>
      </c>
      <c r="L483" t="s">
        <v>22</v>
      </c>
      <c r="M483" t="s">
        <v>75</v>
      </c>
      <c r="N483">
        <v>933.24</v>
      </c>
      <c r="O483">
        <v>1</v>
      </c>
      <c r="P483">
        <v>0.15</v>
      </c>
      <c r="Q483">
        <v>3.85</v>
      </c>
    </row>
    <row r="484" spans="1:17" x14ac:dyDescent="0.35">
      <c r="A484">
        <v>3415</v>
      </c>
      <c r="B484" t="s">
        <v>10237</v>
      </c>
      <c r="C484" s="20">
        <v>45313</v>
      </c>
      <c r="D484" s="20">
        <v>45315</v>
      </c>
      <c r="E484">
        <v>2024</v>
      </c>
      <c r="F484" t="s">
        <v>39</v>
      </c>
      <c r="G484" t="s">
        <v>10238</v>
      </c>
      <c r="H484" t="s">
        <v>10239</v>
      </c>
      <c r="I484" t="s">
        <v>20</v>
      </c>
      <c r="J484" t="s">
        <v>79</v>
      </c>
      <c r="K484" t="s">
        <v>80</v>
      </c>
      <c r="L484" t="s">
        <v>29</v>
      </c>
      <c r="M484" t="s">
        <v>90</v>
      </c>
      <c r="N484">
        <v>1259.07</v>
      </c>
      <c r="O484">
        <v>9</v>
      </c>
      <c r="P484">
        <v>0</v>
      </c>
      <c r="Q484">
        <v>202.73</v>
      </c>
    </row>
    <row r="485" spans="1:17" x14ac:dyDescent="0.35">
      <c r="A485">
        <v>3125</v>
      </c>
      <c r="B485" t="s">
        <v>9373</v>
      </c>
      <c r="C485" s="20">
        <v>45313</v>
      </c>
      <c r="D485" s="20">
        <v>45318</v>
      </c>
      <c r="E485">
        <v>2024</v>
      </c>
      <c r="F485" t="s">
        <v>25</v>
      </c>
      <c r="G485" t="s">
        <v>9374</v>
      </c>
      <c r="H485" t="s">
        <v>9375</v>
      </c>
      <c r="I485" t="s">
        <v>20</v>
      </c>
      <c r="J485" t="s">
        <v>47</v>
      </c>
      <c r="K485" t="s">
        <v>47</v>
      </c>
      <c r="L485" t="s">
        <v>36</v>
      </c>
      <c r="M485" t="s">
        <v>138</v>
      </c>
      <c r="N485">
        <v>1146.54</v>
      </c>
      <c r="O485">
        <v>3</v>
      </c>
      <c r="P485">
        <v>0</v>
      </c>
      <c r="Q485">
        <v>199.42</v>
      </c>
    </row>
    <row r="486" spans="1:17" x14ac:dyDescent="0.35">
      <c r="A486">
        <v>2193</v>
      </c>
      <c r="B486" t="s">
        <v>6598</v>
      </c>
      <c r="C486" s="20">
        <v>45313</v>
      </c>
      <c r="D486" s="20">
        <v>45320</v>
      </c>
      <c r="E486">
        <v>2024</v>
      </c>
      <c r="F486" t="s">
        <v>59</v>
      </c>
      <c r="G486" t="s">
        <v>6599</v>
      </c>
      <c r="H486" t="s">
        <v>6600</v>
      </c>
      <c r="I486" t="s">
        <v>20</v>
      </c>
      <c r="J486" t="s">
        <v>42</v>
      </c>
      <c r="K486" t="s">
        <v>43</v>
      </c>
      <c r="L486" t="s">
        <v>29</v>
      </c>
      <c r="M486" t="s">
        <v>30</v>
      </c>
      <c r="N486">
        <v>44.32</v>
      </c>
      <c r="O486">
        <v>10</v>
      </c>
      <c r="P486">
        <v>0.1</v>
      </c>
      <c r="Q486">
        <v>4.62</v>
      </c>
    </row>
    <row r="487" spans="1:17" x14ac:dyDescent="0.35">
      <c r="A487">
        <v>634</v>
      </c>
      <c r="B487" t="s">
        <v>1944</v>
      </c>
      <c r="C487" s="20">
        <v>45313</v>
      </c>
      <c r="D487" s="20">
        <v>45317</v>
      </c>
      <c r="E487">
        <v>2024</v>
      </c>
      <c r="F487" t="s">
        <v>17</v>
      </c>
      <c r="G487" t="s">
        <v>1945</v>
      </c>
      <c r="H487" t="s">
        <v>1946</v>
      </c>
      <c r="I487" t="s">
        <v>20</v>
      </c>
      <c r="J487" t="s">
        <v>52</v>
      </c>
      <c r="K487" t="s">
        <v>53</v>
      </c>
      <c r="L487" t="s">
        <v>22</v>
      </c>
      <c r="M487" t="s">
        <v>134</v>
      </c>
      <c r="N487">
        <v>293.36</v>
      </c>
      <c r="O487">
        <v>10</v>
      </c>
      <c r="P487">
        <v>0.15</v>
      </c>
      <c r="Q487">
        <v>47.58</v>
      </c>
    </row>
    <row r="488" spans="1:17" x14ac:dyDescent="0.35">
      <c r="A488">
        <v>705</v>
      </c>
      <c r="B488" t="s">
        <v>2157</v>
      </c>
      <c r="C488" s="20">
        <v>45313</v>
      </c>
      <c r="D488" s="20">
        <v>45319</v>
      </c>
      <c r="E488">
        <v>2024</v>
      </c>
      <c r="F488" t="s">
        <v>59</v>
      </c>
      <c r="G488" t="s">
        <v>2158</v>
      </c>
      <c r="H488" t="s">
        <v>2159</v>
      </c>
      <c r="I488" t="s">
        <v>67</v>
      </c>
      <c r="J488" t="s">
        <v>42</v>
      </c>
      <c r="K488" t="s">
        <v>43</v>
      </c>
      <c r="L488" t="s">
        <v>22</v>
      </c>
      <c r="M488" t="s">
        <v>134</v>
      </c>
      <c r="N488">
        <v>142.54</v>
      </c>
      <c r="O488">
        <v>7</v>
      </c>
      <c r="P488">
        <v>0.1</v>
      </c>
      <c r="Q488">
        <v>1.41</v>
      </c>
    </row>
    <row r="489" spans="1:17" x14ac:dyDescent="0.35">
      <c r="A489">
        <v>111</v>
      </c>
      <c r="B489" t="s">
        <v>383</v>
      </c>
      <c r="C489" s="20">
        <v>45314</v>
      </c>
      <c r="D489" s="20">
        <v>45321</v>
      </c>
      <c r="E489">
        <v>2024</v>
      </c>
      <c r="F489" t="s">
        <v>25</v>
      </c>
      <c r="G489" t="s">
        <v>384</v>
      </c>
      <c r="H489" t="s">
        <v>385</v>
      </c>
      <c r="I489" t="s">
        <v>28</v>
      </c>
      <c r="J489" t="s">
        <v>47</v>
      </c>
      <c r="K489" t="s">
        <v>47</v>
      </c>
      <c r="L489" t="s">
        <v>22</v>
      </c>
      <c r="M489" t="s">
        <v>54</v>
      </c>
      <c r="N489">
        <v>365.73</v>
      </c>
      <c r="O489">
        <v>8</v>
      </c>
      <c r="P489">
        <v>0.15</v>
      </c>
      <c r="Q489">
        <v>70.790000000000006</v>
      </c>
    </row>
    <row r="490" spans="1:17" x14ac:dyDescent="0.35">
      <c r="A490">
        <v>199</v>
      </c>
      <c r="B490" t="s">
        <v>647</v>
      </c>
      <c r="C490" s="20">
        <v>45314</v>
      </c>
      <c r="D490" s="20">
        <v>45318</v>
      </c>
      <c r="E490">
        <v>2024</v>
      </c>
      <c r="F490" t="s">
        <v>25</v>
      </c>
      <c r="G490" t="s">
        <v>648</v>
      </c>
      <c r="H490" t="s">
        <v>649</v>
      </c>
      <c r="I490" t="s">
        <v>28</v>
      </c>
      <c r="J490" t="s">
        <v>62</v>
      </c>
      <c r="K490" t="s">
        <v>63</v>
      </c>
      <c r="L490" t="s">
        <v>36</v>
      </c>
      <c r="M490" t="s">
        <v>37</v>
      </c>
      <c r="N490">
        <v>378.69</v>
      </c>
      <c r="O490">
        <v>4</v>
      </c>
      <c r="P490">
        <v>0.15</v>
      </c>
      <c r="Q490">
        <v>36.17</v>
      </c>
    </row>
    <row r="491" spans="1:17" x14ac:dyDescent="0.35">
      <c r="A491">
        <v>3901</v>
      </c>
      <c r="B491" t="s">
        <v>11676</v>
      </c>
      <c r="C491" s="20">
        <v>45314</v>
      </c>
      <c r="D491" s="20">
        <v>45321</v>
      </c>
      <c r="E491">
        <v>2024</v>
      </c>
      <c r="F491" t="s">
        <v>17</v>
      </c>
      <c r="G491" t="s">
        <v>11677</v>
      </c>
      <c r="H491" t="s">
        <v>11678</v>
      </c>
      <c r="I491" t="s">
        <v>67</v>
      </c>
      <c r="J491" t="s">
        <v>79</v>
      </c>
      <c r="K491" t="s">
        <v>80</v>
      </c>
      <c r="L491" t="s">
        <v>22</v>
      </c>
      <c r="M491" t="s">
        <v>23</v>
      </c>
      <c r="N491">
        <v>1149.81</v>
      </c>
      <c r="O491">
        <v>9</v>
      </c>
      <c r="P491">
        <v>0.2</v>
      </c>
      <c r="Q491">
        <v>24.69</v>
      </c>
    </row>
    <row r="492" spans="1:17" x14ac:dyDescent="0.35">
      <c r="A492">
        <v>3670</v>
      </c>
      <c r="B492" t="s">
        <v>10991</v>
      </c>
      <c r="C492" s="20">
        <v>45314</v>
      </c>
      <c r="D492" s="20">
        <v>45318</v>
      </c>
      <c r="E492">
        <v>2024</v>
      </c>
      <c r="F492" t="s">
        <v>25</v>
      </c>
      <c r="G492" t="s">
        <v>10992</v>
      </c>
      <c r="H492" t="s">
        <v>10993</v>
      </c>
      <c r="I492" t="s">
        <v>28</v>
      </c>
      <c r="J492" t="s">
        <v>52</v>
      </c>
      <c r="K492" t="s">
        <v>53</v>
      </c>
      <c r="L492" t="s">
        <v>36</v>
      </c>
      <c r="M492" t="s">
        <v>71</v>
      </c>
      <c r="N492">
        <v>1489.15</v>
      </c>
      <c r="O492">
        <v>4</v>
      </c>
      <c r="P492">
        <v>0.2</v>
      </c>
      <c r="Q492">
        <v>158.49</v>
      </c>
    </row>
    <row r="493" spans="1:17" x14ac:dyDescent="0.35">
      <c r="A493">
        <v>2949</v>
      </c>
      <c r="B493" t="s">
        <v>8850</v>
      </c>
      <c r="C493" s="20">
        <v>45314</v>
      </c>
      <c r="D493" s="20">
        <v>45319</v>
      </c>
      <c r="E493">
        <v>2024</v>
      </c>
      <c r="F493" t="s">
        <v>25</v>
      </c>
      <c r="G493" t="s">
        <v>8851</v>
      </c>
      <c r="H493" t="s">
        <v>8852</v>
      </c>
      <c r="I493" t="s">
        <v>67</v>
      </c>
      <c r="J493" t="s">
        <v>145</v>
      </c>
      <c r="K493" t="s">
        <v>80</v>
      </c>
      <c r="L493" t="s">
        <v>36</v>
      </c>
      <c r="M493" t="s">
        <v>138</v>
      </c>
      <c r="N493">
        <v>382.57</v>
      </c>
      <c r="O493">
        <v>5</v>
      </c>
      <c r="P493">
        <v>0.1</v>
      </c>
      <c r="Q493">
        <v>74.02</v>
      </c>
    </row>
    <row r="494" spans="1:17" x14ac:dyDescent="0.35">
      <c r="A494">
        <v>8822</v>
      </c>
      <c r="B494" t="s">
        <v>26101</v>
      </c>
      <c r="C494" s="20">
        <v>45315</v>
      </c>
      <c r="D494" s="20">
        <v>45318</v>
      </c>
      <c r="E494">
        <v>2024</v>
      </c>
      <c r="F494" t="s">
        <v>17</v>
      </c>
      <c r="G494" t="s">
        <v>26102</v>
      </c>
      <c r="H494" t="s">
        <v>26103</v>
      </c>
      <c r="I494" t="s">
        <v>20</v>
      </c>
      <c r="J494" t="s">
        <v>42</v>
      </c>
      <c r="K494" t="s">
        <v>43</v>
      </c>
      <c r="L494" t="s">
        <v>29</v>
      </c>
      <c r="M494" t="s">
        <v>107</v>
      </c>
      <c r="N494">
        <v>1325.2</v>
      </c>
      <c r="O494">
        <v>9</v>
      </c>
      <c r="P494">
        <v>0</v>
      </c>
      <c r="Q494">
        <v>328.87</v>
      </c>
    </row>
    <row r="495" spans="1:17" x14ac:dyDescent="0.35">
      <c r="A495">
        <v>8818</v>
      </c>
      <c r="B495" t="s">
        <v>26090</v>
      </c>
      <c r="C495" s="20">
        <v>45315</v>
      </c>
      <c r="D495" s="20">
        <v>45322</v>
      </c>
      <c r="E495">
        <v>2024</v>
      </c>
      <c r="F495" t="s">
        <v>25</v>
      </c>
      <c r="G495" t="s">
        <v>20225</v>
      </c>
      <c r="H495" t="s">
        <v>26091</v>
      </c>
      <c r="I495" t="s">
        <v>67</v>
      </c>
      <c r="J495" t="s">
        <v>62</v>
      </c>
      <c r="K495" t="s">
        <v>63</v>
      </c>
      <c r="L495" t="s">
        <v>29</v>
      </c>
      <c r="M495" t="s">
        <v>48</v>
      </c>
      <c r="N495">
        <v>515.78</v>
      </c>
      <c r="O495">
        <v>8</v>
      </c>
      <c r="P495">
        <v>0.1</v>
      </c>
      <c r="Q495">
        <v>32.25</v>
      </c>
    </row>
    <row r="496" spans="1:17" x14ac:dyDescent="0.35">
      <c r="A496">
        <v>6087</v>
      </c>
      <c r="B496" t="s">
        <v>18123</v>
      </c>
      <c r="C496" s="20">
        <v>45315</v>
      </c>
      <c r="D496" s="20">
        <v>45317</v>
      </c>
      <c r="E496">
        <v>2024</v>
      </c>
      <c r="F496" t="s">
        <v>59</v>
      </c>
      <c r="G496" t="s">
        <v>18124</v>
      </c>
      <c r="H496" t="s">
        <v>10392</v>
      </c>
      <c r="I496" t="s">
        <v>20</v>
      </c>
      <c r="J496" t="s">
        <v>145</v>
      </c>
      <c r="K496" t="s">
        <v>80</v>
      </c>
      <c r="L496" t="s">
        <v>29</v>
      </c>
      <c r="M496" t="s">
        <v>107</v>
      </c>
      <c r="N496">
        <v>813.18</v>
      </c>
      <c r="O496">
        <v>6</v>
      </c>
      <c r="P496">
        <v>0.15</v>
      </c>
      <c r="Q496">
        <v>194.22</v>
      </c>
    </row>
    <row r="497" spans="1:17" x14ac:dyDescent="0.35">
      <c r="A497">
        <v>5322</v>
      </c>
      <c r="B497" t="s">
        <v>15878</v>
      </c>
      <c r="C497" s="20">
        <v>45315</v>
      </c>
      <c r="D497" s="20">
        <v>45318</v>
      </c>
      <c r="E497">
        <v>2024</v>
      </c>
      <c r="F497" t="s">
        <v>39</v>
      </c>
      <c r="G497" t="s">
        <v>15879</v>
      </c>
      <c r="H497" t="s">
        <v>15880</v>
      </c>
      <c r="I497" t="s">
        <v>67</v>
      </c>
      <c r="J497" t="s">
        <v>79</v>
      </c>
      <c r="K497" t="s">
        <v>80</v>
      </c>
      <c r="L497" t="s">
        <v>22</v>
      </c>
      <c r="M497" t="s">
        <v>23</v>
      </c>
      <c r="N497">
        <v>1129.68</v>
      </c>
      <c r="O497">
        <v>6</v>
      </c>
      <c r="P497">
        <v>0.1</v>
      </c>
      <c r="Q497">
        <v>106.42</v>
      </c>
    </row>
    <row r="498" spans="1:17" x14ac:dyDescent="0.35">
      <c r="A498">
        <v>4960</v>
      </c>
      <c r="B498" t="s">
        <v>14808</v>
      </c>
      <c r="C498" s="20">
        <v>45315</v>
      </c>
      <c r="D498" s="20">
        <v>45317</v>
      </c>
      <c r="E498">
        <v>2024</v>
      </c>
      <c r="F498" t="s">
        <v>59</v>
      </c>
      <c r="G498" t="s">
        <v>14809</v>
      </c>
      <c r="H498" t="s">
        <v>14810</v>
      </c>
      <c r="I498" t="s">
        <v>20</v>
      </c>
      <c r="J498" t="s">
        <v>52</v>
      </c>
      <c r="K498" t="s">
        <v>53</v>
      </c>
      <c r="L498" t="s">
        <v>36</v>
      </c>
      <c r="M498" t="s">
        <v>138</v>
      </c>
      <c r="N498">
        <v>278.91000000000003</v>
      </c>
      <c r="O498">
        <v>7</v>
      </c>
      <c r="P498">
        <v>0</v>
      </c>
      <c r="Q498">
        <v>54.01</v>
      </c>
    </row>
    <row r="499" spans="1:17" x14ac:dyDescent="0.35">
      <c r="A499">
        <v>3730</v>
      </c>
      <c r="B499" t="s">
        <v>11169</v>
      </c>
      <c r="C499" s="20">
        <v>45315</v>
      </c>
      <c r="D499" s="20">
        <v>45320</v>
      </c>
      <c r="E499">
        <v>2024</v>
      </c>
      <c r="F499" t="s">
        <v>59</v>
      </c>
      <c r="G499" t="s">
        <v>11170</v>
      </c>
      <c r="H499" t="s">
        <v>11171</v>
      </c>
      <c r="I499" t="s">
        <v>28</v>
      </c>
      <c r="J499" t="s">
        <v>106</v>
      </c>
      <c r="K499" t="s">
        <v>106</v>
      </c>
      <c r="L499" t="s">
        <v>22</v>
      </c>
      <c r="M499" t="s">
        <v>54</v>
      </c>
      <c r="N499">
        <v>259.25</v>
      </c>
      <c r="O499">
        <v>5</v>
      </c>
      <c r="P499">
        <v>0.2</v>
      </c>
      <c r="Q499">
        <v>2.4900000000000002</v>
      </c>
    </row>
    <row r="500" spans="1:17" x14ac:dyDescent="0.35">
      <c r="A500">
        <v>2396</v>
      </c>
      <c r="B500" t="s">
        <v>7207</v>
      </c>
      <c r="C500" s="20">
        <v>45315</v>
      </c>
      <c r="D500" s="20">
        <v>45318</v>
      </c>
      <c r="E500">
        <v>2024</v>
      </c>
      <c r="F500" t="s">
        <v>59</v>
      </c>
      <c r="G500" t="s">
        <v>7208</v>
      </c>
      <c r="H500" t="s">
        <v>7209</v>
      </c>
      <c r="I500" t="s">
        <v>28</v>
      </c>
      <c r="J500" t="s">
        <v>52</v>
      </c>
      <c r="K500" t="s">
        <v>53</v>
      </c>
      <c r="L500" t="s">
        <v>22</v>
      </c>
      <c r="M500" t="s">
        <v>23</v>
      </c>
      <c r="N500">
        <v>534.82000000000005</v>
      </c>
      <c r="O500">
        <v>7</v>
      </c>
      <c r="P500">
        <v>0.1</v>
      </c>
      <c r="Q500">
        <v>46.78</v>
      </c>
    </row>
    <row r="501" spans="1:17" x14ac:dyDescent="0.35">
      <c r="A501">
        <v>803</v>
      </c>
      <c r="B501" t="s">
        <v>2450</v>
      </c>
      <c r="C501" s="20">
        <v>45315</v>
      </c>
      <c r="D501" s="20">
        <v>45321</v>
      </c>
      <c r="E501">
        <v>2024</v>
      </c>
      <c r="F501" t="s">
        <v>39</v>
      </c>
      <c r="G501" t="s">
        <v>2451</v>
      </c>
      <c r="H501" t="s">
        <v>2452</v>
      </c>
      <c r="I501" t="s">
        <v>67</v>
      </c>
      <c r="J501" t="s">
        <v>62</v>
      </c>
      <c r="K501" t="s">
        <v>63</v>
      </c>
      <c r="L501" t="s">
        <v>22</v>
      </c>
      <c r="M501" t="s">
        <v>54</v>
      </c>
      <c r="N501">
        <v>212.76</v>
      </c>
      <c r="O501">
        <v>1</v>
      </c>
      <c r="P501">
        <v>0.1</v>
      </c>
      <c r="Q501">
        <v>20.02</v>
      </c>
    </row>
    <row r="502" spans="1:17" x14ac:dyDescent="0.35">
      <c r="A502">
        <v>8083</v>
      </c>
      <c r="B502" t="s">
        <v>23956</v>
      </c>
      <c r="C502" s="20">
        <v>45316</v>
      </c>
      <c r="D502" s="20">
        <v>45321</v>
      </c>
      <c r="E502">
        <v>2024</v>
      </c>
      <c r="F502" t="s">
        <v>59</v>
      </c>
      <c r="G502" t="s">
        <v>23957</v>
      </c>
      <c r="H502" t="s">
        <v>23958</v>
      </c>
      <c r="I502" t="s">
        <v>28</v>
      </c>
      <c r="J502" t="s">
        <v>79</v>
      </c>
      <c r="K502" t="s">
        <v>80</v>
      </c>
      <c r="L502" t="s">
        <v>29</v>
      </c>
      <c r="M502" t="s">
        <v>30</v>
      </c>
      <c r="N502">
        <v>1375.73</v>
      </c>
      <c r="O502">
        <v>3</v>
      </c>
      <c r="P502">
        <v>0</v>
      </c>
      <c r="Q502">
        <v>349.54</v>
      </c>
    </row>
    <row r="503" spans="1:17" x14ac:dyDescent="0.35">
      <c r="A503">
        <v>7975</v>
      </c>
      <c r="B503" t="s">
        <v>23640</v>
      </c>
      <c r="C503" s="20">
        <v>45316</v>
      </c>
      <c r="D503" s="20">
        <v>45317</v>
      </c>
      <c r="E503">
        <v>2024</v>
      </c>
      <c r="F503" t="s">
        <v>39</v>
      </c>
      <c r="G503" t="s">
        <v>23641</v>
      </c>
      <c r="H503" t="s">
        <v>23642</v>
      </c>
      <c r="I503" t="s">
        <v>28</v>
      </c>
      <c r="J503" t="s">
        <v>47</v>
      </c>
      <c r="K503" t="s">
        <v>47</v>
      </c>
      <c r="L503" t="s">
        <v>36</v>
      </c>
      <c r="M503" t="s">
        <v>71</v>
      </c>
      <c r="N503">
        <v>1284.72</v>
      </c>
      <c r="O503">
        <v>8</v>
      </c>
      <c r="P503">
        <v>0.2</v>
      </c>
      <c r="Q503">
        <v>49.87</v>
      </c>
    </row>
    <row r="504" spans="1:17" x14ac:dyDescent="0.35">
      <c r="A504">
        <v>4714</v>
      </c>
      <c r="B504" t="s">
        <v>14076</v>
      </c>
      <c r="C504" s="20">
        <v>45316</v>
      </c>
      <c r="D504" s="20">
        <v>45317</v>
      </c>
      <c r="E504">
        <v>2024</v>
      </c>
      <c r="F504" t="s">
        <v>17</v>
      </c>
      <c r="G504" t="s">
        <v>14077</v>
      </c>
      <c r="H504" t="s">
        <v>14078</v>
      </c>
      <c r="I504" t="s">
        <v>20</v>
      </c>
      <c r="J504" t="s">
        <v>145</v>
      </c>
      <c r="K504" t="s">
        <v>80</v>
      </c>
      <c r="L504" t="s">
        <v>36</v>
      </c>
      <c r="M504" t="s">
        <v>138</v>
      </c>
      <c r="N504">
        <v>198.85</v>
      </c>
      <c r="O504">
        <v>3</v>
      </c>
      <c r="P504">
        <v>0.2</v>
      </c>
      <c r="Q504">
        <v>24.34</v>
      </c>
    </row>
    <row r="505" spans="1:17" x14ac:dyDescent="0.35">
      <c r="A505">
        <v>4389</v>
      </c>
      <c r="B505" t="s">
        <v>13113</v>
      </c>
      <c r="C505" s="20">
        <v>45316</v>
      </c>
      <c r="D505" s="20">
        <v>45318</v>
      </c>
      <c r="E505">
        <v>2024</v>
      </c>
      <c r="F505" t="s">
        <v>39</v>
      </c>
      <c r="G505" t="s">
        <v>13114</v>
      </c>
      <c r="H505" t="s">
        <v>13115</v>
      </c>
      <c r="I505" t="s">
        <v>67</v>
      </c>
      <c r="J505" t="s">
        <v>52</v>
      </c>
      <c r="K505" t="s">
        <v>53</v>
      </c>
      <c r="L505" t="s">
        <v>36</v>
      </c>
      <c r="M505" t="s">
        <v>71</v>
      </c>
      <c r="N505">
        <v>217.78</v>
      </c>
      <c r="O505">
        <v>2</v>
      </c>
      <c r="P505">
        <v>0.15</v>
      </c>
      <c r="Q505">
        <v>43.8</v>
      </c>
    </row>
    <row r="506" spans="1:17" x14ac:dyDescent="0.35">
      <c r="A506">
        <v>1959</v>
      </c>
      <c r="B506" t="s">
        <v>5901</v>
      </c>
      <c r="C506" s="20">
        <v>45316</v>
      </c>
      <c r="D506" s="20">
        <v>45321</v>
      </c>
      <c r="E506">
        <v>2024</v>
      </c>
      <c r="F506" t="s">
        <v>25</v>
      </c>
      <c r="G506" t="s">
        <v>5902</v>
      </c>
      <c r="H506" t="s">
        <v>5903</v>
      </c>
      <c r="I506" t="s">
        <v>20</v>
      </c>
      <c r="J506" t="s">
        <v>62</v>
      </c>
      <c r="K506" t="s">
        <v>63</v>
      </c>
      <c r="L506" t="s">
        <v>36</v>
      </c>
      <c r="M506" t="s">
        <v>71</v>
      </c>
      <c r="N506">
        <v>96.96</v>
      </c>
      <c r="O506">
        <v>6</v>
      </c>
      <c r="P506">
        <v>0.15</v>
      </c>
      <c r="Q506">
        <v>9.84</v>
      </c>
    </row>
    <row r="507" spans="1:17" x14ac:dyDescent="0.35">
      <c r="A507">
        <v>1667</v>
      </c>
      <c r="B507" t="s">
        <v>5032</v>
      </c>
      <c r="C507" s="20">
        <v>45316</v>
      </c>
      <c r="D507" s="20">
        <v>45323</v>
      </c>
      <c r="E507">
        <v>2024</v>
      </c>
      <c r="F507" t="s">
        <v>25</v>
      </c>
      <c r="G507" t="s">
        <v>5033</v>
      </c>
      <c r="H507" t="s">
        <v>5034</v>
      </c>
      <c r="I507" t="s">
        <v>28</v>
      </c>
      <c r="J507" t="s">
        <v>34</v>
      </c>
      <c r="K507" t="s">
        <v>35</v>
      </c>
      <c r="L507" t="s">
        <v>29</v>
      </c>
      <c r="M507" t="s">
        <v>90</v>
      </c>
      <c r="N507">
        <v>120.69</v>
      </c>
      <c r="O507">
        <v>2</v>
      </c>
      <c r="P507">
        <v>0.15</v>
      </c>
      <c r="Q507">
        <v>-1.29</v>
      </c>
    </row>
    <row r="508" spans="1:17" x14ac:dyDescent="0.35">
      <c r="A508">
        <v>1111</v>
      </c>
      <c r="B508" t="s">
        <v>3374</v>
      </c>
      <c r="C508" s="20">
        <v>45316</v>
      </c>
      <c r="D508" s="20">
        <v>45318</v>
      </c>
      <c r="E508">
        <v>2024</v>
      </c>
      <c r="F508" t="s">
        <v>59</v>
      </c>
      <c r="G508" t="s">
        <v>3375</v>
      </c>
      <c r="H508" t="s">
        <v>3376</v>
      </c>
      <c r="I508" t="s">
        <v>28</v>
      </c>
      <c r="J508" t="s">
        <v>111</v>
      </c>
      <c r="K508" t="s">
        <v>111</v>
      </c>
      <c r="L508" t="s">
        <v>36</v>
      </c>
      <c r="M508" t="s">
        <v>138</v>
      </c>
      <c r="N508">
        <v>953.32</v>
      </c>
      <c r="O508">
        <v>4</v>
      </c>
      <c r="P508">
        <v>0.15</v>
      </c>
      <c r="Q508">
        <v>166.11</v>
      </c>
    </row>
    <row r="509" spans="1:17" x14ac:dyDescent="0.35">
      <c r="A509">
        <v>1022</v>
      </c>
      <c r="B509" t="s">
        <v>3107</v>
      </c>
      <c r="C509" s="20">
        <v>45316</v>
      </c>
      <c r="D509" s="20">
        <v>45323</v>
      </c>
      <c r="E509">
        <v>2024</v>
      </c>
      <c r="F509" t="s">
        <v>25</v>
      </c>
      <c r="G509" t="s">
        <v>3108</v>
      </c>
      <c r="H509" t="s">
        <v>3109</v>
      </c>
      <c r="I509" t="s">
        <v>67</v>
      </c>
      <c r="J509" t="s">
        <v>145</v>
      </c>
      <c r="K509" t="s">
        <v>80</v>
      </c>
      <c r="L509" t="s">
        <v>36</v>
      </c>
      <c r="M509" t="s">
        <v>138</v>
      </c>
      <c r="N509">
        <v>1320.99</v>
      </c>
      <c r="O509">
        <v>2</v>
      </c>
      <c r="P509">
        <v>0.1</v>
      </c>
      <c r="Q509">
        <v>338.77</v>
      </c>
    </row>
    <row r="510" spans="1:17" x14ac:dyDescent="0.35">
      <c r="A510">
        <v>8949</v>
      </c>
      <c r="B510" t="s">
        <v>26472</v>
      </c>
      <c r="C510" s="20">
        <v>45317</v>
      </c>
      <c r="D510" s="20">
        <v>45323</v>
      </c>
      <c r="E510">
        <v>2024</v>
      </c>
      <c r="F510" t="s">
        <v>17</v>
      </c>
      <c r="G510" t="s">
        <v>26473</v>
      </c>
      <c r="H510" t="s">
        <v>26474</v>
      </c>
      <c r="I510" t="s">
        <v>20</v>
      </c>
      <c r="J510" t="s">
        <v>145</v>
      </c>
      <c r="K510" t="s">
        <v>80</v>
      </c>
      <c r="L510" t="s">
        <v>22</v>
      </c>
      <c r="M510" t="s">
        <v>23</v>
      </c>
      <c r="N510">
        <v>398.36</v>
      </c>
      <c r="O510">
        <v>3</v>
      </c>
      <c r="P510">
        <v>0.1</v>
      </c>
      <c r="Q510">
        <v>62.34</v>
      </c>
    </row>
    <row r="511" spans="1:17" x14ac:dyDescent="0.35">
      <c r="A511">
        <v>8099</v>
      </c>
      <c r="B511" t="s">
        <v>24001</v>
      </c>
      <c r="C511" s="20">
        <v>45317</v>
      </c>
      <c r="D511" s="20">
        <v>45318</v>
      </c>
      <c r="E511">
        <v>2024</v>
      </c>
      <c r="F511" t="s">
        <v>17</v>
      </c>
      <c r="G511" t="s">
        <v>24002</v>
      </c>
      <c r="H511" t="s">
        <v>24003</v>
      </c>
      <c r="I511" t="s">
        <v>28</v>
      </c>
      <c r="J511" t="s">
        <v>111</v>
      </c>
      <c r="K511" t="s">
        <v>111</v>
      </c>
      <c r="L511" t="s">
        <v>36</v>
      </c>
      <c r="M511" t="s">
        <v>71</v>
      </c>
      <c r="N511">
        <v>656.82</v>
      </c>
      <c r="O511">
        <v>9</v>
      </c>
      <c r="P511">
        <v>0.2</v>
      </c>
      <c r="Q511">
        <v>74.55</v>
      </c>
    </row>
    <row r="512" spans="1:17" x14ac:dyDescent="0.35">
      <c r="A512">
        <v>7718</v>
      </c>
      <c r="B512" t="s">
        <v>22892</v>
      </c>
      <c r="C512" s="20">
        <v>45317</v>
      </c>
      <c r="D512" s="20">
        <v>45323</v>
      </c>
      <c r="E512">
        <v>2024</v>
      </c>
      <c r="F512" t="s">
        <v>59</v>
      </c>
      <c r="G512" t="s">
        <v>22893</v>
      </c>
      <c r="H512" t="s">
        <v>22894</v>
      </c>
      <c r="I512" t="s">
        <v>28</v>
      </c>
      <c r="J512" t="s">
        <v>62</v>
      </c>
      <c r="K512" t="s">
        <v>63</v>
      </c>
      <c r="L512" t="s">
        <v>36</v>
      </c>
      <c r="M512" t="s">
        <v>71</v>
      </c>
      <c r="N512">
        <v>34.909999999999997</v>
      </c>
      <c r="O512">
        <v>5</v>
      </c>
      <c r="P512">
        <v>0</v>
      </c>
      <c r="Q512">
        <v>9.07</v>
      </c>
    </row>
    <row r="513" spans="1:17" x14ac:dyDescent="0.35">
      <c r="A513">
        <v>4292</v>
      </c>
      <c r="B513" t="s">
        <v>12825</v>
      </c>
      <c r="C513" s="20">
        <v>45317</v>
      </c>
      <c r="D513" s="20">
        <v>45321</v>
      </c>
      <c r="E513">
        <v>2024</v>
      </c>
      <c r="F513" t="s">
        <v>39</v>
      </c>
      <c r="G513" t="s">
        <v>12826</v>
      </c>
      <c r="H513" t="s">
        <v>12827</v>
      </c>
      <c r="I513" t="s">
        <v>28</v>
      </c>
      <c r="J513" t="s">
        <v>111</v>
      </c>
      <c r="K513" t="s">
        <v>111</v>
      </c>
      <c r="L513" t="s">
        <v>22</v>
      </c>
      <c r="M513" t="s">
        <v>54</v>
      </c>
      <c r="N513">
        <v>1166.53</v>
      </c>
      <c r="O513">
        <v>9</v>
      </c>
      <c r="P513">
        <v>0</v>
      </c>
      <c r="Q513">
        <v>56.21</v>
      </c>
    </row>
    <row r="514" spans="1:17" x14ac:dyDescent="0.35">
      <c r="A514">
        <v>562</v>
      </c>
      <c r="B514" t="s">
        <v>1730</v>
      </c>
      <c r="C514" s="20">
        <v>45317</v>
      </c>
      <c r="D514" s="20">
        <v>45320</v>
      </c>
      <c r="E514">
        <v>2024</v>
      </c>
      <c r="F514" t="s">
        <v>39</v>
      </c>
      <c r="G514" t="s">
        <v>1731</v>
      </c>
      <c r="H514" t="s">
        <v>1732</v>
      </c>
      <c r="I514" t="s">
        <v>67</v>
      </c>
      <c r="J514" t="s">
        <v>79</v>
      </c>
      <c r="K514" t="s">
        <v>80</v>
      </c>
      <c r="L514" t="s">
        <v>29</v>
      </c>
      <c r="M514" t="s">
        <v>107</v>
      </c>
      <c r="N514">
        <v>501.82</v>
      </c>
      <c r="O514">
        <v>1</v>
      </c>
      <c r="P514">
        <v>0.15</v>
      </c>
      <c r="Q514">
        <v>68.06</v>
      </c>
    </row>
    <row r="515" spans="1:17" x14ac:dyDescent="0.35">
      <c r="A515">
        <v>1676</v>
      </c>
      <c r="B515" t="s">
        <v>5059</v>
      </c>
      <c r="C515" s="20">
        <v>45317</v>
      </c>
      <c r="D515" s="20">
        <v>45323</v>
      </c>
      <c r="E515">
        <v>2024</v>
      </c>
      <c r="F515" t="s">
        <v>25</v>
      </c>
      <c r="G515" t="s">
        <v>5060</v>
      </c>
      <c r="H515" t="s">
        <v>5061</v>
      </c>
      <c r="I515" t="s">
        <v>28</v>
      </c>
      <c r="J515" t="s">
        <v>42</v>
      </c>
      <c r="K515" t="s">
        <v>43</v>
      </c>
      <c r="L515" t="s">
        <v>36</v>
      </c>
      <c r="M515" t="s">
        <v>138</v>
      </c>
      <c r="N515">
        <v>274.22000000000003</v>
      </c>
      <c r="O515">
        <v>1</v>
      </c>
      <c r="P515">
        <v>0.1</v>
      </c>
      <c r="Q515">
        <v>11.65</v>
      </c>
    </row>
    <row r="516" spans="1:17" x14ac:dyDescent="0.35">
      <c r="A516">
        <v>7777</v>
      </c>
      <c r="B516" t="s">
        <v>23062</v>
      </c>
      <c r="C516" s="20">
        <v>45318</v>
      </c>
      <c r="D516" s="20">
        <v>45322</v>
      </c>
      <c r="E516">
        <v>2024</v>
      </c>
      <c r="F516" t="s">
        <v>39</v>
      </c>
      <c r="G516" t="s">
        <v>23063</v>
      </c>
      <c r="H516" t="s">
        <v>23064</v>
      </c>
      <c r="I516" t="s">
        <v>20</v>
      </c>
      <c r="J516" t="s">
        <v>62</v>
      </c>
      <c r="K516" t="s">
        <v>63</v>
      </c>
      <c r="L516" t="s">
        <v>22</v>
      </c>
      <c r="M516" t="s">
        <v>54</v>
      </c>
      <c r="N516">
        <v>703.53</v>
      </c>
      <c r="O516">
        <v>8</v>
      </c>
      <c r="P516">
        <v>0.2</v>
      </c>
      <c r="Q516">
        <v>107.85</v>
      </c>
    </row>
    <row r="517" spans="1:17" x14ac:dyDescent="0.35">
      <c r="A517">
        <v>3807</v>
      </c>
      <c r="B517" t="s">
        <v>11398</v>
      </c>
      <c r="C517" s="20">
        <v>45318</v>
      </c>
      <c r="D517" s="20">
        <v>45325</v>
      </c>
      <c r="E517">
        <v>2024</v>
      </c>
      <c r="F517" t="s">
        <v>59</v>
      </c>
      <c r="G517" t="s">
        <v>11399</v>
      </c>
      <c r="H517" t="s">
        <v>11400</v>
      </c>
      <c r="I517" t="s">
        <v>20</v>
      </c>
      <c r="J517" t="s">
        <v>62</v>
      </c>
      <c r="K517" t="s">
        <v>63</v>
      </c>
      <c r="L517" t="s">
        <v>36</v>
      </c>
      <c r="M517" t="s">
        <v>118</v>
      </c>
      <c r="N517">
        <v>941.32</v>
      </c>
      <c r="O517">
        <v>2</v>
      </c>
      <c r="P517">
        <v>0.1</v>
      </c>
      <c r="Q517">
        <v>24.45</v>
      </c>
    </row>
    <row r="518" spans="1:17" x14ac:dyDescent="0.35">
      <c r="A518">
        <v>2634</v>
      </c>
      <c r="B518" t="s">
        <v>7910</v>
      </c>
      <c r="C518" s="20">
        <v>45318</v>
      </c>
      <c r="D518" s="20">
        <v>45325</v>
      </c>
      <c r="E518">
        <v>2024</v>
      </c>
      <c r="F518" t="s">
        <v>25</v>
      </c>
      <c r="G518" t="s">
        <v>7911</v>
      </c>
      <c r="H518" t="s">
        <v>7912</v>
      </c>
      <c r="I518" t="s">
        <v>28</v>
      </c>
      <c r="J518" t="s">
        <v>21</v>
      </c>
      <c r="K518" t="s">
        <v>26647</v>
      </c>
      <c r="L518" t="s">
        <v>29</v>
      </c>
      <c r="M518" t="s">
        <v>90</v>
      </c>
      <c r="N518">
        <v>1149.56</v>
      </c>
      <c r="O518">
        <v>3</v>
      </c>
      <c r="P518">
        <v>0.15</v>
      </c>
      <c r="Q518">
        <v>43.94</v>
      </c>
    </row>
    <row r="519" spans="1:17" x14ac:dyDescent="0.35">
      <c r="A519">
        <v>806</v>
      </c>
      <c r="B519" t="s">
        <v>2459</v>
      </c>
      <c r="C519" s="20">
        <v>45318</v>
      </c>
      <c r="D519" s="20">
        <v>45324</v>
      </c>
      <c r="E519">
        <v>2024</v>
      </c>
      <c r="F519" t="s">
        <v>39</v>
      </c>
      <c r="G519" t="s">
        <v>2460</v>
      </c>
      <c r="H519" t="s">
        <v>2461</v>
      </c>
      <c r="I519" t="s">
        <v>28</v>
      </c>
      <c r="J519" t="s">
        <v>145</v>
      </c>
      <c r="K519" t="s">
        <v>80</v>
      </c>
      <c r="L519" t="s">
        <v>29</v>
      </c>
      <c r="M519" t="s">
        <v>90</v>
      </c>
      <c r="N519">
        <v>117.54</v>
      </c>
      <c r="O519">
        <v>7</v>
      </c>
      <c r="P519">
        <v>0.2</v>
      </c>
      <c r="Q519">
        <v>24.74</v>
      </c>
    </row>
    <row r="520" spans="1:17" x14ac:dyDescent="0.35">
      <c r="A520">
        <v>7190</v>
      </c>
      <c r="B520" t="s">
        <v>21360</v>
      </c>
      <c r="C520" s="20">
        <v>45319</v>
      </c>
      <c r="D520" s="20">
        <v>45321</v>
      </c>
      <c r="E520">
        <v>2024</v>
      </c>
      <c r="F520" t="s">
        <v>25</v>
      </c>
      <c r="G520" t="s">
        <v>21361</v>
      </c>
      <c r="H520" t="s">
        <v>21362</v>
      </c>
      <c r="I520" t="s">
        <v>28</v>
      </c>
      <c r="J520" t="s">
        <v>34</v>
      </c>
      <c r="K520" t="s">
        <v>35</v>
      </c>
      <c r="L520" t="s">
        <v>29</v>
      </c>
      <c r="M520" t="s">
        <v>30</v>
      </c>
      <c r="N520">
        <v>63.05</v>
      </c>
      <c r="O520">
        <v>6</v>
      </c>
      <c r="P520">
        <v>0.2</v>
      </c>
      <c r="Q520">
        <v>5.96</v>
      </c>
    </row>
    <row r="521" spans="1:17" x14ac:dyDescent="0.35">
      <c r="A521">
        <v>6930</v>
      </c>
      <c r="B521" t="s">
        <v>20601</v>
      </c>
      <c r="C521" s="20">
        <v>45319</v>
      </c>
      <c r="D521" s="20">
        <v>45326</v>
      </c>
      <c r="E521">
        <v>2024</v>
      </c>
      <c r="F521" t="s">
        <v>17</v>
      </c>
      <c r="G521" t="s">
        <v>20602</v>
      </c>
      <c r="H521" t="s">
        <v>4112</v>
      </c>
      <c r="I521" t="s">
        <v>67</v>
      </c>
      <c r="J521" t="s">
        <v>47</v>
      </c>
      <c r="K521" t="s">
        <v>47</v>
      </c>
      <c r="L521" t="s">
        <v>36</v>
      </c>
      <c r="M521" t="s">
        <v>71</v>
      </c>
      <c r="N521">
        <v>756.48</v>
      </c>
      <c r="O521">
        <v>9</v>
      </c>
      <c r="P521">
        <v>0</v>
      </c>
      <c r="Q521">
        <v>177.37</v>
      </c>
    </row>
    <row r="522" spans="1:17" x14ac:dyDescent="0.35">
      <c r="A522">
        <v>220</v>
      </c>
      <c r="B522" t="s">
        <v>710</v>
      </c>
      <c r="C522" s="20">
        <v>45319</v>
      </c>
      <c r="D522" s="20">
        <v>45323</v>
      </c>
      <c r="E522">
        <v>2024</v>
      </c>
      <c r="F522" t="s">
        <v>25</v>
      </c>
      <c r="G522" t="s">
        <v>711</v>
      </c>
      <c r="H522" t="s">
        <v>712</v>
      </c>
      <c r="I522" t="s">
        <v>28</v>
      </c>
      <c r="J522" t="s">
        <v>79</v>
      </c>
      <c r="K522" t="s">
        <v>80</v>
      </c>
      <c r="L522" t="s">
        <v>36</v>
      </c>
      <c r="M522" t="s">
        <v>118</v>
      </c>
      <c r="N522">
        <v>997.92</v>
      </c>
      <c r="O522">
        <v>2</v>
      </c>
      <c r="P522">
        <v>0.2</v>
      </c>
      <c r="Q522">
        <v>81.8</v>
      </c>
    </row>
    <row r="523" spans="1:17" x14ac:dyDescent="0.35">
      <c r="A523">
        <v>5675</v>
      </c>
      <c r="B523" t="s">
        <v>16918</v>
      </c>
      <c r="C523" s="20">
        <v>45319</v>
      </c>
      <c r="D523" s="20">
        <v>45320</v>
      </c>
      <c r="E523">
        <v>2024</v>
      </c>
      <c r="F523" t="s">
        <v>25</v>
      </c>
      <c r="G523" t="s">
        <v>16919</v>
      </c>
      <c r="H523" t="s">
        <v>16920</v>
      </c>
      <c r="I523" t="s">
        <v>20</v>
      </c>
      <c r="J523" t="s">
        <v>47</v>
      </c>
      <c r="K523" t="s">
        <v>47</v>
      </c>
      <c r="L523" t="s">
        <v>29</v>
      </c>
      <c r="M523" t="s">
        <v>48</v>
      </c>
      <c r="N523">
        <v>1176.31</v>
      </c>
      <c r="O523">
        <v>8</v>
      </c>
      <c r="P523">
        <v>0.1</v>
      </c>
      <c r="Q523">
        <v>85.8</v>
      </c>
    </row>
    <row r="524" spans="1:17" x14ac:dyDescent="0.35">
      <c r="A524">
        <v>3999</v>
      </c>
      <c r="B524" t="s">
        <v>11965</v>
      </c>
      <c r="C524" s="20">
        <v>45319</v>
      </c>
      <c r="D524" s="20">
        <v>45326</v>
      </c>
      <c r="E524">
        <v>2024</v>
      </c>
      <c r="F524" t="s">
        <v>39</v>
      </c>
      <c r="G524" t="s">
        <v>11966</v>
      </c>
      <c r="H524" t="s">
        <v>11967</v>
      </c>
      <c r="I524" t="s">
        <v>67</v>
      </c>
      <c r="J524" t="s">
        <v>62</v>
      </c>
      <c r="K524" t="s">
        <v>63</v>
      </c>
      <c r="L524" t="s">
        <v>29</v>
      </c>
      <c r="M524" t="s">
        <v>48</v>
      </c>
      <c r="N524">
        <v>1346.02</v>
      </c>
      <c r="O524">
        <v>1</v>
      </c>
      <c r="P524">
        <v>0.1</v>
      </c>
      <c r="Q524">
        <v>158.35</v>
      </c>
    </row>
    <row r="525" spans="1:17" x14ac:dyDescent="0.35">
      <c r="A525">
        <v>2792</v>
      </c>
      <c r="B525" t="s">
        <v>8381</v>
      </c>
      <c r="C525" s="20">
        <v>45319</v>
      </c>
      <c r="D525" s="20">
        <v>45321</v>
      </c>
      <c r="E525">
        <v>2024</v>
      </c>
      <c r="F525" t="s">
        <v>17</v>
      </c>
      <c r="G525" t="s">
        <v>8382</v>
      </c>
      <c r="H525" t="s">
        <v>8383</v>
      </c>
      <c r="I525" t="s">
        <v>20</v>
      </c>
      <c r="J525" t="s">
        <v>111</v>
      </c>
      <c r="K525" t="s">
        <v>111</v>
      </c>
      <c r="L525" t="s">
        <v>22</v>
      </c>
      <c r="M525" t="s">
        <v>75</v>
      </c>
      <c r="N525">
        <v>1148.1500000000001</v>
      </c>
      <c r="O525">
        <v>3</v>
      </c>
      <c r="P525">
        <v>0.2</v>
      </c>
      <c r="Q525">
        <v>232.22</v>
      </c>
    </row>
    <row r="526" spans="1:17" x14ac:dyDescent="0.35">
      <c r="A526">
        <v>2384</v>
      </c>
      <c r="B526" t="s">
        <v>7171</v>
      </c>
      <c r="C526" s="20">
        <v>45319</v>
      </c>
      <c r="D526" s="20">
        <v>45322</v>
      </c>
      <c r="E526">
        <v>2024</v>
      </c>
      <c r="F526" t="s">
        <v>59</v>
      </c>
      <c r="G526" t="s">
        <v>7172</v>
      </c>
      <c r="H526" t="s">
        <v>7173</v>
      </c>
      <c r="I526" t="s">
        <v>28</v>
      </c>
      <c r="J526" t="s">
        <v>106</v>
      </c>
      <c r="K526" t="s">
        <v>106</v>
      </c>
      <c r="L526" t="s">
        <v>36</v>
      </c>
      <c r="M526" t="s">
        <v>37</v>
      </c>
      <c r="N526">
        <v>715.43</v>
      </c>
      <c r="O526">
        <v>10</v>
      </c>
      <c r="P526">
        <v>0.15</v>
      </c>
      <c r="Q526">
        <v>87.44</v>
      </c>
    </row>
    <row r="527" spans="1:17" x14ac:dyDescent="0.35">
      <c r="A527">
        <v>2269</v>
      </c>
      <c r="B527" t="s">
        <v>6826</v>
      </c>
      <c r="C527" s="20">
        <v>45319</v>
      </c>
      <c r="D527" s="20">
        <v>45322</v>
      </c>
      <c r="E527">
        <v>2024</v>
      </c>
      <c r="F527" t="s">
        <v>25</v>
      </c>
      <c r="G527" t="s">
        <v>6827</v>
      </c>
      <c r="H527" t="s">
        <v>6828</v>
      </c>
      <c r="I527" t="s">
        <v>67</v>
      </c>
      <c r="J527" t="s">
        <v>79</v>
      </c>
      <c r="K527" t="s">
        <v>80</v>
      </c>
      <c r="L527" t="s">
        <v>29</v>
      </c>
      <c r="M527" t="s">
        <v>107</v>
      </c>
      <c r="N527">
        <v>1024.42</v>
      </c>
      <c r="O527">
        <v>10</v>
      </c>
      <c r="P527">
        <v>0.1</v>
      </c>
      <c r="Q527">
        <v>145.07</v>
      </c>
    </row>
    <row r="528" spans="1:17" x14ac:dyDescent="0.35">
      <c r="A528">
        <v>5497</v>
      </c>
      <c r="B528" t="s">
        <v>16393</v>
      </c>
      <c r="C528" s="20">
        <v>45320</v>
      </c>
      <c r="D528" s="20">
        <v>45323</v>
      </c>
      <c r="E528">
        <v>2024</v>
      </c>
      <c r="F528" t="s">
        <v>25</v>
      </c>
      <c r="G528" t="s">
        <v>16394</v>
      </c>
      <c r="H528" t="s">
        <v>16395</v>
      </c>
      <c r="I528" t="s">
        <v>28</v>
      </c>
      <c r="J528" t="s">
        <v>21</v>
      </c>
      <c r="K528" t="s">
        <v>26647</v>
      </c>
      <c r="L528" t="s">
        <v>29</v>
      </c>
      <c r="M528" t="s">
        <v>48</v>
      </c>
      <c r="N528">
        <v>1290.32</v>
      </c>
      <c r="O528">
        <v>6</v>
      </c>
      <c r="P528">
        <v>0.1</v>
      </c>
      <c r="Q528">
        <v>-2.71</v>
      </c>
    </row>
    <row r="529" spans="1:17" x14ac:dyDescent="0.35">
      <c r="A529">
        <v>4479</v>
      </c>
      <c r="B529" t="s">
        <v>13380</v>
      </c>
      <c r="C529" s="20">
        <v>45320</v>
      </c>
      <c r="D529" s="20">
        <v>45326</v>
      </c>
      <c r="E529">
        <v>2024</v>
      </c>
      <c r="F529" t="s">
        <v>39</v>
      </c>
      <c r="G529" t="s">
        <v>13381</v>
      </c>
      <c r="H529" t="s">
        <v>13382</v>
      </c>
      <c r="I529" t="s">
        <v>28</v>
      </c>
      <c r="J529" t="s">
        <v>47</v>
      </c>
      <c r="K529" t="s">
        <v>47</v>
      </c>
      <c r="L529" t="s">
        <v>29</v>
      </c>
      <c r="M529" t="s">
        <v>107</v>
      </c>
      <c r="N529">
        <v>189.8</v>
      </c>
      <c r="O529">
        <v>1</v>
      </c>
      <c r="P529">
        <v>0.2</v>
      </c>
      <c r="Q529">
        <v>32.36</v>
      </c>
    </row>
    <row r="530" spans="1:17" x14ac:dyDescent="0.35">
      <c r="A530">
        <v>3346</v>
      </c>
      <c r="B530" t="s">
        <v>10031</v>
      </c>
      <c r="C530" s="20">
        <v>45320</v>
      </c>
      <c r="D530" s="20">
        <v>45321</v>
      </c>
      <c r="E530">
        <v>2024</v>
      </c>
      <c r="F530" t="s">
        <v>59</v>
      </c>
      <c r="G530" t="s">
        <v>10032</v>
      </c>
      <c r="H530" t="s">
        <v>10033</v>
      </c>
      <c r="I530" t="s">
        <v>28</v>
      </c>
      <c r="J530" t="s">
        <v>42</v>
      </c>
      <c r="K530" t="s">
        <v>43</v>
      </c>
      <c r="L530" t="s">
        <v>22</v>
      </c>
      <c r="M530" t="s">
        <v>134</v>
      </c>
      <c r="N530">
        <v>1371.34</v>
      </c>
      <c r="O530">
        <v>6</v>
      </c>
      <c r="P530">
        <v>0.15</v>
      </c>
      <c r="Q530">
        <v>129.43</v>
      </c>
    </row>
    <row r="531" spans="1:17" x14ac:dyDescent="0.35">
      <c r="A531">
        <v>2893</v>
      </c>
      <c r="B531" t="s">
        <v>8683</v>
      </c>
      <c r="C531" s="20">
        <v>45320</v>
      </c>
      <c r="D531" s="20">
        <v>45325</v>
      </c>
      <c r="E531">
        <v>2024</v>
      </c>
      <c r="F531" t="s">
        <v>39</v>
      </c>
      <c r="G531" t="s">
        <v>8684</v>
      </c>
      <c r="H531" t="s">
        <v>8685</v>
      </c>
      <c r="I531" t="s">
        <v>28</v>
      </c>
      <c r="J531" t="s">
        <v>42</v>
      </c>
      <c r="K531" t="s">
        <v>43</v>
      </c>
      <c r="L531" t="s">
        <v>22</v>
      </c>
      <c r="M531" t="s">
        <v>54</v>
      </c>
      <c r="N531">
        <v>140.54</v>
      </c>
      <c r="O531">
        <v>3</v>
      </c>
      <c r="P531">
        <v>0.2</v>
      </c>
      <c r="Q531">
        <v>15.98</v>
      </c>
    </row>
    <row r="532" spans="1:17" x14ac:dyDescent="0.35">
      <c r="A532">
        <v>2619</v>
      </c>
      <c r="B532" t="s">
        <v>7865</v>
      </c>
      <c r="C532" s="20">
        <v>45320</v>
      </c>
      <c r="D532" s="20">
        <v>45324</v>
      </c>
      <c r="E532">
        <v>2024</v>
      </c>
      <c r="F532" t="s">
        <v>25</v>
      </c>
      <c r="G532" t="s">
        <v>7866</v>
      </c>
      <c r="H532" t="s">
        <v>7867</v>
      </c>
      <c r="I532" t="s">
        <v>20</v>
      </c>
      <c r="J532" t="s">
        <v>79</v>
      </c>
      <c r="K532" t="s">
        <v>80</v>
      </c>
      <c r="L532" t="s">
        <v>36</v>
      </c>
      <c r="M532" t="s">
        <v>37</v>
      </c>
      <c r="N532">
        <v>591.23</v>
      </c>
      <c r="O532">
        <v>3</v>
      </c>
      <c r="P532">
        <v>0.15</v>
      </c>
      <c r="Q532">
        <v>65.459999999999994</v>
      </c>
    </row>
    <row r="533" spans="1:17" x14ac:dyDescent="0.35">
      <c r="A533">
        <v>2214</v>
      </c>
      <c r="B533" t="s">
        <v>6661</v>
      </c>
      <c r="C533" s="20">
        <v>45320</v>
      </c>
      <c r="D533" s="20">
        <v>45322</v>
      </c>
      <c r="E533">
        <v>2024</v>
      </c>
      <c r="F533" t="s">
        <v>59</v>
      </c>
      <c r="G533" t="s">
        <v>6662</v>
      </c>
      <c r="H533" t="s">
        <v>6663</v>
      </c>
      <c r="I533" t="s">
        <v>28</v>
      </c>
      <c r="J533" t="s">
        <v>34</v>
      </c>
      <c r="K533" t="s">
        <v>35</v>
      </c>
      <c r="L533" t="s">
        <v>36</v>
      </c>
      <c r="M533" t="s">
        <v>118</v>
      </c>
      <c r="N533">
        <v>758.96</v>
      </c>
      <c r="O533">
        <v>9</v>
      </c>
      <c r="P533">
        <v>0.15</v>
      </c>
      <c r="Q533">
        <v>125.84</v>
      </c>
    </row>
    <row r="534" spans="1:17" x14ac:dyDescent="0.35">
      <c r="A534">
        <v>1531</v>
      </c>
      <c r="B534" t="s">
        <v>4626</v>
      </c>
      <c r="C534" s="20">
        <v>45320</v>
      </c>
      <c r="D534" s="20">
        <v>45326</v>
      </c>
      <c r="E534">
        <v>2024</v>
      </c>
      <c r="F534" t="s">
        <v>39</v>
      </c>
      <c r="G534" t="s">
        <v>4627</v>
      </c>
      <c r="H534" t="s">
        <v>4628</v>
      </c>
      <c r="I534" t="s">
        <v>67</v>
      </c>
      <c r="J534" t="s">
        <v>34</v>
      </c>
      <c r="K534" t="s">
        <v>35</v>
      </c>
      <c r="L534" t="s">
        <v>29</v>
      </c>
      <c r="M534" t="s">
        <v>30</v>
      </c>
      <c r="N534">
        <v>514.91999999999996</v>
      </c>
      <c r="O534">
        <v>2</v>
      </c>
      <c r="P534">
        <v>0</v>
      </c>
      <c r="Q534">
        <v>116.79</v>
      </c>
    </row>
    <row r="535" spans="1:17" x14ac:dyDescent="0.35">
      <c r="A535">
        <v>1511</v>
      </c>
      <c r="B535" t="s">
        <v>4566</v>
      </c>
      <c r="C535" s="20">
        <v>45320</v>
      </c>
      <c r="D535" s="20">
        <v>45322</v>
      </c>
      <c r="E535">
        <v>2024</v>
      </c>
      <c r="F535" t="s">
        <v>39</v>
      </c>
      <c r="G535" t="s">
        <v>4567</v>
      </c>
      <c r="H535" t="s">
        <v>4568</v>
      </c>
      <c r="I535" t="s">
        <v>28</v>
      </c>
      <c r="J535" t="s">
        <v>21</v>
      </c>
      <c r="K535" t="s">
        <v>26647</v>
      </c>
      <c r="L535" t="s">
        <v>36</v>
      </c>
      <c r="M535" t="s">
        <v>118</v>
      </c>
      <c r="N535">
        <v>1209.05</v>
      </c>
      <c r="O535">
        <v>1</v>
      </c>
      <c r="P535">
        <v>0.1</v>
      </c>
      <c r="Q535">
        <v>35.1</v>
      </c>
    </row>
    <row r="536" spans="1:17" x14ac:dyDescent="0.35">
      <c r="A536">
        <v>107</v>
      </c>
      <c r="B536" t="s">
        <v>371</v>
      </c>
      <c r="C536" s="20">
        <v>45321</v>
      </c>
      <c r="D536" s="20">
        <v>45327</v>
      </c>
      <c r="E536">
        <v>2024</v>
      </c>
      <c r="F536" t="s">
        <v>17</v>
      </c>
      <c r="G536" t="s">
        <v>372</v>
      </c>
      <c r="H536" t="s">
        <v>373</v>
      </c>
      <c r="I536" t="s">
        <v>20</v>
      </c>
      <c r="J536" t="s">
        <v>145</v>
      </c>
      <c r="K536" t="s">
        <v>80</v>
      </c>
      <c r="L536" t="s">
        <v>22</v>
      </c>
      <c r="M536" t="s">
        <v>23</v>
      </c>
      <c r="N536">
        <v>952.38</v>
      </c>
      <c r="O536">
        <v>2</v>
      </c>
      <c r="P536">
        <v>0.2</v>
      </c>
      <c r="Q536">
        <v>122.13</v>
      </c>
    </row>
    <row r="537" spans="1:17" x14ac:dyDescent="0.35">
      <c r="A537">
        <v>5740</v>
      </c>
      <c r="B537" t="s">
        <v>17109</v>
      </c>
      <c r="C537" s="20">
        <v>45321</v>
      </c>
      <c r="D537" s="20">
        <v>45322</v>
      </c>
      <c r="E537">
        <v>2024</v>
      </c>
      <c r="F537" t="s">
        <v>39</v>
      </c>
      <c r="G537" t="s">
        <v>17110</v>
      </c>
      <c r="H537" t="s">
        <v>17111</v>
      </c>
      <c r="I537" t="s">
        <v>67</v>
      </c>
      <c r="J537" t="s">
        <v>145</v>
      </c>
      <c r="K537" t="s">
        <v>80</v>
      </c>
      <c r="L537" t="s">
        <v>29</v>
      </c>
      <c r="M537" t="s">
        <v>48</v>
      </c>
      <c r="N537">
        <v>799.4</v>
      </c>
      <c r="O537">
        <v>2</v>
      </c>
      <c r="P537">
        <v>0.15</v>
      </c>
      <c r="Q537">
        <v>89.06</v>
      </c>
    </row>
    <row r="538" spans="1:17" x14ac:dyDescent="0.35">
      <c r="A538">
        <v>5408</v>
      </c>
      <c r="B538" t="s">
        <v>16130</v>
      </c>
      <c r="C538" s="20">
        <v>45321</v>
      </c>
      <c r="D538" s="20">
        <v>45325</v>
      </c>
      <c r="E538">
        <v>2024</v>
      </c>
      <c r="F538" t="s">
        <v>25</v>
      </c>
      <c r="G538" t="s">
        <v>16131</v>
      </c>
      <c r="H538" t="s">
        <v>16132</v>
      </c>
      <c r="I538" t="s">
        <v>67</v>
      </c>
      <c r="J538" t="s">
        <v>47</v>
      </c>
      <c r="K538" t="s">
        <v>47</v>
      </c>
      <c r="L538" t="s">
        <v>29</v>
      </c>
      <c r="M538" t="s">
        <v>48</v>
      </c>
      <c r="N538">
        <v>206.68</v>
      </c>
      <c r="O538">
        <v>8</v>
      </c>
      <c r="P538">
        <v>0</v>
      </c>
      <c r="Q538">
        <v>4.67</v>
      </c>
    </row>
    <row r="539" spans="1:17" x14ac:dyDescent="0.35">
      <c r="A539">
        <v>353</v>
      </c>
      <c r="B539" t="s">
        <v>1107</v>
      </c>
      <c r="C539" s="20">
        <v>45321</v>
      </c>
      <c r="D539" s="20">
        <v>45327</v>
      </c>
      <c r="E539">
        <v>2024</v>
      </c>
      <c r="F539" t="s">
        <v>17</v>
      </c>
      <c r="G539" t="s">
        <v>1108</v>
      </c>
      <c r="H539" t="s">
        <v>1109</v>
      </c>
      <c r="I539" t="s">
        <v>67</v>
      </c>
      <c r="J539" t="s">
        <v>34</v>
      </c>
      <c r="K539" t="s">
        <v>35</v>
      </c>
      <c r="L539" t="s">
        <v>22</v>
      </c>
      <c r="M539" t="s">
        <v>134</v>
      </c>
      <c r="N539">
        <v>887.42</v>
      </c>
      <c r="O539">
        <v>1</v>
      </c>
      <c r="P539">
        <v>0</v>
      </c>
      <c r="Q539">
        <v>163.98</v>
      </c>
    </row>
    <row r="540" spans="1:17" x14ac:dyDescent="0.35">
      <c r="A540">
        <v>4149</v>
      </c>
      <c r="B540" t="s">
        <v>12404</v>
      </c>
      <c r="C540" s="20">
        <v>45321</v>
      </c>
      <c r="D540" s="20">
        <v>45325</v>
      </c>
      <c r="E540">
        <v>2024</v>
      </c>
      <c r="F540" t="s">
        <v>25</v>
      </c>
      <c r="G540" t="s">
        <v>12405</v>
      </c>
      <c r="H540" t="s">
        <v>12406</v>
      </c>
      <c r="I540" t="s">
        <v>20</v>
      </c>
      <c r="J540" t="s">
        <v>34</v>
      </c>
      <c r="K540" t="s">
        <v>35</v>
      </c>
      <c r="L540" t="s">
        <v>36</v>
      </c>
      <c r="M540" t="s">
        <v>71</v>
      </c>
      <c r="N540">
        <v>517.76</v>
      </c>
      <c r="O540">
        <v>5</v>
      </c>
      <c r="P540">
        <v>0.2</v>
      </c>
      <c r="Q540">
        <v>76.62</v>
      </c>
    </row>
    <row r="541" spans="1:17" x14ac:dyDescent="0.35">
      <c r="A541">
        <v>526</v>
      </c>
      <c r="B541" t="s">
        <v>1622</v>
      </c>
      <c r="C541" s="20">
        <v>45321</v>
      </c>
      <c r="D541" s="20">
        <v>45324</v>
      </c>
      <c r="E541">
        <v>2024</v>
      </c>
      <c r="F541" t="s">
        <v>39</v>
      </c>
      <c r="G541" t="s">
        <v>1623</v>
      </c>
      <c r="H541" t="s">
        <v>1624</v>
      </c>
      <c r="I541" t="s">
        <v>67</v>
      </c>
      <c r="J541" t="s">
        <v>52</v>
      </c>
      <c r="K541" t="s">
        <v>53</v>
      </c>
      <c r="L541" t="s">
        <v>29</v>
      </c>
      <c r="M541" t="s">
        <v>48</v>
      </c>
      <c r="N541">
        <v>184.06</v>
      </c>
      <c r="O541">
        <v>6</v>
      </c>
      <c r="P541">
        <v>0.1</v>
      </c>
      <c r="Q541">
        <v>17.98</v>
      </c>
    </row>
    <row r="542" spans="1:17" x14ac:dyDescent="0.35">
      <c r="A542">
        <v>8981</v>
      </c>
      <c r="B542" t="s">
        <v>26566</v>
      </c>
      <c r="C542" s="20">
        <v>45322</v>
      </c>
      <c r="D542" s="20">
        <v>45329</v>
      </c>
      <c r="E542">
        <v>2024</v>
      </c>
      <c r="F542" t="s">
        <v>59</v>
      </c>
      <c r="G542" t="s">
        <v>26567</v>
      </c>
      <c r="H542" t="s">
        <v>26568</v>
      </c>
      <c r="I542" t="s">
        <v>28</v>
      </c>
      <c r="J542" t="s">
        <v>106</v>
      </c>
      <c r="K542" t="s">
        <v>106</v>
      </c>
      <c r="L542" t="s">
        <v>29</v>
      </c>
      <c r="M542" t="s">
        <v>48</v>
      </c>
      <c r="N542">
        <v>787.06</v>
      </c>
      <c r="O542">
        <v>6</v>
      </c>
      <c r="P542">
        <v>0.1</v>
      </c>
      <c r="Q542">
        <v>169.19</v>
      </c>
    </row>
    <row r="543" spans="1:17" x14ac:dyDescent="0.35">
      <c r="A543">
        <v>8861</v>
      </c>
      <c r="B543" t="s">
        <v>26213</v>
      </c>
      <c r="C543" s="20">
        <v>45322</v>
      </c>
      <c r="D543" s="20">
        <v>45329</v>
      </c>
      <c r="E543">
        <v>2024</v>
      </c>
      <c r="F543" t="s">
        <v>59</v>
      </c>
      <c r="G543" t="s">
        <v>26214</v>
      </c>
      <c r="H543" t="s">
        <v>26215</v>
      </c>
      <c r="I543" t="s">
        <v>28</v>
      </c>
      <c r="J543" t="s">
        <v>21</v>
      </c>
      <c r="K543" t="s">
        <v>26647</v>
      </c>
      <c r="L543" t="s">
        <v>22</v>
      </c>
      <c r="M543" t="s">
        <v>75</v>
      </c>
      <c r="N543">
        <v>895.79</v>
      </c>
      <c r="O543">
        <v>2</v>
      </c>
      <c r="P543">
        <v>0.1</v>
      </c>
      <c r="Q543">
        <v>109.13</v>
      </c>
    </row>
    <row r="544" spans="1:17" x14ac:dyDescent="0.35">
      <c r="A544">
        <v>7622</v>
      </c>
      <c r="B544" t="s">
        <v>22612</v>
      </c>
      <c r="C544" s="20">
        <v>45322</v>
      </c>
      <c r="D544" s="20">
        <v>45328</v>
      </c>
      <c r="E544">
        <v>2024</v>
      </c>
      <c r="F544" t="s">
        <v>59</v>
      </c>
      <c r="G544" t="s">
        <v>22613</v>
      </c>
      <c r="H544" t="s">
        <v>22614</v>
      </c>
      <c r="I544" t="s">
        <v>28</v>
      </c>
      <c r="J544" t="s">
        <v>21</v>
      </c>
      <c r="K544" t="s">
        <v>26647</v>
      </c>
      <c r="L544" t="s">
        <v>22</v>
      </c>
      <c r="M544" t="s">
        <v>134</v>
      </c>
      <c r="N544">
        <v>860.76</v>
      </c>
      <c r="O544">
        <v>8</v>
      </c>
      <c r="P544">
        <v>0.2</v>
      </c>
      <c r="Q544">
        <v>152.97</v>
      </c>
    </row>
    <row r="545" spans="1:17" x14ac:dyDescent="0.35">
      <c r="A545">
        <v>2054</v>
      </c>
      <c r="B545" t="s">
        <v>6183</v>
      </c>
      <c r="C545" s="20">
        <v>45322</v>
      </c>
      <c r="D545" s="20">
        <v>45328</v>
      </c>
      <c r="E545">
        <v>2024</v>
      </c>
      <c r="F545" t="s">
        <v>59</v>
      </c>
      <c r="G545" t="s">
        <v>6184</v>
      </c>
      <c r="H545" t="s">
        <v>6185</v>
      </c>
      <c r="I545" t="s">
        <v>67</v>
      </c>
      <c r="J545" t="s">
        <v>42</v>
      </c>
      <c r="K545" t="s">
        <v>43</v>
      </c>
      <c r="L545" t="s">
        <v>22</v>
      </c>
      <c r="M545" t="s">
        <v>54</v>
      </c>
      <c r="N545">
        <v>144.30000000000001</v>
      </c>
      <c r="O545">
        <v>9</v>
      </c>
      <c r="P545">
        <v>0.15</v>
      </c>
      <c r="Q545">
        <v>12.62</v>
      </c>
    </row>
    <row r="546" spans="1:17" x14ac:dyDescent="0.35">
      <c r="A546">
        <v>6445</v>
      </c>
      <c r="B546" t="s">
        <v>19175</v>
      </c>
      <c r="C546" s="20">
        <v>45658</v>
      </c>
      <c r="D546" s="20">
        <v>45664</v>
      </c>
      <c r="E546">
        <v>2025</v>
      </c>
      <c r="F546" t="s">
        <v>59</v>
      </c>
      <c r="G546" t="s">
        <v>19176</v>
      </c>
      <c r="H546" t="s">
        <v>19177</v>
      </c>
      <c r="I546" t="s">
        <v>20</v>
      </c>
      <c r="J546" t="s">
        <v>42</v>
      </c>
      <c r="K546" t="s">
        <v>43</v>
      </c>
      <c r="L546" t="s">
        <v>22</v>
      </c>
      <c r="M546" t="s">
        <v>54</v>
      </c>
      <c r="N546">
        <v>1406.97</v>
      </c>
      <c r="O546">
        <v>8</v>
      </c>
      <c r="P546">
        <v>0.15</v>
      </c>
      <c r="Q546">
        <v>287.33</v>
      </c>
    </row>
    <row r="547" spans="1:17" x14ac:dyDescent="0.35">
      <c r="A547">
        <v>5066</v>
      </c>
      <c r="B547" t="s">
        <v>15123</v>
      </c>
      <c r="C547" s="20">
        <v>45658</v>
      </c>
      <c r="D547" s="20">
        <v>45663</v>
      </c>
      <c r="E547">
        <v>2025</v>
      </c>
      <c r="F547" t="s">
        <v>39</v>
      </c>
      <c r="G547" t="s">
        <v>15124</v>
      </c>
      <c r="H547" t="s">
        <v>15125</v>
      </c>
      <c r="I547" t="s">
        <v>67</v>
      </c>
      <c r="J547" t="s">
        <v>62</v>
      </c>
      <c r="K547" t="s">
        <v>63</v>
      </c>
      <c r="L547" t="s">
        <v>36</v>
      </c>
      <c r="M547" t="s">
        <v>37</v>
      </c>
      <c r="N547">
        <v>539.85</v>
      </c>
      <c r="O547">
        <v>1</v>
      </c>
      <c r="P547">
        <v>0.1</v>
      </c>
      <c r="Q547">
        <v>60.22</v>
      </c>
    </row>
    <row r="548" spans="1:17" x14ac:dyDescent="0.35">
      <c r="A548">
        <v>4171</v>
      </c>
      <c r="B548" t="s">
        <v>12469</v>
      </c>
      <c r="C548" s="20">
        <v>45658</v>
      </c>
      <c r="D548" s="20">
        <v>45665</v>
      </c>
      <c r="E548">
        <v>2025</v>
      </c>
      <c r="F548" t="s">
        <v>25</v>
      </c>
      <c r="G548" t="s">
        <v>12470</v>
      </c>
      <c r="H548" t="s">
        <v>12471</v>
      </c>
      <c r="I548" t="s">
        <v>28</v>
      </c>
      <c r="J548" t="s">
        <v>106</v>
      </c>
      <c r="K548" t="s">
        <v>106</v>
      </c>
      <c r="L548" t="s">
        <v>36</v>
      </c>
      <c r="M548" t="s">
        <v>138</v>
      </c>
      <c r="N548">
        <v>529.76</v>
      </c>
      <c r="O548">
        <v>5</v>
      </c>
      <c r="P548">
        <v>0</v>
      </c>
      <c r="Q548">
        <v>10.050000000000001</v>
      </c>
    </row>
    <row r="549" spans="1:17" x14ac:dyDescent="0.35">
      <c r="A549">
        <v>3796</v>
      </c>
      <c r="B549" t="s">
        <v>11365</v>
      </c>
      <c r="C549" s="20">
        <v>45658</v>
      </c>
      <c r="D549" s="20">
        <v>45665</v>
      </c>
      <c r="E549">
        <v>2025</v>
      </c>
      <c r="F549" t="s">
        <v>25</v>
      </c>
      <c r="G549" t="s">
        <v>11366</v>
      </c>
      <c r="H549" t="s">
        <v>11367</v>
      </c>
      <c r="I549" t="s">
        <v>28</v>
      </c>
      <c r="J549" t="s">
        <v>34</v>
      </c>
      <c r="K549" t="s">
        <v>35</v>
      </c>
      <c r="L549" t="s">
        <v>22</v>
      </c>
      <c r="M549" t="s">
        <v>54</v>
      </c>
      <c r="N549">
        <v>810.39</v>
      </c>
      <c r="O549">
        <v>3</v>
      </c>
      <c r="P549">
        <v>0.2</v>
      </c>
      <c r="Q549">
        <v>94.88</v>
      </c>
    </row>
    <row r="550" spans="1:17" x14ac:dyDescent="0.35">
      <c r="A550">
        <v>8852</v>
      </c>
      <c r="B550" t="s">
        <v>26186</v>
      </c>
      <c r="C550" s="20">
        <v>45659</v>
      </c>
      <c r="D550" s="20">
        <v>45661</v>
      </c>
      <c r="E550">
        <v>2025</v>
      </c>
      <c r="F550" t="s">
        <v>59</v>
      </c>
      <c r="G550" t="s">
        <v>26187</v>
      </c>
      <c r="H550" t="s">
        <v>26188</v>
      </c>
      <c r="I550" t="s">
        <v>67</v>
      </c>
      <c r="J550" t="s">
        <v>79</v>
      </c>
      <c r="K550" t="s">
        <v>80</v>
      </c>
      <c r="L550" t="s">
        <v>22</v>
      </c>
      <c r="M550" t="s">
        <v>134</v>
      </c>
      <c r="N550">
        <v>1308.5</v>
      </c>
      <c r="O550">
        <v>7</v>
      </c>
      <c r="P550">
        <v>0.15</v>
      </c>
      <c r="Q550">
        <v>10.44</v>
      </c>
    </row>
    <row r="551" spans="1:17" x14ac:dyDescent="0.35">
      <c r="A551">
        <v>8332</v>
      </c>
      <c r="B551" t="s">
        <v>24678</v>
      </c>
      <c r="C551" s="20">
        <v>45659</v>
      </c>
      <c r="D551" s="20">
        <v>45660</v>
      </c>
      <c r="E551">
        <v>2025</v>
      </c>
      <c r="F551" t="s">
        <v>25</v>
      </c>
      <c r="G551" t="s">
        <v>24679</v>
      </c>
      <c r="H551" t="s">
        <v>24680</v>
      </c>
      <c r="I551" t="s">
        <v>28</v>
      </c>
      <c r="J551" t="s">
        <v>106</v>
      </c>
      <c r="K551" t="s">
        <v>106</v>
      </c>
      <c r="L551" t="s">
        <v>36</v>
      </c>
      <c r="M551" t="s">
        <v>118</v>
      </c>
      <c r="N551">
        <v>928.27</v>
      </c>
      <c r="O551">
        <v>8</v>
      </c>
      <c r="P551">
        <v>0.15</v>
      </c>
      <c r="Q551">
        <v>100.75</v>
      </c>
    </row>
    <row r="552" spans="1:17" x14ac:dyDescent="0.35">
      <c r="A552">
        <v>8292</v>
      </c>
      <c r="B552" t="s">
        <v>24561</v>
      </c>
      <c r="C552" s="20">
        <v>45659</v>
      </c>
      <c r="D552" s="20">
        <v>45661</v>
      </c>
      <c r="E552">
        <v>2025</v>
      </c>
      <c r="F552" t="s">
        <v>39</v>
      </c>
      <c r="G552" t="s">
        <v>24562</v>
      </c>
      <c r="H552" t="s">
        <v>24563</v>
      </c>
      <c r="I552" t="s">
        <v>20</v>
      </c>
      <c r="J552" t="s">
        <v>47</v>
      </c>
      <c r="K552" t="s">
        <v>47</v>
      </c>
      <c r="L552" t="s">
        <v>29</v>
      </c>
      <c r="M552" t="s">
        <v>90</v>
      </c>
      <c r="N552">
        <v>228.43</v>
      </c>
      <c r="O552">
        <v>8</v>
      </c>
      <c r="P552">
        <v>0.2</v>
      </c>
      <c r="Q552">
        <v>-0.31</v>
      </c>
    </row>
    <row r="553" spans="1:17" x14ac:dyDescent="0.35">
      <c r="A553">
        <v>5928</v>
      </c>
      <c r="B553" t="s">
        <v>17659</v>
      </c>
      <c r="C553" s="20">
        <v>45659</v>
      </c>
      <c r="D553" s="20">
        <v>45664</v>
      </c>
      <c r="E553">
        <v>2025</v>
      </c>
      <c r="F553" t="s">
        <v>25</v>
      </c>
      <c r="G553" t="s">
        <v>17660</v>
      </c>
      <c r="H553" t="s">
        <v>17661</v>
      </c>
      <c r="I553" t="s">
        <v>28</v>
      </c>
      <c r="J553" t="s">
        <v>47</v>
      </c>
      <c r="K553" t="s">
        <v>47</v>
      </c>
      <c r="L553" t="s">
        <v>22</v>
      </c>
      <c r="M553" t="s">
        <v>134</v>
      </c>
      <c r="N553">
        <v>532.52</v>
      </c>
      <c r="O553">
        <v>9</v>
      </c>
      <c r="P553">
        <v>0.2</v>
      </c>
      <c r="Q553">
        <v>-9.81</v>
      </c>
    </row>
    <row r="554" spans="1:17" x14ac:dyDescent="0.35">
      <c r="A554">
        <v>4045</v>
      </c>
      <c r="B554" t="s">
        <v>12101</v>
      </c>
      <c r="C554" s="20">
        <v>45659</v>
      </c>
      <c r="D554" s="20">
        <v>45665</v>
      </c>
      <c r="E554">
        <v>2025</v>
      </c>
      <c r="F554" t="s">
        <v>25</v>
      </c>
      <c r="G554" t="s">
        <v>12102</v>
      </c>
      <c r="H554" t="s">
        <v>12103</v>
      </c>
      <c r="I554" t="s">
        <v>67</v>
      </c>
      <c r="J554" t="s">
        <v>52</v>
      </c>
      <c r="K554" t="s">
        <v>53</v>
      </c>
      <c r="L554" t="s">
        <v>36</v>
      </c>
      <c r="M554" t="s">
        <v>71</v>
      </c>
      <c r="N554">
        <v>530.14</v>
      </c>
      <c r="O554">
        <v>8</v>
      </c>
      <c r="P554">
        <v>0.2</v>
      </c>
      <c r="Q554">
        <v>18.66</v>
      </c>
    </row>
    <row r="555" spans="1:17" x14ac:dyDescent="0.35">
      <c r="A555">
        <v>1452</v>
      </c>
      <c r="B555" t="s">
        <v>4390</v>
      </c>
      <c r="C555" s="20">
        <v>45659</v>
      </c>
      <c r="D555" s="20">
        <v>45661</v>
      </c>
      <c r="E555">
        <v>2025</v>
      </c>
      <c r="F555" t="s">
        <v>59</v>
      </c>
      <c r="G555" t="s">
        <v>4391</v>
      </c>
      <c r="H555" t="s">
        <v>4392</v>
      </c>
      <c r="I555" t="s">
        <v>67</v>
      </c>
      <c r="J555" t="s">
        <v>145</v>
      </c>
      <c r="K555" t="s">
        <v>80</v>
      </c>
      <c r="L555" t="s">
        <v>36</v>
      </c>
      <c r="M555" t="s">
        <v>71</v>
      </c>
      <c r="N555">
        <v>1436.45</v>
      </c>
      <c r="O555">
        <v>7</v>
      </c>
      <c r="P555">
        <v>0.1</v>
      </c>
      <c r="Q555">
        <v>13.68</v>
      </c>
    </row>
    <row r="556" spans="1:17" x14ac:dyDescent="0.35">
      <c r="A556">
        <v>8529</v>
      </c>
      <c r="B556" t="s">
        <v>25255</v>
      </c>
      <c r="C556" s="20">
        <v>45660</v>
      </c>
      <c r="D556" s="20">
        <v>45664</v>
      </c>
      <c r="E556">
        <v>2025</v>
      </c>
      <c r="F556" t="s">
        <v>17</v>
      </c>
      <c r="G556" t="s">
        <v>25256</v>
      </c>
      <c r="H556" t="s">
        <v>25257</v>
      </c>
      <c r="I556" t="s">
        <v>28</v>
      </c>
      <c r="J556" t="s">
        <v>47</v>
      </c>
      <c r="K556" t="s">
        <v>47</v>
      </c>
      <c r="L556" t="s">
        <v>36</v>
      </c>
      <c r="M556" t="s">
        <v>118</v>
      </c>
      <c r="N556">
        <v>126.69</v>
      </c>
      <c r="O556">
        <v>5</v>
      </c>
      <c r="P556">
        <v>0</v>
      </c>
      <c r="Q556">
        <v>27.1</v>
      </c>
    </row>
    <row r="557" spans="1:17" x14ac:dyDescent="0.35">
      <c r="A557">
        <v>7112</v>
      </c>
      <c r="B557" t="s">
        <v>21136</v>
      </c>
      <c r="C557" s="20">
        <v>45660</v>
      </c>
      <c r="D557" s="20">
        <v>45665</v>
      </c>
      <c r="E557">
        <v>2025</v>
      </c>
      <c r="F557" t="s">
        <v>59</v>
      </c>
      <c r="G557" t="s">
        <v>21137</v>
      </c>
      <c r="H557" t="s">
        <v>21138</v>
      </c>
      <c r="I557" t="s">
        <v>20</v>
      </c>
      <c r="J557" t="s">
        <v>145</v>
      </c>
      <c r="K557" t="s">
        <v>80</v>
      </c>
      <c r="L557" t="s">
        <v>22</v>
      </c>
      <c r="M557" t="s">
        <v>134</v>
      </c>
      <c r="N557">
        <v>686.99</v>
      </c>
      <c r="O557">
        <v>7</v>
      </c>
      <c r="P557">
        <v>0.15</v>
      </c>
      <c r="Q557">
        <v>164.49</v>
      </c>
    </row>
    <row r="558" spans="1:17" x14ac:dyDescent="0.35">
      <c r="A558">
        <v>6497</v>
      </c>
      <c r="B558" t="s">
        <v>19327</v>
      </c>
      <c r="C558" s="20">
        <v>45660</v>
      </c>
      <c r="D558" s="20">
        <v>45663</v>
      </c>
      <c r="E558">
        <v>2025</v>
      </c>
      <c r="F558" t="s">
        <v>59</v>
      </c>
      <c r="G558" t="s">
        <v>19328</v>
      </c>
      <c r="H558" t="s">
        <v>19329</v>
      </c>
      <c r="I558" t="s">
        <v>20</v>
      </c>
      <c r="J558" t="s">
        <v>52</v>
      </c>
      <c r="K558" t="s">
        <v>53</v>
      </c>
      <c r="L558" t="s">
        <v>29</v>
      </c>
      <c r="M558" t="s">
        <v>30</v>
      </c>
      <c r="N558">
        <v>1496.9</v>
      </c>
      <c r="O558">
        <v>4</v>
      </c>
      <c r="P558">
        <v>0.15</v>
      </c>
      <c r="Q558">
        <v>281.42</v>
      </c>
    </row>
    <row r="559" spans="1:17" x14ac:dyDescent="0.35">
      <c r="A559">
        <v>5055</v>
      </c>
      <c r="B559" t="s">
        <v>15090</v>
      </c>
      <c r="C559" s="20">
        <v>45660</v>
      </c>
      <c r="D559" s="20">
        <v>45666</v>
      </c>
      <c r="E559">
        <v>2025</v>
      </c>
      <c r="F559" t="s">
        <v>17</v>
      </c>
      <c r="G559" t="s">
        <v>15091</v>
      </c>
      <c r="H559" t="s">
        <v>15092</v>
      </c>
      <c r="I559" t="s">
        <v>67</v>
      </c>
      <c r="J559" t="s">
        <v>111</v>
      </c>
      <c r="K559" t="s">
        <v>111</v>
      </c>
      <c r="L559" t="s">
        <v>36</v>
      </c>
      <c r="M559" t="s">
        <v>138</v>
      </c>
      <c r="N559">
        <v>24.47</v>
      </c>
      <c r="O559">
        <v>4</v>
      </c>
      <c r="P559">
        <v>0.1</v>
      </c>
      <c r="Q559">
        <v>5.69</v>
      </c>
    </row>
    <row r="560" spans="1:17" x14ac:dyDescent="0.35">
      <c r="A560">
        <v>4769</v>
      </c>
      <c r="B560" t="s">
        <v>14240</v>
      </c>
      <c r="C560" s="20">
        <v>45660</v>
      </c>
      <c r="D560" s="20">
        <v>45664</v>
      </c>
      <c r="E560">
        <v>2025</v>
      </c>
      <c r="F560" t="s">
        <v>25</v>
      </c>
      <c r="G560" t="s">
        <v>14241</v>
      </c>
      <c r="H560" t="s">
        <v>14242</v>
      </c>
      <c r="I560" t="s">
        <v>20</v>
      </c>
      <c r="J560" t="s">
        <v>21</v>
      </c>
      <c r="K560" t="s">
        <v>26647</v>
      </c>
      <c r="L560" t="s">
        <v>29</v>
      </c>
      <c r="M560" t="s">
        <v>48</v>
      </c>
      <c r="N560">
        <v>1035.6300000000001</v>
      </c>
      <c r="O560">
        <v>3</v>
      </c>
      <c r="P560">
        <v>0.1</v>
      </c>
      <c r="Q560">
        <v>190.76</v>
      </c>
    </row>
    <row r="561" spans="1:17" x14ac:dyDescent="0.35">
      <c r="A561">
        <v>2642</v>
      </c>
      <c r="B561" t="s">
        <v>7934</v>
      </c>
      <c r="C561" s="20">
        <v>45660</v>
      </c>
      <c r="D561" s="20">
        <v>45665</v>
      </c>
      <c r="E561">
        <v>2025</v>
      </c>
      <c r="F561" t="s">
        <v>17</v>
      </c>
      <c r="G561" t="s">
        <v>7935</v>
      </c>
      <c r="H561" t="s">
        <v>7936</v>
      </c>
      <c r="I561" t="s">
        <v>67</v>
      </c>
      <c r="J561" t="s">
        <v>34</v>
      </c>
      <c r="K561" t="s">
        <v>35</v>
      </c>
      <c r="L561" t="s">
        <v>36</v>
      </c>
      <c r="M561" t="s">
        <v>118</v>
      </c>
      <c r="N561">
        <v>468.26</v>
      </c>
      <c r="O561">
        <v>2</v>
      </c>
      <c r="P561">
        <v>0</v>
      </c>
      <c r="Q561">
        <v>127.07</v>
      </c>
    </row>
    <row r="562" spans="1:17" x14ac:dyDescent="0.35">
      <c r="A562">
        <v>1282</v>
      </c>
      <c r="B562" t="s">
        <v>3886</v>
      </c>
      <c r="C562" s="20">
        <v>45660</v>
      </c>
      <c r="D562" s="20">
        <v>45667</v>
      </c>
      <c r="E562">
        <v>2025</v>
      </c>
      <c r="F562" t="s">
        <v>59</v>
      </c>
      <c r="G562" t="s">
        <v>3887</v>
      </c>
      <c r="H562" t="s">
        <v>3888</v>
      </c>
      <c r="I562" t="s">
        <v>67</v>
      </c>
      <c r="J562" t="s">
        <v>62</v>
      </c>
      <c r="K562" t="s">
        <v>63</v>
      </c>
      <c r="L562" t="s">
        <v>22</v>
      </c>
      <c r="M562" t="s">
        <v>134</v>
      </c>
      <c r="N562">
        <v>1311.21</v>
      </c>
      <c r="O562">
        <v>10</v>
      </c>
      <c r="P562">
        <v>0.1</v>
      </c>
      <c r="Q562">
        <v>141.57</v>
      </c>
    </row>
    <row r="563" spans="1:17" x14ac:dyDescent="0.35">
      <c r="A563">
        <v>811</v>
      </c>
      <c r="B563" t="s">
        <v>2474</v>
      </c>
      <c r="C563" s="20">
        <v>45660</v>
      </c>
      <c r="D563" s="20">
        <v>45666</v>
      </c>
      <c r="E563">
        <v>2025</v>
      </c>
      <c r="F563" t="s">
        <v>17</v>
      </c>
      <c r="G563" t="s">
        <v>2475</v>
      </c>
      <c r="H563" t="s">
        <v>2476</v>
      </c>
      <c r="I563" t="s">
        <v>67</v>
      </c>
      <c r="J563" t="s">
        <v>52</v>
      </c>
      <c r="K563" t="s">
        <v>53</v>
      </c>
      <c r="L563" t="s">
        <v>36</v>
      </c>
      <c r="M563" t="s">
        <v>37</v>
      </c>
      <c r="N563">
        <v>1400.51</v>
      </c>
      <c r="O563">
        <v>9</v>
      </c>
      <c r="P563">
        <v>0.2</v>
      </c>
      <c r="Q563">
        <v>63</v>
      </c>
    </row>
    <row r="564" spans="1:17" x14ac:dyDescent="0.35">
      <c r="A564">
        <v>8112</v>
      </c>
      <c r="B564" t="s">
        <v>24039</v>
      </c>
      <c r="C564" s="20">
        <v>45661</v>
      </c>
      <c r="D564" s="20">
        <v>45668</v>
      </c>
      <c r="E564">
        <v>2025</v>
      </c>
      <c r="F564" t="s">
        <v>39</v>
      </c>
      <c r="G564" t="s">
        <v>24040</v>
      </c>
      <c r="H564" t="s">
        <v>4210</v>
      </c>
      <c r="I564" t="s">
        <v>67</v>
      </c>
      <c r="J564" t="s">
        <v>106</v>
      </c>
      <c r="K564" t="s">
        <v>106</v>
      </c>
      <c r="L564" t="s">
        <v>36</v>
      </c>
      <c r="M564" t="s">
        <v>138</v>
      </c>
      <c r="N564">
        <v>1432.39</v>
      </c>
      <c r="O564">
        <v>10</v>
      </c>
      <c r="P564">
        <v>0.2</v>
      </c>
      <c r="Q564">
        <v>70.66</v>
      </c>
    </row>
    <row r="565" spans="1:17" x14ac:dyDescent="0.35">
      <c r="A565">
        <v>325</v>
      </c>
      <c r="B565" t="s">
        <v>1023</v>
      </c>
      <c r="C565" s="20">
        <v>45661</v>
      </c>
      <c r="D565" s="20">
        <v>45667</v>
      </c>
      <c r="E565">
        <v>2025</v>
      </c>
      <c r="F565" t="s">
        <v>25</v>
      </c>
      <c r="G565" t="s">
        <v>1024</v>
      </c>
      <c r="H565" t="s">
        <v>1025</v>
      </c>
      <c r="I565" t="s">
        <v>28</v>
      </c>
      <c r="J565" t="s">
        <v>106</v>
      </c>
      <c r="K565" t="s">
        <v>106</v>
      </c>
      <c r="L565" t="s">
        <v>36</v>
      </c>
      <c r="M565" t="s">
        <v>118</v>
      </c>
      <c r="N565">
        <v>386.1</v>
      </c>
      <c r="O565">
        <v>7</v>
      </c>
      <c r="P565">
        <v>0</v>
      </c>
      <c r="Q565">
        <v>35.590000000000003</v>
      </c>
    </row>
    <row r="566" spans="1:17" x14ac:dyDescent="0.35">
      <c r="A566">
        <v>2685</v>
      </c>
      <c r="B566" t="s">
        <v>8063</v>
      </c>
      <c r="C566" s="20">
        <v>45661</v>
      </c>
      <c r="D566" s="20">
        <v>45666</v>
      </c>
      <c r="E566">
        <v>2025</v>
      </c>
      <c r="F566" t="s">
        <v>17</v>
      </c>
      <c r="G566" t="s">
        <v>8064</v>
      </c>
      <c r="H566" t="s">
        <v>8065</v>
      </c>
      <c r="I566" t="s">
        <v>67</v>
      </c>
      <c r="J566" t="s">
        <v>79</v>
      </c>
      <c r="K566" t="s">
        <v>80</v>
      </c>
      <c r="L566" t="s">
        <v>22</v>
      </c>
      <c r="M566" t="s">
        <v>75</v>
      </c>
      <c r="N566">
        <v>850.49</v>
      </c>
      <c r="O566">
        <v>9</v>
      </c>
      <c r="P566">
        <v>0.15</v>
      </c>
      <c r="Q566">
        <v>43.52</v>
      </c>
    </row>
    <row r="567" spans="1:17" x14ac:dyDescent="0.35">
      <c r="A567">
        <v>2259</v>
      </c>
      <c r="B567" t="s">
        <v>6796</v>
      </c>
      <c r="C567" s="20">
        <v>45661</v>
      </c>
      <c r="D567" s="20">
        <v>45662</v>
      </c>
      <c r="E567">
        <v>2025</v>
      </c>
      <c r="F567" t="s">
        <v>39</v>
      </c>
      <c r="G567" t="s">
        <v>6797</v>
      </c>
      <c r="H567" t="s">
        <v>6798</v>
      </c>
      <c r="I567" t="s">
        <v>67</v>
      </c>
      <c r="J567" t="s">
        <v>21</v>
      </c>
      <c r="K567" t="s">
        <v>26647</v>
      </c>
      <c r="L567" t="s">
        <v>36</v>
      </c>
      <c r="M567" t="s">
        <v>71</v>
      </c>
      <c r="N567">
        <v>768.09</v>
      </c>
      <c r="O567">
        <v>9</v>
      </c>
      <c r="P567">
        <v>0.1</v>
      </c>
      <c r="Q567">
        <v>116.97</v>
      </c>
    </row>
    <row r="568" spans="1:17" x14ac:dyDescent="0.35">
      <c r="A568">
        <v>663</v>
      </c>
      <c r="B568" t="s">
        <v>2031</v>
      </c>
      <c r="C568" s="20">
        <v>45661</v>
      </c>
      <c r="D568" s="20">
        <v>45667</v>
      </c>
      <c r="E568">
        <v>2025</v>
      </c>
      <c r="F568" t="s">
        <v>59</v>
      </c>
      <c r="G568" t="s">
        <v>2032</v>
      </c>
      <c r="H568" t="s">
        <v>2033</v>
      </c>
      <c r="I568" t="s">
        <v>67</v>
      </c>
      <c r="J568" t="s">
        <v>47</v>
      </c>
      <c r="K568" t="s">
        <v>47</v>
      </c>
      <c r="L568" t="s">
        <v>29</v>
      </c>
      <c r="M568" t="s">
        <v>107</v>
      </c>
      <c r="N568">
        <v>792.43</v>
      </c>
      <c r="O568">
        <v>2</v>
      </c>
      <c r="P568">
        <v>0.15</v>
      </c>
      <c r="Q568">
        <v>-4.92</v>
      </c>
    </row>
    <row r="569" spans="1:17" x14ac:dyDescent="0.35">
      <c r="A569">
        <v>145</v>
      </c>
      <c r="B569" t="s">
        <v>485</v>
      </c>
      <c r="C569" s="20">
        <v>45662</v>
      </c>
      <c r="D569" s="20">
        <v>45664</v>
      </c>
      <c r="E569">
        <v>2025</v>
      </c>
      <c r="F569" t="s">
        <v>25</v>
      </c>
      <c r="G569" t="s">
        <v>486</v>
      </c>
      <c r="H569" t="s">
        <v>487</v>
      </c>
      <c r="I569" t="s">
        <v>28</v>
      </c>
      <c r="J569" t="s">
        <v>34</v>
      </c>
      <c r="K569" t="s">
        <v>35</v>
      </c>
      <c r="L569" t="s">
        <v>36</v>
      </c>
      <c r="M569" t="s">
        <v>138</v>
      </c>
      <c r="N569">
        <v>1436.38</v>
      </c>
      <c r="O569">
        <v>5</v>
      </c>
      <c r="P569">
        <v>0</v>
      </c>
      <c r="Q569">
        <v>1.8</v>
      </c>
    </row>
    <row r="570" spans="1:17" x14ac:dyDescent="0.35">
      <c r="A570">
        <v>7127</v>
      </c>
      <c r="B570" t="s">
        <v>21181</v>
      </c>
      <c r="C570" s="20">
        <v>45662</v>
      </c>
      <c r="D570" s="20">
        <v>45668</v>
      </c>
      <c r="E570">
        <v>2025</v>
      </c>
      <c r="F570" t="s">
        <v>17</v>
      </c>
      <c r="G570" t="s">
        <v>21182</v>
      </c>
      <c r="H570" t="s">
        <v>6612</v>
      </c>
      <c r="I570" t="s">
        <v>28</v>
      </c>
      <c r="J570" t="s">
        <v>21</v>
      </c>
      <c r="K570" t="s">
        <v>26647</v>
      </c>
      <c r="L570" t="s">
        <v>36</v>
      </c>
      <c r="M570" t="s">
        <v>118</v>
      </c>
      <c r="N570">
        <v>1471.47</v>
      </c>
      <c r="O570">
        <v>9</v>
      </c>
      <c r="P570">
        <v>0.15</v>
      </c>
      <c r="Q570">
        <v>261.25</v>
      </c>
    </row>
    <row r="571" spans="1:17" x14ac:dyDescent="0.35">
      <c r="A571">
        <v>6217</v>
      </c>
      <c r="B571" t="s">
        <v>18504</v>
      </c>
      <c r="C571" s="20">
        <v>45662</v>
      </c>
      <c r="D571" s="20">
        <v>45665</v>
      </c>
      <c r="E571">
        <v>2025</v>
      </c>
      <c r="F571" t="s">
        <v>39</v>
      </c>
      <c r="G571" t="s">
        <v>18505</v>
      </c>
      <c r="H571" t="s">
        <v>18506</v>
      </c>
      <c r="I571" t="s">
        <v>28</v>
      </c>
      <c r="J571" t="s">
        <v>34</v>
      </c>
      <c r="K571" t="s">
        <v>35</v>
      </c>
      <c r="L571" t="s">
        <v>36</v>
      </c>
      <c r="M571" t="s">
        <v>71</v>
      </c>
      <c r="N571">
        <v>607.32000000000005</v>
      </c>
      <c r="O571">
        <v>4</v>
      </c>
      <c r="P571">
        <v>0</v>
      </c>
      <c r="Q571">
        <v>65.34</v>
      </c>
    </row>
    <row r="572" spans="1:17" x14ac:dyDescent="0.35">
      <c r="A572">
        <v>5553</v>
      </c>
      <c r="B572" t="s">
        <v>16560</v>
      </c>
      <c r="C572" s="20">
        <v>45662</v>
      </c>
      <c r="D572" s="20">
        <v>45667</v>
      </c>
      <c r="E572">
        <v>2025</v>
      </c>
      <c r="F572" t="s">
        <v>17</v>
      </c>
      <c r="G572" t="s">
        <v>16561</v>
      </c>
      <c r="H572" t="s">
        <v>16562</v>
      </c>
      <c r="I572" t="s">
        <v>28</v>
      </c>
      <c r="J572" t="s">
        <v>111</v>
      </c>
      <c r="K572" t="s">
        <v>111</v>
      </c>
      <c r="L572" t="s">
        <v>29</v>
      </c>
      <c r="M572" t="s">
        <v>48</v>
      </c>
      <c r="N572">
        <v>482.96</v>
      </c>
      <c r="O572">
        <v>3</v>
      </c>
      <c r="P572">
        <v>0.1</v>
      </c>
      <c r="Q572">
        <v>59.35</v>
      </c>
    </row>
    <row r="573" spans="1:17" x14ac:dyDescent="0.35">
      <c r="A573">
        <v>4825</v>
      </c>
      <c r="B573" t="s">
        <v>14405</v>
      </c>
      <c r="C573" s="20">
        <v>45662</v>
      </c>
      <c r="D573" s="20">
        <v>45669</v>
      </c>
      <c r="E573">
        <v>2025</v>
      </c>
      <c r="F573" t="s">
        <v>17</v>
      </c>
      <c r="G573" t="s">
        <v>14406</v>
      </c>
      <c r="H573" t="s">
        <v>14407</v>
      </c>
      <c r="I573" t="s">
        <v>28</v>
      </c>
      <c r="J573" t="s">
        <v>47</v>
      </c>
      <c r="K573" t="s">
        <v>47</v>
      </c>
      <c r="L573" t="s">
        <v>36</v>
      </c>
      <c r="M573" t="s">
        <v>118</v>
      </c>
      <c r="N573">
        <v>1357.57</v>
      </c>
      <c r="O573">
        <v>7</v>
      </c>
      <c r="P573">
        <v>0.2</v>
      </c>
      <c r="Q573">
        <v>46.15</v>
      </c>
    </row>
    <row r="574" spans="1:17" x14ac:dyDescent="0.35">
      <c r="A574">
        <v>3469</v>
      </c>
      <c r="B574" t="s">
        <v>10396</v>
      </c>
      <c r="C574" s="20">
        <v>45662</v>
      </c>
      <c r="D574" s="20">
        <v>45667</v>
      </c>
      <c r="E574">
        <v>2025</v>
      </c>
      <c r="F574" t="s">
        <v>39</v>
      </c>
      <c r="G574" t="s">
        <v>10397</v>
      </c>
      <c r="H574" t="s">
        <v>10398</v>
      </c>
      <c r="I574" t="s">
        <v>67</v>
      </c>
      <c r="J574" t="s">
        <v>106</v>
      </c>
      <c r="K574" t="s">
        <v>106</v>
      </c>
      <c r="L574" t="s">
        <v>29</v>
      </c>
      <c r="M574" t="s">
        <v>48</v>
      </c>
      <c r="N574">
        <v>666.14</v>
      </c>
      <c r="O574">
        <v>5</v>
      </c>
      <c r="P574">
        <v>0.15</v>
      </c>
      <c r="Q574">
        <v>145.36000000000001</v>
      </c>
    </row>
    <row r="575" spans="1:17" x14ac:dyDescent="0.35">
      <c r="A575">
        <v>3360</v>
      </c>
      <c r="B575" t="s">
        <v>10073</v>
      </c>
      <c r="C575" s="20">
        <v>45662</v>
      </c>
      <c r="D575" s="20">
        <v>45663</v>
      </c>
      <c r="E575">
        <v>2025</v>
      </c>
      <c r="F575" t="s">
        <v>39</v>
      </c>
      <c r="G575" t="s">
        <v>10074</v>
      </c>
      <c r="H575" t="s">
        <v>10075</v>
      </c>
      <c r="I575" t="s">
        <v>67</v>
      </c>
      <c r="J575" t="s">
        <v>34</v>
      </c>
      <c r="K575" t="s">
        <v>35</v>
      </c>
      <c r="L575" t="s">
        <v>22</v>
      </c>
      <c r="M575" t="s">
        <v>54</v>
      </c>
      <c r="N575">
        <v>202.35</v>
      </c>
      <c r="O575">
        <v>1</v>
      </c>
      <c r="P575">
        <v>0.2</v>
      </c>
      <c r="Q575">
        <v>16.48</v>
      </c>
    </row>
    <row r="576" spans="1:17" x14ac:dyDescent="0.35">
      <c r="A576">
        <v>8370</v>
      </c>
      <c r="B576" t="s">
        <v>24788</v>
      </c>
      <c r="C576" s="20">
        <v>45663</v>
      </c>
      <c r="D576" s="20">
        <v>45670</v>
      </c>
      <c r="E576">
        <v>2025</v>
      </c>
      <c r="F576" t="s">
        <v>17</v>
      </c>
      <c r="G576" t="s">
        <v>24789</v>
      </c>
      <c r="H576" t="s">
        <v>24790</v>
      </c>
      <c r="I576" t="s">
        <v>28</v>
      </c>
      <c r="J576" t="s">
        <v>34</v>
      </c>
      <c r="K576" t="s">
        <v>35</v>
      </c>
      <c r="L576" t="s">
        <v>36</v>
      </c>
      <c r="M576" t="s">
        <v>138</v>
      </c>
      <c r="N576">
        <v>1081.51</v>
      </c>
      <c r="O576">
        <v>4</v>
      </c>
      <c r="P576">
        <v>0.1</v>
      </c>
      <c r="Q576">
        <v>277.5</v>
      </c>
    </row>
    <row r="577" spans="1:17" x14ac:dyDescent="0.35">
      <c r="A577">
        <v>7838</v>
      </c>
      <c r="B577" t="s">
        <v>23240</v>
      </c>
      <c r="C577" s="20">
        <v>45663</v>
      </c>
      <c r="D577" s="20">
        <v>45668</v>
      </c>
      <c r="E577">
        <v>2025</v>
      </c>
      <c r="F577" t="s">
        <v>17</v>
      </c>
      <c r="G577" t="s">
        <v>23241</v>
      </c>
      <c r="H577" t="s">
        <v>23242</v>
      </c>
      <c r="I577" t="s">
        <v>20</v>
      </c>
      <c r="J577" t="s">
        <v>34</v>
      </c>
      <c r="K577" t="s">
        <v>35</v>
      </c>
      <c r="L577" t="s">
        <v>22</v>
      </c>
      <c r="M577" t="s">
        <v>134</v>
      </c>
      <c r="N577">
        <v>56.86</v>
      </c>
      <c r="O577">
        <v>2</v>
      </c>
      <c r="P577">
        <v>0</v>
      </c>
      <c r="Q577">
        <v>1.57</v>
      </c>
    </row>
    <row r="578" spans="1:17" x14ac:dyDescent="0.35">
      <c r="A578">
        <v>7555</v>
      </c>
      <c r="B578" t="s">
        <v>22418</v>
      </c>
      <c r="C578" s="20">
        <v>45663</v>
      </c>
      <c r="D578" s="20">
        <v>45664</v>
      </c>
      <c r="E578">
        <v>2025</v>
      </c>
      <c r="F578" t="s">
        <v>59</v>
      </c>
      <c r="G578" t="s">
        <v>22419</v>
      </c>
      <c r="H578" t="s">
        <v>22420</v>
      </c>
      <c r="I578" t="s">
        <v>67</v>
      </c>
      <c r="J578" t="s">
        <v>106</v>
      </c>
      <c r="K578" t="s">
        <v>106</v>
      </c>
      <c r="L578" t="s">
        <v>29</v>
      </c>
      <c r="M578" t="s">
        <v>48</v>
      </c>
      <c r="N578">
        <v>1222.93</v>
      </c>
      <c r="O578">
        <v>4</v>
      </c>
      <c r="P578">
        <v>0.1</v>
      </c>
      <c r="Q578">
        <v>94.34</v>
      </c>
    </row>
    <row r="579" spans="1:17" x14ac:dyDescent="0.35">
      <c r="A579">
        <v>6527</v>
      </c>
      <c r="B579" t="s">
        <v>19414</v>
      </c>
      <c r="C579" s="20">
        <v>45663</v>
      </c>
      <c r="D579" s="20">
        <v>45664</v>
      </c>
      <c r="E579">
        <v>2025</v>
      </c>
      <c r="F579" t="s">
        <v>39</v>
      </c>
      <c r="G579" t="s">
        <v>19415</v>
      </c>
      <c r="H579" t="s">
        <v>19416</v>
      </c>
      <c r="I579" t="s">
        <v>20</v>
      </c>
      <c r="J579" t="s">
        <v>21</v>
      </c>
      <c r="K579" t="s">
        <v>26647</v>
      </c>
      <c r="L579" t="s">
        <v>22</v>
      </c>
      <c r="M579" t="s">
        <v>75</v>
      </c>
      <c r="N579">
        <v>537.28</v>
      </c>
      <c r="O579">
        <v>10</v>
      </c>
      <c r="P579">
        <v>0.15</v>
      </c>
      <c r="Q579">
        <v>60.84</v>
      </c>
    </row>
    <row r="580" spans="1:17" x14ac:dyDescent="0.35">
      <c r="A580">
        <v>4976</v>
      </c>
      <c r="B580" t="s">
        <v>14856</v>
      </c>
      <c r="C580" s="20">
        <v>45663</v>
      </c>
      <c r="D580" s="20">
        <v>45669</v>
      </c>
      <c r="E580">
        <v>2025</v>
      </c>
      <c r="F580" t="s">
        <v>17</v>
      </c>
      <c r="G580" t="s">
        <v>14857</v>
      </c>
      <c r="H580" t="s">
        <v>14858</v>
      </c>
      <c r="I580" t="s">
        <v>28</v>
      </c>
      <c r="J580" t="s">
        <v>34</v>
      </c>
      <c r="K580" t="s">
        <v>35</v>
      </c>
      <c r="L580" t="s">
        <v>29</v>
      </c>
      <c r="M580" t="s">
        <v>90</v>
      </c>
      <c r="N580">
        <v>833.21</v>
      </c>
      <c r="O580">
        <v>5</v>
      </c>
      <c r="P580">
        <v>0.1</v>
      </c>
      <c r="Q580">
        <v>117.36</v>
      </c>
    </row>
    <row r="581" spans="1:17" x14ac:dyDescent="0.35">
      <c r="A581">
        <v>4857</v>
      </c>
      <c r="B581" t="s">
        <v>14500</v>
      </c>
      <c r="C581" s="20">
        <v>45663</v>
      </c>
      <c r="D581" s="20">
        <v>45664</v>
      </c>
      <c r="E581">
        <v>2025</v>
      </c>
      <c r="F581" t="s">
        <v>39</v>
      </c>
      <c r="G581" t="s">
        <v>14501</v>
      </c>
      <c r="H581" t="s">
        <v>14502</v>
      </c>
      <c r="I581" t="s">
        <v>20</v>
      </c>
      <c r="J581" t="s">
        <v>21</v>
      </c>
      <c r="K581" t="s">
        <v>26647</v>
      </c>
      <c r="L581" t="s">
        <v>22</v>
      </c>
      <c r="M581" t="s">
        <v>134</v>
      </c>
      <c r="N581">
        <v>438.19</v>
      </c>
      <c r="O581">
        <v>7</v>
      </c>
      <c r="P581">
        <v>0.2</v>
      </c>
      <c r="Q581">
        <v>15.68</v>
      </c>
    </row>
    <row r="582" spans="1:17" x14ac:dyDescent="0.35">
      <c r="A582">
        <v>2473</v>
      </c>
      <c r="B582" t="s">
        <v>7437</v>
      </c>
      <c r="C582" s="20">
        <v>45663</v>
      </c>
      <c r="D582" s="20">
        <v>45668</v>
      </c>
      <c r="E582">
        <v>2025</v>
      </c>
      <c r="F582" t="s">
        <v>17</v>
      </c>
      <c r="G582" t="s">
        <v>7438</v>
      </c>
      <c r="H582" t="s">
        <v>7439</v>
      </c>
      <c r="I582" t="s">
        <v>28</v>
      </c>
      <c r="J582" t="s">
        <v>79</v>
      </c>
      <c r="K582" t="s">
        <v>80</v>
      </c>
      <c r="L582" t="s">
        <v>36</v>
      </c>
      <c r="M582" t="s">
        <v>37</v>
      </c>
      <c r="N582">
        <v>394.28</v>
      </c>
      <c r="O582">
        <v>9</v>
      </c>
      <c r="P582">
        <v>0.2</v>
      </c>
      <c r="Q582">
        <v>29.89</v>
      </c>
    </row>
    <row r="583" spans="1:17" x14ac:dyDescent="0.35">
      <c r="A583">
        <v>2172</v>
      </c>
      <c r="B583" t="s">
        <v>6535</v>
      </c>
      <c r="C583" s="20">
        <v>45663</v>
      </c>
      <c r="D583" s="20">
        <v>45667</v>
      </c>
      <c r="E583">
        <v>2025</v>
      </c>
      <c r="F583" t="s">
        <v>39</v>
      </c>
      <c r="G583" t="s">
        <v>6536</v>
      </c>
      <c r="H583" t="s">
        <v>6537</v>
      </c>
      <c r="I583" t="s">
        <v>67</v>
      </c>
      <c r="J583" t="s">
        <v>52</v>
      </c>
      <c r="K583" t="s">
        <v>53</v>
      </c>
      <c r="L583" t="s">
        <v>22</v>
      </c>
      <c r="M583" t="s">
        <v>23</v>
      </c>
      <c r="N583">
        <v>357.44</v>
      </c>
      <c r="O583">
        <v>8</v>
      </c>
      <c r="P583">
        <v>0.15</v>
      </c>
      <c r="Q583">
        <v>37.61</v>
      </c>
    </row>
    <row r="584" spans="1:17" x14ac:dyDescent="0.35">
      <c r="A584">
        <v>8961</v>
      </c>
      <c r="B584" t="s">
        <v>26507</v>
      </c>
      <c r="C584" s="20">
        <v>45664</v>
      </c>
      <c r="D584" s="20">
        <v>45670</v>
      </c>
      <c r="E584">
        <v>2025</v>
      </c>
      <c r="F584" t="s">
        <v>17</v>
      </c>
      <c r="G584" t="s">
        <v>26508</v>
      </c>
      <c r="H584" t="s">
        <v>26509</v>
      </c>
      <c r="I584" t="s">
        <v>67</v>
      </c>
      <c r="J584" t="s">
        <v>106</v>
      </c>
      <c r="K584" t="s">
        <v>106</v>
      </c>
      <c r="L584" t="s">
        <v>29</v>
      </c>
      <c r="M584" t="s">
        <v>90</v>
      </c>
      <c r="N584">
        <v>265.76</v>
      </c>
      <c r="O584">
        <v>4</v>
      </c>
      <c r="P584">
        <v>0.2</v>
      </c>
      <c r="Q584">
        <v>8.83</v>
      </c>
    </row>
    <row r="585" spans="1:17" x14ac:dyDescent="0.35">
      <c r="A585">
        <v>8185</v>
      </c>
      <c r="B585" t="s">
        <v>24252</v>
      </c>
      <c r="C585" s="20">
        <v>45664</v>
      </c>
      <c r="D585" s="20">
        <v>45670</v>
      </c>
      <c r="E585">
        <v>2025</v>
      </c>
      <c r="F585" t="s">
        <v>39</v>
      </c>
      <c r="G585" t="s">
        <v>24253</v>
      </c>
      <c r="H585" t="s">
        <v>24254</v>
      </c>
      <c r="I585" t="s">
        <v>28</v>
      </c>
      <c r="J585" t="s">
        <v>42</v>
      </c>
      <c r="K585" t="s">
        <v>43</v>
      </c>
      <c r="L585" t="s">
        <v>36</v>
      </c>
      <c r="M585" t="s">
        <v>37</v>
      </c>
      <c r="N585">
        <v>542.48</v>
      </c>
      <c r="O585">
        <v>10</v>
      </c>
      <c r="P585">
        <v>0.2</v>
      </c>
      <c r="Q585">
        <v>90.23</v>
      </c>
    </row>
    <row r="586" spans="1:17" x14ac:dyDescent="0.35">
      <c r="A586">
        <v>7380</v>
      </c>
      <c r="B586" t="s">
        <v>21914</v>
      </c>
      <c r="C586" s="20">
        <v>45664</v>
      </c>
      <c r="D586" s="20">
        <v>45671</v>
      </c>
      <c r="E586">
        <v>2025</v>
      </c>
      <c r="F586" t="s">
        <v>39</v>
      </c>
      <c r="G586" t="s">
        <v>15118</v>
      </c>
      <c r="H586" t="s">
        <v>21915</v>
      </c>
      <c r="I586" t="s">
        <v>28</v>
      </c>
      <c r="J586" t="s">
        <v>47</v>
      </c>
      <c r="K586" t="s">
        <v>47</v>
      </c>
      <c r="L586" t="s">
        <v>36</v>
      </c>
      <c r="M586" t="s">
        <v>118</v>
      </c>
      <c r="N586">
        <v>1252.42</v>
      </c>
      <c r="O586">
        <v>2</v>
      </c>
      <c r="P586">
        <v>0.15</v>
      </c>
      <c r="Q586">
        <v>297.08999999999997</v>
      </c>
    </row>
    <row r="587" spans="1:17" x14ac:dyDescent="0.35">
      <c r="A587">
        <v>5975</v>
      </c>
      <c r="B587" t="s">
        <v>17795</v>
      </c>
      <c r="C587" s="20">
        <v>45664</v>
      </c>
      <c r="D587" s="20">
        <v>45665</v>
      </c>
      <c r="E587">
        <v>2025</v>
      </c>
      <c r="F587" t="s">
        <v>25</v>
      </c>
      <c r="G587" t="s">
        <v>17796</v>
      </c>
      <c r="H587" t="s">
        <v>17797</v>
      </c>
      <c r="I587" t="s">
        <v>20</v>
      </c>
      <c r="J587" t="s">
        <v>145</v>
      </c>
      <c r="K587" t="s">
        <v>80</v>
      </c>
      <c r="L587" t="s">
        <v>22</v>
      </c>
      <c r="M587" t="s">
        <v>23</v>
      </c>
      <c r="N587">
        <v>818.7</v>
      </c>
      <c r="O587">
        <v>3</v>
      </c>
      <c r="P587">
        <v>0.15</v>
      </c>
      <c r="Q587">
        <v>77.900000000000006</v>
      </c>
    </row>
    <row r="588" spans="1:17" x14ac:dyDescent="0.35">
      <c r="A588">
        <v>5483</v>
      </c>
      <c r="B588" t="s">
        <v>16352</v>
      </c>
      <c r="C588" s="20">
        <v>45664</v>
      </c>
      <c r="D588" s="20">
        <v>45671</v>
      </c>
      <c r="E588">
        <v>2025</v>
      </c>
      <c r="F588" t="s">
        <v>39</v>
      </c>
      <c r="G588" t="s">
        <v>16353</v>
      </c>
      <c r="H588" t="s">
        <v>16354</v>
      </c>
      <c r="I588" t="s">
        <v>67</v>
      </c>
      <c r="J588" t="s">
        <v>79</v>
      </c>
      <c r="K588" t="s">
        <v>80</v>
      </c>
      <c r="L588" t="s">
        <v>36</v>
      </c>
      <c r="M588" t="s">
        <v>118</v>
      </c>
      <c r="N588">
        <v>234.49</v>
      </c>
      <c r="O588">
        <v>8</v>
      </c>
      <c r="P588">
        <v>0</v>
      </c>
      <c r="Q588">
        <v>51.93</v>
      </c>
    </row>
    <row r="589" spans="1:17" x14ac:dyDescent="0.35">
      <c r="A589">
        <v>5309</v>
      </c>
      <c r="B589" t="s">
        <v>15841</v>
      </c>
      <c r="C589" s="20">
        <v>45664</v>
      </c>
      <c r="D589" s="20">
        <v>45665</v>
      </c>
      <c r="E589">
        <v>2025</v>
      </c>
      <c r="F589" t="s">
        <v>17</v>
      </c>
      <c r="G589" t="s">
        <v>15842</v>
      </c>
      <c r="H589" t="s">
        <v>15843</v>
      </c>
      <c r="I589" t="s">
        <v>67</v>
      </c>
      <c r="J589" t="s">
        <v>42</v>
      </c>
      <c r="K589" t="s">
        <v>43</v>
      </c>
      <c r="L589" t="s">
        <v>29</v>
      </c>
      <c r="M589" t="s">
        <v>48</v>
      </c>
      <c r="N589">
        <v>731.08</v>
      </c>
      <c r="O589">
        <v>3</v>
      </c>
      <c r="P589">
        <v>0.15</v>
      </c>
      <c r="Q589">
        <v>10.53</v>
      </c>
    </row>
    <row r="590" spans="1:17" x14ac:dyDescent="0.35">
      <c r="A590">
        <v>4693</v>
      </c>
      <c r="B590" t="s">
        <v>14013</v>
      </c>
      <c r="C590" s="20">
        <v>45664</v>
      </c>
      <c r="D590" s="20">
        <v>45665</v>
      </c>
      <c r="E590">
        <v>2025</v>
      </c>
      <c r="F590" t="s">
        <v>59</v>
      </c>
      <c r="G590" t="s">
        <v>14014</v>
      </c>
      <c r="H590" t="s">
        <v>14015</v>
      </c>
      <c r="I590" t="s">
        <v>20</v>
      </c>
      <c r="J590" t="s">
        <v>106</v>
      </c>
      <c r="K590" t="s">
        <v>106</v>
      </c>
      <c r="L590" t="s">
        <v>29</v>
      </c>
      <c r="M590" t="s">
        <v>30</v>
      </c>
      <c r="N590">
        <v>669.83</v>
      </c>
      <c r="O590">
        <v>9</v>
      </c>
      <c r="P590">
        <v>0.15</v>
      </c>
      <c r="Q590">
        <v>65.239999999999995</v>
      </c>
    </row>
    <row r="591" spans="1:17" x14ac:dyDescent="0.35">
      <c r="A591">
        <v>2252</v>
      </c>
      <c r="B591" t="s">
        <v>6775</v>
      </c>
      <c r="C591" s="20">
        <v>45664</v>
      </c>
      <c r="D591" s="20">
        <v>45667</v>
      </c>
      <c r="E591">
        <v>2025</v>
      </c>
      <c r="F591" t="s">
        <v>17</v>
      </c>
      <c r="G591" t="s">
        <v>6776</v>
      </c>
      <c r="H591" t="s">
        <v>6777</v>
      </c>
      <c r="I591" t="s">
        <v>20</v>
      </c>
      <c r="J591" t="s">
        <v>111</v>
      </c>
      <c r="K591" t="s">
        <v>111</v>
      </c>
      <c r="L591" t="s">
        <v>36</v>
      </c>
      <c r="M591" t="s">
        <v>118</v>
      </c>
      <c r="N591">
        <v>676.71</v>
      </c>
      <c r="O591">
        <v>7</v>
      </c>
      <c r="P591">
        <v>0.1</v>
      </c>
      <c r="Q591">
        <v>24.18</v>
      </c>
    </row>
    <row r="592" spans="1:17" x14ac:dyDescent="0.35">
      <c r="A592">
        <v>8833</v>
      </c>
      <c r="B592" t="s">
        <v>26133</v>
      </c>
      <c r="C592" s="20">
        <v>45665</v>
      </c>
      <c r="D592" s="20">
        <v>45670</v>
      </c>
      <c r="E592">
        <v>2025</v>
      </c>
      <c r="F592" t="s">
        <v>25</v>
      </c>
      <c r="G592" t="s">
        <v>26134</v>
      </c>
      <c r="H592" t="s">
        <v>26135</v>
      </c>
      <c r="I592" t="s">
        <v>67</v>
      </c>
      <c r="J592" t="s">
        <v>42</v>
      </c>
      <c r="K592" t="s">
        <v>43</v>
      </c>
      <c r="L592" t="s">
        <v>36</v>
      </c>
      <c r="M592" t="s">
        <v>138</v>
      </c>
      <c r="N592">
        <v>1483.61</v>
      </c>
      <c r="O592">
        <v>3</v>
      </c>
      <c r="P592">
        <v>0.2</v>
      </c>
      <c r="Q592">
        <v>286.64</v>
      </c>
    </row>
    <row r="593" spans="1:17" x14ac:dyDescent="0.35">
      <c r="A593">
        <v>6067</v>
      </c>
      <c r="B593" t="s">
        <v>18066</v>
      </c>
      <c r="C593" s="20">
        <v>45665</v>
      </c>
      <c r="D593" s="20">
        <v>45666</v>
      </c>
      <c r="E593">
        <v>2025</v>
      </c>
      <c r="F593" t="s">
        <v>39</v>
      </c>
      <c r="G593" t="s">
        <v>18067</v>
      </c>
      <c r="H593" t="s">
        <v>18068</v>
      </c>
      <c r="I593" t="s">
        <v>28</v>
      </c>
      <c r="J593" t="s">
        <v>34</v>
      </c>
      <c r="K593" t="s">
        <v>35</v>
      </c>
      <c r="L593" t="s">
        <v>29</v>
      </c>
      <c r="M593" t="s">
        <v>107</v>
      </c>
      <c r="N593">
        <v>748.01</v>
      </c>
      <c r="O593">
        <v>2</v>
      </c>
      <c r="P593">
        <v>0.1</v>
      </c>
      <c r="Q593">
        <v>188.77</v>
      </c>
    </row>
    <row r="594" spans="1:17" x14ac:dyDescent="0.35">
      <c r="A594">
        <v>5798</v>
      </c>
      <c r="B594" t="s">
        <v>17279</v>
      </c>
      <c r="C594" s="20">
        <v>45665</v>
      </c>
      <c r="D594" s="20">
        <v>45667</v>
      </c>
      <c r="E594">
        <v>2025</v>
      </c>
      <c r="F594" t="s">
        <v>59</v>
      </c>
      <c r="G594" t="s">
        <v>17280</v>
      </c>
      <c r="H594" t="s">
        <v>17281</v>
      </c>
      <c r="I594" t="s">
        <v>20</v>
      </c>
      <c r="J594" t="s">
        <v>62</v>
      </c>
      <c r="K594" t="s">
        <v>63</v>
      </c>
      <c r="L594" t="s">
        <v>36</v>
      </c>
      <c r="M594" t="s">
        <v>138</v>
      </c>
      <c r="N594">
        <v>859.6</v>
      </c>
      <c r="O594">
        <v>6</v>
      </c>
      <c r="P594">
        <v>0.15</v>
      </c>
      <c r="Q594">
        <v>167.02</v>
      </c>
    </row>
    <row r="595" spans="1:17" x14ac:dyDescent="0.35">
      <c r="A595">
        <v>5096</v>
      </c>
      <c r="B595" t="s">
        <v>15212</v>
      </c>
      <c r="C595" s="20">
        <v>45665</v>
      </c>
      <c r="D595" s="20">
        <v>45668</v>
      </c>
      <c r="E595">
        <v>2025</v>
      </c>
      <c r="F595" t="s">
        <v>39</v>
      </c>
      <c r="G595" t="s">
        <v>15213</v>
      </c>
      <c r="H595" t="s">
        <v>15214</v>
      </c>
      <c r="I595" t="s">
        <v>67</v>
      </c>
      <c r="J595" t="s">
        <v>52</v>
      </c>
      <c r="K595" t="s">
        <v>53</v>
      </c>
      <c r="L595" t="s">
        <v>22</v>
      </c>
      <c r="M595" t="s">
        <v>75</v>
      </c>
      <c r="N595">
        <v>704.76</v>
      </c>
      <c r="O595">
        <v>6</v>
      </c>
      <c r="P595">
        <v>0.2</v>
      </c>
      <c r="Q595">
        <v>76.17</v>
      </c>
    </row>
    <row r="596" spans="1:17" x14ac:dyDescent="0.35">
      <c r="A596">
        <v>4483</v>
      </c>
      <c r="B596" t="s">
        <v>13392</v>
      </c>
      <c r="C596" s="20">
        <v>45665</v>
      </c>
      <c r="D596" s="20">
        <v>45667</v>
      </c>
      <c r="E596">
        <v>2025</v>
      </c>
      <c r="F596" t="s">
        <v>39</v>
      </c>
      <c r="G596" t="s">
        <v>13393</v>
      </c>
      <c r="H596" t="s">
        <v>13394</v>
      </c>
      <c r="I596" t="s">
        <v>67</v>
      </c>
      <c r="J596" t="s">
        <v>52</v>
      </c>
      <c r="K596" t="s">
        <v>53</v>
      </c>
      <c r="L596" t="s">
        <v>29</v>
      </c>
      <c r="M596" t="s">
        <v>48</v>
      </c>
      <c r="N596">
        <v>95.76</v>
      </c>
      <c r="O596">
        <v>4</v>
      </c>
      <c r="P596">
        <v>0.1</v>
      </c>
      <c r="Q596">
        <v>15.74</v>
      </c>
    </row>
    <row r="597" spans="1:17" x14ac:dyDescent="0.35">
      <c r="A597">
        <v>4161</v>
      </c>
      <c r="B597" t="s">
        <v>12440</v>
      </c>
      <c r="C597" s="20">
        <v>45665</v>
      </c>
      <c r="D597" s="20">
        <v>45668</v>
      </c>
      <c r="E597">
        <v>2025</v>
      </c>
      <c r="F597" t="s">
        <v>59</v>
      </c>
      <c r="G597" t="s">
        <v>12441</v>
      </c>
      <c r="H597" t="s">
        <v>12442</v>
      </c>
      <c r="I597" t="s">
        <v>67</v>
      </c>
      <c r="J597" t="s">
        <v>62</v>
      </c>
      <c r="K597" t="s">
        <v>63</v>
      </c>
      <c r="L597" t="s">
        <v>36</v>
      </c>
      <c r="M597" t="s">
        <v>71</v>
      </c>
      <c r="N597">
        <v>551.91999999999996</v>
      </c>
      <c r="O597">
        <v>5</v>
      </c>
      <c r="P597">
        <v>0.1</v>
      </c>
      <c r="Q597">
        <v>140.78</v>
      </c>
    </row>
    <row r="598" spans="1:17" x14ac:dyDescent="0.35">
      <c r="A598">
        <v>3123</v>
      </c>
      <c r="B598" t="s">
        <v>9367</v>
      </c>
      <c r="C598" s="20">
        <v>45665</v>
      </c>
      <c r="D598" s="20">
        <v>45670</v>
      </c>
      <c r="E598">
        <v>2025</v>
      </c>
      <c r="F598" t="s">
        <v>17</v>
      </c>
      <c r="G598" t="s">
        <v>9368</v>
      </c>
      <c r="H598" t="s">
        <v>9369</v>
      </c>
      <c r="I598" t="s">
        <v>67</v>
      </c>
      <c r="J598" t="s">
        <v>111</v>
      </c>
      <c r="K598" t="s">
        <v>111</v>
      </c>
      <c r="L598" t="s">
        <v>22</v>
      </c>
      <c r="M598" t="s">
        <v>134</v>
      </c>
      <c r="N598">
        <v>639.63</v>
      </c>
      <c r="O598">
        <v>3</v>
      </c>
      <c r="P598">
        <v>0.15</v>
      </c>
      <c r="Q598">
        <v>113.52</v>
      </c>
    </row>
    <row r="599" spans="1:17" x14ac:dyDescent="0.35">
      <c r="A599">
        <v>713</v>
      </c>
      <c r="B599" t="s">
        <v>2181</v>
      </c>
      <c r="C599" s="20">
        <v>45665</v>
      </c>
      <c r="D599" s="20">
        <v>45666</v>
      </c>
      <c r="E599">
        <v>2025</v>
      </c>
      <c r="F599" t="s">
        <v>59</v>
      </c>
      <c r="G599" t="s">
        <v>2182</v>
      </c>
      <c r="H599" t="s">
        <v>2183</v>
      </c>
      <c r="I599" t="s">
        <v>28</v>
      </c>
      <c r="J599" t="s">
        <v>21</v>
      </c>
      <c r="K599" t="s">
        <v>26647</v>
      </c>
      <c r="L599" t="s">
        <v>29</v>
      </c>
      <c r="M599" t="s">
        <v>48</v>
      </c>
      <c r="N599">
        <v>27.88</v>
      </c>
      <c r="O599">
        <v>7</v>
      </c>
      <c r="P599">
        <v>0.1</v>
      </c>
      <c r="Q599">
        <v>0.18</v>
      </c>
    </row>
    <row r="600" spans="1:17" x14ac:dyDescent="0.35">
      <c r="A600">
        <v>7079</v>
      </c>
      <c r="B600" t="s">
        <v>21039</v>
      </c>
      <c r="C600" s="20">
        <v>45666</v>
      </c>
      <c r="D600" s="20">
        <v>45669</v>
      </c>
      <c r="E600">
        <v>2025</v>
      </c>
      <c r="F600" t="s">
        <v>39</v>
      </c>
      <c r="G600" t="s">
        <v>21040</v>
      </c>
      <c r="H600" t="s">
        <v>21041</v>
      </c>
      <c r="I600" t="s">
        <v>28</v>
      </c>
      <c r="J600" t="s">
        <v>34</v>
      </c>
      <c r="K600" t="s">
        <v>35</v>
      </c>
      <c r="L600" t="s">
        <v>36</v>
      </c>
      <c r="M600" t="s">
        <v>138</v>
      </c>
      <c r="N600">
        <v>357.35</v>
      </c>
      <c r="O600">
        <v>7</v>
      </c>
      <c r="P600">
        <v>0.1</v>
      </c>
      <c r="Q600">
        <v>62.89</v>
      </c>
    </row>
    <row r="601" spans="1:17" x14ac:dyDescent="0.35">
      <c r="A601">
        <v>6052</v>
      </c>
      <c r="B601" t="s">
        <v>18021</v>
      </c>
      <c r="C601" s="20">
        <v>45666</v>
      </c>
      <c r="D601" s="20">
        <v>45667</v>
      </c>
      <c r="E601">
        <v>2025</v>
      </c>
      <c r="F601" t="s">
        <v>39</v>
      </c>
      <c r="G601" t="s">
        <v>18022</v>
      </c>
      <c r="H601" t="s">
        <v>18023</v>
      </c>
      <c r="I601" t="s">
        <v>28</v>
      </c>
      <c r="J601" t="s">
        <v>21</v>
      </c>
      <c r="K601" t="s">
        <v>26647</v>
      </c>
      <c r="L601" t="s">
        <v>22</v>
      </c>
      <c r="M601" t="s">
        <v>23</v>
      </c>
      <c r="N601">
        <v>25.25</v>
      </c>
      <c r="O601">
        <v>9</v>
      </c>
      <c r="P601">
        <v>0</v>
      </c>
      <c r="Q601">
        <v>6.38</v>
      </c>
    </row>
    <row r="602" spans="1:17" x14ac:dyDescent="0.35">
      <c r="A602">
        <v>5183</v>
      </c>
      <c r="B602" t="s">
        <v>15467</v>
      </c>
      <c r="C602" s="20">
        <v>45666</v>
      </c>
      <c r="D602" s="20">
        <v>45670</v>
      </c>
      <c r="E602">
        <v>2025</v>
      </c>
      <c r="F602" t="s">
        <v>59</v>
      </c>
      <c r="G602" t="s">
        <v>15468</v>
      </c>
      <c r="H602" t="s">
        <v>15469</v>
      </c>
      <c r="I602" t="s">
        <v>67</v>
      </c>
      <c r="J602" t="s">
        <v>62</v>
      </c>
      <c r="K602" t="s">
        <v>63</v>
      </c>
      <c r="L602" t="s">
        <v>36</v>
      </c>
      <c r="M602" t="s">
        <v>71</v>
      </c>
      <c r="N602">
        <v>965.07</v>
      </c>
      <c r="O602">
        <v>1</v>
      </c>
      <c r="P602">
        <v>0.1</v>
      </c>
      <c r="Q602">
        <v>112.5</v>
      </c>
    </row>
    <row r="603" spans="1:17" x14ac:dyDescent="0.35">
      <c r="A603">
        <v>387</v>
      </c>
      <c r="B603" t="s">
        <v>1207</v>
      </c>
      <c r="C603" s="20">
        <v>45666</v>
      </c>
      <c r="D603" s="20">
        <v>45671</v>
      </c>
      <c r="E603">
        <v>2025</v>
      </c>
      <c r="F603" t="s">
        <v>59</v>
      </c>
      <c r="G603" t="s">
        <v>1208</v>
      </c>
      <c r="H603" t="s">
        <v>1209</v>
      </c>
      <c r="I603" t="s">
        <v>20</v>
      </c>
      <c r="J603" t="s">
        <v>106</v>
      </c>
      <c r="K603" t="s">
        <v>106</v>
      </c>
      <c r="L603" t="s">
        <v>29</v>
      </c>
      <c r="M603" t="s">
        <v>90</v>
      </c>
      <c r="N603">
        <v>469.58</v>
      </c>
      <c r="O603">
        <v>2</v>
      </c>
      <c r="P603">
        <v>0.1</v>
      </c>
      <c r="Q603">
        <v>93.97</v>
      </c>
    </row>
    <row r="604" spans="1:17" x14ac:dyDescent="0.35">
      <c r="A604">
        <v>1689</v>
      </c>
      <c r="B604" t="s">
        <v>5097</v>
      </c>
      <c r="C604" s="20">
        <v>45666</v>
      </c>
      <c r="D604" s="20">
        <v>45672</v>
      </c>
      <c r="E604">
        <v>2025</v>
      </c>
      <c r="F604" t="s">
        <v>17</v>
      </c>
      <c r="G604" t="s">
        <v>5098</v>
      </c>
      <c r="H604" t="s">
        <v>5099</v>
      </c>
      <c r="I604" t="s">
        <v>67</v>
      </c>
      <c r="J604" t="s">
        <v>106</v>
      </c>
      <c r="K604" t="s">
        <v>106</v>
      </c>
      <c r="L604" t="s">
        <v>36</v>
      </c>
      <c r="M604" t="s">
        <v>118</v>
      </c>
      <c r="N604">
        <v>1280.67</v>
      </c>
      <c r="O604">
        <v>1</v>
      </c>
      <c r="P604">
        <v>0.2</v>
      </c>
      <c r="Q604">
        <v>237.03</v>
      </c>
    </row>
    <row r="605" spans="1:17" x14ac:dyDescent="0.35">
      <c r="A605">
        <v>965</v>
      </c>
      <c r="B605" t="s">
        <v>2936</v>
      </c>
      <c r="C605" s="20">
        <v>45666</v>
      </c>
      <c r="D605" s="20">
        <v>45672</v>
      </c>
      <c r="E605">
        <v>2025</v>
      </c>
      <c r="F605" t="s">
        <v>39</v>
      </c>
      <c r="G605" t="s">
        <v>2937</v>
      </c>
      <c r="H605" t="s">
        <v>2938</v>
      </c>
      <c r="I605" t="s">
        <v>20</v>
      </c>
      <c r="J605" t="s">
        <v>21</v>
      </c>
      <c r="K605" t="s">
        <v>26647</v>
      </c>
      <c r="L605" t="s">
        <v>22</v>
      </c>
      <c r="M605" t="s">
        <v>54</v>
      </c>
      <c r="N605">
        <v>517.30999999999995</v>
      </c>
      <c r="O605">
        <v>2</v>
      </c>
      <c r="P605">
        <v>0.15</v>
      </c>
      <c r="Q605">
        <v>123.18</v>
      </c>
    </row>
    <row r="606" spans="1:17" x14ac:dyDescent="0.35">
      <c r="A606">
        <v>7603</v>
      </c>
      <c r="B606" t="s">
        <v>22558</v>
      </c>
      <c r="C606" s="20">
        <v>45667</v>
      </c>
      <c r="D606" s="20">
        <v>45670</v>
      </c>
      <c r="E606">
        <v>2025</v>
      </c>
      <c r="F606" t="s">
        <v>39</v>
      </c>
      <c r="G606" t="s">
        <v>22559</v>
      </c>
      <c r="H606" t="s">
        <v>10616</v>
      </c>
      <c r="I606" t="s">
        <v>28</v>
      </c>
      <c r="J606" t="s">
        <v>106</v>
      </c>
      <c r="K606" t="s">
        <v>106</v>
      </c>
      <c r="L606" t="s">
        <v>22</v>
      </c>
      <c r="M606" t="s">
        <v>134</v>
      </c>
      <c r="N606">
        <v>1197.3599999999999</v>
      </c>
      <c r="O606">
        <v>3</v>
      </c>
      <c r="P606">
        <v>0.15</v>
      </c>
      <c r="Q606">
        <v>163.99</v>
      </c>
    </row>
    <row r="607" spans="1:17" x14ac:dyDescent="0.35">
      <c r="A607">
        <v>6709</v>
      </c>
      <c r="B607" t="s">
        <v>19947</v>
      </c>
      <c r="C607" s="20">
        <v>45667</v>
      </c>
      <c r="D607" s="20">
        <v>45673</v>
      </c>
      <c r="E607">
        <v>2025</v>
      </c>
      <c r="F607" t="s">
        <v>25</v>
      </c>
      <c r="G607" t="s">
        <v>19948</v>
      </c>
      <c r="H607" t="s">
        <v>19949</v>
      </c>
      <c r="I607" t="s">
        <v>20</v>
      </c>
      <c r="J607" t="s">
        <v>145</v>
      </c>
      <c r="K607" t="s">
        <v>80</v>
      </c>
      <c r="L607" t="s">
        <v>29</v>
      </c>
      <c r="M607" t="s">
        <v>48</v>
      </c>
      <c r="N607">
        <v>1459.24</v>
      </c>
      <c r="O607">
        <v>2</v>
      </c>
      <c r="P607">
        <v>0</v>
      </c>
      <c r="Q607">
        <v>215.93</v>
      </c>
    </row>
    <row r="608" spans="1:17" x14ac:dyDescent="0.35">
      <c r="A608">
        <v>6503</v>
      </c>
      <c r="B608" t="s">
        <v>19345</v>
      </c>
      <c r="C608" s="20">
        <v>45667</v>
      </c>
      <c r="D608" s="20">
        <v>45668</v>
      </c>
      <c r="E608">
        <v>2025</v>
      </c>
      <c r="F608" t="s">
        <v>17</v>
      </c>
      <c r="G608" t="s">
        <v>19346</v>
      </c>
      <c r="H608" t="s">
        <v>19347</v>
      </c>
      <c r="I608" t="s">
        <v>67</v>
      </c>
      <c r="J608" t="s">
        <v>34</v>
      </c>
      <c r="K608" t="s">
        <v>35</v>
      </c>
      <c r="L608" t="s">
        <v>22</v>
      </c>
      <c r="M608" t="s">
        <v>23</v>
      </c>
      <c r="N608">
        <v>222.85</v>
      </c>
      <c r="O608">
        <v>10</v>
      </c>
      <c r="P608">
        <v>0.2</v>
      </c>
      <c r="Q608">
        <v>17.440000000000001</v>
      </c>
    </row>
    <row r="609" spans="1:17" x14ac:dyDescent="0.35">
      <c r="A609">
        <v>238</v>
      </c>
      <c r="B609" t="s">
        <v>764</v>
      </c>
      <c r="C609" s="20">
        <v>45667</v>
      </c>
      <c r="D609" s="20">
        <v>45670</v>
      </c>
      <c r="E609">
        <v>2025</v>
      </c>
      <c r="F609" t="s">
        <v>39</v>
      </c>
      <c r="G609" t="s">
        <v>765</v>
      </c>
      <c r="H609" t="s">
        <v>766</v>
      </c>
      <c r="I609" t="s">
        <v>67</v>
      </c>
      <c r="J609" t="s">
        <v>62</v>
      </c>
      <c r="K609" t="s">
        <v>63</v>
      </c>
      <c r="L609" t="s">
        <v>36</v>
      </c>
      <c r="M609" t="s">
        <v>71</v>
      </c>
      <c r="N609">
        <v>867.59</v>
      </c>
      <c r="O609">
        <v>10</v>
      </c>
      <c r="P609">
        <v>0</v>
      </c>
      <c r="Q609">
        <v>97.04</v>
      </c>
    </row>
    <row r="610" spans="1:17" x14ac:dyDescent="0.35">
      <c r="A610">
        <v>4384</v>
      </c>
      <c r="B610" t="s">
        <v>13098</v>
      </c>
      <c r="C610" s="20">
        <v>45667</v>
      </c>
      <c r="D610" s="20">
        <v>45668</v>
      </c>
      <c r="E610">
        <v>2025</v>
      </c>
      <c r="F610" t="s">
        <v>25</v>
      </c>
      <c r="G610" t="s">
        <v>13099</v>
      </c>
      <c r="H610" t="s">
        <v>13100</v>
      </c>
      <c r="I610" t="s">
        <v>67</v>
      </c>
      <c r="J610" t="s">
        <v>145</v>
      </c>
      <c r="K610" t="s">
        <v>80</v>
      </c>
      <c r="L610" t="s">
        <v>22</v>
      </c>
      <c r="M610" t="s">
        <v>54</v>
      </c>
      <c r="N610">
        <v>610.9</v>
      </c>
      <c r="O610">
        <v>7</v>
      </c>
      <c r="P610">
        <v>0.1</v>
      </c>
      <c r="Q610">
        <v>75.66</v>
      </c>
    </row>
    <row r="611" spans="1:17" x14ac:dyDescent="0.35">
      <c r="A611">
        <v>3526</v>
      </c>
      <c r="B611" t="s">
        <v>10565</v>
      </c>
      <c r="C611" s="20">
        <v>45667</v>
      </c>
      <c r="D611" s="20">
        <v>45671</v>
      </c>
      <c r="E611">
        <v>2025</v>
      </c>
      <c r="F611" t="s">
        <v>39</v>
      </c>
      <c r="G611" t="s">
        <v>10566</v>
      </c>
      <c r="H611" t="s">
        <v>10567</v>
      </c>
      <c r="I611" t="s">
        <v>67</v>
      </c>
      <c r="J611" t="s">
        <v>34</v>
      </c>
      <c r="K611" t="s">
        <v>35</v>
      </c>
      <c r="L611" t="s">
        <v>22</v>
      </c>
      <c r="M611" t="s">
        <v>134</v>
      </c>
      <c r="N611">
        <v>655.37</v>
      </c>
      <c r="O611">
        <v>6</v>
      </c>
      <c r="P611">
        <v>0.2</v>
      </c>
      <c r="Q611">
        <v>22.38</v>
      </c>
    </row>
    <row r="612" spans="1:17" x14ac:dyDescent="0.35">
      <c r="A612">
        <v>3476</v>
      </c>
      <c r="B612" t="s">
        <v>10417</v>
      </c>
      <c r="C612" s="20">
        <v>45667</v>
      </c>
      <c r="D612" s="20">
        <v>45671</v>
      </c>
      <c r="E612">
        <v>2025</v>
      </c>
      <c r="F612" t="s">
        <v>59</v>
      </c>
      <c r="G612" t="s">
        <v>10418</v>
      </c>
      <c r="H612" t="s">
        <v>10419</v>
      </c>
      <c r="I612" t="s">
        <v>67</v>
      </c>
      <c r="J612" t="s">
        <v>79</v>
      </c>
      <c r="K612" t="s">
        <v>80</v>
      </c>
      <c r="L612" t="s">
        <v>36</v>
      </c>
      <c r="M612" t="s">
        <v>138</v>
      </c>
      <c r="N612">
        <v>905.47</v>
      </c>
      <c r="O612">
        <v>1</v>
      </c>
      <c r="P612">
        <v>0</v>
      </c>
      <c r="Q612">
        <v>168</v>
      </c>
    </row>
    <row r="613" spans="1:17" x14ac:dyDescent="0.35">
      <c r="A613">
        <v>1445</v>
      </c>
      <c r="B613" t="s">
        <v>4369</v>
      </c>
      <c r="C613" s="20">
        <v>45667</v>
      </c>
      <c r="D613" s="20">
        <v>45668</v>
      </c>
      <c r="E613">
        <v>2025</v>
      </c>
      <c r="F613" t="s">
        <v>17</v>
      </c>
      <c r="G613" t="s">
        <v>4370</v>
      </c>
      <c r="H613" t="s">
        <v>4371</v>
      </c>
      <c r="I613" t="s">
        <v>67</v>
      </c>
      <c r="J613" t="s">
        <v>145</v>
      </c>
      <c r="K613" t="s">
        <v>80</v>
      </c>
      <c r="L613" t="s">
        <v>22</v>
      </c>
      <c r="M613" t="s">
        <v>134</v>
      </c>
      <c r="N613">
        <v>1226.92</v>
      </c>
      <c r="O613">
        <v>3</v>
      </c>
      <c r="P613">
        <v>0.15</v>
      </c>
      <c r="Q613">
        <v>66.680000000000007</v>
      </c>
    </row>
    <row r="614" spans="1:17" x14ac:dyDescent="0.35">
      <c r="A614">
        <v>1006</v>
      </c>
      <c r="B614" t="s">
        <v>3059</v>
      </c>
      <c r="C614" s="20">
        <v>45667</v>
      </c>
      <c r="D614" s="20">
        <v>45674</v>
      </c>
      <c r="E614">
        <v>2025</v>
      </c>
      <c r="F614" t="s">
        <v>39</v>
      </c>
      <c r="G614" t="s">
        <v>3060</v>
      </c>
      <c r="H614" t="s">
        <v>3061</v>
      </c>
      <c r="I614" t="s">
        <v>28</v>
      </c>
      <c r="J614" t="s">
        <v>47</v>
      </c>
      <c r="K614" t="s">
        <v>47</v>
      </c>
      <c r="L614" t="s">
        <v>29</v>
      </c>
      <c r="M614" t="s">
        <v>90</v>
      </c>
      <c r="N614">
        <v>351.44</v>
      </c>
      <c r="O614">
        <v>6</v>
      </c>
      <c r="P614">
        <v>0.2</v>
      </c>
      <c r="Q614">
        <v>59.84</v>
      </c>
    </row>
    <row r="615" spans="1:17" x14ac:dyDescent="0.35">
      <c r="A615">
        <v>904</v>
      </c>
      <c r="B615" t="s">
        <v>2753</v>
      </c>
      <c r="C615" s="20">
        <v>45667</v>
      </c>
      <c r="D615" s="20">
        <v>45674</v>
      </c>
      <c r="E615">
        <v>2025</v>
      </c>
      <c r="F615" t="s">
        <v>59</v>
      </c>
      <c r="G615" t="s">
        <v>2754</v>
      </c>
      <c r="H615" t="s">
        <v>2755</v>
      </c>
      <c r="I615" t="s">
        <v>20</v>
      </c>
      <c r="J615" t="s">
        <v>47</v>
      </c>
      <c r="K615" t="s">
        <v>47</v>
      </c>
      <c r="L615" t="s">
        <v>22</v>
      </c>
      <c r="M615" t="s">
        <v>54</v>
      </c>
      <c r="N615">
        <v>1324.75</v>
      </c>
      <c r="O615">
        <v>6</v>
      </c>
      <c r="P615">
        <v>0.2</v>
      </c>
      <c r="Q615">
        <v>109.25</v>
      </c>
    </row>
    <row r="616" spans="1:17" x14ac:dyDescent="0.35">
      <c r="A616">
        <v>8939</v>
      </c>
      <c r="B616" t="s">
        <v>26443</v>
      </c>
      <c r="C616" s="20">
        <v>45668</v>
      </c>
      <c r="D616" s="20">
        <v>45675</v>
      </c>
      <c r="E616">
        <v>2025</v>
      </c>
      <c r="F616" t="s">
        <v>39</v>
      </c>
      <c r="G616" t="s">
        <v>26444</v>
      </c>
      <c r="H616" t="s">
        <v>26445</v>
      </c>
      <c r="I616" t="s">
        <v>67</v>
      </c>
      <c r="J616" t="s">
        <v>21</v>
      </c>
      <c r="K616" t="s">
        <v>26647</v>
      </c>
      <c r="L616" t="s">
        <v>22</v>
      </c>
      <c r="M616" t="s">
        <v>134</v>
      </c>
      <c r="N616">
        <v>1468.09</v>
      </c>
      <c r="O616">
        <v>8</v>
      </c>
      <c r="P616">
        <v>0.1</v>
      </c>
      <c r="Q616">
        <v>284.73</v>
      </c>
    </row>
    <row r="617" spans="1:17" x14ac:dyDescent="0.35">
      <c r="A617">
        <v>8777</v>
      </c>
      <c r="B617" t="s">
        <v>25972</v>
      </c>
      <c r="C617" s="20">
        <v>45668</v>
      </c>
      <c r="D617" s="20">
        <v>45671</v>
      </c>
      <c r="E617">
        <v>2025</v>
      </c>
      <c r="F617" t="s">
        <v>39</v>
      </c>
      <c r="G617" t="s">
        <v>25973</v>
      </c>
      <c r="H617" t="s">
        <v>25974</v>
      </c>
      <c r="I617" t="s">
        <v>28</v>
      </c>
      <c r="J617" t="s">
        <v>52</v>
      </c>
      <c r="K617" t="s">
        <v>53</v>
      </c>
      <c r="L617" t="s">
        <v>29</v>
      </c>
      <c r="M617" t="s">
        <v>48</v>
      </c>
      <c r="N617">
        <v>313.74</v>
      </c>
      <c r="O617">
        <v>5</v>
      </c>
      <c r="P617">
        <v>0.15</v>
      </c>
      <c r="Q617">
        <v>72.98</v>
      </c>
    </row>
    <row r="618" spans="1:17" x14ac:dyDescent="0.35">
      <c r="A618">
        <v>8387</v>
      </c>
      <c r="B618" t="s">
        <v>24837</v>
      </c>
      <c r="C618" s="20">
        <v>45668</v>
      </c>
      <c r="D618" s="20">
        <v>45673</v>
      </c>
      <c r="E618">
        <v>2025</v>
      </c>
      <c r="F618" t="s">
        <v>25</v>
      </c>
      <c r="G618" t="s">
        <v>24838</v>
      </c>
      <c r="H618" t="s">
        <v>24839</v>
      </c>
      <c r="I618" t="s">
        <v>28</v>
      </c>
      <c r="J618" t="s">
        <v>21</v>
      </c>
      <c r="K618" t="s">
        <v>26647</v>
      </c>
      <c r="L618" t="s">
        <v>22</v>
      </c>
      <c r="M618" t="s">
        <v>23</v>
      </c>
      <c r="N618">
        <v>1427.63</v>
      </c>
      <c r="O618">
        <v>8</v>
      </c>
      <c r="P618">
        <v>0.15</v>
      </c>
      <c r="Q618">
        <v>272.72000000000003</v>
      </c>
    </row>
    <row r="619" spans="1:17" x14ac:dyDescent="0.35">
      <c r="A619">
        <v>7691</v>
      </c>
      <c r="B619" t="s">
        <v>22813</v>
      </c>
      <c r="C619" s="20">
        <v>45668</v>
      </c>
      <c r="D619" s="20">
        <v>45675</v>
      </c>
      <c r="E619">
        <v>2025</v>
      </c>
      <c r="F619" t="s">
        <v>25</v>
      </c>
      <c r="G619" t="s">
        <v>22814</v>
      </c>
      <c r="H619" t="s">
        <v>22815</v>
      </c>
      <c r="I619" t="s">
        <v>28</v>
      </c>
      <c r="J619" t="s">
        <v>42</v>
      </c>
      <c r="K619" t="s">
        <v>43</v>
      </c>
      <c r="L619" t="s">
        <v>36</v>
      </c>
      <c r="M619" t="s">
        <v>118</v>
      </c>
      <c r="N619">
        <v>503.66</v>
      </c>
      <c r="O619">
        <v>4</v>
      </c>
      <c r="P619">
        <v>0</v>
      </c>
      <c r="Q619">
        <v>9.98</v>
      </c>
    </row>
    <row r="620" spans="1:17" x14ac:dyDescent="0.35">
      <c r="A620">
        <v>6319</v>
      </c>
      <c r="B620" t="s">
        <v>18807</v>
      </c>
      <c r="C620" s="20">
        <v>45668</v>
      </c>
      <c r="D620" s="20">
        <v>45672</v>
      </c>
      <c r="E620">
        <v>2025</v>
      </c>
      <c r="F620" t="s">
        <v>25</v>
      </c>
      <c r="G620" t="s">
        <v>18808</v>
      </c>
      <c r="H620" t="s">
        <v>18809</v>
      </c>
      <c r="I620" t="s">
        <v>20</v>
      </c>
      <c r="J620" t="s">
        <v>106</v>
      </c>
      <c r="K620" t="s">
        <v>106</v>
      </c>
      <c r="L620" t="s">
        <v>29</v>
      </c>
      <c r="M620" t="s">
        <v>30</v>
      </c>
      <c r="N620">
        <v>1300</v>
      </c>
      <c r="O620">
        <v>10</v>
      </c>
      <c r="P620">
        <v>0</v>
      </c>
      <c r="Q620">
        <v>13.28</v>
      </c>
    </row>
    <row r="621" spans="1:17" x14ac:dyDescent="0.35">
      <c r="A621">
        <v>6038</v>
      </c>
      <c r="B621" t="s">
        <v>17980</v>
      </c>
      <c r="C621" s="20">
        <v>45668</v>
      </c>
      <c r="D621" s="20">
        <v>45674</v>
      </c>
      <c r="E621">
        <v>2025</v>
      </c>
      <c r="F621" t="s">
        <v>59</v>
      </c>
      <c r="G621" t="s">
        <v>17981</v>
      </c>
      <c r="H621" t="s">
        <v>17982</v>
      </c>
      <c r="I621" t="s">
        <v>28</v>
      </c>
      <c r="J621" t="s">
        <v>52</v>
      </c>
      <c r="K621" t="s">
        <v>53</v>
      </c>
      <c r="L621" t="s">
        <v>29</v>
      </c>
      <c r="M621" t="s">
        <v>107</v>
      </c>
      <c r="N621">
        <v>574.85</v>
      </c>
      <c r="O621">
        <v>4</v>
      </c>
      <c r="P621">
        <v>0.15</v>
      </c>
      <c r="Q621">
        <v>124.42</v>
      </c>
    </row>
    <row r="622" spans="1:17" x14ac:dyDescent="0.35">
      <c r="A622">
        <v>4100</v>
      </c>
      <c r="B622" t="s">
        <v>12262</v>
      </c>
      <c r="C622" s="20">
        <v>45668</v>
      </c>
      <c r="D622" s="20">
        <v>45675</v>
      </c>
      <c r="E622">
        <v>2025</v>
      </c>
      <c r="F622" t="s">
        <v>39</v>
      </c>
      <c r="G622" t="s">
        <v>12263</v>
      </c>
      <c r="H622" t="s">
        <v>8649</v>
      </c>
      <c r="I622" t="s">
        <v>20</v>
      </c>
      <c r="J622" t="s">
        <v>145</v>
      </c>
      <c r="K622" t="s">
        <v>80</v>
      </c>
      <c r="L622" t="s">
        <v>36</v>
      </c>
      <c r="M622" t="s">
        <v>118</v>
      </c>
      <c r="N622">
        <v>858.25</v>
      </c>
      <c r="O622">
        <v>1</v>
      </c>
      <c r="P622">
        <v>0</v>
      </c>
      <c r="Q622">
        <v>144.91</v>
      </c>
    </row>
    <row r="623" spans="1:17" x14ac:dyDescent="0.35">
      <c r="A623">
        <v>3099</v>
      </c>
      <c r="B623" t="s">
        <v>9297</v>
      </c>
      <c r="C623" s="20">
        <v>45668</v>
      </c>
      <c r="D623" s="20">
        <v>45669</v>
      </c>
      <c r="E623">
        <v>2025</v>
      </c>
      <c r="F623" t="s">
        <v>59</v>
      </c>
      <c r="G623" t="s">
        <v>9298</v>
      </c>
      <c r="H623" t="s">
        <v>9299</v>
      </c>
      <c r="I623" t="s">
        <v>28</v>
      </c>
      <c r="J623" t="s">
        <v>111</v>
      </c>
      <c r="K623" t="s">
        <v>111</v>
      </c>
      <c r="L623" t="s">
        <v>36</v>
      </c>
      <c r="M623" t="s">
        <v>118</v>
      </c>
      <c r="N623">
        <v>81.760000000000005</v>
      </c>
      <c r="O623">
        <v>1</v>
      </c>
      <c r="P623">
        <v>0.1</v>
      </c>
      <c r="Q623">
        <v>20.48</v>
      </c>
    </row>
    <row r="624" spans="1:17" x14ac:dyDescent="0.35">
      <c r="A624">
        <v>2376</v>
      </c>
      <c r="B624" t="s">
        <v>7147</v>
      </c>
      <c r="C624" s="20">
        <v>45668</v>
      </c>
      <c r="D624" s="20">
        <v>45672</v>
      </c>
      <c r="E624">
        <v>2025</v>
      </c>
      <c r="F624" t="s">
        <v>25</v>
      </c>
      <c r="G624" t="s">
        <v>7148</v>
      </c>
      <c r="H624" t="s">
        <v>7149</v>
      </c>
      <c r="I624" t="s">
        <v>20</v>
      </c>
      <c r="J624" t="s">
        <v>47</v>
      </c>
      <c r="K624" t="s">
        <v>47</v>
      </c>
      <c r="L624" t="s">
        <v>29</v>
      </c>
      <c r="M624" t="s">
        <v>30</v>
      </c>
      <c r="N624">
        <v>202.5</v>
      </c>
      <c r="O624">
        <v>7</v>
      </c>
      <c r="P624">
        <v>0.15</v>
      </c>
      <c r="Q624">
        <v>-0.49</v>
      </c>
    </row>
    <row r="625" spans="1:17" x14ac:dyDescent="0.35">
      <c r="A625">
        <v>5707</v>
      </c>
      <c r="B625" t="s">
        <v>17011</v>
      </c>
      <c r="C625" s="20">
        <v>45669</v>
      </c>
      <c r="D625" s="20">
        <v>45675</v>
      </c>
      <c r="E625">
        <v>2025</v>
      </c>
      <c r="F625" t="s">
        <v>25</v>
      </c>
      <c r="G625" t="s">
        <v>17012</v>
      </c>
      <c r="H625" t="s">
        <v>17013</v>
      </c>
      <c r="I625" t="s">
        <v>67</v>
      </c>
      <c r="J625" t="s">
        <v>47</v>
      </c>
      <c r="K625" t="s">
        <v>47</v>
      </c>
      <c r="L625" t="s">
        <v>36</v>
      </c>
      <c r="M625" t="s">
        <v>37</v>
      </c>
      <c r="N625">
        <v>1059.46</v>
      </c>
      <c r="O625">
        <v>9</v>
      </c>
      <c r="P625">
        <v>0.1</v>
      </c>
      <c r="Q625">
        <v>21.59</v>
      </c>
    </row>
    <row r="626" spans="1:17" x14ac:dyDescent="0.35">
      <c r="A626">
        <v>2929</v>
      </c>
      <c r="B626" t="s">
        <v>8790</v>
      </c>
      <c r="C626" s="20">
        <v>45669</v>
      </c>
      <c r="D626" s="20">
        <v>45676</v>
      </c>
      <c r="E626">
        <v>2025</v>
      </c>
      <c r="F626" t="s">
        <v>25</v>
      </c>
      <c r="G626" t="s">
        <v>8791</v>
      </c>
      <c r="H626" t="s">
        <v>8792</v>
      </c>
      <c r="I626" t="s">
        <v>20</v>
      </c>
      <c r="J626" t="s">
        <v>47</v>
      </c>
      <c r="K626" t="s">
        <v>47</v>
      </c>
      <c r="L626" t="s">
        <v>22</v>
      </c>
      <c r="M626" t="s">
        <v>134</v>
      </c>
      <c r="N626">
        <v>169.72</v>
      </c>
      <c r="O626">
        <v>3</v>
      </c>
      <c r="P626">
        <v>0.1</v>
      </c>
      <c r="Q626">
        <v>25.01</v>
      </c>
    </row>
    <row r="627" spans="1:17" x14ac:dyDescent="0.35">
      <c r="A627">
        <v>136</v>
      </c>
      <c r="B627" t="s">
        <v>458</v>
      </c>
      <c r="C627" s="20">
        <v>45670</v>
      </c>
      <c r="D627" s="20">
        <v>45676</v>
      </c>
      <c r="E627">
        <v>2025</v>
      </c>
      <c r="F627" t="s">
        <v>17</v>
      </c>
      <c r="G627" t="s">
        <v>459</v>
      </c>
      <c r="H627" t="s">
        <v>460</v>
      </c>
      <c r="I627" t="s">
        <v>20</v>
      </c>
      <c r="J627" t="s">
        <v>111</v>
      </c>
      <c r="K627" t="s">
        <v>111</v>
      </c>
      <c r="L627" t="s">
        <v>22</v>
      </c>
      <c r="M627" t="s">
        <v>75</v>
      </c>
      <c r="N627">
        <v>296.02</v>
      </c>
      <c r="O627">
        <v>2</v>
      </c>
      <c r="P627">
        <v>0</v>
      </c>
      <c r="Q627">
        <v>46.7</v>
      </c>
    </row>
    <row r="628" spans="1:17" x14ac:dyDescent="0.35">
      <c r="A628">
        <v>6481</v>
      </c>
      <c r="B628" t="s">
        <v>19281</v>
      </c>
      <c r="C628" s="20">
        <v>45670</v>
      </c>
      <c r="D628" s="20">
        <v>45672</v>
      </c>
      <c r="E628">
        <v>2025</v>
      </c>
      <c r="F628" t="s">
        <v>25</v>
      </c>
      <c r="G628" t="s">
        <v>19282</v>
      </c>
      <c r="H628" t="s">
        <v>19283</v>
      </c>
      <c r="I628" t="s">
        <v>28</v>
      </c>
      <c r="J628" t="s">
        <v>21</v>
      </c>
      <c r="K628" t="s">
        <v>26647</v>
      </c>
      <c r="L628" t="s">
        <v>22</v>
      </c>
      <c r="M628" t="s">
        <v>54</v>
      </c>
      <c r="N628">
        <v>841.58</v>
      </c>
      <c r="O628">
        <v>10</v>
      </c>
      <c r="P628">
        <v>0.1</v>
      </c>
      <c r="Q628">
        <v>177.81</v>
      </c>
    </row>
    <row r="629" spans="1:17" x14ac:dyDescent="0.35">
      <c r="A629">
        <v>6198</v>
      </c>
      <c r="B629" t="s">
        <v>18447</v>
      </c>
      <c r="C629" s="20">
        <v>45670</v>
      </c>
      <c r="D629" s="20">
        <v>45675</v>
      </c>
      <c r="E629">
        <v>2025</v>
      </c>
      <c r="F629" t="s">
        <v>25</v>
      </c>
      <c r="G629" t="s">
        <v>18448</v>
      </c>
      <c r="H629" t="s">
        <v>18449</v>
      </c>
      <c r="I629" t="s">
        <v>67</v>
      </c>
      <c r="J629" t="s">
        <v>79</v>
      </c>
      <c r="K629" t="s">
        <v>80</v>
      </c>
      <c r="L629" t="s">
        <v>29</v>
      </c>
      <c r="M629" t="s">
        <v>90</v>
      </c>
      <c r="N629">
        <v>786.7</v>
      </c>
      <c r="O629">
        <v>9</v>
      </c>
      <c r="P629">
        <v>0.2</v>
      </c>
      <c r="Q629">
        <v>5.6</v>
      </c>
    </row>
    <row r="630" spans="1:17" x14ac:dyDescent="0.35">
      <c r="A630">
        <v>6021</v>
      </c>
      <c r="B630" t="s">
        <v>17930</v>
      </c>
      <c r="C630" s="20">
        <v>45670</v>
      </c>
      <c r="D630" s="20">
        <v>45671</v>
      </c>
      <c r="E630">
        <v>2025</v>
      </c>
      <c r="F630" t="s">
        <v>59</v>
      </c>
      <c r="G630" t="s">
        <v>17931</v>
      </c>
      <c r="H630" t="s">
        <v>17932</v>
      </c>
      <c r="I630" t="s">
        <v>20</v>
      </c>
      <c r="J630" t="s">
        <v>47</v>
      </c>
      <c r="K630" t="s">
        <v>47</v>
      </c>
      <c r="L630" t="s">
        <v>22</v>
      </c>
      <c r="M630" t="s">
        <v>75</v>
      </c>
      <c r="N630">
        <v>743.93</v>
      </c>
      <c r="O630">
        <v>7</v>
      </c>
      <c r="P630">
        <v>0.2</v>
      </c>
      <c r="Q630">
        <v>78.83</v>
      </c>
    </row>
    <row r="631" spans="1:17" x14ac:dyDescent="0.35">
      <c r="A631">
        <v>309</v>
      </c>
      <c r="B631" t="s">
        <v>976</v>
      </c>
      <c r="C631" s="20">
        <v>45670</v>
      </c>
      <c r="D631" s="20">
        <v>45677</v>
      </c>
      <c r="E631">
        <v>2025</v>
      </c>
      <c r="F631" t="s">
        <v>25</v>
      </c>
      <c r="G631" t="s">
        <v>977</v>
      </c>
      <c r="H631" t="s">
        <v>978</v>
      </c>
      <c r="I631" t="s">
        <v>28</v>
      </c>
      <c r="J631" t="s">
        <v>145</v>
      </c>
      <c r="K631" t="s">
        <v>80</v>
      </c>
      <c r="L631" t="s">
        <v>22</v>
      </c>
      <c r="M631" t="s">
        <v>134</v>
      </c>
      <c r="N631">
        <v>907.04</v>
      </c>
      <c r="O631">
        <v>9</v>
      </c>
      <c r="P631">
        <v>0.1</v>
      </c>
      <c r="Q631">
        <v>17.61</v>
      </c>
    </row>
    <row r="632" spans="1:17" x14ac:dyDescent="0.35">
      <c r="A632">
        <v>4154</v>
      </c>
      <c r="B632" t="s">
        <v>12419</v>
      </c>
      <c r="C632" s="20">
        <v>45670</v>
      </c>
      <c r="D632" s="20">
        <v>45676</v>
      </c>
      <c r="E632">
        <v>2025</v>
      </c>
      <c r="F632" t="s">
        <v>59</v>
      </c>
      <c r="G632" t="s">
        <v>12420</v>
      </c>
      <c r="H632" t="s">
        <v>12421</v>
      </c>
      <c r="I632" t="s">
        <v>28</v>
      </c>
      <c r="J632" t="s">
        <v>111</v>
      </c>
      <c r="K632" t="s">
        <v>111</v>
      </c>
      <c r="L632" t="s">
        <v>29</v>
      </c>
      <c r="M632" t="s">
        <v>90</v>
      </c>
      <c r="N632">
        <v>943.54</v>
      </c>
      <c r="O632">
        <v>4</v>
      </c>
      <c r="P632">
        <v>0.1</v>
      </c>
      <c r="Q632">
        <v>238.43</v>
      </c>
    </row>
    <row r="633" spans="1:17" x14ac:dyDescent="0.35">
      <c r="A633">
        <v>3774</v>
      </c>
      <c r="B633" t="s">
        <v>11299</v>
      </c>
      <c r="C633" s="20">
        <v>45670</v>
      </c>
      <c r="D633" s="20">
        <v>45672</v>
      </c>
      <c r="E633">
        <v>2025</v>
      </c>
      <c r="F633" t="s">
        <v>39</v>
      </c>
      <c r="G633" t="s">
        <v>11300</v>
      </c>
      <c r="H633" t="s">
        <v>11301</v>
      </c>
      <c r="I633" t="s">
        <v>67</v>
      </c>
      <c r="J633" t="s">
        <v>52</v>
      </c>
      <c r="K633" t="s">
        <v>53</v>
      </c>
      <c r="L633" t="s">
        <v>29</v>
      </c>
      <c r="M633" t="s">
        <v>48</v>
      </c>
      <c r="N633">
        <v>948.37</v>
      </c>
      <c r="O633">
        <v>8</v>
      </c>
      <c r="P633">
        <v>0</v>
      </c>
      <c r="Q633">
        <v>250.41</v>
      </c>
    </row>
    <row r="634" spans="1:17" x14ac:dyDescent="0.35">
      <c r="A634">
        <v>3135</v>
      </c>
      <c r="B634" t="s">
        <v>9402</v>
      </c>
      <c r="C634" s="20">
        <v>45670</v>
      </c>
      <c r="D634" s="20">
        <v>45671</v>
      </c>
      <c r="E634">
        <v>2025</v>
      </c>
      <c r="F634" t="s">
        <v>25</v>
      </c>
      <c r="G634" t="s">
        <v>9403</v>
      </c>
      <c r="H634" t="s">
        <v>9404</v>
      </c>
      <c r="I634" t="s">
        <v>20</v>
      </c>
      <c r="J634" t="s">
        <v>62</v>
      </c>
      <c r="K634" t="s">
        <v>63</v>
      </c>
      <c r="L634" t="s">
        <v>29</v>
      </c>
      <c r="M634" t="s">
        <v>107</v>
      </c>
      <c r="N634">
        <v>1439.98</v>
      </c>
      <c r="O634">
        <v>2</v>
      </c>
      <c r="P634">
        <v>0.15</v>
      </c>
      <c r="Q634">
        <v>175.2</v>
      </c>
    </row>
    <row r="635" spans="1:17" x14ac:dyDescent="0.35">
      <c r="A635">
        <v>6115</v>
      </c>
      <c r="B635" t="s">
        <v>18204</v>
      </c>
      <c r="C635" s="20">
        <v>45671</v>
      </c>
      <c r="D635" s="20">
        <v>45674</v>
      </c>
      <c r="E635">
        <v>2025</v>
      </c>
      <c r="F635" t="s">
        <v>17</v>
      </c>
      <c r="G635" t="s">
        <v>18205</v>
      </c>
      <c r="H635" t="s">
        <v>18206</v>
      </c>
      <c r="I635" t="s">
        <v>20</v>
      </c>
      <c r="J635" t="s">
        <v>21</v>
      </c>
      <c r="K635" t="s">
        <v>26647</v>
      </c>
      <c r="L635" t="s">
        <v>22</v>
      </c>
      <c r="M635" t="s">
        <v>23</v>
      </c>
      <c r="N635">
        <v>566.95000000000005</v>
      </c>
      <c r="O635">
        <v>1</v>
      </c>
      <c r="P635">
        <v>0.15</v>
      </c>
      <c r="Q635">
        <v>90.29</v>
      </c>
    </row>
    <row r="636" spans="1:17" x14ac:dyDescent="0.35">
      <c r="A636">
        <v>258</v>
      </c>
      <c r="B636" t="s">
        <v>824</v>
      </c>
      <c r="C636" s="20">
        <v>45671</v>
      </c>
      <c r="D636" s="20">
        <v>45676</v>
      </c>
      <c r="E636">
        <v>2025</v>
      </c>
      <c r="F636" t="s">
        <v>17</v>
      </c>
      <c r="G636" t="s">
        <v>825</v>
      </c>
      <c r="H636" t="s">
        <v>826</v>
      </c>
      <c r="I636" t="s">
        <v>20</v>
      </c>
      <c r="J636" t="s">
        <v>42</v>
      </c>
      <c r="K636" t="s">
        <v>43</v>
      </c>
      <c r="L636" t="s">
        <v>22</v>
      </c>
      <c r="M636" t="s">
        <v>23</v>
      </c>
      <c r="N636">
        <v>74.25</v>
      </c>
      <c r="O636">
        <v>5</v>
      </c>
      <c r="P636">
        <v>0.15</v>
      </c>
      <c r="Q636">
        <v>7.56</v>
      </c>
    </row>
    <row r="637" spans="1:17" x14ac:dyDescent="0.35">
      <c r="A637">
        <v>3823</v>
      </c>
      <c r="B637" t="s">
        <v>11445</v>
      </c>
      <c r="C637" s="20">
        <v>45671</v>
      </c>
      <c r="D637" s="20">
        <v>45677</v>
      </c>
      <c r="E637">
        <v>2025</v>
      </c>
      <c r="F637" t="s">
        <v>59</v>
      </c>
      <c r="G637" t="s">
        <v>11446</v>
      </c>
      <c r="H637" t="s">
        <v>11447</v>
      </c>
      <c r="I637" t="s">
        <v>20</v>
      </c>
      <c r="J637" t="s">
        <v>52</v>
      </c>
      <c r="K637" t="s">
        <v>53</v>
      </c>
      <c r="L637" t="s">
        <v>29</v>
      </c>
      <c r="M637" t="s">
        <v>107</v>
      </c>
      <c r="N637">
        <v>864.01</v>
      </c>
      <c r="O637">
        <v>4</v>
      </c>
      <c r="P637">
        <v>0.15</v>
      </c>
      <c r="Q637">
        <v>-3.9</v>
      </c>
    </row>
    <row r="638" spans="1:17" x14ac:dyDescent="0.35">
      <c r="A638">
        <v>3644</v>
      </c>
      <c r="B638" t="s">
        <v>10913</v>
      </c>
      <c r="C638" s="20">
        <v>45671</v>
      </c>
      <c r="D638" s="20">
        <v>45673</v>
      </c>
      <c r="E638">
        <v>2025</v>
      </c>
      <c r="F638" t="s">
        <v>39</v>
      </c>
      <c r="G638" t="s">
        <v>10914</v>
      </c>
      <c r="H638" t="s">
        <v>10915</v>
      </c>
      <c r="I638" t="s">
        <v>67</v>
      </c>
      <c r="J638" t="s">
        <v>106</v>
      </c>
      <c r="K638" t="s">
        <v>106</v>
      </c>
      <c r="L638" t="s">
        <v>22</v>
      </c>
      <c r="M638" t="s">
        <v>134</v>
      </c>
      <c r="N638">
        <v>422.43</v>
      </c>
      <c r="O638">
        <v>9</v>
      </c>
      <c r="P638">
        <v>0.1</v>
      </c>
      <c r="Q638">
        <v>69.599999999999994</v>
      </c>
    </row>
    <row r="639" spans="1:17" x14ac:dyDescent="0.35">
      <c r="A639">
        <v>2416</v>
      </c>
      <c r="B639" t="s">
        <v>7267</v>
      </c>
      <c r="C639" s="20">
        <v>45671</v>
      </c>
      <c r="D639" s="20">
        <v>45672</v>
      </c>
      <c r="E639">
        <v>2025</v>
      </c>
      <c r="F639" t="s">
        <v>17</v>
      </c>
      <c r="G639" t="s">
        <v>7268</v>
      </c>
      <c r="H639" t="s">
        <v>7269</v>
      </c>
      <c r="I639" t="s">
        <v>20</v>
      </c>
      <c r="J639" t="s">
        <v>47</v>
      </c>
      <c r="K639" t="s">
        <v>47</v>
      </c>
      <c r="L639" t="s">
        <v>36</v>
      </c>
      <c r="M639" t="s">
        <v>37</v>
      </c>
      <c r="N639">
        <v>683.96</v>
      </c>
      <c r="O639">
        <v>5</v>
      </c>
      <c r="P639">
        <v>0.1</v>
      </c>
      <c r="Q639">
        <v>17.399999999999999</v>
      </c>
    </row>
    <row r="640" spans="1:17" x14ac:dyDescent="0.35">
      <c r="A640">
        <v>1630</v>
      </c>
      <c r="B640" t="s">
        <v>4921</v>
      </c>
      <c r="C640" s="20">
        <v>45671</v>
      </c>
      <c r="D640" s="20">
        <v>45677</v>
      </c>
      <c r="E640">
        <v>2025</v>
      </c>
      <c r="F640" t="s">
        <v>59</v>
      </c>
      <c r="G640" t="s">
        <v>4922</v>
      </c>
      <c r="H640" t="s">
        <v>4923</v>
      </c>
      <c r="I640" t="s">
        <v>67</v>
      </c>
      <c r="J640" t="s">
        <v>111</v>
      </c>
      <c r="K640" t="s">
        <v>111</v>
      </c>
      <c r="L640" t="s">
        <v>22</v>
      </c>
      <c r="M640" t="s">
        <v>23</v>
      </c>
      <c r="N640">
        <v>446.1</v>
      </c>
      <c r="O640">
        <v>10</v>
      </c>
      <c r="P640">
        <v>0.15</v>
      </c>
      <c r="Q640">
        <v>32.630000000000003</v>
      </c>
    </row>
    <row r="641" spans="1:17" x14ac:dyDescent="0.35">
      <c r="A641">
        <v>925</v>
      </c>
      <c r="B641" t="s">
        <v>2816</v>
      </c>
      <c r="C641" s="20">
        <v>45671</v>
      </c>
      <c r="D641" s="20">
        <v>45675</v>
      </c>
      <c r="E641">
        <v>2025</v>
      </c>
      <c r="F641" t="s">
        <v>17</v>
      </c>
      <c r="G641" t="s">
        <v>2817</v>
      </c>
      <c r="H641" t="s">
        <v>2818</v>
      </c>
      <c r="I641" t="s">
        <v>28</v>
      </c>
      <c r="J641" t="s">
        <v>34</v>
      </c>
      <c r="K641" t="s">
        <v>35</v>
      </c>
      <c r="L641" t="s">
        <v>22</v>
      </c>
      <c r="M641" t="s">
        <v>23</v>
      </c>
      <c r="N641">
        <v>223.73</v>
      </c>
      <c r="O641">
        <v>3</v>
      </c>
      <c r="P641">
        <v>0.1</v>
      </c>
      <c r="Q641">
        <v>49.1</v>
      </c>
    </row>
    <row r="642" spans="1:17" x14ac:dyDescent="0.35">
      <c r="A642">
        <v>862</v>
      </c>
      <c r="B642" t="s">
        <v>2627</v>
      </c>
      <c r="C642" s="20">
        <v>45671</v>
      </c>
      <c r="D642" s="20">
        <v>45676</v>
      </c>
      <c r="E642">
        <v>2025</v>
      </c>
      <c r="F642" t="s">
        <v>39</v>
      </c>
      <c r="G642" t="s">
        <v>2628</v>
      </c>
      <c r="H642" t="s">
        <v>2629</v>
      </c>
      <c r="I642" t="s">
        <v>67</v>
      </c>
      <c r="J642" t="s">
        <v>79</v>
      </c>
      <c r="K642" t="s">
        <v>80</v>
      </c>
      <c r="L642" t="s">
        <v>29</v>
      </c>
      <c r="M642" t="s">
        <v>107</v>
      </c>
      <c r="N642">
        <v>801.97</v>
      </c>
      <c r="O642">
        <v>1</v>
      </c>
      <c r="P642">
        <v>0.15</v>
      </c>
      <c r="Q642">
        <v>59.22</v>
      </c>
    </row>
    <row r="643" spans="1:17" x14ac:dyDescent="0.35">
      <c r="A643">
        <v>8257</v>
      </c>
      <c r="B643" t="s">
        <v>24461</v>
      </c>
      <c r="C643" s="20">
        <v>45672</v>
      </c>
      <c r="D643" s="20">
        <v>45674</v>
      </c>
      <c r="E643">
        <v>2025</v>
      </c>
      <c r="F643" t="s">
        <v>25</v>
      </c>
      <c r="G643" t="s">
        <v>24462</v>
      </c>
      <c r="H643" t="s">
        <v>24463</v>
      </c>
      <c r="I643" t="s">
        <v>28</v>
      </c>
      <c r="J643" t="s">
        <v>106</v>
      </c>
      <c r="K643" t="s">
        <v>106</v>
      </c>
      <c r="L643" t="s">
        <v>29</v>
      </c>
      <c r="M643" t="s">
        <v>48</v>
      </c>
      <c r="N643">
        <v>1231.92</v>
      </c>
      <c r="O643">
        <v>6</v>
      </c>
      <c r="P643">
        <v>0</v>
      </c>
      <c r="Q643">
        <v>336.89</v>
      </c>
    </row>
    <row r="644" spans="1:17" x14ac:dyDescent="0.35">
      <c r="A644">
        <v>7708</v>
      </c>
      <c r="B644" t="s">
        <v>22863</v>
      </c>
      <c r="C644" s="20">
        <v>45672</v>
      </c>
      <c r="D644" s="20">
        <v>45674</v>
      </c>
      <c r="E644">
        <v>2025</v>
      </c>
      <c r="F644" t="s">
        <v>17</v>
      </c>
      <c r="G644" t="s">
        <v>22864</v>
      </c>
      <c r="H644" t="s">
        <v>22865</v>
      </c>
      <c r="I644" t="s">
        <v>67</v>
      </c>
      <c r="J644" t="s">
        <v>106</v>
      </c>
      <c r="K644" t="s">
        <v>106</v>
      </c>
      <c r="L644" t="s">
        <v>29</v>
      </c>
      <c r="M644" t="s">
        <v>48</v>
      </c>
      <c r="N644">
        <v>840.49</v>
      </c>
      <c r="O644">
        <v>1</v>
      </c>
      <c r="P644">
        <v>0</v>
      </c>
      <c r="Q644">
        <v>214.1</v>
      </c>
    </row>
    <row r="645" spans="1:17" x14ac:dyDescent="0.35">
      <c r="A645">
        <v>6621</v>
      </c>
      <c r="B645" t="s">
        <v>19688</v>
      </c>
      <c r="C645" s="20">
        <v>45672</v>
      </c>
      <c r="D645" s="20">
        <v>45678</v>
      </c>
      <c r="E645">
        <v>2025</v>
      </c>
      <c r="F645" t="s">
        <v>39</v>
      </c>
      <c r="G645" t="s">
        <v>19689</v>
      </c>
      <c r="H645" t="s">
        <v>19690</v>
      </c>
      <c r="I645" t="s">
        <v>28</v>
      </c>
      <c r="J645" t="s">
        <v>52</v>
      </c>
      <c r="K645" t="s">
        <v>53</v>
      </c>
      <c r="L645" t="s">
        <v>29</v>
      </c>
      <c r="M645" t="s">
        <v>107</v>
      </c>
      <c r="N645">
        <v>1365.31</v>
      </c>
      <c r="O645">
        <v>9</v>
      </c>
      <c r="P645">
        <v>0</v>
      </c>
      <c r="Q645">
        <v>213.04</v>
      </c>
    </row>
    <row r="646" spans="1:17" x14ac:dyDescent="0.35">
      <c r="A646">
        <v>5331</v>
      </c>
      <c r="B646" t="s">
        <v>15904</v>
      </c>
      <c r="C646" s="20">
        <v>45672</v>
      </c>
      <c r="D646" s="20">
        <v>45674</v>
      </c>
      <c r="E646">
        <v>2025</v>
      </c>
      <c r="F646" t="s">
        <v>59</v>
      </c>
      <c r="G646" t="s">
        <v>15905</v>
      </c>
      <c r="H646" t="s">
        <v>15906</v>
      </c>
      <c r="I646" t="s">
        <v>67</v>
      </c>
      <c r="J646" t="s">
        <v>21</v>
      </c>
      <c r="K646" t="s">
        <v>26647</v>
      </c>
      <c r="L646" t="s">
        <v>36</v>
      </c>
      <c r="M646" t="s">
        <v>118</v>
      </c>
      <c r="N646">
        <v>676.28</v>
      </c>
      <c r="O646">
        <v>5</v>
      </c>
      <c r="P646">
        <v>0.2</v>
      </c>
      <c r="Q646">
        <v>70.569999999999993</v>
      </c>
    </row>
    <row r="647" spans="1:17" x14ac:dyDescent="0.35">
      <c r="A647">
        <v>2081</v>
      </c>
      <c r="B647" t="s">
        <v>6264</v>
      </c>
      <c r="C647" s="20">
        <v>45672</v>
      </c>
      <c r="D647" s="20">
        <v>45678</v>
      </c>
      <c r="E647">
        <v>2025</v>
      </c>
      <c r="F647" t="s">
        <v>17</v>
      </c>
      <c r="G647" t="s">
        <v>6265</v>
      </c>
      <c r="H647" t="s">
        <v>6266</v>
      </c>
      <c r="I647" t="s">
        <v>20</v>
      </c>
      <c r="J647" t="s">
        <v>47</v>
      </c>
      <c r="K647" t="s">
        <v>47</v>
      </c>
      <c r="L647" t="s">
        <v>36</v>
      </c>
      <c r="M647" t="s">
        <v>118</v>
      </c>
      <c r="N647">
        <v>1340.86</v>
      </c>
      <c r="O647">
        <v>6</v>
      </c>
      <c r="P647">
        <v>0.1</v>
      </c>
      <c r="Q647">
        <v>194.01</v>
      </c>
    </row>
    <row r="648" spans="1:17" x14ac:dyDescent="0.35">
      <c r="A648">
        <v>4829</v>
      </c>
      <c r="B648" t="s">
        <v>14417</v>
      </c>
      <c r="C648" s="20">
        <v>45673</v>
      </c>
      <c r="D648" s="20">
        <v>45674</v>
      </c>
      <c r="E648">
        <v>2025</v>
      </c>
      <c r="F648" t="s">
        <v>17</v>
      </c>
      <c r="G648" t="s">
        <v>14418</v>
      </c>
      <c r="H648" t="s">
        <v>14419</v>
      </c>
      <c r="I648" t="s">
        <v>67</v>
      </c>
      <c r="J648" t="s">
        <v>42</v>
      </c>
      <c r="K648" t="s">
        <v>43</v>
      </c>
      <c r="L648" t="s">
        <v>36</v>
      </c>
      <c r="M648" t="s">
        <v>37</v>
      </c>
      <c r="N648">
        <v>692.13</v>
      </c>
      <c r="O648">
        <v>3</v>
      </c>
      <c r="P648">
        <v>0.1</v>
      </c>
      <c r="Q648">
        <v>32.69</v>
      </c>
    </row>
    <row r="649" spans="1:17" x14ac:dyDescent="0.35">
      <c r="A649">
        <v>3908</v>
      </c>
      <c r="B649" t="s">
        <v>11697</v>
      </c>
      <c r="C649" s="20">
        <v>45673</v>
      </c>
      <c r="D649" s="20">
        <v>45680</v>
      </c>
      <c r="E649">
        <v>2025</v>
      </c>
      <c r="F649" t="s">
        <v>59</v>
      </c>
      <c r="G649" t="s">
        <v>11698</v>
      </c>
      <c r="H649" t="s">
        <v>11699</v>
      </c>
      <c r="I649" t="s">
        <v>67</v>
      </c>
      <c r="J649" t="s">
        <v>52</v>
      </c>
      <c r="K649" t="s">
        <v>53</v>
      </c>
      <c r="L649" t="s">
        <v>22</v>
      </c>
      <c r="M649" t="s">
        <v>134</v>
      </c>
      <c r="N649">
        <v>1356.54</v>
      </c>
      <c r="O649">
        <v>8</v>
      </c>
      <c r="P649">
        <v>0.2</v>
      </c>
      <c r="Q649">
        <v>222.89</v>
      </c>
    </row>
    <row r="650" spans="1:17" x14ac:dyDescent="0.35">
      <c r="A650">
        <v>3182</v>
      </c>
      <c r="B650" t="s">
        <v>9543</v>
      </c>
      <c r="C650" s="20">
        <v>45673</v>
      </c>
      <c r="D650" s="20">
        <v>45678</v>
      </c>
      <c r="E650">
        <v>2025</v>
      </c>
      <c r="F650" t="s">
        <v>59</v>
      </c>
      <c r="G650" t="s">
        <v>9544</v>
      </c>
      <c r="H650" t="s">
        <v>9545</v>
      </c>
      <c r="I650" t="s">
        <v>28</v>
      </c>
      <c r="J650" t="s">
        <v>47</v>
      </c>
      <c r="K650" t="s">
        <v>47</v>
      </c>
      <c r="L650" t="s">
        <v>29</v>
      </c>
      <c r="M650" t="s">
        <v>48</v>
      </c>
      <c r="N650">
        <v>1027.7</v>
      </c>
      <c r="O650">
        <v>10</v>
      </c>
      <c r="P650">
        <v>0.2</v>
      </c>
      <c r="Q650">
        <v>72.959999999999994</v>
      </c>
    </row>
    <row r="651" spans="1:17" x14ac:dyDescent="0.35">
      <c r="A651">
        <v>2593</v>
      </c>
      <c r="B651" t="s">
        <v>7788</v>
      </c>
      <c r="C651" s="20">
        <v>45673</v>
      </c>
      <c r="D651" s="20">
        <v>45674</v>
      </c>
      <c r="E651">
        <v>2025</v>
      </c>
      <c r="F651" t="s">
        <v>39</v>
      </c>
      <c r="G651" t="s">
        <v>7789</v>
      </c>
      <c r="H651" t="s">
        <v>7790</v>
      </c>
      <c r="I651" t="s">
        <v>28</v>
      </c>
      <c r="J651" t="s">
        <v>42</v>
      </c>
      <c r="K651" t="s">
        <v>43</v>
      </c>
      <c r="L651" t="s">
        <v>36</v>
      </c>
      <c r="M651" t="s">
        <v>71</v>
      </c>
      <c r="N651">
        <v>468.37</v>
      </c>
      <c r="O651">
        <v>6</v>
      </c>
      <c r="P651">
        <v>0.2</v>
      </c>
      <c r="Q651">
        <v>-7.16</v>
      </c>
    </row>
    <row r="652" spans="1:17" x14ac:dyDescent="0.35">
      <c r="A652">
        <v>1990</v>
      </c>
      <c r="B652" t="s">
        <v>5994</v>
      </c>
      <c r="C652" s="20">
        <v>45673</v>
      </c>
      <c r="D652" s="20">
        <v>45676</v>
      </c>
      <c r="E652">
        <v>2025</v>
      </c>
      <c r="F652" t="s">
        <v>39</v>
      </c>
      <c r="G652" t="s">
        <v>5995</v>
      </c>
      <c r="H652" t="s">
        <v>5996</v>
      </c>
      <c r="I652" t="s">
        <v>28</v>
      </c>
      <c r="J652" t="s">
        <v>21</v>
      </c>
      <c r="K652" t="s">
        <v>26647</v>
      </c>
      <c r="L652" t="s">
        <v>36</v>
      </c>
      <c r="M652" t="s">
        <v>37</v>
      </c>
      <c r="N652">
        <v>125.67</v>
      </c>
      <c r="O652">
        <v>10</v>
      </c>
      <c r="P652">
        <v>0.15</v>
      </c>
      <c r="Q652">
        <v>22.16</v>
      </c>
    </row>
    <row r="653" spans="1:17" x14ac:dyDescent="0.35">
      <c r="A653">
        <v>7828</v>
      </c>
      <c r="B653" t="s">
        <v>23210</v>
      </c>
      <c r="C653" s="20">
        <v>45674</v>
      </c>
      <c r="D653" s="20">
        <v>45679</v>
      </c>
      <c r="E653">
        <v>2025</v>
      </c>
      <c r="F653" t="s">
        <v>25</v>
      </c>
      <c r="G653" t="s">
        <v>23211</v>
      </c>
      <c r="H653" t="s">
        <v>23212</v>
      </c>
      <c r="I653" t="s">
        <v>20</v>
      </c>
      <c r="J653" t="s">
        <v>52</v>
      </c>
      <c r="K653" t="s">
        <v>53</v>
      </c>
      <c r="L653" t="s">
        <v>29</v>
      </c>
      <c r="M653" t="s">
        <v>90</v>
      </c>
      <c r="N653">
        <v>1304.8499999999999</v>
      </c>
      <c r="O653">
        <v>3</v>
      </c>
      <c r="P653">
        <v>0.1</v>
      </c>
      <c r="Q653">
        <v>236.15</v>
      </c>
    </row>
    <row r="654" spans="1:17" x14ac:dyDescent="0.35">
      <c r="A654">
        <v>308</v>
      </c>
      <c r="B654" t="s">
        <v>973</v>
      </c>
      <c r="C654" s="20">
        <v>45674</v>
      </c>
      <c r="D654" s="20">
        <v>45679</v>
      </c>
      <c r="E654">
        <v>2025</v>
      </c>
      <c r="F654" t="s">
        <v>25</v>
      </c>
      <c r="G654" t="s">
        <v>974</v>
      </c>
      <c r="H654" t="s">
        <v>975</v>
      </c>
      <c r="I654" t="s">
        <v>20</v>
      </c>
      <c r="J654" t="s">
        <v>47</v>
      </c>
      <c r="K654" t="s">
        <v>47</v>
      </c>
      <c r="L654" t="s">
        <v>22</v>
      </c>
      <c r="M654" t="s">
        <v>75</v>
      </c>
      <c r="N654">
        <v>938.15</v>
      </c>
      <c r="O654">
        <v>5</v>
      </c>
      <c r="P654">
        <v>0</v>
      </c>
      <c r="Q654">
        <v>16</v>
      </c>
    </row>
    <row r="655" spans="1:17" x14ac:dyDescent="0.35">
      <c r="A655">
        <v>4309</v>
      </c>
      <c r="B655" t="s">
        <v>12876</v>
      </c>
      <c r="C655" s="20">
        <v>45674</v>
      </c>
      <c r="D655" s="20">
        <v>45679</v>
      </c>
      <c r="E655">
        <v>2025</v>
      </c>
      <c r="F655" t="s">
        <v>59</v>
      </c>
      <c r="G655" t="s">
        <v>12877</v>
      </c>
      <c r="H655" t="s">
        <v>12878</v>
      </c>
      <c r="I655" t="s">
        <v>28</v>
      </c>
      <c r="J655" t="s">
        <v>62</v>
      </c>
      <c r="K655" t="s">
        <v>63</v>
      </c>
      <c r="L655" t="s">
        <v>29</v>
      </c>
      <c r="M655" t="s">
        <v>107</v>
      </c>
      <c r="N655">
        <v>805.95</v>
      </c>
      <c r="O655">
        <v>5</v>
      </c>
      <c r="P655">
        <v>0.2</v>
      </c>
      <c r="Q655">
        <v>45.47</v>
      </c>
    </row>
    <row r="656" spans="1:17" x14ac:dyDescent="0.35">
      <c r="A656">
        <v>1600</v>
      </c>
      <c r="B656" t="s">
        <v>4832</v>
      </c>
      <c r="C656" s="20">
        <v>45674</v>
      </c>
      <c r="D656" s="20">
        <v>45679</v>
      </c>
      <c r="E656">
        <v>2025</v>
      </c>
      <c r="F656" t="s">
        <v>17</v>
      </c>
      <c r="G656" t="s">
        <v>4833</v>
      </c>
      <c r="H656" t="s">
        <v>4834</v>
      </c>
      <c r="I656" t="s">
        <v>20</v>
      </c>
      <c r="J656" t="s">
        <v>42</v>
      </c>
      <c r="K656" t="s">
        <v>43</v>
      </c>
      <c r="L656" t="s">
        <v>22</v>
      </c>
      <c r="M656" t="s">
        <v>134</v>
      </c>
      <c r="N656">
        <v>222.72</v>
      </c>
      <c r="O656">
        <v>5</v>
      </c>
      <c r="P656">
        <v>0</v>
      </c>
      <c r="Q656">
        <v>20.37</v>
      </c>
    </row>
    <row r="657" spans="1:17" x14ac:dyDescent="0.35">
      <c r="A657">
        <v>8831</v>
      </c>
      <c r="B657" t="s">
        <v>26127</v>
      </c>
      <c r="C657" s="20">
        <v>45675</v>
      </c>
      <c r="D657" s="20">
        <v>45676</v>
      </c>
      <c r="E657">
        <v>2025</v>
      </c>
      <c r="F657" t="s">
        <v>25</v>
      </c>
      <c r="G657" t="s">
        <v>26128</v>
      </c>
      <c r="H657" t="s">
        <v>26129</v>
      </c>
      <c r="I657" t="s">
        <v>67</v>
      </c>
      <c r="J657" t="s">
        <v>106</v>
      </c>
      <c r="K657" t="s">
        <v>106</v>
      </c>
      <c r="L657" t="s">
        <v>36</v>
      </c>
      <c r="M657" t="s">
        <v>71</v>
      </c>
      <c r="N657">
        <v>833.8</v>
      </c>
      <c r="O657">
        <v>4</v>
      </c>
      <c r="P657">
        <v>0.2</v>
      </c>
      <c r="Q657">
        <v>-2.73</v>
      </c>
    </row>
    <row r="658" spans="1:17" x14ac:dyDescent="0.35">
      <c r="A658">
        <v>8104</v>
      </c>
      <c r="B658" t="s">
        <v>24015</v>
      </c>
      <c r="C658" s="20">
        <v>45675</v>
      </c>
      <c r="D658" s="20">
        <v>45679</v>
      </c>
      <c r="E658">
        <v>2025</v>
      </c>
      <c r="F658" t="s">
        <v>17</v>
      </c>
      <c r="G658" t="s">
        <v>24016</v>
      </c>
      <c r="H658" t="s">
        <v>24017</v>
      </c>
      <c r="I658" t="s">
        <v>28</v>
      </c>
      <c r="J658" t="s">
        <v>111</v>
      </c>
      <c r="K658" t="s">
        <v>111</v>
      </c>
      <c r="L658" t="s">
        <v>36</v>
      </c>
      <c r="M658" t="s">
        <v>37</v>
      </c>
      <c r="N658">
        <v>887.86</v>
      </c>
      <c r="O658">
        <v>10</v>
      </c>
      <c r="P658">
        <v>0.1</v>
      </c>
      <c r="Q658">
        <v>187.95</v>
      </c>
    </row>
    <row r="659" spans="1:17" x14ac:dyDescent="0.35">
      <c r="A659">
        <v>6816</v>
      </c>
      <c r="B659" t="s">
        <v>20263</v>
      </c>
      <c r="C659" s="20">
        <v>45675</v>
      </c>
      <c r="D659" s="20">
        <v>45676</v>
      </c>
      <c r="E659">
        <v>2025</v>
      </c>
      <c r="F659" t="s">
        <v>25</v>
      </c>
      <c r="G659" t="s">
        <v>20264</v>
      </c>
      <c r="H659" t="s">
        <v>20265</v>
      </c>
      <c r="I659" t="s">
        <v>28</v>
      </c>
      <c r="J659" t="s">
        <v>111</v>
      </c>
      <c r="K659" t="s">
        <v>111</v>
      </c>
      <c r="L659" t="s">
        <v>36</v>
      </c>
      <c r="M659" t="s">
        <v>71</v>
      </c>
      <c r="N659">
        <v>1089.8</v>
      </c>
      <c r="O659">
        <v>4</v>
      </c>
      <c r="P659">
        <v>0</v>
      </c>
      <c r="Q659">
        <v>202.21</v>
      </c>
    </row>
    <row r="660" spans="1:17" x14ac:dyDescent="0.35">
      <c r="A660">
        <v>3565</v>
      </c>
      <c r="B660" t="s">
        <v>10679</v>
      </c>
      <c r="C660" s="20">
        <v>45675</v>
      </c>
      <c r="D660" s="20">
        <v>45681</v>
      </c>
      <c r="E660">
        <v>2025</v>
      </c>
      <c r="F660" t="s">
        <v>25</v>
      </c>
      <c r="G660" t="s">
        <v>10680</v>
      </c>
      <c r="H660" t="s">
        <v>10681</v>
      </c>
      <c r="I660" t="s">
        <v>20</v>
      </c>
      <c r="J660" t="s">
        <v>34</v>
      </c>
      <c r="K660" t="s">
        <v>35</v>
      </c>
      <c r="L660" t="s">
        <v>22</v>
      </c>
      <c r="M660" t="s">
        <v>54</v>
      </c>
      <c r="N660">
        <v>1026.3900000000001</v>
      </c>
      <c r="O660">
        <v>2</v>
      </c>
      <c r="P660">
        <v>0</v>
      </c>
      <c r="Q660">
        <v>6.37</v>
      </c>
    </row>
    <row r="661" spans="1:17" x14ac:dyDescent="0.35">
      <c r="A661">
        <v>3108</v>
      </c>
      <c r="B661" t="s">
        <v>9324</v>
      </c>
      <c r="C661" s="20">
        <v>45675</v>
      </c>
      <c r="D661" s="20">
        <v>45682</v>
      </c>
      <c r="E661">
        <v>2025</v>
      </c>
      <c r="F661" t="s">
        <v>25</v>
      </c>
      <c r="G661" t="s">
        <v>9325</v>
      </c>
      <c r="H661" t="s">
        <v>9326</v>
      </c>
      <c r="I661" t="s">
        <v>20</v>
      </c>
      <c r="J661" t="s">
        <v>79</v>
      </c>
      <c r="K661" t="s">
        <v>80</v>
      </c>
      <c r="L661" t="s">
        <v>22</v>
      </c>
      <c r="M661" t="s">
        <v>54</v>
      </c>
      <c r="N661">
        <v>766.92</v>
      </c>
      <c r="O661">
        <v>6</v>
      </c>
      <c r="P661">
        <v>0.15</v>
      </c>
      <c r="Q661">
        <v>151.26</v>
      </c>
    </row>
    <row r="662" spans="1:17" x14ac:dyDescent="0.35">
      <c r="A662">
        <v>1385</v>
      </c>
      <c r="B662" t="s">
        <v>4191</v>
      </c>
      <c r="C662" s="20">
        <v>45675</v>
      </c>
      <c r="D662" s="20">
        <v>45679</v>
      </c>
      <c r="E662">
        <v>2025</v>
      </c>
      <c r="F662" t="s">
        <v>59</v>
      </c>
      <c r="G662" t="s">
        <v>4192</v>
      </c>
      <c r="H662" t="s">
        <v>4193</v>
      </c>
      <c r="I662" t="s">
        <v>28</v>
      </c>
      <c r="J662" t="s">
        <v>34</v>
      </c>
      <c r="K662" t="s">
        <v>35</v>
      </c>
      <c r="L662" t="s">
        <v>29</v>
      </c>
      <c r="M662" t="s">
        <v>30</v>
      </c>
      <c r="N662">
        <v>266.16000000000003</v>
      </c>
      <c r="O662">
        <v>7</v>
      </c>
      <c r="P662">
        <v>0.1</v>
      </c>
      <c r="Q662">
        <v>53.94</v>
      </c>
    </row>
    <row r="663" spans="1:17" x14ac:dyDescent="0.35">
      <c r="A663">
        <v>870</v>
      </c>
      <c r="B663" t="s">
        <v>2651</v>
      </c>
      <c r="C663" s="20">
        <v>45675</v>
      </c>
      <c r="D663" s="20">
        <v>45676</v>
      </c>
      <c r="E663">
        <v>2025</v>
      </c>
      <c r="F663" t="s">
        <v>25</v>
      </c>
      <c r="G663" t="s">
        <v>2652</v>
      </c>
      <c r="H663" t="s">
        <v>2653</v>
      </c>
      <c r="I663" t="s">
        <v>67</v>
      </c>
      <c r="J663" t="s">
        <v>34</v>
      </c>
      <c r="K663" t="s">
        <v>35</v>
      </c>
      <c r="L663" t="s">
        <v>22</v>
      </c>
      <c r="M663" t="s">
        <v>54</v>
      </c>
      <c r="N663">
        <v>1181.8800000000001</v>
      </c>
      <c r="O663">
        <v>5</v>
      </c>
      <c r="P663">
        <v>0.15</v>
      </c>
      <c r="Q663">
        <v>48.91</v>
      </c>
    </row>
    <row r="664" spans="1:17" x14ac:dyDescent="0.35">
      <c r="A664">
        <v>8504</v>
      </c>
      <c r="B664" t="s">
        <v>25183</v>
      </c>
      <c r="C664" s="20">
        <v>45676</v>
      </c>
      <c r="D664" s="20">
        <v>45681</v>
      </c>
      <c r="E664">
        <v>2025</v>
      </c>
      <c r="F664" t="s">
        <v>17</v>
      </c>
      <c r="G664" t="s">
        <v>25184</v>
      </c>
      <c r="H664" t="s">
        <v>25185</v>
      </c>
      <c r="I664" t="s">
        <v>20</v>
      </c>
      <c r="J664" t="s">
        <v>62</v>
      </c>
      <c r="K664" t="s">
        <v>63</v>
      </c>
      <c r="L664" t="s">
        <v>29</v>
      </c>
      <c r="M664" t="s">
        <v>107</v>
      </c>
      <c r="N664">
        <v>870.32</v>
      </c>
      <c r="O664">
        <v>9</v>
      </c>
      <c r="P664">
        <v>0.1</v>
      </c>
      <c r="Q664">
        <v>40.14</v>
      </c>
    </row>
    <row r="665" spans="1:17" x14ac:dyDescent="0.35">
      <c r="A665">
        <v>288</v>
      </c>
      <c r="B665" t="s">
        <v>913</v>
      </c>
      <c r="C665" s="20">
        <v>45676</v>
      </c>
      <c r="D665" s="20">
        <v>45680</v>
      </c>
      <c r="E665">
        <v>2025</v>
      </c>
      <c r="F665" t="s">
        <v>17</v>
      </c>
      <c r="G665" t="s">
        <v>914</v>
      </c>
      <c r="H665" t="s">
        <v>915</v>
      </c>
      <c r="I665" t="s">
        <v>20</v>
      </c>
      <c r="J665" t="s">
        <v>111</v>
      </c>
      <c r="K665" t="s">
        <v>111</v>
      </c>
      <c r="L665" t="s">
        <v>29</v>
      </c>
      <c r="M665" t="s">
        <v>48</v>
      </c>
      <c r="N665">
        <v>1103.3900000000001</v>
      </c>
      <c r="O665">
        <v>8</v>
      </c>
      <c r="P665">
        <v>0</v>
      </c>
      <c r="Q665">
        <v>262.63</v>
      </c>
    </row>
    <row r="666" spans="1:17" x14ac:dyDescent="0.35">
      <c r="A666">
        <v>4520</v>
      </c>
      <c r="B666" t="s">
        <v>13502</v>
      </c>
      <c r="C666" s="20">
        <v>45676</v>
      </c>
      <c r="D666" s="20">
        <v>45682</v>
      </c>
      <c r="E666">
        <v>2025</v>
      </c>
      <c r="F666" t="s">
        <v>59</v>
      </c>
      <c r="G666" t="s">
        <v>13503</v>
      </c>
      <c r="H666" t="s">
        <v>13504</v>
      </c>
      <c r="I666" t="s">
        <v>28</v>
      </c>
      <c r="J666" t="s">
        <v>106</v>
      </c>
      <c r="K666" t="s">
        <v>106</v>
      </c>
      <c r="L666" t="s">
        <v>22</v>
      </c>
      <c r="M666" t="s">
        <v>75</v>
      </c>
      <c r="N666">
        <v>336.87</v>
      </c>
      <c r="O666">
        <v>10</v>
      </c>
      <c r="P666">
        <v>0.1</v>
      </c>
      <c r="Q666">
        <v>54.74</v>
      </c>
    </row>
    <row r="667" spans="1:17" x14ac:dyDescent="0.35">
      <c r="A667">
        <v>3594</v>
      </c>
      <c r="B667" t="s">
        <v>10766</v>
      </c>
      <c r="C667" s="20">
        <v>45676</v>
      </c>
      <c r="D667" s="20">
        <v>45681</v>
      </c>
      <c r="E667">
        <v>2025</v>
      </c>
      <c r="F667" t="s">
        <v>59</v>
      </c>
      <c r="G667" t="s">
        <v>10767</v>
      </c>
      <c r="H667" t="s">
        <v>10768</v>
      </c>
      <c r="I667" t="s">
        <v>28</v>
      </c>
      <c r="J667" t="s">
        <v>79</v>
      </c>
      <c r="K667" t="s">
        <v>80</v>
      </c>
      <c r="L667" t="s">
        <v>29</v>
      </c>
      <c r="M667" t="s">
        <v>30</v>
      </c>
      <c r="N667">
        <v>287.86</v>
      </c>
      <c r="O667">
        <v>4</v>
      </c>
      <c r="P667">
        <v>0.1</v>
      </c>
      <c r="Q667">
        <v>46.07</v>
      </c>
    </row>
    <row r="668" spans="1:17" x14ac:dyDescent="0.35">
      <c r="A668">
        <v>3149</v>
      </c>
      <c r="B668" t="s">
        <v>9444</v>
      </c>
      <c r="C668" s="20">
        <v>45676</v>
      </c>
      <c r="D668" s="20">
        <v>45683</v>
      </c>
      <c r="E668">
        <v>2025</v>
      </c>
      <c r="F668" t="s">
        <v>59</v>
      </c>
      <c r="G668" t="s">
        <v>9445</v>
      </c>
      <c r="H668" t="s">
        <v>9446</v>
      </c>
      <c r="I668" t="s">
        <v>20</v>
      </c>
      <c r="J668" t="s">
        <v>52</v>
      </c>
      <c r="K668" t="s">
        <v>53</v>
      </c>
      <c r="L668" t="s">
        <v>22</v>
      </c>
      <c r="M668" t="s">
        <v>75</v>
      </c>
      <c r="N668">
        <v>1247.02</v>
      </c>
      <c r="O668">
        <v>4</v>
      </c>
      <c r="P668">
        <v>0.1</v>
      </c>
      <c r="Q668">
        <v>199.86</v>
      </c>
    </row>
    <row r="669" spans="1:17" x14ac:dyDescent="0.35">
      <c r="A669">
        <v>227</v>
      </c>
      <c r="B669" t="s">
        <v>731</v>
      </c>
      <c r="C669" s="20">
        <v>45677</v>
      </c>
      <c r="D669" s="20">
        <v>45684</v>
      </c>
      <c r="E669">
        <v>2025</v>
      </c>
      <c r="F669" t="s">
        <v>25</v>
      </c>
      <c r="G669" t="s">
        <v>732</v>
      </c>
      <c r="H669" t="s">
        <v>733</v>
      </c>
      <c r="I669" t="s">
        <v>67</v>
      </c>
      <c r="J669" t="s">
        <v>42</v>
      </c>
      <c r="K669" t="s">
        <v>43</v>
      </c>
      <c r="L669" t="s">
        <v>36</v>
      </c>
      <c r="M669" t="s">
        <v>37</v>
      </c>
      <c r="N669">
        <v>904.92</v>
      </c>
      <c r="O669">
        <v>8</v>
      </c>
      <c r="P669">
        <v>0.1</v>
      </c>
      <c r="Q669">
        <v>221.61</v>
      </c>
    </row>
    <row r="670" spans="1:17" x14ac:dyDescent="0.35">
      <c r="A670">
        <v>4637</v>
      </c>
      <c r="B670" t="s">
        <v>13846</v>
      </c>
      <c r="C670" s="20">
        <v>45677</v>
      </c>
      <c r="D670" s="20">
        <v>45679</v>
      </c>
      <c r="E670">
        <v>2025</v>
      </c>
      <c r="F670" t="s">
        <v>25</v>
      </c>
      <c r="G670" t="s">
        <v>13847</v>
      </c>
      <c r="H670" t="s">
        <v>13848</v>
      </c>
      <c r="I670" t="s">
        <v>67</v>
      </c>
      <c r="J670" t="s">
        <v>21</v>
      </c>
      <c r="K670" t="s">
        <v>26647</v>
      </c>
      <c r="L670" t="s">
        <v>29</v>
      </c>
      <c r="M670" t="s">
        <v>30</v>
      </c>
      <c r="N670">
        <v>95.57</v>
      </c>
      <c r="O670">
        <v>1</v>
      </c>
      <c r="P670">
        <v>0</v>
      </c>
      <c r="Q670">
        <v>8.3800000000000008</v>
      </c>
    </row>
    <row r="671" spans="1:17" x14ac:dyDescent="0.35">
      <c r="A671">
        <v>3409</v>
      </c>
      <c r="B671" t="s">
        <v>10219</v>
      </c>
      <c r="C671" s="20">
        <v>45677</v>
      </c>
      <c r="D671" s="20">
        <v>45683</v>
      </c>
      <c r="E671">
        <v>2025</v>
      </c>
      <c r="F671" t="s">
        <v>17</v>
      </c>
      <c r="G671" t="s">
        <v>10220</v>
      </c>
      <c r="H671" t="s">
        <v>10221</v>
      </c>
      <c r="I671" t="s">
        <v>67</v>
      </c>
      <c r="J671" t="s">
        <v>34</v>
      </c>
      <c r="K671" t="s">
        <v>35</v>
      </c>
      <c r="L671" t="s">
        <v>29</v>
      </c>
      <c r="M671" t="s">
        <v>48</v>
      </c>
      <c r="N671">
        <v>805.6</v>
      </c>
      <c r="O671">
        <v>10</v>
      </c>
      <c r="P671">
        <v>0.1</v>
      </c>
      <c r="Q671">
        <v>112.92</v>
      </c>
    </row>
    <row r="672" spans="1:17" x14ac:dyDescent="0.35">
      <c r="A672">
        <v>2036</v>
      </c>
      <c r="B672" t="s">
        <v>6129</v>
      </c>
      <c r="C672" s="20">
        <v>45677</v>
      </c>
      <c r="D672" s="20">
        <v>45682</v>
      </c>
      <c r="E672">
        <v>2025</v>
      </c>
      <c r="F672" t="s">
        <v>17</v>
      </c>
      <c r="G672" t="s">
        <v>6130</v>
      </c>
      <c r="H672" t="s">
        <v>6131</v>
      </c>
      <c r="I672" t="s">
        <v>67</v>
      </c>
      <c r="J672" t="s">
        <v>111</v>
      </c>
      <c r="K672" t="s">
        <v>111</v>
      </c>
      <c r="L672" t="s">
        <v>29</v>
      </c>
      <c r="M672" t="s">
        <v>48</v>
      </c>
      <c r="N672">
        <v>194.48</v>
      </c>
      <c r="O672">
        <v>4</v>
      </c>
      <c r="P672">
        <v>0.2</v>
      </c>
      <c r="Q672">
        <v>-2.17</v>
      </c>
    </row>
    <row r="673" spans="1:17" x14ac:dyDescent="0.35">
      <c r="A673">
        <v>8472</v>
      </c>
      <c r="B673" t="s">
        <v>25090</v>
      </c>
      <c r="C673" s="20">
        <v>45678</v>
      </c>
      <c r="D673" s="20">
        <v>45679</v>
      </c>
      <c r="E673">
        <v>2025</v>
      </c>
      <c r="F673" t="s">
        <v>17</v>
      </c>
      <c r="G673" t="s">
        <v>25091</v>
      </c>
      <c r="H673" t="s">
        <v>25092</v>
      </c>
      <c r="I673" t="s">
        <v>28</v>
      </c>
      <c r="J673" t="s">
        <v>62</v>
      </c>
      <c r="K673" t="s">
        <v>63</v>
      </c>
      <c r="L673" t="s">
        <v>29</v>
      </c>
      <c r="M673" t="s">
        <v>107</v>
      </c>
      <c r="N673">
        <v>656.9</v>
      </c>
      <c r="O673">
        <v>7</v>
      </c>
      <c r="P673">
        <v>0.15</v>
      </c>
      <c r="Q673">
        <v>-4.37</v>
      </c>
    </row>
    <row r="674" spans="1:17" x14ac:dyDescent="0.35">
      <c r="A674">
        <v>7810</v>
      </c>
      <c r="B674" t="s">
        <v>23158</v>
      </c>
      <c r="C674" s="20">
        <v>45678</v>
      </c>
      <c r="D674" s="20">
        <v>45681</v>
      </c>
      <c r="E674">
        <v>2025</v>
      </c>
      <c r="F674" t="s">
        <v>39</v>
      </c>
      <c r="G674" t="s">
        <v>23159</v>
      </c>
      <c r="H674" t="s">
        <v>23160</v>
      </c>
      <c r="I674" t="s">
        <v>20</v>
      </c>
      <c r="J674" t="s">
        <v>106</v>
      </c>
      <c r="K674" t="s">
        <v>106</v>
      </c>
      <c r="L674" t="s">
        <v>36</v>
      </c>
      <c r="M674" t="s">
        <v>138</v>
      </c>
      <c r="N674">
        <v>509.82</v>
      </c>
      <c r="O674">
        <v>9</v>
      </c>
      <c r="P674">
        <v>0.2</v>
      </c>
      <c r="Q674">
        <v>82.81</v>
      </c>
    </row>
    <row r="675" spans="1:17" x14ac:dyDescent="0.35">
      <c r="A675">
        <v>5583</v>
      </c>
      <c r="B675" t="s">
        <v>16647</v>
      </c>
      <c r="C675" s="20">
        <v>45678</v>
      </c>
      <c r="D675" s="20">
        <v>45684</v>
      </c>
      <c r="E675">
        <v>2025</v>
      </c>
      <c r="F675" t="s">
        <v>39</v>
      </c>
      <c r="G675" t="s">
        <v>16648</v>
      </c>
      <c r="H675" t="s">
        <v>16649</v>
      </c>
      <c r="I675" t="s">
        <v>67</v>
      </c>
      <c r="J675" t="s">
        <v>52</v>
      </c>
      <c r="K675" t="s">
        <v>53</v>
      </c>
      <c r="L675" t="s">
        <v>36</v>
      </c>
      <c r="M675" t="s">
        <v>71</v>
      </c>
      <c r="N675">
        <v>195.6</v>
      </c>
      <c r="O675">
        <v>5</v>
      </c>
      <c r="P675">
        <v>0.2</v>
      </c>
      <c r="Q675">
        <v>33.67</v>
      </c>
    </row>
    <row r="676" spans="1:17" x14ac:dyDescent="0.35">
      <c r="A676">
        <v>2956</v>
      </c>
      <c r="B676" t="s">
        <v>8871</v>
      </c>
      <c r="C676" s="20">
        <v>45678</v>
      </c>
      <c r="D676" s="20">
        <v>45683</v>
      </c>
      <c r="E676">
        <v>2025</v>
      </c>
      <c r="F676" t="s">
        <v>59</v>
      </c>
      <c r="G676" t="s">
        <v>8872</v>
      </c>
      <c r="H676" t="s">
        <v>8873</v>
      </c>
      <c r="I676" t="s">
        <v>67</v>
      </c>
      <c r="J676" t="s">
        <v>21</v>
      </c>
      <c r="K676" t="s">
        <v>26647</v>
      </c>
      <c r="L676" t="s">
        <v>29</v>
      </c>
      <c r="M676" t="s">
        <v>48</v>
      </c>
      <c r="N676">
        <v>631.38</v>
      </c>
      <c r="O676">
        <v>7</v>
      </c>
      <c r="P676">
        <v>0.2</v>
      </c>
      <c r="Q676">
        <v>50.91</v>
      </c>
    </row>
    <row r="677" spans="1:17" x14ac:dyDescent="0.35">
      <c r="A677">
        <v>2903</v>
      </c>
      <c r="B677" t="s">
        <v>8713</v>
      </c>
      <c r="C677" s="20">
        <v>45678</v>
      </c>
      <c r="D677" s="20">
        <v>45679</v>
      </c>
      <c r="E677">
        <v>2025</v>
      </c>
      <c r="F677" t="s">
        <v>17</v>
      </c>
      <c r="G677" t="s">
        <v>8714</v>
      </c>
      <c r="H677" t="s">
        <v>8715</v>
      </c>
      <c r="I677" t="s">
        <v>67</v>
      </c>
      <c r="J677" t="s">
        <v>79</v>
      </c>
      <c r="K677" t="s">
        <v>80</v>
      </c>
      <c r="L677" t="s">
        <v>22</v>
      </c>
      <c r="M677" t="s">
        <v>23</v>
      </c>
      <c r="N677">
        <v>782.22</v>
      </c>
      <c r="O677">
        <v>8</v>
      </c>
      <c r="P677">
        <v>0.1</v>
      </c>
      <c r="Q677">
        <v>165.87</v>
      </c>
    </row>
    <row r="678" spans="1:17" x14ac:dyDescent="0.35">
      <c r="A678">
        <v>619</v>
      </c>
      <c r="B678" t="s">
        <v>1899</v>
      </c>
      <c r="C678" s="20">
        <v>45678</v>
      </c>
      <c r="D678" s="20">
        <v>45682</v>
      </c>
      <c r="E678">
        <v>2025</v>
      </c>
      <c r="F678" t="s">
        <v>59</v>
      </c>
      <c r="G678" t="s">
        <v>1900</v>
      </c>
      <c r="H678" t="s">
        <v>1901</v>
      </c>
      <c r="I678" t="s">
        <v>28</v>
      </c>
      <c r="J678" t="s">
        <v>42</v>
      </c>
      <c r="K678" t="s">
        <v>43</v>
      </c>
      <c r="L678" t="s">
        <v>22</v>
      </c>
      <c r="M678" t="s">
        <v>23</v>
      </c>
      <c r="N678">
        <v>1448.25</v>
      </c>
      <c r="O678">
        <v>7</v>
      </c>
      <c r="P678">
        <v>0.1</v>
      </c>
      <c r="Q678">
        <v>58.91</v>
      </c>
    </row>
    <row r="679" spans="1:17" x14ac:dyDescent="0.35">
      <c r="A679">
        <v>1670</v>
      </c>
      <c r="B679" t="s">
        <v>5041</v>
      </c>
      <c r="C679" s="20">
        <v>45678</v>
      </c>
      <c r="D679" s="20">
        <v>45684</v>
      </c>
      <c r="E679">
        <v>2025</v>
      </c>
      <c r="F679" t="s">
        <v>17</v>
      </c>
      <c r="G679" t="s">
        <v>5042</v>
      </c>
      <c r="H679" t="s">
        <v>5043</v>
      </c>
      <c r="I679" t="s">
        <v>20</v>
      </c>
      <c r="J679" t="s">
        <v>42</v>
      </c>
      <c r="K679" t="s">
        <v>43</v>
      </c>
      <c r="L679" t="s">
        <v>29</v>
      </c>
      <c r="M679" t="s">
        <v>107</v>
      </c>
      <c r="N679">
        <v>561.55999999999995</v>
      </c>
      <c r="O679">
        <v>9</v>
      </c>
      <c r="P679">
        <v>0.1</v>
      </c>
      <c r="Q679">
        <v>1.66</v>
      </c>
    </row>
    <row r="680" spans="1:17" x14ac:dyDescent="0.35">
      <c r="A680">
        <v>889</v>
      </c>
      <c r="B680" t="s">
        <v>2708</v>
      </c>
      <c r="C680" s="20">
        <v>45678</v>
      </c>
      <c r="D680" s="20">
        <v>45682</v>
      </c>
      <c r="E680">
        <v>2025</v>
      </c>
      <c r="F680" t="s">
        <v>59</v>
      </c>
      <c r="G680" t="s">
        <v>2709</v>
      </c>
      <c r="H680" t="s">
        <v>2710</v>
      </c>
      <c r="I680" t="s">
        <v>67</v>
      </c>
      <c r="J680" t="s">
        <v>21</v>
      </c>
      <c r="K680" t="s">
        <v>26647</v>
      </c>
      <c r="L680" t="s">
        <v>22</v>
      </c>
      <c r="M680" t="s">
        <v>134</v>
      </c>
      <c r="N680">
        <v>800.42</v>
      </c>
      <c r="O680">
        <v>2</v>
      </c>
      <c r="P680">
        <v>0.15</v>
      </c>
      <c r="Q680">
        <v>28.88</v>
      </c>
    </row>
    <row r="681" spans="1:17" x14ac:dyDescent="0.35">
      <c r="A681">
        <v>7291</v>
      </c>
      <c r="B681" t="s">
        <v>21654</v>
      </c>
      <c r="C681" s="20">
        <v>45679</v>
      </c>
      <c r="D681" s="20">
        <v>45685</v>
      </c>
      <c r="E681">
        <v>2025</v>
      </c>
      <c r="F681" t="s">
        <v>59</v>
      </c>
      <c r="G681" t="s">
        <v>21655</v>
      </c>
      <c r="H681" t="s">
        <v>21656</v>
      </c>
      <c r="I681" t="s">
        <v>67</v>
      </c>
      <c r="J681" t="s">
        <v>47</v>
      </c>
      <c r="K681" t="s">
        <v>47</v>
      </c>
      <c r="L681" t="s">
        <v>22</v>
      </c>
      <c r="M681" t="s">
        <v>75</v>
      </c>
      <c r="N681">
        <v>1271.45</v>
      </c>
      <c r="O681">
        <v>1</v>
      </c>
      <c r="P681">
        <v>0.15</v>
      </c>
      <c r="Q681">
        <v>115.54</v>
      </c>
    </row>
    <row r="682" spans="1:17" x14ac:dyDescent="0.35">
      <c r="A682">
        <v>6536</v>
      </c>
      <c r="B682" t="s">
        <v>19440</v>
      </c>
      <c r="C682" s="20">
        <v>45679</v>
      </c>
      <c r="D682" s="20">
        <v>45682</v>
      </c>
      <c r="E682">
        <v>2025</v>
      </c>
      <c r="F682" t="s">
        <v>17</v>
      </c>
      <c r="G682" t="s">
        <v>19441</v>
      </c>
      <c r="H682" t="s">
        <v>7747</v>
      </c>
      <c r="I682" t="s">
        <v>67</v>
      </c>
      <c r="J682" t="s">
        <v>111</v>
      </c>
      <c r="K682" t="s">
        <v>111</v>
      </c>
      <c r="L682" t="s">
        <v>29</v>
      </c>
      <c r="M682" t="s">
        <v>90</v>
      </c>
      <c r="N682">
        <v>944.07</v>
      </c>
      <c r="O682">
        <v>4</v>
      </c>
      <c r="P682">
        <v>0.2</v>
      </c>
      <c r="Q682">
        <v>29.17</v>
      </c>
    </row>
    <row r="683" spans="1:17" x14ac:dyDescent="0.35">
      <c r="A683">
        <v>6267</v>
      </c>
      <c r="B683" t="s">
        <v>18653</v>
      </c>
      <c r="C683" s="20">
        <v>45679</v>
      </c>
      <c r="D683" s="20">
        <v>45686</v>
      </c>
      <c r="E683">
        <v>2025</v>
      </c>
      <c r="F683" t="s">
        <v>59</v>
      </c>
      <c r="G683" t="s">
        <v>18654</v>
      </c>
      <c r="H683" t="s">
        <v>18655</v>
      </c>
      <c r="I683" t="s">
        <v>20</v>
      </c>
      <c r="J683" t="s">
        <v>34</v>
      </c>
      <c r="K683" t="s">
        <v>35</v>
      </c>
      <c r="L683" t="s">
        <v>36</v>
      </c>
      <c r="M683" t="s">
        <v>37</v>
      </c>
      <c r="N683">
        <v>1364.95</v>
      </c>
      <c r="O683">
        <v>9</v>
      </c>
      <c r="P683">
        <v>0.2</v>
      </c>
      <c r="Q683">
        <v>65.97</v>
      </c>
    </row>
    <row r="684" spans="1:17" x14ac:dyDescent="0.35">
      <c r="A684">
        <v>5469</v>
      </c>
      <c r="B684" t="s">
        <v>16311</v>
      </c>
      <c r="C684" s="20">
        <v>45679</v>
      </c>
      <c r="D684" s="20">
        <v>45681</v>
      </c>
      <c r="E684">
        <v>2025</v>
      </c>
      <c r="F684" t="s">
        <v>17</v>
      </c>
      <c r="G684" t="s">
        <v>16312</v>
      </c>
      <c r="H684" t="s">
        <v>16313</v>
      </c>
      <c r="I684" t="s">
        <v>20</v>
      </c>
      <c r="J684" t="s">
        <v>62</v>
      </c>
      <c r="K684" t="s">
        <v>63</v>
      </c>
      <c r="L684" t="s">
        <v>36</v>
      </c>
      <c r="M684" t="s">
        <v>118</v>
      </c>
      <c r="N684">
        <v>1344.84</v>
      </c>
      <c r="O684">
        <v>2</v>
      </c>
      <c r="P684">
        <v>0</v>
      </c>
      <c r="Q684">
        <v>188.31</v>
      </c>
    </row>
    <row r="685" spans="1:17" x14ac:dyDescent="0.35">
      <c r="A685">
        <v>5222</v>
      </c>
      <c r="B685" t="s">
        <v>15582</v>
      </c>
      <c r="C685" s="20">
        <v>45679</v>
      </c>
      <c r="D685" s="20">
        <v>45684</v>
      </c>
      <c r="E685">
        <v>2025</v>
      </c>
      <c r="F685" t="s">
        <v>25</v>
      </c>
      <c r="G685" t="s">
        <v>15583</v>
      </c>
      <c r="H685" t="s">
        <v>15584</v>
      </c>
      <c r="I685" t="s">
        <v>20</v>
      </c>
      <c r="J685" t="s">
        <v>62</v>
      </c>
      <c r="K685" t="s">
        <v>63</v>
      </c>
      <c r="L685" t="s">
        <v>36</v>
      </c>
      <c r="M685" t="s">
        <v>71</v>
      </c>
      <c r="N685">
        <v>730.09</v>
      </c>
      <c r="O685">
        <v>7</v>
      </c>
      <c r="P685">
        <v>0.1</v>
      </c>
      <c r="Q685">
        <v>141.99</v>
      </c>
    </row>
    <row r="686" spans="1:17" x14ac:dyDescent="0.35">
      <c r="A686">
        <v>3995</v>
      </c>
      <c r="B686" t="s">
        <v>11953</v>
      </c>
      <c r="C686" s="20">
        <v>45679</v>
      </c>
      <c r="D686" s="20">
        <v>45686</v>
      </c>
      <c r="E686">
        <v>2025</v>
      </c>
      <c r="F686" t="s">
        <v>17</v>
      </c>
      <c r="G686" t="s">
        <v>11954</v>
      </c>
      <c r="H686" t="s">
        <v>11955</v>
      </c>
      <c r="I686" t="s">
        <v>67</v>
      </c>
      <c r="J686" t="s">
        <v>106</v>
      </c>
      <c r="K686" t="s">
        <v>106</v>
      </c>
      <c r="L686" t="s">
        <v>29</v>
      </c>
      <c r="M686" t="s">
        <v>107</v>
      </c>
      <c r="N686">
        <v>1275.8699999999999</v>
      </c>
      <c r="O686">
        <v>3</v>
      </c>
      <c r="P686">
        <v>0.1</v>
      </c>
      <c r="Q686">
        <v>43.28</v>
      </c>
    </row>
    <row r="687" spans="1:17" x14ac:dyDescent="0.35">
      <c r="A687">
        <v>2458</v>
      </c>
      <c r="B687" t="s">
        <v>7392</v>
      </c>
      <c r="C687" s="20">
        <v>45679</v>
      </c>
      <c r="D687" s="20">
        <v>45681</v>
      </c>
      <c r="E687">
        <v>2025</v>
      </c>
      <c r="F687" t="s">
        <v>39</v>
      </c>
      <c r="G687" t="s">
        <v>7393</v>
      </c>
      <c r="H687" t="s">
        <v>7394</v>
      </c>
      <c r="I687" t="s">
        <v>28</v>
      </c>
      <c r="J687" t="s">
        <v>62</v>
      </c>
      <c r="K687" t="s">
        <v>63</v>
      </c>
      <c r="L687" t="s">
        <v>36</v>
      </c>
      <c r="M687" t="s">
        <v>138</v>
      </c>
      <c r="N687">
        <v>393.62</v>
      </c>
      <c r="O687">
        <v>7</v>
      </c>
      <c r="P687">
        <v>0</v>
      </c>
      <c r="Q687">
        <v>106.25</v>
      </c>
    </row>
    <row r="688" spans="1:17" x14ac:dyDescent="0.35">
      <c r="A688">
        <v>1076</v>
      </c>
      <c r="B688" t="s">
        <v>3269</v>
      </c>
      <c r="C688" s="20">
        <v>45679</v>
      </c>
      <c r="D688" s="20">
        <v>45686</v>
      </c>
      <c r="E688">
        <v>2025</v>
      </c>
      <c r="F688" t="s">
        <v>25</v>
      </c>
      <c r="G688" t="s">
        <v>3270</v>
      </c>
      <c r="H688" t="s">
        <v>3271</v>
      </c>
      <c r="I688" t="s">
        <v>28</v>
      </c>
      <c r="J688" t="s">
        <v>62</v>
      </c>
      <c r="K688" t="s">
        <v>63</v>
      </c>
      <c r="L688" t="s">
        <v>36</v>
      </c>
      <c r="M688" t="s">
        <v>138</v>
      </c>
      <c r="N688">
        <v>1220.8</v>
      </c>
      <c r="O688">
        <v>2</v>
      </c>
      <c r="P688">
        <v>0.15</v>
      </c>
      <c r="Q688">
        <v>201.52</v>
      </c>
    </row>
    <row r="689" spans="1:17" x14ac:dyDescent="0.35">
      <c r="A689">
        <v>8758</v>
      </c>
      <c r="B689" t="s">
        <v>25917</v>
      </c>
      <c r="C689" s="20">
        <v>45680</v>
      </c>
      <c r="D689" s="20">
        <v>45684</v>
      </c>
      <c r="E689">
        <v>2025</v>
      </c>
      <c r="F689" t="s">
        <v>39</v>
      </c>
      <c r="G689" t="s">
        <v>25918</v>
      </c>
      <c r="H689" t="s">
        <v>25919</v>
      </c>
      <c r="I689" t="s">
        <v>67</v>
      </c>
      <c r="J689" t="s">
        <v>42</v>
      </c>
      <c r="K689" t="s">
        <v>43</v>
      </c>
      <c r="L689" t="s">
        <v>22</v>
      </c>
      <c r="M689" t="s">
        <v>134</v>
      </c>
      <c r="N689">
        <v>281.3</v>
      </c>
      <c r="O689">
        <v>5</v>
      </c>
      <c r="P689">
        <v>0.15</v>
      </c>
      <c r="Q689">
        <v>13.43</v>
      </c>
    </row>
    <row r="690" spans="1:17" x14ac:dyDescent="0.35">
      <c r="A690">
        <v>8518</v>
      </c>
      <c r="B690" t="s">
        <v>25224</v>
      </c>
      <c r="C690" s="20">
        <v>45680</v>
      </c>
      <c r="D690" s="20">
        <v>45681</v>
      </c>
      <c r="E690">
        <v>2025</v>
      </c>
      <c r="F690" t="s">
        <v>25</v>
      </c>
      <c r="G690" t="s">
        <v>25225</v>
      </c>
      <c r="H690" t="s">
        <v>25226</v>
      </c>
      <c r="I690" t="s">
        <v>67</v>
      </c>
      <c r="J690" t="s">
        <v>34</v>
      </c>
      <c r="K690" t="s">
        <v>35</v>
      </c>
      <c r="L690" t="s">
        <v>36</v>
      </c>
      <c r="M690" t="s">
        <v>37</v>
      </c>
      <c r="N690">
        <v>829.56</v>
      </c>
      <c r="O690">
        <v>1</v>
      </c>
      <c r="P690">
        <v>0.1</v>
      </c>
      <c r="Q690">
        <v>74.599999999999994</v>
      </c>
    </row>
    <row r="691" spans="1:17" x14ac:dyDescent="0.35">
      <c r="A691">
        <v>8352</v>
      </c>
      <c r="B691" t="s">
        <v>24737</v>
      </c>
      <c r="C691" s="20">
        <v>45680</v>
      </c>
      <c r="D691" s="20">
        <v>45684</v>
      </c>
      <c r="E691">
        <v>2025</v>
      </c>
      <c r="F691" t="s">
        <v>59</v>
      </c>
      <c r="G691" t="s">
        <v>24738</v>
      </c>
      <c r="H691" t="s">
        <v>24739</v>
      </c>
      <c r="I691" t="s">
        <v>20</v>
      </c>
      <c r="J691" t="s">
        <v>79</v>
      </c>
      <c r="K691" t="s">
        <v>80</v>
      </c>
      <c r="L691" t="s">
        <v>22</v>
      </c>
      <c r="M691" t="s">
        <v>23</v>
      </c>
      <c r="N691">
        <v>822.15</v>
      </c>
      <c r="O691">
        <v>10</v>
      </c>
      <c r="P691">
        <v>0.1</v>
      </c>
      <c r="Q691">
        <v>22.23</v>
      </c>
    </row>
    <row r="692" spans="1:17" x14ac:dyDescent="0.35">
      <c r="A692">
        <v>8259</v>
      </c>
      <c r="B692" t="s">
        <v>24467</v>
      </c>
      <c r="C692" s="20">
        <v>45680</v>
      </c>
      <c r="D692" s="20">
        <v>45681</v>
      </c>
      <c r="E692">
        <v>2025</v>
      </c>
      <c r="F692" t="s">
        <v>17</v>
      </c>
      <c r="G692" t="s">
        <v>24468</v>
      </c>
      <c r="H692" t="s">
        <v>24469</v>
      </c>
      <c r="I692" t="s">
        <v>20</v>
      </c>
      <c r="J692" t="s">
        <v>79</v>
      </c>
      <c r="K692" t="s">
        <v>80</v>
      </c>
      <c r="L692" t="s">
        <v>36</v>
      </c>
      <c r="M692" t="s">
        <v>37</v>
      </c>
      <c r="N692">
        <v>96.06</v>
      </c>
      <c r="O692">
        <v>4</v>
      </c>
      <c r="P692">
        <v>0.15</v>
      </c>
      <c r="Q692">
        <v>-0.96</v>
      </c>
    </row>
    <row r="693" spans="1:17" x14ac:dyDescent="0.35">
      <c r="A693">
        <v>7274</v>
      </c>
      <c r="B693" t="s">
        <v>21605</v>
      </c>
      <c r="C693" s="20">
        <v>45680</v>
      </c>
      <c r="D693" s="20">
        <v>45685</v>
      </c>
      <c r="E693">
        <v>2025</v>
      </c>
      <c r="F693" t="s">
        <v>39</v>
      </c>
      <c r="G693" t="s">
        <v>21606</v>
      </c>
      <c r="H693" t="s">
        <v>21607</v>
      </c>
      <c r="I693" t="s">
        <v>20</v>
      </c>
      <c r="J693" t="s">
        <v>62</v>
      </c>
      <c r="K693" t="s">
        <v>63</v>
      </c>
      <c r="L693" t="s">
        <v>36</v>
      </c>
      <c r="M693" t="s">
        <v>138</v>
      </c>
      <c r="N693">
        <v>551.95000000000005</v>
      </c>
      <c r="O693">
        <v>8</v>
      </c>
      <c r="P693">
        <v>0.15</v>
      </c>
      <c r="Q693">
        <v>54.81</v>
      </c>
    </row>
    <row r="694" spans="1:17" x14ac:dyDescent="0.35">
      <c r="A694">
        <v>7179</v>
      </c>
      <c r="B694" t="s">
        <v>21329</v>
      </c>
      <c r="C694" s="20">
        <v>45680</v>
      </c>
      <c r="D694" s="20">
        <v>45682</v>
      </c>
      <c r="E694">
        <v>2025</v>
      </c>
      <c r="F694" t="s">
        <v>17</v>
      </c>
      <c r="G694" t="s">
        <v>21330</v>
      </c>
      <c r="H694" t="s">
        <v>21331</v>
      </c>
      <c r="I694" t="s">
        <v>67</v>
      </c>
      <c r="J694" t="s">
        <v>106</v>
      </c>
      <c r="K694" t="s">
        <v>106</v>
      </c>
      <c r="L694" t="s">
        <v>22</v>
      </c>
      <c r="M694" t="s">
        <v>75</v>
      </c>
      <c r="N694">
        <v>1360.88</v>
      </c>
      <c r="O694">
        <v>8</v>
      </c>
      <c r="P694">
        <v>0.2</v>
      </c>
      <c r="Q694">
        <v>263.89999999999998</v>
      </c>
    </row>
    <row r="695" spans="1:17" x14ac:dyDescent="0.35">
      <c r="A695">
        <v>4554</v>
      </c>
      <c r="B695" t="s">
        <v>13601</v>
      </c>
      <c r="C695" s="20">
        <v>45680</v>
      </c>
      <c r="D695" s="20">
        <v>45682</v>
      </c>
      <c r="E695">
        <v>2025</v>
      </c>
      <c r="F695" t="s">
        <v>39</v>
      </c>
      <c r="G695" t="s">
        <v>13602</v>
      </c>
      <c r="H695" t="s">
        <v>13603</v>
      </c>
      <c r="I695" t="s">
        <v>28</v>
      </c>
      <c r="J695" t="s">
        <v>111</v>
      </c>
      <c r="K695" t="s">
        <v>111</v>
      </c>
      <c r="L695" t="s">
        <v>36</v>
      </c>
      <c r="M695" t="s">
        <v>138</v>
      </c>
      <c r="N695">
        <v>120.42</v>
      </c>
      <c r="O695">
        <v>6</v>
      </c>
      <c r="P695">
        <v>0</v>
      </c>
      <c r="Q695">
        <v>10.47</v>
      </c>
    </row>
    <row r="696" spans="1:17" x14ac:dyDescent="0.35">
      <c r="A696">
        <v>2566</v>
      </c>
      <c r="B696" t="s">
        <v>7711</v>
      </c>
      <c r="C696" s="20">
        <v>45680</v>
      </c>
      <c r="D696" s="20">
        <v>45681</v>
      </c>
      <c r="E696">
        <v>2025</v>
      </c>
      <c r="F696" t="s">
        <v>59</v>
      </c>
      <c r="G696" t="s">
        <v>7712</v>
      </c>
      <c r="H696" t="s">
        <v>4103</v>
      </c>
      <c r="I696" t="s">
        <v>67</v>
      </c>
      <c r="J696" t="s">
        <v>34</v>
      </c>
      <c r="K696" t="s">
        <v>35</v>
      </c>
      <c r="L696" t="s">
        <v>29</v>
      </c>
      <c r="M696" t="s">
        <v>107</v>
      </c>
      <c r="N696">
        <v>920.66</v>
      </c>
      <c r="O696">
        <v>7</v>
      </c>
      <c r="P696">
        <v>0.2</v>
      </c>
      <c r="Q696">
        <v>26.89</v>
      </c>
    </row>
    <row r="697" spans="1:17" x14ac:dyDescent="0.35">
      <c r="A697">
        <v>7012</v>
      </c>
      <c r="B697" t="s">
        <v>20844</v>
      </c>
      <c r="C697" s="20">
        <v>45681</v>
      </c>
      <c r="D697" s="20">
        <v>45687</v>
      </c>
      <c r="E697">
        <v>2025</v>
      </c>
      <c r="F697" t="s">
        <v>59</v>
      </c>
      <c r="G697" t="s">
        <v>20845</v>
      </c>
      <c r="H697" t="s">
        <v>20846</v>
      </c>
      <c r="I697" t="s">
        <v>20</v>
      </c>
      <c r="J697" t="s">
        <v>21</v>
      </c>
      <c r="K697" t="s">
        <v>26647</v>
      </c>
      <c r="L697" t="s">
        <v>29</v>
      </c>
      <c r="M697" t="s">
        <v>30</v>
      </c>
      <c r="N697">
        <v>511.96</v>
      </c>
      <c r="O697">
        <v>4</v>
      </c>
      <c r="P697">
        <v>0.15</v>
      </c>
      <c r="Q697">
        <v>52.44</v>
      </c>
    </row>
    <row r="698" spans="1:17" x14ac:dyDescent="0.35">
      <c r="A698">
        <v>5591</v>
      </c>
      <c r="B698" t="s">
        <v>16671</v>
      </c>
      <c r="C698" s="20">
        <v>45681</v>
      </c>
      <c r="D698" s="20">
        <v>45686</v>
      </c>
      <c r="E698">
        <v>2025</v>
      </c>
      <c r="F698" t="s">
        <v>25</v>
      </c>
      <c r="G698" t="s">
        <v>16672</v>
      </c>
      <c r="H698" t="s">
        <v>16673</v>
      </c>
      <c r="I698" t="s">
        <v>67</v>
      </c>
      <c r="J698" t="s">
        <v>34</v>
      </c>
      <c r="K698" t="s">
        <v>35</v>
      </c>
      <c r="L698" t="s">
        <v>22</v>
      </c>
      <c r="M698" t="s">
        <v>134</v>
      </c>
      <c r="N698">
        <v>1275.93</v>
      </c>
      <c r="O698">
        <v>10</v>
      </c>
      <c r="P698">
        <v>0.1</v>
      </c>
      <c r="Q698">
        <v>76.319999999999993</v>
      </c>
    </row>
    <row r="699" spans="1:17" x14ac:dyDescent="0.35">
      <c r="A699">
        <v>557</v>
      </c>
      <c r="B699" t="s">
        <v>1715</v>
      </c>
      <c r="C699" s="20">
        <v>45681</v>
      </c>
      <c r="D699" s="20">
        <v>45682</v>
      </c>
      <c r="E699">
        <v>2025</v>
      </c>
      <c r="F699" t="s">
        <v>39</v>
      </c>
      <c r="G699" t="s">
        <v>1716</v>
      </c>
      <c r="H699" t="s">
        <v>1717</v>
      </c>
      <c r="I699" t="s">
        <v>28</v>
      </c>
      <c r="J699" t="s">
        <v>42</v>
      </c>
      <c r="K699" t="s">
        <v>43</v>
      </c>
      <c r="L699" t="s">
        <v>36</v>
      </c>
      <c r="M699" t="s">
        <v>138</v>
      </c>
      <c r="N699">
        <v>1006.66</v>
      </c>
      <c r="O699">
        <v>5</v>
      </c>
      <c r="P699">
        <v>0.15</v>
      </c>
      <c r="Q699">
        <v>226.64</v>
      </c>
    </row>
    <row r="700" spans="1:17" x14ac:dyDescent="0.35">
      <c r="A700">
        <v>1904</v>
      </c>
      <c r="B700" t="s">
        <v>5737</v>
      </c>
      <c r="C700" s="20">
        <v>45681</v>
      </c>
      <c r="D700" s="20">
        <v>45687</v>
      </c>
      <c r="E700">
        <v>2025</v>
      </c>
      <c r="F700" t="s">
        <v>39</v>
      </c>
      <c r="G700" t="s">
        <v>5738</v>
      </c>
      <c r="H700" t="s">
        <v>5739</v>
      </c>
      <c r="I700" t="s">
        <v>20</v>
      </c>
      <c r="J700" t="s">
        <v>111</v>
      </c>
      <c r="K700" t="s">
        <v>111</v>
      </c>
      <c r="L700" t="s">
        <v>29</v>
      </c>
      <c r="M700" t="s">
        <v>90</v>
      </c>
      <c r="N700">
        <v>68.44</v>
      </c>
      <c r="O700">
        <v>1</v>
      </c>
      <c r="P700">
        <v>0</v>
      </c>
      <c r="Q700">
        <v>0.32</v>
      </c>
    </row>
    <row r="701" spans="1:17" x14ac:dyDescent="0.35">
      <c r="A701">
        <v>6420</v>
      </c>
      <c r="B701" t="s">
        <v>19101</v>
      </c>
      <c r="C701" s="20">
        <v>45682</v>
      </c>
      <c r="D701" s="20">
        <v>45687</v>
      </c>
      <c r="E701">
        <v>2025</v>
      </c>
      <c r="F701" t="s">
        <v>59</v>
      </c>
      <c r="G701" t="s">
        <v>19102</v>
      </c>
      <c r="H701" t="s">
        <v>19103</v>
      </c>
      <c r="I701" t="s">
        <v>20</v>
      </c>
      <c r="J701" t="s">
        <v>79</v>
      </c>
      <c r="K701" t="s">
        <v>80</v>
      </c>
      <c r="L701" t="s">
        <v>22</v>
      </c>
      <c r="M701" t="s">
        <v>75</v>
      </c>
      <c r="N701">
        <v>1085.3599999999999</v>
      </c>
      <c r="O701">
        <v>5</v>
      </c>
      <c r="P701">
        <v>0.2</v>
      </c>
      <c r="Q701">
        <v>28.71</v>
      </c>
    </row>
    <row r="702" spans="1:17" x14ac:dyDescent="0.35">
      <c r="A702">
        <v>5649</v>
      </c>
      <c r="B702" t="s">
        <v>16841</v>
      </c>
      <c r="C702" s="20">
        <v>45682</v>
      </c>
      <c r="D702" s="20">
        <v>45685</v>
      </c>
      <c r="E702">
        <v>2025</v>
      </c>
      <c r="F702" t="s">
        <v>59</v>
      </c>
      <c r="G702" t="s">
        <v>8472</v>
      </c>
      <c r="H702" t="s">
        <v>16842</v>
      </c>
      <c r="I702" t="s">
        <v>28</v>
      </c>
      <c r="J702" t="s">
        <v>79</v>
      </c>
      <c r="K702" t="s">
        <v>80</v>
      </c>
      <c r="L702" t="s">
        <v>22</v>
      </c>
      <c r="M702" t="s">
        <v>134</v>
      </c>
      <c r="N702">
        <v>532.55999999999995</v>
      </c>
      <c r="O702">
        <v>9</v>
      </c>
      <c r="P702">
        <v>0.15</v>
      </c>
      <c r="Q702">
        <v>18.309999999999999</v>
      </c>
    </row>
    <row r="703" spans="1:17" x14ac:dyDescent="0.35">
      <c r="A703">
        <v>4255</v>
      </c>
      <c r="B703" t="s">
        <v>12717</v>
      </c>
      <c r="C703" s="20">
        <v>45682</v>
      </c>
      <c r="D703" s="20">
        <v>45686</v>
      </c>
      <c r="E703">
        <v>2025</v>
      </c>
      <c r="F703" t="s">
        <v>39</v>
      </c>
      <c r="G703" t="s">
        <v>12718</v>
      </c>
      <c r="H703" t="s">
        <v>1433</v>
      </c>
      <c r="I703" t="s">
        <v>20</v>
      </c>
      <c r="J703" t="s">
        <v>145</v>
      </c>
      <c r="K703" t="s">
        <v>80</v>
      </c>
      <c r="L703" t="s">
        <v>22</v>
      </c>
      <c r="M703" t="s">
        <v>54</v>
      </c>
      <c r="N703">
        <v>328.01</v>
      </c>
      <c r="O703">
        <v>9</v>
      </c>
      <c r="P703">
        <v>0</v>
      </c>
      <c r="Q703">
        <v>17.559999999999999</v>
      </c>
    </row>
    <row r="704" spans="1:17" x14ac:dyDescent="0.35">
      <c r="A704">
        <v>1136</v>
      </c>
      <c r="B704" t="s">
        <v>3448</v>
      </c>
      <c r="C704" s="20">
        <v>45682</v>
      </c>
      <c r="D704" s="20">
        <v>45688</v>
      </c>
      <c r="E704">
        <v>2025</v>
      </c>
      <c r="F704" t="s">
        <v>59</v>
      </c>
      <c r="G704" t="s">
        <v>3449</v>
      </c>
      <c r="H704" t="s">
        <v>3450</v>
      </c>
      <c r="I704" t="s">
        <v>67</v>
      </c>
      <c r="J704" t="s">
        <v>111</v>
      </c>
      <c r="K704" t="s">
        <v>111</v>
      </c>
      <c r="L704" t="s">
        <v>36</v>
      </c>
      <c r="M704" t="s">
        <v>71</v>
      </c>
      <c r="N704">
        <v>762.43</v>
      </c>
      <c r="O704">
        <v>9</v>
      </c>
      <c r="P704">
        <v>0.15</v>
      </c>
      <c r="Q704">
        <v>31.73</v>
      </c>
    </row>
    <row r="705" spans="1:17" x14ac:dyDescent="0.35">
      <c r="A705">
        <v>8</v>
      </c>
      <c r="B705" t="s">
        <v>58</v>
      </c>
      <c r="C705" s="20">
        <v>45683</v>
      </c>
      <c r="D705" s="20">
        <v>45684</v>
      </c>
      <c r="E705">
        <v>2025</v>
      </c>
      <c r="F705" t="s">
        <v>59</v>
      </c>
      <c r="G705" t="s">
        <v>60</v>
      </c>
      <c r="H705" t="s">
        <v>61</v>
      </c>
      <c r="I705" t="s">
        <v>20</v>
      </c>
      <c r="J705" t="s">
        <v>62</v>
      </c>
      <c r="K705" t="s">
        <v>63</v>
      </c>
      <c r="L705" t="s">
        <v>36</v>
      </c>
      <c r="M705" t="s">
        <v>37</v>
      </c>
      <c r="N705">
        <v>812.26</v>
      </c>
      <c r="O705">
        <v>6</v>
      </c>
      <c r="P705">
        <v>0.2</v>
      </c>
      <c r="Q705">
        <v>1.02</v>
      </c>
    </row>
    <row r="706" spans="1:17" x14ac:dyDescent="0.35">
      <c r="A706">
        <v>178</v>
      </c>
      <c r="B706" t="s">
        <v>584</v>
      </c>
      <c r="C706" s="20">
        <v>45683</v>
      </c>
      <c r="D706" s="20">
        <v>45688</v>
      </c>
      <c r="E706">
        <v>2025</v>
      </c>
      <c r="F706" t="s">
        <v>25</v>
      </c>
      <c r="G706" t="s">
        <v>585</v>
      </c>
      <c r="H706" t="s">
        <v>586</v>
      </c>
      <c r="I706" t="s">
        <v>20</v>
      </c>
      <c r="J706" t="s">
        <v>47</v>
      </c>
      <c r="K706" t="s">
        <v>47</v>
      </c>
      <c r="L706" t="s">
        <v>22</v>
      </c>
      <c r="M706" t="s">
        <v>75</v>
      </c>
      <c r="N706">
        <v>1034.83</v>
      </c>
      <c r="O706">
        <v>6</v>
      </c>
      <c r="P706">
        <v>0.15</v>
      </c>
      <c r="Q706">
        <v>246.1</v>
      </c>
    </row>
    <row r="707" spans="1:17" x14ac:dyDescent="0.35">
      <c r="A707">
        <v>6291</v>
      </c>
      <c r="B707" t="s">
        <v>18725</v>
      </c>
      <c r="C707" s="20">
        <v>45683</v>
      </c>
      <c r="D707" s="20">
        <v>45684</v>
      </c>
      <c r="E707">
        <v>2025</v>
      </c>
      <c r="F707" t="s">
        <v>17</v>
      </c>
      <c r="G707" t="s">
        <v>18726</v>
      </c>
      <c r="H707" t="s">
        <v>18727</v>
      </c>
      <c r="I707" t="s">
        <v>20</v>
      </c>
      <c r="J707" t="s">
        <v>79</v>
      </c>
      <c r="K707" t="s">
        <v>80</v>
      </c>
      <c r="L707" t="s">
        <v>36</v>
      </c>
      <c r="M707" t="s">
        <v>71</v>
      </c>
      <c r="N707">
        <v>952.17</v>
      </c>
      <c r="O707">
        <v>2</v>
      </c>
      <c r="P707">
        <v>0.15</v>
      </c>
      <c r="Q707">
        <v>164.5</v>
      </c>
    </row>
    <row r="708" spans="1:17" x14ac:dyDescent="0.35">
      <c r="A708">
        <v>3725</v>
      </c>
      <c r="B708" t="s">
        <v>11154</v>
      </c>
      <c r="C708" s="20">
        <v>45683</v>
      </c>
      <c r="D708" s="20">
        <v>45690</v>
      </c>
      <c r="E708">
        <v>2025</v>
      </c>
      <c r="F708" t="s">
        <v>39</v>
      </c>
      <c r="G708" t="s">
        <v>11155</v>
      </c>
      <c r="H708" t="s">
        <v>11156</v>
      </c>
      <c r="I708" t="s">
        <v>20</v>
      </c>
      <c r="J708" t="s">
        <v>52</v>
      </c>
      <c r="K708" t="s">
        <v>53</v>
      </c>
      <c r="L708" t="s">
        <v>29</v>
      </c>
      <c r="M708" t="s">
        <v>30</v>
      </c>
      <c r="N708">
        <v>73.13</v>
      </c>
      <c r="O708">
        <v>10</v>
      </c>
      <c r="P708">
        <v>0.1</v>
      </c>
      <c r="Q708">
        <v>11.61</v>
      </c>
    </row>
    <row r="709" spans="1:17" x14ac:dyDescent="0.35">
      <c r="A709">
        <v>901</v>
      </c>
      <c r="B709" t="s">
        <v>2744</v>
      </c>
      <c r="C709" s="20">
        <v>45683</v>
      </c>
      <c r="D709" s="20">
        <v>45687</v>
      </c>
      <c r="E709">
        <v>2025</v>
      </c>
      <c r="F709" t="s">
        <v>39</v>
      </c>
      <c r="G709" t="s">
        <v>2745</v>
      </c>
      <c r="H709" t="s">
        <v>2746</v>
      </c>
      <c r="I709" t="s">
        <v>28</v>
      </c>
      <c r="J709" t="s">
        <v>34</v>
      </c>
      <c r="K709" t="s">
        <v>35</v>
      </c>
      <c r="L709" t="s">
        <v>22</v>
      </c>
      <c r="M709" t="s">
        <v>75</v>
      </c>
      <c r="N709">
        <v>1000.12</v>
      </c>
      <c r="O709">
        <v>2</v>
      </c>
      <c r="P709">
        <v>0.2</v>
      </c>
      <c r="Q709">
        <v>2.86</v>
      </c>
    </row>
    <row r="710" spans="1:17" x14ac:dyDescent="0.35">
      <c r="A710">
        <v>142</v>
      </c>
      <c r="B710" t="s">
        <v>476</v>
      </c>
      <c r="C710" s="20">
        <v>45684</v>
      </c>
      <c r="D710" s="20">
        <v>45690</v>
      </c>
      <c r="E710">
        <v>2025</v>
      </c>
      <c r="F710" t="s">
        <v>39</v>
      </c>
      <c r="G710" t="s">
        <v>477</v>
      </c>
      <c r="H710" t="s">
        <v>478</v>
      </c>
      <c r="I710" t="s">
        <v>67</v>
      </c>
      <c r="J710" t="s">
        <v>111</v>
      </c>
      <c r="K710" t="s">
        <v>111</v>
      </c>
      <c r="L710" t="s">
        <v>22</v>
      </c>
      <c r="M710" t="s">
        <v>75</v>
      </c>
      <c r="N710">
        <v>1103.27</v>
      </c>
      <c r="O710">
        <v>2</v>
      </c>
      <c r="P710">
        <v>0.15</v>
      </c>
      <c r="Q710">
        <v>146.13</v>
      </c>
    </row>
    <row r="711" spans="1:17" x14ac:dyDescent="0.35">
      <c r="A711">
        <v>7363</v>
      </c>
      <c r="B711" t="s">
        <v>21865</v>
      </c>
      <c r="C711" s="20">
        <v>45684</v>
      </c>
      <c r="D711" s="20">
        <v>45690</v>
      </c>
      <c r="E711">
        <v>2025</v>
      </c>
      <c r="F711" t="s">
        <v>39</v>
      </c>
      <c r="G711" t="s">
        <v>21866</v>
      </c>
      <c r="H711" t="s">
        <v>21867</v>
      </c>
      <c r="I711" t="s">
        <v>67</v>
      </c>
      <c r="J711" t="s">
        <v>42</v>
      </c>
      <c r="K711" t="s">
        <v>43</v>
      </c>
      <c r="L711" t="s">
        <v>29</v>
      </c>
      <c r="M711" t="s">
        <v>90</v>
      </c>
      <c r="N711">
        <v>74.61</v>
      </c>
      <c r="O711">
        <v>4</v>
      </c>
      <c r="P711">
        <v>0.2</v>
      </c>
      <c r="Q711">
        <v>4.3099999999999996</v>
      </c>
    </row>
    <row r="712" spans="1:17" x14ac:dyDescent="0.35">
      <c r="A712">
        <v>6107</v>
      </c>
      <c r="B712" t="s">
        <v>18182</v>
      </c>
      <c r="C712" s="20">
        <v>45684</v>
      </c>
      <c r="D712" s="20">
        <v>45686</v>
      </c>
      <c r="E712">
        <v>2025</v>
      </c>
      <c r="F712" t="s">
        <v>25</v>
      </c>
      <c r="G712" t="s">
        <v>18183</v>
      </c>
      <c r="H712" t="s">
        <v>18184</v>
      </c>
      <c r="I712" t="s">
        <v>20</v>
      </c>
      <c r="J712" t="s">
        <v>52</v>
      </c>
      <c r="K712" t="s">
        <v>53</v>
      </c>
      <c r="L712" t="s">
        <v>22</v>
      </c>
      <c r="M712" t="s">
        <v>23</v>
      </c>
      <c r="N712">
        <v>80.45</v>
      </c>
      <c r="O712">
        <v>10</v>
      </c>
      <c r="P712">
        <v>0.2</v>
      </c>
      <c r="Q712">
        <v>9.9</v>
      </c>
    </row>
    <row r="713" spans="1:17" x14ac:dyDescent="0.35">
      <c r="A713">
        <v>4742</v>
      </c>
      <c r="B713" t="s">
        <v>14159</v>
      </c>
      <c r="C713" s="20">
        <v>45684</v>
      </c>
      <c r="D713" s="20">
        <v>45685</v>
      </c>
      <c r="E713">
        <v>2025</v>
      </c>
      <c r="F713" t="s">
        <v>39</v>
      </c>
      <c r="G713" t="s">
        <v>14160</v>
      </c>
      <c r="H713" t="s">
        <v>14161</v>
      </c>
      <c r="I713" t="s">
        <v>67</v>
      </c>
      <c r="J713" t="s">
        <v>79</v>
      </c>
      <c r="K713" t="s">
        <v>80</v>
      </c>
      <c r="L713" t="s">
        <v>29</v>
      </c>
      <c r="M713" t="s">
        <v>90</v>
      </c>
      <c r="N713">
        <v>1308.5</v>
      </c>
      <c r="O713">
        <v>7</v>
      </c>
      <c r="P713">
        <v>0.2</v>
      </c>
      <c r="Q713">
        <v>275.33999999999997</v>
      </c>
    </row>
    <row r="714" spans="1:17" x14ac:dyDescent="0.35">
      <c r="A714">
        <v>3072</v>
      </c>
      <c r="B714" t="s">
        <v>9217</v>
      </c>
      <c r="C714" s="20">
        <v>45684</v>
      </c>
      <c r="D714" s="20">
        <v>45691</v>
      </c>
      <c r="E714">
        <v>2025</v>
      </c>
      <c r="F714" t="s">
        <v>25</v>
      </c>
      <c r="G714" t="s">
        <v>9218</v>
      </c>
      <c r="H714" t="s">
        <v>9219</v>
      </c>
      <c r="I714" t="s">
        <v>67</v>
      </c>
      <c r="J714" t="s">
        <v>52</v>
      </c>
      <c r="K714" t="s">
        <v>53</v>
      </c>
      <c r="L714" t="s">
        <v>22</v>
      </c>
      <c r="M714" t="s">
        <v>134</v>
      </c>
      <c r="N714">
        <v>950.25</v>
      </c>
      <c r="O714">
        <v>2</v>
      </c>
      <c r="P714">
        <v>0</v>
      </c>
      <c r="Q714">
        <v>128.79</v>
      </c>
    </row>
    <row r="715" spans="1:17" x14ac:dyDescent="0.35">
      <c r="A715">
        <v>8410</v>
      </c>
      <c r="B715" t="s">
        <v>24906</v>
      </c>
      <c r="C715" s="20">
        <v>45685</v>
      </c>
      <c r="D715" s="20">
        <v>45686</v>
      </c>
      <c r="E715">
        <v>2025</v>
      </c>
      <c r="F715" t="s">
        <v>59</v>
      </c>
      <c r="G715" t="s">
        <v>24907</v>
      </c>
      <c r="H715" t="s">
        <v>24908</v>
      </c>
      <c r="I715" t="s">
        <v>28</v>
      </c>
      <c r="J715" t="s">
        <v>34</v>
      </c>
      <c r="K715" t="s">
        <v>35</v>
      </c>
      <c r="L715" t="s">
        <v>36</v>
      </c>
      <c r="M715" t="s">
        <v>118</v>
      </c>
      <c r="N715">
        <v>273.17</v>
      </c>
      <c r="O715">
        <v>6</v>
      </c>
      <c r="P715">
        <v>0.15</v>
      </c>
      <c r="Q715">
        <v>46.34</v>
      </c>
    </row>
    <row r="716" spans="1:17" x14ac:dyDescent="0.35">
      <c r="A716">
        <v>8267</v>
      </c>
      <c r="B716" t="s">
        <v>24491</v>
      </c>
      <c r="C716" s="20">
        <v>45685</v>
      </c>
      <c r="D716" s="20">
        <v>45686</v>
      </c>
      <c r="E716">
        <v>2025</v>
      </c>
      <c r="F716" t="s">
        <v>17</v>
      </c>
      <c r="G716" t="s">
        <v>24492</v>
      </c>
      <c r="H716" t="s">
        <v>24493</v>
      </c>
      <c r="I716" t="s">
        <v>67</v>
      </c>
      <c r="J716" t="s">
        <v>106</v>
      </c>
      <c r="K716" t="s">
        <v>106</v>
      </c>
      <c r="L716" t="s">
        <v>36</v>
      </c>
      <c r="M716" t="s">
        <v>138</v>
      </c>
      <c r="N716">
        <v>644.70000000000005</v>
      </c>
      <c r="O716">
        <v>9</v>
      </c>
      <c r="P716">
        <v>0.2</v>
      </c>
      <c r="Q716">
        <v>41.51</v>
      </c>
    </row>
    <row r="717" spans="1:17" x14ac:dyDescent="0.35">
      <c r="A717">
        <v>7983</v>
      </c>
      <c r="B717" t="s">
        <v>23664</v>
      </c>
      <c r="C717" s="20">
        <v>45685</v>
      </c>
      <c r="D717" s="20">
        <v>45690</v>
      </c>
      <c r="E717">
        <v>2025</v>
      </c>
      <c r="F717" t="s">
        <v>17</v>
      </c>
      <c r="G717" t="s">
        <v>23665</v>
      </c>
      <c r="H717" t="s">
        <v>23666</v>
      </c>
      <c r="I717" t="s">
        <v>67</v>
      </c>
      <c r="J717" t="s">
        <v>106</v>
      </c>
      <c r="K717" t="s">
        <v>106</v>
      </c>
      <c r="L717" t="s">
        <v>29</v>
      </c>
      <c r="M717" t="s">
        <v>107</v>
      </c>
      <c r="N717">
        <v>1229.5</v>
      </c>
      <c r="O717">
        <v>10</v>
      </c>
      <c r="P717">
        <v>0</v>
      </c>
      <c r="Q717">
        <v>24.76</v>
      </c>
    </row>
    <row r="718" spans="1:17" x14ac:dyDescent="0.35">
      <c r="A718">
        <v>3927</v>
      </c>
      <c r="B718" t="s">
        <v>11753</v>
      </c>
      <c r="C718" s="20">
        <v>45685</v>
      </c>
      <c r="D718" s="20">
        <v>45689</v>
      </c>
      <c r="E718">
        <v>2025</v>
      </c>
      <c r="F718" t="s">
        <v>17</v>
      </c>
      <c r="G718" t="s">
        <v>11754</v>
      </c>
      <c r="H718" t="s">
        <v>11755</v>
      </c>
      <c r="I718" t="s">
        <v>67</v>
      </c>
      <c r="J718" t="s">
        <v>62</v>
      </c>
      <c r="K718" t="s">
        <v>63</v>
      </c>
      <c r="L718" t="s">
        <v>36</v>
      </c>
      <c r="M718" t="s">
        <v>37</v>
      </c>
      <c r="N718">
        <v>1237.74</v>
      </c>
      <c r="O718">
        <v>6</v>
      </c>
      <c r="P718">
        <v>0.2</v>
      </c>
      <c r="Q718">
        <v>81.08</v>
      </c>
    </row>
    <row r="719" spans="1:17" x14ac:dyDescent="0.35">
      <c r="A719">
        <v>602</v>
      </c>
      <c r="B719" t="s">
        <v>1849</v>
      </c>
      <c r="C719" s="20">
        <v>45685</v>
      </c>
      <c r="D719" s="20">
        <v>45690</v>
      </c>
      <c r="E719">
        <v>2025</v>
      </c>
      <c r="F719" t="s">
        <v>25</v>
      </c>
      <c r="G719" t="s">
        <v>1850</v>
      </c>
      <c r="H719" t="s">
        <v>1851</v>
      </c>
      <c r="I719" t="s">
        <v>67</v>
      </c>
      <c r="J719" t="s">
        <v>106</v>
      </c>
      <c r="K719" t="s">
        <v>106</v>
      </c>
      <c r="L719" t="s">
        <v>29</v>
      </c>
      <c r="M719" t="s">
        <v>48</v>
      </c>
      <c r="N719">
        <v>205.86</v>
      </c>
      <c r="O719">
        <v>5</v>
      </c>
      <c r="P719">
        <v>0</v>
      </c>
      <c r="Q719">
        <v>31.21</v>
      </c>
    </row>
    <row r="720" spans="1:17" x14ac:dyDescent="0.35">
      <c r="A720">
        <v>1303</v>
      </c>
      <c r="B720" t="s">
        <v>3947</v>
      </c>
      <c r="C720" s="20">
        <v>45685</v>
      </c>
      <c r="D720" s="20">
        <v>45687</v>
      </c>
      <c r="E720">
        <v>2025</v>
      </c>
      <c r="F720" t="s">
        <v>39</v>
      </c>
      <c r="G720" t="s">
        <v>3948</v>
      </c>
      <c r="H720" t="s">
        <v>3949</v>
      </c>
      <c r="I720" t="s">
        <v>67</v>
      </c>
      <c r="J720" t="s">
        <v>106</v>
      </c>
      <c r="K720" t="s">
        <v>106</v>
      </c>
      <c r="L720" t="s">
        <v>36</v>
      </c>
      <c r="M720" t="s">
        <v>37</v>
      </c>
      <c r="N720">
        <v>698.52</v>
      </c>
      <c r="O720">
        <v>8</v>
      </c>
      <c r="P720">
        <v>0.2</v>
      </c>
      <c r="Q720">
        <v>16.170000000000002</v>
      </c>
    </row>
    <row r="721" spans="1:17" x14ac:dyDescent="0.35">
      <c r="A721">
        <v>4748</v>
      </c>
      <c r="B721" t="s">
        <v>14177</v>
      </c>
      <c r="C721" s="20">
        <v>45686</v>
      </c>
      <c r="D721" s="20">
        <v>45692</v>
      </c>
      <c r="E721">
        <v>2025</v>
      </c>
      <c r="F721" t="s">
        <v>17</v>
      </c>
      <c r="G721" t="s">
        <v>14178</v>
      </c>
      <c r="H721" t="s">
        <v>14179</v>
      </c>
      <c r="I721" t="s">
        <v>20</v>
      </c>
      <c r="J721" t="s">
        <v>111</v>
      </c>
      <c r="K721" t="s">
        <v>111</v>
      </c>
      <c r="L721" t="s">
        <v>36</v>
      </c>
      <c r="M721" t="s">
        <v>138</v>
      </c>
      <c r="N721">
        <v>669.15</v>
      </c>
      <c r="O721">
        <v>1</v>
      </c>
      <c r="P721">
        <v>0</v>
      </c>
      <c r="Q721">
        <v>40.479999999999997</v>
      </c>
    </row>
    <row r="722" spans="1:17" x14ac:dyDescent="0.35">
      <c r="A722">
        <v>4593</v>
      </c>
      <c r="B722" t="s">
        <v>13717</v>
      </c>
      <c r="C722" s="20">
        <v>45686</v>
      </c>
      <c r="D722" s="20">
        <v>45693</v>
      </c>
      <c r="E722">
        <v>2025</v>
      </c>
      <c r="F722" t="s">
        <v>59</v>
      </c>
      <c r="G722" t="s">
        <v>13718</v>
      </c>
      <c r="H722" t="s">
        <v>13719</v>
      </c>
      <c r="I722" t="s">
        <v>28</v>
      </c>
      <c r="J722" t="s">
        <v>62</v>
      </c>
      <c r="K722" t="s">
        <v>63</v>
      </c>
      <c r="L722" t="s">
        <v>29</v>
      </c>
      <c r="M722" t="s">
        <v>107</v>
      </c>
      <c r="N722">
        <v>1424.4</v>
      </c>
      <c r="O722">
        <v>9</v>
      </c>
      <c r="P722">
        <v>0.2</v>
      </c>
      <c r="Q722">
        <v>94.33</v>
      </c>
    </row>
    <row r="723" spans="1:17" x14ac:dyDescent="0.35">
      <c r="A723">
        <v>3672</v>
      </c>
      <c r="B723" t="s">
        <v>10997</v>
      </c>
      <c r="C723" s="20">
        <v>45686</v>
      </c>
      <c r="D723" s="20">
        <v>45687</v>
      </c>
      <c r="E723">
        <v>2025</v>
      </c>
      <c r="F723" t="s">
        <v>59</v>
      </c>
      <c r="G723" t="s">
        <v>10998</v>
      </c>
      <c r="H723" t="s">
        <v>10999</v>
      </c>
      <c r="I723" t="s">
        <v>67</v>
      </c>
      <c r="J723" t="s">
        <v>111</v>
      </c>
      <c r="K723" t="s">
        <v>111</v>
      </c>
      <c r="L723" t="s">
        <v>36</v>
      </c>
      <c r="M723" t="s">
        <v>118</v>
      </c>
      <c r="N723">
        <v>916.61</v>
      </c>
      <c r="O723">
        <v>2</v>
      </c>
      <c r="P723">
        <v>0.1</v>
      </c>
      <c r="Q723">
        <v>49.21</v>
      </c>
    </row>
    <row r="724" spans="1:17" x14ac:dyDescent="0.35">
      <c r="A724">
        <v>3124</v>
      </c>
      <c r="B724" t="s">
        <v>9370</v>
      </c>
      <c r="C724" s="20">
        <v>45686</v>
      </c>
      <c r="D724" s="20">
        <v>45689</v>
      </c>
      <c r="E724">
        <v>2025</v>
      </c>
      <c r="F724" t="s">
        <v>39</v>
      </c>
      <c r="G724" t="s">
        <v>9371</v>
      </c>
      <c r="H724" t="s">
        <v>9372</v>
      </c>
      <c r="I724" t="s">
        <v>20</v>
      </c>
      <c r="J724" t="s">
        <v>42</v>
      </c>
      <c r="K724" t="s">
        <v>43</v>
      </c>
      <c r="L724" t="s">
        <v>36</v>
      </c>
      <c r="M724" t="s">
        <v>71</v>
      </c>
      <c r="N724">
        <v>41.74</v>
      </c>
      <c r="O724">
        <v>3</v>
      </c>
      <c r="P724">
        <v>0.2</v>
      </c>
      <c r="Q724">
        <v>0.06</v>
      </c>
    </row>
    <row r="725" spans="1:17" x14ac:dyDescent="0.35">
      <c r="A725">
        <v>2860</v>
      </c>
      <c r="B725" t="s">
        <v>8584</v>
      </c>
      <c r="C725" s="20">
        <v>45686</v>
      </c>
      <c r="D725" s="20">
        <v>45687</v>
      </c>
      <c r="E725">
        <v>2025</v>
      </c>
      <c r="F725" t="s">
        <v>39</v>
      </c>
      <c r="G725" t="s">
        <v>8585</v>
      </c>
      <c r="H725" t="s">
        <v>8586</v>
      </c>
      <c r="I725" t="s">
        <v>28</v>
      </c>
      <c r="J725" t="s">
        <v>34</v>
      </c>
      <c r="K725" t="s">
        <v>35</v>
      </c>
      <c r="L725" t="s">
        <v>22</v>
      </c>
      <c r="M725" t="s">
        <v>54</v>
      </c>
      <c r="N725">
        <v>76.28</v>
      </c>
      <c r="O725">
        <v>4</v>
      </c>
      <c r="P725">
        <v>0.2</v>
      </c>
      <c r="Q725">
        <v>8.5</v>
      </c>
    </row>
    <row r="726" spans="1:17" x14ac:dyDescent="0.35">
      <c r="A726">
        <v>2508</v>
      </c>
      <c r="B726" t="s">
        <v>7539</v>
      </c>
      <c r="C726" s="20">
        <v>45686</v>
      </c>
      <c r="D726" s="20">
        <v>45687</v>
      </c>
      <c r="E726">
        <v>2025</v>
      </c>
      <c r="F726" t="s">
        <v>59</v>
      </c>
      <c r="G726" t="s">
        <v>7540</v>
      </c>
      <c r="H726" t="s">
        <v>7541</v>
      </c>
      <c r="I726" t="s">
        <v>67</v>
      </c>
      <c r="J726" t="s">
        <v>79</v>
      </c>
      <c r="K726" t="s">
        <v>80</v>
      </c>
      <c r="L726" t="s">
        <v>36</v>
      </c>
      <c r="M726" t="s">
        <v>71</v>
      </c>
      <c r="N726">
        <v>863.16</v>
      </c>
      <c r="O726">
        <v>2</v>
      </c>
      <c r="P726">
        <v>0</v>
      </c>
      <c r="Q726">
        <v>188.13</v>
      </c>
    </row>
    <row r="727" spans="1:17" x14ac:dyDescent="0.35">
      <c r="A727">
        <v>1460</v>
      </c>
      <c r="B727" t="s">
        <v>4414</v>
      </c>
      <c r="C727" s="20">
        <v>45686</v>
      </c>
      <c r="D727" s="20">
        <v>45693</v>
      </c>
      <c r="E727">
        <v>2025</v>
      </c>
      <c r="F727" t="s">
        <v>25</v>
      </c>
      <c r="G727" t="s">
        <v>4415</v>
      </c>
      <c r="H727" t="s">
        <v>4416</v>
      </c>
      <c r="I727" t="s">
        <v>67</v>
      </c>
      <c r="J727" t="s">
        <v>21</v>
      </c>
      <c r="K727" t="s">
        <v>26647</v>
      </c>
      <c r="L727" t="s">
        <v>29</v>
      </c>
      <c r="M727" t="s">
        <v>30</v>
      </c>
      <c r="N727">
        <v>938.09</v>
      </c>
      <c r="O727">
        <v>10</v>
      </c>
      <c r="P727">
        <v>0.15</v>
      </c>
      <c r="Q727">
        <v>-4.8</v>
      </c>
    </row>
    <row r="728" spans="1:17" x14ac:dyDescent="0.35">
      <c r="A728">
        <v>7912</v>
      </c>
      <c r="B728" t="s">
        <v>23456</v>
      </c>
      <c r="C728" s="20">
        <v>45687</v>
      </c>
      <c r="D728" s="20">
        <v>45690</v>
      </c>
      <c r="E728">
        <v>2025</v>
      </c>
      <c r="F728" t="s">
        <v>59</v>
      </c>
      <c r="G728" t="s">
        <v>23457</v>
      </c>
      <c r="H728" t="s">
        <v>23458</v>
      </c>
      <c r="I728" t="s">
        <v>67</v>
      </c>
      <c r="J728" t="s">
        <v>47</v>
      </c>
      <c r="K728" t="s">
        <v>47</v>
      </c>
      <c r="L728" t="s">
        <v>29</v>
      </c>
      <c r="M728" t="s">
        <v>90</v>
      </c>
      <c r="N728">
        <v>458.49</v>
      </c>
      <c r="O728">
        <v>9</v>
      </c>
      <c r="P728">
        <v>0.2</v>
      </c>
      <c r="Q728">
        <v>93.19</v>
      </c>
    </row>
    <row r="729" spans="1:17" x14ac:dyDescent="0.35">
      <c r="A729">
        <v>5984</v>
      </c>
      <c r="B729" t="s">
        <v>17821</v>
      </c>
      <c r="C729" s="20">
        <v>45687</v>
      </c>
      <c r="D729" s="20">
        <v>45688</v>
      </c>
      <c r="E729">
        <v>2025</v>
      </c>
      <c r="F729" t="s">
        <v>17</v>
      </c>
      <c r="G729" t="s">
        <v>17822</v>
      </c>
      <c r="H729" t="s">
        <v>17823</v>
      </c>
      <c r="I729" t="s">
        <v>28</v>
      </c>
      <c r="J729" t="s">
        <v>34</v>
      </c>
      <c r="K729" t="s">
        <v>35</v>
      </c>
      <c r="L729" t="s">
        <v>22</v>
      </c>
      <c r="M729" t="s">
        <v>134</v>
      </c>
      <c r="N729">
        <v>395.55</v>
      </c>
      <c r="O729">
        <v>10</v>
      </c>
      <c r="P729">
        <v>0.2</v>
      </c>
      <c r="Q729">
        <v>82.25</v>
      </c>
    </row>
    <row r="730" spans="1:17" x14ac:dyDescent="0.35">
      <c r="A730">
        <v>5951</v>
      </c>
      <c r="B730" t="s">
        <v>17726</v>
      </c>
      <c r="C730" s="20">
        <v>45687</v>
      </c>
      <c r="D730" s="20">
        <v>45689</v>
      </c>
      <c r="E730">
        <v>2025</v>
      </c>
      <c r="F730" t="s">
        <v>59</v>
      </c>
      <c r="G730" t="s">
        <v>17727</v>
      </c>
      <c r="H730" t="s">
        <v>17728</v>
      </c>
      <c r="I730" t="s">
        <v>20</v>
      </c>
      <c r="J730" t="s">
        <v>145</v>
      </c>
      <c r="K730" t="s">
        <v>80</v>
      </c>
      <c r="L730" t="s">
        <v>29</v>
      </c>
      <c r="M730" t="s">
        <v>48</v>
      </c>
      <c r="N730">
        <v>1061.3599999999999</v>
      </c>
      <c r="O730">
        <v>4</v>
      </c>
      <c r="P730">
        <v>0.15</v>
      </c>
      <c r="Q730">
        <v>152.61000000000001</v>
      </c>
    </row>
    <row r="731" spans="1:17" x14ac:dyDescent="0.35">
      <c r="A731">
        <v>366</v>
      </c>
      <c r="B731" t="s">
        <v>1145</v>
      </c>
      <c r="C731" s="20">
        <v>45687</v>
      </c>
      <c r="D731" s="20">
        <v>45690</v>
      </c>
      <c r="E731">
        <v>2025</v>
      </c>
      <c r="F731" t="s">
        <v>39</v>
      </c>
      <c r="G731" t="s">
        <v>1146</v>
      </c>
      <c r="H731" t="s">
        <v>1147</v>
      </c>
      <c r="I731" t="s">
        <v>67</v>
      </c>
      <c r="J731" t="s">
        <v>21</v>
      </c>
      <c r="K731" t="s">
        <v>26647</v>
      </c>
      <c r="L731" t="s">
        <v>36</v>
      </c>
      <c r="M731" t="s">
        <v>118</v>
      </c>
      <c r="N731">
        <v>507.2</v>
      </c>
      <c r="O731">
        <v>10</v>
      </c>
      <c r="P731">
        <v>0.15</v>
      </c>
      <c r="Q731">
        <v>39.840000000000003</v>
      </c>
    </row>
    <row r="732" spans="1:17" x14ac:dyDescent="0.35">
      <c r="A732">
        <v>4624</v>
      </c>
      <c r="B732" t="s">
        <v>13807</v>
      </c>
      <c r="C732" s="20">
        <v>45687</v>
      </c>
      <c r="D732" s="20">
        <v>45693</v>
      </c>
      <c r="E732">
        <v>2025</v>
      </c>
      <c r="F732" t="s">
        <v>17</v>
      </c>
      <c r="G732" t="s">
        <v>13808</v>
      </c>
      <c r="H732" t="s">
        <v>13809</v>
      </c>
      <c r="I732" t="s">
        <v>67</v>
      </c>
      <c r="J732" t="s">
        <v>62</v>
      </c>
      <c r="K732" t="s">
        <v>63</v>
      </c>
      <c r="L732" t="s">
        <v>22</v>
      </c>
      <c r="M732" t="s">
        <v>75</v>
      </c>
      <c r="N732">
        <v>73.38</v>
      </c>
      <c r="O732">
        <v>10</v>
      </c>
      <c r="P732">
        <v>0.1</v>
      </c>
      <c r="Q732">
        <v>6.7</v>
      </c>
    </row>
    <row r="733" spans="1:17" x14ac:dyDescent="0.35">
      <c r="A733">
        <v>1436</v>
      </c>
      <c r="B733" t="s">
        <v>4343</v>
      </c>
      <c r="C733" s="20">
        <v>45687</v>
      </c>
      <c r="D733" s="20">
        <v>45694</v>
      </c>
      <c r="E733">
        <v>2025</v>
      </c>
      <c r="F733" t="s">
        <v>25</v>
      </c>
      <c r="G733" t="s">
        <v>4344</v>
      </c>
      <c r="H733" t="s">
        <v>4345</v>
      </c>
      <c r="I733" t="s">
        <v>20</v>
      </c>
      <c r="J733" t="s">
        <v>21</v>
      </c>
      <c r="K733" t="s">
        <v>26647</v>
      </c>
      <c r="L733" t="s">
        <v>29</v>
      </c>
      <c r="M733" t="s">
        <v>107</v>
      </c>
      <c r="N733">
        <v>100.11</v>
      </c>
      <c r="O733">
        <v>3</v>
      </c>
      <c r="P733">
        <v>0</v>
      </c>
      <c r="Q733">
        <v>11.02</v>
      </c>
    </row>
    <row r="734" spans="1:17" x14ac:dyDescent="0.35">
      <c r="A734">
        <v>6335</v>
      </c>
      <c r="B734" t="s">
        <v>18853</v>
      </c>
      <c r="C734" s="20">
        <v>45688</v>
      </c>
      <c r="D734" s="20">
        <v>45693</v>
      </c>
      <c r="E734">
        <v>2025</v>
      </c>
      <c r="F734" t="s">
        <v>59</v>
      </c>
      <c r="G734" t="s">
        <v>18854</v>
      </c>
      <c r="H734" t="s">
        <v>18855</v>
      </c>
      <c r="I734" t="s">
        <v>67</v>
      </c>
      <c r="J734" t="s">
        <v>42</v>
      </c>
      <c r="K734" t="s">
        <v>43</v>
      </c>
      <c r="L734" t="s">
        <v>36</v>
      </c>
      <c r="M734" t="s">
        <v>71</v>
      </c>
      <c r="N734">
        <v>279.13</v>
      </c>
      <c r="O734">
        <v>9</v>
      </c>
      <c r="P734">
        <v>0.2</v>
      </c>
      <c r="Q734">
        <v>54.08</v>
      </c>
    </row>
    <row r="735" spans="1:17" x14ac:dyDescent="0.35">
      <c r="A735">
        <v>4899</v>
      </c>
      <c r="B735" t="s">
        <v>14626</v>
      </c>
      <c r="C735" s="20">
        <v>45688</v>
      </c>
      <c r="D735" s="20">
        <v>45693</v>
      </c>
      <c r="E735">
        <v>2025</v>
      </c>
      <c r="F735" t="s">
        <v>25</v>
      </c>
      <c r="G735" t="s">
        <v>14627</v>
      </c>
      <c r="H735" t="s">
        <v>14628</v>
      </c>
      <c r="I735" t="s">
        <v>67</v>
      </c>
      <c r="J735" t="s">
        <v>52</v>
      </c>
      <c r="K735" t="s">
        <v>53</v>
      </c>
      <c r="L735" t="s">
        <v>29</v>
      </c>
      <c r="M735" t="s">
        <v>107</v>
      </c>
      <c r="N735">
        <v>1151</v>
      </c>
      <c r="O735">
        <v>5</v>
      </c>
      <c r="P735">
        <v>0.15</v>
      </c>
      <c r="Q735">
        <v>86.9</v>
      </c>
    </row>
    <row r="736" spans="1:17" x14ac:dyDescent="0.35">
      <c r="A736">
        <v>4213</v>
      </c>
      <c r="B736" t="s">
        <v>12594</v>
      </c>
      <c r="C736" s="20">
        <v>45688</v>
      </c>
      <c r="D736" s="20">
        <v>45690</v>
      </c>
      <c r="E736">
        <v>2025</v>
      </c>
      <c r="F736" t="s">
        <v>39</v>
      </c>
      <c r="G736" t="s">
        <v>12595</v>
      </c>
      <c r="H736" t="s">
        <v>12596</v>
      </c>
      <c r="I736" t="s">
        <v>28</v>
      </c>
      <c r="J736" t="s">
        <v>79</v>
      </c>
      <c r="K736" t="s">
        <v>80</v>
      </c>
      <c r="L736" t="s">
        <v>22</v>
      </c>
      <c r="M736" t="s">
        <v>23</v>
      </c>
      <c r="N736">
        <v>229.81</v>
      </c>
      <c r="O736">
        <v>10</v>
      </c>
      <c r="P736">
        <v>0.2</v>
      </c>
      <c r="Q736">
        <v>37.119999999999997</v>
      </c>
    </row>
    <row r="737" spans="1:17" x14ac:dyDescent="0.35">
      <c r="A737">
        <v>4028</v>
      </c>
      <c r="B737" t="s">
        <v>12050</v>
      </c>
      <c r="C737" s="20">
        <v>45688</v>
      </c>
      <c r="D737" s="20">
        <v>45691</v>
      </c>
      <c r="E737">
        <v>2025</v>
      </c>
      <c r="F737" t="s">
        <v>39</v>
      </c>
      <c r="G737" t="s">
        <v>12051</v>
      </c>
      <c r="H737" t="s">
        <v>12052</v>
      </c>
      <c r="I737" t="s">
        <v>28</v>
      </c>
      <c r="J737" t="s">
        <v>106</v>
      </c>
      <c r="K737" t="s">
        <v>106</v>
      </c>
      <c r="L737" t="s">
        <v>36</v>
      </c>
      <c r="M737" t="s">
        <v>118</v>
      </c>
      <c r="N737">
        <v>805.95</v>
      </c>
      <c r="O737">
        <v>9</v>
      </c>
      <c r="P737">
        <v>0.1</v>
      </c>
      <c r="Q737">
        <v>67.739999999999995</v>
      </c>
    </row>
    <row r="738" spans="1:17" x14ac:dyDescent="0.35">
      <c r="A738">
        <v>2968</v>
      </c>
      <c r="B738" t="s">
        <v>8907</v>
      </c>
      <c r="C738" s="20">
        <v>45688</v>
      </c>
      <c r="D738" s="20">
        <v>45691</v>
      </c>
      <c r="E738">
        <v>2025</v>
      </c>
      <c r="F738" t="s">
        <v>39</v>
      </c>
      <c r="G738" t="s">
        <v>8908</v>
      </c>
      <c r="H738" t="s">
        <v>8909</v>
      </c>
      <c r="I738" t="s">
        <v>67</v>
      </c>
      <c r="J738" t="s">
        <v>21</v>
      </c>
      <c r="K738" t="s">
        <v>26647</v>
      </c>
      <c r="L738" t="s">
        <v>29</v>
      </c>
      <c r="M738" t="s">
        <v>107</v>
      </c>
      <c r="N738">
        <v>855.26</v>
      </c>
      <c r="O738">
        <v>2</v>
      </c>
      <c r="P738">
        <v>0.2</v>
      </c>
      <c r="Q738">
        <v>164.73</v>
      </c>
    </row>
    <row r="739" spans="1:17" x14ac:dyDescent="0.35">
      <c r="A739">
        <v>1534</v>
      </c>
      <c r="B739" t="s">
        <v>4635</v>
      </c>
      <c r="C739" s="20">
        <v>45688</v>
      </c>
      <c r="D739" s="20">
        <v>45695</v>
      </c>
      <c r="E739">
        <v>2025</v>
      </c>
      <c r="F739" t="s">
        <v>25</v>
      </c>
      <c r="G739" t="s">
        <v>4636</v>
      </c>
      <c r="H739" t="s">
        <v>4637</v>
      </c>
      <c r="I739" t="s">
        <v>28</v>
      </c>
      <c r="J739" t="s">
        <v>52</v>
      </c>
      <c r="K739" t="s">
        <v>53</v>
      </c>
      <c r="L739" t="s">
        <v>22</v>
      </c>
      <c r="M739" t="s">
        <v>134</v>
      </c>
      <c r="N739">
        <v>251.17</v>
      </c>
      <c r="O739">
        <v>4</v>
      </c>
      <c r="P739">
        <v>0.1</v>
      </c>
      <c r="Q739">
        <v>56.58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41F9-EAB2-4609-940D-E70DDF70C340}">
  <sheetPr>
    <tabColor theme="0" tint="-0.499984740745262"/>
  </sheetPr>
  <dimension ref="A1:N17"/>
  <sheetViews>
    <sheetView workbookViewId="0">
      <selection activeCell="F1" sqref="F1"/>
    </sheetView>
  </sheetViews>
  <sheetFormatPr defaultRowHeight="14.5" x14ac:dyDescent="0.35"/>
  <cols>
    <col min="1" max="1" width="12.453125" bestFit="1" customWidth="1"/>
    <col min="2" max="2" width="11.54296875" bestFit="1" customWidth="1"/>
    <col min="4" max="4" width="12.453125" bestFit="1" customWidth="1"/>
    <col min="5" max="5" width="11.54296875" bestFit="1" customWidth="1"/>
    <col min="7" max="7" width="12.453125" bestFit="1" customWidth="1"/>
    <col min="8" max="8" width="14.26953125" bestFit="1" customWidth="1"/>
    <col min="10" max="10" width="12.453125" bestFit="1" customWidth="1"/>
    <col min="11" max="12" width="15.1796875" bestFit="1" customWidth="1"/>
    <col min="13" max="13" width="12.453125" bestFit="1" customWidth="1"/>
    <col min="14" max="14" width="18.08984375" bestFit="1" customWidth="1"/>
  </cols>
  <sheetData>
    <row r="1" spans="1:14" x14ac:dyDescent="0.35">
      <c r="F1">
        <f>GETPIVOTDATA("Sales",$A$3,"Months (Order Date)",1)/GETPIVOTDATA("Profit",$D$3,"Months (Order Date)",1)</f>
        <v>8.3327813593740405</v>
      </c>
    </row>
    <row r="3" spans="1:14" x14ac:dyDescent="0.35">
      <c r="A3" s="2" t="s">
        <v>26624</v>
      </c>
      <c r="B3" t="s">
        <v>26638</v>
      </c>
      <c r="D3" s="2" t="s">
        <v>26624</v>
      </c>
      <c r="E3" t="s">
        <v>26639</v>
      </c>
      <c r="G3" s="2" t="s">
        <v>26624</v>
      </c>
      <c r="H3" t="s">
        <v>26642</v>
      </c>
      <c r="J3" s="2" t="s">
        <v>26624</v>
      </c>
      <c r="K3" t="s">
        <v>26643</v>
      </c>
      <c r="M3" s="2" t="s">
        <v>26624</v>
      </c>
      <c r="N3" t="s">
        <v>26644</v>
      </c>
    </row>
    <row r="4" spans="1:14" x14ac:dyDescent="0.35">
      <c r="A4" s="1" t="s">
        <v>26626</v>
      </c>
      <c r="B4" s="27">
        <v>559872.58000000031</v>
      </c>
      <c r="D4" s="1" t="s">
        <v>26626</v>
      </c>
      <c r="E4" s="27">
        <v>67189.160000000047</v>
      </c>
      <c r="G4" s="1" t="s">
        <v>26626</v>
      </c>
      <c r="H4" s="27">
        <v>4097</v>
      </c>
      <c r="J4" s="1" t="s">
        <v>26626</v>
      </c>
      <c r="K4" s="27">
        <v>736</v>
      </c>
      <c r="M4" s="1" t="s">
        <v>26626</v>
      </c>
      <c r="N4" s="27">
        <v>0.12000794895152753</v>
      </c>
    </row>
    <row r="5" spans="1:14" x14ac:dyDescent="0.35">
      <c r="A5" s="1" t="s">
        <v>26627</v>
      </c>
      <c r="B5" s="27">
        <v>537396.55999999959</v>
      </c>
      <c r="D5" s="1" t="s">
        <v>26627</v>
      </c>
      <c r="E5" s="27">
        <v>60546.400000000052</v>
      </c>
      <c r="G5" s="1" t="s">
        <v>26627</v>
      </c>
      <c r="H5" s="27">
        <v>3840</v>
      </c>
      <c r="J5" s="1" t="s">
        <v>26627</v>
      </c>
      <c r="K5" s="27">
        <v>701</v>
      </c>
      <c r="M5" s="1" t="s">
        <v>26627</v>
      </c>
      <c r="N5" s="27">
        <v>0.11266614732331018</v>
      </c>
    </row>
    <row r="6" spans="1:14" x14ac:dyDescent="0.35">
      <c r="A6" s="1" t="s">
        <v>26628</v>
      </c>
      <c r="B6" s="27">
        <v>611755.84000000032</v>
      </c>
      <c r="D6" s="1" t="s">
        <v>26628</v>
      </c>
      <c r="E6" s="27">
        <v>77472.62999999999</v>
      </c>
      <c r="G6" s="1" t="s">
        <v>26628</v>
      </c>
      <c r="H6" s="27">
        <v>4338</v>
      </c>
      <c r="J6" s="1" t="s">
        <v>26628</v>
      </c>
      <c r="K6" s="27">
        <v>790</v>
      </c>
      <c r="M6" s="1" t="s">
        <v>26628</v>
      </c>
      <c r="N6" s="27">
        <v>0.1266397881873918</v>
      </c>
    </row>
    <row r="7" spans="1:14" x14ac:dyDescent="0.35">
      <c r="A7" s="1" t="s">
        <v>26629</v>
      </c>
      <c r="B7" s="27">
        <v>552425.69999999995</v>
      </c>
      <c r="D7" s="1" t="s">
        <v>26629</v>
      </c>
      <c r="E7" s="27">
        <v>66166.079999999987</v>
      </c>
      <c r="G7" s="1" t="s">
        <v>26629</v>
      </c>
      <c r="H7" s="27">
        <v>3777</v>
      </c>
      <c r="J7" s="1" t="s">
        <v>26629</v>
      </c>
      <c r="K7" s="27">
        <v>707</v>
      </c>
      <c r="M7" s="1" t="s">
        <v>26629</v>
      </c>
      <c r="N7" s="27">
        <v>0.11977371798596624</v>
      </c>
    </row>
    <row r="8" spans="1:14" x14ac:dyDescent="0.35">
      <c r="A8" s="1" t="s">
        <v>26630</v>
      </c>
      <c r="B8" s="27">
        <v>576076.01000000024</v>
      </c>
      <c r="D8" s="1" t="s">
        <v>26630</v>
      </c>
      <c r="E8" s="27">
        <v>70177.989999999918</v>
      </c>
      <c r="G8" s="1" t="s">
        <v>26630</v>
      </c>
      <c r="H8" s="27">
        <v>4295</v>
      </c>
      <c r="J8" s="1" t="s">
        <v>26630</v>
      </c>
      <c r="K8" s="27">
        <v>775</v>
      </c>
      <c r="M8" s="1" t="s">
        <v>26630</v>
      </c>
      <c r="N8" s="27">
        <v>0.12182071251326694</v>
      </c>
    </row>
    <row r="9" spans="1:14" x14ac:dyDescent="0.35">
      <c r="A9" s="1" t="s">
        <v>26631</v>
      </c>
      <c r="B9" s="27">
        <v>495283.80999999994</v>
      </c>
      <c r="D9" s="1" t="s">
        <v>26631</v>
      </c>
      <c r="E9" s="27">
        <v>61028.209999999941</v>
      </c>
      <c r="G9" s="1" t="s">
        <v>26631</v>
      </c>
      <c r="H9" s="27">
        <v>3713</v>
      </c>
      <c r="J9" s="1" t="s">
        <v>26631</v>
      </c>
      <c r="K9" s="27">
        <v>671</v>
      </c>
      <c r="M9" s="1" t="s">
        <v>26631</v>
      </c>
      <c r="N9" s="27">
        <v>0.12321866527395665</v>
      </c>
    </row>
    <row r="10" spans="1:14" x14ac:dyDescent="0.35">
      <c r="A10" s="1" t="s">
        <v>26632</v>
      </c>
      <c r="B10" s="27">
        <v>612037.4700000002</v>
      </c>
      <c r="D10" s="1" t="s">
        <v>26632</v>
      </c>
      <c r="E10" s="27">
        <v>75948.210000000006</v>
      </c>
      <c r="G10" s="1" t="s">
        <v>26632</v>
      </c>
      <c r="H10" s="27">
        <v>4428</v>
      </c>
      <c r="J10" s="1" t="s">
        <v>26632</v>
      </c>
      <c r="K10" s="27">
        <v>799</v>
      </c>
      <c r="M10" s="1" t="s">
        <v>26632</v>
      </c>
      <c r="N10" s="27">
        <v>0.12409078483381088</v>
      </c>
    </row>
    <row r="11" spans="1:14" x14ac:dyDescent="0.35">
      <c r="A11" s="1" t="s">
        <v>26633</v>
      </c>
      <c r="B11" s="27">
        <v>590382.07999999973</v>
      </c>
      <c r="D11" s="1" t="s">
        <v>26633</v>
      </c>
      <c r="E11" s="27">
        <v>73173.239999999976</v>
      </c>
      <c r="G11" s="1" t="s">
        <v>26633</v>
      </c>
      <c r="H11" s="27">
        <v>4370</v>
      </c>
      <c r="J11" s="1" t="s">
        <v>26633</v>
      </c>
      <c r="K11" s="27">
        <v>772</v>
      </c>
      <c r="M11" s="1" t="s">
        <v>26633</v>
      </c>
      <c r="N11" s="27">
        <v>0.12394217656470875</v>
      </c>
    </row>
    <row r="12" spans="1:14" x14ac:dyDescent="0.35">
      <c r="A12" s="1" t="s">
        <v>26634</v>
      </c>
      <c r="B12" s="27">
        <v>593842.61999999965</v>
      </c>
      <c r="D12" s="1" t="s">
        <v>26634</v>
      </c>
      <c r="E12" s="27">
        <v>71282.620000000039</v>
      </c>
      <c r="G12" s="1" t="s">
        <v>26634</v>
      </c>
      <c r="H12" s="27">
        <v>4321</v>
      </c>
      <c r="J12" s="1" t="s">
        <v>26634</v>
      </c>
      <c r="K12" s="27">
        <v>776</v>
      </c>
      <c r="M12" s="1" t="s">
        <v>26634</v>
      </c>
      <c r="N12" s="27">
        <v>0.12003621430876767</v>
      </c>
    </row>
    <row r="13" spans="1:14" x14ac:dyDescent="0.35">
      <c r="A13" s="1" t="s">
        <v>26635</v>
      </c>
      <c r="B13" s="27">
        <v>546364.80999999994</v>
      </c>
      <c r="D13" s="1" t="s">
        <v>26635</v>
      </c>
      <c r="E13" s="27">
        <v>65556.230000000083</v>
      </c>
      <c r="G13" s="1" t="s">
        <v>26635</v>
      </c>
      <c r="H13" s="27">
        <v>4136</v>
      </c>
      <c r="J13" s="1" t="s">
        <v>26635</v>
      </c>
      <c r="K13" s="27">
        <v>736</v>
      </c>
      <c r="M13" s="1" t="s">
        <v>26635</v>
      </c>
      <c r="N13" s="27">
        <v>0.11998618651885741</v>
      </c>
    </row>
    <row r="14" spans="1:14" x14ac:dyDescent="0.35">
      <c r="A14" s="1" t="s">
        <v>26636</v>
      </c>
      <c r="B14" s="27">
        <v>544203.5</v>
      </c>
      <c r="D14" s="1" t="s">
        <v>26636</v>
      </c>
      <c r="E14" s="27">
        <v>65807.940000000075</v>
      </c>
      <c r="G14" s="1" t="s">
        <v>26636</v>
      </c>
      <c r="H14" s="27">
        <v>3983</v>
      </c>
      <c r="J14" s="1" t="s">
        <v>26636</v>
      </c>
      <c r="K14" s="27">
        <v>725</v>
      </c>
      <c r="M14" s="1" t="s">
        <v>26636</v>
      </c>
      <c r="N14" s="27">
        <v>0.12092524211990566</v>
      </c>
    </row>
    <row r="15" spans="1:14" x14ac:dyDescent="0.35">
      <c r="A15" s="1" t="s">
        <v>26637</v>
      </c>
      <c r="B15" s="27">
        <v>619275.51000000013</v>
      </c>
      <c r="D15" s="1" t="s">
        <v>26637</v>
      </c>
      <c r="E15" s="27">
        <v>71737.25</v>
      </c>
      <c r="G15" s="1" t="s">
        <v>26637</v>
      </c>
      <c r="H15" s="27">
        <v>4368</v>
      </c>
      <c r="J15" s="1" t="s">
        <v>26637</v>
      </c>
      <c r="K15" s="27">
        <v>812</v>
      </c>
      <c r="M15" s="1" t="s">
        <v>26637</v>
      </c>
      <c r="N15" s="27">
        <v>0.1158406054197105</v>
      </c>
    </row>
    <row r="16" spans="1:14" x14ac:dyDescent="0.35">
      <c r="A16" s="1" t="s">
        <v>26625</v>
      </c>
      <c r="B16" s="27">
        <v>6838916.4899999993</v>
      </c>
      <c r="D16" s="1" t="s">
        <v>26625</v>
      </c>
      <c r="E16" s="27">
        <v>826085.96000000008</v>
      </c>
      <c r="G16" s="1" t="s">
        <v>26625</v>
      </c>
      <c r="H16" s="27">
        <v>49666</v>
      </c>
      <c r="J16" s="1" t="s">
        <v>26625</v>
      </c>
      <c r="K16" s="27">
        <v>9000</v>
      </c>
      <c r="M16" s="1" t="s">
        <v>26625</v>
      </c>
      <c r="N16" s="27">
        <v>0.12079193556580427</v>
      </c>
    </row>
    <row r="17" spans="2:14" x14ac:dyDescent="0.35">
      <c r="B17" s="10">
        <f>GETPIVOTDATA("Sales",$A$3)</f>
        <v>6838916.4899999993</v>
      </c>
      <c r="E17" s="10">
        <f>GETPIVOTDATA("Profit",$D$3)</f>
        <v>826085.96000000008</v>
      </c>
      <c r="H17" s="11">
        <f>GETPIVOTDATA("Quantity",$G$3)</f>
        <v>49666</v>
      </c>
      <c r="K17" s="12">
        <f>GETPIVOTDATA("Order ID",$J$3)</f>
        <v>9000</v>
      </c>
      <c r="N17" s="7">
        <f>GETPIVOTDATA("Profit Margin ",$M$3)</f>
        <v>0.12079193556580427</v>
      </c>
    </row>
  </sheetData>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Dashboard&gt;&gt;</vt:lpstr>
      <vt:lpstr>Dashboard</vt:lpstr>
      <vt:lpstr>Cleaned Dataset&gt;&gt;</vt:lpstr>
      <vt:lpstr>NZ_Ecommerce_Data</vt:lpstr>
      <vt:lpstr>Framework&gt;&gt;</vt:lpstr>
      <vt:lpstr>Combo Chart</vt:lpstr>
      <vt:lpstr>Waterfall_Chart</vt:lpstr>
      <vt:lpstr>Pie_Chart</vt:lpstr>
      <vt:lpstr>Map Chart</vt:lpstr>
      <vt:lpstr>Top 5 Category</vt:lpstr>
      <vt:lpstr>KPI_Framework&gt;&gt;</vt:lpstr>
      <vt:lpstr>KPI_YoY</vt:lpstr>
      <vt:lpstr>Detail1</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Sangitha Bhusal</cp:lastModifiedBy>
  <cp:lastPrinted>2025-07-12T13:08:45Z</cp:lastPrinted>
  <dcterms:created xsi:type="dcterms:W3CDTF">2025-07-12T11:03:23Z</dcterms:created>
  <dcterms:modified xsi:type="dcterms:W3CDTF">2025-07-14T09:53:00Z</dcterms:modified>
</cp:coreProperties>
</file>